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797" activeTab="1"/>
  </bookViews>
  <sheets>
    <sheet name="05-2021" sheetId="5" r:id="rId1"/>
    <sheet name="05-21 Hourly Purch Alloc" sheetId="12" r:id="rId2"/>
    <sheet name="05-21 KP Int Load &amp; Marg Loss" sheetId="11" r:id="rId3"/>
    <sheet name="05-21 GADS Forced Outages" sheetId="9" r:id="rId4"/>
    <sheet name="05-21 Gen Pivot" sheetId="10" r:id="rId5"/>
    <sheet name="05-21 KPCo Gen Data" sheetId="8" r:id="rId6"/>
    <sheet name="Net Gen" sheetId="13" r:id="rId7"/>
    <sheet name="$MWH Check" sheetId="14" r:id="rId8"/>
  </sheets>
  <definedNames>
    <definedName name="_xlnm._FilterDatabase" localSheetId="0" hidden="1">'05-2021'!$A$5:$AS$760</definedName>
    <definedName name="_xlnm._FilterDatabase" localSheetId="1" hidden="1">'05-21 Hourly Purch Alloc'!$B$5:$G$756</definedName>
    <definedName name="_xlnm._FilterDatabase" localSheetId="5" hidden="1">'05-21 KPCo Gen Data'!$A$3:$M$3723</definedName>
    <definedName name="_xlnm._FilterDatabase" localSheetId="6" hidden="1">'Net Gen'!$A$3:$S$3723</definedName>
    <definedName name="_xlnm.Print_Area" localSheetId="0">'05-2021'!$A$1:$AB$762</definedName>
    <definedName name="solver_typ" localSheetId="0" hidden="1">2</definedName>
    <definedName name="solver_ver" localSheetId="0" hidden="1">17</definedName>
  </definedNames>
  <calcPr calcId="145621"/>
  <pivotCaches>
    <pivotCache cacheId="29" r:id="rId9"/>
  </pivotCaches>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760" i="12" l="1"/>
  <c r="K12" i="5" l="1"/>
  <c r="L12" i="5"/>
  <c r="M12" i="5"/>
  <c r="N12" i="5"/>
  <c r="O12" i="5" s="1"/>
  <c r="P12" i="5" s="1"/>
  <c r="K13" i="5"/>
  <c r="L13" i="5"/>
  <c r="M13" i="5"/>
  <c r="N13" i="5"/>
  <c r="O13" i="5" s="1"/>
  <c r="P13" i="5" s="1"/>
  <c r="K14" i="5"/>
  <c r="L14" i="5"/>
  <c r="M14" i="5"/>
  <c r="N14" i="5"/>
  <c r="O14" i="5" s="1"/>
  <c r="P14" i="5" s="1"/>
  <c r="K15" i="5"/>
  <c r="L15" i="5"/>
  <c r="M15" i="5"/>
  <c r="N15" i="5"/>
  <c r="O15" i="5" s="1"/>
  <c r="P15" i="5" s="1"/>
  <c r="K16" i="5"/>
  <c r="L16" i="5"/>
  <c r="M16" i="5"/>
  <c r="N16" i="5"/>
  <c r="O16" i="5" s="1"/>
  <c r="P16" i="5" s="1"/>
  <c r="K17" i="5"/>
  <c r="L17" i="5"/>
  <c r="M17" i="5"/>
  <c r="N17" i="5"/>
  <c r="O17" i="5" s="1"/>
  <c r="P17" i="5" s="1"/>
  <c r="K18" i="5"/>
  <c r="L18" i="5"/>
  <c r="M18" i="5"/>
  <c r="N18" i="5"/>
  <c r="O18" i="5" s="1"/>
  <c r="P18" i="5" s="1"/>
  <c r="K19" i="5"/>
  <c r="L19" i="5"/>
  <c r="M19" i="5"/>
  <c r="N19" i="5"/>
  <c r="O19" i="5" s="1"/>
  <c r="P19" i="5" s="1"/>
  <c r="K20" i="5"/>
  <c r="L20" i="5"/>
  <c r="M20" i="5"/>
  <c r="N20" i="5"/>
  <c r="O20" i="5" s="1"/>
  <c r="P20" i="5" s="1"/>
  <c r="K21" i="5"/>
  <c r="L21" i="5"/>
  <c r="M21" i="5"/>
  <c r="N21" i="5"/>
  <c r="O21" i="5" s="1"/>
  <c r="P21" i="5" s="1"/>
  <c r="K22" i="5"/>
  <c r="L22" i="5"/>
  <c r="M22" i="5"/>
  <c r="N22" i="5"/>
  <c r="O22" i="5" s="1"/>
  <c r="P22" i="5" s="1"/>
  <c r="K23" i="5"/>
  <c r="L23" i="5"/>
  <c r="M23" i="5"/>
  <c r="N23" i="5"/>
  <c r="O23" i="5" s="1"/>
  <c r="P23" i="5"/>
  <c r="K24" i="5"/>
  <c r="L24" i="5"/>
  <c r="M24" i="5"/>
  <c r="N24" i="5"/>
  <c r="O24" i="5" s="1"/>
  <c r="P24" i="5" s="1"/>
  <c r="K25" i="5"/>
  <c r="L25" i="5"/>
  <c r="M25" i="5"/>
  <c r="N25" i="5"/>
  <c r="O25" i="5" s="1"/>
  <c r="P25" i="5" s="1"/>
  <c r="K26" i="5"/>
  <c r="L26" i="5"/>
  <c r="M26" i="5"/>
  <c r="N26" i="5"/>
  <c r="O26" i="5" s="1"/>
  <c r="P26" i="5" s="1"/>
  <c r="K27" i="5"/>
  <c r="L27" i="5"/>
  <c r="M27" i="5"/>
  <c r="N27" i="5"/>
  <c r="O27" i="5" s="1"/>
  <c r="P27" i="5" s="1"/>
  <c r="K28" i="5"/>
  <c r="L28" i="5"/>
  <c r="M28" i="5"/>
  <c r="N28" i="5"/>
  <c r="O28" i="5" s="1"/>
  <c r="P28" i="5" s="1"/>
  <c r="K29" i="5"/>
  <c r="L29" i="5"/>
  <c r="M29" i="5"/>
  <c r="N29" i="5"/>
  <c r="O29" i="5" s="1"/>
  <c r="P29" i="5" s="1"/>
  <c r="K30" i="5"/>
  <c r="L30" i="5"/>
  <c r="M30" i="5"/>
  <c r="N30" i="5"/>
  <c r="O30" i="5" s="1"/>
  <c r="P30" i="5" s="1"/>
  <c r="K31" i="5"/>
  <c r="L31" i="5"/>
  <c r="M31" i="5"/>
  <c r="N31" i="5"/>
  <c r="O31" i="5" s="1"/>
  <c r="P31" i="5"/>
  <c r="K32" i="5"/>
  <c r="L32" i="5"/>
  <c r="M32" i="5"/>
  <c r="N32" i="5"/>
  <c r="O32" i="5" s="1"/>
  <c r="P32" i="5" s="1"/>
  <c r="K33" i="5"/>
  <c r="L33" i="5"/>
  <c r="M33" i="5"/>
  <c r="N33" i="5"/>
  <c r="O33" i="5" s="1"/>
  <c r="P33" i="5" s="1"/>
  <c r="K34" i="5"/>
  <c r="L34" i="5"/>
  <c r="M34" i="5"/>
  <c r="N34" i="5"/>
  <c r="O34" i="5" s="1"/>
  <c r="P34" i="5" s="1"/>
  <c r="K35" i="5"/>
  <c r="L35" i="5"/>
  <c r="M35" i="5"/>
  <c r="N35" i="5"/>
  <c r="O35" i="5" s="1"/>
  <c r="P35" i="5" s="1"/>
  <c r="K36" i="5"/>
  <c r="L36" i="5"/>
  <c r="M36" i="5"/>
  <c r="N36" i="5"/>
  <c r="O36" i="5" s="1"/>
  <c r="P36" i="5" s="1"/>
  <c r="K37" i="5"/>
  <c r="L37" i="5"/>
  <c r="M37" i="5"/>
  <c r="N37" i="5"/>
  <c r="O37" i="5" s="1"/>
  <c r="P37" i="5" s="1"/>
  <c r="K38" i="5"/>
  <c r="L38" i="5"/>
  <c r="M38" i="5"/>
  <c r="N38" i="5"/>
  <c r="O38" i="5" s="1"/>
  <c r="P38" i="5" s="1"/>
  <c r="K39" i="5"/>
  <c r="L39" i="5"/>
  <c r="M39" i="5"/>
  <c r="N39" i="5"/>
  <c r="O39" i="5" s="1"/>
  <c r="P39" i="5"/>
  <c r="K40" i="5"/>
  <c r="L40" i="5"/>
  <c r="M40" i="5"/>
  <c r="N40" i="5"/>
  <c r="O40" i="5" s="1"/>
  <c r="P40" i="5" s="1"/>
  <c r="K41" i="5"/>
  <c r="L41" i="5"/>
  <c r="M41" i="5"/>
  <c r="N41" i="5"/>
  <c r="O41" i="5" s="1"/>
  <c r="P41" i="5" s="1"/>
  <c r="K42" i="5"/>
  <c r="L42" i="5"/>
  <c r="M42" i="5"/>
  <c r="N42" i="5"/>
  <c r="O42" i="5" s="1"/>
  <c r="P42" i="5" s="1"/>
  <c r="K43" i="5"/>
  <c r="L43" i="5"/>
  <c r="M43" i="5"/>
  <c r="N43" i="5"/>
  <c r="O43" i="5" s="1"/>
  <c r="P43" i="5"/>
  <c r="K44" i="5"/>
  <c r="L44" i="5"/>
  <c r="M44" i="5"/>
  <c r="N44" i="5"/>
  <c r="O44" i="5" s="1"/>
  <c r="P44" i="5" s="1"/>
  <c r="K45" i="5"/>
  <c r="L45" i="5"/>
  <c r="M45" i="5"/>
  <c r="N45" i="5"/>
  <c r="O45" i="5" s="1"/>
  <c r="P45" i="5" s="1"/>
  <c r="K46" i="5"/>
  <c r="L46" i="5"/>
  <c r="M46" i="5"/>
  <c r="N46" i="5"/>
  <c r="O46" i="5" s="1"/>
  <c r="P46" i="5" s="1"/>
  <c r="K47" i="5"/>
  <c r="L47" i="5"/>
  <c r="M47" i="5"/>
  <c r="N47" i="5"/>
  <c r="O47" i="5" s="1"/>
  <c r="P47" i="5" s="1"/>
  <c r="K48" i="5"/>
  <c r="L48" i="5"/>
  <c r="M48" i="5"/>
  <c r="N48" i="5"/>
  <c r="O48" i="5" s="1"/>
  <c r="K49" i="5"/>
  <c r="L49" i="5"/>
  <c r="M49" i="5"/>
  <c r="N49" i="5"/>
  <c r="O49" i="5" s="1"/>
  <c r="P49" i="5" s="1"/>
  <c r="K50" i="5"/>
  <c r="L50" i="5"/>
  <c r="M50" i="5"/>
  <c r="N50" i="5"/>
  <c r="O50" i="5" s="1"/>
  <c r="P50" i="5" s="1"/>
  <c r="K51" i="5"/>
  <c r="L51" i="5"/>
  <c r="M51" i="5"/>
  <c r="N51" i="5"/>
  <c r="O51" i="5" s="1"/>
  <c r="P51" i="5"/>
  <c r="K52" i="5"/>
  <c r="L52" i="5"/>
  <c r="M52" i="5"/>
  <c r="N52" i="5"/>
  <c r="O52" i="5" s="1"/>
  <c r="P52" i="5" s="1"/>
  <c r="K53" i="5"/>
  <c r="L53" i="5"/>
  <c r="M53" i="5"/>
  <c r="N53" i="5"/>
  <c r="O53" i="5" s="1"/>
  <c r="P53" i="5" s="1"/>
  <c r="K54" i="5"/>
  <c r="L54" i="5"/>
  <c r="M54" i="5"/>
  <c r="N54" i="5"/>
  <c r="O54" i="5" s="1"/>
  <c r="P54" i="5" s="1"/>
  <c r="K55" i="5"/>
  <c r="L55" i="5"/>
  <c r="M55" i="5"/>
  <c r="N55" i="5"/>
  <c r="O55" i="5"/>
  <c r="P55" i="5"/>
  <c r="K56" i="5"/>
  <c r="L56" i="5"/>
  <c r="M56" i="5"/>
  <c r="N56" i="5"/>
  <c r="O56" i="5" s="1"/>
  <c r="K57" i="5"/>
  <c r="L57" i="5"/>
  <c r="M57" i="5"/>
  <c r="N57" i="5"/>
  <c r="O57" i="5" s="1"/>
  <c r="P57" i="5" s="1"/>
  <c r="K58" i="5"/>
  <c r="L58" i="5"/>
  <c r="M58" i="5"/>
  <c r="N58" i="5"/>
  <c r="O58" i="5" s="1"/>
  <c r="P58" i="5" s="1"/>
  <c r="K59" i="5"/>
  <c r="L59" i="5"/>
  <c r="M59" i="5"/>
  <c r="N59" i="5"/>
  <c r="O59" i="5"/>
  <c r="P59" i="5"/>
  <c r="K60" i="5"/>
  <c r="L60" i="5"/>
  <c r="M60" i="5"/>
  <c r="N60" i="5"/>
  <c r="O60" i="5" s="1"/>
  <c r="P60" i="5" s="1"/>
  <c r="K61" i="5"/>
  <c r="L61" i="5"/>
  <c r="M61" i="5"/>
  <c r="N61" i="5"/>
  <c r="O61" i="5" s="1"/>
  <c r="P61" i="5" s="1"/>
  <c r="K62" i="5"/>
  <c r="L62" i="5"/>
  <c r="M62" i="5"/>
  <c r="N62" i="5"/>
  <c r="O62" i="5" s="1"/>
  <c r="P62" i="5" s="1"/>
  <c r="K63" i="5"/>
  <c r="L63" i="5"/>
  <c r="M63" i="5"/>
  <c r="N63" i="5"/>
  <c r="O63" i="5"/>
  <c r="P63" i="5"/>
  <c r="K64" i="5"/>
  <c r="L64" i="5"/>
  <c r="M64" i="5"/>
  <c r="N64" i="5"/>
  <c r="O64" i="5" s="1"/>
  <c r="K65" i="5"/>
  <c r="L65" i="5"/>
  <c r="M65" i="5"/>
  <c r="N65" i="5"/>
  <c r="O65" i="5" s="1"/>
  <c r="P65" i="5" s="1"/>
  <c r="K66" i="5"/>
  <c r="L66" i="5"/>
  <c r="M66" i="5"/>
  <c r="N66" i="5"/>
  <c r="O66" i="5" s="1"/>
  <c r="P66" i="5" s="1"/>
  <c r="K67" i="5"/>
  <c r="L67" i="5"/>
  <c r="M67" i="5"/>
  <c r="N67" i="5"/>
  <c r="O67" i="5"/>
  <c r="P67" i="5"/>
  <c r="K68" i="5"/>
  <c r="L68" i="5"/>
  <c r="M68" i="5"/>
  <c r="N68" i="5"/>
  <c r="O68" i="5" s="1"/>
  <c r="K69" i="5"/>
  <c r="L69" i="5"/>
  <c r="M69" i="5"/>
  <c r="N69" i="5"/>
  <c r="O69" i="5" s="1"/>
  <c r="P69" i="5" s="1"/>
  <c r="K70" i="5"/>
  <c r="L70" i="5"/>
  <c r="M70" i="5"/>
  <c r="N70" i="5"/>
  <c r="O70" i="5" s="1"/>
  <c r="P70" i="5" s="1"/>
  <c r="K71" i="5"/>
  <c r="L71" i="5"/>
  <c r="M71" i="5"/>
  <c r="N71" i="5"/>
  <c r="O71" i="5"/>
  <c r="P71" i="5"/>
  <c r="K72" i="5"/>
  <c r="L72" i="5"/>
  <c r="M72" i="5"/>
  <c r="N72" i="5"/>
  <c r="O72" i="5" s="1"/>
  <c r="K73" i="5"/>
  <c r="L73" i="5"/>
  <c r="M73" i="5"/>
  <c r="N73" i="5"/>
  <c r="O73" i="5" s="1"/>
  <c r="P73" i="5" s="1"/>
  <c r="K74" i="5"/>
  <c r="L74" i="5"/>
  <c r="M74" i="5"/>
  <c r="N74" i="5"/>
  <c r="O74" i="5" s="1"/>
  <c r="P74" i="5" s="1"/>
  <c r="K75" i="5"/>
  <c r="L75" i="5"/>
  <c r="M75" i="5"/>
  <c r="N75" i="5"/>
  <c r="O75" i="5"/>
  <c r="P75" i="5"/>
  <c r="K76" i="5"/>
  <c r="P76" i="5" s="1"/>
  <c r="L76" i="5"/>
  <c r="M76" i="5"/>
  <c r="N76" i="5"/>
  <c r="O76" i="5" s="1"/>
  <c r="K77" i="5"/>
  <c r="L77" i="5"/>
  <c r="M77" i="5"/>
  <c r="N77" i="5"/>
  <c r="O77" i="5" s="1"/>
  <c r="P77" i="5" s="1"/>
  <c r="K78" i="5"/>
  <c r="L78" i="5"/>
  <c r="M78" i="5"/>
  <c r="N78" i="5"/>
  <c r="O78" i="5" s="1"/>
  <c r="P78" i="5" s="1"/>
  <c r="K79" i="5"/>
  <c r="L79" i="5"/>
  <c r="M79" i="5"/>
  <c r="N79" i="5"/>
  <c r="O79" i="5"/>
  <c r="P79" i="5"/>
  <c r="K80" i="5"/>
  <c r="L80" i="5"/>
  <c r="M80" i="5"/>
  <c r="N80" i="5"/>
  <c r="O80" i="5" s="1"/>
  <c r="K81" i="5"/>
  <c r="L81" i="5"/>
  <c r="M81" i="5"/>
  <c r="N81" i="5"/>
  <c r="O81" i="5" s="1"/>
  <c r="P81" i="5" s="1"/>
  <c r="K82" i="5"/>
  <c r="L82" i="5"/>
  <c r="M82" i="5"/>
  <c r="N82" i="5"/>
  <c r="O82" i="5" s="1"/>
  <c r="P82" i="5" s="1"/>
  <c r="K83" i="5"/>
  <c r="L83" i="5"/>
  <c r="M83" i="5"/>
  <c r="N83" i="5"/>
  <c r="O83" i="5" s="1"/>
  <c r="P83" i="5" s="1"/>
  <c r="K84" i="5"/>
  <c r="L84" i="5"/>
  <c r="M84" i="5"/>
  <c r="N84" i="5"/>
  <c r="O84" i="5" s="1"/>
  <c r="P84" i="5" s="1"/>
  <c r="K85" i="5"/>
  <c r="L85" i="5"/>
  <c r="M85" i="5"/>
  <c r="N85" i="5"/>
  <c r="O85" i="5" s="1"/>
  <c r="P85" i="5" s="1"/>
  <c r="K86" i="5"/>
  <c r="L86" i="5"/>
  <c r="M86" i="5"/>
  <c r="N86" i="5"/>
  <c r="O86" i="5" s="1"/>
  <c r="P86" i="5" s="1"/>
  <c r="K87" i="5"/>
  <c r="L87" i="5"/>
  <c r="M87" i="5"/>
  <c r="N87" i="5"/>
  <c r="O87" i="5" s="1"/>
  <c r="P87" i="5"/>
  <c r="K88" i="5"/>
  <c r="L88" i="5"/>
  <c r="M88" i="5"/>
  <c r="N88" i="5"/>
  <c r="O88" i="5" s="1"/>
  <c r="P88" i="5" s="1"/>
  <c r="K89" i="5"/>
  <c r="L89" i="5"/>
  <c r="M89" i="5"/>
  <c r="N89" i="5"/>
  <c r="O89" i="5" s="1"/>
  <c r="P89" i="5" s="1"/>
  <c r="K90" i="5"/>
  <c r="L90" i="5"/>
  <c r="M90" i="5"/>
  <c r="N90" i="5"/>
  <c r="O90" i="5" s="1"/>
  <c r="P90" i="5" s="1"/>
  <c r="K91" i="5"/>
  <c r="L91" i="5"/>
  <c r="M91" i="5"/>
  <c r="N91" i="5"/>
  <c r="O91" i="5" s="1"/>
  <c r="P91" i="5" s="1"/>
  <c r="K92" i="5"/>
  <c r="L92" i="5"/>
  <c r="M92" i="5"/>
  <c r="N92" i="5"/>
  <c r="O92" i="5" s="1"/>
  <c r="P92" i="5" s="1"/>
  <c r="K93" i="5"/>
  <c r="L93" i="5"/>
  <c r="M93" i="5"/>
  <c r="N93" i="5"/>
  <c r="O93" i="5" s="1"/>
  <c r="P93" i="5" s="1"/>
  <c r="K94" i="5"/>
  <c r="L94" i="5"/>
  <c r="M94" i="5"/>
  <c r="N94" i="5"/>
  <c r="O94" i="5" s="1"/>
  <c r="P94" i="5" s="1"/>
  <c r="K95" i="5"/>
  <c r="L95" i="5"/>
  <c r="M95" i="5"/>
  <c r="N95" i="5"/>
  <c r="O95" i="5" s="1"/>
  <c r="P95" i="5"/>
  <c r="K96" i="5"/>
  <c r="L96" i="5"/>
  <c r="M96" i="5"/>
  <c r="N96" i="5"/>
  <c r="O96" i="5" s="1"/>
  <c r="K97" i="5"/>
  <c r="L97" i="5"/>
  <c r="M97" i="5"/>
  <c r="N97" i="5"/>
  <c r="O97" i="5" s="1"/>
  <c r="P97" i="5" s="1"/>
  <c r="K98" i="5"/>
  <c r="L98" i="5"/>
  <c r="M98" i="5"/>
  <c r="N98" i="5"/>
  <c r="O98" i="5" s="1"/>
  <c r="P98" i="5" s="1"/>
  <c r="K99" i="5"/>
  <c r="L99" i="5"/>
  <c r="M99" i="5"/>
  <c r="N99" i="5"/>
  <c r="O99" i="5" s="1"/>
  <c r="P99" i="5"/>
  <c r="K100" i="5"/>
  <c r="P100" i="5" s="1"/>
  <c r="L100" i="5"/>
  <c r="M100" i="5"/>
  <c r="N100" i="5"/>
  <c r="O100" i="5" s="1"/>
  <c r="K101" i="5"/>
  <c r="L101" i="5"/>
  <c r="M101" i="5"/>
  <c r="N101" i="5"/>
  <c r="O101" i="5" s="1"/>
  <c r="P101" i="5" s="1"/>
  <c r="K102" i="5"/>
  <c r="L102" i="5"/>
  <c r="M102" i="5"/>
  <c r="N102" i="5"/>
  <c r="O102" i="5" s="1"/>
  <c r="P102" i="5" s="1"/>
  <c r="K103" i="5"/>
  <c r="L103" i="5"/>
  <c r="M103" i="5"/>
  <c r="N103" i="5"/>
  <c r="O103" i="5" s="1"/>
  <c r="P103" i="5"/>
  <c r="K104" i="5"/>
  <c r="P104" i="5" s="1"/>
  <c r="L104" i="5"/>
  <c r="M104" i="5"/>
  <c r="N104" i="5"/>
  <c r="O104" i="5" s="1"/>
  <c r="K105" i="5"/>
  <c r="L105" i="5"/>
  <c r="M105" i="5"/>
  <c r="N105" i="5"/>
  <c r="O105" i="5" s="1"/>
  <c r="P105" i="5" s="1"/>
  <c r="K106" i="5"/>
  <c r="L106" i="5"/>
  <c r="M106" i="5"/>
  <c r="N106" i="5"/>
  <c r="O106" i="5" s="1"/>
  <c r="P106" i="5" s="1"/>
  <c r="K107" i="5"/>
  <c r="L107" i="5"/>
  <c r="M107" i="5"/>
  <c r="N107" i="5"/>
  <c r="O107" i="5" s="1"/>
  <c r="P107" i="5" s="1"/>
  <c r="K108" i="5"/>
  <c r="L108" i="5"/>
  <c r="M108" i="5"/>
  <c r="N108" i="5"/>
  <c r="O108" i="5" s="1"/>
  <c r="P108" i="5" s="1"/>
  <c r="K109" i="5"/>
  <c r="L109" i="5"/>
  <c r="M109" i="5"/>
  <c r="N109" i="5"/>
  <c r="O109" i="5" s="1"/>
  <c r="P109" i="5" s="1"/>
  <c r="K110" i="5"/>
  <c r="L110" i="5"/>
  <c r="M110" i="5"/>
  <c r="N110" i="5"/>
  <c r="O110" i="5" s="1"/>
  <c r="P110" i="5" s="1"/>
  <c r="K111" i="5"/>
  <c r="L111" i="5"/>
  <c r="M111" i="5"/>
  <c r="N111" i="5"/>
  <c r="O111" i="5" s="1"/>
  <c r="P111" i="5"/>
  <c r="K112" i="5"/>
  <c r="L112" i="5"/>
  <c r="M112" i="5"/>
  <c r="N112" i="5"/>
  <c r="O112" i="5" s="1"/>
  <c r="P112" i="5" s="1"/>
  <c r="K113" i="5"/>
  <c r="L113" i="5"/>
  <c r="M113" i="5"/>
  <c r="N113" i="5"/>
  <c r="O113" i="5" s="1"/>
  <c r="P113" i="5" s="1"/>
  <c r="K114" i="5"/>
  <c r="L114" i="5"/>
  <c r="M114" i="5"/>
  <c r="N114" i="5"/>
  <c r="O114" i="5" s="1"/>
  <c r="P114" i="5" s="1"/>
  <c r="K115" i="5"/>
  <c r="L115" i="5"/>
  <c r="M115" i="5"/>
  <c r="N115" i="5"/>
  <c r="O115" i="5" s="1"/>
  <c r="P115" i="5" s="1"/>
  <c r="K116" i="5"/>
  <c r="L116" i="5"/>
  <c r="M116" i="5"/>
  <c r="N116" i="5"/>
  <c r="O116" i="5" s="1"/>
  <c r="P116" i="5" s="1"/>
  <c r="K117" i="5"/>
  <c r="L117" i="5"/>
  <c r="M117" i="5"/>
  <c r="N117" i="5"/>
  <c r="O117" i="5" s="1"/>
  <c r="P117" i="5" s="1"/>
  <c r="K118" i="5"/>
  <c r="L118" i="5"/>
  <c r="M118" i="5"/>
  <c r="N118" i="5"/>
  <c r="O118" i="5" s="1"/>
  <c r="P118" i="5" s="1"/>
  <c r="K119" i="5"/>
  <c r="L119" i="5"/>
  <c r="M119" i="5"/>
  <c r="N119" i="5"/>
  <c r="O119" i="5" s="1"/>
  <c r="P119" i="5"/>
  <c r="K120" i="5"/>
  <c r="L120" i="5"/>
  <c r="M120" i="5"/>
  <c r="N120" i="5"/>
  <c r="O120" i="5" s="1"/>
  <c r="K121" i="5"/>
  <c r="L121" i="5"/>
  <c r="M121" i="5"/>
  <c r="N121" i="5"/>
  <c r="O121" i="5" s="1"/>
  <c r="P121" i="5" s="1"/>
  <c r="K122" i="5"/>
  <c r="L122" i="5"/>
  <c r="M122" i="5"/>
  <c r="N122" i="5"/>
  <c r="O122" i="5" s="1"/>
  <c r="P122" i="5" s="1"/>
  <c r="K123" i="5"/>
  <c r="L123" i="5"/>
  <c r="M123" i="5"/>
  <c r="N123" i="5"/>
  <c r="O123" i="5" s="1"/>
  <c r="P123" i="5" s="1"/>
  <c r="K124" i="5"/>
  <c r="L124" i="5"/>
  <c r="M124" i="5"/>
  <c r="N124" i="5"/>
  <c r="O124" i="5" s="1"/>
  <c r="P124" i="5" s="1"/>
  <c r="K125" i="5"/>
  <c r="L125" i="5"/>
  <c r="M125" i="5"/>
  <c r="N125" i="5"/>
  <c r="O125" i="5" s="1"/>
  <c r="P125" i="5" s="1"/>
  <c r="K126" i="5"/>
  <c r="L126" i="5"/>
  <c r="M126" i="5"/>
  <c r="N126" i="5"/>
  <c r="O126" i="5" s="1"/>
  <c r="P126" i="5" s="1"/>
  <c r="K127" i="5"/>
  <c r="L127" i="5"/>
  <c r="M127" i="5"/>
  <c r="N127" i="5"/>
  <c r="O127" i="5" s="1"/>
  <c r="P127" i="5"/>
  <c r="K128" i="5"/>
  <c r="L128" i="5"/>
  <c r="M128" i="5"/>
  <c r="N128" i="5"/>
  <c r="O128" i="5" s="1"/>
  <c r="P128" i="5" s="1"/>
  <c r="K129" i="5"/>
  <c r="L129" i="5"/>
  <c r="M129" i="5"/>
  <c r="N129" i="5"/>
  <c r="O129" i="5" s="1"/>
  <c r="P129" i="5" s="1"/>
  <c r="K130" i="5"/>
  <c r="L130" i="5"/>
  <c r="M130" i="5"/>
  <c r="N130" i="5"/>
  <c r="O130" i="5" s="1"/>
  <c r="P130" i="5" s="1"/>
  <c r="K131" i="5"/>
  <c r="L131" i="5"/>
  <c r="M131" i="5"/>
  <c r="N131" i="5"/>
  <c r="O131" i="5" s="1"/>
  <c r="P131" i="5"/>
  <c r="K132" i="5"/>
  <c r="L132" i="5"/>
  <c r="M132" i="5"/>
  <c r="N132" i="5"/>
  <c r="O132" i="5" s="1"/>
  <c r="P132" i="5" s="1"/>
  <c r="K133" i="5"/>
  <c r="L133" i="5"/>
  <c r="M133" i="5"/>
  <c r="N133" i="5"/>
  <c r="O133" i="5" s="1"/>
  <c r="P133" i="5" s="1"/>
  <c r="K134" i="5"/>
  <c r="L134" i="5"/>
  <c r="M134" i="5"/>
  <c r="N134" i="5"/>
  <c r="O134" i="5" s="1"/>
  <c r="P134" i="5" s="1"/>
  <c r="K135" i="5"/>
  <c r="L135" i="5"/>
  <c r="M135" i="5"/>
  <c r="N135" i="5"/>
  <c r="O135" i="5" s="1"/>
  <c r="P135" i="5" s="1"/>
  <c r="K136" i="5"/>
  <c r="L136" i="5"/>
  <c r="M136" i="5"/>
  <c r="N136" i="5"/>
  <c r="O136" i="5" s="1"/>
  <c r="K137" i="5"/>
  <c r="L137" i="5"/>
  <c r="M137" i="5"/>
  <c r="N137" i="5"/>
  <c r="O137" i="5" s="1"/>
  <c r="P137" i="5" s="1"/>
  <c r="K138" i="5"/>
  <c r="L138" i="5"/>
  <c r="M138" i="5"/>
  <c r="N138" i="5"/>
  <c r="O138" i="5" s="1"/>
  <c r="P138" i="5" s="1"/>
  <c r="K139" i="5"/>
  <c r="L139" i="5"/>
  <c r="M139" i="5"/>
  <c r="N139" i="5"/>
  <c r="O139" i="5" s="1"/>
  <c r="P139" i="5" s="1"/>
  <c r="K140" i="5"/>
  <c r="P140" i="5" s="1"/>
  <c r="L140" i="5"/>
  <c r="M140" i="5"/>
  <c r="N140" i="5"/>
  <c r="O140" i="5" s="1"/>
  <c r="K141" i="5"/>
  <c r="L141" i="5"/>
  <c r="M141" i="5"/>
  <c r="N141" i="5"/>
  <c r="O141" i="5" s="1"/>
  <c r="P141" i="5" s="1"/>
  <c r="K142" i="5"/>
  <c r="L142" i="5"/>
  <c r="M142" i="5"/>
  <c r="N142" i="5"/>
  <c r="O142" i="5" s="1"/>
  <c r="P142" i="5" s="1"/>
  <c r="K143" i="5"/>
  <c r="L143" i="5"/>
  <c r="M143" i="5"/>
  <c r="N143" i="5"/>
  <c r="O143" i="5" s="1"/>
  <c r="P143" i="5"/>
  <c r="K144" i="5"/>
  <c r="L144" i="5"/>
  <c r="M144" i="5"/>
  <c r="N144" i="5"/>
  <c r="O144" i="5" s="1"/>
  <c r="P144" i="5" s="1"/>
  <c r="K145" i="5"/>
  <c r="L145" i="5"/>
  <c r="M145" i="5"/>
  <c r="N145" i="5"/>
  <c r="O145" i="5" s="1"/>
  <c r="P145" i="5" s="1"/>
  <c r="K146" i="5"/>
  <c r="L146" i="5"/>
  <c r="M146" i="5"/>
  <c r="N146" i="5"/>
  <c r="O146" i="5" s="1"/>
  <c r="P146" i="5" s="1"/>
  <c r="K147" i="5"/>
  <c r="L147" i="5"/>
  <c r="M147" i="5"/>
  <c r="N147" i="5"/>
  <c r="O147" i="5" s="1"/>
  <c r="P147" i="5" s="1"/>
  <c r="K148" i="5"/>
  <c r="L148" i="5"/>
  <c r="M148" i="5"/>
  <c r="N148" i="5"/>
  <c r="O148" i="5" s="1"/>
  <c r="P148" i="5" s="1"/>
  <c r="K149" i="5"/>
  <c r="L149" i="5"/>
  <c r="M149" i="5"/>
  <c r="N149" i="5"/>
  <c r="O149" i="5" s="1"/>
  <c r="P149" i="5" s="1"/>
  <c r="K150" i="5"/>
  <c r="L150" i="5"/>
  <c r="M150" i="5"/>
  <c r="N150" i="5"/>
  <c r="O150" i="5" s="1"/>
  <c r="P150" i="5" s="1"/>
  <c r="K151" i="5"/>
  <c r="L151" i="5"/>
  <c r="M151" i="5"/>
  <c r="N151" i="5"/>
  <c r="O151" i="5" s="1"/>
  <c r="P151" i="5"/>
  <c r="K152" i="5"/>
  <c r="L152" i="5"/>
  <c r="M152" i="5"/>
  <c r="N152" i="5"/>
  <c r="O152" i="5" s="1"/>
  <c r="P152" i="5" s="1"/>
  <c r="K153" i="5"/>
  <c r="L153" i="5"/>
  <c r="M153" i="5"/>
  <c r="N153" i="5"/>
  <c r="O153" i="5" s="1"/>
  <c r="P153" i="5" s="1"/>
  <c r="K154" i="5"/>
  <c r="L154" i="5"/>
  <c r="M154" i="5"/>
  <c r="N154" i="5"/>
  <c r="O154" i="5" s="1"/>
  <c r="P154" i="5" s="1"/>
  <c r="K155" i="5"/>
  <c r="L155" i="5"/>
  <c r="M155" i="5"/>
  <c r="N155" i="5"/>
  <c r="O155" i="5" s="1"/>
  <c r="P155" i="5" s="1"/>
  <c r="K156" i="5"/>
  <c r="L156" i="5"/>
  <c r="M156" i="5"/>
  <c r="N156" i="5"/>
  <c r="O156" i="5" s="1"/>
  <c r="P156" i="5" s="1"/>
  <c r="K157" i="5"/>
  <c r="L157" i="5"/>
  <c r="M157" i="5"/>
  <c r="N157" i="5"/>
  <c r="O157" i="5" s="1"/>
  <c r="P157" i="5" s="1"/>
  <c r="K158" i="5"/>
  <c r="L158" i="5"/>
  <c r="M158" i="5"/>
  <c r="N158" i="5"/>
  <c r="O158" i="5" s="1"/>
  <c r="P158" i="5" s="1"/>
  <c r="K159" i="5"/>
  <c r="L159" i="5"/>
  <c r="M159" i="5"/>
  <c r="N159" i="5"/>
  <c r="O159" i="5" s="1"/>
  <c r="P159" i="5" s="1"/>
  <c r="K160" i="5"/>
  <c r="L160" i="5"/>
  <c r="M160" i="5"/>
  <c r="N160" i="5"/>
  <c r="O160" i="5" s="1"/>
  <c r="P160" i="5" s="1"/>
  <c r="K161" i="5"/>
  <c r="L161" i="5"/>
  <c r="M161" i="5"/>
  <c r="N161" i="5"/>
  <c r="O161" i="5" s="1"/>
  <c r="P161" i="5" s="1"/>
  <c r="K162" i="5"/>
  <c r="L162" i="5"/>
  <c r="M162" i="5"/>
  <c r="N162" i="5"/>
  <c r="O162" i="5" s="1"/>
  <c r="P162" i="5" s="1"/>
  <c r="K163" i="5"/>
  <c r="L163" i="5"/>
  <c r="M163" i="5"/>
  <c r="N163" i="5"/>
  <c r="O163" i="5" s="1"/>
  <c r="P163" i="5"/>
  <c r="K164" i="5"/>
  <c r="L164" i="5"/>
  <c r="M164" i="5"/>
  <c r="N164" i="5"/>
  <c r="O164" i="5" s="1"/>
  <c r="P164" i="5" s="1"/>
  <c r="K165" i="5"/>
  <c r="L165" i="5"/>
  <c r="M165" i="5"/>
  <c r="N165" i="5"/>
  <c r="O165" i="5" s="1"/>
  <c r="P165" i="5" s="1"/>
  <c r="K166" i="5"/>
  <c r="L166" i="5"/>
  <c r="M166" i="5"/>
  <c r="N166" i="5"/>
  <c r="O166" i="5" s="1"/>
  <c r="P166" i="5" s="1"/>
  <c r="K167" i="5"/>
  <c r="L167" i="5"/>
  <c r="M167" i="5"/>
  <c r="N167" i="5"/>
  <c r="O167" i="5" s="1"/>
  <c r="P167" i="5" s="1"/>
  <c r="K168" i="5"/>
  <c r="L168" i="5"/>
  <c r="M168" i="5"/>
  <c r="N168" i="5"/>
  <c r="O168" i="5" s="1"/>
  <c r="P168" i="5" s="1"/>
  <c r="K169" i="5"/>
  <c r="L169" i="5"/>
  <c r="M169" i="5"/>
  <c r="N169" i="5"/>
  <c r="O169" i="5" s="1"/>
  <c r="P169" i="5" s="1"/>
  <c r="K170" i="5"/>
  <c r="L170" i="5"/>
  <c r="M170" i="5"/>
  <c r="N170" i="5"/>
  <c r="O170" i="5" s="1"/>
  <c r="P170" i="5" s="1"/>
  <c r="K171" i="5"/>
  <c r="L171" i="5"/>
  <c r="M171" i="5"/>
  <c r="N171" i="5"/>
  <c r="O171" i="5" s="1"/>
  <c r="P171" i="5" s="1"/>
  <c r="K172" i="5"/>
  <c r="L172" i="5"/>
  <c r="M172" i="5"/>
  <c r="N172" i="5"/>
  <c r="O172" i="5" s="1"/>
  <c r="P172" i="5" s="1"/>
  <c r="K173" i="5"/>
  <c r="L173" i="5"/>
  <c r="M173" i="5"/>
  <c r="N173" i="5"/>
  <c r="O173" i="5" s="1"/>
  <c r="P173" i="5" s="1"/>
  <c r="K174" i="5"/>
  <c r="L174" i="5"/>
  <c r="M174" i="5"/>
  <c r="N174" i="5"/>
  <c r="O174" i="5" s="1"/>
  <c r="P174" i="5" s="1"/>
  <c r="K175" i="5"/>
  <c r="L175" i="5"/>
  <c r="M175" i="5"/>
  <c r="N175" i="5"/>
  <c r="O175" i="5" s="1"/>
  <c r="P175" i="5"/>
  <c r="K176" i="5"/>
  <c r="L176" i="5"/>
  <c r="M176" i="5"/>
  <c r="N176" i="5"/>
  <c r="O176" i="5" s="1"/>
  <c r="P176" i="5" s="1"/>
  <c r="K177" i="5"/>
  <c r="L177" i="5"/>
  <c r="M177" i="5"/>
  <c r="N177" i="5"/>
  <c r="O177" i="5" s="1"/>
  <c r="P177" i="5" s="1"/>
  <c r="K178" i="5"/>
  <c r="L178" i="5"/>
  <c r="M178" i="5"/>
  <c r="N178" i="5"/>
  <c r="O178" i="5" s="1"/>
  <c r="P178" i="5" s="1"/>
  <c r="K179" i="5"/>
  <c r="L179" i="5"/>
  <c r="M179" i="5"/>
  <c r="N179" i="5"/>
  <c r="O179" i="5" s="1"/>
  <c r="P179" i="5" s="1"/>
  <c r="K180" i="5"/>
  <c r="L180" i="5"/>
  <c r="M180" i="5"/>
  <c r="N180" i="5"/>
  <c r="O180" i="5" s="1"/>
  <c r="P180" i="5" s="1"/>
  <c r="K181" i="5"/>
  <c r="L181" i="5"/>
  <c r="M181" i="5"/>
  <c r="N181" i="5"/>
  <c r="O181" i="5" s="1"/>
  <c r="P181" i="5" s="1"/>
  <c r="K182" i="5"/>
  <c r="L182" i="5"/>
  <c r="M182" i="5"/>
  <c r="N182" i="5"/>
  <c r="O182" i="5" s="1"/>
  <c r="P182" i="5" s="1"/>
  <c r="K183" i="5"/>
  <c r="L183" i="5"/>
  <c r="M183" i="5"/>
  <c r="N183" i="5"/>
  <c r="O183" i="5" s="1"/>
  <c r="P183" i="5"/>
  <c r="K184" i="5"/>
  <c r="L184" i="5"/>
  <c r="M184" i="5"/>
  <c r="N184" i="5"/>
  <c r="O184" i="5" s="1"/>
  <c r="P184" i="5" s="1"/>
  <c r="K185" i="5"/>
  <c r="L185" i="5"/>
  <c r="M185" i="5"/>
  <c r="N185" i="5"/>
  <c r="O185" i="5" s="1"/>
  <c r="P185" i="5" s="1"/>
  <c r="K186" i="5"/>
  <c r="L186" i="5"/>
  <c r="M186" i="5"/>
  <c r="N186" i="5"/>
  <c r="O186" i="5" s="1"/>
  <c r="P186" i="5" s="1"/>
  <c r="K187" i="5"/>
  <c r="L187" i="5"/>
  <c r="M187" i="5"/>
  <c r="N187" i="5"/>
  <c r="O187" i="5" s="1"/>
  <c r="P187" i="5" s="1"/>
  <c r="K188" i="5"/>
  <c r="P188" i="5" s="1"/>
  <c r="L188" i="5"/>
  <c r="M188" i="5"/>
  <c r="N188" i="5"/>
  <c r="O188" i="5" s="1"/>
  <c r="K189" i="5"/>
  <c r="L189" i="5"/>
  <c r="M189" i="5"/>
  <c r="N189" i="5"/>
  <c r="O189" i="5" s="1"/>
  <c r="P189" i="5" s="1"/>
  <c r="K190" i="5"/>
  <c r="L190" i="5"/>
  <c r="M190" i="5"/>
  <c r="N190" i="5"/>
  <c r="O190" i="5" s="1"/>
  <c r="P190" i="5" s="1"/>
  <c r="K191" i="5"/>
  <c r="L191" i="5"/>
  <c r="M191" i="5"/>
  <c r="N191" i="5"/>
  <c r="O191" i="5" s="1"/>
  <c r="P191" i="5" s="1"/>
  <c r="K192" i="5"/>
  <c r="L192" i="5"/>
  <c r="M192" i="5"/>
  <c r="N192" i="5"/>
  <c r="O192" i="5" s="1"/>
  <c r="P192" i="5" s="1"/>
  <c r="K193" i="5"/>
  <c r="L193" i="5"/>
  <c r="M193" i="5"/>
  <c r="N193" i="5"/>
  <c r="O193" i="5" s="1"/>
  <c r="P193" i="5" s="1"/>
  <c r="K194" i="5"/>
  <c r="L194" i="5"/>
  <c r="M194" i="5"/>
  <c r="N194" i="5"/>
  <c r="O194" i="5" s="1"/>
  <c r="P194" i="5" s="1"/>
  <c r="K195" i="5"/>
  <c r="L195" i="5"/>
  <c r="M195" i="5"/>
  <c r="N195" i="5"/>
  <c r="O195" i="5" s="1"/>
  <c r="P195" i="5"/>
  <c r="K196" i="5"/>
  <c r="L196" i="5"/>
  <c r="M196" i="5"/>
  <c r="N196" i="5"/>
  <c r="O196" i="5" s="1"/>
  <c r="P196" i="5" s="1"/>
  <c r="K197" i="5"/>
  <c r="L197" i="5"/>
  <c r="M197" i="5"/>
  <c r="N197" i="5"/>
  <c r="O197" i="5" s="1"/>
  <c r="P197" i="5" s="1"/>
  <c r="K198" i="5"/>
  <c r="L198" i="5"/>
  <c r="M198" i="5"/>
  <c r="N198" i="5"/>
  <c r="O198" i="5" s="1"/>
  <c r="P198" i="5" s="1"/>
  <c r="K199" i="5"/>
  <c r="L199" i="5"/>
  <c r="M199" i="5"/>
  <c r="N199" i="5"/>
  <c r="O199" i="5" s="1"/>
  <c r="P199" i="5" s="1"/>
  <c r="K200" i="5"/>
  <c r="L200" i="5"/>
  <c r="M200" i="5"/>
  <c r="N200" i="5"/>
  <c r="O200" i="5" s="1"/>
  <c r="P200" i="5" s="1"/>
  <c r="K201" i="5"/>
  <c r="L201" i="5"/>
  <c r="M201" i="5"/>
  <c r="N201" i="5"/>
  <c r="O201" i="5" s="1"/>
  <c r="P201" i="5" s="1"/>
  <c r="K202" i="5"/>
  <c r="L202" i="5"/>
  <c r="M202" i="5"/>
  <c r="N202" i="5"/>
  <c r="O202" i="5" s="1"/>
  <c r="P202" i="5" s="1"/>
  <c r="K203" i="5"/>
  <c r="L203" i="5"/>
  <c r="M203" i="5"/>
  <c r="N203" i="5"/>
  <c r="O203" i="5" s="1"/>
  <c r="P203" i="5" s="1"/>
  <c r="K204" i="5"/>
  <c r="L204" i="5"/>
  <c r="M204" i="5"/>
  <c r="N204" i="5"/>
  <c r="O204" i="5" s="1"/>
  <c r="P204" i="5" s="1"/>
  <c r="K205" i="5"/>
  <c r="L205" i="5"/>
  <c r="M205" i="5"/>
  <c r="N205" i="5"/>
  <c r="O205" i="5" s="1"/>
  <c r="P205" i="5" s="1"/>
  <c r="K206" i="5"/>
  <c r="L206" i="5"/>
  <c r="M206" i="5"/>
  <c r="N206" i="5"/>
  <c r="O206" i="5" s="1"/>
  <c r="P206" i="5" s="1"/>
  <c r="K207" i="5"/>
  <c r="L207" i="5"/>
  <c r="M207" i="5"/>
  <c r="N207" i="5"/>
  <c r="O207" i="5" s="1"/>
  <c r="P207" i="5"/>
  <c r="K208" i="5"/>
  <c r="L208" i="5"/>
  <c r="M208" i="5"/>
  <c r="N208" i="5"/>
  <c r="O208" i="5"/>
  <c r="P208" i="5" s="1"/>
  <c r="K209" i="5"/>
  <c r="L209" i="5"/>
  <c r="M209" i="5"/>
  <c r="N209" i="5"/>
  <c r="O209" i="5" s="1"/>
  <c r="P209" i="5" s="1"/>
  <c r="K210" i="5"/>
  <c r="L210" i="5"/>
  <c r="M210" i="5"/>
  <c r="N210" i="5"/>
  <c r="O210" i="5" s="1"/>
  <c r="K211" i="5"/>
  <c r="L211" i="5"/>
  <c r="M211" i="5"/>
  <c r="N211" i="5"/>
  <c r="O211" i="5" s="1"/>
  <c r="P211" i="5"/>
  <c r="K212" i="5"/>
  <c r="P212" i="5" s="1"/>
  <c r="L212" i="5"/>
  <c r="M212" i="5"/>
  <c r="N212" i="5"/>
  <c r="O212" i="5"/>
  <c r="K213" i="5"/>
  <c r="L213" i="5"/>
  <c r="M213" i="5"/>
  <c r="N213" i="5"/>
  <c r="O213" i="5" s="1"/>
  <c r="P213" i="5" s="1"/>
  <c r="K214" i="5"/>
  <c r="L214" i="5"/>
  <c r="M214" i="5"/>
  <c r="N214" i="5"/>
  <c r="O214" i="5" s="1"/>
  <c r="K215" i="5"/>
  <c r="L215" i="5"/>
  <c r="M215" i="5"/>
  <c r="N215" i="5"/>
  <c r="O215" i="5" s="1"/>
  <c r="P215" i="5" s="1"/>
  <c r="K216" i="5"/>
  <c r="P216" i="5" s="1"/>
  <c r="L216" i="5"/>
  <c r="M216" i="5"/>
  <c r="N216" i="5"/>
  <c r="O216" i="5"/>
  <c r="K217" i="5"/>
  <c r="L217" i="5"/>
  <c r="M217" i="5"/>
  <c r="N217" i="5"/>
  <c r="O217" i="5" s="1"/>
  <c r="P217" i="5" s="1"/>
  <c r="K218" i="5"/>
  <c r="P218" i="5" s="1"/>
  <c r="L218" i="5"/>
  <c r="M218" i="5"/>
  <c r="N218" i="5"/>
  <c r="O218" i="5" s="1"/>
  <c r="K219" i="5"/>
  <c r="L219" i="5"/>
  <c r="M219" i="5"/>
  <c r="O219" i="5" s="1"/>
  <c r="N219" i="5"/>
  <c r="P219" i="5"/>
  <c r="K220" i="5"/>
  <c r="P220" i="5" s="1"/>
  <c r="L220" i="5"/>
  <c r="M220" i="5"/>
  <c r="N220" i="5"/>
  <c r="O220" i="5"/>
  <c r="K221" i="5"/>
  <c r="L221" i="5"/>
  <c r="M221" i="5"/>
  <c r="N221" i="5"/>
  <c r="O221" i="5"/>
  <c r="P221" i="5" s="1"/>
  <c r="K222" i="5"/>
  <c r="L222" i="5"/>
  <c r="M222" i="5"/>
  <c r="N222" i="5"/>
  <c r="O222" i="5" s="1"/>
  <c r="K223" i="5"/>
  <c r="L223" i="5"/>
  <c r="M223" i="5"/>
  <c r="O223" i="5" s="1"/>
  <c r="P223" i="5" s="1"/>
  <c r="N223" i="5"/>
  <c r="K224" i="5"/>
  <c r="P224" i="5" s="1"/>
  <c r="L224" i="5"/>
  <c r="M224" i="5"/>
  <c r="O224" i="5" s="1"/>
  <c r="N224" i="5"/>
  <c r="K225" i="5"/>
  <c r="P225" i="5" s="1"/>
  <c r="L225" i="5"/>
  <c r="M225" i="5"/>
  <c r="N225" i="5"/>
  <c r="O225" i="5"/>
  <c r="K226" i="5"/>
  <c r="L226" i="5"/>
  <c r="M226" i="5"/>
  <c r="N226" i="5"/>
  <c r="O226" i="5" s="1"/>
  <c r="K227" i="5"/>
  <c r="L227" i="5"/>
  <c r="M227" i="5"/>
  <c r="O227" i="5" s="1"/>
  <c r="N227" i="5"/>
  <c r="P227" i="5"/>
  <c r="K228" i="5"/>
  <c r="L228" i="5"/>
  <c r="M228" i="5"/>
  <c r="O228" i="5" s="1"/>
  <c r="N228" i="5"/>
  <c r="K229" i="5"/>
  <c r="P229" i="5" s="1"/>
  <c r="L229" i="5"/>
  <c r="M229" i="5"/>
  <c r="N229" i="5"/>
  <c r="O229" i="5"/>
  <c r="K230" i="5"/>
  <c r="L230" i="5"/>
  <c r="M230" i="5"/>
  <c r="N230" i="5"/>
  <c r="O230" i="5" s="1"/>
  <c r="K231" i="5"/>
  <c r="L231" i="5"/>
  <c r="M231" i="5"/>
  <c r="O231" i="5" s="1"/>
  <c r="N231" i="5"/>
  <c r="P231" i="5"/>
  <c r="K232" i="5"/>
  <c r="L232" i="5"/>
  <c r="M232" i="5"/>
  <c r="O232" i="5" s="1"/>
  <c r="N232" i="5"/>
  <c r="K233" i="5"/>
  <c r="P233" i="5" s="1"/>
  <c r="L233" i="5"/>
  <c r="M233" i="5"/>
  <c r="N233" i="5"/>
  <c r="O233" i="5"/>
  <c r="K234" i="5"/>
  <c r="L234" i="5"/>
  <c r="M234" i="5"/>
  <c r="N234" i="5"/>
  <c r="O234" i="5" s="1"/>
  <c r="K235" i="5"/>
  <c r="L235" i="5"/>
  <c r="M235" i="5"/>
  <c r="N235" i="5"/>
  <c r="O235" i="5" s="1"/>
  <c r="P235" i="5" s="1"/>
  <c r="K236" i="5"/>
  <c r="P236" i="5" s="1"/>
  <c r="L236" i="5"/>
  <c r="M236" i="5"/>
  <c r="O236" i="5" s="1"/>
  <c r="N236" i="5"/>
  <c r="K237" i="5"/>
  <c r="P237" i="5" s="1"/>
  <c r="L237" i="5"/>
  <c r="M237" i="5"/>
  <c r="N237" i="5"/>
  <c r="O237" i="5"/>
  <c r="K238" i="5"/>
  <c r="L238" i="5"/>
  <c r="M238" i="5"/>
  <c r="N238" i="5"/>
  <c r="O238" i="5" s="1"/>
  <c r="K239" i="5"/>
  <c r="L239" i="5"/>
  <c r="M239" i="5"/>
  <c r="O239" i="5" s="1"/>
  <c r="P239" i="5" s="1"/>
  <c r="N239" i="5"/>
  <c r="K240" i="5"/>
  <c r="P240" i="5" s="1"/>
  <c r="L240" i="5"/>
  <c r="M240" i="5"/>
  <c r="O240" i="5" s="1"/>
  <c r="N240" i="5"/>
  <c r="K241" i="5"/>
  <c r="P241" i="5" s="1"/>
  <c r="L241" i="5"/>
  <c r="M241" i="5"/>
  <c r="N241" i="5"/>
  <c r="O241" i="5"/>
  <c r="K242" i="5"/>
  <c r="L242" i="5"/>
  <c r="M242" i="5"/>
  <c r="N242" i="5"/>
  <c r="O242" i="5" s="1"/>
  <c r="P242" i="5" s="1"/>
  <c r="K243" i="5"/>
  <c r="L243" i="5"/>
  <c r="M243" i="5"/>
  <c r="N243" i="5"/>
  <c r="O243" i="5" s="1"/>
  <c r="P243" i="5" s="1"/>
  <c r="K244" i="5"/>
  <c r="L244" i="5"/>
  <c r="M244" i="5"/>
  <c r="O244" i="5" s="1"/>
  <c r="N244" i="5"/>
  <c r="K245" i="5"/>
  <c r="P245" i="5" s="1"/>
  <c r="L245" i="5"/>
  <c r="M245" i="5"/>
  <c r="N245" i="5"/>
  <c r="O245" i="5"/>
  <c r="K246" i="5"/>
  <c r="L246" i="5"/>
  <c r="M246" i="5"/>
  <c r="N246" i="5"/>
  <c r="O246" i="5" s="1"/>
  <c r="P246" i="5" s="1"/>
  <c r="K247" i="5"/>
  <c r="L247" i="5"/>
  <c r="M247" i="5"/>
  <c r="O247" i="5" s="1"/>
  <c r="N247" i="5"/>
  <c r="P247" i="5"/>
  <c r="K248" i="5"/>
  <c r="L248" i="5"/>
  <c r="M248" i="5"/>
  <c r="O248" i="5" s="1"/>
  <c r="N248" i="5"/>
  <c r="K249" i="5"/>
  <c r="P249" i="5" s="1"/>
  <c r="L249" i="5"/>
  <c r="M249" i="5"/>
  <c r="N249" i="5"/>
  <c r="O249" i="5"/>
  <c r="K250" i="5"/>
  <c r="L250" i="5"/>
  <c r="M250" i="5"/>
  <c r="N250" i="5"/>
  <c r="O250" i="5" s="1"/>
  <c r="K251" i="5"/>
  <c r="L251" i="5"/>
  <c r="M251" i="5"/>
  <c r="N251" i="5"/>
  <c r="O251" i="5" s="1"/>
  <c r="P251" i="5" s="1"/>
  <c r="K252" i="5"/>
  <c r="L252" i="5"/>
  <c r="M252" i="5"/>
  <c r="O252" i="5" s="1"/>
  <c r="P252" i="5" s="1"/>
  <c r="N252" i="5"/>
  <c r="K253" i="5"/>
  <c r="P253" i="5" s="1"/>
  <c r="L253" i="5"/>
  <c r="M253" i="5"/>
  <c r="N253" i="5"/>
  <c r="O253" i="5"/>
  <c r="K254" i="5"/>
  <c r="L254" i="5"/>
  <c r="M254" i="5"/>
  <c r="N254" i="5"/>
  <c r="O254" i="5" s="1"/>
  <c r="P254" i="5" s="1"/>
  <c r="K255" i="5"/>
  <c r="L255" i="5"/>
  <c r="M255" i="5"/>
  <c r="N255" i="5"/>
  <c r="O255" i="5"/>
  <c r="P255" i="5"/>
  <c r="K256" i="5"/>
  <c r="L256" i="5"/>
  <c r="M256" i="5"/>
  <c r="O256" i="5" s="1"/>
  <c r="P256" i="5" s="1"/>
  <c r="N256" i="5"/>
  <c r="K257" i="5"/>
  <c r="L257" i="5"/>
  <c r="M257" i="5"/>
  <c r="N257" i="5"/>
  <c r="O257" i="5" s="1"/>
  <c r="K258" i="5"/>
  <c r="L258" i="5"/>
  <c r="M258" i="5"/>
  <c r="N258" i="5"/>
  <c r="O258" i="5" s="1"/>
  <c r="P258" i="5" s="1"/>
  <c r="K259" i="5"/>
  <c r="L259" i="5"/>
  <c r="M259" i="5"/>
  <c r="N259" i="5"/>
  <c r="O259" i="5"/>
  <c r="P259" i="5"/>
  <c r="K260" i="5"/>
  <c r="L260" i="5"/>
  <c r="M260" i="5"/>
  <c r="O260" i="5" s="1"/>
  <c r="P260" i="5" s="1"/>
  <c r="N260" i="5"/>
  <c r="K261" i="5"/>
  <c r="L261" i="5"/>
  <c r="M261" i="5"/>
  <c r="N261" i="5"/>
  <c r="O261" i="5" s="1"/>
  <c r="K262" i="5"/>
  <c r="L262" i="5"/>
  <c r="M262" i="5"/>
  <c r="N262" i="5"/>
  <c r="O262" i="5" s="1"/>
  <c r="P262" i="5" s="1"/>
  <c r="K263" i="5"/>
  <c r="L263" i="5"/>
  <c r="M263" i="5"/>
  <c r="N263" i="5"/>
  <c r="O263" i="5" s="1"/>
  <c r="P263" i="5"/>
  <c r="K264" i="5"/>
  <c r="L264" i="5"/>
  <c r="M264" i="5"/>
  <c r="O264" i="5" s="1"/>
  <c r="P264" i="5" s="1"/>
  <c r="N264" i="5"/>
  <c r="K265" i="5"/>
  <c r="L265" i="5"/>
  <c r="M265" i="5"/>
  <c r="N265" i="5"/>
  <c r="O265" i="5" s="1"/>
  <c r="K266" i="5"/>
  <c r="P266" i="5" s="1"/>
  <c r="L266" i="5"/>
  <c r="M266" i="5"/>
  <c r="N266" i="5"/>
  <c r="O266" i="5" s="1"/>
  <c r="K267" i="5"/>
  <c r="L267" i="5"/>
  <c r="M267" i="5"/>
  <c r="N267" i="5"/>
  <c r="O267" i="5"/>
  <c r="P267" i="5"/>
  <c r="K268" i="5"/>
  <c r="L268" i="5"/>
  <c r="M268" i="5"/>
  <c r="O268" i="5" s="1"/>
  <c r="P268" i="5" s="1"/>
  <c r="N268" i="5"/>
  <c r="K269" i="5"/>
  <c r="P269" i="5" s="1"/>
  <c r="L269" i="5"/>
  <c r="M269" i="5"/>
  <c r="N269" i="5"/>
  <c r="O269" i="5"/>
  <c r="K270" i="5"/>
  <c r="L270" i="5"/>
  <c r="M270" i="5"/>
  <c r="N270" i="5"/>
  <c r="O270" i="5" s="1"/>
  <c r="P270" i="5" s="1"/>
  <c r="K271" i="5"/>
  <c r="L271" i="5"/>
  <c r="M271" i="5"/>
  <c r="N271" i="5"/>
  <c r="O271" i="5" s="1"/>
  <c r="P271" i="5" s="1"/>
  <c r="K272" i="5"/>
  <c r="L272" i="5"/>
  <c r="M272" i="5"/>
  <c r="O272" i="5" s="1"/>
  <c r="P272" i="5" s="1"/>
  <c r="N272" i="5"/>
  <c r="K273" i="5"/>
  <c r="P273" i="5" s="1"/>
  <c r="L273" i="5"/>
  <c r="M273" i="5"/>
  <c r="N273" i="5"/>
  <c r="O273" i="5" s="1"/>
  <c r="K274" i="5"/>
  <c r="L274" i="5"/>
  <c r="M274" i="5"/>
  <c r="N274" i="5"/>
  <c r="O274" i="5" s="1"/>
  <c r="P274" i="5" s="1"/>
  <c r="K275" i="5"/>
  <c r="L275" i="5"/>
  <c r="M275" i="5"/>
  <c r="N275" i="5"/>
  <c r="O275" i="5" s="1"/>
  <c r="P275" i="5"/>
  <c r="K276" i="5"/>
  <c r="L276" i="5"/>
  <c r="M276" i="5"/>
  <c r="O276" i="5" s="1"/>
  <c r="P276" i="5" s="1"/>
  <c r="N276" i="5"/>
  <c r="K277" i="5"/>
  <c r="P277" i="5" s="1"/>
  <c r="L277" i="5"/>
  <c r="M277" i="5"/>
  <c r="N277" i="5"/>
  <c r="O277" i="5"/>
  <c r="K278" i="5"/>
  <c r="L278" i="5"/>
  <c r="M278" i="5"/>
  <c r="N278" i="5"/>
  <c r="O278" i="5" s="1"/>
  <c r="P278" i="5" s="1"/>
  <c r="K279" i="5"/>
  <c r="L279" i="5"/>
  <c r="M279" i="5"/>
  <c r="N279" i="5"/>
  <c r="O279" i="5" s="1"/>
  <c r="P279" i="5"/>
  <c r="K280" i="5"/>
  <c r="L280" i="5"/>
  <c r="M280" i="5"/>
  <c r="O280" i="5" s="1"/>
  <c r="P280" i="5" s="1"/>
  <c r="N280" i="5"/>
  <c r="K281" i="5"/>
  <c r="P281" i="5" s="1"/>
  <c r="L281" i="5"/>
  <c r="M281" i="5"/>
  <c r="N281" i="5"/>
  <c r="O281" i="5"/>
  <c r="K282" i="5"/>
  <c r="L282" i="5"/>
  <c r="M282" i="5"/>
  <c r="N282" i="5"/>
  <c r="O282" i="5" s="1"/>
  <c r="P282" i="5" s="1"/>
  <c r="K283" i="5"/>
  <c r="L283" i="5"/>
  <c r="M283" i="5"/>
  <c r="N283" i="5"/>
  <c r="O283" i="5" s="1"/>
  <c r="P283" i="5" s="1"/>
  <c r="K284" i="5"/>
  <c r="L284" i="5"/>
  <c r="M284" i="5"/>
  <c r="O284" i="5" s="1"/>
  <c r="P284" i="5" s="1"/>
  <c r="N284" i="5"/>
  <c r="K285" i="5"/>
  <c r="P285" i="5" s="1"/>
  <c r="L285" i="5"/>
  <c r="M285" i="5"/>
  <c r="N285" i="5"/>
  <c r="O285" i="5"/>
  <c r="K286" i="5"/>
  <c r="L286" i="5"/>
  <c r="M286" i="5"/>
  <c r="N286" i="5"/>
  <c r="O286" i="5" s="1"/>
  <c r="P286" i="5" s="1"/>
  <c r="K287" i="5"/>
  <c r="L287" i="5"/>
  <c r="M287" i="5"/>
  <c r="N287" i="5"/>
  <c r="O287" i="5" s="1"/>
  <c r="P287" i="5"/>
  <c r="K288" i="5"/>
  <c r="L288" i="5"/>
  <c r="M288" i="5"/>
  <c r="O288" i="5" s="1"/>
  <c r="P288" i="5" s="1"/>
  <c r="N288" i="5"/>
  <c r="K289" i="5"/>
  <c r="P289" i="5" s="1"/>
  <c r="L289" i="5"/>
  <c r="M289" i="5"/>
  <c r="N289" i="5"/>
  <c r="O289" i="5"/>
  <c r="K290" i="5"/>
  <c r="L290" i="5"/>
  <c r="M290" i="5"/>
  <c r="N290" i="5"/>
  <c r="O290" i="5" s="1"/>
  <c r="P290" i="5" s="1"/>
  <c r="K291" i="5"/>
  <c r="L291" i="5"/>
  <c r="M291" i="5"/>
  <c r="N291" i="5"/>
  <c r="O291" i="5" s="1"/>
  <c r="P291" i="5"/>
  <c r="K292" i="5"/>
  <c r="L292" i="5"/>
  <c r="M292" i="5"/>
  <c r="O292" i="5" s="1"/>
  <c r="P292" i="5" s="1"/>
  <c r="N292" i="5"/>
  <c r="K293" i="5"/>
  <c r="P293" i="5" s="1"/>
  <c r="L293" i="5"/>
  <c r="M293" i="5"/>
  <c r="N293" i="5"/>
  <c r="O293" i="5"/>
  <c r="K294" i="5"/>
  <c r="L294" i="5"/>
  <c r="M294" i="5"/>
  <c r="N294" i="5"/>
  <c r="O294" i="5" s="1"/>
  <c r="P294" i="5" s="1"/>
  <c r="K295" i="5"/>
  <c r="L295" i="5"/>
  <c r="M295" i="5"/>
  <c r="N295" i="5"/>
  <c r="O295" i="5" s="1"/>
  <c r="P295" i="5"/>
  <c r="K296" i="5"/>
  <c r="L296" i="5"/>
  <c r="M296" i="5"/>
  <c r="O296" i="5" s="1"/>
  <c r="P296" i="5" s="1"/>
  <c r="N296" i="5"/>
  <c r="K297" i="5"/>
  <c r="L297" i="5"/>
  <c r="M297" i="5"/>
  <c r="N297" i="5"/>
  <c r="O297" i="5" s="1"/>
  <c r="K298" i="5"/>
  <c r="L298" i="5"/>
  <c r="M298" i="5"/>
  <c r="N298" i="5"/>
  <c r="O298" i="5" s="1"/>
  <c r="P298" i="5" s="1"/>
  <c r="K299" i="5"/>
  <c r="L299" i="5"/>
  <c r="M299" i="5"/>
  <c r="N299" i="5"/>
  <c r="O299" i="5" s="1"/>
  <c r="P299" i="5"/>
  <c r="K300" i="5"/>
  <c r="L300" i="5"/>
  <c r="M300" i="5"/>
  <c r="O300" i="5" s="1"/>
  <c r="P300" i="5" s="1"/>
  <c r="N300" i="5"/>
  <c r="K301" i="5"/>
  <c r="L301" i="5"/>
  <c r="M301" i="5"/>
  <c r="N301" i="5"/>
  <c r="O301" i="5" s="1"/>
  <c r="K302" i="5"/>
  <c r="L302" i="5"/>
  <c r="M302" i="5"/>
  <c r="N302" i="5"/>
  <c r="O302" i="5" s="1"/>
  <c r="K303" i="5"/>
  <c r="L303" i="5"/>
  <c r="M303" i="5"/>
  <c r="N303" i="5"/>
  <c r="O303" i="5" s="1"/>
  <c r="P303" i="5" s="1"/>
  <c r="K304" i="5"/>
  <c r="L304" i="5"/>
  <c r="M304" i="5"/>
  <c r="N304" i="5"/>
  <c r="O304" i="5"/>
  <c r="P304" i="5" s="1"/>
  <c r="K305" i="5"/>
  <c r="L305" i="5"/>
  <c r="M305" i="5"/>
  <c r="N305" i="5"/>
  <c r="O305" i="5" s="1"/>
  <c r="P305" i="5" s="1"/>
  <c r="K306" i="5"/>
  <c r="P306" i="5" s="1"/>
  <c r="L306" i="5"/>
  <c r="M306" i="5"/>
  <c r="N306" i="5"/>
  <c r="O306" i="5" s="1"/>
  <c r="K307" i="5"/>
  <c r="L307" i="5"/>
  <c r="M307" i="5"/>
  <c r="N307" i="5"/>
  <c r="O307" i="5" s="1"/>
  <c r="P307" i="5"/>
  <c r="K308" i="5"/>
  <c r="L308" i="5"/>
  <c r="M308" i="5"/>
  <c r="O308" i="5" s="1"/>
  <c r="P308" i="5" s="1"/>
  <c r="N308" i="5"/>
  <c r="K309" i="5"/>
  <c r="L309" i="5"/>
  <c r="M309" i="5"/>
  <c r="N309" i="5"/>
  <c r="O309" i="5" s="1"/>
  <c r="K310" i="5"/>
  <c r="L310" i="5"/>
  <c r="M310" i="5"/>
  <c r="N310" i="5"/>
  <c r="O310" i="5" s="1"/>
  <c r="P310" i="5" s="1"/>
  <c r="K311" i="5"/>
  <c r="L311" i="5"/>
  <c r="M311" i="5"/>
  <c r="N311" i="5"/>
  <c r="O311" i="5"/>
  <c r="P311" i="5"/>
  <c r="K312" i="5"/>
  <c r="P312" i="5" s="1"/>
  <c r="L312" i="5"/>
  <c r="M312" i="5"/>
  <c r="N312" i="5"/>
  <c r="O312" i="5" s="1"/>
  <c r="K313" i="5"/>
  <c r="P313" i="5" s="1"/>
  <c r="L313" i="5"/>
  <c r="M313" i="5"/>
  <c r="N313" i="5"/>
  <c r="O313" i="5" s="1"/>
  <c r="K314" i="5"/>
  <c r="L314" i="5"/>
  <c r="M314" i="5"/>
  <c r="N314" i="5"/>
  <c r="O314" i="5" s="1"/>
  <c r="P314" i="5" s="1"/>
  <c r="K315" i="5"/>
  <c r="L315" i="5"/>
  <c r="M315" i="5"/>
  <c r="N315" i="5"/>
  <c r="O315" i="5"/>
  <c r="P315" i="5"/>
  <c r="K316" i="5"/>
  <c r="L316" i="5"/>
  <c r="M316" i="5"/>
  <c r="N316" i="5"/>
  <c r="O316" i="5" s="1"/>
  <c r="K317" i="5"/>
  <c r="L317" i="5"/>
  <c r="M317" i="5"/>
  <c r="N317" i="5"/>
  <c r="O317" i="5" s="1"/>
  <c r="K318" i="5"/>
  <c r="L318" i="5"/>
  <c r="M318" i="5"/>
  <c r="N318" i="5"/>
  <c r="O318" i="5" s="1"/>
  <c r="P318" i="5" s="1"/>
  <c r="K319" i="5"/>
  <c r="L319" i="5"/>
  <c r="M319" i="5"/>
  <c r="N319" i="5"/>
  <c r="O319" i="5" s="1"/>
  <c r="P319" i="5"/>
  <c r="K320" i="5"/>
  <c r="L320" i="5"/>
  <c r="M320" i="5"/>
  <c r="O320" i="5" s="1"/>
  <c r="P320" i="5" s="1"/>
  <c r="N320" i="5"/>
  <c r="K321" i="5"/>
  <c r="L321" i="5"/>
  <c r="M321" i="5"/>
  <c r="N321" i="5"/>
  <c r="O321" i="5" s="1"/>
  <c r="K322" i="5"/>
  <c r="L322" i="5"/>
  <c r="M322" i="5"/>
  <c r="N322" i="5"/>
  <c r="O322" i="5" s="1"/>
  <c r="P322" i="5" s="1"/>
  <c r="K323" i="5"/>
  <c r="L323" i="5"/>
  <c r="M323" i="5"/>
  <c r="N323" i="5"/>
  <c r="O323" i="5" s="1"/>
  <c r="P323" i="5" s="1"/>
  <c r="K324" i="5"/>
  <c r="L324" i="5"/>
  <c r="M324" i="5"/>
  <c r="O324" i="5" s="1"/>
  <c r="P324" i="5" s="1"/>
  <c r="N324" i="5"/>
  <c r="K325" i="5"/>
  <c r="P325" i="5" s="1"/>
  <c r="L325" i="5"/>
  <c r="M325" i="5"/>
  <c r="N325" i="5"/>
  <c r="O325" i="5" s="1"/>
  <c r="K326" i="5"/>
  <c r="P326" i="5" s="1"/>
  <c r="L326" i="5"/>
  <c r="M326" i="5"/>
  <c r="N326" i="5"/>
  <c r="O326" i="5" s="1"/>
  <c r="K327" i="5"/>
  <c r="L327" i="5"/>
  <c r="M327" i="5"/>
  <c r="N327" i="5"/>
  <c r="O327" i="5" s="1"/>
  <c r="P327" i="5"/>
  <c r="K328" i="5"/>
  <c r="L328" i="5"/>
  <c r="M328" i="5"/>
  <c r="O328" i="5" s="1"/>
  <c r="P328" i="5" s="1"/>
  <c r="N328" i="5"/>
  <c r="K329" i="5"/>
  <c r="P329" i="5" s="1"/>
  <c r="L329" i="5"/>
  <c r="M329" i="5"/>
  <c r="N329" i="5"/>
  <c r="O329" i="5"/>
  <c r="K330" i="5"/>
  <c r="L330" i="5"/>
  <c r="M330" i="5"/>
  <c r="N330" i="5"/>
  <c r="O330" i="5" s="1"/>
  <c r="P330" i="5" s="1"/>
  <c r="K331" i="5"/>
  <c r="L331" i="5"/>
  <c r="M331" i="5"/>
  <c r="N331" i="5"/>
  <c r="O331" i="5" s="1"/>
  <c r="P331" i="5" s="1"/>
  <c r="K332" i="5"/>
  <c r="L332" i="5"/>
  <c r="M332" i="5"/>
  <c r="O332" i="5" s="1"/>
  <c r="P332" i="5" s="1"/>
  <c r="N332" i="5"/>
  <c r="K333" i="5"/>
  <c r="P333" i="5" s="1"/>
  <c r="L333" i="5"/>
  <c r="M333" i="5"/>
  <c r="N333" i="5"/>
  <c r="O333" i="5"/>
  <c r="K334" i="5"/>
  <c r="L334" i="5"/>
  <c r="M334" i="5"/>
  <c r="N334" i="5"/>
  <c r="O334" i="5" s="1"/>
  <c r="K335" i="5"/>
  <c r="L335" i="5"/>
  <c r="M335" i="5"/>
  <c r="N335" i="5"/>
  <c r="O335" i="5" s="1"/>
  <c r="P335" i="5" s="1"/>
  <c r="K336" i="5"/>
  <c r="L336" i="5"/>
  <c r="M336" i="5"/>
  <c r="O336" i="5" s="1"/>
  <c r="P336" i="5" s="1"/>
  <c r="N336" i="5"/>
  <c r="K337" i="5"/>
  <c r="P337" i="5" s="1"/>
  <c r="L337" i="5"/>
  <c r="M337" i="5"/>
  <c r="N337" i="5"/>
  <c r="O337" i="5"/>
  <c r="K338" i="5"/>
  <c r="L338" i="5"/>
  <c r="M338" i="5"/>
  <c r="N338" i="5"/>
  <c r="O338" i="5" s="1"/>
  <c r="K339" i="5"/>
  <c r="L339" i="5"/>
  <c r="M339" i="5"/>
  <c r="N339" i="5"/>
  <c r="O339" i="5" s="1"/>
  <c r="P339" i="5"/>
  <c r="K340" i="5"/>
  <c r="L340" i="5"/>
  <c r="M340" i="5"/>
  <c r="O340" i="5" s="1"/>
  <c r="P340" i="5" s="1"/>
  <c r="N340" i="5"/>
  <c r="K341" i="5"/>
  <c r="P341" i="5" s="1"/>
  <c r="L341" i="5"/>
  <c r="M341" i="5"/>
  <c r="N341" i="5"/>
  <c r="O341" i="5"/>
  <c r="K342" i="5"/>
  <c r="L342" i="5"/>
  <c r="M342" i="5"/>
  <c r="N342" i="5"/>
  <c r="O342" i="5" s="1"/>
  <c r="K343" i="5"/>
  <c r="L343" i="5"/>
  <c r="M343" i="5"/>
  <c r="N343" i="5"/>
  <c r="O343" i="5" s="1"/>
  <c r="P343" i="5" s="1"/>
  <c r="K344" i="5"/>
  <c r="L344" i="5"/>
  <c r="M344" i="5"/>
  <c r="O344" i="5" s="1"/>
  <c r="P344" i="5" s="1"/>
  <c r="N344" i="5"/>
  <c r="K345" i="5"/>
  <c r="P345" i="5" s="1"/>
  <c r="L345" i="5"/>
  <c r="M345" i="5"/>
  <c r="N345" i="5"/>
  <c r="O345" i="5"/>
  <c r="K346" i="5"/>
  <c r="L346" i="5"/>
  <c r="M346" i="5"/>
  <c r="N346" i="5"/>
  <c r="O346" i="5" s="1"/>
  <c r="K347" i="5"/>
  <c r="L347" i="5"/>
  <c r="M347" i="5"/>
  <c r="N347" i="5"/>
  <c r="O347" i="5" s="1"/>
  <c r="P347" i="5" s="1"/>
  <c r="K348" i="5"/>
  <c r="L348" i="5"/>
  <c r="M348" i="5"/>
  <c r="O348" i="5" s="1"/>
  <c r="P348" i="5" s="1"/>
  <c r="N348" i="5"/>
  <c r="K349" i="5"/>
  <c r="L349" i="5"/>
  <c r="M349" i="5"/>
  <c r="N349" i="5"/>
  <c r="O349" i="5"/>
  <c r="K350" i="5"/>
  <c r="L350" i="5"/>
  <c r="M350" i="5"/>
  <c r="N350" i="5"/>
  <c r="O350" i="5"/>
  <c r="K351" i="5"/>
  <c r="P351" i="5" s="1"/>
  <c r="L351" i="5"/>
  <c r="M351" i="5"/>
  <c r="N351" i="5"/>
  <c r="O351" i="5"/>
  <c r="K352" i="5"/>
  <c r="L352" i="5"/>
  <c r="M352" i="5"/>
  <c r="N352" i="5"/>
  <c r="O352" i="5" s="1"/>
  <c r="P352" i="5" s="1"/>
  <c r="K353" i="5"/>
  <c r="L353" i="5"/>
  <c r="M353" i="5"/>
  <c r="N353" i="5"/>
  <c r="O353" i="5" s="1"/>
  <c r="K354" i="5"/>
  <c r="L354" i="5"/>
  <c r="M354" i="5"/>
  <c r="N354" i="5"/>
  <c r="O354" i="5" s="1"/>
  <c r="P354" i="5" s="1"/>
  <c r="K355" i="5"/>
  <c r="P355" i="5" s="1"/>
  <c r="L355" i="5"/>
  <c r="M355" i="5"/>
  <c r="N355" i="5"/>
  <c r="O355" i="5"/>
  <c r="K356" i="5"/>
  <c r="L356" i="5"/>
  <c r="M356" i="5"/>
  <c r="N356" i="5"/>
  <c r="O356" i="5" s="1"/>
  <c r="K357" i="5"/>
  <c r="L357" i="5"/>
  <c r="M357" i="5"/>
  <c r="N357" i="5"/>
  <c r="O357" i="5" s="1"/>
  <c r="K358" i="5"/>
  <c r="L358" i="5"/>
  <c r="M358" i="5"/>
  <c r="N358" i="5"/>
  <c r="O358" i="5" s="1"/>
  <c r="P358" i="5" s="1"/>
  <c r="K359" i="5"/>
  <c r="P359" i="5" s="1"/>
  <c r="L359" i="5"/>
  <c r="M359" i="5"/>
  <c r="N359" i="5"/>
  <c r="O359" i="5"/>
  <c r="K360" i="5"/>
  <c r="L360" i="5"/>
  <c r="M360" i="5"/>
  <c r="N360" i="5"/>
  <c r="O360" i="5" s="1"/>
  <c r="K361" i="5"/>
  <c r="L361" i="5"/>
  <c r="M361" i="5"/>
  <c r="N361" i="5"/>
  <c r="O361" i="5" s="1"/>
  <c r="K362" i="5"/>
  <c r="L362" i="5"/>
  <c r="M362" i="5"/>
  <c r="N362" i="5"/>
  <c r="O362" i="5" s="1"/>
  <c r="P362" i="5" s="1"/>
  <c r="K363" i="5"/>
  <c r="P363" i="5" s="1"/>
  <c r="L363" i="5"/>
  <c r="M363" i="5"/>
  <c r="N363" i="5"/>
  <c r="O363" i="5"/>
  <c r="K364" i="5"/>
  <c r="L364" i="5"/>
  <c r="M364" i="5"/>
  <c r="N364" i="5"/>
  <c r="O364" i="5" s="1"/>
  <c r="P364" i="5" s="1"/>
  <c r="K365" i="5"/>
  <c r="L365" i="5"/>
  <c r="M365" i="5"/>
  <c r="N365" i="5"/>
  <c r="O365" i="5" s="1"/>
  <c r="K366" i="5"/>
  <c r="L366" i="5"/>
  <c r="M366" i="5"/>
  <c r="N366" i="5"/>
  <c r="O366" i="5" s="1"/>
  <c r="P366" i="5" s="1"/>
  <c r="K367" i="5"/>
  <c r="L367" i="5"/>
  <c r="M367" i="5"/>
  <c r="N367" i="5"/>
  <c r="O367" i="5"/>
  <c r="P367" i="5" s="1"/>
  <c r="K368" i="5"/>
  <c r="L368" i="5"/>
  <c r="M368" i="5"/>
  <c r="N368" i="5"/>
  <c r="O368" i="5" s="1"/>
  <c r="P368" i="5" s="1"/>
  <c r="K369" i="5"/>
  <c r="L369" i="5"/>
  <c r="M369" i="5"/>
  <c r="N369" i="5"/>
  <c r="O369" i="5" s="1"/>
  <c r="K370" i="5"/>
  <c r="L370" i="5"/>
  <c r="M370" i="5"/>
  <c r="N370" i="5"/>
  <c r="O370" i="5" s="1"/>
  <c r="P370" i="5" s="1"/>
  <c r="K371" i="5"/>
  <c r="P371" i="5" s="1"/>
  <c r="L371" i="5"/>
  <c r="M371" i="5"/>
  <c r="N371" i="5"/>
  <c r="O371" i="5"/>
  <c r="K372" i="5"/>
  <c r="L372" i="5"/>
  <c r="M372" i="5"/>
  <c r="N372" i="5"/>
  <c r="O372" i="5"/>
  <c r="P372" i="5" s="1"/>
  <c r="K373" i="5"/>
  <c r="P373" i="5" s="1"/>
  <c r="L373" i="5"/>
  <c r="M373" i="5"/>
  <c r="N373" i="5"/>
  <c r="O373" i="5" s="1"/>
  <c r="K374" i="5"/>
  <c r="L374" i="5"/>
  <c r="M374" i="5"/>
  <c r="N374" i="5"/>
  <c r="O374" i="5" s="1"/>
  <c r="P374" i="5"/>
  <c r="K375" i="5"/>
  <c r="P375" i="5" s="1"/>
  <c r="L375" i="5"/>
  <c r="M375" i="5"/>
  <c r="N375" i="5"/>
  <c r="O375" i="5"/>
  <c r="K376" i="5"/>
  <c r="P376" i="5" s="1"/>
  <c r="L376" i="5"/>
  <c r="M376" i="5"/>
  <c r="N376" i="5"/>
  <c r="O376" i="5"/>
  <c r="K377" i="5"/>
  <c r="L377" i="5"/>
  <c r="M377" i="5"/>
  <c r="N377" i="5"/>
  <c r="O377" i="5" s="1"/>
  <c r="K378" i="5"/>
  <c r="L378" i="5"/>
  <c r="M378" i="5"/>
  <c r="O378" i="5" s="1"/>
  <c r="P378" i="5" s="1"/>
  <c r="N378" i="5"/>
  <c r="K379" i="5"/>
  <c r="P379" i="5" s="1"/>
  <c r="L379" i="5"/>
  <c r="M379" i="5"/>
  <c r="N379" i="5"/>
  <c r="O379" i="5"/>
  <c r="K380" i="5"/>
  <c r="P380" i="5" s="1"/>
  <c r="L380" i="5"/>
  <c r="M380" i="5"/>
  <c r="N380" i="5"/>
  <c r="O380" i="5"/>
  <c r="K381" i="5"/>
  <c r="L381" i="5"/>
  <c r="M381" i="5"/>
  <c r="N381" i="5"/>
  <c r="O381" i="5" s="1"/>
  <c r="K382" i="5"/>
  <c r="L382" i="5"/>
  <c r="M382" i="5"/>
  <c r="O382" i="5" s="1"/>
  <c r="P382" i="5" s="1"/>
  <c r="N382" i="5"/>
  <c r="K383" i="5"/>
  <c r="L383" i="5"/>
  <c r="M383" i="5"/>
  <c r="O383" i="5" s="1"/>
  <c r="P383" i="5" s="1"/>
  <c r="N383" i="5"/>
  <c r="K384" i="5"/>
  <c r="P384" i="5" s="1"/>
  <c r="L384" i="5"/>
  <c r="M384" i="5"/>
  <c r="N384" i="5"/>
  <c r="O384" i="5"/>
  <c r="K385" i="5"/>
  <c r="P385" i="5" s="1"/>
  <c r="L385" i="5"/>
  <c r="M385" i="5"/>
  <c r="N385" i="5"/>
  <c r="O385" i="5" s="1"/>
  <c r="K386" i="5"/>
  <c r="L386" i="5"/>
  <c r="M386" i="5"/>
  <c r="O386" i="5" s="1"/>
  <c r="N386" i="5"/>
  <c r="P386" i="5"/>
  <c r="K387" i="5"/>
  <c r="P387" i="5" s="1"/>
  <c r="L387" i="5"/>
  <c r="M387" i="5"/>
  <c r="O387" i="5" s="1"/>
  <c r="N387" i="5"/>
  <c r="K388" i="5"/>
  <c r="P388" i="5" s="1"/>
  <c r="L388" i="5"/>
  <c r="M388" i="5"/>
  <c r="N388" i="5"/>
  <c r="O388" i="5"/>
  <c r="K389" i="5"/>
  <c r="L389" i="5"/>
  <c r="M389" i="5"/>
  <c r="N389" i="5"/>
  <c r="O389" i="5" s="1"/>
  <c r="K390" i="5"/>
  <c r="L390" i="5"/>
  <c r="M390" i="5"/>
  <c r="O390" i="5" s="1"/>
  <c r="P390" i="5" s="1"/>
  <c r="N390" i="5"/>
  <c r="K391" i="5"/>
  <c r="L391" i="5"/>
  <c r="M391" i="5"/>
  <c r="O391" i="5" s="1"/>
  <c r="P391" i="5" s="1"/>
  <c r="N391" i="5"/>
  <c r="K392" i="5"/>
  <c r="P392" i="5" s="1"/>
  <c r="L392" i="5"/>
  <c r="M392" i="5"/>
  <c r="N392" i="5"/>
  <c r="O392" i="5"/>
  <c r="K393" i="5"/>
  <c r="P393" i="5" s="1"/>
  <c r="L393" i="5"/>
  <c r="M393" i="5"/>
  <c r="N393" i="5"/>
  <c r="O393" i="5" s="1"/>
  <c r="K394" i="5"/>
  <c r="L394" i="5"/>
  <c r="M394" i="5"/>
  <c r="O394" i="5" s="1"/>
  <c r="N394" i="5"/>
  <c r="P394" i="5"/>
  <c r="K395" i="5"/>
  <c r="P395" i="5" s="1"/>
  <c r="L395" i="5"/>
  <c r="M395" i="5"/>
  <c r="O395" i="5" s="1"/>
  <c r="N395" i="5"/>
  <c r="K396" i="5"/>
  <c r="P396" i="5" s="1"/>
  <c r="L396" i="5"/>
  <c r="M396" i="5"/>
  <c r="N396" i="5"/>
  <c r="O396" i="5"/>
  <c r="K397" i="5"/>
  <c r="L397" i="5"/>
  <c r="M397" i="5"/>
  <c r="N397" i="5"/>
  <c r="O397" i="5" s="1"/>
  <c r="K398" i="5"/>
  <c r="L398" i="5"/>
  <c r="M398" i="5"/>
  <c r="N398" i="5"/>
  <c r="O398" i="5" s="1"/>
  <c r="P398" i="5" s="1"/>
  <c r="K399" i="5"/>
  <c r="L399" i="5"/>
  <c r="M399" i="5"/>
  <c r="O399" i="5" s="1"/>
  <c r="P399" i="5" s="1"/>
  <c r="N399" i="5"/>
  <c r="K400" i="5"/>
  <c r="P400" i="5" s="1"/>
  <c r="L400" i="5"/>
  <c r="M400" i="5"/>
  <c r="N400" i="5"/>
  <c r="O400" i="5"/>
  <c r="K401" i="5"/>
  <c r="P401" i="5" s="1"/>
  <c r="L401" i="5"/>
  <c r="M401" i="5"/>
  <c r="N401" i="5"/>
  <c r="O401" i="5" s="1"/>
  <c r="K402" i="5"/>
  <c r="L402" i="5"/>
  <c r="M402" i="5"/>
  <c r="N402" i="5"/>
  <c r="O402" i="5" s="1"/>
  <c r="P402" i="5"/>
  <c r="K403" i="5"/>
  <c r="L403" i="5"/>
  <c r="M403" i="5"/>
  <c r="O403" i="5" s="1"/>
  <c r="P403" i="5" s="1"/>
  <c r="N403" i="5"/>
  <c r="K404" i="5"/>
  <c r="P404" i="5" s="1"/>
  <c r="L404" i="5"/>
  <c r="M404" i="5"/>
  <c r="N404" i="5"/>
  <c r="O404" i="5"/>
  <c r="K405" i="5"/>
  <c r="L405" i="5"/>
  <c r="M405" i="5"/>
  <c r="N405" i="5"/>
  <c r="O405" i="5" s="1"/>
  <c r="K406" i="5"/>
  <c r="L406" i="5"/>
  <c r="M406" i="5"/>
  <c r="N406" i="5"/>
  <c r="O406" i="5" s="1"/>
  <c r="P406" i="5" s="1"/>
  <c r="K407" i="5"/>
  <c r="L407" i="5"/>
  <c r="M407" i="5"/>
  <c r="O407" i="5" s="1"/>
  <c r="P407" i="5" s="1"/>
  <c r="N407" i="5"/>
  <c r="K408" i="5"/>
  <c r="P408" i="5" s="1"/>
  <c r="L408" i="5"/>
  <c r="M408" i="5"/>
  <c r="N408" i="5"/>
  <c r="O408" i="5"/>
  <c r="K409" i="5"/>
  <c r="P409" i="5" s="1"/>
  <c r="L409" i="5"/>
  <c r="M409" i="5"/>
  <c r="N409" i="5"/>
  <c r="O409" i="5" s="1"/>
  <c r="K410" i="5"/>
  <c r="L410" i="5"/>
  <c r="M410" i="5"/>
  <c r="N410" i="5"/>
  <c r="O410" i="5" s="1"/>
  <c r="P410" i="5"/>
  <c r="K411" i="5"/>
  <c r="L411" i="5"/>
  <c r="M411" i="5"/>
  <c r="O411" i="5" s="1"/>
  <c r="P411" i="5" s="1"/>
  <c r="N411" i="5"/>
  <c r="K412" i="5"/>
  <c r="P412" i="5" s="1"/>
  <c r="L412" i="5"/>
  <c r="M412" i="5"/>
  <c r="N412" i="5"/>
  <c r="O412" i="5"/>
  <c r="K413" i="5"/>
  <c r="L413" i="5"/>
  <c r="M413" i="5"/>
  <c r="N413" i="5"/>
  <c r="O413" i="5" s="1"/>
  <c r="K414" i="5"/>
  <c r="L414" i="5"/>
  <c r="M414" i="5"/>
  <c r="N414" i="5"/>
  <c r="O414" i="5" s="1"/>
  <c r="P414" i="5" s="1"/>
  <c r="K415" i="5"/>
  <c r="L415" i="5"/>
  <c r="M415" i="5"/>
  <c r="O415" i="5" s="1"/>
  <c r="P415" i="5" s="1"/>
  <c r="N415" i="5"/>
  <c r="K416" i="5"/>
  <c r="P416" i="5" s="1"/>
  <c r="L416" i="5"/>
  <c r="M416" i="5"/>
  <c r="N416" i="5"/>
  <c r="O416" i="5"/>
  <c r="K417" i="5"/>
  <c r="P417" i="5" s="1"/>
  <c r="L417" i="5"/>
  <c r="M417" i="5"/>
  <c r="N417" i="5"/>
  <c r="O417" i="5" s="1"/>
  <c r="K418" i="5"/>
  <c r="L418" i="5"/>
  <c r="M418" i="5"/>
  <c r="O418" i="5" s="1"/>
  <c r="N418" i="5"/>
  <c r="P418" i="5"/>
  <c r="K419" i="5"/>
  <c r="P419" i="5" s="1"/>
  <c r="L419" i="5"/>
  <c r="M419" i="5"/>
  <c r="O419" i="5" s="1"/>
  <c r="N419" i="5"/>
  <c r="K420" i="5"/>
  <c r="P420" i="5" s="1"/>
  <c r="L420" i="5"/>
  <c r="M420" i="5"/>
  <c r="N420" i="5"/>
  <c r="O420" i="5"/>
  <c r="K421" i="5"/>
  <c r="L421" i="5"/>
  <c r="M421" i="5"/>
  <c r="N421" i="5"/>
  <c r="O421" i="5" s="1"/>
  <c r="K422" i="5"/>
  <c r="L422" i="5"/>
  <c r="M422" i="5"/>
  <c r="O422" i="5" s="1"/>
  <c r="P422" i="5" s="1"/>
  <c r="N422" i="5"/>
  <c r="K423" i="5"/>
  <c r="L423" i="5"/>
  <c r="M423" i="5"/>
  <c r="O423" i="5" s="1"/>
  <c r="N423" i="5"/>
  <c r="K424" i="5"/>
  <c r="P424" i="5" s="1"/>
  <c r="L424" i="5"/>
  <c r="M424" i="5"/>
  <c r="N424" i="5"/>
  <c r="O424" i="5"/>
  <c r="K425" i="5"/>
  <c r="P425" i="5" s="1"/>
  <c r="L425" i="5"/>
  <c r="M425" i="5"/>
  <c r="N425" i="5"/>
  <c r="O425" i="5" s="1"/>
  <c r="K426" i="5"/>
  <c r="L426" i="5"/>
  <c r="M426" i="5"/>
  <c r="O426" i="5" s="1"/>
  <c r="N426" i="5"/>
  <c r="P426" i="5"/>
  <c r="K427" i="5"/>
  <c r="P427" i="5" s="1"/>
  <c r="L427" i="5"/>
  <c r="M427" i="5"/>
  <c r="O427" i="5" s="1"/>
  <c r="N427" i="5"/>
  <c r="K428" i="5"/>
  <c r="P428" i="5" s="1"/>
  <c r="L428" i="5"/>
  <c r="M428" i="5"/>
  <c r="N428" i="5"/>
  <c r="O428" i="5"/>
  <c r="K429" i="5"/>
  <c r="L429" i="5"/>
  <c r="M429" i="5"/>
  <c r="N429" i="5"/>
  <c r="O429" i="5" s="1"/>
  <c r="K430" i="5"/>
  <c r="L430" i="5"/>
  <c r="M430" i="5"/>
  <c r="N430" i="5"/>
  <c r="O430" i="5"/>
  <c r="P430" i="5"/>
  <c r="K431" i="5"/>
  <c r="P431" i="5" s="1"/>
  <c r="L431" i="5"/>
  <c r="M431" i="5"/>
  <c r="O431" i="5" s="1"/>
  <c r="N431" i="5"/>
  <c r="K432" i="5"/>
  <c r="P432" i="5" s="1"/>
  <c r="L432" i="5"/>
  <c r="M432" i="5"/>
  <c r="N432" i="5"/>
  <c r="O432" i="5"/>
  <c r="K433" i="5"/>
  <c r="L433" i="5"/>
  <c r="M433" i="5"/>
  <c r="N433" i="5"/>
  <c r="O433" i="5" s="1"/>
  <c r="K434" i="5"/>
  <c r="L434" i="5"/>
  <c r="M434" i="5"/>
  <c r="N434" i="5"/>
  <c r="O434" i="5"/>
  <c r="P434" i="5"/>
  <c r="K435" i="5"/>
  <c r="L435" i="5"/>
  <c r="M435" i="5"/>
  <c r="O435" i="5" s="1"/>
  <c r="N435" i="5"/>
  <c r="K436" i="5"/>
  <c r="P436" i="5" s="1"/>
  <c r="L436" i="5"/>
  <c r="M436" i="5"/>
  <c r="N436" i="5"/>
  <c r="O436" i="5"/>
  <c r="K437" i="5"/>
  <c r="P437" i="5" s="1"/>
  <c r="L437" i="5"/>
  <c r="M437" i="5"/>
  <c r="N437" i="5"/>
  <c r="O437" i="5" s="1"/>
  <c r="K438" i="5"/>
  <c r="L438" i="5"/>
  <c r="M438" i="5"/>
  <c r="N438" i="5"/>
  <c r="O438" i="5"/>
  <c r="P438" i="5"/>
  <c r="K439" i="5"/>
  <c r="L439" i="5"/>
  <c r="M439" i="5"/>
  <c r="O439" i="5" s="1"/>
  <c r="N439" i="5"/>
  <c r="K440" i="5"/>
  <c r="P440" i="5" s="1"/>
  <c r="L440" i="5"/>
  <c r="M440" i="5"/>
  <c r="N440" i="5"/>
  <c r="O440" i="5"/>
  <c r="K441" i="5"/>
  <c r="L441" i="5"/>
  <c r="M441" i="5"/>
  <c r="N441" i="5"/>
  <c r="O441" i="5" s="1"/>
  <c r="P441" i="5" s="1"/>
  <c r="K442" i="5"/>
  <c r="L442" i="5"/>
  <c r="M442" i="5"/>
  <c r="N442" i="5"/>
  <c r="O442" i="5"/>
  <c r="P442" i="5"/>
  <c r="K443" i="5"/>
  <c r="P443" i="5" s="1"/>
  <c r="L443" i="5"/>
  <c r="M443" i="5"/>
  <c r="O443" i="5" s="1"/>
  <c r="N443" i="5"/>
  <c r="K444" i="5"/>
  <c r="P444" i="5" s="1"/>
  <c r="L444" i="5"/>
  <c r="M444" i="5"/>
  <c r="N444" i="5"/>
  <c r="O444" i="5"/>
  <c r="K445" i="5"/>
  <c r="L445" i="5"/>
  <c r="M445" i="5"/>
  <c r="N445" i="5"/>
  <c r="O445" i="5" s="1"/>
  <c r="K446" i="5"/>
  <c r="L446" i="5"/>
  <c r="M446" i="5"/>
  <c r="N446" i="5"/>
  <c r="O446" i="5"/>
  <c r="P446" i="5"/>
  <c r="K447" i="5"/>
  <c r="P447" i="5" s="1"/>
  <c r="L447" i="5"/>
  <c r="M447" i="5"/>
  <c r="N447" i="5"/>
  <c r="O447" i="5" s="1"/>
  <c r="K448" i="5"/>
  <c r="P448" i="5" s="1"/>
  <c r="L448" i="5"/>
  <c r="M448" i="5"/>
  <c r="N448" i="5"/>
  <c r="O448" i="5" s="1"/>
  <c r="K449" i="5"/>
  <c r="P449" i="5" s="1"/>
  <c r="L449" i="5"/>
  <c r="M449" i="5"/>
  <c r="N449" i="5"/>
  <c r="O449" i="5" s="1"/>
  <c r="K450" i="5"/>
  <c r="L450" i="5"/>
  <c r="M450" i="5"/>
  <c r="N450" i="5"/>
  <c r="O450" i="5"/>
  <c r="P450" i="5"/>
  <c r="K451" i="5"/>
  <c r="L451" i="5"/>
  <c r="M451" i="5"/>
  <c r="N451" i="5"/>
  <c r="O451" i="5" s="1"/>
  <c r="K452" i="5"/>
  <c r="L452" i="5"/>
  <c r="M452" i="5"/>
  <c r="N452" i="5"/>
  <c r="O452" i="5" s="1"/>
  <c r="K453" i="5"/>
  <c r="L453" i="5"/>
  <c r="M453" i="5"/>
  <c r="N453" i="5"/>
  <c r="O453" i="5" s="1"/>
  <c r="P453" i="5" s="1"/>
  <c r="K454" i="5"/>
  <c r="L454" i="5"/>
  <c r="M454" i="5"/>
  <c r="N454" i="5"/>
  <c r="O454" i="5" s="1"/>
  <c r="P454" i="5" s="1"/>
  <c r="K455" i="5"/>
  <c r="L455" i="5"/>
  <c r="M455" i="5"/>
  <c r="N455" i="5"/>
  <c r="O455" i="5" s="1"/>
  <c r="K456" i="5"/>
  <c r="P456" i="5" s="1"/>
  <c r="L456" i="5"/>
  <c r="M456" i="5"/>
  <c r="N456" i="5"/>
  <c r="O456" i="5" s="1"/>
  <c r="K457" i="5"/>
  <c r="L457" i="5"/>
  <c r="M457" i="5"/>
  <c r="N457" i="5"/>
  <c r="O457" i="5" s="1"/>
  <c r="K458" i="5"/>
  <c r="L458" i="5"/>
  <c r="M458" i="5"/>
  <c r="N458" i="5"/>
  <c r="O458" i="5" s="1"/>
  <c r="P458" i="5"/>
  <c r="K459" i="5"/>
  <c r="L459" i="5"/>
  <c r="M459" i="5"/>
  <c r="N459" i="5"/>
  <c r="O459" i="5" s="1"/>
  <c r="P459" i="5" s="1"/>
  <c r="K460" i="5"/>
  <c r="L460" i="5"/>
  <c r="M460" i="5"/>
  <c r="N460" i="5"/>
  <c r="O460" i="5"/>
  <c r="P460" i="5" s="1"/>
  <c r="K461" i="5"/>
  <c r="L461" i="5"/>
  <c r="M461" i="5"/>
  <c r="N461" i="5"/>
  <c r="O461" i="5" s="1"/>
  <c r="K462" i="5"/>
  <c r="L462" i="5"/>
  <c r="M462" i="5"/>
  <c r="N462" i="5"/>
  <c r="O462" i="5" s="1"/>
  <c r="P462" i="5" s="1"/>
  <c r="K463" i="5"/>
  <c r="L463" i="5"/>
  <c r="M463" i="5"/>
  <c r="N463" i="5"/>
  <c r="O463" i="5" s="1"/>
  <c r="P463" i="5" s="1"/>
  <c r="K464" i="5"/>
  <c r="L464" i="5"/>
  <c r="M464" i="5"/>
  <c r="N464" i="5"/>
  <c r="O464" i="5"/>
  <c r="P464" i="5" s="1"/>
  <c r="K465" i="5"/>
  <c r="P465" i="5" s="1"/>
  <c r="L465" i="5"/>
  <c r="M465" i="5"/>
  <c r="N465" i="5"/>
  <c r="O465" i="5" s="1"/>
  <c r="K466" i="5"/>
  <c r="L466" i="5"/>
  <c r="M466" i="5"/>
  <c r="O466" i="5" s="1"/>
  <c r="P466" i="5" s="1"/>
  <c r="N466" i="5"/>
  <c r="K467" i="5"/>
  <c r="P467" i="5" s="1"/>
  <c r="L467" i="5"/>
  <c r="M467" i="5"/>
  <c r="N467" i="5"/>
  <c r="O467" i="5"/>
  <c r="K468" i="5"/>
  <c r="P468" i="5" s="1"/>
  <c r="L468" i="5"/>
  <c r="M468" i="5"/>
  <c r="N468" i="5"/>
  <c r="O468" i="5"/>
  <c r="K469" i="5"/>
  <c r="L469" i="5"/>
  <c r="M469" i="5"/>
  <c r="N469" i="5"/>
  <c r="O469" i="5" s="1"/>
  <c r="K470" i="5"/>
  <c r="L470" i="5"/>
  <c r="M470" i="5"/>
  <c r="O470" i="5" s="1"/>
  <c r="P470" i="5" s="1"/>
  <c r="N470" i="5"/>
  <c r="K471" i="5"/>
  <c r="L471" i="5"/>
  <c r="M471" i="5"/>
  <c r="O471" i="5" s="1"/>
  <c r="N471" i="5"/>
  <c r="K472" i="5"/>
  <c r="P472" i="5" s="1"/>
  <c r="L472" i="5"/>
  <c r="M472" i="5"/>
  <c r="N472" i="5"/>
  <c r="O472" i="5"/>
  <c r="K473" i="5"/>
  <c r="P473" i="5" s="1"/>
  <c r="L473" i="5"/>
  <c r="M473" i="5"/>
  <c r="N473" i="5"/>
  <c r="O473" i="5" s="1"/>
  <c r="K474" i="5"/>
  <c r="L474" i="5"/>
  <c r="M474" i="5"/>
  <c r="O474" i="5" s="1"/>
  <c r="N474" i="5"/>
  <c r="P474" i="5"/>
  <c r="K475" i="5"/>
  <c r="P475" i="5" s="1"/>
  <c r="L475" i="5"/>
  <c r="M475" i="5"/>
  <c r="O475" i="5" s="1"/>
  <c r="N475" i="5"/>
  <c r="K476" i="5"/>
  <c r="P476" i="5" s="1"/>
  <c r="L476" i="5"/>
  <c r="M476" i="5"/>
  <c r="N476" i="5"/>
  <c r="O476" i="5"/>
  <c r="K477" i="5"/>
  <c r="L477" i="5"/>
  <c r="M477" i="5"/>
  <c r="N477" i="5"/>
  <c r="O477" i="5" s="1"/>
  <c r="K478" i="5"/>
  <c r="L478" i="5"/>
  <c r="M478" i="5"/>
  <c r="O478" i="5" s="1"/>
  <c r="P478" i="5" s="1"/>
  <c r="N478" i="5"/>
  <c r="K479" i="5"/>
  <c r="P479" i="5" s="1"/>
  <c r="L479" i="5"/>
  <c r="M479" i="5"/>
  <c r="N479" i="5"/>
  <c r="O479" i="5"/>
  <c r="K480" i="5"/>
  <c r="P480" i="5" s="1"/>
  <c r="L480" i="5"/>
  <c r="M480" i="5"/>
  <c r="N480" i="5"/>
  <c r="O480" i="5"/>
  <c r="K481" i="5"/>
  <c r="L481" i="5"/>
  <c r="M481" i="5"/>
  <c r="N481" i="5"/>
  <c r="O481" i="5" s="1"/>
  <c r="K482" i="5"/>
  <c r="L482" i="5"/>
  <c r="M482" i="5"/>
  <c r="O482" i="5" s="1"/>
  <c r="P482" i="5" s="1"/>
  <c r="N482" i="5"/>
  <c r="K483" i="5"/>
  <c r="P483" i="5" s="1"/>
  <c r="L483" i="5"/>
  <c r="M483" i="5"/>
  <c r="N483" i="5"/>
  <c r="O483" i="5"/>
  <c r="K484" i="5"/>
  <c r="L484" i="5"/>
  <c r="M484" i="5"/>
  <c r="N484" i="5"/>
  <c r="O484" i="5"/>
  <c r="P484" i="5" s="1"/>
  <c r="K485" i="5"/>
  <c r="P485" i="5" s="1"/>
  <c r="L485" i="5"/>
  <c r="M485" i="5"/>
  <c r="N485" i="5"/>
  <c r="O485" i="5" s="1"/>
  <c r="K486" i="5"/>
  <c r="L486" i="5"/>
  <c r="M486" i="5"/>
  <c r="O486" i="5" s="1"/>
  <c r="N486" i="5"/>
  <c r="P486" i="5"/>
  <c r="K487" i="5"/>
  <c r="P487" i="5" s="1"/>
  <c r="L487" i="5"/>
  <c r="M487" i="5"/>
  <c r="N487" i="5"/>
  <c r="O487" i="5"/>
  <c r="K488" i="5"/>
  <c r="L488" i="5"/>
  <c r="M488" i="5"/>
  <c r="N488" i="5"/>
  <c r="O488" i="5" s="1"/>
  <c r="K489" i="5"/>
  <c r="L489" i="5"/>
  <c r="M489" i="5"/>
  <c r="N489" i="5"/>
  <c r="O489" i="5" s="1"/>
  <c r="K490" i="5"/>
  <c r="L490" i="5"/>
  <c r="M490" i="5"/>
  <c r="O490" i="5" s="1"/>
  <c r="P490" i="5" s="1"/>
  <c r="N490" i="5"/>
  <c r="K491" i="5"/>
  <c r="P491" i="5" s="1"/>
  <c r="L491" i="5"/>
  <c r="M491" i="5"/>
  <c r="N491" i="5"/>
  <c r="O491" i="5"/>
  <c r="K492" i="5"/>
  <c r="P492" i="5" s="1"/>
  <c r="L492" i="5"/>
  <c r="M492" i="5"/>
  <c r="O492" i="5" s="1"/>
  <c r="N492" i="5"/>
  <c r="K493" i="5"/>
  <c r="P493" i="5" s="1"/>
  <c r="L493" i="5"/>
  <c r="M493" i="5"/>
  <c r="N493" i="5"/>
  <c r="O493" i="5" s="1"/>
  <c r="K494" i="5"/>
  <c r="L494" i="5"/>
  <c r="M494" i="5"/>
  <c r="O494" i="5" s="1"/>
  <c r="N494" i="5"/>
  <c r="P494" i="5"/>
  <c r="K495" i="5"/>
  <c r="P495" i="5" s="1"/>
  <c r="L495" i="5"/>
  <c r="M495" i="5"/>
  <c r="N495" i="5"/>
  <c r="O495" i="5"/>
  <c r="K496" i="5"/>
  <c r="P496" i="5" s="1"/>
  <c r="L496" i="5"/>
  <c r="M496" i="5"/>
  <c r="N496" i="5"/>
  <c r="O496" i="5"/>
  <c r="K497" i="5"/>
  <c r="L497" i="5"/>
  <c r="M497" i="5"/>
  <c r="N497" i="5"/>
  <c r="O497" i="5" s="1"/>
  <c r="K498" i="5"/>
  <c r="L498" i="5"/>
  <c r="M498" i="5"/>
  <c r="O498" i="5" s="1"/>
  <c r="P498" i="5" s="1"/>
  <c r="N498" i="5"/>
  <c r="K499" i="5"/>
  <c r="P499" i="5" s="1"/>
  <c r="L499" i="5"/>
  <c r="M499" i="5"/>
  <c r="O499" i="5" s="1"/>
  <c r="N499" i="5"/>
  <c r="K500" i="5"/>
  <c r="P500" i="5" s="1"/>
  <c r="L500" i="5"/>
  <c r="M500" i="5"/>
  <c r="N500" i="5"/>
  <c r="O500" i="5"/>
  <c r="K501" i="5"/>
  <c r="L501" i="5"/>
  <c r="M501" i="5"/>
  <c r="N501" i="5"/>
  <c r="O501" i="5" s="1"/>
  <c r="K502" i="5"/>
  <c r="L502" i="5"/>
  <c r="M502" i="5"/>
  <c r="O502" i="5" s="1"/>
  <c r="N502" i="5"/>
  <c r="P502" i="5"/>
  <c r="K503" i="5"/>
  <c r="L503" i="5"/>
  <c r="M503" i="5"/>
  <c r="O503" i="5" s="1"/>
  <c r="N503" i="5"/>
  <c r="K504" i="5"/>
  <c r="P504" i="5" s="1"/>
  <c r="L504" i="5"/>
  <c r="M504" i="5"/>
  <c r="N504" i="5"/>
  <c r="O504" i="5"/>
  <c r="K505" i="5"/>
  <c r="P505" i="5" s="1"/>
  <c r="L505" i="5"/>
  <c r="M505" i="5"/>
  <c r="N505" i="5"/>
  <c r="O505" i="5" s="1"/>
  <c r="K506" i="5"/>
  <c r="L506" i="5"/>
  <c r="M506" i="5"/>
  <c r="O506" i="5" s="1"/>
  <c r="P506" i="5" s="1"/>
  <c r="N506" i="5"/>
  <c r="K507" i="5"/>
  <c r="P507" i="5" s="1"/>
  <c r="L507" i="5"/>
  <c r="M507" i="5"/>
  <c r="O507" i="5" s="1"/>
  <c r="N507" i="5"/>
  <c r="K508" i="5"/>
  <c r="P508" i="5" s="1"/>
  <c r="L508" i="5"/>
  <c r="M508" i="5"/>
  <c r="N508" i="5"/>
  <c r="O508" i="5"/>
  <c r="K509" i="5"/>
  <c r="L509" i="5"/>
  <c r="M509" i="5"/>
  <c r="N509" i="5"/>
  <c r="O509" i="5" s="1"/>
  <c r="K510" i="5"/>
  <c r="L510" i="5"/>
  <c r="M510" i="5"/>
  <c r="O510" i="5" s="1"/>
  <c r="P510" i="5" s="1"/>
  <c r="N510" i="5"/>
  <c r="K511" i="5"/>
  <c r="L511" i="5"/>
  <c r="M511" i="5"/>
  <c r="O511" i="5" s="1"/>
  <c r="N511" i="5"/>
  <c r="K512" i="5"/>
  <c r="P512" i="5" s="1"/>
  <c r="L512" i="5"/>
  <c r="M512" i="5"/>
  <c r="N512" i="5"/>
  <c r="O512" i="5"/>
  <c r="K513" i="5"/>
  <c r="L513" i="5"/>
  <c r="M513" i="5"/>
  <c r="N513" i="5"/>
  <c r="O513" i="5" s="1"/>
  <c r="K514" i="5"/>
  <c r="L514" i="5"/>
  <c r="M514" i="5"/>
  <c r="O514" i="5" s="1"/>
  <c r="P514" i="5" s="1"/>
  <c r="N514" i="5"/>
  <c r="K515" i="5"/>
  <c r="P515" i="5" s="1"/>
  <c r="L515" i="5"/>
  <c r="M515" i="5"/>
  <c r="O515" i="5" s="1"/>
  <c r="N515" i="5"/>
  <c r="K516" i="5"/>
  <c r="P516" i="5" s="1"/>
  <c r="L516" i="5"/>
  <c r="M516" i="5"/>
  <c r="N516" i="5"/>
  <c r="O516" i="5"/>
  <c r="K517" i="5"/>
  <c r="L517" i="5"/>
  <c r="M517" i="5"/>
  <c r="N517" i="5"/>
  <c r="O517" i="5" s="1"/>
  <c r="K518" i="5"/>
  <c r="L518" i="5"/>
  <c r="M518" i="5"/>
  <c r="O518" i="5" s="1"/>
  <c r="N518" i="5"/>
  <c r="P518" i="5"/>
  <c r="K519" i="5"/>
  <c r="L519" i="5"/>
  <c r="M519" i="5"/>
  <c r="O519" i="5" s="1"/>
  <c r="N519" i="5"/>
  <c r="K520" i="5"/>
  <c r="P520" i="5" s="1"/>
  <c r="L520" i="5"/>
  <c r="M520" i="5"/>
  <c r="N520" i="5"/>
  <c r="O520" i="5"/>
  <c r="K521" i="5"/>
  <c r="P521" i="5" s="1"/>
  <c r="L521" i="5"/>
  <c r="M521" i="5"/>
  <c r="N521" i="5"/>
  <c r="O521" i="5" s="1"/>
  <c r="K522" i="5"/>
  <c r="L522" i="5"/>
  <c r="M522" i="5"/>
  <c r="O522" i="5" s="1"/>
  <c r="P522" i="5" s="1"/>
  <c r="N522" i="5"/>
  <c r="K523" i="5"/>
  <c r="P523" i="5" s="1"/>
  <c r="L523" i="5"/>
  <c r="M523" i="5"/>
  <c r="O523" i="5" s="1"/>
  <c r="N523" i="5"/>
  <c r="K524" i="5"/>
  <c r="P524" i="5" s="1"/>
  <c r="L524" i="5"/>
  <c r="M524" i="5"/>
  <c r="N524" i="5"/>
  <c r="O524" i="5"/>
  <c r="K525" i="5"/>
  <c r="L525" i="5"/>
  <c r="M525" i="5"/>
  <c r="N525" i="5"/>
  <c r="O525" i="5" s="1"/>
  <c r="K526" i="5"/>
  <c r="L526" i="5"/>
  <c r="M526" i="5"/>
  <c r="O526" i="5" s="1"/>
  <c r="P526" i="5" s="1"/>
  <c r="N526" i="5"/>
  <c r="K527" i="5"/>
  <c r="L527" i="5"/>
  <c r="M527" i="5"/>
  <c r="O527" i="5" s="1"/>
  <c r="N527" i="5"/>
  <c r="K528" i="5"/>
  <c r="P528" i="5" s="1"/>
  <c r="L528" i="5"/>
  <c r="M528" i="5"/>
  <c r="N528" i="5"/>
  <c r="O528" i="5"/>
  <c r="K529" i="5"/>
  <c r="L529" i="5"/>
  <c r="M529" i="5"/>
  <c r="N529" i="5"/>
  <c r="O529" i="5" s="1"/>
  <c r="K530" i="5"/>
  <c r="L530" i="5"/>
  <c r="M530" i="5"/>
  <c r="O530" i="5" s="1"/>
  <c r="P530" i="5" s="1"/>
  <c r="N530" i="5"/>
  <c r="K531" i="5"/>
  <c r="P531" i="5" s="1"/>
  <c r="L531" i="5"/>
  <c r="M531" i="5"/>
  <c r="O531" i="5" s="1"/>
  <c r="N531" i="5"/>
  <c r="K532" i="5"/>
  <c r="P532" i="5" s="1"/>
  <c r="L532" i="5"/>
  <c r="M532" i="5"/>
  <c r="N532" i="5"/>
  <c r="O532" i="5"/>
  <c r="K533" i="5"/>
  <c r="L533" i="5"/>
  <c r="M533" i="5"/>
  <c r="N533" i="5"/>
  <c r="O533" i="5" s="1"/>
  <c r="K534" i="5"/>
  <c r="L534" i="5"/>
  <c r="M534" i="5"/>
  <c r="O534" i="5" s="1"/>
  <c r="N534" i="5"/>
  <c r="P534" i="5"/>
  <c r="K535" i="5"/>
  <c r="L535" i="5"/>
  <c r="M535" i="5"/>
  <c r="O535" i="5" s="1"/>
  <c r="N535" i="5"/>
  <c r="K536" i="5"/>
  <c r="P536" i="5" s="1"/>
  <c r="L536" i="5"/>
  <c r="M536" i="5"/>
  <c r="N536" i="5"/>
  <c r="O536" i="5"/>
  <c r="K537" i="5"/>
  <c r="P537" i="5" s="1"/>
  <c r="L537" i="5"/>
  <c r="M537" i="5"/>
  <c r="N537" i="5"/>
  <c r="O537" i="5" s="1"/>
  <c r="K538" i="5"/>
  <c r="L538" i="5"/>
  <c r="M538" i="5"/>
  <c r="O538" i="5" s="1"/>
  <c r="P538" i="5" s="1"/>
  <c r="N538" i="5"/>
  <c r="K539" i="5"/>
  <c r="P539" i="5" s="1"/>
  <c r="L539" i="5"/>
  <c r="M539" i="5"/>
  <c r="O539" i="5" s="1"/>
  <c r="N539" i="5"/>
  <c r="K540" i="5"/>
  <c r="P540" i="5" s="1"/>
  <c r="L540" i="5"/>
  <c r="M540" i="5"/>
  <c r="N540" i="5"/>
  <c r="O540" i="5"/>
  <c r="K541" i="5"/>
  <c r="L541" i="5"/>
  <c r="M541" i="5"/>
  <c r="N541" i="5"/>
  <c r="O541" i="5" s="1"/>
  <c r="K542" i="5"/>
  <c r="L542" i="5"/>
  <c r="M542" i="5"/>
  <c r="O542" i="5" s="1"/>
  <c r="P542" i="5" s="1"/>
  <c r="N542" i="5"/>
  <c r="K543" i="5"/>
  <c r="L543" i="5"/>
  <c r="M543" i="5"/>
  <c r="O543" i="5" s="1"/>
  <c r="N543" i="5"/>
  <c r="K544" i="5"/>
  <c r="P544" i="5" s="1"/>
  <c r="L544" i="5"/>
  <c r="M544" i="5"/>
  <c r="N544" i="5"/>
  <c r="O544" i="5"/>
  <c r="K545" i="5"/>
  <c r="L545" i="5"/>
  <c r="M545" i="5"/>
  <c r="N545" i="5"/>
  <c r="O545" i="5" s="1"/>
  <c r="K546" i="5"/>
  <c r="L546" i="5"/>
  <c r="M546" i="5"/>
  <c r="O546" i="5" s="1"/>
  <c r="P546" i="5" s="1"/>
  <c r="N546" i="5"/>
  <c r="K547" i="5"/>
  <c r="P547" i="5" s="1"/>
  <c r="L547" i="5"/>
  <c r="M547" i="5"/>
  <c r="O547" i="5" s="1"/>
  <c r="N547" i="5"/>
  <c r="K548" i="5"/>
  <c r="P548" i="5" s="1"/>
  <c r="L548" i="5"/>
  <c r="M548" i="5"/>
  <c r="N548" i="5"/>
  <c r="O548" i="5"/>
  <c r="K549" i="5"/>
  <c r="L549" i="5"/>
  <c r="M549" i="5"/>
  <c r="N549" i="5"/>
  <c r="O549" i="5" s="1"/>
  <c r="K550" i="5"/>
  <c r="L550" i="5"/>
  <c r="M550" i="5"/>
  <c r="O550" i="5" s="1"/>
  <c r="N550" i="5"/>
  <c r="P550" i="5"/>
  <c r="K551" i="5"/>
  <c r="L551" i="5"/>
  <c r="M551" i="5"/>
  <c r="O551" i="5" s="1"/>
  <c r="N551" i="5"/>
  <c r="K552" i="5"/>
  <c r="P552" i="5" s="1"/>
  <c r="L552" i="5"/>
  <c r="M552" i="5"/>
  <c r="N552" i="5"/>
  <c r="O552" i="5"/>
  <c r="K553" i="5"/>
  <c r="L553" i="5"/>
  <c r="M553" i="5"/>
  <c r="N553" i="5"/>
  <c r="O553" i="5" s="1"/>
  <c r="P553" i="5" s="1"/>
  <c r="K554" i="5"/>
  <c r="L554" i="5"/>
  <c r="M554" i="5"/>
  <c r="N554" i="5"/>
  <c r="O554" i="5"/>
  <c r="P554" i="5"/>
  <c r="K555" i="5"/>
  <c r="L555" i="5"/>
  <c r="M555" i="5"/>
  <c r="O555" i="5" s="1"/>
  <c r="P555" i="5" s="1"/>
  <c r="N555" i="5"/>
  <c r="K556" i="5"/>
  <c r="P556" i="5" s="1"/>
  <c r="L556" i="5"/>
  <c r="M556" i="5"/>
  <c r="N556" i="5"/>
  <c r="O556" i="5"/>
  <c r="K557" i="5"/>
  <c r="L557" i="5"/>
  <c r="M557" i="5"/>
  <c r="N557" i="5"/>
  <c r="O557" i="5" s="1"/>
  <c r="P557" i="5" s="1"/>
  <c r="K558" i="5"/>
  <c r="L558" i="5"/>
  <c r="M558" i="5"/>
  <c r="N558" i="5"/>
  <c r="O558" i="5"/>
  <c r="P558" i="5"/>
  <c r="K559" i="5"/>
  <c r="L559" i="5"/>
  <c r="M559" i="5"/>
  <c r="O559" i="5" s="1"/>
  <c r="P559" i="5" s="1"/>
  <c r="N559" i="5"/>
  <c r="K560" i="5"/>
  <c r="P560" i="5" s="1"/>
  <c r="L560" i="5"/>
  <c r="M560" i="5"/>
  <c r="N560" i="5"/>
  <c r="O560" i="5"/>
  <c r="K561" i="5"/>
  <c r="L561" i="5"/>
  <c r="M561" i="5"/>
  <c r="N561" i="5"/>
  <c r="O561" i="5" s="1"/>
  <c r="P561" i="5" s="1"/>
  <c r="K562" i="5"/>
  <c r="L562" i="5"/>
  <c r="M562" i="5"/>
  <c r="N562" i="5"/>
  <c r="O562" i="5"/>
  <c r="P562" i="5"/>
  <c r="K563" i="5"/>
  <c r="L563" i="5"/>
  <c r="M563" i="5"/>
  <c r="O563" i="5" s="1"/>
  <c r="P563" i="5" s="1"/>
  <c r="N563" i="5"/>
  <c r="K564" i="5"/>
  <c r="P564" i="5" s="1"/>
  <c r="L564" i="5"/>
  <c r="M564" i="5"/>
  <c r="N564" i="5"/>
  <c r="O564" i="5"/>
  <c r="K565" i="5"/>
  <c r="L565" i="5"/>
  <c r="M565" i="5"/>
  <c r="N565" i="5"/>
  <c r="O565" i="5" s="1"/>
  <c r="P565" i="5" s="1"/>
  <c r="K566" i="5"/>
  <c r="L566" i="5"/>
  <c r="M566" i="5"/>
  <c r="N566" i="5"/>
  <c r="O566" i="5"/>
  <c r="P566" i="5"/>
  <c r="K567" i="5"/>
  <c r="L567" i="5"/>
  <c r="M567" i="5"/>
  <c r="O567" i="5" s="1"/>
  <c r="N567" i="5"/>
  <c r="K568" i="5"/>
  <c r="P568" i="5" s="1"/>
  <c r="L568" i="5"/>
  <c r="M568" i="5"/>
  <c r="N568" i="5"/>
  <c r="O568" i="5"/>
  <c r="K569" i="5"/>
  <c r="L569" i="5"/>
  <c r="M569" i="5"/>
  <c r="N569" i="5"/>
  <c r="O569" i="5" s="1"/>
  <c r="P569" i="5" s="1"/>
  <c r="K570" i="5"/>
  <c r="L570" i="5"/>
  <c r="M570" i="5"/>
  <c r="N570" i="5"/>
  <c r="O570" i="5"/>
  <c r="P570" i="5"/>
  <c r="K571" i="5"/>
  <c r="P571" i="5" s="1"/>
  <c r="L571" i="5"/>
  <c r="M571" i="5"/>
  <c r="O571" i="5" s="1"/>
  <c r="N571" i="5"/>
  <c r="K572" i="5"/>
  <c r="P572" i="5" s="1"/>
  <c r="L572" i="5"/>
  <c r="M572" i="5"/>
  <c r="N572" i="5"/>
  <c r="O572" i="5"/>
  <c r="K573" i="5"/>
  <c r="P573" i="5" s="1"/>
  <c r="L573" i="5"/>
  <c r="M573" i="5"/>
  <c r="N573" i="5"/>
  <c r="O573" i="5" s="1"/>
  <c r="K574" i="5"/>
  <c r="L574" i="5"/>
  <c r="M574" i="5"/>
  <c r="N574" i="5"/>
  <c r="O574" i="5"/>
  <c r="P574" i="5"/>
  <c r="K575" i="5"/>
  <c r="P575" i="5" s="1"/>
  <c r="L575" i="5"/>
  <c r="M575" i="5"/>
  <c r="O575" i="5" s="1"/>
  <c r="N575" i="5"/>
  <c r="K576" i="5"/>
  <c r="P576" i="5" s="1"/>
  <c r="L576" i="5"/>
  <c r="M576" i="5"/>
  <c r="N576" i="5"/>
  <c r="O576" i="5"/>
  <c r="K577" i="5"/>
  <c r="L577" i="5"/>
  <c r="M577" i="5"/>
  <c r="N577" i="5"/>
  <c r="O577" i="5" s="1"/>
  <c r="K578" i="5"/>
  <c r="L578" i="5"/>
  <c r="M578" i="5"/>
  <c r="N578" i="5"/>
  <c r="O578" i="5"/>
  <c r="P578" i="5"/>
  <c r="K579" i="5"/>
  <c r="P579" i="5" s="1"/>
  <c r="L579" i="5"/>
  <c r="M579" i="5"/>
  <c r="O579" i="5" s="1"/>
  <c r="N579" i="5"/>
  <c r="K580" i="5"/>
  <c r="P580" i="5" s="1"/>
  <c r="L580" i="5"/>
  <c r="M580" i="5"/>
  <c r="N580" i="5"/>
  <c r="O580" i="5"/>
  <c r="K581" i="5"/>
  <c r="L581" i="5"/>
  <c r="M581" i="5"/>
  <c r="N581" i="5"/>
  <c r="O581" i="5" s="1"/>
  <c r="P581" i="5" s="1"/>
  <c r="K582" i="5"/>
  <c r="L582" i="5"/>
  <c r="M582" i="5"/>
  <c r="N582" i="5"/>
  <c r="O582" i="5"/>
  <c r="P582" i="5"/>
  <c r="K583" i="5"/>
  <c r="P583" i="5" s="1"/>
  <c r="L583" i="5"/>
  <c r="M583" i="5"/>
  <c r="O583" i="5" s="1"/>
  <c r="N583" i="5"/>
  <c r="K584" i="5"/>
  <c r="P584" i="5" s="1"/>
  <c r="L584" i="5"/>
  <c r="M584" i="5"/>
  <c r="N584" i="5"/>
  <c r="O584" i="5"/>
  <c r="K585" i="5"/>
  <c r="L585" i="5"/>
  <c r="M585" i="5"/>
  <c r="N585" i="5"/>
  <c r="O585" i="5" s="1"/>
  <c r="P585" i="5" s="1"/>
  <c r="K586" i="5"/>
  <c r="L586" i="5"/>
  <c r="M586" i="5"/>
  <c r="N586" i="5"/>
  <c r="O586" i="5"/>
  <c r="P586" i="5"/>
  <c r="K587" i="5"/>
  <c r="L587" i="5"/>
  <c r="M587" i="5"/>
  <c r="O587" i="5" s="1"/>
  <c r="N587" i="5"/>
  <c r="K588" i="5"/>
  <c r="P588" i="5" s="1"/>
  <c r="L588" i="5"/>
  <c r="M588" i="5"/>
  <c r="N588" i="5"/>
  <c r="O588" i="5"/>
  <c r="K589" i="5"/>
  <c r="L589" i="5"/>
  <c r="M589" i="5"/>
  <c r="N589" i="5"/>
  <c r="O589" i="5" s="1"/>
  <c r="P589" i="5" s="1"/>
  <c r="K590" i="5"/>
  <c r="L590" i="5"/>
  <c r="M590" i="5"/>
  <c r="N590" i="5"/>
  <c r="O590" i="5"/>
  <c r="P590" i="5"/>
  <c r="K591" i="5"/>
  <c r="L591" i="5"/>
  <c r="M591" i="5"/>
  <c r="O591" i="5" s="1"/>
  <c r="P591" i="5" s="1"/>
  <c r="N591" i="5"/>
  <c r="K592" i="5"/>
  <c r="P592" i="5" s="1"/>
  <c r="L592" i="5"/>
  <c r="M592" i="5"/>
  <c r="N592" i="5"/>
  <c r="O592" i="5"/>
  <c r="K593" i="5"/>
  <c r="L593" i="5"/>
  <c r="M593" i="5"/>
  <c r="N593" i="5"/>
  <c r="O593" i="5" s="1"/>
  <c r="K594" i="5"/>
  <c r="L594" i="5"/>
  <c r="M594" i="5"/>
  <c r="N594" i="5"/>
  <c r="O594" i="5"/>
  <c r="P594" i="5"/>
  <c r="K595" i="5"/>
  <c r="L595" i="5"/>
  <c r="M595" i="5"/>
  <c r="O595" i="5" s="1"/>
  <c r="P595" i="5" s="1"/>
  <c r="N595" i="5"/>
  <c r="K596" i="5"/>
  <c r="P596" i="5" s="1"/>
  <c r="L596" i="5"/>
  <c r="M596" i="5"/>
  <c r="N596" i="5"/>
  <c r="O596" i="5"/>
  <c r="K597" i="5"/>
  <c r="P597" i="5" s="1"/>
  <c r="L597" i="5"/>
  <c r="M597" i="5"/>
  <c r="N597" i="5"/>
  <c r="O597" i="5" s="1"/>
  <c r="K598" i="5"/>
  <c r="L598" i="5"/>
  <c r="M598" i="5"/>
  <c r="N598" i="5"/>
  <c r="O598" i="5"/>
  <c r="P598" i="5"/>
  <c r="K599" i="5"/>
  <c r="P599" i="5" s="1"/>
  <c r="L599" i="5"/>
  <c r="M599" i="5"/>
  <c r="O599" i="5" s="1"/>
  <c r="N599" i="5"/>
  <c r="K600" i="5"/>
  <c r="P600" i="5" s="1"/>
  <c r="L600" i="5"/>
  <c r="M600" i="5"/>
  <c r="N600" i="5"/>
  <c r="O600" i="5"/>
  <c r="K601" i="5"/>
  <c r="L601" i="5"/>
  <c r="M601" i="5"/>
  <c r="N601" i="5"/>
  <c r="O601" i="5" s="1"/>
  <c r="P601" i="5" s="1"/>
  <c r="K602" i="5"/>
  <c r="L602" i="5"/>
  <c r="M602" i="5"/>
  <c r="N602" i="5"/>
  <c r="O602" i="5"/>
  <c r="P602" i="5"/>
  <c r="K603" i="5"/>
  <c r="P603" i="5" s="1"/>
  <c r="L603" i="5"/>
  <c r="M603" i="5"/>
  <c r="O603" i="5" s="1"/>
  <c r="N603" i="5"/>
  <c r="K604" i="5"/>
  <c r="P604" i="5" s="1"/>
  <c r="L604" i="5"/>
  <c r="M604" i="5"/>
  <c r="N604" i="5"/>
  <c r="O604" i="5"/>
  <c r="K605" i="5"/>
  <c r="L605" i="5"/>
  <c r="M605" i="5"/>
  <c r="N605" i="5"/>
  <c r="O605" i="5" s="1"/>
  <c r="P605" i="5" s="1"/>
  <c r="K606" i="5"/>
  <c r="L606" i="5"/>
  <c r="M606" i="5"/>
  <c r="N606" i="5"/>
  <c r="O606" i="5"/>
  <c r="P606" i="5"/>
  <c r="K607" i="5"/>
  <c r="L607" i="5"/>
  <c r="M607" i="5"/>
  <c r="O607" i="5" s="1"/>
  <c r="P607" i="5" s="1"/>
  <c r="N607" i="5"/>
  <c r="K608" i="5"/>
  <c r="P608" i="5" s="1"/>
  <c r="L608" i="5"/>
  <c r="M608" i="5"/>
  <c r="N608" i="5"/>
  <c r="O608" i="5"/>
  <c r="K609" i="5"/>
  <c r="P609" i="5" s="1"/>
  <c r="L609" i="5"/>
  <c r="M609" i="5"/>
  <c r="N609" i="5"/>
  <c r="O609" i="5" s="1"/>
  <c r="K610" i="5"/>
  <c r="L610" i="5"/>
  <c r="M610" i="5"/>
  <c r="O610" i="5" s="1"/>
  <c r="N610" i="5"/>
  <c r="P610" i="5"/>
  <c r="K611" i="5"/>
  <c r="L611" i="5"/>
  <c r="M611" i="5"/>
  <c r="O611" i="5" s="1"/>
  <c r="N611" i="5"/>
  <c r="K612" i="5"/>
  <c r="P612" i="5" s="1"/>
  <c r="L612" i="5"/>
  <c r="M612" i="5"/>
  <c r="N612" i="5"/>
  <c r="O612" i="5"/>
  <c r="K613" i="5"/>
  <c r="L613" i="5"/>
  <c r="M613" i="5"/>
  <c r="N613" i="5"/>
  <c r="O613" i="5" s="1"/>
  <c r="P613" i="5" s="1"/>
  <c r="K614" i="5"/>
  <c r="P614" i="5" s="1"/>
  <c r="L614" i="5"/>
  <c r="M614" i="5"/>
  <c r="N614" i="5"/>
  <c r="O614" i="5"/>
  <c r="K615" i="5"/>
  <c r="L615" i="5"/>
  <c r="M615" i="5"/>
  <c r="O615" i="5" s="1"/>
  <c r="N615" i="5"/>
  <c r="K616" i="5"/>
  <c r="L616" i="5"/>
  <c r="M616" i="5"/>
  <c r="N616" i="5"/>
  <c r="O616" i="5" s="1"/>
  <c r="K617" i="5"/>
  <c r="L617" i="5"/>
  <c r="M617" i="5"/>
  <c r="N617" i="5"/>
  <c r="O617" i="5" s="1"/>
  <c r="K618" i="5"/>
  <c r="L618" i="5"/>
  <c r="M618" i="5"/>
  <c r="O618" i="5" s="1"/>
  <c r="N618" i="5"/>
  <c r="K619" i="5"/>
  <c r="P619" i="5" s="1"/>
  <c r="L619" i="5"/>
  <c r="M619" i="5"/>
  <c r="N619" i="5"/>
  <c r="O619" i="5"/>
  <c r="K620" i="5"/>
  <c r="L620" i="5"/>
  <c r="M620" i="5"/>
  <c r="N620" i="5"/>
  <c r="O620" i="5"/>
  <c r="P620" i="5" s="1"/>
  <c r="K621" i="5"/>
  <c r="L621" i="5"/>
  <c r="M621" i="5"/>
  <c r="N621" i="5"/>
  <c r="O621" i="5" s="1"/>
  <c r="K622" i="5"/>
  <c r="L622" i="5"/>
  <c r="M622" i="5"/>
  <c r="O622" i="5" s="1"/>
  <c r="N622" i="5"/>
  <c r="K623" i="5"/>
  <c r="P623" i="5" s="1"/>
  <c r="L623" i="5"/>
  <c r="M623" i="5"/>
  <c r="N623" i="5"/>
  <c r="O623" i="5"/>
  <c r="K624" i="5"/>
  <c r="L624" i="5"/>
  <c r="M624" i="5"/>
  <c r="N624" i="5"/>
  <c r="O624" i="5"/>
  <c r="P624" i="5" s="1"/>
  <c r="K625" i="5"/>
  <c r="L625" i="5"/>
  <c r="M625" i="5"/>
  <c r="N625" i="5"/>
  <c r="O625" i="5" s="1"/>
  <c r="K626" i="5"/>
  <c r="L626" i="5"/>
  <c r="M626" i="5"/>
  <c r="O626" i="5" s="1"/>
  <c r="N626" i="5"/>
  <c r="K627" i="5"/>
  <c r="P627" i="5" s="1"/>
  <c r="L627" i="5"/>
  <c r="M627" i="5"/>
  <c r="N627" i="5"/>
  <c r="O627" i="5"/>
  <c r="K628" i="5"/>
  <c r="L628" i="5"/>
  <c r="M628" i="5"/>
  <c r="N628" i="5"/>
  <c r="O628" i="5"/>
  <c r="P628" i="5" s="1"/>
  <c r="K629" i="5"/>
  <c r="P629" i="5" s="1"/>
  <c r="L629" i="5"/>
  <c r="M629" i="5"/>
  <c r="N629" i="5"/>
  <c r="O629" i="5" s="1"/>
  <c r="K630" i="5"/>
  <c r="P630" i="5" s="1"/>
  <c r="L630" i="5"/>
  <c r="M630" i="5"/>
  <c r="O630" i="5" s="1"/>
  <c r="N630" i="5"/>
  <c r="K631" i="5"/>
  <c r="P631" i="5" s="1"/>
  <c r="L631" i="5"/>
  <c r="M631" i="5"/>
  <c r="N631" i="5"/>
  <c r="O631" i="5"/>
  <c r="K632" i="5"/>
  <c r="L632" i="5"/>
  <c r="M632" i="5"/>
  <c r="N632" i="5"/>
  <c r="O632" i="5"/>
  <c r="P632" i="5" s="1"/>
  <c r="K633" i="5"/>
  <c r="P633" i="5" s="1"/>
  <c r="L633" i="5"/>
  <c r="M633" i="5"/>
  <c r="N633" i="5"/>
  <c r="O633" i="5" s="1"/>
  <c r="K634" i="5"/>
  <c r="L634" i="5"/>
  <c r="M634" i="5"/>
  <c r="O634" i="5" s="1"/>
  <c r="N634" i="5"/>
  <c r="K635" i="5"/>
  <c r="P635" i="5" s="1"/>
  <c r="L635" i="5"/>
  <c r="M635" i="5"/>
  <c r="N635" i="5"/>
  <c r="O635" i="5"/>
  <c r="K636" i="5"/>
  <c r="L636" i="5"/>
  <c r="M636" i="5"/>
  <c r="N636" i="5"/>
  <c r="O636" i="5"/>
  <c r="P636" i="5" s="1"/>
  <c r="K637" i="5"/>
  <c r="P637" i="5" s="1"/>
  <c r="L637" i="5"/>
  <c r="M637" i="5"/>
  <c r="N637" i="5"/>
  <c r="O637" i="5"/>
  <c r="K638" i="5"/>
  <c r="P638" i="5" s="1"/>
  <c r="L638" i="5"/>
  <c r="M638" i="5"/>
  <c r="O638" i="5" s="1"/>
  <c r="N638" i="5"/>
  <c r="K639" i="5"/>
  <c r="P639" i="5" s="1"/>
  <c r="L639" i="5"/>
  <c r="M639" i="5"/>
  <c r="N639" i="5"/>
  <c r="O639" i="5"/>
  <c r="K640" i="5"/>
  <c r="L640" i="5"/>
  <c r="M640" i="5"/>
  <c r="N640" i="5"/>
  <c r="O640" i="5"/>
  <c r="P640" i="5" s="1"/>
  <c r="K641" i="5"/>
  <c r="P641" i="5" s="1"/>
  <c r="L641" i="5"/>
  <c r="M641" i="5"/>
  <c r="N641" i="5"/>
  <c r="O641" i="5"/>
  <c r="K642" i="5"/>
  <c r="P642" i="5" s="1"/>
  <c r="L642" i="5"/>
  <c r="M642" i="5"/>
  <c r="O642" i="5" s="1"/>
  <c r="N642" i="5"/>
  <c r="K643" i="5"/>
  <c r="P643" i="5" s="1"/>
  <c r="L643" i="5"/>
  <c r="M643" i="5"/>
  <c r="N643" i="5"/>
  <c r="O643" i="5"/>
  <c r="K644" i="5"/>
  <c r="L644" i="5"/>
  <c r="M644" i="5"/>
  <c r="N644" i="5"/>
  <c r="O644" i="5"/>
  <c r="P644" i="5" s="1"/>
  <c r="K645" i="5"/>
  <c r="P645" i="5" s="1"/>
  <c r="L645" i="5"/>
  <c r="M645" i="5"/>
  <c r="N645" i="5"/>
  <c r="O645" i="5"/>
  <c r="K646" i="5"/>
  <c r="P646" i="5" s="1"/>
  <c r="L646" i="5"/>
  <c r="M646" i="5"/>
  <c r="O646" i="5" s="1"/>
  <c r="N646" i="5"/>
  <c r="K647" i="5"/>
  <c r="P647" i="5" s="1"/>
  <c r="L647" i="5"/>
  <c r="M647" i="5"/>
  <c r="N647" i="5"/>
  <c r="O647" i="5"/>
  <c r="K648" i="5"/>
  <c r="L648" i="5"/>
  <c r="M648" i="5"/>
  <c r="N648" i="5"/>
  <c r="O648" i="5"/>
  <c r="P648" i="5" s="1"/>
  <c r="K649" i="5"/>
  <c r="P649" i="5" s="1"/>
  <c r="L649" i="5"/>
  <c r="M649" i="5"/>
  <c r="N649" i="5"/>
  <c r="O649" i="5"/>
  <c r="K650" i="5"/>
  <c r="L650" i="5"/>
  <c r="M650" i="5"/>
  <c r="O650" i="5" s="1"/>
  <c r="N650" i="5"/>
  <c r="K651" i="5"/>
  <c r="P651" i="5" s="1"/>
  <c r="L651" i="5"/>
  <c r="M651" i="5"/>
  <c r="N651" i="5"/>
  <c r="O651" i="5"/>
  <c r="K652" i="5"/>
  <c r="L652" i="5"/>
  <c r="M652" i="5"/>
  <c r="N652" i="5"/>
  <c r="O652" i="5"/>
  <c r="P652" i="5" s="1"/>
  <c r="K653" i="5"/>
  <c r="P653" i="5" s="1"/>
  <c r="L653" i="5"/>
  <c r="M653" i="5"/>
  <c r="N653" i="5"/>
  <c r="O653" i="5"/>
  <c r="K654" i="5"/>
  <c r="L654" i="5"/>
  <c r="M654" i="5"/>
  <c r="O654" i="5" s="1"/>
  <c r="N654" i="5"/>
  <c r="K655" i="5"/>
  <c r="P655" i="5" s="1"/>
  <c r="L655" i="5"/>
  <c r="M655" i="5"/>
  <c r="N655" i="5"/>
  <c r="O655" i="5"/>
  <c r="K656" i="5"/>
  <c r="P656" i="5" s="1"/>
  <c r="L656" i="5"/>
  <c r="M656" i="5"/>
  <c r="N656" i="5"/>
  <c r="O656" i="5"/>
  <c r="K657" i="5"/>
  <c r="P657" i="5" s="1"/>
  <c r="L657" i="5"/>
  <c r="M657" i="5"/>
  <c r="N657" i="5"/>
  <c r="O657" i="5"/>
  <c r="K658" i="5"/>
  <c r="L658" i="5"/>
  <c r="M658" i="5"/>
  <c r="O658" i="5" s="1"/>
  <c r="N658" i="5"/>
  <c r="K659" i="5"/>
  <c r="P659" i="5" s="1"/>
  <c r="L659" i="5"/>
  <c r="M659" i="5"/>
  <c r="N659" i="5"/>
  <c r="O659" i="5"/>
  <c r="K660" i="5"/>
  <c r="P660" i="5" s="1"/>
  <c r="L660" i="5"/>
  <c r="M660" i="5"/>
  <c r="N660" i="5"/>
  <c r="O660" i="5"/>
  <c r="K661" i="5"/>
  <c r="P661" i="5" s="1"/>
  <c r="L661" i="5"/>
  <c r="M661" i="5"/>
  <c r="N661" i="5"/>
  <c r="O661" i="5"/>
  <c r="K662" i="5"/>
  <c r="L662" i="5"/>
  <c r="M662" i="5"/>
  <c r="O662" i="5" s="1"/>
  <c r="N662" i="5"/>
  <c r="K663" i="5"/>
  <c r="P663" i="5" s="1"/>
  <c r="L663" i="5"/>
  <c r="M663" i="5"/>
  <c r="N663" i="5"/>
  <c r="O663" i="5"/>
  <c r="K664" i="5"/>
  <c r="P664" i="5" s="1"/>
  <c r="L664" i="5"/>
  <c r="M664" i="5"/>
  <c r="N664" i="5"/>
  <c r="O664" i="5"/>
  <c r="K665" i="5"/>
  <c r="P665" i="5" s="1"/>
  <c r="L665" i="5"/>
  <c r="M665" i="5"/>
  <c r="N665" i="5"/>
  <c r="O665" i="5"/>
  <c r="K666" i="5"/>
  <c r="P666" i="5" s="1"/>
  <c r="L666" i="5"/>
  <c r="M666" i="5"/>
  <c r="O666" i="5" s="1"/>
  <c r="N666" i="5"/>
  <c r="K667" i="5"/>
  <c r="P667" i="5" s="1"/>
  <c r="L667" i="5"/>
  <c r="M667" i="5"/>
  <c r="N667" i="5"/>
  <c r="O667" i="5"/>
  <c r="K668" i="5"/>
  <c r="P668" i="5" s="1"/>
  <c r="L668" i="5"/>
  <c r="M668" i="5"/>
  <c r="N668" i="5"/>
  <c r="O668" i="5"/>
  <c r="K669" i="5"/>
  <c r="P669" i="5" s="1"/>
  <c r="L669" i="5"/>
  <c r="M669" i="5"/>
  <c r="N669" i="5"/>
  <c r="O669" i="5"/>
  <c r="K670" i="5"/>
  <c r="P670" i="5" s="1"/>
  <c r="L670" i="5"/>
  <c r="M670" i="5"/>
  <c r="O670" i="5" s="1"/>
  <c r="N670" i="5"/>
  <c r="K671" i="5"/>
  <c r="P671" i="5" s="1"/>
  <c r="L671" i="5"/>
  <c r="M671" i="5"/>
  <c r="N671" i="5"/>
  <c r="O671" i="5"/>
  <c r="K672" i="5"/>
  <c r="P672" i="5" s="1"/>
  <c r="L672" i="5"/>
  <c r="M672" i="5"/>
  <c r="N672" i="5"/>
  <c r="O672" i="5"/>
  <c r="K673" i="5"/>
  <c r="P673" i="5" s="1"/>
  <c r="L673" i="5"/>
  <c r="M673" i="5"/>
  <c r="N673" i="5"/>
  <c r="O673" i="5"/>
  <c r="K674" i="5"/>
  <c r="P674" i="5" s="1"/>
  <c r="L674" i="5"/>
  <c r="M674" i="5"/>
  <c r="O674" i="5" s="1"/>
  <c r="N674" i="5"/>
  <c r="K675" i="5"/>
  <c r="P675" i="5" s="1"/>
  <c r="L675" i="5"/>
  <c r="M675" i="5"/>
  <c r="N675" i="5"/>
  <c r="O675" i="5"/>
  <c r="K676" i="5"/>
  <c r="P676" i="5" s="1"/>
  <c r="L676" i="5"/>
  <c r="M676" i="5"/>
  <c r="N676" i="5"/>
  <c r="O676" i="5"/>
  <c r="K677" i="5"/>
  <c r="P677" i="5" s="1"/>
  <c r="L677" i="5"/>
  <c r="M677" i="5"/>
  <c r="N677" i="5"/>
  <c r="O677" i="5"/>
  <c r="K678" i="5"/>
  <c r="P678" i="5" s="1"/>
  <c r="L678" i="5"/>
  <c r="M678" i="5"/>
  <c r="O678" i="5" s="1"/>
  <c r="N678" i="5"/>
  <c r="K679" i="5"/>
  <c r="P679" i="5" s="1"/>
  <c r="L679" i="5"/>
  <c r="M679" i="5"/>
  <c r="N679" i="5"/>
  <c r="O679" i="5"/>
  <c r="K680" i="5"/>
  <c r="P680" i="5" s="1"/>
  <c r="L680" i="5"/>
  <c r="M680" i="5"/>
  <c r="N680" i="5"/>
  <c r="O680" i="5"/>
  <c r="K681" i="5"/>
  <c r="P681" i="5" s="1"/>
  <c r="L681" i="5"/>
  <c r="M681" i="5"/>
  <c r="N681" i="5"/>
  <c r="O681" i="5"/>
  <c r="K682" i="5"/>
  <c r="L682" i="5"/>
  <c r="M682" i="5"/>
  <c r="O682" i="5" s="1"/>
  <c r="N682" i="5"/>
  <c r="K683" i="5"/>
  <c r="P683" i="5" s="1"/>
  <c r="L683" i="5"/>
  <c r="M683" i="5"/>
  <c r="N683" i="5"/>
  <c r="O683" i="5"/>
  <c r="K684" i="5"/>
  <c r="P684" i="5" s="1"/>
  <c r="L684" i="5"/>
  <c r="M684" i="5"/>
  <c r="N684" i="5"/>
  <c r="O684" i="5"/>
  <c r="K685" i="5"/>
  <c r="P685" i="5" s="1"/>
  <c r="L685" i="5"/>
  <c r="M685" i="5"/>
  <c r="N685" i="5"/>
  <c r="O685" i="5"/>
  <c r="K686" i="5"/>
  <c r="L686" i="5"/>
  <c r="M686" i="5"/>
  <c r="O686" i="5" s="1"/>
  <c r="N686" i="5"/>
  <c r="K687" i="5"/>
  <c r="P687" i="5" s="1"/>
  <c r="L687" i="5"/>
  <c r="M687" i="5"/>
  <c r="N687" i="5"/>
  <c r="O687" i="5"/>
  <c r="K688" i="5"/>
  <c r="P688" i="5" s="1"/>
  <c r="L688" i="5"/>
  <c r="M688" i="5"/>
  <c r="N688" i="5"/>
  <c r="O688" i="5"/>
  <c r="K689" i="5"/>
  <c r="P689" i="5" s="1"/>
  <c r="L689" i="5"/>
  <c r="M689" i="5"/>
  <c r="N689" i="5"/>
  <c r="O689" i="5"/>
  <c r="K690" i="5"/>
  <c r="L690" i="5"/>
  <c r="M690" i="5"/>
  <c r="O690" i="5" s="1"/>
  <c r="N690" i="5"/>
  <c r="K691" i="5"/>
  <c r="P691" i="5" s="1"/>
  <c r="L691" i="5"/>
  <c r="M691" i="5"/>
  <c r="N691" i="5"/>
  <c r="O691" i="5"/>
  <c r="K692" i="5"/>
  <c r="P692" i="5" s="1"/>
  <c r="L692" i="5"/>
  <c r="M692" i="5"/>
  <c r="N692" i="5"/>
  <c r="O692" i="5"/>
  <c r="K693" i="5"/>
  <c r="P693" i="5" s="1"/>
  <c r="L693" i="5"/>
  <c r="M693" i="5"/>
  <c r="N693" i="5"/>
  <c r="O693" i="5"/>
  <c r="K694" i="5"/>
  <c r="L694" i="5"/>
  <c r="M694" i="5"/>
  <c r="O694" i="5" s="1"/>
  <c r="N694" i="5"/>
  <c r="K695" i="5"/>
  <c r="P695" i="5" s="1"/>
  <c r="L695" i="5"/>
  <c r="M695" i="5"/>
  <c r="N695" i="5"/>
  <c r="O695" i="5"/>
  <c r="K696" i="5"/>
  <c r="P696" i="5" s="1"/>
  <c r="L696" i="5"/>
  <c r="M696" i="5"/>
  <c r="N696" i="5"/>
  <c r="O696" i="5"/>
  <c r="K697" i="5"/>
  <c r="P697" i="5" s="1"/>
  <c r="L697" i="5"/>
  <c r="M697" i="5"/>
  <c r="N697" i="5"/>
  <c r="O697" i="5"/>
  <c r="K698" i="5"/>
  <c r="P698" i="5" s="1"/>
  <c r="L698" i="5"/>
  <c r="M698" i="5"/>
  <c r="O698" i="5" s="1"/>
  <c r="N698" i="5"/>
  <c r="K699" i="5"/>
  <c r="P699" i="5" s="1"/>
  <c r="L699" i="5"/>
  <c r="M699" i="5"/>
  <c r="N699" i="5"/>
  <c r="O699" i="5"/>
  <c r="K700" i="5"/>
  <c r="P700" i="5" s="1"/>
  <c r="L700" i="5"/>
  <c r="M700" i="5"/>
  <c r="N700" i="5"/>
  <c r="O700" i="5"/>
  <c r="K701" i="5"/>
  <c r="P701" i="5" s="1"/>
  <c r="L701" i="5"/>
  <c r="M701" i="5"/>
  <c r="N701" i="5"/>
  <c r="O701" i="5"/>
  <c r="K702" i="5"/>
  <c r="P702" i="5" s="1"/>
  <c r="L702" i="5"/>
  <c r="M702" i="5"/>
  <c r="O702" i="5" s="1"/>
  <c r="N702" i="5"/>
  <c r="K703" i="5"/>
  <c r="P703" i="5" s="1"/>
  <c r="L703" i="5"/>
  <c r="M703" i="5"/>
  <c r="N703" i="5"/>
  <c r="O703" i="5"/>
  <c r="K704" i="5"/>
  <c r="P704" i="5" s="1"/>
  <c r="L704" i="5"/>
  <c r="M704" i="5"/>
  <c r="N704" i="5"/>
  <c r="O704" i="5"/>
  <c r="K705" i="5"/>
  <c r="P705" i="5" s="1"/>
  <c r="L705" i="5"/>
  <c r="M705" i="5"/>
  <c r="N705" i="5"/>
  <c r="O705" i="5"/>
  <c r="K706" i="5"/>
  <c r="P706" i="5" s="1"/>
  <c r="L706" i="5"/>
  <c r="M706" i="5"/>
  <c r="O706" i="5" s="1"/>
  <c r="N706" i="5"/>
  <c r="K707" i="5"/>
  <c r="P707" i="5" s="1"/>
  <c r="L707" i="5"/>
  <c r="M707" i="5"/>
  <c r="N707" i="5"/>
  <c r="O707" i="5"/>
  <c r="K708" i="5"/>
  <c r="P708" i="5" s="1"/>
  <c r="L708" i="5"/>
  <c r="M708" i="5"/>
  <c r="N708" i="5"/>
  <c r="O708" i="5"/>
  <c r="K709" i="5"/>
  <c r="P709" i="5" s="1"/>
  <c r="L709" i="5"/>
  <c r="M709" i="5"/>
  <c r="N709" i="5"/>
  <c r="O709" i="5"/>
  <c r="K710" i="5"/>
  <c r="P710" i="5" s="1"/>
  <c r="L710" i="5"/>
  <c r="M710" i="5"/>
  <c r="O710" i="5" s="1"/>
  <c r="N710" i="5"/>
  <c r="K711" i="5"/>
  <c r="P711" i="5" s="1"/>
  <c r="L711" i="5"/>
  <c r="M711" i="5"/>
  <c r="N711" i="5"/>
  <c r="O711" i="5"/>
  <c r="K712" i="5"/>
  <c r="P712" i="5" s="1"/>
  <c r="L712" i="5"/>
  <c r="M712" i="5"/>
  <c r="N712" i="5"/>
  <c r="O712" i="5"/>
  <c r="K713" i="5"/>
  <c r="P713" i="5" s="1"/>
  <c r="L713" i="5"/>
  <c r="M713" i="5"/>
  <c r="N713" i="5"/>
  <c r="O713" i="5"/>
  <c r="K714" i="5"/>
  <c r="L714" i="5"/>
  <c r="M714" i="5"/>
  <c r="O714" i="5" s="1"/>
  <c r="N714" i="5"/>
  <c r="K715" i="5"/>
  <c r="P715" i="5" s="1"/>
  <c r="L715" i="5"/>
  <c r="M715" i="5"/>
  <c r="N715" i="5"/>
  <c r="O715" i="5"/>
  <c r="K716" i="5"/>
  <c r="P716" i="5" s="1"/>
  <c r="L716" i="5"/>
  <c r="M716" i="5"/>
  <c r="N716" i="5"/>
  <c r="O716" i="5"/>
  <c r="K717" i="5"/>
  <c r="P717" i="5" s="1"/>
  <c r="L717" i="5"/>
  <c r="M717" i="5"/>
  <c r="N717" i="5"/>
  <c r="O717" i="5"/>
  <c r="K718" i="5"/>
  <c r="L718" i="5"/>
  <c r="M718" i="5"/>
  <c r="O718" i="5" s="1"/>
  <c r="N718" i="5"/>
  <c r="K719" i="5"/>
  <c r="P719" i="5" s="1"/>
  <c r="L719" i="5"/>
  <c r="M719" i="5"/>
  <c r="N719" i="5"/>
  <c r="O719" i="5"/>
  <c r="K720" i="5"/>
  <c r="P720" i="5" s="1"/>
  <c r="L720" i="5"/>
  <c r="M720" i="5"/>
  <c r="N720" i="5"/>
  <c r="O720" i="5"/>
  <c r="K721" i="5"/>
  <c r="P721" i="5" s="1"/>
  <c r="L721" i="5"/>
  <c r="M721" i="5"/>
  <c r="N721" i="5"/>
  <c r="O721" i="5"/>
  <c r="K722" i="5"/>
  <c r="L722" i="5"/>
  <c r="M722" i="5"/>
  <c r="O722" i="5" s="1"/>
  <c r="N722" i="5"/>
  <c r="K723" i="5"/>
  <c r="P723" i="5" s="1"/>
  <c r="L723" i="5"/>
  <c r="M723" i="5"/>
  <c r="N723" i="5"/>
  <c r="O723" i="5"/>
  <c r="K724" i="5"/>
  <c r="L724" i="5"/>
  <c r="M724" i="5"/>
  <c r="O724" i="5" s="1"/>
  <c r="N724" i="5"/>
  <c r="K725" i="5"/>
  <c r="P725" i="5" s="1"/>
  <c r="L725" i="5"/>
  <c r="M725" i="5"/>
  <c r="N725" i="5"/>
  <c r="O725" i="5"/>
  <c r="K726" i="5"/>
  <c r="L726" i="5"/>
  <c r="M726" i="5"/>
  <c r="O726" i="5" s="1"/>
  <c r="N726" i="5"/>
  <c r="K727" i="5"/>
  <c r="P727" i="5" s="1"/>
  <c r="L727" i="5"/>
  <c r="M727" i="5"/>
  <c r="N727" i="5"/>
  <c r="O727" i="5"/>
  <c r="K728" i="5"/>
  <c r="P728" i="5" s="1"/>
  <c r="L728" i="5"/>
  <c r="M728" i="5"/>
  <c r="N728" i="5"/>
  <c r="O728" i="5"/>
  <c r="K729" i="5"/>
  <c r="P729" i="5" s="1"/>
  <c r="L729" i="5"/>
  <c r="M729" i="5"/>
  <c r="N729" i="5"/>
  <c r="O729" i="5"/>
  <c r="K730" i="5"/>
  <c r="L730" i="5"/>
  <c r="M730" i="5"/>
  <c r="O730" i="5" s="1"/>
  <c r="N730" i="5"/>
  <c r="K731" i="5"/>
  <c r="P731" i="5" s="1"/>
  <c r="L731" i="5"/>
  <c r="M731" i="5"/>
  <c r="N731" i="5"/>
  <c r="O731" i="5"/>
  <c r="K732" i="5"/>
  <c r="P732" i="5" s="1"/>
  <c r="L732" i="5"/>
  <c r="M732" i="5"/>
  <c r="N732" i="5"/>
  <c r="O732" i="5"/>
  <c r="K733" i="5"/>
  <c r="P733" i="5" s="1"/>
  <c r="L733" i="5"/>
  <c r="M733" i="5"/>
  <c r="N733" i="5"/>
  <c r="O733" i="5"/>
  <c r="K734" i="5"/>
  <c r="L734" i="5"/>
  <c r="M734" i="5"/>
  <c r="O734" i="5" s="1"/>
  <c r="N734" i="5"/>
  <c r="K735" i="5"/>
  <c r="P735" i="5" s="1"/>
  <c r="L735" i="5"/>
  <c r="M735" i="5"/>
  <c r="N735" i="5"/>
  <c r="O735" i="5"/>
  <c r="K736" i="5"/>
  <c r="P736" i="5" s="1"/>
  <c r="L736" i="5"/>
  <c r="M736" i="5"/>
  <c r="N736" i="5"/>
  <c r="O736" i="5"/>
  <c r="K737" i="5"/>
  <c r="P737" i="5" s="1"/>
  <c r="L737" i="5"/>
  <c r="M737" i="5"/>
  <c r="N737" i="5"/>
  <c r="O737" i="5"/>
  <c r="K738" i="5"/>
  <c r="L738" i="5"/>
  <c r="M738" i="5"/>
  <c r="O738" i="5" s="1"/>
  <c r="N738" i="5"/>
  <c r="K739" i="5"/>
  <c r="P739" i="5" s="1"/>
  <c r="L739" i="5"/>
  <c r="M739" i="5"/>
  <c r="N739" i="5"/>
  <c r="O739" i="5"/>
  <c r="K740" i="5"/>
  <c r="P740" i="5" s="1"/>
  <c r="L740" i="5"/>
  <c r="M740" i="5"/>
  <c r="N740" i="5"/>
  <c r="O740" i="5"/>
  <c r="K741" i="5"/>
  <c r="P741" i="5" s="1"/>
  <c r="L741" i="5"/>
  <c r="M741" i="5"/>
  <c r="N741" i="5"/>
  <c r="O741" i="5"/>
  <c r="K742" i="5"/>
  <c r="L742" i="5"/>
  <c r="M742" i="5"/>
  <c r="O742" i="5" s="1"/>
  <c r="N742" i="5"/>
  <c r="K743" i="5"/>
  <c r="P743" i="5" s="1"/>
  <c r="L743" i="5"/>
  <c r="M743" i="5"/>
  <c r="N743" i="5"/>
  <c r="O743" i="5"/>
  <c r="K744" i="5"/>
  <c r="P744" i="5" s="1"/>
  <c r="L744" i="5"/>
  <c r="M744" i="5"/>
  <c r="N744" i="5"/>
  <c r="O744" i="5"/>
  <c r="K745" i="5"/>
  <c r="P745" i="5" s="1"/>
  <c r="L745" i="5"/>
  <c r="M745" i="5"/>
  <c r="N745" i="5"/>
  <c r="O745" i="5"/>
  <c r="K746" i="5"/>
  <c r="P746" i="5" s="1"/>
  <c r="L746" i="5"/>
  <c r="M746" i="5"/>
  <c r="O746" i="5" s="1"/>
  <c r="N746" i="5"/>
  <c r="K747" i="5"/>
  <c r="P747" i="5" s="1"/>
  <c r="L747" i="5"/>
  <c r="M747" i="5"/>
  <c r="N747" i="5"/>
  <c r="O747" i="5"/>
  <c r="K748" i="5"/>
  <c r="P748" i="5" s="1"/>
  <c r="L748" i="5"/>
  <c r="M748" i="5"/>
  <c r="N748" i="5"/>
  <c r="O748" i="5"/>
  <c r="K749" i="5"/>
  <c r="P749" i="5" s="1"/>
  <c r="L749" i="5"/>
  <c r="M749" i="5"/>
  <c r="N749" i="5"/>
  <c r="O749" i="5"/>
  <c r="K750" i="5"/>
  <c r="P750" i="5" s="1"/>
  <c r="L750" i="5"/>
  <c r="M750" i="5"/>
  <c r="O750" i="5" s="1"/>
  <c r="N750" i="5"/>
  <c r="K751" i="5"/>
  <c r="P751" i="5" s="1"/>
  <c r="L751" i="5"/>
  <c r="M751" i="5"/>
  <c r="N751" i="5"/>
  <c r="O751" i="5"/>
  <c r="K752" i="5"/>
  <c r="P752" i="5" s="1"/>
  <c r="L752" i="5"/>
  <c r="M752" i="5"/>
  <c r="N752" i="5"/>
  <c r="O752" i="5"/>
  <c r="K753" i="5"/>
  <c r="P753" i="5" s="1"/>
  <c r="L753" i="5"/>
  <c r="M753" i="5"/>
  <c r="N753" i="5"/>
  <c r="O753" i="5"/>
  <c r="K754" i="5"/>
  <c r="P754" i="5" s="1"/>
  <c r="L754" i="5"/>
  <c r="M754" i="5"/>
  <c r="O754" i="5" s="1"/>
  <c r="N754" i="5"/>
  <c r="K755" i="5"/>
  <c r="P755" i="5" s="1"/>
  <c r="L755" i="5"/>
  <c r="M755" i="5"/>
  <c r="N755" i="5"/>
  <c r="O755" i="5"/>
  <c r="P742" i="5" l="1"/>
  <c r="P634" i="5"/>
  <c r="P625" i="5"/>
  <c r="P618" i="5"/>
  <c r="P730" i="5"/>
  <c r="P718" i="5"/>
  <c r="P686" i="5"/>
  <c r="P654" i="5"/>
  <c r="P621" i="5"/>
  <c r="P738" i="5"/>
  <c r="P694" i="5"/>
  <c r="P662" i="5"/>
  <c r="P726" i="5"/>
  <c r="P714" i="5"/>
  <c r="P682" i="5"/>
  <c r="P650" i="5"/>
  <c r="P626" i="5"/>
  <c r="P617" i="5"/>
  <c r="P724" i="5"/>
  <c r="P734" i="5"/>
  <c r="P722" i="5"/>
  <c r="P690" i="5"/>
  <c r="P658" i="5"/>
  <c r="P622" i="5"/>
  <c r="P545" i="5"/>
  <c r="P529" i="5"/>
  <c r="P513" i="5"/>
  <c r="P497" i="5"/>
  <c r="P471" i="5"/>
  <c r="P457" i="5"/>
  <c r="P455" i="5"/>
  <c r="P357" i="5"/>
  <c r="P616" i="5"/>
  <c r="P611" i="5"/>
  <c r="P567" i="5"/>
  <c r="P543" i="5"/>
  <c r="P527" i="5"/>
  <c r="P511" i="5"/>
  <c r="P488" i="5"/>
  <c r="P469" i="5"/>
  <c r="P451" i="5"/>
  <c r="P439" i="5"/>
  <c r="P429" i="5"/>
  <c r="P413" i="5"/>
  <c r="P397" i="5"/>
  <c r="P381" i="5"/>
  <c r="P587" i="5"/>
  <c r="P577" i="5"/>
  <c r="P541" i="5"/>
  <c r="P525" i="5"/>
  <c r="P509" i="5"/>
  <c r="P481" i="5"/>
  <c r="P369" i="5"/>
  <c r="P360" i="5"/>
  <c r="P353" i="5"/>
  <c r="P435" i="5"/>
  <c r="P423" i="5"/>
  <c r="P377" i="5"/>
  <c r="P365" i="5"/>
  <c r="P356" i="5"/>
  <c r="P551" i="5"/>
  <c r="P535" i="5"/>
  <c r="P519" i="5"/>
  <c r="P503" i="5"/>
  <c r="P489" i="5"/>
  <c r="P477" i="5"/>
  <c r="P452" i="5"/>
  <c r="P445" i="5"/>
  <c r="P421" i="5"/>
  <c r="P405" i="5"/>
  <c r="P389" i="5"/>
  <c r="P615" i="5"/>
  <c r="P593" i="5"/>
  <c r="P549" i="5"/>
  <c r="P533" i="5"/>
  <c r="P517" i="5"/>
  <c r="P501" i="5"/>
  <c r="P461" i="5"/>
  <c r="P433" i="5"/>
  <c r="P361" i="5"/>
  <c r="P349" i="5"/>
  <c r="P342" i="5"/>
  <c r="P257" i="5"/>
  <c r="P250" i="5"/>
  <c r="P234" i="5"/>
  <c r="P136" i="5"/>
  <c r="P302" i="5"/>
  <c r="P248" i="5"/>
  <c r="P232" i="5"/>
  <c r="P338" i="5"/>
  <c r="P316" i="5"/>
  <c r="P309" i="5"/>
  <c r="P230" i="5"/>
  <c r="P96" i="5"/>
  <c r="P72" i="5"/>
  <c r="P56" i="5"/>
  <c r="P350" i="5"/>
  <c r="P244" i="5"/>
  <c r="P228" i="5"/>
  <c r="P214" i="5"/>
  <c r="P334" i="5"/>
  <c r="P226" i="5"/>
  <c r="P120" i="5"/>
  <c r="P68" i="5"/>
  <c r="P321" i="5"/>
  <c r="P301" i="5"/>
  <c r="P265" i="5"/>
  <c r="P210" i="5"/>
  <c r="P48" i="5"/>
  <c r="P346" i="5"/>
  <c r="P317" i="5"/>
  <c r="P297" i="5"/>
  <c r="P261" i="5"/>
  <c r="P238" i="5"/>
  <c r="P222" i="5"/>
  <c r="P80" i="5"/>
  <c r="P64" i="5"/>
  <c r="E18" i="14" l="1"/>
  <c r="D23" i="14" s="1"/>
  <c r="D18" i="14"/>
  <c r="C18" i="14"/>
  <c r="B18" i="14"/>
  <c r="C23" i="14" s="1"/>
  <c r="B23" i="14" l="1"/>
  <c r="E23" i="14" s="1"/>
  <c r="W9" i="5"/>
  <c r="G2" i="12" l="1"/>
  <c r="M6" i="12" l="1"/>
  <c r="M7" i="12" s="1"/>
  <c r="M8" i="12" l="1"/>
  <c r="M9" i="12" s="1"/>
  <c r="M10" i="12" s="1"/>
  <c r="M11" i="12" s="1"/>
  <c r="J7" i="12"/>
  <c r="J8" i="12"/>
  <c r="J9" i="12"/>
  <c r="J10" i="12"/>
  <c r="J11" i="12"/>
  <c r="J12" i="12"/>
  <c r="J13" i="12"/>
  <c r="J14" i="12"/>
  <c r="J15" i="12"/>
  <c r="J16" i="12"/>
  <c r="J17" i="12"/>
  <c r="J18" i="12"/>
  <c r="J19" i="12"/>
  <c r="J20" i="12"/>
  <c r="J21" i="12"/>
  <c r="J22" i="12"/>
  <c r="J750" i="12" s="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H750" i="12"/>
  <c r="F7" i="12"/>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F750" i="12"/>
  <c r="G750"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F13" i="5" s="1"/>
  <c r="H13" i="5"/>
  <c r="X13" i="5"/>
  <c r="Y13" i="5"/>
  <c r="E14" i="5"/>
  <c r="H14" i="5"/>
  <c r="X14" i="5"/>
  <c r="Y14" i="5"/>
  <c r="E15" i="5"/>
  <c r="H15" i="5"/>
  <c r="X15" i="5"/>
  <c r="Y15" i="5"/>
  <c r="E16" i="5"/>
  <c r="H16" i="5"/>
  <c r="X16" i="5"/>
  <c r="Y16" i="5"/>
  <c r="E17" i="5"/>
  <c r="H17" i="5"/>
  <c r="X17" i="5"/>
  <c r="Y17" i="5"/>
  <c r="E18" i="5"/>
  <c r="H18" i="5"/>
  <c r="J18" i="5" s="1"/>
  <c r="X18" i="5"/>
  <c r="Y18" i="5"/>
  <c r="E19" i="5"/>
  <c r="J19" i="5" s="1"/>
  <c r="H19" i="5"/>
  <c r="X19" i="5"/>
  <c r="Y19" i="5"/>
  <c r="E20" i="5"/>
  <c r="H20" i="5"/>
  <c r="J20" i="5" s="1"/>
  <c r="X20" i="5"/>
  <c r="Y20" i="5"/>
  <c r="E21" i="5"/>
  <c r="H21" i="5"/>
  <c r="X21" i="5"/>
  <c r="Y21" i="5"/>
  <c r="E22" i="5"/>
  <c r="H22" i="5"/>
  <c r="J22" i="5" s="1"/>
  <c r="X22" i="5"/>
  <c r="Y22" i="5"/>
  <c r="E23" i="5"/>
  <c r="J23" i="5" s="1"/>
  <c r="H23" i="5"/>
  <c r="X23" i="5"/>
  <c r="Y23" i="5"/>
  <c r="E24" i="5"/>
  <c r="H24" i="5"/>
  <c r="X24" i="5"/>
  <c r="Y24" i="5"/>
  <c r="E25" i="5"/>
  <c r="H25" i="5"/>
  <c r="X25" i="5"/>
  <c r="Y25" i="5"/>
  <c r="E26" i="5"/>
  <c r="H26" i="5"/>
  <c r="J26" i="5"/>
  <c r="X26" i="5"/>
  <c r="Y26" i="5"/>
  <c r="E27" i="5"/>
  <c r="H27" i="5"/>
  <c r="X27" i="5"/>
  <c r="Y27" i="5"/>
  <c r="E28" i="5"/>
  <c r="H28" i="5"/>
  <c r="J28" i="5" s="1"/>
  <c r="X28" i="5"/>
  <c r="Y28" i="5"/>
  <c r="E29" i="5"/>
  <c r="H29" i="5"/>
  <c r="X29" i="5"/>
  <c r="Y29" i="5"/>
  <c r="E30" i="5"/>
  <c r="H30" i="5"/>
  <c r="J30" i="5" s="1"/>
  <c r="X30" i="5"/>
  <c r="Y30" i="5"/>
  <c r="E31" i="5"/>
  <c r="H31" i="5"/>
  <c r="X31" i="5"/>
  <c r="Y31" i="5"/>
  <c r="E32" i="5"/>
  <c r="H32" i="5"/>
  <c r="X32" i="5"/>
  <c r="Y32" i="5"/>
  <c r="E33" i="5"/>
  <c r="H33" i="5"/>
  <c r="X33" i="5"/>
  <c r="Y33" i="5"/>
  <c r="E34" i="5"/>
  <c r="H34" i="5"/>
  <c r="X34" i="5"/>
  <c r="Y34" i="5"/>
  <c r="E35" i="5"/>
  <c r="H35" i="5"/>
  <c r="X35" i="5"/>
  <c r="Y35" i="5"/>
  <c r="E36" i="5"/>
  <c r="H36" i="5"/>
  <c r="J36" i="5" s="1"/>
  <c r="X36" i="5"/>
  <c r="Y36" i="5"/>
  <c r="E37" i="5"/>
  <c r="H37" i="5"/>
  <c r="X37" i="5"/>
  <c r="Y37" i="5"/>
  <c r="E38" i="5"/>
  <c r="H38" i="5"/>
  <c r="X38" i="5"/>
  <c r="Y38" i="5"/>
  <c r="E39" i="5"/>
  <c r="H39" i="5"/>
  <c r="X39" i="5"/>
  <c r="Y39" i="5"/>
  <c r="E40" i="5"/>
  <c r="H40" i="5"/>
  <c r="X40" i="5"/>
  <c r="Y40" i="5"/>
  <c r="E41" i="5"/>
  <c r="H41" i="5"/>
  <c r="X41" i="5"/>
  <c r="Y41" i="5"/>
  <c r="E42" i="5"/>
  <c r="H42" i="5"/>
  <c r="J42" i="5"/>
  <c r="X42" i="5"/>
  <c r="Y42" i="5"/>
  <c r="E43" i="5"/>
  <c r="H43" i="5"/>
  <c r="J43" i="5"/>
  <c r="X43" i="5"/>
  <c r="Y43" i="5"/>
  <c r="E44" i="5"/>
  <c r="H44" i="5"/>
  <c r="J44" i="5" s="1"/>
  <c r="X44" i="5"/>
  <c r="Y44" i="5"/>
  <c r="E45" i="5"/>
  <c r="H45" i="5"/>
  <c r="X45" i="5"/>
  <c r="Y45" i="5"/>
  <c r="E46" i="5"/>
  <c r="H46" i="5"/>
  <c r="X46" i="5"/>
  <c r="Y46" i="5"/>
  <c r="E47" i="5"/>
  <c r="H47" i="5"/>
  <c r="X47" i="5"/>
  <c r="Y47" i="5"/>
  <c r="E48" i="5"/>
  <c r="H48" i="5"/>
  <c r="X48" i="5"/>
  <c r="Y48" i="5"/>
  <c r="E49" i="5"/>
  <c r="H49" i="5"/>
  <c r="X49" i="5"/>
  <c r="Y49" i="5"/>
  <c r="E50" i="5"/>
  <c r="J50" i="5" s="1"/>
  <c r="H50" i="5"/>
  <c r="X50" i="5"/>
  <c r="Y50" i="5"/>
  <c r="E51" i="5"/>
  <c r="H51" i="5"/>
  <c r="J51" i="5"/>
  <c r="X51" i="5"/>
  <c r="Y51" i="5"/>
  <c r="E52" i="5"/>
  <c r="H52" i="5"/>
  <c r="J52" i="5" s="1"/>
  <c r="X52" i="5"/>
  <c r="Y52" i="5"/>
  <c r="E53" i="5"/>
  <c r="H53" i="5"/>
  <c r="X53" i="5"/>
  <c r="Y53" i="5"/>
  <c r="E54" i="5"/>
  <c r="H54" i="5"/>
  <c r="X54" i="5"/>
  <c r="Y54" i="5"/>
  <c r="E55" i="5"/>
  <c r="H55" i="5"/>
  <c r="X55" i="5"/>
  <c r="Y55" i="5"/>
  <c r="E56" i="5"/>
  <c r="H56" i="5"/>
  <c r="J56" i="5" s="1"/>
  <c r="X56" i="5"/>
  <c r="Y56" i="5"/>
  <c r="E57" i="5"/>
  <c r="H57" i="5"/>
  <c r="X57" i="5"/>
  <c r="Y57" i="5"/>
  <c r="E58" i="5"/>
  <c r="H58" i="5"/>
  <c r="X58" i="5"/>
  <c r="Y58" i="5"/>
  <c r="E59" i="5"/>
  <c r="H59" i="5"/>
  <c r="X59" i="5"/>
  <c r="Y59" i="5"/>
  <c r="E60" i="5"/>
  <c r="H60" i="5"/>
  <c r="X60" i="5"/>
  <c r="Y60" i="5"/>
  <c r="E61" i="5"/>
  <c r="H61" i="5"/>
  <c r="X61" i="5"/>
  <c r="Y61" i="5"/>
  <c r="E62" i="5"/>
  <c r="H62" i="5"/>
  <c r="X62" i="5"/>
  <c r="Y62" i="5"/>
  <c r="E63" i="5"/>
  <c r="H63" i="5"/>
  <c r="X63" i="5"/>
  <c r="Y63" i="5"/>
  <c r="E64" i="5"/>
  <c r="J64" i="5" s="1"/>
  <c r="H64" i="5"/>
  <c r="X64" i="5"/>
  <c r="Y64" i="5"/>
  <c r="E65" i="5"/>
  <c r="H65" i="5"/>
  <c r="X65" i="5"/>
  <c r="Y65" i="5"/>
  <c r="E66" i="5"/>
  <c r="J66" i="5" s="1"/>
  <c r="H66" i="5"/>
  <c r="X66" i="5"/>
  <c r="Y66" i="5"/>
  <c r="E67" i="5"/>
  <c r="H67" i="5"/>
  <c r="J67" i="5" s="1"/>
  <c r="X67" i="5"/>
  <c r="Y67" i="5"/>
  <c r="E68" i="5"/>
  <c r="H68" i="5"/>
  <c r="X68" i="5"/>
  <c r="Y68" i="5"/>
  <c r="E69" i="5"/>
  <c r="H69" i="5"/>
  <c r="X69" i="5"/>
  <c r="Y69" i="5"/>
  <c r="E70" i="5"/>
  <c r="J70" i="5" s="1"/>
  <c r="H70" i="5"/>
  <c r="X70" i="5"/>
  <c r="Y70" i="5"/>
  <c r="E71" i="5"/>
  <c r="H71" i="5"/>
  <c r="X71" i="5"/>
  <c r="Y71" i="5"/>
  <c r="E72" i="5"/>
  <c r="H72" i="5"/>
  <c r="X72" i="5"/>
  <c r="Y72" i="5"/>
  <c r="E73" i="5"/>
  <c r="H73" i="5"/>
  <c r="J73" i="5" s="1"/>
  <c r="X73" i="5"/>
  <c r="Y73" i="5"/>
  <c r="E74" i="5"/>
  <c r="H74" i="5"/>
  <c r="J74" i="5"/>
  <c r="X74" i="5"/>
  <c r="Y74" i="5"/>
  <c r="E75" i="5"/>
  <c r="H75" i="5"/>
  <c r="J75" i="5" s="1"/>
  <c r="X75" i="5"/>
  <c r="Y75" i="5"/>
  <c r="E76" i="5"/>
  <c r="H76" i="5"/>
  <c r="X76" i="5"/>
  <c r="Y76" i="5"/>
  <c r="E77" i="5"/>
  <c r="H77" i="5"/>
  <c r="X77" i="5"/>
  <c r="Y77" i="5"/>
  <c r="E78" i="5"/>
  <c r="J78" i="5" s="1"/>
  <c r="H78" i="5"/>
  <c r="X78" i="5"/>
  <c r="Y78" i="5"/>
  <c r="E79" i="5"/>
  <c r="H79" i="5"/>
  <c r="X79" i="5"/>
  <c r="Y79" i="5"/>
  <c r="E80" i="5"/>
  <c r="H80" i="5"/>
  <c r="X80" i="5"/>
  <c r="Y80" i="5"/>
  <c r="E81" i="5"/>
  <c r="H81" i="5"/>
  <c r="J81" i="5"/>
  <c r="X81" i="5"/>
  <c r="Y81" i="5"/>
  <c r="E82" i="5"/>
  <c r="H82" i="5"/>
  <c r="J82" i="5" s="1"/>
  <c r="X82" i="5"/>
  <c r="Y82" i="5"/>
  <c r="E83" i="5"/>
  <c r="H83" i="5"/>
  <c r="J83" i="5" s="1"/>
  <c r="X83" i="5"/>
  <c r="Y83" i="5"/>
  <c r="E84" i="5"/>
  <c r="H84" i="5"/>
  <c r="X84" i="5"/>
  <c r="Y84" i="5"/>
  <c r="E85" i="5"/>
  <c r="H85" i="5"/>
  <c r="X85" i="5"/>
  <c r="Y85" i="5"/>
  <c r="E86" i="5"/>
  <c r="J86" i="5" s="1"/>
  <c r="H86" i="5"/>
  <c r="X86" i="5"/>
  <c r="Y86" i="5"/>
  <c r="E87" i="5"/>
  <c r="H87" i="5"/>
  <c r="J87" i="5" s="1"/>
  <c r="X87" i="5"/>
  <c r="Y87" i="5"/>
  <c r="E88" i="5"/>
  <c r="H88" i="5"/>
  <c r="X88" i="5"/>
  <c r="Y88" i="5"/>
  <c r="E89" i="5"/>
  <c r="J89" i="5" s="1"/>
  <c r="H89" i="5"/>
  <c r="X89" i="5"/>
  <c r="Y89" i="5"/>
  <c r="E90" i="5"/>
  <c r="J90" i="5" s="1"/>
  <c r="H90" i="5"/>
  <c r="X90" i="5"/>
  <c r="Y90" i="5"/>
  <c r="E91" i="5"/>
  <c r="H91" i="5"/>
  <c r="J91" i="5"/>
  <c r="X91" i="5"/>
  <c r="Y91" i="5"/>
  <c r="E92" i="5"/>
  <c r="H92" i="5"/>
  <c r="J92" i="5"/>
  <c r="X92" i="5"/>
  <c r="Y92" i="5"/>
  <c r="E93" i="5"/>
  <c r="H93" i="5"/>
  <c r="J93" i="5" s="1"/>
  <c r="X93" i="5"/>
  <c r="Y93" i="5"/>
  <c r="E94" i="5"/>
  <c r="J94" i="5" s="1"/>
  <c r="H94" i="5"/>
  <c r="X94" i="5"/>
  <c r="Y94" i="5"/>
  <c r="E95" i="5"/>
  <c r="H95" i="5"/>
  <c r="X95" i="5"/>
  <c r="Y95" i="5"/>
  <c r="E96" i="5"/>
  <c r="H96" i="5"/>
  <c r="J96" i="5" s="1"/>
  <c r="X96" i="5"/>
  <c r="Y96" i="5"/>
  <c r="E97" i="5"/>
  <c r="H97" i="5"/>
  <c r="X97" i="5"/>
  <c r="Y97" i="5"/>
  <c r="E98" i="5"/>
  <c r="H98" i="5"/>
  <c r="X98" i="5"/>
  <c r="Y98" i="5"/>
  <c r="E99" i="5"/>
  <c r="H99" i="5"/>
  <c r="X99" i="5"/>
  <c r="Y99" i="5"/>
  <c r="E100" i="5"/>
  <c r="H100" i="5"/>
  <c r="J100" i="5"/>
  <c r="X100" i="5"/>
  <c r="Y100" i="5"/>
  <c r="E101" i="5"/>
  <c r="H101" i="5"/>
  <c r="J101" i="5" s="1"/>
  <c r="X101" i="5"/>
  <c r="Y101" i="5"/>
  <c r="E102" i="5"/>
  <c r="H102" i="5"/>
  <c r="J102" i="5"/>
  <c r="X102" i="5"/>
  <c r="Y102" i="5"/>
  <c r="E103" i="5"/>
  <c r="H103" i="5"/>
  <c r="X103" i="5"/>
  <c r="Y103" i="5"/>
  <c r="E104" i="5"/>
  <c r="H104" i="5"/>
  <c r="J104" i="5" s="1"/>
  <c r="X104" i="5"/>
  <c r="Y104" i="5"/>
  <c r="E105" i="5"/>
  <c r="H105" i="5"/>
  <c r="X105" i="5"/>
  <c r="Y105" i="5"/>
  <c r="E106" i="5"/>
  <c r="H106" i="5"/>
  <c r="X106" i="5"/>
  <c r="Y106" i="5"/>
  <c r="E107" i="5"/>
  <c r="H107" i="5"/>
  <c r="X107" i="5"/>
  <c r="Y107" i="5"/>
  <c r="E108" i="5"/>
  <c r="H108" i="5"/>
  <c r="J108" i="5" s="1"/>
  <c r="X108" i="5"/>
  <c r="Y108" i="5"/>
  <c r="E109" i="5"/>
  <c r="H109" i="5"/>
  <c r="J109" i="5" s="1"/>
  <c r="X109" i="5"/>
  <c r="Y109" i="5"/>
  <c r="E110" i="5"/>
  <c r="H110" i="5"/>
  <c r="X110" i="5"/>
  <c r="Y110" i="5"/>
  <c r="E111" i="5"/>
  <c r="H111" i="5"/>
  <c r="X111" i="5"/>
  <c r="Y111" i="5"/>
  <c r="E112" i="5"/>
  <c r="H112" i="5"/>
  <c r="X112" i="5"/>
  <c r="Y112" i="5"/>
  <c r="E113" i="5"/>
  <c r="J113" i="5" s="1"/>
  <c r="H113" i="5"/>
  <c r="X113" i="5"/>
  <c r="Y113" i="5"/>
  <c r="E114" i="5"/>
  <c r="H114" i="5"/>
  <c r="X114" i="5"/>
  <c r="Y114" i="5"/>
  <c r="E115" i="5"/>
  <c r="H115" i="5"/>
  <c r="X115" i="5"/>
  <c r="Y115" i="5"/>
  <c r="E116" i="5"/>
  <c r="H116" i="5"/>
  <c r="X116" i="5"/>
  <c r="Y116" i="5"/>
  <c r="E117" i="5"/>
  <c r="H117" i="5"/>
  <c r="J117" i="5"/>
  <c r="X117" i="5"/>
  <c r="Y117" i="5"/>
  <c r="E118" i="5"/>
  <c r="H118" i="5"/>
  <c r="X118" i="5"/>
  <c r="Y118" i="5"/>
  <c r="E119" i="5"/>
  <c r="H119" i="5"/>
  <c r="X119" i="5"/>
  <c r="Y119" i="5"/>
  <c r="E120" i="5"/>
  <c r="H120" i="5"/>
  <c r="J120" i="5"/>
  <c r="X120" i="5"/>
  <c r="Y120" i="5"/>
  <c r="E121" i="5"/>
  <c r="H121" i="5"/>
  <c r="X121" i="5"/>
  <c r="Y121" i="5"/>
  <c r="E122" i="5"/>
  <c r="H122" i="5"/>
  <c r="J122" i="5" s="1"/>
  <c r="X122" i="5"/>
  <c r="Y122" i="5"/>
  <c r="E123" i="5"/>
  <c r="H123" i="5"/>
  <c r="X123" i="5"/>
  <c r="Y123" i="5"/>
  <c r="E124" i="5"/>
  <c r="H124" i="5"/>
  <c r="X124" i="5"/>
  <c r="Y124" i="5"/>
  <c r="E125" i="5"/>
  <c r="H125" i="5"/>
  <c r="J125" i="5"/>
  <c r="X125" i="5"/>
  <c r="Y125" i="5"/>
  <c r="E126" i="5"/>
  <c r="H126" i="5"/>
  <c r="X126" i="5"/>
  <c r="Y126" i="5"/>
  <c r="E127" i="5"/>
  <c r="H127" i="5"/>
  <c r="J127" i="5" s="1"/>
  <c r="X127" i="5"/>
  <c r="Y127" i="5"/>
  <c r="E128" i="5"/>
  <c r="J128" i="5" s="1"/>
  <c r="H128" i="5"/>
  <c r="X128" i="5"/>
  <c r="Y128" i="5"/>
  <c r="E129" i="5"/>
  <c r="J129" i="5" s="1"/>
  <c r="H129" i="5"/>
  <c r="X129" i="5"/>
  <c r="Y129" i="5"/>
  <c r="E130" i="5"/>
  <c r="H130" i="5"/>
  <c r="X130" i="5"/>
  <c r="Y130" i="5"/>
  <c r="E131" i="5"/>
  <c r="H131" i="5"/>
  <c r="X131" i="5"/>
  <c r="Y131" i="5"/>
  <c r="E132" i="5"/>
  <c r="H132" i="5"/>
  <c r="X132" i="5"/>
  <c r="Y132" i="5"/>
  <c r="E133" i="5"/>
  <c r="H133" i="5"/>
  <c r="J133" i="5"/>
  <c r="X133" i="5"/>
  <c r="Y133" i="5"/>
  <c r="E134" i="5"/>
  <c r="J134" i="5" s="1"/>
  <c r="H134" i="5"/>
  <c r="X134" i="5"/>
  <c r="Y134" i="5"/>
  <c r="E135" i="5"/>
  <c r="H135" i="5"/>
  <c r="J135" i="5" s="1"/>
  <c r="X135" i="5"/>
  <c r="Y135" i="5"/>
  <c r="E136" i="5"/>
  <c r="H136" i="5"/>
  <c r="J136" i="5" s="1"/>
  <c r="X136" i="5"/>
  <c r="Y136" i="5"/>
  <c r="E137" i="5"/>
  <c r="H137" i="5"/>
  <c r="J137" i="5" s="1"/>
  <c r="X137" i="5"/>
  <c r="Y137" i="5"/>
  <c r="E138" i="5"/>
  <c r="H138" i="5"/>
  <c r="J138" i="5"/>
  <c r="X138" i="5"/>
  <c r="Y138" i="5"/>
  <c r="E139" i="5"/>
  <c r="H139" i="5"/>
  <c r="X139" i="5"/>
  <c r="Y139" i="5"/>
  <c r="E140" i="5"/>
  <c r="H140" i="5"/>
  <c r="X140" i="5"/>
  <c r="Y140" i="5"/>
  <c r="E141" i="5"/>
  <c r="H141" i="5"/>
  <c r="X141" i="5"/>
  <c r="Y141" i="5"/>
  <c r="E142" i="5"/>
  <c r="H142" i="5"/>
  <c r="X142" i="5"/>
  <c r="Y142" i="5"/>
  <c r="E143" i="5"/>
  <c r="H143" i="5"/>
  <c r="X143" i="5"/>
  <c r="Y143" i="5"/>
  <c r="E144" i="5"/>
  <c r="H144" i="5"/>
  <c r="J144" i="5"/>
  <c r="X144" i="5"/>
  <c r="Y144" i="5"/>
  <c r="E145" i="5"/>
  <c r="H145" i="5"/>
  <c r="J145" i="5"/>
  <c r="X145" i="5"/>
  <c r="Y145" i="5"/>
  <c r="E146" i="5"/>
  <c r="H146" i="5"/>
  <c r="X146" i="5"/>
  <c r="Y146" i="5"/>
  <c r="E147" i="5"/>
  <c r="H147" i="5"/>
  <c r="X147" i="5"/>
  <c r="Y147" i="5"/>
  <c r="E148" i="5"/>
  <c r="H148" i="5"/>
  <c r="X148" i="5"/>
  <c r="Y148" i="5"/>
  <c r="E149" i="5"/>
  <c r="H149" i="5"/>
  <c r="X149" i="5"/>
  <c r="Y149" i="5"/>
  <c r="E150" i="5"/>
  <c r="H150" i="5"/>
  <c r="X150" i="5"/>
  <c r="Y150" i="5"/>
  <c r="E151" i="5"/>
  <c r="H151" i="5"/>
  <c r="X151" i="5"/>
  <c r="Y151" i="5"/>
  <c r="E152" i="5"/>
  <c r="J152" i="5" s="1"/>
  <c r="H152" i="5"/>
  <c r="X152" i="5"/>
  <c r="Y152" i="5"/>
  <c r="E153" i="5"/>
  <c r="H153" i="5"/>
  <c r="J153" i="5"/>
  <c r="X153" i="5"/>
  <c r="Y153" i="5"/>
  <c r="E154" i="5"/>
  <c r="H154" i="5"/>
  <c r="J154" i="5"/>
  <c r="X154" i="5"/>
  <c r="Y154" i="5"/>
  <c r="E155" i="5"/>
  <c r="H155" i="5"/>
  <c r="X155" i="5"/>
  <c r="Y155" i="5"/>
  <c r="E156" i="5"/>
  <c r="H156" i="5"/>
  <c r="X156" i="5"/>
  <c r="Y156" i="5"/>
  <c r="E157" i="5"/>
  <c r="H157" i="5"/>
  <c r="X157" i="5"/>
  <c r="Y157" i="5"/>
  <c r="E158" i="5"/>
  <c r="H158" i="5"/>
  <c r="X158" i="5"/>
  <c r="Y158" i="5"/>
  <c r="E159" i="5"/>
  <c r="H159" i="5"/>
  <c r="X159" i="5"/>
  <c r="Y159" i="5"/>
  <c r="E160" i="5"/>
  <c r="J160" i="5" s="1"/>
  <c r="H160" i="5"/>
  <c r="X160" i="5"/>
  <c r="Y160" i="5"/>
  <c r="E161" i="5"/>
  <c r="H161" i="5"/>
  <c r="X161" i="5"/>
  <c r="Y161" i="5"/>
  <c r="E162" i="5"/>
  <c r="H162" i="5"/>
  <c r="X162" i="5"/>
  <c r="Y162" i="5"/>
  <c r="E163" i="5"/>
  <c r="H163" i="5"/>
  <c r="X163" i="5"/>
  <c r="Y163" i="5"/>
  <c r="E164" i="5"/>
  <c r="H164" i="5"/>
  <c r="X164" i="5"/>
  <c r="Y164" i="5"/>
  <c r="E165" i="5"/>
  <c r="H165" i="5"/>
  <c r="X165" i="5"/>
  <c r="Y165" i="5"/>
  <c r="E166" i="5"/>
  <c r="H166" i="5"/>
  <c r="X166" i="5"/>
  <c r="Y166" i="5"/>
  <c r="E167" i="5"/>
  <c r="H167" i="5"/>
  <c r="J167" i="5" s="1"/>
  <c r="X167" i="5"/>
  <c r="Y167" i="5"/>
  <c r="E168" i="5"/>
  <c r="H168" i="5"/>
  <c r="X168" i="5"/>
  <c r="Y168" i="5"/>
  <c r="E169" i="5"/>
  <c r="H169" i="5"/>
  <c r="J169" i="5" s="1"/>
  <c r="X169" i="5"/>
  <c r="Y169" i="5"/>
  <c r="E170" i="5"/>
  <c r="H170" i="5"/>
  <c r="X170" i="5"/>
  <c r="Y170" i="5"/>
  <c r="E171" i="5"/>
  <c r="H171" i="5"/>
  <c r="J171" i="5" s="1"/>
  <c r="X171" i="5"/>
  <c r="Y171" i="5"/>
  <c r="E172" i="5"/>
  <c r="H172" i="5"/>
  <c r="X172" i="5"/>
  <c r="Y172" i="5"/>
  <c r="E173" i="5"/>
  <c r="H173" i="5"/>
  <c r="J173" i="5" s="1"/>
  <c r="X173" i="5"/>
  <c r="Y173" i="5"/>
  <c r="E174" i="5"/>
  <c r="H174" i="5"/>
  <c r="X174" i="5"/>
  <c r="Y174" i="5"/>
  <c r="E175" i="5"/>
  <c r="H175" i="5"/>
  <c r="J175" i="5"/>
  <c r="X175" i="5"/>
  <c r="Y175" i="5"/>
  <c r="E176" i="5"/>
  <c r="H176" i="5"/>
  <c r="X176" i="5"/>
  <c r="Y176" i="5"/>
  <c r="E177" i="5"/>
  <c r="J177" i="5" s="1"/>
  <c r="H177" i="5"/>
  <c r="X177" i="5"/>
  <c r="Y177" i="5"/>
  <c r="E178" i="5"/>
  <c r="H178" i="5"/>
  <c r="X178" i="5"/>
  <c r="Y178" i="5"/>
  <c r="E179" i="5"/>
  <c r="H179" i="5"/>
  <c r="X179" i="5"/>
  <c r="Y179" i="5"/>
  <c r="E180" i="5"/>
  <c r="H180" i="5"/>
  <c r="X180" i="5"/>
  <c r="Y180" i="5"/>
  <c r="E181" i="5"/>
  <c r="J181" i="5" s="1"/>
  <c r="H181" i="5"/>
  <c r="X181" i="5"/>
  <c r="Y181" i="5"/>
  <c r="E182" i="5"/>
  <c r="H182" i="5"/>
  <c r="X182" i="5"/>
  <c r="Y182" i="5"/>
  <c r="E183" i="5"/>
  <c r="H183" i="5"/>
  <c r="X183" i="5"/>
  <c r="Y183" i="5"/>
  <c r="E184" i="5"/>
  <c r="H184" i="5"/>
  <c r="X184" i="5"/>
  <c r="Y184" i="5"/>
  <c r="E185" i="5"/>
  <c r="H185" i="5"/>
  <c r="X185" i="5"/>
  <c r="Y185" i="5"/>
  <c r="E186" i="5"/>
  <c r="H186" i="5"/>
  <c r="X186" i="5"/>
  <c r="Y186" i="5"/>
  <c r="E187" i="5"/>
  <c r="H187" i="5"/>
  <c r="X187" i="5"/>
  <c r="Y187" i="5"/>
  <c r="E188" i="5"/>
  <c r="H188" i="5"/>
  <c r="X188" i="5"/>
  <c r="Y188" i="5"/>
  <c r="E189" i="5"/>
  <c r="H189" i="5"/>
  <c r="J189" i="5"/>
  <c r="X189" i="5"/>
  <c r="Y189" i="5"/>
  <c r="E190" i="5"/>
  <c r="H190" i="5"/>
  <c r="X190" i="5"/>
  <c r="Y190" i="5"/>
  <c r="E191" i="5"/>
  <c r="H191" i="5"/>
  <c r="J191" i="5" s="1"/>
  <c r="X191" i="5"/>
  <c r="Y191" i="5"/>
  <c r="E192" i="5"/>
  <c r="H192" i="5"/>
  <c r="X192" i="5"/>
  <c r="Y192" i="5"/>
  <c r="E193" i="5"/>
  <c r="H193" i="5"/>
  <c r="J193" i="5"/>
  <c r="X193" i="5"/>
  <c r="Y193" i="5"/>
  <c r="E194" i="5"/>
  <c r="H194" i="5"/>
  <c r="X194" i="5"/>
  <c r="Y194" i="5"/>
  <c r="E195" i="5"/>
  <c r="H195" i="5"/>
  <c r="J195" i="5" s="1"/>
  <c r="X195" i="5"/>
  <c r="Y195" i="5"/>
  <c r="E196" i="5"/>
  <c r="H196" i="5"/>
  <c r="X196" i="5"/>
  <c r="Y196" i="5"/>
  <c r="E197" i="5"/>
  <c r="H197" i="5"/>
  <c r="J197" i="5" s="1"/>
  <c r="X197" i="5"/>
  <c r="Y197" i="5"/>
  <c r="E198" i="5"/>
  <c r="H198" i="5"/>
  <c r="X198" i="5"/>
  <c r="Y198" i="5"/>
  <c r="E199" i="5"/>
  <c r="J199" i="5" s="1"/>
  <c r="H199" i="5"/>
  <c r="X199" i="5"/>
  <c r="Y199" i="5"/>
  <c r="E200" i="5"/>
  <c r="H200" i="5"/>
  <c r="X200" i="5"/>
  <c r="Y200" i="5"/>
  <c r="E201" i="5"/>
  <c r="H201" i="5"/>
  <c r="X201" i="5"/>
  <c r="Y201" i="5"/>
  <c r="E202" i="5"/>
  <c r="J202" i="5" s="1"/>
  <c r="H202" i="5"/>
  <c r="X202" i="5"/>
  <c r="Y202" i="5"/>
  <c r="E203" i="5"/>
  <c r="H203" i="5"/>
  <c r="J203" i="5"/>
  <c r="X203" i="5"/>
  <c r="Y203" i="5"/>
  <c r="E204" i="5"/>
  <c r="H204" i="5"/>
  <c r="J204" i="5" s="1"/>
  <c r="X204" i="5"/>
  <c r="Y204" i="5"/>
  <c r="E205" i="5"/>
  <c r="H205" i="5"/>
  <c r="J205" i="5" s="1"/>
  <c r="X205" i="5"/>
  <c r="Y205" i="5"/>
  <c r="E206" i="5"/>
  <c r="H206" i="5"/>
  <c r="X206" i="5"/>
  <c r="Y206" i="5"/>
  <c r="E207" i="5"/>
  <c r="H207" i="5"/>
  <c r="X207" i="5"/>
  <c r="Y207" i="5"/>
  <c r="E208" i="5"/>
  <c r="H208" i="5"/>
  <c r="X208" i="5"/>
  <c r="Y208" i="5"/>
  <c r="E209" i="5"/>
  <c r="H209" i="5"/>
  <c r="J209" i="5" s="1"/>
  <c r="X209" i="5"/>
  <c r="Y209" i="5"/>
  <c r="E210" i="5"/>
  <c r="H210" i="5"/>
  <c r="X210" i="5"/>
  <c r="Y210" i="5"/>
  <c r="E211" i="5"/>
  <c r="J211" i="5" s="1"/>
  <c r="H211" i="5"/>
  <c r="X211" i="5"/>
  <c r="Y211" i="5"/>
  <c r="E212" i="5"/>
  <c r="H212" i="5"/>
  <c r="X212" i="5"/>
  <c r="Y212" i="5"/>
  <c r="E213" i="5"/>
  <c r="H213" i="5"/>
  <c r="X213" i="5"/>
  <c r="Y213" i="5"/>
  <c r="E214" i="5"/>
  <c r="H214" i="5"/>
  <c r="X214" i="5"/>
  <c r="Y214" i="5"/>
  <c r="E215" i="5"/>
  <c r="H215" i="5"/>
  <c r="X215" i="5"/>
  <c r="Y215" i="5"/>
  <c r="E216" i="5"/>
  <c r="H216" i="5"/>
  <c r="J216" i="5" s="1"/>
  <c r="X216" i="5"/>
  <c r="Y216" i="5"/>
  <c r="E217" i="5"/>
  <c r="H217" i="5"/>
  <c r="X217" i="5"/>
  <c r="Y217" i="5"/>
  <c r="E218" i="5"/>
  <c r="H218" i="5"/>
  <c r="X218" i="5"/>
  <c r="Y218" i="5"/>
  <c r="E219" i="5"/>
  <c r="H219" i="5"/>
  <c r="J219" i="5" s="1"/>
  <c r="X219" i="5"/>
  <c r="Y219" i="5"/>
  <c r="E220" i="5"/>
  <c r="H220" i="5"/>
  <c r="J220" i="5" s="1"/>
  <c r="X220" i="5"/>
  <c r="Y220" i="5"/>
  <c r="E221" i="5"/>
  <c r="H221" i="5"/>
  <c r="X221" i="5"/>
  <c r="Y221" i="5"/>
  <c r="E222" i="5"/>
  <c r="H222" i="5"/>
  <c r="X222" i="5"/>
  <c r="Y222" i="5"/>
  <c r="E223" i="5"/>
  <c r="H223" i="5"/>
  <c r="J223" i="5" s="1"/>
  <c r="X223" i="5"/>
  <c r="Y223" i="5"/>
  <c r="E224" i="5"/>
  <c r="H224" i="5"/>
  <c r="J224" i="5" s="1"/>
  <c r="X224" i="5"/>
  <c r="Y224" i="5"/>
  <c r="E225" i="5"/>
  <c r="H225" i="5"/>
  <c r="J225" i="5" s="1"/>
  <c r="X225" i="5"/>
  <c r="Y225" i="5"/>
  <c r="E226" i="5"/>
  <c r="H226" i="5"/>
  <c r="X226" i="5"/>
  <c r="Y226" i="5"/>
  <c r="E227" i="5"/>
  <c r="J227" i="5" s="1"/>
  <c r="H227" i="5"/>
  <c r="X227" i="5"/>
  <c r="Y227" i="5"/>
  <c r="E228" i="5"/>
  <c r="H228" i="5"/>
  <c r="X228" i="5"/>
  <c r="Y228" i="5"/>
  <c r="E229" i="5"/>
  <c r="H229" i="5"/>
  <c r="J229" i="5" s="1"/>
  <c r="X229" i="5"/>
  <c r="Y229" i="5"/>
  <c r="E230" i="5"/>
  <c r="H230" i="5"/>
  <c r="X230" i="5"/>
  <c r="Y230" i="5"/>
  <c r="E231" i="5"/>
  <c r="H231" i="5"/>
  <c r="J231" i="5" s="1"/>
  <c r="X231" i="5"/>
  <c r="Y231" i="5"/>
  <c r="E232" i="5"/>
  <c r="H232" i="5"/>
  <c r="X232" i="5"/>
  <c r="Y232" i="5"/>
  <c r="E233" i="5"/>
  <c r="H233" i="5"/>
  <c r="X233" i="5"/>
  <c r="Y233" i="5"/>
  <c r="E234" i="5"/>
  <c r="H234" i="5"/>
  <c r="J234" i="5"/>
  <c r="X234" i="5"/>
  <c r="Y234" i="5"/>
  <c r="E235" i="5"/>
  <c r="H235" i="5"/>
  <c r="X235" i="5"/>
  <c r="Y235" i="5"/>
  <c r="E236" i="5"/>
  <c r="H236" i="5"/>
  <c r="X236" i="5"/>
  <c r="Y236" i="5"/>
  <c r="E237" i="5"/>
  <c r="H237" i="5"/>
  <c r="X237" i="5"/>
  <c r="Y237" i="5"/>
  <c r="E238" i="5"/>
  <c r="H238" i="5"/>
  <c r="J238" i="5" s="1"/>
  <c r="X238" i="5"/>
  <c r="Y238" i="5"/>
  <c r="E239" i="5"/>
  <c r="H239" i="5"/>
  <c r="J239" i="5"/>
  <c r="X239" i="5"/>
  <c r="Y239" i="5"/>
  <c r="E240" i="5"/>
  <c r="H240" i="5"/>
  <c r="X240" i="5"/>
  <c r="Y240" i="5"/>
  <c r="E241" i="5"/>
  <c r="H241" i="5"/>
  <c r="X241" i="5"/>
  <c r="Y241" i="5"/>
  <c r="E242" i="5"/>
  <c r="H242" i="5"/>
  <c r="J242" i="5" s="1"/>
  <c r="X242" i="5"/>
  <c r="Y242" i="5"/>
  <c r="E243" i="5"/>
  <c r="H243" i="5"/>
  <c r="X243" i="5"/>
  <c r="Y243" i="5"/>
  <c r="E244" i="5"/>
  <c r="H244" i="5"/>
  <c r="J244" i="5" s="1"/>
  <c r="X244" i="5"/>
  <c r="Y244" i="5"/>
  <c r="E245" i="5"/>
  <c r="H245" i="5"/>
  <c r="X245" i="5"/>
  <c r="Y245" i="5"/>
  <c r="E246" i="5"/>
  <c r="H246" i="5"/>
  <c r="X246" i="5"/>
  <c r="Y246" i="5"/>
  <c r="E247" i="5"/>
  <c r="J247" i="5" s="1"/>
  <c r="H247" i="5"/>
  <c r="X247" i="5"/>
  <c r="Y247" i="5"/>
  <c r="E248" i="5"/>
  <c r="H248" i="5"/>
  <c r="J248" i="5"/>
  <c r="X248" i="5"/>
  <c r="Y248" i="5"/>
  <c r="E249" i="5"/>
  <c r="H249" i="5"/>
  <c r="X249" i="5"/>
  <c r="Y249" i="5"/>
  <c r="E250" i="5"/>
  <c r="J250" i="5" s="1"/>
  <c r="H250" i="5"/>
  <c r="X250" i="5"/>
  <c r="Y250" i="5"/>
  <c r="E251" i="5"/>
  <c r="H251" i="5"/>
  <c r="X251" i="5"/>
  <c r="Y251" i="5"/>
  <c r="E252" i="5"/>
  <c r="H252" i="5"/>
  <c r="X252" i="5"/>
  <c r="Y252" i="5"/>
  <c r="E253" i="5"/>
  <c r="J253" i="5" s="1"/>
  <c r="H253" i="5"/>
  <c r="X253" i="5"/>
  <c r="Y253" i="5"/>
  <c r="E254" i="5"/>
  <c r="H254" i="5"/>
  <c r="X254" i="5"/>
  <c r="Y254" i="5"/>
  <c r="E255" i="5"/>
  <c r="H255" i="5"/>
  <c r="J255" i="5" s="1"/>
  <c r="X255" i="5"/>
  <c r="Y255" i="5"/>
  <c r="E256" i="5"/>
  <c r="H256" i="5"/>
  <c r="X256" i="5"/>
  <c r="Y256" i="5"/>
  <c r="E257" i="5"/>
  <c r="H257" i="5"/>
  <c r="X257" i="5"/>
  <c r="Y257" i="5"/>
  <c r="E258" i="5"/>
  <c r="H258" i="5"/>
  <c r="X258" i="5"/>
  <c r="Y258" i="5"/>
  <c r="E259" i="5"/>
  <c r="H259" i="5"/>
  <c r="X259" i="5"/>
  <c r="Y259" i="5"/>
  <c r="E260" i="5"/>
  <c r="H260" i="5"/>
  <c r="X260" i="5"/>
  <c r="Y260" i="5"/>
  <c r="E261" i="5"/>
  <c r="J261" i="5" s="1"/>
  <c r="H261" i="5"/>
  <c r="X261" i="5"/>
  <c r="Y261" i="5"/>
  <c r="E262" i="5"/>
  <c r="H262" i="5"/>
  <c r="X262" i="5"/>
  <c r="Y262" i="5"/>
  <c r="E263" i="5"/>
  <c r="H263" i="5"/>
  <c r="X263" i="5"/>
  <c r="Y263" i="5"/>
  <c r="E264" i="5"/>
  <c r="H264" i="5"/>
  <c r="J264" i="5" s="1"/>
  <c r="X264" i="5"/>
  <c r="Y264" i="5"/>
  <c r="E265" i="5"/>
  <c r="H265" i="5"/>
  <c r="X265" i="5"/>
  <c r="Y265" i="5"/>
  <c r="E266" i="5"/>
  <c r="J266" i="5" s="1"/>
  <c r="H266" i="5"/>
  <c r="X266" i="5"/>
  <c r="Y266" i="5"/>
  <c r="E267" i="5"/>
  <c r="H267" i="5"/>
  <c r="X267" i="5"/>
  <c r="Y267" i="5"/>
  <c r="E268" i="5"/>
  <c r="H268" i="5"/>
  <c r="J268" i="5" s="1"/>
  <c r="X268" i="5"/>
  <c r="Y268" i="5"/>
  <c r="E269" i="5"/>
  <c r="H269" i="5"/>
  <c r="X269" i="5"/>
  <c r="Y269" i="5"/>
  <c r="E270" i="5"/>
  <c r="H270" i="5"/>
  <c r="X270" i="5"/>
  <c r="Y270" i="5"/>
  <c r="E271" i="5"/>
  <c r="H271" i="5"/>
  <c r="X271" i="5"/>
  <c r="Y271" i="5"/>
  <c r="E272" i="5"/>
  <c r="H272" i="5"/>
  <c r="J272" i="5"/>
  <c r="X272" i="5"/>
  <c r="Y272" i="5"/>
  <c r="E273" i="5"/>
  <c r="H273" i="5"/>
  <c r="X273" i="5"/>
  <c r="Y273" i="5"/>
  <c r="E274" i="5"/>
  <c r="H274" i="5"/>
  <c r="J274" i="5" s="1"/>
  <c r="X274" i="5"/>
  <c r="Y274" i="5"/>
  <c r="E275" i="5"/>
  <c r="H275" i="5"/>
  <c r="X275" i="5"/>
  <c r="Y275" i="5"/>
  <c r="E276" i="5"/>
  <c r="H276" i="5"/>
  <c r="J276" i="5" s="1"/>
  <c r="X276" i="5"/>
  <c r="Y276" i="5"/>
  <c r="E277" i="5"/>
  <c r="H277" i="5"/>
  <c r="X277" i="5"/>
  <c r="Y277" i="5"/>
  <c r="E278" i="5"/>
  <c r="H278" i="5"/>
  <c r="X278" i="5"/>
  <c r="Y278" i="5"/>
  <c r="E279" i="5"/>
  <c r="H279" i="5"/>
  <c r="X279" i="5"/>
  <c r="Y279" i="5"/>
  <c r="E280" i="5"/>
  <c r="H280" i="5"/>
  <c r="X280" i="5"/>
  <c r="Y280" i="5"/>
  <c r="E281" i="5"/>
  <c r="H281" i="5"/>
  <c r="X281" i="5"/>
  <c r="Y281" i="5"/>
  <c r="E282" i="5"/>
  <c r="H282" i="5"/>
  <c r="J282" i="5"/>
  <c r="X282" i="5"/>
  <c r="Y282" i="5"/>
  <c r="E283" i="5"/>
  <c r="H283" i="5"/>
  <c r="X283" i="5"/>
  <c r="Y283" i="5"/>
  <c r="E284" i="5"/>
  <c r="H284" i="5"/>
  <c r="J284" i="5" s="1"/>
  <c r="X284" i="5"/>
  <c r="Y284" i="5"/>
  <c r="E285" i="5"/>
  <c r="H285" i="5"/>
  <c r="X285" i="5"/>
  <c r="Y285" i="5"/>
  <c r="E286" i="5"/>
  <c r="H286" i="5"/>
  <c r="J286" i="5" s="1"/>
  <c r="X286" i="5"/>
  <c r="Y286" i="5"/>
  <c r="E287" i="5"/>
  <c r="H287" i="5"/>
  <c r="X287" i="5"/>
  <c r="Y287" i="5"/>
  <c r="E288" i="5"/>
  <c r="H288" i="5"/>
  <c r="J288" i="5" s="1"/>
  <c r="X288" i="5"/>
  <c r="Y288" i="5"/>
  <c r="E289" i="5"/>
  <c r="H289" i="5"/>
  <c r="X289" i="5"/>
  <c r="Y289" i="5"/>
  <c r="E290" i="5"/>
  <c r="J290" i="5" s="1"/>
  <c r="H290" i="5"/>
  <c r="X290" i="5"/>
  <c r="Y290" i="5"/>
  <c r="E291" i="5"/>
  <c r="H291" i="5"/>
  <c r="X291" i="5"/>
  <c r="Y291" i="5"/>
  <c r="E292" i="5"/>
  <c r="H292" i="5"/>
  <c r="J292" i="5" s="1"/>
  <c r="X292" i="5"/>
  <c r="Y292" i="5"/>
  <c r="E293" i="5"/>
  <c r="H293" i="5"/>
  <c r="X293" i="5"/>
  <c r="Y293" i="5"/>
  <c r="E294" i="5"/>
  <c r="H294" i="5"/>
  <c r="J294" i="5" s="1"/>
  <c r="X294" i="5"/>
  <c r="Y294" i="5"/>
  <c r="E295" i="5"/>
  <c r="H295" i="5"/>
  <c r="X295" i="5"/>
  <c r="Y295" i="5"/>
  <c r="E296" i="5"/>
  <c r="H296" i="5"/>
  <c r="J296" i="5" s="1"/>
  <c r="X296" i="5"/>
  <c r="Y296" i="5"/>
  <c r="E297" i="5"/>
  <c r="H297" i="5"/>
  <c r="X297" i="5"/>
  <c r="Y297" i="5"/>
  <c r="E298" i="5"/>
  <c r="H298" i="5"/>
  <c r="X298" i="5"/>
  <c r="Y298" i="5"/>
  <c r="E299" i="5"/>
  <c r="H299" i="5"/>
  <c r="X299" i="5"/>
  <c r="Y299" i="5"/>
  <c r="E300" i="5"/>
  <c r="H300" i="5"/>
  <c r="X300" i="5"/>
  <c r="Y300" i="5"/>
  <c r="E301" i="5"/>
  <c r="H301" i="5"/>
  <c r="X301" i="5"/>
  <c r="Y301" i="5"/>
  <c r="E302" i="5"/>
  <c r="H302" i="5"/>
  <c r="X302" i="5"/>
  <c r="Y302" i="5"/>
  <c r="E303" i="5"/>
  <c r="H303" i="5"/>
  <c r="X303" i="5"/>
  <c r="Y303" i="5"/>
  <c r="E304" i="5"/>
  <c r="H304" i="5"/>
  <c r="J304" i="5" s="1"/>
  <c r="X304" i="5"/>
  <c r="Y304" i="5"/>
  <c r="E305" i="5"/>
  <c r="H305" i="5"/>
  <c r="X305" i="5"/>
  <c r="Y305" i="5"/>
  <c r="E306" i="5"/>
  <c r="J306" i="5" s="1"/>
  <c r="H306" i="5"/>
  <c r="X306" i="5"/>
  <c r="Y306" i="5"/>
  <c r="E307" i="5"/>
  <c r="H307" i="5"/>
  <c r="X307" i="5"/>
  <c r="Y307" i="5"/>
  <c r="E308" i="5"/>
  <c r="H308" i="5"/>
  <c r="X308" i="5"/>
  <c r="Y308" i="5"/>
  <c r="E309" i="5"/>
  <c r="H309" i="5"/>
  <c r="X309" i="5"/>
  <c r="Y309" i="5"/>
  <c r="E310" i="5"/>
  <c r="H310" i="5"/>
  <c r="J310" i="5" s="1"/>
  <c r="X310" i="5"/>
  <c r="Y310" i="5"/>
  <c r="E311" i="5"/>
  <c r="H311" i="5"/>
  <c r="X311" i="5"/>
  <c r="Y311" i="5"/>
  <c r="E312" i="5"/>
  <c r="H312" i="5"/>
  <c r="X312" i="5"/>
  <c r="Y312" i="5"/>
  <c r="E313" i="5"/>
  <c r="H313" i="5"/>
  <c r="X313" i="5"/>
  <c r="Y313" i="5"/>
  <c r="E314" i="5"/>
  <c r="H314" i="5"/>
  <c r="X314" i="5"/>
  <c r="Y314" i="5"/>
  <c r="E315" i="5"/>
  <c r="H315" i="5"/>
  <c r="X315" i="5"/>
  <c r="Y315" i="5"/>
  <c r="E316" i="5"/>
  <c r="H316" i="5"/>
  <c r="X316" i="5"/>
  <c r="Y316" i="5"/>
  <c r="E317" i="5"/>
  <c r="H317" i="5"/>
  <c r="X317" i="5"/>
  <c r="Y317" i="5"/>
  <c r="E318" i="5"/>
  <c r="J318" i="5" s="1"/>
  <c r="H318" i="5"/>
  <c r="X318" i="5"/>
  <c r="Y318" i="5"/>
  <c r="E319" i="5"/>
  <c r="H319" i="5"/>
  <c r="X319" i="5"/>
  <c r="Y319" i="5"/>
  <c r="E320" i="5"/>
  <c r="H320" i="5"/>
  <c r="J320" i="5" s="1"/>
  <c r="X320" i="5"/>
  <c r="Y320" i="5"/>
  <c r="E321" i="5"/>
  <c r="H321" i="5"/>
  <c r="X321" i="5"/>
  <c r="Y321" i="5"/>
  <c r="E322" i="5"/>
  <c r="J322" i="5" s="1"/>
  <c r="H322" i="5"/>
  <c r="X322" i="5"/>
  <c r="Y322" i="5"/>
  <c r="E323" i="5"/>
  <c r="H323" i="5"/>
  <c r="X323" i="5"/>
  <c r="Y323" i="5"/>
  <c r="E324" i="5"/>
  <c r="H324" i="5"/>
  <c r="J324" i="5"/>
  <c r="X324" i="5"/>
  <c r="Y324" i="5"/>
  <c r="E325" i="5"/>
  <c r="H325" i="5"/>
  <c r="X325" i="5"/>
  <c r="Y325" i="5"/>
  <c r="E326" i="5"/>
  <c r="J326" i="5" s="1"/>
  <c r="H326" i="5"/>
  <c r="X326" i="5"/>
  <c r="Y326" i="5"/>
  <c r="E327" i="5"/>
  <c r="H327" i="5"/>
  <c r="X327" i="5"/>
  <c r="Y327" i="5"/>
  <c r="E328" i="5"/>
  <c r="H328" i="5"/>
  <c r="J328" i="5" s="1"/>
  <c r="X328" i="5"/>
  <c r="Y328" i="5"/>
  <c r="E329" i="5"/>
  <c r="H329" i="5"/>
  <c r="X329" i="5"/>
  <c r="Y329" i="5"/>
  <c r="E330" i="5"/>
  <c r="H330" i="5"/>
  <c r="X330" i="5"/>
  <c r="Y330" i="5"/>
  <c r="E331" i="5"/>
  <c r="H331" i="5"/>
  <c r="J331" i="5" s="1"/>
  <c r="X331" i="5"/>
  <c r="Y331" i="5"/>
  <c r="E332" i="5"/>
  <c r="H332" i="5"/>
  <c r="X332" i="5"/>
  <c r="Y332" i="5"/>
  <c r="E333" i="5"/>
  <c r="H333" i="5"/>
  <c r="J333" i="5" s="1"/>
  <c r="X333" i="5"/>
  <c r="Y333" i="5"/>
  <c r="E334" i="5"/>
  <c r="H334" i="5"/>
  <c r="X334" i="5"/>
  <c r="Y334" i="5"/>
  <c r="E335" i="5"/>
  <c r="H335" i="5"/>
  <c r="X335" i="5"/>
  <c r="Y335" i="5"/>
  <c r="E336" i="5"/>
  <c r="H336" i="5"/>
  <c r="J336" i="5" s="1"/>
  <c r="X336" i="5"/>
  <c r="Y336" i="5"/>
  <c r="E337" i="5"/>
  <c r="H337" i="5"/>
  <c r="J337" i="5" s="1"/>
  <c r="X337" i="5"/>
  <c r="Y337" i="5"/>
  <c r="E338" i="5"/>
  <c r="H338" i="5"/>
  <c r="X338" i="5"/>
  <c r="Y338" i="5"/>
  <c r="E339" i="5"/>
  <c r="J339" i="5" s="1"/>
  <c r="H339" i="5"/>
  <c r="X339" i="5"/>
  <c r="Y339" i="5"/>
  <c r="E340" i="5"/>
  <c r="H340" i="5"/>
  <c r="X340" i="5"/>
  <c r="Y340" i="5"/>
  <c r="E341" i="5"/>
  <c r="H341" i="5"/>
  <c r="X341" i="5"/>
  <c r="Y341" i="5"/>
  <c r="E342" i="5"/>
  <c r="H342" i="5"/>
  <c r="X342" i="5"/>
  <c r="Y342" i="5"/>
  <c r="E343" i="5"/>
  <c r="H343" i="5"/>
  <c r="X343" i="5"/>
  <c r="Y343" i="5"/>
  <c r="E344" i="5"/>
  <c r="H344" i="5"/>
  <c r="J344" i="5"/>
  <c r="X344" i="5"/>
  <c r="Y344" i="5"/>
  <c r="E345" i="5"/>
  <c r="H345" i="5"/>
  <c r="J345" i="5" s="1"/>
  <c r="X345" i="5"/>
  <c r="Y345" i="5"/>
  <c r="E346" i="5"/>
  <c r="H346" i="5"/>
  <c r="X346" i="5"/>
  <c r="Y346" i="5"/>
  <c r="E347" i="5"/>
  <c r="J347" i="5" s="1"/>
  <c r="H347" i="5"/>
  <c r="X347" i="5"/>
  <c r="Y347" i="5"/>
  <c r="E348" i="5"/>
  <c r="H348" i="5"/>
  <c r="X348" i="5"/>
  <c r="Y348" i="5"/>
  <c r="E349" i="5"/>
  <c r="H349" i="5"/>
  <c r="X349" i="5"/>
  <c r="Y349" i="5"/>
  <c r="E350" i="5"/>
  <c r="H350" i="5"/>
  <c r="X350" i="5"/>
  <c r="Y350" i="5"/>
  <c r="E351" i="5"/>
  <c r="H351" i="5"/>
  <c r="X351" i="5"/>
  <c r="Y351" i="5"/>
  <c r="E352" i="5"/>
  <c r="H352" i="5"/>
  <c r="J352" i="5"/>
  <c r="X352" i="5"/>
  <c r="Y352" i="5"/>
  <c r="E353" i="5"/>
  <c r="J353" i="5" s="1"/>
  <c r="H353" i="5"/>
  <c r="X353" i="5"/>
  <c r="Y353" i="5"/>
  <c r="E354" i="5"/>
  <c r="H354" i="5"/>
  <c r="X354" i="5"/>
  <c r="Y354" i="5"/>
  <c r="E355" i="5"/>
  <c r="H355" i="5"/>
  <c r="X355" i="5"/>
  <c r="Y355" i="5"/>
  <c r="E356" i="5"/>
  <c r="H356" i="5"/>
  <c r="X356" i="5"/>
  <c r="Y356" i="5"/>
  <c r="E357" i="5"/>
  <c r="H357" i="5"/>
  <c r="J357" i="5" s="1"/>
  <c r="X357" i="5"/>
  <c r="Y357" i="5"/>
  <c r="E358" i="5"/>
  <c r="H358" i="5"/>
  <c r="J358" i="5" s="1"/>
  <c r="X358" i="5"/>
  <c r="Y358" i="5"/>
  <c r="E359" i="5"/>
  <c r="H359" i="5"/>
  <c r="J359" i="5" s="1"/>
  <c r="X359" i="5"/>
  <c r="Y359" i="5"/>
  <c r="E360" i="5"/>
  <c r="J360" i="5" s="1"/>
  <c r="H360" i="5"/>
  <c r="X360" i="5"/>
  <c r="Y360" i="5"/>
  <c r="E361" i="5"/>
  <c r="J361" i="5" s="1"/>
  <c r="H361" i="5"/>
  <c r="X361" i="5"/>
  <c r="Y361" i="5"/>
  <c r="E362" i="5"/>
  <c r="H362" i="5"/>
  <c r="X362" i="5"/>
  <c r="Y362" i="5"/>
  <c r="E363" i="5"/>
  <c r="J363" i="5" s="1"/>
  <c r="H363" i="5"/>
  <c r="X363" i="5"/>
  <c r="Y363" i="5"/>
  <c r="E364" i="5"/>
  <c r="H364" i="5"/>
  <c r="X364" i="5"/>
  <c r="Y364" i="5"/>
  <c r="E365" i="5"/>
  <c r="H365" i="5"/>
  <c r="X365" i="5"/>
  <c r="Y365" i="5"/>
  <c r="E366" i="5"/>
  <c r="H366" i="5"/>
  <c r="X366" i="5"/>
  <c r="Y366" i="5"/>
  <c r="E367" i="5"/>
  <c r="H367" i="5"/>
  <c r="J367" i="5" s="1"/>
  <c r="X367" i="5"/>
  <c r="Y367" i="5"/>
  <c r="E368" i="5"/>
  <c r="H368" i="5"/>
  <c r="J368" i="5" s="1"/>
  <c r="X368" i="5"/>
  <c r="Y368" i="5"/>
  <c r="E369" i="5"/>
  <c r="H369" i="5"/>
  <c r="J369" i="5" s="1"/>
  <c r="X369" i="5"/>
  <c r="Y369" i="5"/>
  <c r="E370" i="5"/>
  <c r="H370" i="5"/>
  <c r="X370" i="5"/>
  <c r="Y370" i="5"/>
  <c r="E371" i="5"/>
  <c r="H371" i="5"/>
  <c r="X371" i="5"/>
  <c r="Y371" i="5"/>
  <c r="E372" i="5"/>
  <c r="H372" i="5"/>
  <c r="X372" i="5"/>
  <c r="Y372" i="5"/>
  <c r="E373" i="5"/>
  <c r="H373" i="5"/>
  <c r="X373" i="5"/>
  <c r="Y373" i="5"/>
  <c r="E374" i="5"/>
  <c r="H374" i="5"/>
  <c r="X374" i="5"/>
  <c r="Y374" i="5"/>
  <c r="E375" i="5"/>
  <c r="H375" i="5"/>
  <c r="X375" i="5"/>
  <c r="Y375" i="5"/>
  <c r="E376" i="5"/>
  <c r="H376" i="5"/>
  <c r="J376" i="5"/>
  <c r="X376" i="5"/>
  <c r="Y376" i="5"/>
  <c r="E377" i="5"/>
  <c r="H377" i="5"/>
  <c r="J377" i="5" s="1"/>
  <c r="X377" i="5"/>
  <c r="Y377" i="5"/>
  <c r="E378" i="5"/>
  <c r="H378" i="5"/>
  <c r="X378" i="5"/>
  <c r="Y378" i="5"/>
  <c r="E379" i="5"/>
  <c r="H379" i="5"/>
  <c r="X379" i="5"/>
  <c r="Y379" i="5"/>
  <c r="E380" i="5"/>
  <c r="H380" i="5"/>
  <c r="X380" i="5"/>
  <c r="Y380" i="5"/>
  <c r="E381" i="5"/>
  <c r="H381" i="5"/>
  <c r="J381" i="5" s="1"/>
  <c r="X381" i="5"/>
  <c r="Y381" i="5"/>
  <c r="E382" i="5"/>
  <c r="H382" i="5"/>
  <c r="J382" i="5" s="1"/>
  <c r="X382" i="5"/>
  <c r="Y382" i="5"/>
  <c r="E383" i="5"/>
  <c r="H383" i="5"/>
  <c r="J383" i="5" s="1"/>
  <c r="X383" i="5"/>
  <c r="Y383" i="5"/>
  <c r="E384" i="5"/>
  <c r="H384" i="5"/>
  <c r="X384" i="5"/>
  <c r="Y384" i="5"/>
  <c r="E385" i="5"/>
  <c r="J385" i="5" s="1"/>
  <c r="H385" i="5"/>
  <c r="X385" i="5"/>
  <c r="Y385" i="5"/>
  <c r="E386" i="5"/>
  <c r="H386" i="5"/>
  <c r="X386" i="5"/>
  <c r="Y386" i="5"/>
  <c r="E387" i="5"/>
  <c r="H387" i="5"/>
  <c r="X387" i="5"/>
  <c r="Y387" i="5"/>
  <c r="E388" i="5"/>
  <c r="H388" i="5"/>
  <c r="X388" i="5"/>
  <c r="Y388" i="5"/>
  <c r="E389" i="5"/>
  <c r="H389" i="5"/>
  <c r="X389" i="5"/>
  <c r="Y389" i="5"/>
  <c r="E390" i="5"/>
  <c r="J390" i="5" s="1"/>
  <c r="H390" i="5"/>
  <c r="X390" i="5"/>
  <c r="Y390" i="5"/>
  <c r="E391" i="5"/>
  <c r="H391" i="5"/>
  <c r="J391" i="5"/>
  <c r="X391" i="5"/>
  <c r="Y391" i="5"/>
  <c r="E392" i="5"/>
  <c r="H392" i="5"/>
  <c r="J392" i="5" s="1"/>
  <c r="X392" i="5"/>
  <c r="Y392" i="5"/>
  <c r="E393" i="5"/>
  <c r="H393" i="5"/>
  <c r="J393" i="5"/>
  <c r="X393" i="5"/>
  <c r="Y393" i="5"/>
  <c r="E394" i="5"/>
  <c r="H394" i="5"/>
  <c r="X394" i="5"/>
  <c r="Y394" i="5"/>
  <c r="E395" i="5"/>
  <c r="H395" i="5"/>
  <c r="X395" i="5"/>
  <c r="Y395" i="5"/>
  <c r="E396" i="5"/>
  <c r="H396" i="5"/>
  <c r="X396" i="5"/>
  <c r="Y396" i="5"/>
  <c r="E397" i="5"/>
  <c r="H397" i="5"/>
  <c r="X397" i="5"/>
  <c r="Y397" i="5"/>
  <c r="E398" i="5"/>
  <c r="J398" i="5" s="1"/>
  <c r="H398" i="5"/>
  <c r="X398" i="5"/>
  <c r="Y398" i="5"/>
  <c r="E399" i="5"/>
  <c r="H399" i="5"/>
  <c r="J399" i="5" s="1"/>
  <c r="X399" i="5"/>
  <c r="Y399" i="5"/>
  <c r="E400" i="5"/>
  <c r="J400" i="5" s="1"/>
  <c r="H400" i="5"/>
  <c r="X400" i="5"/>
  <c r="Y400" i="5"/>
  <c r="E401" i="5"/>
  <c r="J401" i="5" s="1"/>
  <c r="H401" i="5"/>
  <c r="X401" i="5"/>
  <c r="Y401" i="5"/>
  <c r="E402" i="5"/>
  <c r="H402" i="5"/>
  <c r="X402" i="5"/>
  <c r="Y402" i="5"/>
  <c r="E403" i="5"/>
  <c r="H403" i="5"/>
  <c r="J403" i="5" s="1"/>
  <c r="X403" i="5"/>
  <c r="Y403" i="5"/>
  <c r="E404" i="5"/>
  <c r="H404" i="5"/>
  <c r="J404" i="5"/>
  <c r="X404" i="5"/>
  <c r="Y404" i="5"/>
  <c r="E405" i="5"/>
  <c r="H405" i="5"/>
  <c r="J405" i="5" s="1"/>
  <c r="X405" i="5"/>
  <c r="Y405" i="5"/>
  <c r="E406" i="5"/>
  <c r="H406" i="5"/>
  <c r="X406" i="5"/>
  <c r="Y406" i="5"/>
  <c r="E407" i="5"/>
  <c r="H407" i="5"/>
  <c r="X407" i="5"/>
  <c r="Y407" i="5"/>
  <c r="E408" i="5"/>
  <c r="H408" i="5"/>
  <c r="X408" i="5"/>
  <c r="Y408" i="5"/>
  <c r="E409" i="5"/>
  <c r="H409" i="5"/>
  <c r="X409" i="5"/>
  <c r="Y409" i="5"/>
  <c r="E410" i="5"/>
  <c r="H410" i="5"/>
  <c r="X410" i="5"/>
  <c r="Y410" i="5"/>
  <c r="E411" i="5"/>
  <c r="J411" i="5" s="1"/>
  <c r="H411" i="5"/>
  <c r="X411" i="5"/>
  <c r="Y411" i="5"/>
  <c r="E412" i="5"/>
  <c r="H412" i="5"/>
  <c r="X412" i="5"/>
  <c r="Y412" i="5"/>
  <c r="E413" i="5"/>
  <c r="H413" i="5"/>
  <c r="J413" i="5" s="1"/>
  <c r="X413" i="5"/>
  <c r="Y413" i="5"/>
  <c r="E414" i="5"/>
  <c r="H414" i="5"/>
  <c r="X414" i="5"/>
  <c r="Y414" i="5"/>
  <c r="E415" i="5"/>
  <c r="H415" i="5"/>
  <c r="J415" i="5" s="1"/>
  <c r="X415" i="5"/>
  <c r="Y415" i="5"/>
  <c r="E416" i="5"/>
  <c r="J416" i="5" s="1"/>
  <c r="H416" i="5"/>
  <c r="X416" i="5"/>
  <c r="Y416" i="5"/>
  <c r="E417" i="5"/>
  <c r="H417" i="5"/>
  <c r="J417" i="5"/>
  <c r="X417" i="5"/>
  <c r="Y417" i="5"/>
  <c r="E418" i="5"/>
  <c r="H418" i="5"/>
  <c r="X418" i="5"/>
  <c r="Y418" i="5"/>
  <c r="E419" i="5"/>
  <c r="H419" i="5"/>
  <c r="X419" i="5"/>
  <c r="Y419" i="5"/>
  <c r="E420" i="5"/>
  <c r="J420" i="5" s="1"/>
  <c r="H420" i="5"/>
  <c r="X420" i="5"/>
  <c r="Y420" i="5"/>
  <c r="E421" i="5"/>
  <c r="H421" i="5"/>
  <c r="X421" i="5"/>
  <c r="Y421" i="5"/>
  <c r="E422" i="5"/>
  <c r="H422" i="5"/>
  <c r="X422" i="5"/>
  <c r="Y422" i="5"/>
  <c r="E423" i="5"/>
  <c r="J423" i="5" s="1"/>
  <c r="H423" i="5"/>
  <c r="X423" i="5"/>
  <c r="Y423" i="5"/>
  <c r="E424" i="5"/>
  <c r="H424" i="5"/>
  <c r="J424" i="5" s="1"/>
  <c r="X424" i="5"/>
  <c r="Y424" i="5"/>
  <c r="E425" i="5"/>
  <c r="J425" i="5" s="1"/>
  <c r="H425" i="5"/>
  <c r="X425" i="5"/>
  <c r="Y425" i="5"/>
  <c r="E426" i="5"/>
  <c r="H426" i="5"/>
  <c r="X426" i="5"/>
  <c r="Y426" i="5"/>
  <c r="E427" i="5"/>
  <c r="H427" i="5"/>
  <c r="J427" i="5"/>
  <c r="X427" i="5"/>
  <c r="Y427" i="5"/>
  <c r="E428" i="5"/>
  <c r="H428" i="5"/>
  <c r="X428" i="5"/>
  <c r="Y428" i="5"/>
  <c r="E429" i="5"/>
  <c r="H429" i="5"/>
  <c r="J429" i="5" s="1"/>
  <c r="X429" i="5"/>
  <c r="Y429" i="5"/>
  <c r="E430" i="5"/>
  <c r="H430" i="5"/>
  <c r="X430" i="5"/>
  <c r="Y430" i="5"/>
  <c r="E431" i="5"/>
  <c r="H431" i="5"/>
  <c r="J431" i="5" s="1"/>
  <c r="X431" i="5"/>
  <c r="Y431" i="5"/>
  <c r="E432" i="5"/>
  <c r="H432" i="5"/>
  <c r="J432" i="5"/>
  <c r="X432" i="5"/>
  <c r="Y432" i="5"/>
  <c r="E433" i="5"/>
  <c r="H433" i="5"/>
  <c r="J433" i="5" s="1"/>
  <c r="X433" i="5"/>
  <c r="Y433" i="5"/>
  <c r="E434" i="5"/>
  <c r="H434" i="5"/>
  <c r="X434" i="5"/>
  <c r="Y434" i="5"/>
  <c r="E435" i="5"/>
  <c r="H435" i="5"/>
  <c r="X435" i="5"/>
  <c r="Y435" i="5"/>
  <c r="E436" i="5"/>
  <c r="H436" i="5"/>
  <c r="X436" i="5"/>
  <c r="Y436" i="5"/>
  <c r="E437" i="5"/>
  <c r="H437" i="5"/>
  <c r="X437" i="5"/>
  <c r="Y437" i="5"/>
  <c r="E438" i="5"/>
  <c r="H438" i="5"/>
  <c r="X438" i="5"/>
  <c r="Y438" i="5"/>
  <c r="E439" i="5"/>
  <c r="J439" i="5" s="1"/>
  <c r="H439" i="5"/>
  <c r="X439" i="5"/>
  <c r="Y439" i="5"/>
  <c r="E440" i="5"/>
  <c r="H440" i="5"/>
  <c r="J440" i="5"/>
  <c r="X440" i="5"/>
  <c r="Y440" i="5"/>
  <c r="E441" i="5"/>
  <c r="H441" i="5"/>
  <c r="X441" i="5"/>
  <c r="Y441" i="5"/>
  <c r="E442" i="5"/>
  <c r="H442" i="5"/>
  <c r="X442" i="5"/>
  <c r="Y442" i="5"/>
  <c r="E443" i="5"/>
  <c r="H443" i="5"/>
  <c r="J443" i="5"/>
  <c r="X443" i="5"/>
  <c r="Y443" i="5"/>
  <c r="E444" i="5"/>
  <c r="H444" i="5"/>
  <c r="J444" i="5" s="1"/>
  <c r="X444" i="5"/>
  <c r="Y444" i="5"/>
  <c r="E445" i="5"/>
  <c r="H445" i="5"/>
  <c r="J445" i="5" s="1"/>
  <c r="X445" i="5"/>
  <c r="Y445" i="5"/>
  <c r="E446" i="5"/>
  <c r="H446" i="5"/>
  <c r="X446" i="5"/>
  <c r="Y446" i="5"/>
  <c r="E447" i="5"/>
  <c r="H447" i="5"/>
  <c r="J447" i="5" s="1"/>
  <c r="X447" i="5"/>
  <c r="Y447" i="5"/>
  <c r="E448" i="5"/>
  <c r="H448" i="5"/>
  <c r="X448" i="5"/>
  <c r="Y448" i="5"/>
  <c r="E449" i="5"/>
  <c r="J449" i="5" s="1"/>
  <c r="H449" i="5"/>
  <c r="X449" i="5"/>
  <c r="Y449" i="5"/>
  <c r="E450" i="5"/>
  <c r="H450" i="5"/>
  <c r="J450" i="5" s="1"/>
  <c r="X450" i="5"/>
  <c r="Y450" i="5"/>
  <c r="E451" i="5"/>
  <c r="J451" i="5" s="1"/>
  <c r="H451" i="5"/>
  <c r="X451" i="5"/>
  <c r="Y451" i="5"/>
  <c r="E452" i="5"/>
  <c r="H452" i="5"/>
  <c r="J452" i="5"/>
  <c r="X452" i="5"/>
  <c r="Y452" i="5"/>
  <c r="E453" i="5"/>
  <c r="H453" i="5"/>
  <c r="X453" i="5"/>
  <c r="Y453" i="5"/>
  <c r="E454" i="5"/>
  <c r="H454" i="5"/>
  <c r="J454" i="5" s="1"/>
  <c r="X454" i="5"/>
  <c r="Y454" i="5"/>
  <c r="E455" i="5"/>
  <c r="H455" i="5"/>
  <c r="J455" i="5"/>
  <c r="X455" i="5"/>
  <c r="Y455" i="5"/>
  <c r="E456" i="5"/>
  <c r="H456" i="5"/>
  <c r="J456" i="5" s="1"/>
  <c r="X456" i="5"/>
  <c r="Y456" i="5"/>
  <c r="E457" i="5"/>
  <c r="J457" i="5" s="1"/>
  <c r="H457" i="5"/>
  <c r="X457" i="5"/>
  <c r="Y457" i="5"/>
  <c r="E458" i="5"/>
  <c r="H458" i="5"/>
  <c r="J458" i="5" s="1"/>
  <c r="X458" i="5"/>
  <c r="Y458" i="5"/>
  <c r="E459" i="5"/>
  <c r="H459" i="5"/>
  <c r="X459" i="5"/>
  <c r="Y459" i="5"/>
  <c r="E460" i="5"/>
  <c r="J460" i="5" s="1"/>
  <c r="H460" i="5"/>
  <c r="X460" i="5"/>
  <c r="Y460" i="5"/>
  <c r="E461" i="5"/>
  <c r="H461" i="5"/>
  <c r="X461" i="5"/>
  <c r="Y461" i="5"/>
  <c r="E462" i="5"/>
  <c r="H462" i="5"/>
  <c r="J462" i="5" s="1"/>
  <c r="X462" i="5"/>
  <c r="Y462" i="5"/>
  <c r="E463" i="5"/>
  <c r="H463" i="5"/>
  <c r="J463" i="5"/>
  <c r="X463" i="5"/>
  <c r="Y463" i="5"/>
  <c r="E464" i="5"/>
  <c r="H464" i="5"/>
  <c r="J464" i="5" s="1"/>
  <c r="X464" i="5"/>
  <c r="Y464" i="5"/>
  <c r="E465" i="5"/>
  <c r="H465" i="5"/>
  <c r="J465" i="5"/>
  <c r="X465" i="5"/>
  <c r="Y465" i="5"/>
  <c r="E466" i="5"/>
  <c r="H466" i="5"/>
  <c r="X466" i="5"/>
  <c r="Y466" i="5"/>
  <c r="E467" i="5"/>
  <c r="J467" i="5" s="1"/>
  <c r="H467" i="5"/>
  <c r="X467" i="5"/>
  <c r="Y467" i="5"/>
  <c r="E468" i="5"/>
  <c r="H468" i="5"/>
  <c r="X468" i="5"/>
  <c r="Y468" i="5"/>
  <c r="E469" i="5"/>
  <c r="H469" i="5"/>
  <c r="X469" i="5"/>
  <c r="Y469" i="5"/>
  <c r="E470" i="5"/>
  <c r="H470" i="5"/>
  <c r="J470" i="5" s="1"/>
  <c r="X470" i="5"/>
  <c r="Y470" i="5"/>
  <c r="E471" i="5"/>
  <c r="H471" i="5"/>
  <c r="J471" i="5"/>
  <c r="X471" i="5"/>
  <c r="Y471" i="5"/>
  <c r="H472" i="5"/>
  <c r="J472" i="5" s="1"/>
  <c r="X472" i="5"/>
  <c r="Y472" i="5"/>
  <c r="H473" i="5"/>
  <c r="J473" i="5" s="1"/>
  <c r="X473" i="5"/>
  <c r="Y473" i="5"/>
  <c r="H474" i="5"/>
  <c r="J474" i="5"/>
  <c r="X474" i="5"/>
  <c r="Y474" i="5"/>
  <c r="J475" i="5"/>
  <c r="H475" i="5"/>
  <c r="X475" i="5"/>
  <c r="Y475" i="5"/>
  <c r="H476" i="5"/>
  <c r="J476" i="5" s="1"/>
  <c r="X476" i="5"/>
  <c r="Y476" i="5"/>
  <c r="H477" i="5"/>
  <c r="X477" i="5"/>
  <c r="Y477" i="5"/>
  <c r="H478" i="5"/>
  <c r="J478" i="5" s="1"/>
  <c r="X478" i="5"/>
  <c r="Y478" i="5"/>
  <c r="H479" i="5"/>
  <c r="J479" i="5" s="1"/>
  <c r="X479" i="5"/>
  <c r="Y479" i="5"/>
  <c r="H480" i="5"/>
  <c r="X480" i="5"/>
  <c r="Y480" i="5"/>
  <c r="H481" i="5"/>
  <c r="J481" i="5" s="1"/>
  <c r="X481" i="5"/>
  <c r="Y481" i="5"/>
  <c r="H482" i="5"/>
  <c r="J482" i="5" s="1"/>
  <c r="X482" i="5"/>
  <c r="Y482" i="5"/>
  <c r="H483" i="5"/>
  <c r="J483" i="5" s="1"/>
  <c r="X483" i="5"/>
  <c r="Y483" i="5"/>
  <c r="H484" i="5"/>
  <c r="J484" i="5" s="1"/>
  <c r="X484" i="5"/>
  <c r="Y484" i="5"/>
  <c r="H485" i="5"/>
  <c r="X485" i="5"/>
  <c r="Y485" i="5"/>
  <c r="H486" i="5"/>
  <c r="J486" i="5" s="1"/>
  <c r="X486" i="5"/>
  <c r="Y486" i="5"/>
  <c r="H487" i="5"/>
  <c r="J487" i="5" s="1"/>
  <c r="X487" i="5"/>
  <c r="Y487" i="5"/>
  <c r="H488" i="5"/>
  <c r="X488" i="5"/>
  <c r="Y488" i="5"/>
  <c r="H489" i="5"/>
  <c r="J489" i="5"/>
  <c r="X489" i="5"/>
  <c r="Y489" i="5"/>
  <c r="H490" i="5"/>
  <c r="X490" i="5"/>
  <c r="Y490" i="5"/>
  <c r="J491" i="5"/>
  <c r="H491" i="5"/>
  <c r="X491" i="5"/>
  <c r="Y491" i="5"/>
  <c r="H492" i="5"/>
  <c r="J492" i="5"/>
  <c r="X492" i="5"/>
  <c r="Y492" i="5"/>
  <c r="H493" i="5"/>
  <c r="X493" i="5"/>
  <c r="Y493" i="5"/>
  <c r="H494" i="5"/>
  <c r="J494" i="5"/>
  <c r="X494" i="5"/>
  <c r="Y494" i="5"/>
  <c r="H495" i="5"/>
  <c r="J495" i="5" s="1"/>
  <c r="X495" i="5"/>
  <c r="Y495" i="5"/>
  <c r="H496" i="5"/>
  <c r="X496" i="5"/>
  <c r="Y496" i="5"/>
  <c r="H497" i="5"/>
  <c r="J497" i="5" s="1"/>
  <c r="X497" i="5"/>
  <c r="Y497" i="5"/>
  <c r="H498" i="5"/>
  <c r="X498" i="5"/>
  <c r="Y498" i="5"/>
  <c r="J499" i="5"/>
  <c r="H499" i="5"/>
  <c r="X499" i="5"/>
  <c r="Y499" i="5"/>
  <c r="H500" i="5"/>
  <c r="J500" i="5" s="1"/>
  <c r="X500" i="5"/>
  <c r="Y500" i="5"/>
  <c r="H501" i="5"/>
  <c r="X501" i="5"/>
  <c r="Y501" i="5"/>
  <c r="H502" i="5"/>
  <c r="J502" i="5" s="1"/>
  <c r="X502" i="5"/>
  <c r="Y502" i="5"/>
  <c r="H503" i="5"/>
  <c r="J503" i="5" s="1"/>
  <c r="X503" i="5"/>
  <c r="Y503" i="5"/>
  <c r="H504" i="5"/>
  <c r="X504" i="5"/>
  <c r="Y504" i="5"/>
  <c r="H505" i="5"/>
  <c r="J505" i="5" s="1"/>
  <c r="X505" i="5"/>
  <c r="Y505" i="5"/>
  <c r="H506" i="5"/>
  <c r="J506" i="5" s="1"/>
  <c r="X506" i="5"/>
  <c r="Y506" i="5"/>
  <c r="H507" i="5"/>
  <c r="J507" i="5" s="1"/>
  <c r="X507" i="5"/>
  <c r="Y507" i="5"/>
  <c r="H508" i="5"/>
  <c r="X508" i="5"/>
  <c r="Y508" i="5"/>
  <c r="H509" i="5"/>
  <c r="J509" i="5"/>
  <c r="X509" i="5"/>
  <c r="Y509" i="5"/>
  <c r="H510" i="5"/>
  <c r="J510" i="5" s="1"/>
  <c r="X510" i="5"/>
  <c r="Y510" i="5"/>
  <c r="H511" i="5"/>
  <c r="X511" i="5"/>
  <c r="Y511" i="5"/>
  <c r="H512" i="5"/>
  <c r="X512" i="5"/>
  <c r="Y512" i="5"/>
  <c r="J513" i="5"/>
  <c r="H513" i="5"/>
  <c r="X513" i="5"/>
  <c r="Y513" i="5"/>
  <c r="H514" i="5"/>
  <c r="J514" i="5" s="1"/>
  <c r="X514" i="5"/>
  <c r="Y514" i="5"/>
  <c r="H515" i="5"/>
  <c r="X515" i="5"/>
  <c r="Y515" i="5"/>
  <c r="H516" i="5"/>
  <c r="J516" i="5" s="1"/>
  <c r="X516" i="5"/>
  <c r="Y516" i="5"/>
  <c r="H517" i="5"/>
  <c r="J517" i="5" s="1"/>
  <c r="X517" i="5"/>
  <c r="Y517" i="5"/>
  <c r="H518" i="5"/>
  <c r="J518" i="5" s="1"/>
  <c r="X518" i="5"/>
  <c r="Y518" i="5"/>
  <c r="H519" i="5"/>
  <c r="X519" i="5"/>
  <c r="Y519" i="5"/>
  <c r="H520" i="5"/>
  <c r="X520" i="5"/>
  <c r="Y520" i="5"/>
  <c r="H521" i="5"/>
  <c r="J521" i="5" s="1"/>
  <c r="X521" i="5"/>
  <c r="Y521" i="5"/>
  <c r="H522" i="5"/>
  <c r="J522" i="5" s="1"/>
  <c r="X522" i="5"/>
  <c r="Y522" i="5"/>
  <c r="H523" i="5"/>
  <c r="X523" i="5"/>
  <c r="Y523" i="5"/>
  <c r="H524" i="5"/>
  <c r="J524" i="5" s="1"/>
  <c r="X524" i="5"/>
  <c r="Y524" i="5"/>
  <c r="H525" i="5"/>
  <c r="J525" i="5" s="1"/>
  <c r="X525" i="5"/>
  <c r="Y525" i="5"/>
  <c r="H526" i="5"/>
  <c r="J526" i="5" s="1"/>
  <c r="X526" i="5"/>
  <c r="Y526" i="5"/>
  <c r="H527" i="5"/>
  <c r="X527" i="5"/>
  <c r="Y527" i="5"/>
  <c r="H528" i="5"/>
  <c r="X528" i="5"/>
  <c r="Y528" i="5"/>
  <c r="H529" i="5"/>
  <c r="J529" i="5" s="1"/>
  <c r="X529" i="5"/>
  <c r="Y529" i="5"/>
  <c r="H530" i="5"/>
  <c r="J530" i="5" s="1"/>
  <c r="X530" i="5"/>
  <c r="Y530" i="5"/>
  <c r="H531" i="5"/>
  <c r="X531" i="5"/>
  <c r="Y531" i="5"/>
  <c r="H532" i="5"/>
  <c r="J532" i="5" s="1"/>
  <c r="X532" i="5"/>
  <c r="Y532" i="5"/>
  <c r="H533" i="5"/>
  <c r="J533" i="5" s="1"/>
  <c r="X533" i="5"/>
  <c r="Y533" i="5"/>
  <c r="H534" i="5"/>
  <c r="J534" i="5" s="1"/>
  <c r="X534" i="5"/>
  <c r="Y534" i="5"/>
  <c r="H535" i="5"/>
  <c r="X535" i="5"/>
  <c r="Y535" i="5"/>
  <c r="H536" i="5"/>
  <c r="X536" i="5"/>
  <c r="Y536" i="5"/>
  <c r="H537" i="5"/>
  <c r="X537" i="5"/>
  <c r="Y537" i="5"/>
  <c r="H538" i="5"/>
  <c r="J538" i="5" s="1"/>
  <c r="X538" i="5"/>
  <c r="Y538" i="5"/>
  <c r="H539" i="5"/>
  <c r="X539" i="5"/>
  <c r="Y539" i="5"/>
  <c r="H540" i="5"/>
  <c r="J540" i="5" s="1"/>
  <c r="X540" i="5"/>
  <c r="Y540" i="5"/>
  <c r="H541" i="5"/>
  <c r="J541" i="5" s="1"/>
  <c r="X541" i="5"/>
  <c r="Y541" i="5"/>
  <c r="H542" i="5"/>
  <c r="J542" i="5" s="1"/>
  <c r="X542" i="5"/>
  <c r="Y542" i="5"/>
  <c r="H543" i="5"/>
  <c r="X543" i="5"/>
  <c r="Y543" i="5"/>
  <c r="H544" i="5"/>
  <c r="X544" i="5"/>
  <c r="Y544" i="5"/>
  <c r="H545" i="5"/>
  <c r="J545" i="5" s="1"/>
  <c r="X545" i="5"/>
  <c r="Y545" i="5"/>
  <c r="H546" i="5"/>
  <c r="J546" i="5" s="1"/>
  <c r="X546" i="5"/>
  <c r="Y546" i="5"/>
  <c r="H547" i="5"/>
  <c r="X547" i="5"/>
  <c r="Y547" i="5"/>
  <c r="H548" i="5"/>
  <c r="J548" i="5" s="1"/>
  <c r="X548" i="5"/>
  <c r="Y548" i="5"/>
  <c r="H549" i="5"/>
  <c r="J549" i="5" s="1"/>
  <c r="X549" i="5"/>
  <c r="Y549" i="5"/>
  <c r="H550" i="5"/>
  <c r="J550" i="5" s="1"/>
  <c r="X550" i="5"/>
  <c r="Y550" i="5"/>
  <c r="H551" i="5"/>
  <c r="J551" i="5" s="1"/>
  <c r="X551" i="5"/>
  <c r="Y551" i="5"/>
  <c r="H552" i="5"/>
  <c r="X552" i="5"/>
  <c r="Y552" i="5"/>
  <c r="H553" i="5"/>
  <c r="J553" i="5" s="1"/>
  <c r="X553" i="5"/>
  <c r="Y553" i="5"/>
  <c r="H554" i="5"/>
  <c r="J554" i="5"/>
  <c r="X554" i="5"/>
  <c r="Y554" i="5"/>
  <c r="H555" i="5"/>
  <c r="J555" i="5" s="1"/>
  <c r="X555" i="5"/>
  <c r="Y555" i="5"/>
  <c r="H556" i="5"/>
  <c r="J556" i="5" s="1"/>
  <c r="X556" i="5"/>
  <c r="Y556" i="5"/>
  <c r="H557" i="5"/>
  <c r="X557" i="5"/>
  <c r="Y557" i="5"/>
  <c r="H558" i="5"/>
  <c r="J558" i="5"/>
  <c r="X558" i="5"/>
  <c r="Y558" i="5"/>
  <c r="H559" i="5"/>
  <c r="J559" i="5" s="1"/>
  <c r="X559" i="5"/>
  <c r="Y559" i="5"/>
  <c r="H560" i="5"/>
  <c r="X560" i="5"/>
  <c r="Y560" i="5"/>
  <c r="H561" i="5"/>
  <c r="J561" i="5" s="1"/>
  <c r="X561" i="5"/>
  <c r="Y561" i="5"/>
  <c r="H562" i="5"/>
  <c r="J562" i="5" s="1"/>
  <c r="X562" i="5"/>
  <c r="Y562" i="5"/>
  <c r="H563" i="5"/>
  <c r="J563" i="5" s="1"/>
  <c r="X563" i="5"/>
  <c r="Y563" i="5"/>
  <c r="H564" i="5"/>
  <c r="J564" i="5" s="1"/>
  <c r="X564" i="5"/>
  <c r="Y564" i="5"/>
  <c r="H565" i="5"/>
  <c r="J565" i="5" s="1"/>
  <c r="X565" i="5"/>
  <c r="Y565" i="5"/>
  <c r="H566" i="5"/>
  <c r="J566" i="5" s="1"/>
  <c r="X566" i="5"/>
  <c r="Y566" i="5"/>
  <c r="H567" i="5"/>
  <c r="X567" i="5"/>
  <c r="Y567" i="5"/>
  <c r="H568" i="5"/>
  <c r="X568" i="5"/>
  <c r="Y568" i="5"/>
  <c r="H569" i="5"/>
  <c r="J569" i="5" s="1"/>
  <c r="X569" i="5"/>
  <c r="Y569" i="5"/>
  <c r="H570" i="5"/>
  <c r="J570" i="5" s="1"/>
  <c r="X570" i="5"/>
  <c r="Y570" i="5"/>
  <c r="H571" i="5"/>
  <c r="J571" i="5" s="1"/>
  <c r="X571" i="5"/>
  <c r="Y571" i="5"/>
  <c r="H572" i="5"/>
  <c r="J572" i="5" s="1"/>
  <c r="X572" i="5"/>
  <c r="Y572" i="5"/>
  <c r="H573" i="5"/>
  <c r="X573" i="5"/>
  <c r="Y573" i="5"/>
  <c r="H574" i="5"/>
  <c r="J574" i="5" s="1"/>
  <c r="X574" i="5"/>
  <c r="Y574" i="5"/>
  <c r="H575" i="5"/>
  <c r="X575" i="5"/>
  <c r="Y575" i="5"/>
  <c r="H576" i="5"/>
  <c r="X576" i="5"/>
  <c r="Y576" i="5"/>
  <c r="H577" i="5"/>
  <c r="J577" i="5" s="1"/>
  <c r="X577" i="5"/>
  <c r="Y577" i="5"/>
  <c r="H578" i="5"/>
  <c r="J578" i="5" s="1"/>
  <c r="X578" i="5"/>
  <c r="Y578" i="5"/>
  <c r="H579" i="5"/>
  <c r="J579" i="5" s="1"/>
  <c r="X579" i="5"/>
  <c r="Y579" i="5"/>
  <c r="H580" i="5"/>
  <c r="J580" i="5" s="1"/>
  <c r="X580" i="5"/>
  <c r="Y580" i="5"/>
  <c r="H581" i="5"/>
  <c r="X581" i="5"/>
  <c r="Y581" i="5"/>
  <c r="H582" i="5"/>
  <c r="J582" i="5" s="1"/>
  <c r="X582" i="5"/>
  <c r="Y582" i="5"/>
  <c r="H583" i="5"/>
  <c r="X583" i="5"/>
  <c r="Y583" i="5"/>
  <c r="H584" i="5"/>
  <c r="X584" i="5"/>
  <c r="Y584" i="5"/>
  <c r="H585" i="5"/>
  <c r="J585" i="5" s="1"/>
  <c r="X585" i="5"/>
  <c r="Y585" i="5"/>
  <c r="H586" i="5"/>
  <c r="J586" i="5"/>
  <c r="X586" i="5"/>
  <c r="Y586" i="5"/>
  <c r="H587" i="5"/>
  <c r="J587" i="5" s="1"/>
  <c r="X587" i="5"/>
  <c r="Y587" i="5"/>
  <c r="H588" i="5"/>
  <c r="X588" i="5"/>
  <c r="Y588" i="5"/>
  <c r="H589" i="5"/>
  <c r="X589" i="5"/>
  <c r="Y589" i="5"/>
  <c r="H590" i="5"/>
  <c r="J590" i="5"/>
  <c r="X590" i="5"/>
  <c r="Y590" i="5"/>
  <c r="H591" i="5"/>
  <c r="J591" i="5" s="1"/>
  <c r="X591" i="5"/>
  <c r="Y591" i="5"/>
  <c r="H592" i="5"/>
  <c r="X592" i="5"/>
  <c r="Y592" i="5"/>
  <c r="H593" i="5"/>
  <c r="J593" i="5" s="1"/>
  <c r="X593" i="5"/>
  <c r="Y593" i="5"/>
  <c r="H594" i="5"/>
  <c r="J594" i="5" s="1"/>
  <c r="X594" i="5"/>
  <c r="Y594" i="5"/>
  <c r="H595" i="5"/>
  <c r="J595" i="5" s="1"/>
  <c r="X595" i="5"/>
  <c r="Y595" i="5"/>
  <c r="H596" i="5"/>
  <c r="J596" i="5" s="1"/>
  <c r="X596" i="5"/>
  <c r="Y596" i="5"/>
  <c r="H597" i="5"/>
  <c r="J597" i="5" s="1"/>
  <c r="X597" i="5"/>
  <c r="Y597" i="5"/>
  <c r="H598" i="5"/>
  <c r="J598" i="5" s="1"/>
  <c r="X598" i="5"/>
  <c r="Y598" i="5"/>
  <c r="H599" i="5"/>
  <c r="J599" i="5" s="1"/>
  <c r="X599" i="5"/>
  <c r="Y599" i="5"/>
  <c r="H600" i="5"/>
  <c r="X600" i="5"/>
  <c r="Y600" i="5"/>
  <c r="J601" i="5"/>
  <c r="H601" i="5"/>
  <c r="X601" i="5"/>
  <c r="Y601" i="5"/>
  <c r="H602" i="5"/>
  <c r="J602" i="5" s="1"/>
  <c r="X602" i="5"/>
  <c r="Y602" i="5"/>
  <c r="H603" i="5"/>
  <c r="J603" i="5" s="1"/>
  <c r="X603" i="5"/>
  <c r="Y603" i="5"/>
  <c r="H604" i="5"/>
  <c r="J604" i="5" s="1"/>
  <c r="X604" i="5"/>
  <c r="Y604" i="5"/>
  <c r="H605" i="5"/>
  <c r="J605" i="5" s="1"/>
  <c r="X605" i="5"/>
  <c r="Y605" i="5"/>
  <c r="H606" i="5"/>
  <c r="J606" i="5" s="1"/>
  <c r="X606" i="5"/>
  <c r="Y606" i="5"/>
  <c r="H607" i="5"/>
  <c r="J607" i="5" s="1"/>
  <c r="X607" i="5"/>
  <c r="Y607" i="5"/>
  <c r="H608" i="5"/>
  <c r="X608" i="5"/>
  <c r="Y608" i="5"/>
  <c r="J609" i="5"/>
  <c r="H609" i="5"/>
  <c r="X609" i="5"/>
  <c r="Y609" i="5"/>
  <c r="H610" i="5"/>
  <c r="J610" i="5" s="1"/>
  <c r="X610" i="5"/>
  <c r="Y610" i="5"/>
  <c r="H611" i="5"/>
  <c r="J611" i="5" s="1"/>
  <c r="X611" i="5"/>
  <c r="Y611" i="5"/>
  <c r="H612" i="5"/>
  <c r="J612" i="5" s="1"/>
  <c r="X612" i="5"/>
  <c r="Y612" i="5"/>
  <c r="H613" i="5"/>
  <c r="X613" i="5"/>
  <c r="Y613" i="5"/>
  <c r="H614" i="5"/>
  <c r="J614" i="5" s="1"/>
  <c r="X614" i="5"/>
  <c r="Y614" i="5"/>
  <c r="H615" i="5"/>
  <c r="J615" i="5" s="1"/>
  <c r="X615" i="5"/>
  <c r="Y615" i="5"/>
  <c r="H616" i="5"/>
  <c r="X616" i="5"/>
  <c r="Y616" i="5"/>
  <c r="J617" i="5"/>
  <c r="H617" i="5"/>
  <c r="X617" i="5"/>
  <c r="Y617" i="5"/>
  <c r="H618" i="5"/>
  <c r="J618" i="5" s="1"/>
  <c r="X618" i="5"/>
  <c r="Y618" i="5"/>
  <c r="H619" i="5"/>
  <c r="J619" i="5" s="1"/>
  <c r="X619" i="5"/>
  <c r="Y619" i="5"/>
  <c r="H620" i="5"/>
  <c r="J620" i="5" s="1"/>
  <c r="X620" i="5"/>
  <c r="Y620" i="5"/>
  <c r="J621" i="5"/>
  <c r="H621" i="5"/>
  <c r="X621" i="5"/>
  <c r="Y621" i="5"/>
  <c r="H622" i="5"/>
  <c r="J622" i="5" s="1"/>
  <c r="X622" i="5"/>
  <c r="Y622" i="5"/>
  <c r="H623" i="5"/>
  <c r="X623" i="5"/>
  <c r="Y623" i="5"/>
  <c r="H624" i="5"/>
  <c r="X624" i="5"/>
  <c r="Y624" i="5"/>
  <c r="J625" i="5"/>
  <c r="H625" i="5"/>
  <c r="X625" i="5"/>
  <c r="Y625" i="5"/>
  <c r="H626" i="5"/>
  <c r="J626" i="5" s="1"/>
  <c r="X626" i="5"/>
  <c r="Y626" i="5"/>
  <c r="H627" i="5"/>
  <c r="J627" i="5" s="1"/>
  <c r="X627" i="5"/>
  <c r="Y627" i="5"/>
  <c r="H628" i="5"/>
  <c r="J628" i="5" s="1"/>
  <c r="X628" i="5"/>
  <c r="Y628" i="5"/>
  <c r="H629" i="5"/>
  <c r="J629" i="5" s="1"/>
  <c r="X629" i="5"/>
  <c r="Y629" i="5"/>
  <c r="H630" i="5"/>
  <c r="J630" i="5" s="1"/>
  <c r="X630" i="5"/>
  <c r="Y630" i="5"/>
  <c r="H631" i="5"/>
  <c r="X631" i="5"/>
  <c r="Y631" i="5"/>
  <c r="H632" i="5"/>
  <c r="X632" i="5"/>
  <c r="Y632" i="5"/>
  <c r="J633" i="5"/>
  <c r="H633" i="5"/>
  <c r="X633" i="5"/>
  <c r="Y633" i="5"/>
  <c r="H634" i="5"/>
  <c r="J634" i="5" s="1"/>
  <c r="X634" i="5"/>
  <c r="Y634" i="5"/>
  <c r="J635" i="5"/>
  <c r="H635" i="5"/>
  <c r="X635" i="5"/>
  <c r="Y635" i="5"/>
  <c r="H636" i="5"/>
  <c r="J636" i="5" s="1"/>
  <c r="X636" i="5"/>
  <c r="Y636" i="5"/>
  <c r="J637" i="5"/>
  <c r="H637" i="5"/>
  <c r="X637" i="5"/>
  <c r="Y637" i="5"/>
  <c r="H638" i="5"/>
  <c r="J638" i="5" s="1"/>
  <c r="X638" i="5"/>
  <c r="Y638" i="5"/>
  <c r="H639" i="5"/>
  <c r="X639" i="5"/>
  <c r="Y639" i="5"/>
  <c r="H640" i="5"/>
  <c r="X640" i="5"/>
  <c r="Y640" i="5"/>
  <c r="H641" i="5"/>
  <c r="X641" i="5"/>
  <c r="Y641" i="5"/>
  <c r="H642" i="5"/>
  <c r="J642" i="5"/>
  <c r="X642" i="5"/>
  <c r="Y642" i="5"/>
  <c r="H643" i="5"/>
  <c r="J643" i="5" s="1"/>
  <c r="X643" i="5"/>
  <c r="Y643" i="5"/>
  <c r="H644" i="5"/>
  <c r="J644" i="5" s="1"/>
  <c r="X644" i="5"/>
  <c r="Y644" i="5"/>
  <c r="H645" i="5"/>
  <c r="J645" i="5" s="1"/>
  <c r="X645" i="5"/>
  <c r="Y645" i="5"/>
  <c r="H646" i="5"/>
  <c r="J646" i="5"/>
  <c r="X646" i="5"/>
  <c r="Y646" i="5"/>
  <c r="H647" i="5"/>
  <c r="X647" i="5"/>
  <c r="Y647" i="5"/>
  <c r="H648" i="5"/>
  <c r="X648" i="5"/>
  <c r="Y648" i="5"/>
  <c r="H649" i="5"/>
  <c r="X649" i="5"/>
  <c r="Y649" i="5"/>
  <c r="H650" i="5"/>
  <c r="J650" i="5" s="1"/>
  <c r="X650" i="5"/>
  <c r="Y650" i="5"/>
  <c r="J651" i="5"/>
  <c r="H651" i="5"/>
  <c r="X651" i="5"/>
  <c r="Y651" i="5"/>
  <c r="H652" i="5"/>
  <c r="J652" i="5" s="1"/>
  <c r="X652" i="5"/>
  <c r="Y652" i="5"/>
  <c r="J653" i="5"/>
  <c r="H653" i="5"/>
  <c r="X653" i="5"/>
  <c r="Y653" i="5"/>
  <c r="H654" i="5"/>
  <c r="J654" i="5" s="1"/>
  <c r="X654" i="5"/>
  <c r="Y654" i="5"/>
  <c r="H655" i="5"/>
  <c r="X655" i="5"/>
  <c r="Y655" i="5"/>
  <c r="H656" i="5"/>
  <c r="J656" i="5" s="1"/>
  <c r="X656" i="5"/>
  <c r="Y656" i="5"/>
  <c r="H657" i="5"/>
  <c r="X657" i="5"/>
  <c r="Y657" i="5"/>
  <c r="H658" i="5"/>
  <c r="J658" i="5" s="1"/>
  <c r="X658" i="5"/>
  <c r="Y658" i="5"/>
  <c r="J659" i="5"/>
  <c r="H659" i="5"/>
  <c r="X659" i="5"/>
  <c r="Y659" i="5"/>
  <c r="H660" i="5"/>
  <c r="J660" i="5" s="1"/>
  <c r="X660" i="5"/>
  <c r="Y660" i="5"/>
  <c r="H661" i="5"/>
  <c r="J661" i="5" s="1"/>
  <c r="X661" i="5"/>
  <c r="Y661" i="5"/>
  <c r="H662" i="5"/>
  <c r="J662" i="5" s="1"/>
  <c r="X662" i="5"/>
  <c r="Y662" i="5"/>
  <c r="H663" i="5"/>
  <c r="X663" i="5"/>
  <c r="Y663" i="5"/>
  <c r="H664" i="5"/>
  <c r="X664" i="5"/>
  <c r="Y664" i="5"/>
  <c r="H665" i="5"/>
  <c r="X665" i="5"/>
  <c r="Y665" i="5"/>
  <c r="H666" i="5"/>
  <c r="J666" i="5"/>
  <c r="X666" i="5"/>
  <c r="Y666" i="5"/>
  <c r="H667" i="5"/>
  <c r="J667" i="5" s="1"/>
  <c r="X667" i="5"/>
  <c r="Y667" i="5"/>
  <c r="H668" i="5"/>
  <c r="J668" i="5" s="1"/>
  <c r="X668" i="5"/>
  <c r="Y668" i="5"/>
  <c r="H669" i="5"/>
  <c r="X669" i="5"/>
  <c r="Y669" i="5"/>
  <c r="H670" i="5"/>
  <c r="J670" i="5"/>
  <c r="X670" i="5"/>
  <c r="Y670" i="5"/>
  <c r="H671" i="5"/>
  <c r="X671" i="5"/>
  <c r="Y671" i="5"/>
  <c r="H672" i="5"/>
  <c r="X672" i="5"/>
  <c r="Y672" i="5"/>
  <c r="H673" i="5"/>
  <c r="X673" i="5"/>
  <c r="Y673" i="5"/>
  <c r="H674" i="5"/>
  <c r="J674" i="5" s="1"/>
  <c r="X674" i="5"/>
  <c r="Y674" i="5"/>
  <c r="H675" i="5"/>
  <c r="X675" i="5"/>
  <c r="Y675" i="5"/>
  <c r="H676" i="5"/>
  <c r="J676" i="5" s="1"/>
  <c r="X676" i="5"/>
  <c r="Y676" i="5"/>
  <c r="H677" i="5"/>
  <c r="X677" i="5"/>
  <c r="Y677" i="5"/>
  <c r="H678" i="5"/>
  <c r="J678" i="5" s="1"/>
  <c r="X678" i="5"/>
  <c r="Y678" i="5"/>
  <c r="H679" i="5"/>
  <c r="X679" i="5"/>
  <c r="Y679" i="5"/>
  <c r="H680" i="5"/>
  <c r="J680" i="5"/>
  <c r="X680" i="5"/>
  <c r="Y680" i="5"/>
  <c r="H681" i="5"/>
  <c r="X681" i="5"/>
  <c r="Y681" i="5"/>
  <c r="H682" i="5"/>
  <c r="J682" i="5"/>
  <c r="X682" i="5"/>
  <c r="Y682" i="5"/>
  <c r="H683" i="5"/>
  <c r="X683" i="5"/>
  <c r="Y683" i="5"/>
  <c r="H684" i="5"/>
  <c r="J684" i="5" s="1"/>
  <c r="X684" i="5"/>
  <c r="Y684" i="5"/>
  <c r="H685" i="5"/>
  <c r="X685" i="5"/>
  <c r="Y685" i="5"/>
  <c r="H686" i="5"/>
  <c r="J686" i="5" s="1"/>
  <c r="X686" i="5"/>
  <c r="Y686" i="5"/>
  <c r="H687" i="5"/>
  <c r="X687" i="5"/>
  <c r="Y687" i="5"/>
  <c r="H688" i="5"/>
  <c r="X688" i="5"/>
  <c r="Y688" i="5"/>
  <c r="H689" i="5"/>
  <c r="X689" i="5"/>
  <c r="Y689" i="5"/>
  <c r="H690" i="5"/>
  <c r="J690" i="5" s="1"/>
  <c r="X690" i="5"/>
  <c r="Y690" i="5"/>
  <c r="H691" i="5"/>
  <c r="X691" i="5"/>
  <c r="Y691" i="5"/>
  <c r="H692" i="5"/>
  <c r="J692" i="5" s="1"/>
  <c r="X692" i="5"/>
  <c r="Y692" i="5"/>
  <c r="H693" i="5"/>
  <c r="X693" i="5"/>
  <c r="Y693" i="5"/>
  <c r="H694" i="5"/>
  <c r="J694" i="5" s="1"/>
  <c r="X694" i="5"/>
  <c r="Y694" i="5"/>
  <c r="H695" i="5"/>
  <c r="X695" i="5"/>
  <c r="Y695" i="5"/>
  <c r="H696" i="5"/>
  <c r="X696" i="5"/>
  <c r="Y696" i="5"/>
  <c r="H697" i="5"/>
  <c r="X697" i="5"/>
  <c r="Y697" i="5"/>
  <c r="H698" i="5"/>
  <c r="J698" i="5"/>
  <c r="X698" i="5"/>
  <c r="Y698" i="5"/>
  <c r="H699" i="5"/>
  <c r="X699" i="5"/>
  <c r="Y699" i="5"/>
  <c r="H700" i="5"/>
  <c r="J700" i="5" s="1"/>
  <c r="X700" i="5"/>
  <c r="Y700" i="5"/>
  <c r="H701" i="5"/>
  <c r="X701" i="5"/>
  <c r="Y701" i="5"/>
  <c r="H702" i="5"/>
  <c r="J702" i="5" s="1"/>
  <c r="X702" i="5"/>
  <c r="Y702" i="5"/>
  <c r="H703" i="5"/>
  <c r="X703" i="5"/>
  <c r="Y703" i="5"/>
  <c r="H704" i="5"/>
  <c r="J704" i="5" s="1"/>
  <c r="X704" i="5"/>
  <c r="Y704" i="5"/>
  <c r="H705" i="5"/>
  <c r="X705" i="5"/>
  <c r="Y705" i="5"/>
  <c r="H706" i="5"/>
  <c r="J706" i="5" s="1"/>
  <c r="X706" i="5"/>
  <c r="Y706" i="5"/>
  <c r="H707" i="5"/>
  <c r="X707" i="5"/>
  <c r="Y707" i="5"/>
  <c r="H708" i="5"/>
  <c r="J708" i="5" s="1"/>
  <c r="X708" i="5"/>
  <c r="Y708" i="5"/>
  <c r="H709" i="5"/>
  <c r="X709" i="5"/>
  <c r="Y709" i="5"/>
  <c r="H710" i="5"/>
  <c r="J710" i="5"/>
  <c r="X710" i="5"/>
  <c r="Y710" i="5"/>
  <c r="H711" i="5"/>
  <c r="X711" i="5"/>
  <c r="Y711" i="5"/>
  <c r="H712" i="5"/>
  <c r="X712" i="5"/>
  <c r="Y712" i="5"/>
  <c r="H713" i="5"/>
  <c r="X713" i="5"/>
  <c r="Y713" i="5"/>
  <c r="H714" i="5"/>
  <c r="X714" i="5"/>
  <c r="Y714" i="5"/>
  <c r="H715" i="5"/>
  <c r="J715" i="5" s="1"/>
  <c r="X715" i="5"/>
  <c r="Y715" i="5"/>
  <c r="H716" i="5"/>
  <c r="J716" i="5" s="1"/>
  <c r="X716" i="5"/>
  <c r="Y716" i="5"/>
  <c r="H717" i="5"/>
  <c r="X717" i="5"/>
  <c r="Y717" i="5"/>
  <c r="H718" i="5"/>
  <c r="J718" i="5" s="1"/>
  <c r="X718" i="5"/>
  <c r="Y718" i="5"/>
  <c r="H719" i="5"/>
  <c r="X719" i="5"/>
  <c r="Y719" i="5"/>
  <c r="H720" i="5"/>
  <c r="X720" i="5"/>
  <c r="Y720" i="5"/>
  <c r="H721" i="5"/>
  <c r="J721" i="5" s="1"/>
  <c r="X721" i="5"/>
  <c r="Y721" i="5"/>
  <c r="H722" i="5"/>
  <c r="J722" i="5" s="1"/>
  <c r="X722" i="5"/>
  <c r="Y722" i="5"/>
  <c r="H723" i="5"/>
  <c r="X723" i="5"/>
  <c r="Y723" i="5"/>
  <c r="H724" i="5"/>
  <c r="J724" i="5" s="1"/>
  <c r="X724" i="5"/>
  <c r="Y724" i="5"/>
  <c r="J725" i="5"/>
  <c r="H725" i="5"/>
  <c r="X725" i="5"/>
  <c r="Y725" i="5"/>
  <c r="H726" i="5"/>
  <c r="J726" i="5" s="1"/>
  <c r="X726" i="5"/>
  <c r="Y726" i="5"/>
  <c r="H727" i="5"/>
  <c r="J727" i="5" s="1"/>
  <c r="X727" i="5"/>
  <c r="Y727" i="5"/>
  <c r="H728" i="5"/>
  <c r="J728" i="5" s="1"/>
  <c r="X728" i="5"/>
  <c r="Y728" i="5"/>
  <c r="H729" i="5"/>
  <c r="J729" i="5" s="1"/>
  <c r="X729" i="5"/>
  <c r="Y729" i="5"/>
  <c r="H730" i="5"/>
  <c r="J730" i="5" s="1"/>
  <c r="X730" i="5"/>
  <c r="Y730" i="5"/>
  <c r="H731" i="5"/>
  <c r="X731" i="5"/>
  <c r="Y731" i="5"/>
  <c r="H732" i="5"/>
  <c r="J732" i="5" s="1"/>
  <c r="X732" i="5"/>
  <c r="Y732" i="5"/>
  <c r="H733" i="5"/>
  <c r="J733" i="5" s="1"/>
  <c r="X733" i="5"/>
  <c r="Y733" i="5"/>
  <c r="H734" i="5"/>
  <c r="J734" i="5" s="1"/>
  <c r="X734" i="5"/>
  <c r="Y734" i="5"/>
  <c r="H735" i="5"/>
  <c r="X735" i="5"/>
  <c r="Y735" i="5"/>
  <c r="H736" i="5"/>
  <c r="J736" i="5" s="1"/>
  <c r="X736" i="5"/>
  <c r="Y736" i="5"/>
  <c r="H737" i="5"/>
  <c r="J737" i="5" s="1"/>
  <c r="X737" i="5"/>
  <c r="Y737" i="5"/>
  <c r="H738" i="5"/>
  <c r="J738" i="5" s="1"/>
  <c r="X738" i="5"/>
  <c r="Y738" i="5"/>
  <c r="H739" i="5"/>
  <c r="X739" i="5"/>
  <c r="Y739" i="5"/>
  <c r="H740" i="5"/>
  <c r="J740" i="5" s="1"/>
  <c r="X740" i="5"/>
  <c r="Y740" i="5"/>
  <c r="H741" i="5"/>
  <c r="J741" i="5" s="1"/>
  <c r="X741" i="5"/>
  <c r="Y741" i="5"/>
  <c r="H742" i="5"/>
  <c r="J742" i="5" s="1"/>
  <c r="X742" i="5"/>
  <c r="Y742" i="5"/>
  <c r="H743" i="5"/>
  <c r="X743" i="5"/>
  <c r="Y743" i="5"/>
  <c r="H744" i="5"/>
  <c r="J744" i="5" s="1"/>
  <c r="X744" i="5"/>
  <c r="Y744" i="5"/>
  <c r="H745" i="5"/>
  <c r="J745" i="5" s="1"/>
  <c r="X745" i="5"/>
  <c r="Y745" i="5"/>
  <c r="H746" i="5"/>
  <c r="J746" i="5"/>
  <c r="X746" i="5"/>
  <c r="Y746" i="5"/>
  <c r="H747" i="5"/>
  <c r="X747" i="5"/>
  <c r="Y747" i="5"/>
  <c r="H748" i="5"/>
  <c r="J748" i="5" s="1"/>
  <c r="X748" i="5"/>
  <c r="Y748" i="5"/>
  <c r="H749" i="5"/>
  <c r="J749" i="5" s="1"/>
  <c r="X749" i="5"/>
  <c r="Y749" i="5"/>
  <c r="H750" i="5"/>
  <c r="J750" i="5" s="1"/>
  <c r="X750" i="5"/>
  <c r="Y750" i="5"/>
  <c r="H751" i="5"/>
  <c r="X751" i="5"/>
  <c r="Y751" i="5"/>
  <c r="H752" i="5"/>
  <c r="J752" i="5" s="1"/>
  <c r="X752" i="5"/>
  <c r="Y752" i="5"/>
  <c r="H753" i="5"/>
  <c r="J753" i="5"/>
  <c r="X753" i="5"/>
  <c r="Y753" i="5"/>
  <c r="H754" i="5"/>
  <c r="J754" i="5"/>
  <c r="X754" i="5"/>
  <c r="Y754" i="5"/>
  <c r="H755" i="5"/>
  <c r="X755" i="5"/>
  <c r="Y755" i="5"/>
  <c r="F12" i="5"/>
  <c r="H12" i="5"/>
  <c r="J12" i="5" s="1"/>
  <c r="U12" i="5"/>
  <c r="X12" i="5"/>
  <c r="Y12" i="5"/>
  <c r="J409" i="5" l="1"/>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J544" i="5"/>
  <c r="J528" i="5"/>
  <c r="J520" i="5"/>
  <c r="J512" i="5"/>
  <c r="J436" i="5"/>
  <c r="J342" i="5"/>
  <c r="J237" i="5"/>
  <c r="J126" i="5"/>
  <c r="J98" i="5"/>
  <c r="J79" i="5"/>
  <c r="J583" i="5"/>
  <c r="J575" i="5"/>
  <c r="J567" i="5"/>
  <c r="J379" i="5"/>
  <c r="J335" i="5"/>
  <c r="J236" i="5"/>
  <c r="J221" i="5"/>
  <c r="J142" i="5"/>
  <c r="J63" i="5"/>
  <c r="J200" i="5"/>
  <c r="J47" i="5"/>
  <c r="J371" i="5"/>
  <c r="J343" i="5"/>
  <c r="J334" i="5"/>
  <c r="J46" i="5"/>
  <c r="J631" i="5"/>
  <c r="J623" i="5"/>
  <c r="J480" i="5"/>
  <c r="J751" i="5"/>
  <c r="J743" i="5"/>
  <c r="J735" i="5"/>
  <c r="E758" i="5"/>
  <c r="J719" i="5"/>
  <c r="J696" i="5"/>
  <c r="J712" i="5"/>
  <c r="J664" i="5"/>
  <c r="J536" i="5"/>
  <c r="J688" i="5"/>
  <c r="J672" i="5"/>
  <c r="J640" i="5"/>
  <c r="J504" i="5"/>
  <c r="J496" i="5"/>
  <c r="J488" i="5"/>
  <c r="J720" i="5"/>
  <c r="J648" i="5"/>
  <c r="J697" i="5"/>
  <c r="J683" i="5"/>
  <c r="J669" i="5"/>
  <c r="J657" i="5"/>
  <c r="J713" i="5"/>
  <c r="J705" i="5"/>
  <c r="J691" i="5"/>
  <c r="J632" i="5"/>
  <c r="J589" i="5"/>
  <c r="J717" i="5"/>
  <c r="J699" i="5"/>
  <c r="J677" i="5"/>
  <c r="J747" i="5"/>
  <c r="J739" i="5"/>
  <c r="J731" i="5"/>
  <c r="J723" i="5"/>
  <c r="J707" i="5"/>
  <c r="J685" i="5"/>
  <c r="J755" i="5"/>
  <c r="J714" i="5"/>
  <c r="J693" i="5"/>
  <c r="J701" i="5"/>
  <c r="J673" i="5"/>
  <c r="J665" i="5"/>
  <c r="J709" i="5"/>
  <c r="J681" i="5"/>
  <c r="J641" i="5"/>
  <c r="J689" i="5"/>
  <c r="J675" i="5"/>
  <c r="J649" i="5"/>
  <c r="J711" i="5"/>
  <c r="J703" i="5"/>
  <c r="J695" i="5"/>
  <c r="J687" i="5"/>
  <c r="J679" i="5"/>
  <c r="J671" i="5"/>
  <c r="J663" i="5"/>
  <c r="J655" i="5"/>
  <c r="J647" i="5"/>
  <c r="J639" i="5"/>
  <c r="J624" i="5"/>
  <c r="J613" i="5"/>
  <c r="J608" i="5"/>
  <c r="J410" i="5"/>
  <c r="J600" i="5"/>
  <c r="J539" i="5"/>
  <c r="J531" i="5"/>
  <c r="J592" i="5"/>
  <c r="J557" i="5"/>
  <c r="J584" i="5"/>
  <c r="J552" i="5"/>
  <c r="J581" i="5"/>
  <c r="J576" i="5"/>
  <c r="J616" i="5"/>
  <c r="J573" i="5"/>
  <c r="J568" i="5"/>
  <c r="J527" i="5"/>
  <c r="J537" i="5"/>
  <c r="J519" i="5"/>
  <c r="J511" i="5"/>
  <c r="J588" i="5"/>
  <c r="J490" i="5"/>
  <c r="J523" i="5"/>
  <c r="J469" i="5"/>
  <c r="J412" i="5"/>
  <c r="J515" i="5"/>
  <c r="J535" i="5"/>
  <c r="J547" i="5"/>
  <c r="J543" i="5"/>
  <c r="J508" i="5"/>
  <c r="J434" i="5"/>
  <c r="J453" i="5"/>
  <c r="J477" i="5"/>
  <c r="J289" i="5"/>
  <c r="J435" i="5"/>
  <c r="J485" i="5"/>
  <c r="J461" i="5"/>
  <c r="J498" i="5"/>
  <c r="J493" i="5"/>
  <c r="J441" i="5"/>
  <c r="J438" i="5"/>
  <c r="J501" i="5"/>
  <c r="J466"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291" i="5"/>
  <c r="J313" i="5"/>
  <c r="J299" i="5"/>
  <c r="J277" i="5"/>
  <c r="J321" i="5"/>
  <c r="J307" i="5"/>
  <c r="J285" i="5"/>
  <c r="J325" i="5"/>
  <c r="J315" i="5"/>
  <c r="J293" i="5"/>
  <c r="J323" i="5"/>
  <c r="J301" i="5"/>
  <c r="J275" i="5"/>
  <c r="J259" i="5"/>
  <c r="J251" i="5"/>
  <c r="J319" i="5"/>
  <c r="J311" i="5"/>
  <c r="J303" i="5"/>
  <c r="J295" i="5"/>
  <c r="J287" i="5"/>
  <c r="J279" i="5"/>
  <c r="J271"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J111" i="5"/>
  <c r="J103" i="5"/>
  <c r="J95" i="5"/>
  <c r="J76" i="5"/>
  <c r="J105" i="5"/>
  <c r="J119" i="5"/>
  <c r="J97" i="5"/>
  <c r="J77" i="5"/>
  <c r="J84" i="5"/>
  <c r="J49" i="5"/>
  <c r="J71" i="5"/>
  <c r="J72" i="5"/>
  <c r="J29" i="5"/>
  <c r="J80" i="5"/>
  <c r="J88" i="5"/>
  <c r="J68" i="5"/>
  <c r="J25" i="5"/>
  <c r="J17" i="5"/>
  <c r="J33" i="5"/>
  <c r="J41" i="5"/>
  <c r="J21" i="5"/>
  <c r="J57" i="5"/>
  <c r="J37" i="5"/>
  <c r="F14" i="5"/>
  <c r="J14" i="5"/>
  <c r="J45" i="5"/>
  <c r="J16" i="5"/>
  <c r="J53" i="5"/>
  <c r="J24" i="5"/>
  <c r="J13" i="5"/>
  <c r="U582" i="5"/>
  <c r="M13" i="12" l="1"/>
  <c r="F15" i="5"/>
  <c r="M14" i="12" l="1"/>
  <c r="F16" i="5"/>
  <c r="E14" i="9"/>
  <c r="I6" i="9"/>
  <c r="J6" i="9" s="1"/>
  <c r="I10" i="9"/>
  <c r="J10" i="9" s="1"/>
  <c r="I9" i="9"/>
  <c r="J9" i="9" s="1"/>
  <c r="I8" i="9"/>
  <c r="J8" i="9" s="1"/>
  <c r="I7" i="9"/>
  <c r="J7" i="9" s="1"/>
  <c r="I5" i="9"/>
  <c r="J5" i="9" s="1"/>
  <c r="K15" i="9"/>
  <c r="F14" i="9"/>
  <c r="D14" i="9"/>
  <c r="M15" i="12" l="1"/>
  <c r="F17" i="5"/>
  <c r="K10" i="9"/>
  <c r="M16" i="12" l="1"/>
  <c r="F18" i="5"/>
  <c r="G12" i="5"/>
  <c r="D750" i="12"/>
  <c r="E750" i="12"/>
  <c r="M17" i="12" l="1"/>
  <c r="F19" i="5"/>
  <c r="AE31" i="5"/>
  <c r="AN31" i="5" s="1"/>
  <c r="AH31" i="5"/>
  <c r="AJ31" i="5"/>
  <c r="AR31" i="5"/>
  <c r="AE32" i="5"/>
  <c r="AH32" i="5"/>
  <c r="AJ32" i="5"/>
  <c r="AN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L38" i="5" s="1"/>
  <c r="AR38" i="5"/>
  <c r="AE39" i="5"/>
  <c r="AN39" i="5" s="1"/>
  <c r="AH39" i="5"/>
  <c r="AJ39" i="5"/>
  <c r="AR39" i="5"/>
  <c r="AE40" i="5"/>
  <c r="AN40" i="5" s="1"/>
  <c r="AH40" i="5"/>
  <c r="AJ40" i="5"/>
  <c r="AR40" i="5"/>
  <c r="AE41" i="5"/>
  <c r="AN41" i="5" s="1"/>
  <c r="AH41" i="5"/>
  <c r="AJ41" i="5"/>
  <c r="AR41" i="5"/>
  <c r="AE42" i="5"/>
  <c r="AN42" i="5" s="1"/>
  <c r="AH42" i="5"/>
  <c r="AJ42" i="5"/>
  <c r="AR42" i="5"/>
  <c r="AE43" i="5"/>
  <c r="AN43" i="5" s="1"/>
  <c r="AP43" i="5" s="1"/>
  <c r="AH43" i="5"/>
  <c r="AJ43" i="5"/>
  <c r="AR43" i="5"/>
  <c r="AE44" i="5"/>
  <c r="AN44" i="5" s="1"/>
  <c r="AH44" i="5"/>
  <c r="AJ44" i="5"/>
  <c r="AR44" i="5"/>
  <c r="AE45" i="5"/>
  <c r="AN45" i="5" s="1"/>
  <c r="AH45" i="5"/>
  <c r="AJ45" i="5"/>
  <c r="AR45" i="5"/>
  <c r="AE46" i="5"/>
  <c r="AN46" i="5" s="1"/>
  <c r="AH46" i="5"/>
  <c r="AJ46" i="5"/>
  <c r="AL46" i="5" s="1"/>
  <c r="AR46" i="5"/>
  <c r="AE47" i="5"/>
  <c r="AN47" i="5" s="1"/>
  <c r="AH47" i="5"/>
  <c r="AJ47" i="5"/>
  <c r="AR47" i="5"/>
  <c r="AE48" i="5"/>
  <c r="AN48" i="5" s="1"/>
  <c r="AH48" i="5"/>
  <c r="AJ48" i="5"/>
  <c r="AR48" i="5"/>
  <c r="AE49" i="5"/>
  <c r="AN49" i="5" s="1"/>
  <c r="AH49" i="5"/>
  <c r="AJ49" i="5"/>
  <c r="AL49" i="5" s="1"/>
  <c r="AR49" i="5"/>
  <c r="AE50" i="5"/>
  <c r="AN50" i="5" s="1"/>
  <c r="AH50" i="5"/>
  <c r="AJ50" i="5"/>
  <c r="AR50" i="5"/>
  <c r="AE51" i="5"/>
  <c r="AN51" i="5" s="1"/>
  <c r="AH51" i="5"/>
  <c r="AJ51" i="5"/>
  <c r="AR51" i="5"/>
  <c r="AE52" i="5"/>
  <c r="AH52" i="5"/>
  <c r="AJ52" i="5"/>
  <c r="AN52" i="5"/>
  <c r="AP52" i="5" s="1"/>
  <c r="AR52" i="5"/>
  <c r="AE53" i="5"/>
  <c r="AN53" i="5" s="1"/>
  <c r="AH53" i="5"/>
  <c r="AJ53" i="5"/>
  <c r="AR53" i="5"/>
  <c r="AE54" i="5"/>
  <c r="AN54" i="5" s="1"/>
  <c r="AH54" i="5"/>
  <c r="AJ54" i="5"/>
  <c r="AR54" i="5"/>
  <c r="AE55" i="5"/>
  <c r="AN55" i="5" s="1"/>
  <c r="AH55" i="5"/>
  <c r="AJ55" i="5"/>
  <c r="AR55" i="5"/>
  <c r="AE56" i="5"/>
  <c r="AN56" i="5" s="1"/>
  <c r="AH56" i="5"/>
  <c r="AJ56" i="5"/>
  <c r="AR56" i="5"/>
  <c r="AE57" i="5"/>
  <c r="AH57" i="5"/>
  <c r="AJ57" i="5"/>
  <c r="AN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L65" i="5" s="1"/>
  <c r="AR65" i="5"/>
  <c r="AE66" i="5"/>
  <c r="AN66" i="5" s="1"/>
  <c r="AP66" i="5" s="1"/>
  <c r="AH66" i="5"/>
  <c r="AJ66" i="5"/>
  <c r="AR66" i="5"/>
  <c r="AE67" i="5"/>
  <c r="AN67" i="5" s="1"/>
  <c r="AH67" i="5"/>
  <c r="AJ67" i="5"/>
  <c r="AR67" i="5"/>
  <c r="AE68" i="5"/>
  <c r="AN68" i="5" s="1"/>
  <c r="AP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H77" i="5"/>
  <c r="AJ77" i="5"/>
  <c r="AN77" i="5"/>
  <c r="AR77" i="5"/>
  <c r="AE78" i="5"/>
  <c r="AN78" i="5" s="1"/>
  <c r="AH78" i="5"/>
  <c r="AJ78" i="5"/>
  <c r="AR78" i="5"/>
  <c r="AE79" i="5"/>
  <c r="AN79" i="5" s="1"/>
  <c r="AH79" i="5"/>
  <c r="AJ79" i="5"/>
  <c r="AR79" i="5"/>
  <c r="AE80" i="5"/>
  <c r="AN80" i="5" s="1"/>
  <c r="AH80" i="5"/>
  <c r="AJ80" i="5"/>
  <c r="AR80" i="5"/>
  <c r="AE81" i="5"/>
  <c r="AN81" i="5" s="1"/>
  <c r="AH81" i="5"/>
  <c r="AJ81" i="5"/>
  <c r="AL81" i="5" s="1"/>
  <c r="AR81" i="5"/>
  <c r="AE82" i="5"/>
  <c r="AN82" i="5" s="1"/>
  <c r="AH82" i="5"/>
  <c r="AJ82" i="5"/>
  <c r="AR82" i="5"/>
  <c r="AE83" i="5"/>
  <c r="AN83" i="5" s="1"/>
  <c r="AH83" i="5"/>
  <c r="AP83" i="5" s="1"/>
  <c r="AJ83" i="5"/>
  <c r="AR83" i="5"/>
  <c r="AE84" i="5"/>
  <c r="AH84" i="5"/>
  <c r="AJ84" i="5"/>
  <c r="AN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P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L101" i="5" s="1"/>
  <c r="AR101" i="5"/>
  <c r="AE102" i="5"/>
  <c r="AN102" i="5" s="1"/>
  <c r="AH102" i="5"/>
  <c r="AJ102" i="5"/>
  <c r="AR102" i="5"/>
  <c r="AE103" i="5"/>
  <c r="AN103" i="5" s="1"/>
  <c r="AP103" i="5" s="1"/>
  <c r="AH103" i="5"/>
  <c r="AJ103" i="5"/>
  <c r="AR103" i="5"/>
  <c r="AE104" i="5"/>
  <c r="AN104" i="5" s="1"/>
  <c r="AH104" i="5"/>
  <c r="AJ104" i="5"/>
  <c r="AR104" i="5"/>
  <c r="AE105" i="5"/>
  <c r="AN105" i="5" s="1"/>
  <c r="AP105" i="5" s="1"/>
  <c r="AH105" i="5"/>
  <c r="AJ105" i="5"/>
  <c r="AR105" i="5"/>
  <c r="AE106" i="5"/>
  <c r="AN106" i="5" s="1"/>
  <c r="AH106" i="5"/>
  <c r="AJ106" i="5"/>
  <c r="AR106" i="5"/>
  <c r="AE107" i="5"/>
  <c r="AN107" i="5" s="1"/>
  <c r="AP107" i="5" s="1"/>
  <c r="AH107" i="5"/>
  <c r="AJ107" i="5"/>
  <c r="AR107" i="5"/>
  <c r="AE108" i="5"/>
  <c r="AH108" i="5"/>
  <c r="AJ108" i="5"/>
  <c r="AN108" i="5"/>
  <c r="AR108" i="5"/>
  <c r="AE109" i="5"/>
  <c r="AN109" i="5" s="1"/>
  <c r="AP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H121" i="5"/>
  <c r="AJ121" i="5"/>
  <c r="AN121" i="5"/>
  <c r="AR121" i="5"/>
  <c r="AE122" i="5"/>
  <c r="AH122" i="5"/>
  <c r="AJ122" i="5"/>
  <c r="AN122" i="5"/>
  <c r="AR122" i="5"/>
  <c r="AE123" i="5"/>
  <c r="AN123" i="5" s="1"/>
  <c r="AH123" i="5"/>
  <c r="AJ123" i="5"/>
  <c r="AR123" i="5"/>
  <c r="AE124" i="5"/>
  <c r="AN124" i="5" s="1"/>
  <c r="AH124" i="5"/>
  <c r="AJ124" i="5"/>
  <c r="AR124" i="5"/>
  <c r="AE125" i="5"/>
  <c r="AN125" i="5" s="1"/>
  <c r="AH125" i="5"/>
  <c r="AJ125" i="5"/>
  <c r="AR125" i="5"/>
  <c r="AE126" i="5"/>
  <c r="AN126" i="5" s="1"/>
  <c r="AH126" i="5"/>
  <c r="AJ126" i="5"/>
  <c r="AL126" i="5" s="1"/>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P131" i="5" s="1"/>
  <c r="AJ131" i="5"/>
  <c r="AR131" i="5"/>
  <c r="AE132" i="5"/>
  <c r="AN132" i="5" s="1"/>
  <c r="AH132" i="5"/>
  <c r="AJ132" i="5"/>
  <c r="AR132" i="5"/>
  <c r="AE133" i="5"/>
  <c r="AN133" i="5" s="1"/>
  <c r="AP133" i="5" s="1"/>
  <c r="AH133" i="5"/>
  <c r="AJ133" i="5"/>
  <c r="AR133" i="5"/>
  <c r="AE134" i="5"/>
  <c r="AN134" i="5" s="1"/>
  <c r="AH134" i="5"/>
  <c r="AJ134" i="5"/>
  <c r="AL134" i="5" s="1"/>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P143" i="5" s="1"/>
  <c r="AH143" i="5"/>
  <c r="AJ143" i="5"/>
  <c r="AR143" i="5"/>
  <c r="AE144" i="5"/>
  <c r="AH144" i="5"/>
  <c r="AJ144" i="5"/>
  <c r="AN144" i="5"/>
  <c r="AR144" i="5"/>
  <c r="AE145" i="5"/>
  <c r="AN145" i="5" s="1"/>
  <c r="AH145" i="5"/>
  <c r="AJ145" i="5"/>
  <c r="AR145" i="5"/>
  <c r="AE146" i="5"/>
  <c r="AH146" i="5"/>
  <c r="AJ146" i="5"/>
  <c r="AN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P156" i="5" s="1"/>
  <c r="AH156" i="5"/>
  <c r="AJ156" i="5"/>
  <c r="AR156" i="5"/>
  <c r="AE157" i="5"/>
  <c r="AH157" i="5"/>
  <c r="AJ157" i="5"/>
  <c r="AN157" i="5"/>
  <c r="AR157" i="5"/>
  <c r="AE158" i="5"/>
  <c r="AN158" i="5" s="1"/>
  <c r="AH158" i="5"/>
  <c r="AJ158" i="5"/>
  <c r="AR158" i="5"/>
  <c r="AE159" i="5"/>
  <c r="AN159" i="5" s="1"/>
  <c r="AH159" i="5"/>
  <c r="AJ159" i="5"/>
  <c r="AR159" i="5"/>
  <c r="AE160" i="5"/>
  <c r="AN160" i="5" s="1"/>
  <c r="AH160" i="5"/>
  <c r="AJ160" i="5"/>
  <c r="AR160" i="5"/>
  <c r="AE161" i="5"/>
  <c r="AH161" i="5"/>
  <c r="AJ161" i="5"/>
  <c r="AN161" i="5"/>
  <c r="AR161" i="5"/>
  <c r="AE162" i="5"/>
  <c r="AN162" i="5" s="1"/>
  <c r="AH162" i="5"/>
  <c r="AJ162" i="5"/>
  <c r="AL162" i="5" s="1"/>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P169" i="5" s="1"/>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P179" i="5" s="1"/>
  <c r="AH179" i="5"/>
  <c r="AJ179" i="5"/>
  <c r="AR179" i="5"/>
  <c r="AE180" i="5"/>
  <c r="AN180" i="5" s="1"/>
  <c r="AH180" i="5"/>
  <c r="AJ180" i="5"/>
  <c r="AR180" i="5"/>
  <c r="AE181" i="5"/>
  <c r="AN181" i="5" s="1"/>
  <c r="AP181" i="5" s="1"/>
  <c r="AH181" i="5"/>
  <c r="AJ181" i="5"/>
  <c r="AR181" i="5"/>
  <c r="AE182" i="5"/>
  <c r="AN182" i="5" s="1"/>
  <c r="AH182" i="5"/>
  <c r="AJ182" i="5"/>
  <c r="AR182" i="5"/>
  <c r="AE183" i="5"/>
  <c r="AN183" i="5" s="1"/>
  <c r="AH183" i="5"/>
  <c r="AP183" i="5" s="1"/>
  <c r="AJ183" i="5"/>
  <c r="AR183" i="5"/>
  <c r="AE184" i="5"/>
  <c r="AN184" i="5" s="1"/>
  <c r="AH184" i="5"/>
  <c r="AJ184" i="5"/>
  <c r="AR184" i="5"/>
  <c r="AE185" i="5"/>
  <c r="AN185" i="5" s="1"/>
  <c r="AH185" i="5"/>
  <c r="AJ185" i="5"/>
  <c r="AR185" i="5"/>
  <c r="AE186" i="5"/>
  <c r="AH186" i="5"/>
  <c r="AJ186" i="5"/>
  <c r="AN186" i="5"/>
  <c r="AR186" i="5"/>
  <c r="AE187" i="5"/>
  <c r="AN187" i="5" s="1"/>
  <c r="AH187" i="5"/>
  <c r="AJ187" i="5"/>
  <c r="AL187" i="5"/>
  <c r="AR187" i="5"/>
  <c r="AE188" i="5"/>
  <c r="AH188" i="5"/>
  <c r="AJ188" i="5"/>
  <c r="AN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L193" i="5" s="1"/>
  <c r="AR193" i="5"/>
  <c r="AE194" i="5"/>
  <c r="AN194" i="5" s="1"/>
  <c r="AH194" i="5"/>
  <c r="AJ194" i="5"/>
  <c r="AR194" i="5"/>
  <c r="AE195" i="5"/>
  <c r="AN195" i="5" s="1"/>
  <c r="AH195" i="5"/>
  <c r="AJ195" i="5"/>
  <c r="AR195" i="5"/>
  <c r="AE196" i="5"/>
  <c r="AN196" i="5" s="1"/>
  <c r="AH196" i="5"/>
  <c r="AJ196" i="5"/>
  <c r="AR196" i="5"/>
  <c r="AE197" i="5"/>
  <c r="AH197" i="5"/>
  <c r="AJ197" i="5"/>
  <c r="AN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L202" i="5"/>
  <c r="AR202" i="5"/>
  <c r="AE203" i="5"/>
  <c r="AN203" i="5" s="1"/>
  <c r="AH203" i="5"/>
  <c r="AJ203" i="5"/>
  <c r="AR203" i="5"/>
  <c r="AE204" i="5"/>
  <c r="AH204" i="5"/>
  <c r="AJ204" i="5"/>
  <c r="AN204" i="5"/>
  <c r="AR204" i="5"/>
  <c r="AE205" i="5"/>
  <c r="AN205" i="5" s="1"/>
  <c r="AH205" i="5"/>
  <c r="AJ205" i="5"/>
  <c r="AR205" i="5"/>
  <c r="AE206" i="5"/>
  <c r="AN206" i="5" s="1"/>
  <c r="AH206" i="5"/>
  <c r="AJ206" i="5"/>
  <c r="AR206" i="5"/>
  <c r="AE207" i="5"/>
  <c r="AN207" i="5" s="1"/>
  <c r="AH207" i="5"/>
  <c r="AP207" i="5" s="1"/>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H212" i="5"/>
  <c r="AJ212" i="5"/>
  <c r="AN212" i="5"/>
  <c r="AR212" i="5"/>
  <c r="AE213" i="5"/>
  <c r="AN213" i="5" s="1"/>
  <c r="AH213" i="5"/>
  <c r="AJ213" i="5"/>
  <c r="AR213" i="5"/>
  <c r="AE214" i="5"/>
  <c r="AN214" i="5" s="1"/>
  <c r="AH214" i="5"/>
  <c r="AJ214" i="5"/>
  <c r="AL214" i="5" s="1"/>
  <c r="AR214" i="5"/>
  <c r="AE215" i="5"/>
  <c r="AN215" i="5" s="1"/>
  <c r="AH215" i="5"/>
  <c r="AJ215" i="5"/>
  <c r="AR215" i="5"/>
  <c r="AE216" i="5"/>
  <c r="AN216" i="5" s="1"/>
  <c r="AH216" i="5"/>
  <c r="AJ216" i="5"/>
  <c r="AR216" i="5"/>
  <c r="AE217" i="5"/>
  <c r="AN217" i="5" s="1"/>
  <c r="AH217" i="5"/>
  <c r="AJ217" i="5"/>
  <c r="AL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L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L235" i="5" s="1"/>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P241" i="5" s="1"/>
  <c r="AH241" i="5"/>
  <c r="AJ241" i="5"/>
  <c r="AR241" i="5"/>
  <c r="AE242" i="5"/>
  <c r="AN242" i="5" s="1"/>
  <c r="AH242" i="5"/>
  <c r="AJ242" i="5"/>
  <c r="AL242" i="5" s="1"/>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H252" i="5"/>
  <c r="AJ252" i="5"/>
  <c r="AN252" i="5"/>
  <c r="AP252" i="5" s="1"/>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P258" i="5" s="1"/>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L266" i="5"/>
  <c r="AR266" i="5"/>
  <c r="AE267" i="5"/>
  <c r="AN267" i="5" s="1"/>
  <c r="AH267" i="5"/>
  <c r="AJ267" i="5"/>
  <c r="AR267" i="5"/>
  <c r="AE268" i="5"/>
  <c r="AN268" i="5" s="1"/>
  <c r="AH268" i="5"/>
  <c r="AJ268" i="5"/>
  <c r="AL268" i="5" s="1"/>
  <c r="AR268" i="5"/>
  <c r="AE269" i="5"/>
  <c r="AN269" i="5" s="1"/>
  <c r="AH269" i="5"/>
  <c r="AJ269" i="5"/>
  <c r="AR269" i="5"/>
  <c r="AE270" i="5"/>
  <c r="AH270" i="5"/>
  <c r="AJ270" i="5"/>
  <c r="AN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P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L283" i="5" s="1"/>
  <c r="AR283" i="5"/>
  <c r="AE284" i="5"/>
  <c r="AN284" i="5" s="1"/>
  <c r="AH284" i="5"/>
  <c r="AJ284" i="5"/>
  <c r="AR284" i="5"/>
  <c r="AE285" i="5"/>
  <c r="AN285" i="5" s="1"/>
  <c r="AH285" i="5"/>
  <c r="AJ285" i="5"/>
  <c r="AR285" i="5"/>
  <c r="AE286" i="5"/>
  <c r="AN286" i="5" s="1"/>
  <c r="AH286" i="5"/>
  <c r="AJ286" i="5"/>
  <c r="AL286" i="5"/>
  <c r="AR286" i="5"/>
  <c r="AE287" i="5"/>
  <c r="AN287" i="5" s="1"/>
  <c r="AH287" i="5"/>
  <c r="AJ287" i="5"/>
  <c r="AL287" i="5" s="1"/>
  <c r="AR287" i="5"/>
  <c r="AE288" i="5"/>
  <c r="AN288" i="5" s="1"/>
  <c r="AH288" i="5"/>
  <c r="AJ288" i="5"/>
  <c r="AR288" i="5"/>
  <c r="AE289" i="5"/>
  <c r="AN289" i="5" s="1"/>
  <c r="AH289" i="5"/>
  <c r="AJ289" i="5"/>
  <c r="AR289" i="5"/>
  <c r="AE290" i="5"/>
  <c r="AH290" i="5"/>
  <c r="AJ290" i="5"/>
  <c r="AL290" i="5" s="1"/>
  <c r="AN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P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H310" i="5"/>
  <c r="AJ310" i="5"/>
  <c r="AN310" i="5"/>
  <c r="AR310" i="5"/>
  <c r="AE311" i="5"/>
  <c r="AH311" i="5"/>
  <c r="AJ311" i="5"/>
  <c r="AL311" i="5" s="1"/>
  <c r="AN311" i="5"/>
  <c r="AR311" i="5"/>
  <c r="AE312" i="5"/>
  <c r="AN312" i="5" s="1"/>
  <c r="AH312" i="5"/>
  <c r="AJ312" i="5"/>
  <c r="AR312" i="5"/>
  <c r="AE313" i="5"/>
  <c r="AN313" i="5" s="1"/>
  <c r="AP313" i="5" s="1"/>
  <c r="AH313" i="5"/>
  <c r="AJ313" i="5"/>
  <c r="AR313" i="5"/>
  <c r="AE314" i="5"/>
  <c r="AN314" i="5" s="1"/>
  <c r="AH314" i="5"/>
  <c r="AJ314" i="5"/>
  <c r="AR314" i="5"/>
  <c r="AE315" i="5"/>
  <c r="AN315" i="5" s="1"/>
  <c r="AP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P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L332" i="5" s="1"/>
  <c r="AR332" i="5"/>
  <c r="AE333" i="5"/>
  <c r="AN333" i="5" s="1"/>
  <c r="AH333" i="5"/>
  <c r="AJ333" i="5"/>
  <c r="AR333" i="5"/>
  <c r="AE334" i="5"/>
  <c r="AH334" i="5"/>
  <c r="AJ334" i="5"/>
  <c r="AN334" i="5"/>
  <c r="AR334" i="5"/>
  <c r="AE335" i="5"/>
  <c r="AH335" i="5"/>
  <c r="AJ335" i="5"/>
  <c r="AN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P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P348" i="5" s="1"/>
  <c r="AH348" i="5"/>
  <c r="AJ348" i="5"/>
  <c r="AR348" i="5"/>
  <c r="AE349" i="5"/>
  <c r="AN349" i="5" s="1"/>
  <c r="AH349" i="5"/>
  <c r="AJ349" i="5"/>
  <c r="AR349" i="5"/>
  <c r="AE350" i="5"/>
  <c r="AN350" i="5" s="1"/>
  <c r="AH350" i="5"/>
  <c r="AJ350" i="5"/>
  <c r="AR350" i="5"/>
  <c r="AE351" i="5"/>
  <c r="AH351" i="5"/>
  <c r="AJ351" i="5"/>
  <c r="AN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L356" i="5" s="1"/>
  <c r="AR356" i="5"/>
  <c r="AE357" i="5"/>
  <c r="AH357" i="5"/>
  <c r="AJ357" i="5"/>
  <c r="AN357" i="5"/>
  <c r="AR357" i="5"/>
  <c r="AE358" i="5"/>
  <c r="AH358" i="5"/>
  <c r="AJ358" i="5"/>
  <c r="AN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L382" i="5"/>
  <c r="AR382" i="5"/>
  <c r="AE383" i="5"/>
  <c r="AN383" i="5" s="1"/>
  <c r="AH383" i="5"/>
  <c r="AJ383" i="5"/>
  <c r="AL383" i="5" s="1"/>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L388" i="5" s="1"/>
  <c r="AR388" i="5"/>
  <c r="AE389" i="5"/>
  <c r="AN389" i="5" s="1"/>
  <c r="AH389" i="5"/>
  <c r="AJ389" i="5"/>
  <c r="AR389" i="5"/>
  <c r="AE390" i="5"/>
  <c r="AH390" i="5"/>
  <c r="AJ390" i="5"/>
  <c r="AN390" i="5"/>
  <c r="AR390" i="5"/>
  <c r="AE391" i="5"/>
  <c r="AN391" i="5" s="1"/>
  <c r="AH391" i="5"/>
  <c r="AJ391" i="5"/>
  <c r="AR391" i="5"/>
  <c r="AE392" i="5"/>
  <c r="AN392" i="5" s="1"/>
  <c r="AP392" i="5" s="1"/>
  <c r="AH392" i="5"/>
  <c r="AJ392" i="5"/>
  <c r="AR392" i="5"/>
  <c r="AE393" i="5"/>
  <c r="AN393" i="5" s="1"/>
  <c r="AH393" i="5"/>
  <c r="AJ393" i="5"/>
  <c r="AR393" i="5"/>
  <c r="AE394" i="5"/>
  <c r="AN394" i="5" s="1"/>
  <c r="AP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H399" i="5"/>
  <c r="AJ399" i="5"/>
  <c r="AN399" i="5"/>
  <c r="AP399" i="5" s="1"/>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L404" i="5" s="1"/>
  <c r="AR404" i="5"/>
  <c r="AE405" i="5"/>
  <c r="AN405" i="5" s="1"/>
  <c r="AH405" i="5"/>
  <c r="AJ405" i="5"/>
  <c r="AR405" i="5"/>
  <c r="AE406" i="5"/>
  <c r="AN406" i="5" s="1"/>
  <c r="AH406" i="5"/>
  <c r="AJ406" i="5"/>
  <c r="AR406" i="5"/>
  <c r="AE407" i="5"/>
  <c r="AN407" i="5" s="1"/>
  <c r="AH407" i="5"/>
  <c r="AJ407" i="5"/>
  <c r="AL407" i="5" s="1"/>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L420" i="5" s="1"/>
  <c r="AR420" i="5"/>
  <c r="AE421" i="5"/>
  <c r="AH421" i="5"/>
  <c r="AJ421" i="5"/>
  <c r="AN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H426" i="5"/>
  <c r="AJ426" i="5"/>
  <c r="AN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P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L440" i="5" s="1"/>
  <c r="AR440" i="5"/>
  <c r="AE441" i="5"/>
  <c r="AN441" i="5" s="1"/>
  <c r="AH441" i="5"/>
  <c r="AJ441" i="5"/>
  <c r="AR441" i="5"/>
  <c r="AE442" i="5"/>
  <c r="AN442" i="5" s="1"/>
  <c r="AH442" i="5"/>
  <c r="AJ442" i="5"/>
  <c r="AR442" i="5"/>
  <c r="AE443" i="5"/>
  <c r="AN443" i="5" s="1"/>
  <c r="AH443" i="5"/>
  <c r="AJ443" i="5"/>
  <c r="AL443" i="5" s="1"/>
  <c r="AR443" i="5"/>
  <c r="AE444" i="5"/>
  <c r="AN444" i="5" s="1"/>
  <c r="AH444" i="5"/>
  <c r="AJ444" i="5"/>
  <c r="AL444" i="5" s="1"/>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L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H467" i="5"/>
  <c r="AJ467" i="5"/>
  <c r="AN467" i="5"/>
  <c r="AR467" i="5"/>
  <c r="AE468" i="5"/>
  <c r="AN468" i="5" s="1"/>
  <c r="AH468" i="5"/>
  <c r="AJ468" i="5"/>
  <c r="AL468" i="5" s="1"/>
  <c r="AR468" i="5"/>
  <c r="AE469" i="5"/>
  <c r="AN469" i="5" s="1"/>
  <c r="AH469" i="5"/>
  <c r="AJ469" i="5"/>
  <c r="AR469" i="5"/>
  <c r="AE470" i="5"/>
  <c r="AN470" i="5" s="1"/>
  <c r="AH470" i="5"/>
  <c r="AJ470" i="5"/>
  <c r="AR470" i="5"/>
  <c r="AE471" i="5"/>
  <c r="AN471" i="5" s="1"/>
  <c r="AH471" i="5"/>
  <c r="AJ471" i="5"/>
  <c r="AL471" i="5" s="1"/>
  <c r="AR471" i="5"/>
  <c r="AE472" i="5"/>
  <c r="AN472" i="5" s="1"/>
  <c r="AH472" i="5"/>
  <c r="AJ472" i="5"/>
  <c r="AL472" i="5" s="1"/>
  <c r="AR472" i="5"/>
  <c r="AE473" i="5"/>
  <c r="AN473" i="5" s="1"/>
  <c r="AH473" i="5"/>
  <c r="AJ473" i="5"/>
  <c r="AR473" i="5"/>
  <c r="AE474" i="5"/>
  <c r="AN474" i="5" s="1"/>
  <c r="AH474" i="5"/>
  <c r="AJ474" i="5"/>
  <c r="AR474" i="5"/>
  <c r="AE475" i="5"/>
  <c r="AN475" i="5" s="1"/>
  <c r="AH475" i="5"/>
  <c r="AJ475" i="5"/>
  <c r="AR475" i="5"/>
  <c r="AE476" i="5"/>
  <c r="AN476" i="5" s="1"/>
  <c r="AH476" i="5"/>
  <c r="AJ476" i="5"/>
  <c r="AL476" i="5" s="1"/>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H491" i="5"/>
  <c r="AJ491" i="5"/>
  <c r="AL491" i="5" s="1"/>
  <c r="AN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H503" i="5"/>
  <c r="AJ503" i="5"/>
  <c r="AN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L511" i="5"/>
  <c r="AR511" i="5"/>
  <c r="AE512" i="5"/>
  <c r="AN512" i="5" s="1"/>
  <c r="AH512" i="5"/>
  <c r="AJ512" i="5"/>
  <c r="AL512" i="5" s="1"/>
  <c r="AR512" i="5"/>
  <c r="AE513" i="5"/>
  <c r="AN513" i="5" s="1"/>
  <c r="AH513" i="5"/>
  <c r="AJ513" i="5"/>
  <c r="AR513" i="5"/>
  <c r="AE514" i="5"/>
  <c r="AN514" i="5" s="1"/>
  <c r="AH514" i="5"/>
  <c r="AJ514" i="5"/>
  <c r="AR514" i="5"/>
  <c r="AE515" i="5"/>
  <c r="AN515" i="5" s="1"/>
  <c r="AH515" i="5"/>
  <c r="AJ515" i="5"/>
  <c r="AR515" i="5"/>
  <c r="AE516" i="5"/>
  <c r="AN516" i="5" s="1"/>
  <c r="AH516" i="5"/>
  <c r="AJ516" i="5"/>
  <c r="AL516" i="5" s="1"/>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P524" i="5" s="1"/>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H530" i="5"/>
  <c r="AJ530" i="5"/>
  <c r="AN530" i="5"/>
  <c r="AR530" i="5"/>
  <c r="AE531" i="5"/>
  <c r="AN531" i="5" s="1"/>
  <c r="AH531" i="5"/>
  <c r="AJ531" i="5"/>
  <c r="AR531" i="5"/>
  <c r="AE532" i="5"/>
  <c r="AN532" i="5" s="1"/>
  <c r="AP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H543" i="5"/>
  <c r="AJ543" i="5"/>
  <c r="AN543" i="5"/>
  <c r="AR543" i="5"/>
  <c r="AE544" i="5"/>
  <c r="AH544" i="5"/>
  <c r="AJ544" i="5"/>
  <c r="AN544" i="5"/>
  <c r="AR544" i="5"/>
  <c r="AE545" i="5"/>
  <c r="AN545" i="5" s="1"/>
  <c r="AH545" i="5"/>
  <c r="AJ545" i="5"/>
  <c r="AR545" i="5"/>
  <c r="AE546" i="5"/>
  <c r="AN546" i="5" s="1"/>
  <c r="AH546" i="5"/>
  <c r="AJ546" i="5"/>
  <c r="AR546" i="5"/>
  <c r="AE547" i="5"/>
  <c r="AN547" i="5" s="1"/>
  <c r="AH547" i="5"/>
  <c r="AJ547" i="5"/>
  <c r="AL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L552" i="5" s="1"/>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L560" i="5" s="1"/>
  <c r="AR560" i="5"/>
  <c r="AE561" i="5"/>
  <c r="AN561" i="5" s="1"/>
  <c r="AH561" i="5"/>
  <c r="AJ561" i="5"/>
  <c r="AR561" i="5"/>
  <c r="AE562" i="5"/>
  <c r="AN562" i="5" s="1"/>
  <c r="AH562" i="5"/>
  <c r="AJ562" i="5"/>
  <c r="AR562" i="5"/>
  <c r="AE563" i="5"/>
  <c r="AH563" i="5"/>
  <c r="AJ563" i="5"/>
  <c r="AN563" i="5"/>
  <c r="AR563" i="5"/>
  <c r="AE564" i="5"/>
  <c r="AN564" i="5" s="1"/>
  <c r="AH564" i="5"/>
  <c r="AJ564" i="5"/>
  <c r="AL564" i="5" s="1"/>
  <c r="AR564" i="5"/>
  <c r="AE565" i="5"/>
  <c r="AN565" i="5" s="1"/>
  <c r="AH565" i="5"/>
  <c r="AJ565" i="5"/>
  <c r="AR565" i="5"/>
  <c r="AE566" i="5"/>
  <c r="AN566" i="5" s="1"/>
  <c r="AH566" i="5"/>
  <c r="AJ566" i="5"/>
  <c r="AR566" i="5"/>
  <c r="AE567" i="5"/>
  <c r="AN567" i="5" s="1"/>
  <c r="AH567" i="5"/>
  <c r="AJ567" i="5"/>
  <c r="AL567" i="5" s="1"/>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H579" i="5"/>
  <c r="AJ579" i="5"/>
  <c r="AN579" i="5"/>
  <c r="AR579" i="5"/>
  <c r="AE580" i="5"/>
  <c r="AN580" i="5" s="1"/>
  <c r="AH580" i="5"/>
  <c r="AJ580" i="5"/>
  <c r="AL580" i="5" s="1"/>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L591" i="5"/>
  <c r="AR591" i="5"/>
  <c r="AE592" i="5"/>
  <c r="AH592" i="5"/>
  <c r="AJ592" i="5"/>
  <c r="AN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L603" i="5" s="1"/>
  <c r="AR603" i="5"/>
  <c r="AE604" i="5"/>
  <c r="AN604" i="5" s="1"/>
  <c r="AH604" i="5"/>
  <c r="AJ604" i="5"/>
  <c r="AR604" i="5"/>
  <c r="AE605" i="5"/>
  <c r="AN605" i="5" s="1"/>
  <c r="AH605" i="5"/>
  <c r="AJ605" i="5"/>
  <c r="AR605" i="5"/>
  <c r="AE606" i="5"/>
  <c r="AN606" i="5" s="1"/>
  <c r="AH606" i="5"/>
  <c r="AJ606" i="5"/>
  <c r="AR606" i="5"/>
  <c r="AE607" i="5"/>
  <c r="AN607" i="5" s="1"/>
  <c r="AH607" i="5"/>
  <c r="AJ607" i="5"/>
  <c r="AL607" i="5" s="1"/>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P612" i="5" s="1"/>
  <c r="AH612" i="5"/>
  <c r="AJ612" i="5"/>
  <c r="AR612" i="5"/>
  <c r="AE613" i="5"/>
  <c r="AN613" i="5" s="1"/>
  <c r="AH613" i="5"/>
  <c r="AJ613" i="5"/>
  <c r="AR613" i="5"/>
  <c r="AE614" i="5"/>
  <c r="AN614" i="5" s="1"/>
  <c r="AH614" i="5"/>
  <c r="AP614" i="5" s="1"/>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H623" i="5"/>
  <c r="AJ623" i="5"/>
  <c r="AN623" i="5"/>
  <c r="AR623" i="5"/>
  <c r="AE624" i="5"/>
  <c r="AN624" i="5" s="1"/>
  <c r="AH624" i="5"/>
  <c r="AJ624" i="5"/>
  <c r="AL624" i="5" s="1"/>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H630" i="5"/>
  <c r="AJ630" i="5"/>
  <c r="AN630" i="5"/>
  <c r="AR630" i="5"/>
  <c r="AE631" i="5"/>
  <c r="AN631" i="5" s="1"/>
  <c r="AH631" i="5"/>
  <c r="AJ631" i="5"/>
  <c r="AR631" i="5"/>
  <c r="AE632" i="5"/>
  <c r="AN632" i="5" s="1"/>
  <c r="AH632" i="5"/>
  <c r="AJ632" i="5"/>
  <c r="AL632" i="5" s="1"/>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L640" i="5" s="1"/>
  <c r="AR640" i="5"/>
  <c r="AE641" i="5"/>
  <c r="AN641" i="5" s="1"/>
  <c r="AH641" i="5"/>
  <c r="AJ641" i="5"/>
  <c r="AR641" i="5"/>
  <c r="AE642" i="5"/>
  <c r="AN642" i="5" s="1"/>
  <c r="AH642" i="5"/>
  <c r="AJ642" i="5"/>
  <c r="AR642" i="5"/>
  <c r="AE643" i="5"/>
  <c r="AN643" i="5" s="1"/>
  <c r="AH643" i="5"/>
  <c r="AJ643" i="5"/>
  <c r="AR643" i="5"/>
  <c r="AE644" i="5"/>
  <c r="AN644" i="5" s="1"/>
  <c r="AH644" i="5"/>
  <c r="AJ644" i="5"/>
  <c r="AL644" i="5"/>
  <c r="AR644" i="5"/>
  <c r="AE645" i="5"/>
  <c r="AN645" i="5" s="1"/>
  <c r="AH645" i="5"/>
  <c r="AJ645" i="5"/>
  <c r="AR645" i="5"/>
  <c r="AE646" i="5"/>
  <c r="AN646" i="5" s="1"/>
  <c r="AH646" i="5"/>
  <c r="AP646" i="5" s="1"/>
  <c r="AJ646" i="5"/>
  <c r="AR646" i="5"/>
  <c r="AE647" i="5"/>
  <c r="AN647" i="5" s="1"/>
  <c r="AH647" i="5"/>
  <c r="AJ647" i="5"/>
  <c r="AR647" i="5"/>
  <c r="AE648" i="5"/>
  <c r="AN648" i="5" s="1"/>
  <c r="AH648" i="5"/>
  <c r="AJ648" i="5"/>
  <c r="AR648" i="5"/>
  <c r="AE649" i="5"/>
  <c r="AN649" i="5" s="1"/>
  <c r="AH649" i="5"/>
  <c r="AJ649" i="5"/>
  <c r="AR649" i="5"/>
  <c r="AE650" i="5"/>
  <c r="AN650" i="5" s="1"/>
  <c r="AH650" i="5"/>
  <c r="AP650" i="5" s="1"/>
  <c r="AJ650" i="5"/>
  <c r="AR650" i="5"/>
  <c r="AE651" i="5"/>
  <c r="AN651" i="5" s="1"/>
  <c r="AH651" i="5"/>
  <c r="AJ651" i="5"/>
  <c r="AL651" i="5" s="1"/>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H665" i="5"/>
  <c r="AJ665" i="5"/>
  <c r="AN665" i="5"/>
  <c r="AR665" i="5"/>
  <c r="AE666" i="5"/>
  <c r="AN666" i="5" s="1"/>
  <c r="AH666" i="5"/>
  <c r="AJ666" i="5"/>
  <c r="AR666" i="5"/>
  <c r="AE667" i="5"/>
  <c r="AN667" i="5" s="1"/>
  <c r="AH667" i="5"/>
  <c r="AJ667" i="5"/>
  <c r="AL667" i="5" s="1"/>
  <c r="AR667" i="5"/>
  <c r="AE668" i="5"/>
  <c r="AN668" i="5" s="1"/>
  <c r="AH668" i="5"/>
  <c r="AJ668" i="5"/>
  <c r="AR668" i="5"/>
  <c r="AE669" i="5"/>
  <c r="AN669" i="5" s="1"/>
  <c r="AH669" i="5"/>
  <c r="AJ669" i="5"/>
  <c r="AR669" i="5"/>
  <c r="AE670" i="5"/>
  <c r="AH670" i="5"/>
  <c r="AJ670" i="5"/>
  <c r="AN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L682" i="5" s="1"/>
  <c r="AR682" i="5"/>
  <c r="AE683" i="5"/>
  <c r="AN683" i="5" s="1"/>
  <c r="AH683" i="5"/>
  <c r="AJ683" i="5"/>
  <c r="AR683" i="5"/>
  <c r="AE684" i="5"/>
  <c r="AN684" i="5" s="1"/>
  <c r="AH684" i="5"/>
  <c r="AJ684" i="5"/>
  <c r="AR684" i="5"/>
  <c r="AE685" i="5"/>
  <c r="AN685" i="5" s="1"/>
  <c r="AH685" i="5"/>
  <c r="AJ685" i="5"/>
  <c r="AR685" i="5"/>
  <c r="AE686" i="5"/>
  <c r="AH686" i="5"/>
  <c r="AJ686" i="5"/>
  <c r="AN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H691" i="5"/>
  <c r="AJ691" i="5"/>
  <c r="AN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H699" i="5"/>
  <c r="AJ699" i="5"/>
  <c r="AN699" i="5"/>
  <c r="AR699" i="5"/>
  <c r="AE700" i="5"/>
  <c r="AN700" i="5" s="1"/>
  <c r="AH700" i="5"/>
  <c r="AJ700" i="5"/>
  <c r="AR700" i="5"/>
  <c r="AE701" i="5"/>
  <c r="AN701" i="5" s="1"/>
  <c r="AH701" i="5"/>
  <c r="AJ701" i="5"/>
  <c r="AL701" i="5" s="1"/>
  <c r="AR701" i="5"/>
  <c r="AE702" i="5"/>
  <c r="AN702" i="5" s="1"/>
  <c r="AH702" i="5"/>
  <c r="AJ702" i="5"/>
  <c r="AR702" i="5"/>
  <c r="AE703" i="5"/>
  <c r="AH703" i="5"/>
  <c r="AJ703" i="5"/>
  <c r="AN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H708" i="5"/>
  <c r="AJ708" i="5"/>
  <c r="AN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P713" i="5" s="1"/>
  <c r="AH713" i="5"/>
  <c r="AJ713" i="5"/>
  <c r="AR713" i="5"/>
  <c r="AE714" i="5"/>
  <c r="AH714" i="5"/>
  <c r="AJ714" i="5"/>
  <c r="AN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H724" i="5"/>
  <c r="AJ724" i="5"/>
  <c r="AN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L731" i="5" s="1"/>
  <c r="AR731" i="5"/>
  <c r="AE732" i="5"/>
  <c r="AH732" i="5"/>
  <c r="AJ732" i="5"/>
  <c r="AN732" i="5"/>
  <c r="AR732" i="5"/>
  <c r="AE733" i="5"/>
  <c r="AN733" i="5" s="1"/>
  <c r="AH733" i="5"/>
  <c r="AJ733" i="5"/>
  <c r="AR733" i="5"/>
  <c r="AE734" i="5"/>
  <c r="AN734" i="5" s="1"/>
  <c r="AH734" i="5"/>
  <c r="AJ734" i="5"/>
  <c r="AR734" i="5"/>
  <c r="AE735" i="5"/>
  <c r="AH735" i="5"/>
  <c r="AJ735" i="5"/>
  <c r="AN735" i="5"/>
  <c r="AR735" i="5"/>
  <c r="AE736" i="5"/>
  <c r="AN736" i="5" s="1"/>
  <c r="AP736" i="5" s="1"/>
  <c r="AH736" i="5"/>
  <c r="AJ736" i="5"/>
  <c r="AR736" i="5"/>
  <c r="AE737" i="5"/>
  <c r="AN737" i="5" s="1"/>
  <c r="AH737" i="5"/>
  <c r="AJ737" i="5"/>
  <c r="AR737" i="5"/>
  <c r="AE738" i="5"/>
  <c r="AN738" i="5" s="1"/>
  <c r="AH738" i="5"/>
  <c r="AJ738" i="5"/>
  <c r="AR738" i="5"/>
  <c r="AE739" i="5"/>
  <c r="AN739" i="5" s="1"/>
  <c r="AH739" i="5"/>
  <c r="AJ739" i="5"/>
  <c r="AL739" i="5" s="1"/>
  <c r="AR739" i="5"/>
  <c r="AE740" i="5"/>
  <c r="AN740" i="5" s="1"/>
  <c r="AH740" i="5"/>
  <c r="AJ740" i="5"/>
  <c r="AR740" i="5"/>
  <c r="AE741" i="5"/>
  <c r="AN741" i="5" s="1"/>
  <c r="AH741" i="5"/>
  <c r="AJ741" i="5"/>
  <c r="AR741" i="5"/>
  <c r="AE742" i="5"/>
  <c r="AN742" i="5" s="1"/>
  <c r="AH742" i="5"/>
  <c r="AJ742" i="5"/>
  <c r="AR742" i="5"/>
  <c r="AE743" i="5"/>
  <c r="AH743" i="5"/>
  <c r="AJ743" i="5"/>
  <c r="AN743" i="5"/>
  <c r="AR743" i="5"/>
  <c r="AE744" i="5"/>
  <c r="AN744" i="5" s="1"/>
  <c r="AH744" i="5"/>
  <c r="AJ744" i="5"/>
  <c r="AR744" i="5"/>
  <c r="AE745" i="5"/>
  <c r="AN745" i="5" s="1"/>
  <c r="AH745" i="5"/>
  <c r="AJ745" i="5"/>
  <c r="AR745" i="5"/>
  <c r="AE746" i="5"/>
  <c r="AN746" i="5" s="1"/>
  <c r="AH746" i="5"/>
  <c r="AJ746" i="5"/>
  <c r="AR746" i="5"/>
  <c r="AE747" i="5"/>
  <c r="AN747" i="5" s="1"/>
  <c r="AH747" i="5"/>
  <c r="AJ747" i="5"/>
  <c r="AR747" i="5"/>
  <c r="AE748" i="5"/>
  <c r="AN748" i="5" s="1"/>
  <c r="AH748" i="5"/>
  <c r="AJ748" i="5"/>
  <c r="AR748" i="5"/>
  <c r="AE749" i="5"/>
  <c r="AN749" i="5" s="1"/>
  <c r="AH749" i="5"/>
  <c r="AJ749" i="5"/>
  <c r="AR749" i="5"/>
  <c r="AE750" i="5"/>
  <c r="AH750" i="5"/>
  <c r="AJ750" i="5"/>
  <c r="AN750" i="5"/>
  <c r="AR750" i="5"/>
  <c r="AE751" i="5"/>
  <c r="AN751" i="5" s="1"/>
  <c r="AH751" i="5"/>
  <c r="AJ751" i="5"/>
  <c r="AR751" i="5"/>
  <c r="AE752" i="5"/>
  <c r="AN752" i="5" s="1"/>
  <c r="AH752" i="5"/>
  <c r="AJ752" i="5"/>
  <c r="AL752" i="5" s="1"/>
  <c r="AR752" i="5"/>
  <c r="AE753" i="5"/>
  <c r="AN753" i="5" s="1"/>
  <c r="AH753" i="5"/>
  <c r="AJ753" i="5"/>
  <c r="AR753" i="5"/>
  <c r="AE754" i="5"/>
  <c r="AN754" i="5" s="1"/>
  <c r="AH754" i="5"/>
  <c r="AJ754" i="5"/>
  <c r="AR754" i="5"/>
  <c r="AE755" i="5"/>
  <c r="AN755" i="5" s="1"/>
  <c r="AH755" i="5"/>
  <c r="AJ755" i="5"/>
  <c r="AR755" i="5"/>
  <c r="AE13" i="5"/>
  <c r="AN13" i="5" s="1"/>
  <c r="AH13" i="5"/>
  <c r="AJ13" i="5"/>
  <c r="AR13" i="5"/>
  <c r="AE14" i="5"/>
  <c r="AN14" i="5" s="1"/>
  <c r="AH14" i="5"/>
  <c r="AJ14" i="5"/>
  <c r="AR14" i="5"/>
  <c r="AE15" i="5"/>
  <c r="AN15" i="5" s="1"/>
  <c r="AH15" i="5"/>
  <c r="AJ15" i="5"/>
  <c r="AL15" i="5" s="1"/>
  <c r="AR15" i="5"/>
  <c r="AE16" i="5"/>
  <c r="AN16" i="5" s="1"/>
  <c r="AH16" i="5"/>
  <c r="AJ16" i="5"/>
  <c r="AR16" i="5"/>
  <c r="AE17" i="5"/>
  <c r="AN17" i="5" s="1"/>
  <c r="AH17" i="5"/>
  <c r="AJ17" i="5"/>
  <c r="AR17" i="5"/>
  <c r="AE18" i="5"/>
  <c r="AH18" i="5"/>
  <c r="AJ18" i="5"/>
  <c r="AN18" i="5"/>
  <c r="AR18" i="5"/>
  <c r="AE19" i="5"/>
  <c r="AN19" i="5" s="1"/>
  <c r="AH19" i="5"/>
  <c r="AJ19" i="5"/>
  <c r="AL19" i="5" s="1"/>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P16" i="5"/>
  <c r="AP33" i="5"/>
  <c r="AP38" i="5"/>
  <c r="AP40" i="5"/>
  <c r="AP55" i="5"/>
  <c r="AP58" i="5"/>
  <c r="AP65" i="5"/>
  <c r="AP75" i="5"/>
  <c r="AP94" i="5"/>
  <c r="AP96" i="5"/>
  <c r="AP115" i="5"/>
  <c r="AP122" i="5"/>
  <c r="AP136" i="5"/>
  <c r="AP142" i="5"/>
  <c r="AP161" i="5"/>
  <c r="AP170" i="5"/>
  <c r="AP185" i="5"/>
  <c r="AP189" i="5"/>
  <c r="AP197" i="5"/>
  <c r="AP199" i="5"/>
  <c r="AP201" i="5"/>
  <c r="AP203" i="5"/>
  <c r="AP215" i="5"/>
  <c r="AP217" i="5"/>
  <c r="AP229" i="5"/>
  <c r="AP239" i="5"/>
  <c r="AP242" i="5"/>
  <c r="AP255" i="5"/>
  <c r="AP271" i="5"/>
  <c r="AP272" i="5"/>
  <c r="AP284" i="5"/>
  <c r="AP287" i="5"/>
  <c r="AP288" i="5"/>
  <c r="AP291" i="5"/>
  <c r="AP294" i="5"/>
  <c r="AP316" i="5"/>
  <c r="AP320" i="5"/>
  <c r="AP328" i="5"/>
  <c r="AP329" i="5"/>
  <c r="AP335" i="5"/>
  <c r="AP356" i="5"/>
  <c r="AP372" i="5"/>
  <c r="AP376" i="5"/>
  <c r="AP380" i="5"/>
  <c r="AP391" i="5"/>
  <c r="AP395" i="5"/>
  <c r="AP397" i="5"/>
  <c r="AP400" i="5"/>
  <c r="AP401" i="5"/>
  <c r="AP402" i="5"/>
  <c r="AP404" i="5"/>
  <c r="AP407" i="5"/>
  <c r="AP409" i="5"/>
  <c r="AP412" i="5"/>
  <c r="AP413" i="5"/>
  <c r="AP415" i="5"/>
  <c r="AP417" i="5"/>
  <c r="AP419" i="5"/>
  <c r="AP420" i="5"/>
  <c r="AP429" i="5"/>
  <c r="AP436" i="5"/>
  <c r="AP440" i="5"/>
  <c r="AP492" i="5"/>
  <c r="AP500" i="5"/>
  <c r="AP512" i="5"/>
  <c r="AP548" i="5"/>
  <c r="AP556" i="5"/>
  <c r="AP620" i="5"/>
  <c r="AP638" i="5"/>
  <c r="AP642" i="5"/>
  <c r="AP666" i="5"/>
  <c r="AP695" i="5"/>
  <c r="AP697" i="5"/>
  <c r="AP699" i="5"/>
  <c r="AP704" i="5"/>
  <c r="AP735" i="5"/>
  <c r="AP634" i="5" l="1"/>
  <c r="AP727" i="5"/>
  <c r="AP433" i="5"/>
  <c r="AP113" i="5"/>
  <c r="AL694" i="5"/>
  <c r="AP686" i="5"/>
  <c r="AL462" i="5"/>
  <c r="AL363" i="5"/>
  <c r="AL323" i="5"/>
  <c r="AL390" i="5"/>
  <c r="AL275" i="5"/>
  <c r="AL273" i="5"/>
  <c r="AL233" i="5"/>
  <c r="AL167" i="5"/>
  <c r="AP167" i="5"/>
  <c r="AL152" i="5"/>
  <c r="AL588" i="5"/>
  <c r="AL558" i="5"/>
  <c r="AP558" i="5"/>
  <c r="AL522" i="5"/>
  <c r="AL489" i="5"/>
  <c r="AL487" i="5"/>
  <c r="AP487" i="5"/>
  <c r="AL485" i="5"/>
  <c r="AL481" i="5"/>
  <c r="AL479" i="5"/>
  <c r="AL477" i="5"/>
  <c r="AP477" i="5"/>
  <c r="AL475" i="5"/>
  <c r="AL421" i="5"/>
  <c r="AP421" i="5"/>
  <c r="AL411" i="5"/>
  <c r="AP411" i="5"/>
  <c r="AL405" i="5"/>
  <c r="AP405" i="5"/>
  <c r="AL395" i="5"/>
  <c r="AL378" i="5"/>
  <c r="AL351" i="5"/>
  <c r="AL343" i="5"/>
  <c r="AL334" i="5"/>
  <c r="AL307" i="5"/>
  <c r="AL269" i="5"/>
  <c r="AP269" i="5"/>
  <c r="AL267" i="5"/>
  <c r="AL259" i="5"/>
  <c r="AL238" i="5"/>
  <c r="AL102" i="5"/>
  <c r="AL98" i="5"/>
  <c r="AL94" i="5"/>
  <c r="AL56" i="5"/>
  <c r="AL50" i="5"/>
  <c r="AL31" i="5"/>
  <c r="AL749" i="5"/>
  <c r="AL696" i="5"/>
  <c r="AP696" i="5"/>
  <c r="AL545" i="5"/>
  <c r="AL365" i="5"/>
  <c r="AL171" i="5"/>
  <c r="AP171" i="5"/>
  <c r="AL85" i="5"/>
  <c r="AL579" i="5"/>
  <c r="AP579" i="5"/>
  <c r="AL530" i="5"/>
  <c r="AL165" i="5"/>
  <c r="AL127" i="5"/>
  <c r="AL743" i="5"/>
  <c r="AP743" i="5"/>
  <c r="AL732" i="5"/>
  <c r="AL13" i="5"/>
  <c r="AL563" i="5"/>
  <c r="AL561" i="5"/>
  <c r="AL467" i="5"/>
  <c r="AP467" i="5"/>
  <c r="AL364" i="5"/>
  <c r="AL347" i="5"/>
  <c r="AL324" i="5"/>
  <c r="AL291" i="5"/>
  <c r="AL265" i="5"/>
  <c r="AL248" i="5"/>
  <c r="AL197" i="5"/>
  <c r="AL182" i="5"/>
  <c r="AL174" i="5"/>
  <c r="AL157" i="5"/>
  <c r="AL153" i="5"/>
  <c r="AL144" i="5"/>
  <c r="AL140" i="5"/>
  <c r="AL121" i="5"/>
  <c r="AL67" i="5"/>
  <c r="AP67" i="5"/>
  <c r="AL654" i="5"/>
  <c r="AL373" i="5"/>
  <c r="AL209" i="5"/>
  <c r="AP209" i="5"/>
  <c r="AL39" i="5"/>
  <c r="AL690" i="5"/>
  <c r="AL569" i="5"/>
  <c r="AL526" i="5"/>
  <c r="AP526" i="5"/>
  <c r="AL231" i="5"/>
  <c r="AP231" i="5"/>
  <c r="AL684" i="5"/>
  <c r="AP684" i="5"/>
  <c r="AL28" i="5"/>
  <c r="AL20" i="5"/>
  <c r="AL750" i="5"/>
  <c r="AL744" i="5"/>
  <c r="AL724" i="5"/>
  <c r="AL722" i="5"/>
  <c r="AL720" i="5"/>
  <c r="AP720" i="5"/>
  <c r="AL718" i="5"/>
  <c r="AL693" i="5"/>
  <c r="AL691" i="5"/>
  <c r="AL674" i="5"/>
  <c r="AP674" i="5"/>
  <c r="AL653" i="5"/>
  <c r="AL634" i="5"/>
  <c r="AL619" i="5"/>
  <c r="AL617" i="5"/>
  <c r="AP617" i="5"/>
  <c r="AL615" i="5"/>
  <c r="AL611" i="5"/>
  <c r="AL601" i="5"/>
  <c r="AL599" i="5"/>
  <c r="AP599" i="5"/>
  <c r="AL586" i="5"/>
  <c r="AL584" i="5"/>
  <c r="AL576" i="5"/>
  <c r="AL568" i="5"/>
  <c r="AL546" i="5"/>
  <c r="AP546" i="5"/>
  <c r="AL544" i="5"/>
  <c r="AL535" i="5"/>
  <c r="AL506" i="5"/>
  <c r="AL500" i="5"/>
  <c r="AL463" i="5"/>
  <c r="AL457" i="5"/>
  <c r="AL434" i="5"/>
  <c r="AP434" i="5"/>
  <c r="AL374" i="5"/>
  <c r="AL318" i="5"/>
  <c r="AL314" i="5"/>
  <c r="AP314" i="5"/>
  <c r="AL312" i="5"/>
  <c r="AL282" i="5"/>
  <c r="AL186" i="5"/>
  <c r="AP186" i="5"/>
  <c r="AL184" i="5"/>
  <c r="AL180" i="5"/>
  <c r="AL117" i="5"/>
  <c r="AL88" i="5"/>
  <c r="AL82" i="5"/>
  <c r="AL63" i="5"/>
  <c r="AL61" i="5"/>
  <c r="AP61" i="5"/>
  <c r="AP48" i="5"/>
  <c r="AP46" i="5"/>
  <c r="AL44" i="5"/>
  <c r="AL671" i="5"/>
  <c r="AP671" i="5"/>
  <c r="AP658" i="5"/>
  <c r="AP622" i="5"/>
  <c r="AL585" i="5"/>
  <c r="AL505" i="5"/>
  <c r="AP505" i="5"/>
  <c r="AL433" i="5"/>
  <c r="AL371" i="5"/>
  <c r="AL25" i="5"/>
  <c r="AL711" i="5"/>
  <c r="AP711" i="5"/>
  <c r="AL629" i="5"/>
  <c r="AL503" i="5"/>
  <c r="AP503" i="5"/>
  <c r="AL450" i="5"/>
  <c r="AL237" i="5"/>
  <c r="AP237" i="5"/>
  <c r="AL26" i="5"/>
  <c r="AL746" i="5"/>
  <c r="AP746" i="5"/>
  <c r="AL714" i="5"/>
  <c r="AL687" i="5"/>
  <c r="AP687" i="5"/>
  <c r="AL670" i="5"/>
  <c r="AP670" i="5"/>
  <c r="AL630" i="5"/>
  <c r="AP630" i="5"/>
  <c r="AL574" i="5"/>
  <c r="AL498" i="5"/>
  <c r="AL494" i="5"/>
  <c r="AL453" i="5"/>
  <c r="AL451" i="5"/>
  <c r="AL426" i="5"/>
  <c r="AP426" i="5"/>
  <c r="AL424" i="5"/>
  <c r="AL422" i="5"/>
  <c r="AL387" i="5"/>
  <c r="AL385" i="5"/>
  <c r="AL358" i="5"/>
  <c r="AL278" i="5"/>
  <c r="AL234" i="5"/>
  <c r="AL221" i="5"/>
  <c r="AP221" i="5"/>
  <c r="AL191" i="5"/>
  <c r="AL147" i="5"/>
  <c r="AL132" i="5"/>
  <c r="AL113" i="5"/>
  <c r="AL84" i="5"/>
  <c r="AP725" i="5"/>
  <c r="AL604" i="5"/>
  <c r="AL562" i="5"/>
  <c r="AP562" i="5"/>
  <c r="AL18" i="5"/>
  <c r="AP18" i="5"/>
  <c r="AL736" i="5"/>
  <c r="AL685" i="5"/>
  <c r="AL664" i="5"/>
  <c r="AP664" i="5"/>
  <c r="AL662" i="5"/>
  <c r="AP662" i="5"/>
  <c r="AL658" i="5"/>
  <c r="AL637" i="5"/>
  <c r="AL626" i="5"/>
  <c r="AP626" i="5"/>
  <c r="AL620" i="5"/>
  <c r="AL566" i="5"/>
  <c r="AL553" i="5"/>
  <c r="AL551" i="5"/>
  <c r="AP551" i="5"/>
  <c r="AL549" i="5"/>
  <c r="AL542" i="5"/>
  <c r="AL521" i="5"/>
  <c r="AL519" i="5"/>
  <c r="AL517" i="5"/>
  <c r="AL490" i="5"/>
  <c r="AL447" i="5"/>
  <c r="AP447" i="5"/>
  <c r="AL418" i="5"/>
  <c r="AL416" i="5"/>
  <c r="AL414" i="5"/>
  <c r="AL350" i="5"/>
  <c r="AL333" i="5"/>
  <c r="AL331" i="5"/>
  <c r="AL310" i="5"/>
  <c r="AP310" i="5"/>
  <c r="AL306" i="5"/>
  <c r="AL304" i="5"/>
  <c r="AL300" i="5"/>
  <c r="AL289" i="5"/>
  <c r="AL251" i="5"/>
  <c r="AL204" i="5"/>
  <c r="AL160" i="5"/>
  <c r="AL76" i="5"/>
  <c r="AL70" i="5"/>
  <c r="AL57" i="5"/>
  <c r="AL719" i="5"/>
  <c r="AL633" i="5"/>
  <c r="AP633" i="5"/>
  <c r="AL361" i="5"/>
  <c r="AL338" i="5"/>
  <c r="AL321" i="5"/>
  <c r="AL41" i="5"/>
  <c r="AL35" i="5"/>
  <c r="AL745" i="5"/>
  <c r="AL648" i="5"/>
  <c r="AP648" i="5"/>
  <c r="AL277" i="5"/>
  <c r="AL205" i="5"/>
  <c r="AP205" i="5"/>
  <c r="AL129" i="5"/>
  <c r="AP129" i="5"/>
  <c r="AL123" i="5"/>
  <c r="AL17" i="5"/>
  <c r="AL741" i="5"/>
  <c r="AL738" i="5"/>
  <c r="AL729" i="5"/>
  <c r="AL727" i="5"/>
  <c r="AL725" i="5"/>
  <c r="AL702" i="5"/>
  <c r="AL681" i="5"/>
  <c r="AL679" i="5"/>
  <c r="AL660" i="5"/>
  <c r="AL650" i="5"/>
  <c r="AL639" i="5"/>
  <c r="AL612" i="5"/>
  <c r="AL600" i="5"/>
  <c r="AL596" i="5"/>
  <c r="AP542" i="5"/>
  <c r="AP540" i="5"/>
  <c r="AP538" i="5"/>
  <c r="AP530" i="5"/>
  <c r="AL509" i="5"/>
  <c r="AL507" i="5"/>
  <c r="AL466" i="5"/>
  <c r="AP466" i="5"/>
  <c r="AL456" i="5"/>
  <c r="AL439" i="5"/>
  <c r="AL435" i="5"/>
  <c r="AP435" i="5"/>
  <c r="AL431" i="5"/>
  <c r="AP418" i="5"/>
  <c r="AP416" i="5"/>
  <c r="AP410" i="5"/>
  <c r="AP408" i="5"/>
  <c r="AP406" i="5"/>
  <c r="AL398" i="5"/>
  <c r="AP398" i="5"/>
  <c r="AP354" i="5"/>
  <c r="AP352" i="5"/>
  <c r="AL346" i="5"/>
  <c r="AL344" i="5"/>
  <c r="AL342" i="5"/>
  <c r="AL340" i="5"/>
  <c r="AL319" i="5"/>
  <c r="AL302" i="5"/>
  <c r="AL298" i="5"/>
  <c r="AL262" i="5"/>
  <c r="AP262" i="5"/>
  <c r="AL258" i="5"/>
  <c r="AL249" i="5"/>
  <c r="AL226" i="5"/>
  <c r="AP226" i="5"/>
  <c r="AL222" i="5"/>
  <c r="AL211" i="5"/>
  <c r="AP211" i="5"/>
  <c r="AL200" i="5"/>
  <c r="AL169" i="5"/>
  <c r="AL154" i="5"/>
  <c r="AL135" i="5"/>
  <c r="AP135" i="5"/>
  <c r="AL120" i="5"/>
  <c r="AL97" i="5"/>
  <c r="AL95" i="5"/>
  <c r="AL93" i="5"/>
  <c r="AP93" i="5"/>
  <c r="AL51" i="5"/>
  <c r="AP51" i="5"/>
  <c r="AL33" i="5"/>
  <c r="M18" i="12"/>
  <c r="F20" i="5"/>
  <c r="G13" i="5"/>
  <c r="AP119" i="5"/>
  <c r="AP111" i="5"/>
  <c r="AP123" i="5"/>
  <c r="AP668" i="5"/>
  <c r="AP660" i="5"/>
  <c r="AP652" i="5"/>
  <c r="AP644" i="5"/>
  <c r="AP636" i="5"/>
  <c r="AP628" i="5"/>
  <c r="AP554" i="5"/>
  <c r="AP550" i="5"/>
  <c r="AP534" i="5"/>
  <c r="AP522" i="5"/>
  <c r="AP427" i="5"/>
  <c r="AP423" i="5"/>
  <c r="AP386" i="5"/>
  <c r="AP358" i="5"/>
  <c r="AP31" i="5"/>
  <c r="AL23" i="5"/>
  <c r="AP721" i="5"/>
  <c r="AL688" i="5"/>
  <c r="AP350" i="5"/>
  <c r="AL315" i="5"/>
  <c r="AP128" i="5"/>
  <c r="AP124" i="5"/>
  <c r="AP36" i="5"/>
  <c r="AP34" i="5"/>
  <c r="AP705" i="5"/>
  <c r="AP676" i="5"/>
  <c r="AP390" i="5"/>
  <c r="AP308" i="5"/>
  <c r="AP304" i="5"/>
  <c r="AP130" i="5"/>
  <c r="AP117" i="5"/>
  <c r="AP719" i="5"/>
  <c r="AP23" i="5"/>
  <c r="AP19" i="5"/>
  <c r="AP692" i="5"/>
  <c r="AP444" i="5"/>
  <c r="AP373" i="5"/>
  <c r="AP357" i="5"/>
  <c r="AP150" i="5"/>
  <c r="AP72" i="5"/>
  <c r="AP15" i="5"/>
  <c r="AL623" i="5"/>
  <c r="AL355" i="5"/>
  <c r="AP618" i="5"/>
  <c r="AP516" i="5"/>
  <c r="AP166" i="5"/>
  <c r="AP158" i="5"/>
  <c r="AP177" i="5"/>
  <c r="AP654" i="5"/>
  <c r="AP443" i="5"/>
  <c r="AP425" i="5"/>
  <c r="AP187" i="5"/>
  <c r="AL712" i="5"/>
  <c r="AP220" i="5"/>
  <c r="AP218" i="5"/>
  <c r="AP148" i="5"/>
  <c r="AP682" i="5"/>
  <c r="AP678" i="5"/>
  <c r="AP30" i="5"/>
  <c r="AP744" i="5"/>
  <c r="AP261" i="5"/>
  <c r="AL227" i="5"/>
  <c r="AP728" i="5"/>
  <c r="AP543" i="5"/>
  <c r="AP535" i="5"/>
  <c r="AP527" i="5"/>
  <c r="AP506" i="5"/>
  <c r="AP502" i="5"/>
  <c r="AP498" i="5"/>
  <c r="AP490" i="5"/>
  <c r="AP424" i="5"/>
  <c r="AP371" i="5"/>
  <c r="AP363" i="5"/>
  <c r="AP355" i="5"/>
  <c r="AP338"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P26"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79" i="5"/>
  <c r="AP663" i="5"/>
  <c r="AP655" i="5"/>
  <c r="AP647" i="5"/>
  <c r="AP639" i="5"/>
  <c r="AP631" i="5"/>
  <c r="AP623" i="5"/>
  <c r="AP615" i="5"/>
  <c r="AP607" i="5"/>
  <c r="AP591" i="5"/>
  <c r="AP583" i="5"/>
  <c r="AP575" i="5"/>
  <c r="AP567" i="5"/>
  <c r="AL575" i="5"/>
  <c r="AL441" i="5"/>
  <c r="AL430" i="5"/>
  <c r="AL559" i="5"/>
  <c r="AP559" i="5"/>
  <c r="AL557" i="5"/>
  <c r="AP557" i="5"/>
  <c r="AL631" i="5"/>
  <c r="AP741" i="5"/>
  <c r="AP729" i="5"/>
  <c r="AP712" i="5"/>
  <c r="AP690" i="5"/>
  <c r="AP22" i="5"/>
  <c r="AL680" i="5"/>
  <c r="AP610" i="5"/>
  <c r="AP606" i="5"/>
  <c r="AP604" i="5"/>
  <c r="AP602" i="5"/>
  <c r="AP598" i="5"/>
  <c r="AP596" i="5"/>
  <c r="AP594" i="5"/>
  <c r="AP590" i="5"/>
  <c r="AP588" i="5"/>
  <c r="AP586" i="5"/>
  <c r="AP582" i="5"/>
  <c r="AP580" i="5"/>
  <c r="AP578" i="5"/>
  <c r="AP574" i="5"/>
  <c r="AP572" i="5"/>
  <c r="AP570" i="5"/>
  <c r="AP566" i="5"/>
  <c r="AP564" i="5"/>
  <c r="AL14" i="5"/>
  <c r="AL703" i="5"/>
  <c r="AP703" i="5"/>
  <c r="AP733" i="5"/>
  <c r="AP513" i="5"/>
  <c r="AP353" i="5"/>
  <c r="AP340" i="5"/>
  <c r="AP318" i="5"/>
  <c r="AP309" i="5"/>
  <c r="AP305" i="5"/>
  <c r="AP296" i="5"/>
  <c r="AP280" i="5"/>
  <c r="AP253" i="5"/>
  <c r="AP240" i="5"/>
  <c r="AP236" i="5"/>
  <c r="AP234" i="5"/>
  <c r="AP228" i="5"/>
  <c r="AP224" i="5"/>
  <c r="AP212" i="5"/>
  <c r="AP210" i="5"/>
  <c r="AP208" i="5"/>
  <c r="AP204" i="5"/>
  <c r="AP196" i="5"/>
  <c r="AP188" i="5"/>
  <c r="AP184" i="5"/>
  <c r="AP182" i="5"/>
  <c r="AP178" i="5"/>
  <c r="AP176" i="5"/>
  <c r="AP174" i="5"/>
  <c r="AP172" i="5"/>
  <c r="AP165" i="5"/>
  <c r="AP160"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63" i="5"/>
  <c r="AP459" i="5"/>
  <c r="AP455" i="5"/>
  <c r="AP451" i="5"/>
  <c r="AP382" i="5"/>
  <c r="AP361" i="5"/>
  <c r="AP346" i="5"/>
  <c r="AP302" i="5"/>
  <c r="AP298" i="5"/>
  <c r="AP293" i="5"/>
  <c r="AP282" i="5"/>
  <c r="AP266" i="5"/>
  <c r="AP243" i="5"/>
  <c r="AP146" i="5"/>
  <c r="AP110" i="5"/>
  <c r="AP92" i="5"/>
  <c r="AP85"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P13" i="5"/>
  <c r="AL666" i="5"/>
  <c r="AL592" i="5"/>
  <c r="AL577" i="5"/>
  <c r="AL572" i="5"/>
  <c r="AP507"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450" i="5"/>
  <c r="AP389" i="5"/>
  <c r="AP377" i="5"/>
  <c r="AP325" i="5"/>
  <c r="AP312" i="5"/>
  <c r="AP303" i="5"/>
  <c r="AP285" i="5"/>
  <c r="AP260" i="5"/>
  <c r="AP244" i="5"/>
  <c r="AP168" i="5"/>
  <c r="AP163" i="5"/>
  <c r="AP147"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49" i="5"/>
  <c r="AP737" i="5"/>
  <c r="AP691" i="5"/>
  <c r="AP683" i="5"/>
  <c r="AP675" i="5"/>
  <c r="AP667" i="5"/>
  <c r="AP659" i="5"/>
  <c r="AP651" i="5"/>
  <c r="AP643" i="5"/>
  <c r="AP635" i="5"/>
  <c r="AP627" i="5"/>
  <c r="AP619" i="5"/>
  <c r="AP611" i="5"/>
  <c r="AP603" i="5"/>
  <c r="AP587" i="5"/>
  <c r="AP571" i="5"/>
  <c r="AP563" i="5"/>
  <c r="AP555" i="5"/>
  <c r="AP547" i="5"/>
  <c r="AP539" i="5"/>
  <c r="AP531" i="5"/>
  <c r="AP523" i="5"/>
  <c r="AP518" i="5"/>
  <c r="AP514" i="5"/>
  <c r="AP707" i="5"/>
  <c r="AP685" i="5"/>
  <c r="AP677" i="5"/>
  <c r="AP669" i="5"/>
  <c r="AP661" i="5"/>
  <c r="AP653"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745" i="5"/>
  <c r="AP689" i="5"/>
  <c r="AP681" i="5"/>
  <c r="AP673" i="5"/>
  <c r="AP665" i="5"/>
  <c r="AP657" i="5"/>
  <c r="AP649" i="5"/>
  <c r="AP641" i="5"/>
  <c r="AP625" i="5"/>
  <c r="AP609" i="5"/>
  <c r="AP601" i="5"/>
  <c r="AP593"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24" i="5"/>
  <c r="AP307" i="5"/>
  <c r="AP290" i="5"/>
  <c r="AP274" i="5"/>
  <c r="AP232" i="5"/>
  <c r="AP227" i="5"/>
  <c r="AP223" i="5"/>
  <c r="AP213" i="5"/>
  <c r="AP200" i="5"/>
  <c r="AP195" i="5"/>
  <c r="AP191" i="5"/>
  <c r="AP173" i="5"/>
  <c r="AP154" i="5"/>
  <c r="AP151" i="5"/>
  <c r="AP144" i="5"/>
  <c r="AP141" i="5"/>
  <c r="AP138" i="5"/>
  <c r="AP132"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48" i="5"/>
  <c r="AP442" i="5"/>
  <c r="AP437" i="5"/>
  <c r="AP374" i="5"/>
  <c r="AP370" i="5"/>
  <c r="AP367" i="5"/>
  <c r="AP345" i="5"/>
  <c r="AP259" i="5"/>
  <c r="AP238" i="5"/>
  <c r="AP219" i="5"/>
  <c r="AP206" i="5"/>
  <c r="AP192" i="5"/>
  <c r="AP155" i="5"/>
  <c r="AP145" i="5"/>
  <c r="AP139" i="5"/>
  <c r="AP127"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2" i="5"/>
  <c r="AP461" i="5"/>
  <c r="AP456" i="5"/>
  <c r="AP445" i="5"/>
  <c r="AP439" i="5"/>
  <c r="AP387" i="5"/>
  <c r="AP383" i="5"/>
  <c r="AP351" i="5"/>
  <c r="AP336" i="5"/>
  <c r="AP333" i="5"/>
  <c r="AP323" i="5"/>
  <c r="AP277" i="5"/>
  <c r="AP264" i="5"/>
  <c r="AP257" i="5"/>
  <c r="AP250" i="5"/>
  <c r="AP222" i="5"/>
  <c r="AP194" i="5"/>
  <c r="AP190" i="5"/>
  <c r="AP137" i="5"/>
  <c r="AP134" i="5"/>
  <c r="AP125" i="5"/>
  <c r="AP90" i="5"/>
  <c r="AP80" i="5"/>
  <c r="AP74" i="5"/>
  <c r="AP69" i="5"/>
  <c r="AP37" i="5"/>
  <c r="AP734" i="5"/>
  <c r="AP715" i="5"/>
  <c r="AP709" i="5"/>
  <c r="AP702" i="5"/>
  <c r="AP694" i="5"/>
  <c r="AP693" i="5"/>
  <c r="AP748" i="5"/>
  <c r="AP740" i="5"/>
  <c r="AP732" i="5"/>
  <c r="AP724" i="5"/>
  <c r="AP718" i="5"/>
  <c r="AP755" i="5"/>
  <c r="AP747" i="5"/>
  <c r="AP739" i="5"/>
  <c r="AP731" i="5"/>
  <c r="AP723" i="5"/>
  <c r="AP716" i="5"/>
  <c r="AP710"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53" i="5" l="1"/>
  <c r="AP289" i="5"/>
  <c r="AP265" i="5"/>
  <c r="AP422" i="5"/>
  <c r="AP414" i="5"/>
  <c r="AP273" i="5"/>
  <c r="AP321" i="5"/>
  <c r="AP233" i="5"/>
  <c r="AP84" i="5"/>
  <c r="AP519" i="5"/>
  <c r="AP97" i="5"/>
  <c r="AP95" i="5"/>
  <c r="AP76" i="5"/>
  <c r="AP251" i="5"/>
  <c r="M19" i="12"/>
  <c r="F21" i="5"/>
  <c r="G14" i="5"/>
  <c r="AP59" i="5"/>
  <c r="AP278" i="5"/>
  <c r="AP322" i="5"/>
  <c r="AP77" i="5"/>
  <c r="AP629" i="5"/>
  <c r="AP317" i="5"/>
  <c r="AP140" i="5"/>
  <c r="AP330" i="5"/>
  <c r="AP120" i="5"/>
  <c r="AP403" i="5"/>
  <c r="AP25" i="5"/>
  <c r="AP17" i="5"/>
  <c r="M20" i="12" l="1"/>
  <c r="F22" i="5"/>
  <c r="G15" i="5"/>
  <c r="G16" i="5"/>
  <c r="AP595" i="5"/>
  <c r="AP112" i="5"/>
  <c r="AP118" i="5"/>
  <c r="A3604" i="8"/>
  <c r="B3604" i="8"/>
  <c r="C3604" i="8"/>
  <c r="D3604" i="8"/>
  <c r="E3604" i="8"/>
  <c r="F3604" i="8"/>
  <c r="K3604" i="8" s="1"/>
  <c r="G3604" i="8"/>
  <c r="H3604" i="8"/>
  <c r="J3604" i="8"/>
  <c r="M3604" i="8" s="1"/>
  <c r="A3605" i="8"/>
  <c r="B3605" i="8"/>
  <c r="C3605" i="8"/>
  <c r="D3605" i="8"/>
  <c r="E3605" i="8"/>
  <c r="M3605" i="8" s="1"/>
  <c r="F3605" i="8"/>
  <c r="K3605" i="8" s="1"/>
  <c r="G3605" i="8"/>
  <c r="H3605" i="8"/>
  <c r="J3605" i="8"/>
  <c r="A3606" i="8"/>
  <c r="B3606" i="8"/>
  <c r="C3606" i="8"/>
  <c r="D3606" i="8"/>
  <c r="E3606" i="8"/>
  <c r="F3606" i="8"/>
  <c r="G3606" i="8"/>
  <c r="H3606" i="8"/>
  <c r="J3606" i="8"/>
  <c r="A3607" i="8"/>
  <c r="B3607" i="8"/>
  <c r="C3607" i="8"/>
  <c r="D3607" i="8"/>
  <c r="E3607" i="8"/>
  <c r="F3607" i="8"/>
  <c r="K3607" i="8" s="1"/>
  <c r="G3607" i="8"/>
  <c r="H3607" i="8"/>
  <c r="L3607" i="8" s="1"/>
  <c r="J3607" i="8"/>
  <c r="M3607" i="8" s="1"/>
  <c r="A3608" i="8"/>
  <c r="B3608" i="8"/>
  <c r="C3608" i="8"/>
  <c r="D3608" i="8"/>
  <c r="E3608" i="8"/>
  <c r="M3608" i="8" s="1"/>
  <c r="F3608" i="8"/>
  <c r="K3608" i="8" s="1"/>
  <c r="G3608" i="8"/>
  <c r="H3608" i="8"/>
  <c r="J3608" i="8"/>
  <c r="A3609" i="8"/>
  <c r="J3609" i="8" s="1"/>
  <c r="M3609" i="8" s="1"/>
  <c r="B3609" i="8"/>
  <c r="C3609" i="8"/>
  <c r="D3609" i="8"/>
  <c r="E3609" i="8"/>
  <c r="F3609" i="8"/>
  <c r="G3609" i="8"/>
  <c r="H3609" i="8"/>
  <c r="A3610" i="8"/>
  <c r="B3610" i="8"/>
  <c r="C3610" i="8"/>
  <c r="D3610" i="8"/>
  <c r="E3610" i="8"/>
  <c r="M3610" i="8" s="1"/>
  <c r="F3610" i="8"/>
  <c r="G3610" i="8"/>
  <c r="H3610" i="8"/>
  <c r="J3610" i="8"/>
  <c r="A3611" i="8"/>
  <c r="B3611" i="8"/>
  <c r="C3611" i="8"/>
  <c r="D3611" i="8"/>
  <c r="E3611" i="8"/>
  <c r="F3611" i="8"/>
  <c r="K3611" i="8" s="1"/>
  <c r="G3611" i="8"/>
  <c r="H3611" i="8"/>
  <c r="J3611" i="8"/>
  <c r="A3612" i="8"/>
  <c r="B3612" i="8"/>
  <c r="C3612" i="8"/>
  <c r="D3612" i="8"/>
  <c r="E3612" i="8"/>
  <c r="M3612" i="8" s="1"/>
  <c r="F3612" i="8"/>
  <c r="K3612" i="8" s="1"/>
  <c r="G3612" i="8"/>
  <c r="H3612" i="8"/>
  <c r="J3612" i="8"/>
  <c r="A3613" i="8"/>
  <c r="J3613" i="8" s="1"/>
  <c r="B3613" i="8"/>
  <c r="C3613" i="8"/>
  <c r="D3613" i="8"/>
  <c r="E3613" i="8"/>
  <c r="F3613" i="8"/>
  <c r="G3613" i="8"/>
  <c r="H3613" i="8"/>
  <c r="A3614" i="8"/>
  <c r="B3614" i="8"/>
  <c r="C3614" i="8"/>
  <c r="D3614" i="8"/>
  <c r="E3614" i="8"/>
  <c r="F3614" i="8"/>
  <c r="G3614" i="8"/>
  <c r="H3614" i="8"/>
  <c r="J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B3618" i="8"/>
  <c r="C3618" i="8"/>
  <c r="D3618" i="8"/>
  <c r="E3618" i="8"/>
  <c r="F3618" i="8"/>
  <c r="G3618" i="8"/>
  <c r="H3618" i="8"/>
  <c r="J3618" i="8"/>
  <c r="A3619" i="8"/>
  <c r="J3619" i="8" s="1"/>
  <c r="B3619" i="8"/>
  <c r="C3619" i="8"/>
  <c r="D3619" i="8"/>
  <c r="E3619" i="8"/>
  <c r="F3619" i="8"/>
  <c r="G3619" i="8"/>
  <c r="H3619" i="8"/>
  <c r="A3620" i="8"/>
  <c r="B3620" i="8"/>
  <c r="C3620" i="8"/>
  <c r="D3620" i="8"/>
  <c r="E3620" i="8"/>
  <c r="F3620" i="8"/>
  <c r="G3620" i="8"/>
  <c r="H3620" i="8"/>
  <c r="J3620" i="8"/>
  <c r="A3621" i="8"/>
  <c r="B3621" i="8"/>
  <c r="C3621" i="8"/>
  <c r="D3621" i="8"/>
  <c r="E3621" i="8"/>
  <c r="M3621" i="8" s="1"/>
  <c r="F3621" i="8"/>
  <c r="G3621" i="8"/>
  <c r="H3621" i="8"/>
  <c r="J3621" i="8"/>
  <c r="A3622" i="8"/>
  <c r="J3622" i="8" s="1"/>
  <c r="B3622" i="8"/>
  <c r="C3622" i="8"/>
  <c r="D3622" i="8"/>
  <c r="E3622" i="8"/>
  <c r="F3622" i="8"/>
  <c r="G3622" i="8"/>
  <c r="H3622" i="8"/>
  <c r="A3623" i="8"/>
  <c r="B3623" i="8"/>
  <c r="C3623" i="8"/>
  <c r="D3623" i="8"/>
  <c r="E3623" i="8"/>
  <c r="F3623" i="8"/>
  <c r="K3623" i="8" s="1"/>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K3626" i="8" s="1"/>
  <c r="B3626" i="8"/>
  <c r="C3626" i="8"/>
  <c r="D3626" i="8"/>
  <c r="E3626" i="8"/>
  <c r="F3626" i="8"/>
  <c r="G3626" i="8"/>
  <c r="H3626" i="8"/>
  <c r="A3627" i="8"/>
  <c r="B3627" i="8"/>
  <c r="C3627" i="8"/>
  <c r="D3627" i="8"/>
  <c r="E3627" i="8"/>
  <c r="F3627" i="8"/>
  <c r="G3627" i="8"/>
  <c r="H3627" i="8"/>
  <c r="J3627" i="8"/>
  <c r="M3627" i="8" s="1"/>
  <c r="A3628" i="8"/>
  <c r="B3628" i="8"/>
  <c r="C3628" i="8"/>
  <c r="D3628" i="8"/>
  <c r="E3628" i="8"/>
  <c r="F3628" i="8"/>
  <c r="G3628" i="8"/>
  <c r="H3628" i="8"/>
  <c r="J3628" i="8"/>
  <c r="A3629" i="8"/>
  <c r="B3629" i="8"/>
  <c r="C3629" i="8"/>
  <c r="D3629" i="8"/>
  <c r="E3629" i="8"/>
  <c r="M3629" i="8" s="1"/>
  <c r="F3629" i="8"/>
  <c r="K3629" i="8" s="1"/>
  <c r="G3629" i="8"/>
  <c r="H3629" i="8"/>
  <c r="J3629" i="8"/>
  <c r="A3630" i="8"/>
  <c r="B3630" i="8"/>
  <c r="C3630" i="8"/>
  <c r="D3630" i="8"/>
  <c r="E3630" i="8"/>
  <c r="F3630" i="8"/>
  <c r="G3630" i="8"/>
  <c r="H3630" i="8"/>
  <c r="J3630" i="8"/>
  <c r="A3631" i="8"/>
  <c r="B3631" i="8"/>
  <c r="C3631" i="8"/>
  <c r="D3631" i="8"/>
  <c r="E3631" i="8"/>
  <c r="F3631" i="8"/>
  <c r="G3631" i="8"/>
  <c r="H3631" i="8"/>
  <c r="J3631" i="8"/>
  <c r="M3631" i="8" s="1"/>
  <c r="A3632" i="8"/>
  <c r="J3632" i="8" s="1"/>
  <c r="K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K3636" i="8" s="1"/>
  <c r="B3636" i="8"/>
  <c r="C3636" i="8"/>
  <c r="D3636" i="8"/>
  <c r="E3636" i="8"/>
  <c r="F3636" i="8"/>
  <c r="G3636" i="8"/>
  <c r="H3636" i="8"/>
  <c r="A3637" i="8"/>
  <c r="B3637" i="8"/>
  <c r="C3637" i="8"/>
  <c r="D3637" i="8"/>
  <c r="E3637" i="8"/>
  <c r="F3637" i="8"/>
  <c r="G3637" i="8"/>
  <c r="H3637" i="8"/>
  <c r="J3637" i="8"/>
  <c r="M3637" i="8"/>
  <c r="A3638" i="8"/>
  <c r="J3638" i="8" s="1"/>
  <c r="B3638" i="8"/>
  <c r="C3638" i="8"/>
  <c r="D3638" i="8"/>
  <c r="E3638" i="8"/>
  <c r="F3638" i="8"/>
  <c r="G3638" i="8"/>
  <c r="H3638" i="8"/>
  <c r="A3639" i="8"/>
  <c r="B3639" i="8"/>
  <c r="C3639" i="8"/>
  <c r="D3639" i="8"/>
  <c r="E3639" i="8"/>
  <c r="M3639" i="8" s="1"/>
  <c r="F3639" i="8"/>
  <c r="K3639" i="8" s="1"/>
  <c r="G3639" i="8"/>
  <c r="H3639" i="8"/>
  <c r="J3639" i="8"/>
  <c r="A3640" i="8"/>
  <c r="J3640" i="8" s="1"/>
  <c r="B3640" i="8"/>
  <c r="C3640" i="8"/>
  <c r="D3640" i="8"/>
  <c r="E3640" i="8"/>
  <c r="F3640" i="8"/>
  <c r="G3640" i="8"/>
  <c r="H3640" i="8"/>
  <c r="A3641" i="8"/>
  <c r="J3641" i="8" s="1"/>
  <c r="B3641" i="8"/>
  <c r="C3641" i="8"/>
  <c r="D3641" i="8"/>
  <c r="E3641" i="8"/>
  <c r="M3641" i="8" s="1"/>
  <c r="F3641" i="8"/>
  <c r="G3641" i="8"/>
  <c r="H3641" i="8"/>
  <c r="A3642" i="8"/>
  <c r="B3642" i="8"/>
  <c r="C3642" i="8"/>
  <c r="D3642" i="8"/>
  <c r="E3642" i="8"/>
  <c r="F3642" i="8"/>
  <c r="G3642" i="8"/>
  <c r="H3642" i="8"/>
  <c r="J3642" i="8"/>
  <c r="K3642" i="8" s="1"/>
  <c r="A3643" i="8"/>
  <c r="J3643" i="8" s="1"/>
  <c r="M3643" i="8" s="1"/>
  <c r="B3643" i="8"/>
  <c r="C3643" i="8"/>
  <c r="D3643" i="8"/>
  <c r="E3643" i="8"/>
  <c r="F3643" i="8"/>
  <c r="G3643" i="8"/>
  <c r="H3643" i="8"/>
  <c r="A3644" i="8"/>
  <c r="B3644" i="8"/>
  <c r="C3644" i="8"/>
  <c r="D3644" i="8"/>
  <c r="E3644" i="8"/>
  <c r="F3644" i="8"/>
  <c r="G3644" i="8"/>
  <c r="H3644" i="8"/>
  <c r="J3644" i="8"/>
  <c r="A3645" i="8"/>
  <c r="B3645" i="8"/>
  <c r="C3645" i="8"/>
  <c r="D3645" i="8"/>
  <c r="E3645" i="8"/>
  <c r="F3645" i="8"/>
  <c r="G3645" i="8"/>
  <c r="H3645" i="8"/>
  <c r="J3645" i="8"/>
  <c r="A3646" i="8"/>
  <c r="J3646" i="8" s="1"/>
  <c r="K3646" i="8" s="1"/>
  <c r="B3646" i="8"/>
  <c r="C3646" i="8"/>
  <c r="D3646" i="8"/>
  <c r="E3646" i="8"/>
  <c r="F3646" i="8"/>
  <c r="G3646" i="8"/>
  <c r="H3646" i="8"/>
  <c r="A3647" i="8"/>
  <c r="B3647" i="8"/>
  <c r="C3647" i="8"/>
  <c r="D3647" i="8"/>
  <c r="E3647" i="8"/>
  <c r="F3647" i="8"/>
  <c r="G3647" i="8"/>
  <c r="H3647" i="8"/>
  <c r="J3647" i="8"/>
  <c r="K3647" i="8" s="1"/>
  <c r="M3647" i="8"/>
  <c r="A3648" i="8"/>
  <c r="J3648" i="8" s="1"/>
  <c r="K3648" i="8" s="1"/>
  <c r="B3648" i="8"/>
  <c r="C3648" i="8"/>
  <c r="D3648" i="8"/>
  <c r="E3648" i="8"/>
  <c r="F3648" i="8"/>
  <c r="G3648" i="8"/>
  <c r="H3648" i="8"/>
  <c r="A3649" i="8"/>
  <c r="J3649" i="8" s="1"/>
  <c r="K3649" i="8" s="1"/>
  <c r="B3649" i="8"/>
  <c r="C3649" i="8"/>
  <c r="D3649" i="8"/>
  <c r="E3649" i="8"/>
  <c r="F3649" i="8"/>
  <c r="G3649" i="8"/>
  <c r="H3649" i="8"/>
  <c r="A3650" i="8"/>
  <c r="B3650" i="8"/>
  <c r="C3650" i="8"/>
  <c r="D3650" i="8"/>
  <c r="E3650" i="8"/>
  <c r="F3650" i="8"/>
  <c r="G3650" i="8"/>
  <c r="H3650" i="8"/>
  <c r="L3650" i="8" s="1"/>
  <c r="J3650" i="8"/>
  <c r="A3651" i="8"/>
  <c r="J3651" i="8" s="1"/>
  <c r="B3651" i="8"/>
  <c r="C3651" i="8"/>
  <c r="D3651" i="8"/>
  <c r="E3651" i="8"/>
  <c r="F3651" i="8"/>
  <c r="G3651" i="8"/>
  <c r="H3651" i="8"/>
  <c r="A3652" i="8"/>
  <c r="B3652" i="8"/>
  <c r="C3652" i="8"/>
  <c r="D3652" i="8"/>
  <c r="E3652" i="8"/>
  <c r="F3652" i="8"/>
  <c r="G3652" i="8"/>
  <c r="H3652" i="8"/>
  <c r="L3652" i="8" s="1"/>
  <c r="J3652" i="8"/>
  <c r="A3653" i="8"/>
  <c r="B3653" i="8"/>
  <c r="C3653" i="8"/>
  <c r="D3653" i="8"/>
  <c r="E3653" i="8"/>
  <c r="M3653" i="8" s="1"/>
  <c r="F3653" i="8"/>
  <c r="G3653" i="8"/>
  <c r="H3653" i="8"/>
  <c r="J3653" i="8"/>
  <c r="A3654" i="8"/>
  <c r="J3654" i="8" s="1"/>
  <c r="K3654" i="8" s="1"/>
  <c r="B3654" i="8"/>
  <c r="C3654" i="8"/>
  <c r="D3654" i="8"/>
  <c r="E3654" i="8"/>
  <c r="F3654" i="8"/>
  <c r="G3654" i="8"/>
  <c r="H3654" i="8"/>
  <c r="A3655" i="8"/>
  <c r="B3655" i="8"/>
  <c r="C3655" i="8"/>
  <c r="D3655" i="8"/>
  <c r="E3655" i="8"/>
  <c r="F3655" i="8"/>
  <c r="G3655" i="8"/>
  <c r="H3655" i="8"/>
  <c r="J3655" i="8"/>
  <c r="A3656" i="8"/>
  <c r="B3656" i="8"/>
  <c r="C3656" i="8"/>
  <c r="D3656" i="8"/>
  <c r="E3656" i="8"/>
  <c r="M3656" i="8" s="1"/>
  <c r="F3656" i="8"/>
  <c r="G3656" i="8"/>
  <c r="H3656" i="8"/>
  <c r="J3656" i="8"/>
  <c r="A3657" i="8"/>
  <c r="J3657" i="8" s="1"/>
  <c r="K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B3661" i="8"/>
  <c r="C3661" i="8"/>
  <c r="D3661" i="8"/>
  <c r="E3661" i="8"/>
  <c r="F3661" i="8"/>
  <c r="G3661" i="8"/>
  <c r="H3661" i="8"/>
  <c r="J3661" i="8"/>
  <c r="A3662" i="8"/>
  <c r="J3662" i="8" s="1"/>
  <c r="B3662" i="8"/>
  <c r="C3662" i="8"/>
  <c r="D3662" i="8"/>
  <c r="E3662" i="8"/>
  <c r="F3662" i="8"/>
  <c r="G3662" i="8"/>
  <c r="H3662" i="8"/>
  <c r="A3663" i="8"/>
  <c r="B3663" i="8"/>
  <c r="C3663" i="8"/>
  <c r="D3663" i="8"/>
  <c r="E3663" i="8"/>
  <c r="F3663" i="8"/>
  <c r="G3663" i="8"/>
  <c r="H3663" i="8"/>
  <c r="J3663" i="8"/>
  <c r="M3663" i="8" s="1"/>
  <c r="A3664" i="8"/>
  <c r="B3664" i="8"/>
  <c r="C3664" i="8"/>
  <c r="D3664" i="8"/>
  <c r="E3664" i="8"/>
  <c r="F3664" i="8"/>
  <c r="G3664" i="8"/>
  <c r="H3664" i="8"/>
  <c r="J3664" i="8"/>
  <c r="A3665" i="8"/>
  <c r="B3665" i="8"/>
  <c r="C3665" i="8"/>
  <c r="D3665" i="8"/>
  <c r="E3665" i="8"/>
  <c r="F3665" i="8"/>
  <c r="G3665" i="8"/>
  <c r="H3665" i="8"/>
  <c r="J3665" i="8"/>
  <c r="K3665" i="8" s="1"/>
  <c r="A3666" i="8"/>
  <c r="B3666" i="8"/>
  <c r="C3666" i="8"/>
  <c r="D3666" i="8"/>
  <c r="E3666" i="8"/>
  <c r="M3666" i="8" s="1"/>
  <c r="F3666" i="8"/>
  <c r="G3666" i="8"/>
  <c r="H3666" i="8"/>
  <c r="J3666" i="8"/>
  <c r="A3667" i="8"/>
  <c r="J3667" i="8" s="1"/>
  <c r="K3667" i="8" s="1"/>
  <c r="B3667" i="8"/>
  <c r="C3667" i="8"/>
  <c r="D3667" i="8"/>
  <c r="E3667" i="8"/>
  <c r="F3667" i="8"/>
  <c r="G3667" i="8"/>
  <c r="H3667" i="8"/>
  <c r="A3668" i="8"/>
  <c r="J3668" i="8" s="1"/>
  <c r="K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M3671" i="8" s="1"/>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M3674" i="8" s="1"/>
  <c r="F3674" i="8"/>
  <c r="G3674" i="8"/>
  <c r="H3674" i="8"/>
  <c r="J3674" i="8"/>
  <c r="K3674" i="8" s="1"/>
  <c r="A3675" i="8"/>
  <c r="B3675" i="8"/>
  <c r="C3675" i="8"/>
  <c r="D3675" i="8"/>
  <c r="E3675" i="8"/>
  <c r="M3675" i="8" s="1"/>
  <c r="F3675" i="8"/>
  <c r="G3675" i="8"/>
  <c r="H3675" i="8"/>
  <c r="J3675" i="8"/>
  <c r="K3675" i="8" s="1"/>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K3683" i="8" s="1"/>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M3686" i="8" s="1"/>
  <c r="F3686" i="8"/>
  <c r="G3686" i="8"/>
  <c r="H3686" i="8"/>
  <c r="J3686" i="8"/>
  <c r="A3687" i="8"/>
  <c r="J3687" i="8" s="1"/>
  <c r="B3687" i="8"/>
  <c r="C3687" i="8"/>
  <c r="D3687" i="8"/>
  <c r="E3687" i="8"/>
  <c r="F3687" i="8"/>
  <c r="G3687" i="8"/>
  <c r="H3687" i="8"/>
  <c r="A3688" i="8"/>
  <c r="B3688" i="8"/>
  <c r="C3688" i="8"/>
  <c r="D3688" i="8"/>
  <c r="E3688" i="8"/>
  <c r="F3688" i="8"/>
  <c r="G3688" i="8"/>
  <c r="H3688" i="8"/>
  <c r="J3688" i="8"/>
  <c r="K3688" i="8" s="1"/>
  <c r="A3689" i="8"/>
  <c r="J3689" i="8" s="1"/>
  <c r="B3689" i="8"/>
  <c r="C3689" i="8"/>
  <c r="D3689" i="8"/>
  <c r="E3689" i="8"/>
  <c r="F3689" i="8"/>
  <c r="G3689" i="8"/>
  <c r="H3689" i="8"/>
  <c r="A3690" i="8"/>
  <c r="B3690" i="8"/>
  <c r="C3690" i="8"/>
  <c r="D3690" i="8"/>
  <c r="E3690" i="8"/>
  <c r="F3690" i="8"/>
  <c r="G3690" i="8"/>
  <c r="H3690" i="8"/>
  <c r="J3690" i="8"/>
  <c r="K3690" i="8" s="1"/>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K3698" i="8" s="1"/>
  <c r="A3699" i="8"/>
  <c r="J3699" i="8" s="1"/>
  <c r="B3699" i="8"/>
  <c r="C3699" i="8"/>
  <c r="D3699" i="8"/>
  <c r="E3699" i="8"/>
  <c r="F3699" i="8"/>
  <c r="G3699" i="8"/>
  <c r="H3699" i="8"/>
  <c r="A3700" i="8"/>
  <c r="B3700" i="8"/>
  <c r="C3700" i="8"/>
  <c r="D3700" i="8"/>
  <c r="E3700" i="8"/>
  <c r="F3700" i="8"/>
  <c r="G3700" i="8"/>
  <c r="H3700" i="8"/>
  <c r="J3700" i="8"/>
  <c r="A3701" i="8"/>
  <c r="J3701" i="8" s="1"/>
  <c r="B3701" i="8"/>
  <c r="C3701" i="8"/>
  <c r="D3701" i="8"/>
  <c r="E3701" i="8"/>
  <c r="F3701" i="8"/>
  <c r="G3701" i="8"/>
  <c r="H3701" i="8"/>
  <c r="A3702" i="8"/>
  <c r="B3702" i="8"/>
  <c r="C3702" i="8"/>
  <c r="D3702" i="8"/>
  <c r="E3702" i="8"/>
  <c r="F3702" i="8"/>
  <c r="G3702" i="8"/>
  <c r="H3702" i="8"/>
  <c r="J3702" i="8"/>
  <c r="A3703" i="8"/>
  <c r="J3703" i="8" s="1"/>
  <c r="B3703" i="8"/>
  <c r="C3703" i="8"/>
  <c r="D3703" i="8"/>
  <c r="E3703" i="8"/>
  <c r="F3703" i="8"/>
  <c r="G3703" i="8"/>
  <c r="H3703" i="8"/>
  <c r="A3704" i="8"/>
  <c r="J3704" i="8" s="1"/>
  <c r="K3704" i="8" s="1"/>
  <c r="B3704" i="8"/>
  <c r="C3704" i="8"/>
  <c r="D3704" i="8"/>
  <c r="E3704" i="8"/>
  <c r="F3704" i="8"/>
  <c r="G3704" i="8"/>
  <c r="H3704" i="8"/>
  <c r="A3705" i="8"/>
  <c r="J3705" i="8" s="1"/>
  <c r="L3705" i="8" s="1"/>
  <c r="B3705" i="8"/>
  <c r="C3705" i="8"/>
  <c r="D3705" i="8"/>
  <c r="E3705" i="8"/>
  <c r="F3705" i="8"/>
  <c r="G3705" i="8"/>
  <c r="H3705" i="8"/>
  <c r="A3706" i="8"/>
  <c r="J3706" i="8" s="1"/>
  <c r="K3706" i="8" s="1"/>
  <c r="B3706" i="8"/>
  <c r="C3706" i="8"/>
  <c r="D3706" i="8"/>
  <c r="E3706" i="8"/>
  <c r="F3706" i="8"/>
  <c r="G3706" i="8"/>
  <c r="H3706" i="8"/>
  <c r="A3707" i="8"/>
  <c r="J3707" i="8" s="1"/>
  <c r="L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21" i="12" l="1"/>
  <c r="F23" i="5"/>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0" i="11"/>
  <c r="N731" i="11"/>
  <c r="N732" i="11"/>
  <c r="N733" i="11"/>
  <c r="N734" i="11"/>
  <c r="AF744" i="5" s="1"/>
  <c r="N735" i="11"/>
  <c r="N736" i="11"/>
  <c r="N737" i="11"/>
  <c r="N738" i="11"/>
  <c r="N739" i="11"/>
  <c r="N740" i="11"/>
  <c r="N741" i="11"/>
  <c r="N742" i="11"/>
  <c r="N743" i="11"/>
  <c r="N744" i="11"/>
  <c r="N745" i="11"/>
  <c r="M22" i="12" l="1"/>
  <c r="G17" i="5"/>
  <c r="F24" i="5"/>
  <c r="O734" i="11"/>
  <c r="O725" i="11"/>
  <c r="AF735" i="5"/>
  <c r="O740" i="11"/>
  <c r="AF750" i="5"/>
  <c r="O739" i="11"/>
  <c r="AF749" i="5"/>
  <c r="O724" i="11"/>
  <c r="AF734" i="5"/>
  <c r="O726" i="11"/>
  <c r="AF736" i="5"/>
  <c r="O738" i="11"/>
  <c r="AF748" i="5"/>
  <c r="O745" i="11"/>
  <c r="AF755" i="5"/>
  <c r="O737" i="11"/>
  <c r="AF747" i="5"/>
  <c r="O730" i="11"/>
  <c r="AF740" i="5"/>
  <c r="O723" i="11"/>
  <c r="AF733" i="5"/>
  <c r="O741" i="11"/>
  <c r="AF751" i="5"/>
  <c r="O732" i="11"/>
  <c r="AF742" i="5"/>
  <c r="O731" i="11"/>
  <c r="AF741" i="5"/>
  <c r="O744" i="11"/>
  <c r="AF754" i="5"/>
  <c r="O736" i="11"/>
  <c r="AF746" i="5"/>
  <c r="O729" i="11"/>
  <c r="O722" i="11"/>
  <c r="AF732" i="5"/>
  <c r="O733" i="11"/>
  <c r="AF743" i="5"/>
  <c r="O743" i="11"/>
  <c r="AF753" i="5"/>
  <c r="O735" i="11"/>
  <c r="AF745" i="5"/>
  <c r="O742" i="11"/>
  <c r="AF752" i="5"/>
  <c r="O728" i="11"/>
  <c r="AF738" i="5"/>
  <c r="O727" i="11"/>
  <c r="AF737" i="5"/>
  <c r="M23" i="12" l="1"/>
  <c r="G18" i="5"/>
  <c r="F25" i="5"/>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F26" i="5"/>
  <c r="G19" i="5"/>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8" i="12" l="1"/>
  <c r="M25" i="12"/>
  <c r="F27" i="5"/>
  <c r="G20" i="5"/>
  <c r="I20" i="9"/>
  <c r="N9" i="12" l="1"/>
  <c r="M26" i="12"/>
  <c r="F28" i="5"/>
  <c r="G21" i="5"/>
  <c r="E12" i="5"/>
  <c r="B750" i="12"/>
  <c r="C750" i="12"/>
  <c r="N10" i="12" l="1"/>
  <c r="M27" i="12"/>
  <c r="F29" i="5"/>
  <c r="G22" i="5"/>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N11" i="12" l="1"/>
  <c r="M28" i="12"/>
  <c r="F30" i="5"/>
  <c r="G24" i="5" s="1"/>
  <c r="G23" i="5"/>
  <c r="K754" i="12"/>
  <c r="N12" i="12" l="1"/>
  <c r="M29" i="12"/>
  <c r="F31"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F32" i="5"/>
  <c r="G25" i="5"/>
  <c r="I18" i="9"/>
  <c r="N14" i="12" l="1"/>
  <c r="M31" i="12"/>
  <c r="F33" i="5"/>
  <c r="G26" i="5"/>
  <c r="I19" i="9"/>
  <c r="N15" i="12" l="1"/>
  <c r="M32" i="12"/>
  <c r="F34" i="5"/>
  <c r="G27" i="5"/>
  <c r="G28"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16" i="12" l="1"/>
  <c r="M33" i="12"/>
  <c r="F3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17" i="12" l="1"/>
  <c r="M34" i="12"/>
  <c r="F36" i="5"/>
  <c r="G29" i="5"/>
  <c r="AR12" i="5"/>
  <c r="AJ12" i="5"/>
  <c r="AH12" i="5"/>
  <c r="AE12" i="5"/>
  <c r="N18" i="12" l="1"/>
  <c r="M35" i="12"/>
  <c r="F37" i="5"/>
  <c r="G30" i="5"/>
  <c r="H24" i="12" s="1"/>
  <c r="I24" i="12" s="1"/>
  <c r="N3" i="1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23" i="12" l="1"/>
  <c r="I23" i="12" s="1"/>
  <c r="R29" i="5"/>
  <c r="V29" i="5" s="1"/>
  <c r="S29" i="5"/>
  <c r="Q29" i="5"/>
  <c r="T29" i="5"/>
  <c r="H602" i="12"/>
  <c r="I602" i="12" s="1"/>
  <c r="T608" i="5"/>
  <c r="Q608" i="5"/>
  <c r="R608" i="5"/>
  <c r="S608" i="5"/>
  <c r="R560" i="5"/>
  <c r="H554" i="12"/>
  <c r="I554" i="12" s="1"/>
  <c r="S560" i="5"/>
  <c r="T560" i="5"/>
  <c r="Q560" i="5"/>
  <c r="H10" i="12"/>
  <c r="I10" i="12" s="1"/>
  <c r="T16" i="5"/>
  <c r="S16" i="5"/>
  <c r="R16" i="5"/>
  <c r="H9" i="12"/>
  <c r="I9" i="12" s="1"/>
  <c r="T15" i="5"/>
  <c r="S15" i="5"/>
  <c r="R15" i="5"/>
  <c r="H600" i="12"/>
  <c r="I600" i="12" s="1"/>
  <c r="T606" i="5"/>
  <c r="S606" i="5"/>
  <c r="Q606" i="5"/>
  <c r="R606" i="5"/>
  <c r="V606" i="5" s="1"/>
  <c r="H639" i="12"/>
  <c r="I639" i="12" s="1"/>
  <c r="T645" i="5"/>
  <c r="Q645" i="5"/>
  <c r="S645" i="5"/>
  <c r="R645" i="5"/>
  <c r="H503" i="12"/>
  <c r="I503" i="12" s="1"/>
  <c r="T509" i="5"/>
  <c r="S509" i="5"/>
  <c r="Q509" i="5"/>
  <c r="R509" i="5"/>
  <c r="H15" i="12"/>
  <c r="I15" i="12" s="1"/>
  <c r="T21" i="5"/>
  <c r="R21" i="5"/>
  <c r="S21" i="5"/>
  <c r="H7" i="12"/>
  <c r="I7" i="12" s="1"/>
  <c r="T13" i="5"/>
  <c r="R13" i="5"/>
  <c r="S13"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V152" i="5" s="1"/>
  <c r="H18" i="12"/>
  <c r="I18" i="12" s="1"/>
  <c r="R24" i="5"/>
  <c r="Q24" i="5"/>
  <c r="S24" i="5"/>
  <c r="T24" i="5"/>
  <c r="H641" i="12"/>
  <c r="I641" i="12" s="1"/>
  <c r="S647" i="5"/>
  <c r="T647" i="5"/>
  <c r="Q647" i="5"/>
  <c r="R647" i="5"/>
  <c r="H552" i="12"/>
  <c r="I552" i="12" s="1"/>
  <c r="S558" i="5"/>
  <c r="R558" i="5"/>
  <c r="T558" i="5"/>
  <c r="Q558" i="5"/>
  <c r="H8" i="12"/>
  <c r="I8" i="12" s="1"/>
  <c r="T14" i="5"/>
  <c r="Q14" i="5"/>
  <c r="R14" i="5"/>
  <c r="S14" i="5"/>
  <c r="H646" i="12"/>
  <c r="I646" i="12" s="1"/>
  <c r="Q652" i="5"/>
  <c r="R652" i="5"/>
  <c r="S652" i="5"/>
  <c r="T652" i="5"/>
  <c r="H574" i="12"/>
  <c r="I574" i="12" s="1"/>
  <c r="S580" i="5"/>
  <c r="T580" i="5"/>
  <c r="Q580" i="5"/>
  <c r="R580" i="5"/>
  <c r="T556" i="5"/>
  <c r="H550" i="12"/>
  <c r="I550" i="12" s="1"/>
  <c r="Q556" i="5"/>
  <c r="R556" i="5"/>
  <c r="V556" i="5" s="1"/>
  <c r="S556" i="5"/>
  <c r="T484" i="5"/>
  <c r="H478" i="12"/>
  <c r="I478" i="12" s="1"/>
  <c r="Q484" i="5"/>
  <c r="R484" i="5"/>
  <c r="S484" i="5"/>
  <c r="H22" i="12"/>
  <c r="I22" i="12" s="1"/>
  <c r="Q28" i="5"/>
  <c r="R28" i="5"/>
  <c r="S28" i="5"/>
  <c r="T28" i="5"/>
  <c r="H14" i="12"/>
  <c r="I14" i="12" s="1"/>
  <c r="R20" i="5"/>
  <c r="T20" i="5"/>
  <c r="S20" i="5"/>
  <c r="H626" i="12"/>
  <c r="I626" i="12" s="1"/>
  <c r="Q632" i="5"/>
  <c r="S632" i="5"/>
  <c r="T632" i="5"/>
  <c r="R632" i="5"/>
  <c r="V632" i="5" s="1"/>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V461" i="5" s="1"/>
  <c r="T461" i="5"/>
  <c r="Q461" i="5"/>
  <c r="H645" i="12"/>
  <c r="I645" i="12" s="1"/>
  <c r="Q651" i="5"/>
  <c r="R651" i="5"/>
  <c r="S651" i="5"/>
  <c r="T651" i="5"/>
  <c r="H573" i="12"/>
  <c r="I573" i="12" s="1"/>
  <c r="T579" i="5"/>
  <c r="Q579" i="5"/>
  <c r="S579" i="5"/>
  <c r="R579" i="5"/>
  <c r="V579" i="5" s="1"/>
  <c r="H549" i="12"/>
  <c r="I549" i="12" s="1"/>
  <c r="Q555" i="5"/>
  <c r="R555" i="5"/>
  <c r="T555" i="5"/>
  <c r="S555" i="5"/>
  <c r="H117" i="12"/>
  <c r="I117" i="12" s="1"/>
  <c r="S123" i="5"/>
  <c r="T123" i="5"/>
  <c r="R123" i="5"/>
  <c r="Q123" i="5"/>
  <c r="H21" i="12"/>
  <c r="I21" i="12" s="1"/>
  <c r="S27" i="5"/>
  <c r="T27" i="5"/>
  <c r="R27" i="5"/>
  <c r="V27" i="5" s="1"/>
  <c r="H13" i="12"/>
  <c r="I13" i="12" s="1"/>
  <c r="R19" i="5"/>
  <c r="S19" i="5"/>
  <c r="T19" i="5"/>
  <c r="H642" i="12"/>
  <c r="I642" i="12" s="1"/>
  <c r="Q648" i="5"/>
  <c r="R648" i="5"/>
  <c r="S648" i="5"/>
  <c r="T648" i="5"/>
  <c r="R488" i="5"/>
  <c r="H482" i="12"/>
  <c r="I482" i="12" s="1"/>
  <c r="Q488" i="5"/>
  <c r="S488" i="5"/>
  <c r="T488" i="5"/>
  <c r="H481" i="12"/>
  <c r="I481" i="12" s="1"/>
  <c r="R487" i="5"/>
  <c r="T487" i="5"/>
  <c r="Q487" i="5"/>
  <c r="S487" i="5"/>
  <c r="H17" i="12"/>
  <c r="I17" i="12" s="1"/>
  <c r="Q23" i="5"/>
  <c r="T23" i="5"/>
  <c r="R23" i="5"/>
  <c r="S23" i="5"/>
  <c r="H16" i="12"/>
  <c r="I16" i="12" s="1"/>
  <c r="R22" i="5"/>
  <c r="S22" i="5"/>
  <c r="Q22" i="5"/>
  <c r="T22"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V554" i="5" s="1"/>
  <c r="T554" i="5"/>
  <c r="S122" i="5"/>
  <c r="H116" i="12"/>
  <c r="I116" i="12" s="1"/>
  <c r="Q122" i="5"/>
  <c r="T122" i="5"/>
  <c r="R122" i="5"/>
  <c r="H20" i="12"/>
  <c r="I20" i="12" s="1"/>
  <c r="Q26" i="5"/>
  <c r="T26" i="5"/>
  <c r="R26" i="5"/>
  <c r="S26" i="5"/>
  <c r="H12" i="12"/>
  <c r="I12" i="12" s="1"/>
  <c r="S18" i="5"/>
  <c r="T18" i="5"/>
  <c r="R18"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V605" i="5" s="1"/>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H19" i="12"/>
  <c r="I19" i="12" s="1"/>
  <c r="S25" i="5"/>
  <c r="R25" i="5"/>
  <c r="T25" i="5"/>
  <c r="H11" i="12"/>
  <c r="I11" i="12" s="1"/>
  <c r="T17" i="5"/>
  <c r="Q17" i="5"/>
  <c r="R17" i="5"/>
  <c r="S17" i="5"/>
  <c r="N19" i="12"/>
  <c r="M36" i="12"/>
  <c r="Q30" i="5"/>
  <c r="S30" i="5"/>
  <c r="T30" i="5"/>
  <c r="R30" i="5"/>
  <c r="F38" i="5"/>
  <c r="G31" i="5"/>
  <c r="H25" i="12" s="1"/>
  <c r="I25" i="12" s="1"/>
  <c r="G32" i="5"/>
  <c r="H26" i="12" s="1"/>
  <c r="I26" i="12" s="1"/>
  <c r="J3602" i="8"/>
  <c r="J3603" i="8"/>
  <c r="J748" i="8"/>
  <c r="V486" i="5" l="1"/>
  <c r="V509" i="5"/>
  <c r="V647" i="5"/>
  <c r="V123" i="5"/>
  <c r="V634" i="5"/>
  <c r="V562" i="5"/>
  <c r="V558" i="5"/>
  <c r="V24" i="5"/>
  <c r="V651" i="5"/>
  <c r="V22" i="5"/>
  <c r="V19" i="5"/>
  <c r="V607" i="5"/>
  <c r="V21" i="5"/>
  <c r="V655" i="5"/>
  <c r="V23" i="5"/>
  <c r="V25" i="5"/>
  <c r="V585" i="5"/>
  <c r="V26" i="5"/>
  <c r="V484" i="5"/>
  <c r="V652" i="5"/>
  <c r="V610" i="5"/>
  <c r="V622" i="5"/>
  <c r="V580" i="5"/>
  <c r="V576" i="5"/>
  <c r="V624" i="5"/>
  <c r="V16" i="5"/>
  <c r="V17" i="5"/>
  <c r="V633" i="5"/>
  <c r="V583" i="5"/>
  <c r="V645" i="5"/>
  <c r="V560" i="5"/>
  <c r="V648" i="5"/>
  <c r="V584" i="5"/>
  <c r="V485" i="5"/>
  <c r="V463" i="5"/>
  <c r="V248" i="5"/>
  <c r="V561" i="5"/>
  <c r="V654" i="5"/>
  <c r="V18" i="5"/>
  <c r="V650" i="5"/>
  <c r="V555" i="5"/>
  <c r="V534" i="5"/>
  <c r="V559" i="5"/>
  <c r="V557" i="5"/>
  <c r="V487" i="5"/>
  <c r="V462" i="5"/>
  <c r="V20" i="5"/>
  <c r="V153" i="5"/>
  <c r="V625" i="5"/>
  <c r="V122" i="5"/>
  <c r="V578" i="5"/>
  <c r="V581" i="5"/>
  <c r="V488" i="5"/>
  <c r="V28" i="5"/>
  <c r="V14" i="5"/>
  <c r="V13" i="5"/>
  <c r="V15" i="5"/>
  <c r="V608" i="5"/>
  <c r="N20" i="12"/>
  <c r="M37" i="12"/>
  <c r="V30" i="5"/>
  <c r="Q32" i="5"/>
  <c r="R32" i="5"/>
  <c r="S32" i="5"/>
  <c r="T32" i="5"/>
  <c r="Q31" i="5"/>
  <c r="R31" i="5"/>
  <c r="T31" i="5"/>
  <c r="S31" i="5"/>
  <c r="F39" i="5"/>
  <c r="G33" i="5" s="1"/>
  <c r="H27" i="12" s="1"/>
  <c r="I27" i="12" s="1"/>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V32" i="5"/>
  <c r="V31" i="5"/>
  <c r="R33" i="5"/>
  <c r="S33" i="5"/>
  <c r="T33" i="5"/>
  <c r="Q33" i="5"/>
  <c r="F40" i="5"/>
  <c r="A733" i="5"/>
  <c r="A726" i="12"/>
  <c r="A7" i="12"/>
  <c r="N22" i="12" l="1"/>
  <c r="M39" i="12"/>
  <c r="F41" i="5"/>
  <c r="G34" i="5"/>
  <c r="H28" i="12" s="1"/>
  <c r="I28" i="12" s="1"/>
  <c r="V33" i="5"/>
  <c r="G35" i="5"/>
  <c r="H29" i="12" s="1"/>
  <c r="I29" i="12" s="1"/>
  <c r="A734" i="5"/>
  <c r="A727" i="12"/>
  <c r="A26" i="12"/>
  <c r="A22" i="12"/>
  <c r="A17" i="12"/>
  <c r="A15" i="12"/>
  <c r="A14" i="12"/>
  <c r="A13" i="12"/>
  <c r="A12" i="12"/>
  <c r="A25" i="12"/>
  <c r="A9" i="12"/>
  <c r="A23" i="12"/>
  <c r="A20" i="12"/>
  <c r="A19" i="12"/>
  <c r="A11" i="12"/>
  <c r="A18" i="12"/>
  <c r="A10" i="12"/>
  <c r="A16" i="12"/>
  <c r="A8" i="12"/>
  <c r="A24" i="12"/>
  <c r="A21" i="12"/>
  <c r="N23" i="12" l="1"/>
  <c r="M40" i="12"/>
  <c r="T35" i="5"/>
  <c r="Q35" i="5"/>
  <c r="S35" i="5"/>
  <c r="R35" i="5"/>
  <c r="S34" i="5"/>
  <c r="T34" i="5"/>
  <c r="Q34" i="5"/>
  <c r="R34" i="5"/>
  <c r="F42" i="5"/>
  <c r="A735" i="5"/>
  <c r="A728" i="12"/>
  <c r="A27" i="12"/>
  <c r="A6" i="12"/>
  <c r="N24" i="12" l="1"/>
  <c r="M41" i="12"/>
  <c r="V34" i="5"/>
  <c r="F43" i="5"/>
  <c r="G37" i="5"/>
  <c r="H31" i="12" s="1"/>
  <c r="I31" i="12" s="1"/>
  <c r="G36" i="5"/>
  <c r="H30" i="12" s="1"/>
  <c r="I30" i="12" s="1"/>
  <c r="V35" i="5"/>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25" i="12" l="1"/>
  <c r="M42" i="12"/>
  <c r="R37" i="5"/>
  <c r="S37" i="5"/>
  <c r="T37" i="5"/>
  <c r="F44" i="5"/>
  <c r="R36" i="5"/>
  <c r="T36" i="5"/>
  <c r="S36" i="5"/>
  <c r="A737" i="5"/>
  <c r="A730" i="12"/>
  <c r="A29" i="12"/>
  <c r="A2" i="12"/>
  <c r="R7" i="12" l="1"/>
  <c r="S7" i="12" s="1"/>
  <c r="T7" i="12" s="1"/>
  <c r="R8" i="12"/>
  <c r="S8" i="12" s="1"/>
  <c r="T8" i="12" s="1"/>
  <c r="R15" i="12"/>
  <c r="S15" i="12" s="1"/>
  <c r="T15" i="12" s="1"/>
  <c r="R23" i="12"/>
  <c r="S23" i="12" s="1"/>
  <c r="T23" i="12" s="1"/>
  <c r="R16" i="12"/>
  <c r="S16" i="12" s="1"/>
  <c r="T16" i="12" s="1"/>
  <c r="R24" i="12"/>
  <c r="S24" i="12" s="1"/>
  <c r="T24" i="12" s="1"/>
  <c r="R9" i="12"/>
  <c r="S9" i="12" s="1"/>
  <c r="T9" i="12" s="1"/>
  <c r="R17" i="12"/>
  <c r="S17" i="12" s="1"/>
  <c r="T17" i="12" s="1"/>
  <c r="R10" i="12"/>
  <c r="S10" i="12" s="1"/>
  <c r="T10" i="12" s="1"/>
  <c r="R18" i="12"/>
  <c r="S18" i="12" s="1"/>
  <c r="T18" i="12" s="1"/>
  <c r="R11" i="12"/>
  <c r="S11" i="12" s="1"/>
  <c r="T11" i="12" s="1"/>
  <c r="R19" i="12"/>
  <c r="S19" i="12" s="1"/>
  <c r="T19" i="12" s="1"/>
  <c r="R12" i="12"/>
  <c r="S12" i="12" s="1"/>
  <c r="T12" i="12" s="1"/>
  <c r="R20" i="12"/>
  <c r="S20" i="12" s="1"/>
  <c r="T20" i="12" s="1"/>
  <c r="R13" i="12"/>
  <c r="S13" i="12" s="1"/>
  <c r="T13" i="12" s="1"/>
  <c r="R14" i="12"/>
  <c r="S14" i="12" s="1"/>
  <c r="T14" i="12" s="1"/>
  <c r="R21" i="12"/>
  <c r="S21" i="12" s="1"/>
  <c r="T21" i="12" s="1"/>
  <c r="R22" i="12"/>
  <c r="S22" i="12" s="1"/>
  <c r="T22" i="12" s="1"/>
  <c r="N26" i="12"/>
  <c r="R25" i="12"/>
  <c r="S25" i="12" s="1"/>
  <c r="T25" i="12" s="1"/>
  <c r="M43" i="12"/>
  <c r="F45" i="5"/>
  <c r="V37" i="5"/>
  <c r="V36" i="5"/>
  <c r="G38" i="5"/>
  <c r="H32" i="12" s="1"/>
  <c r="I32" i="12" s="1"/>
  <c r="A738" i="5"/>
  <c r="A731" i="12"/>
  <c r="A30" i="12"/>
  <c r="N27" i="12" l="1"/>
  <c r="R26" i="12"/>
  <c r="S26" i="12" s="1"/>
  <c r="T26" i="12" s="1"/>
  <c r="M44" i="12"/>
  <c r="S38" i="5"/>
  <c r="T38" i="5"/>
  <c r="R38" i="5"/>
  <c r="F46" i="5"/>
  <c r="G39" i="5"/>
  <c r="H33" i="12" s="1"/>
  <c r="I33" i="12" s="1"/>
  <c r="A739" i="5"/>
  <c r="A732" i="12"/>
  <c r="A31" i="12"/>
  <c r="L750" i="12"/>
  <c r="J4" i="8"/>
  <c r="N28" i="12" l="1"/>
  <c r="R27" i="12"/>
  <c r="S27" i="12" s="1"/>
  <c r="T27" i="12" s="1"/>
  <c r="M45" i="12"/>
  <c r="R39" i="5"/>
  <c r="T39" i="5"/>
  <c r="S39" i="5"/>
  <c r="F47" i="5"/>
  <c r="G40" i="5"/>
  <c r="H34" i="12" s="1"/>
  <c r="I34" i="12" s="1"/>
  <c r="V38" i="5"/>
  <c r="A740" i="5"/>
  <c r="A733" i="12"/>
  <c r="A32" i="12"/>
  <c r="K2514" i="8"/>
  <c r="L4" i="8"/>
  <c r="O720" i="11"/>
  <c r="N29" i="12" l="1"/>
  <c r="R28" i="12"/>
  <c r="S28" i="12" s="1"/>
  <c r="T28" i="12" s="1"/>
  <c r="M46" i="12"/>
  <c r="F48" i="5"/>
  <c r="G42" i="5" s="1"/>
  <c r="H36" i="12" s="1"/>
  <c r="I36" i="12" s="1"/>
  <c r="G41" i="5"/>
  <c r="H35" i="12" s="1"/>
  <c r="I35" i="12" s="1"/>
  <c r="V39" i="5"/>
  <c r="R40" i="5"/>
  <c r="S40" i="5"/>
  <c r="T40" i="5"/>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N30" i="12" l="1"/>
  <c r="R29" i="12"/>
  <c r="S29" i="12" s="1"/>
  <c r="T29" i="12" s="1"/>
  <c r="M47" i="12"/>
  <c r="S42" i="5"/>
  <c r="T42" i="5"/>
  <c r="Q42" i="5"/>
  <c r="R42" i="5"/>
  <c r="F49" i="5"/>
  <c r="V40" i="5"/>
  <c r="R41" i="5"/>
  <c r="S41" i="5"/>
  <c r="T41" i="5"/>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R30" i="12"/>
  <c r="S30" i="12" s="1"/>
  <c r="T30" i="12" s="1"/>
  <c r="M48" i="12"/>
  <c r="F50" i="5"/>
  <c r="G43" i="5"/>
  <c r="H37" i="12" s="1"/>
  <c r="I37" i="12" s="1"/>
  <c r="V42" i="5"/>
  <c r="V41" i="5"/>
  <c r="A743" i="5"/>
  <c r="A736" i="12"/>
  <c r="A35" i="12"/>
  <c r="N32" i="12" l="1"/>
  <c r="R31" i="12"/>
  <c r="S31" i="12" s="1"/>
  <c r="T31" i="12" s="1"/>
  <c r="M49" i="12"/>
  <c r="T43" i="5"/>
  <c r="Q43" i="5"/>
  <c r="R43" i="5"/>
  <c r="S43" i="5"/>
  <c r="F51" i="5"/>
  <c r="G44" i="5"/>
  <c r="H38" i="12" s="1"/>
  <c r="I38" i="12" s="1"/>
  <c r="G45" i="5"/>
  <c r="H39" i="12" s="1"/>
  <c r="I39" i="12" s="1"/>
  <c r="A744" i="5"/>
  <c r="A737" i="12"/>
  <c r="A36" i="12"/>
  <c r="N33" i="12" l="1"/>
  <c r="R32" i="12"/>
  <c r="S32" i="12" s="1"/>
  <c r="T32" i="12" s="1"/>
  <c r="M50" i="12"/>
  <c r="R45" i="5"/>
  <c r="S45" i="5"/>
  <c r="T45" i="5"/>
  <c r="Q45" i="5"/>
  <c r="V43" i="5"/>
  <c r="F52" i="5"/>
  <c r="R44" i="5"/>
  <c r="S44" i="5"/>
  <c r="T44" i="5"/>
  <c r="A745" i="5"/>
  <c r="A738" i="12"/>
  <c r="A37" i="12"/>
  <c r="L754" i="12"/>
  <c r="G6" i="12"/>
  <c r="F6" i="12"/>
  <c r="N34" i="12" l="1"/>
  <c r="R33" i="12"/>
  <c r="S33" i="12" s="1"/>
  <c r="T33" i="12" s="1"/>
  <c r="M51" i="12"/>
  <c r="F53" i="5"/>
  <c r="G46" i="5"/>
  <c r="H40" i="12" s="1"/>
  <c r="I40" i="12" s="1"/>
  <c r="G47" i="5"/>
  <c r="H41" i="12" s="1"/>
  <c r="I41" i="12" s="1"/>
  <c r="V45" i="5"/>
  <c r="V44" i="5"/>
  <c r="A746" i="5"/>
  <c r="A739" i="12"/>
  <c r="A38" i="12"/>
  <c r="J6" i="12"/>
  <c r="R6" i="12"/>
  <c r="AN12" i="5"/>
  <c r="W13" i="5" l="1"/>
  <c r="AA13" i="5" s="1"/>
  <c r="AB13" i="5" s="1"/>
  <c r="W24" i="5"/>
  <c r="AA24" i="5" s="1"/>
  <c r="AB24" i="5" s="1"/>
  <c r="W30" i="5"/>
  <c r="AA30" i="5" s="1"/>
  <c r="AB30" i="5" s="1"/>
  <c r="W40" i="5"/>
  <c r="AA40" i="5" s="1"/>
  <c r="AB40" i="5" s="1"/>
  <c r="W45" i="5"/>
  <c r="AA45" i="5" s="1"/>
  <c r="AB45" i="5" s="1"/>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AA31" i="5" s="1"/>
  <c r="AB31" i="5" s="1"/>
  <c r="W35" i="5"/>
  <c r="AA35" i="5" s="1"/>
  <c r="AB35" i="5" s="1"/>
  <c r="W41" i="5"/>
  <c r="AA41" i="5" s="1"/>
  <c r="AB41" i="5" s="1"/>
  <c r="W46" i="5"/>
  <c r="W56" i="5"/>
  <c r="W66" i="5"/>
  <c r="W73" i="5"/>
  <c r="W78" i="5"/>
  <c r="W83" i="5"/>
  <c r="W105" i="5"/>
  <c r="W116" i="5"/>
  <c r="W133" i="5"/>
  <c r="W142" i="5"/>
  <c r="W151" i="5"/>
  <c r="W155" i="5"/>
  <c r="W165" i="5"/>
  <c r="W15" i="5"/>
  <c r="AA15" i="5" s="1"/>
  <c r="AB15" i="5" s="1"/>
  <c r="W20" i="5"/>
  <c r="AA20" i="5" s="1"/>
  <c r="AB20" i="5" s="1"/>
  <c r="W36" i="5"/>
  <c r="AA36" i="5" s="1"/>
  <c r="AB36" i="5" s="1"/>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AA32" i="5" s="1"/>
  <c r="AB32" i="5" s="1"/>
  <c r="W37" i="5"/>
  <c r="AA37" i="5" s="1"/>
  <c r="AB37" i="5" s="1"/>
  <c r="W42" i="5"/>
  <c r="AA42" i="5" s="1"/>
  <c r="AB42" i="5" s="1"/>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AA33" i="5" s="1"/>
  <c r="AB33" i="5" s="1"/>
  <c r="W38" i="5"/>
  <c r="AA38" i="5" s="1"/>
  <c r="AB38" i="5" s="1"/>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AA34" i="5" s="1"/>
  <c r="AB34" i="5" s="1"/>
  <c r="W39" i="5"/>
  <c r="AA39" i="5" s="1"/>
  <c r="AB39" i="5" s="1"/>
  <c r="W43" i="5"/>
  <c r="AA43" i="5" s="1"/>
  <c r="AB43" i="5" s="1"/>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AB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AA44" i="5" s="1"/>
  <c r="AB44" i="5" s="1"/>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T34" i="12" s="1"/>
  <c r="M52" i="12"/>
  <c r="Q47" i="5"/>
  <c r="R47" i="5"/>
  <c r="T47" i="5"/>
  <c r="S47" i="5"/>
  <c r="Q46" i="5"/>
  <c r="S46" i="5"/>
  <c r="T46" i="5"/>
  <c r="R46" i="5"/>
  <c r="F54" i="5"/>
  <c r="A747" i="5"/>
  <c r="A740" i="12"/>
  <c r="A39" i="12"/>
  <c r="Q750" i="12"/>
  <c r="AL12" i="5"/>
  <c r="G754" i="12"/>
  <c r="L756" i="12" s="1"/>
  <c r="S6" i="12"/>
  <c r="N36" i="12" l="1"/>
  <c r="R35" i="12"/>
  <c r="S35" i="12" s="1"/>
  <c r="T35" i="12" s="1"/>
  <c r="M53" i="12"/>
  <c r="AA47" i="5"/>
  <c r="V47" i="5"/>
  <c r="V46" i="5"/>
  <c r="AA46" i="5"/>
  <c r="F55" i="5"/>
  <c r="G49" i="5"/>
  <c r="H43" i="12" s="1"/>
  <c r="I43" i="12" s="1"/>
  <c r="G48" i="5"/>
  <c r="H42" i="12" s="1"/>
  <c r="I42" i="12" s="1"/>
  <c r="A748" i="5"/>
  <c r="A741" i="12"/>
  <c r="A40" i="12"/>
  <c r="M756" i="12"/>
  <c r="T751" i="12" s="1"/>
  <c r="O750" i="12"/>
  <c r="N37" i="12" l="1"/>
  <c r="R36" i="12"/>
  <c r="S36" i="12" s="1"/>
  <c r="T36" i="12" s="1"/>
  <c r="M54" i="12"/>
  <c r="AB47" i="5"/>
  <c r="R49" i="5"/>
  <c r="S49" i="5"/>
  <c r="T49" i="5"/>
  <c r="Q48" i="5"/>
  <c r="R48" i="5"/>
  <c r="S48" i="5"/>
  <c r="T48" i="5"/>
  <c r="F56" i="5"/>
  <c r="G50" i="5"/>
  <c r="H44" i="12" s="1"/>
  <c r="I44" i="12" s="1"/>
  <c r="AB46" i="5"/>
  <c r="A749" i="5"/>
  <c r="A742" i="12"/>
  <c r="A41" i="12"/>
  <c r="AE758" i="5"/>
  <c r="N38" i="12" l="1"/>
  <c r="R37" i="12"/>
  <c r="S37" i="12" s="1"/>
  <c r="T37" i="12" s="1"/>
  <c r="M55" i="12"/>
  <c r="AA48" i="5"/>
  <c r="V48" i="5"/>
  <c r="S50" i="5"/>
  <c r="T50" i="5"/>
  <c r="R50" i="5"/>
  <c r="F57" i="5"/>
  <c r="AA49" i="5"/>
  <c r="V49" i="5"/>
  <c r="A750" i="5"/>
  <c r="A743" i="12"/>
  <c r="A42" i="12"/>
  <c r="AF12" i="5"/>
  <c r="R12" i="5" l="1"/>
  <c r="S12" i="5"/>
  <c r="T12" i="5"/>
  <c r="N39" i="12"/>
  <c r="R38" i="12"/>
  <c r="S38" i="12" s="1"/>
  <c r="T38" i="12" s="1"/>
  <c r="M56" i="12"/>
  <c r="AB48" i="5"/>
  <c r="AB49" i="5"/>
  <c r="F58" i="5"/>
  <c r="G51" i="5"/>
  <c r="H45" i="12" s="1"/>
  <c r="I45" i="12" s="1"/>
  <c r="V50" i="5"/>
  <c r="AA50" i="5"/>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R39" i="12"/>
  <c r="S39" i="12" s="1"/>
  <c r="T39" i="12" s="1"/>
  <c r="M57" i="12"/>
  <c r="AB50" i="5"/>
  <c r="T51" i="5"/>
  <c r="Q51" i="5"/>
  <c r="R51" i="5"/>
  <c r="S51" i="5"/>
  <c r="F59" i="5"/>
  <c r="G52" i="5"/>
  <c r="H46" i="12" s="1"/>
  <c r="I46" i="12" s="1"/>
  <c r="A752" i="5"/>
  <c r="A745" i="12"/>
  <c r="A44" i="12"/>
  <c r="N41" i="12" l="1"/>
  <c r="R40" i="12"/>
  <c r="S40" i="12" s="1"/>
  <c r="T40" i="12" s="1"/>
  <c r="M58" i="12"/>
  <c r="Q52" i="5"/>
  <c r="R52" i="5"/>
  <c r="S52" i="5"/>
  <c r="T52" i="5"/>
  <c r="F60" i="5"/>
  <c r="G54" i="5" s="1"/>
  <c r="H48" i="12" s="1"/>
  <c r="I48" i="12" s="1"/>
  <c r="G53" i="5"/>
  <c r="H47" i="12" s="1"/>
  <c r="I47" i="12" s="1"/>
  <c r="V51" i="5"/>
  <c r="AA51" i="5"/>
  <c r="A753" i="5"/>
  <c r="A746" i="12"/>
  <c r="A45" i="12"/>
  <c r="N42" i="12" l="1"/>
  <c r="R41" i="12"/>
  <c r="S41" i="12" s="1"/>
  <c r="T41" i="12" s="1"/>
  <c r="M59" i="12"/>
  <c r="AB51" i="5"/>
  <c r="Q54" i="5"/>
  <c r="S54" i="5"/>
  <c r="T54" i="5"/>
  <c r="R54" i="5"/>
  <c r="R53" i="5"/>
  <c r="S53" i="5"/>
  <c r="T53" i="5"/>
  <c r="Q53" i="5"/>
  <c r="V52" i="5"/>
  <c r="AA52" i="5"/>
  <c r="F61" i="5"/>
  <c r="G55" i="5"/>
  <c r="H49" i="12" s="1"/>
  <c r="I49" i="12" s="1"/>
  <c r="A754" i="5"/>
  <c r="A747" i="12"/>
  <c r="A46" i="12"/>
  <c r="N43" i="12" l="1"/>
  <c r="R42" i="12"/>
  <c r="S42" i="12" s="1"/>
  <c r="T42" i="12" s="1"/>
  <c r="M60" i="12"/>
  <c r="Q55" i="5"/>
  <c r="R55" i="5"/>
  <c r="T55" i="5"/>
  <c r="S55" i="5"/>
  <c r="AA54" i="5"/>
  <c r="V54" i="5"/>
  <c r="AB52" i="5"/>
  <c r="F62" i="5"/>
  <c r="V53" i="5"/>
  <c r="AA53" i="5"/>
  <c r="A755" i="5"/>
  <c r="A749" i="12" s="1"/>
  <c r="A748" i="12"/>
  <c r="A47" i="12"/>
  <c r="Y9" i="5"/>
  <c r="N44" i="12" l="1"/>
  <c r="R43" i="12"/>
  <c r="S43" i="12" s="1"/>
  <c r="T43" i="12" s="1"/>
  <c r="M61" i="12"/>
  <c r="AB54" i="5"/>
  <c r="AB53" i="5"/>
  <c r="AA55" i="5"/>
  <c r="V55" i="5"/>
  <c r="F63" i="5"/>
  <c r="G57" i="5"/>
  <c r="H51" i="12" s="1"/>
  <c r="I51" i="12" s="1"/>
  <c r="G56" i="5"/>
  <c r="H50" i="12" s="1"/>
  <c r="I50" i="12" s="1"/>
  <c r="A48" i="12"/>
  <c r="N45" i="12" l="1"/>
  <c r="R44" i="12"/>
  <c r="S44" i="12" s="1"/>
  <c r="T44" i="12" s="1"/>
  <c r="M62" i="12"/>
  <c r="AB55" i="5"/>
  <c r="Q56" i="5"/>
  <c r="R56" i="5"/>
  <c r="S56" i="5"/>
  <c r="T56" i="5"/>
  <c r="F64" i="5"/>
  <c r="R57" i="5"/>
  <c r="S57" i="5"/>
  <c r="T57" i="5"/>
  <c r="Q57" i="5"/>
  <c r="A49" i="12"/>
  <c r="N46" i="12" l="1"/>
  <c r="R45" i="12"/>
  <c r="S45" i="12" s="1"/>
  <c r="T45" i="12" s="1"/>
  <c r="M63" i="12"/>
  <c r="F65" i="5"/>
  <c r="G58" i="5"/>
  <c r="H52" i="12" s="1"/>
  <c r="I52" i="12" s="1"/>
  <c r="AA56" i="5"/>
  <c r="V56" i="5"/>
  <c r="G59" i="5"/>
  <c r="H53" i="12" s="1"/>
  <c r="I53" i="12" s="1"/>
  <c r="AA57" i="5"/>
  <c r="V57" i="5"/>
  <c r="A50" i="12"/>
  <c r="N47" i="12" l="1"/>
  <c r="R46" i="12"/>
  <c r="S46" i="12" s="1"/>
  <c r="T46" i="12" s="1"/>
  <c r="M64" i="12"/>
  <c r="AB56" i="5"/>
  <c r="AB57" i="5"/>
  <c r="S58" i="5"/>
  <c r="Q58" i="5"/>
  <c r="R58" i="5"/>
  <c r="T58" i="5"/>
  <c r="F66" i="5"/>
  <c r="T59" i="5"/>
  <c r="Q59" i="5"/>
  <c r="R59" i="5"/>
  <c r="S59" i="5"/>
  <c r="A51" i="12"/>
  <c r="N48" i="12" l="1"/>
  <c r="R47" i="12"/>
  <c r="S47" i="12" s="1"/>
  <c r="T47" i="12" s="1"/>
  <c r="M65" i="12"/>
  <c r="F67" i="5"/>
  <c r="G61" i="5"/>
  <c r="H55" i="12" s="1"/>
  <c r="I55" i="12" s="1"/>
  <c r="G60" i="5"/>
  <c r="H54" i="12" s="1"/>
  <c r="I54" i="12" s="1"/>
  <c r="V59" i="5"/>
  <c r="AA59" i="5"/>
  <c r="AA58" i="5"/>
  <c r="V58" i="5"/>
  <c r="A52" i="12"/>
  <c r="N49" i="12" l="1"/>
  <c r="R48" i="12"/>
  <c r="S48" i="12" s="1"/>
  <c r="T48" i="12" s="1"/>
  <c r="M66" i="12"/>
  <c r="AB59" i="5"/>
  <c r="AB58" i="5"/>
  <c r="R60" i="5"/>
  <c r="S60" i="5"/>
  <c r="T60" i="5"/>
  <c r="Q60" i="5"/>
  <c r="Q61" i="5"/>
  <c r="R61" i="5"/>
  <c r="S61" i="5"/>
  <c r="T61" i="5"/>
  <c r="F68" i="5"/>
  <c r="A53" i="12"/>
  <c r="N50" i="12" l="1"/>
  <c r="R49" i="12"/>
  <c r="S49" i="12" s="1"/>
  <c r="T49" i="12" s="1"/>
  <c r="M67" i="12"/>
  <c r="F69" i="5"/>
  <c r="G62" i="5"/>
  <c r="H56" i="12" s="1"/>
  <c r="I56" i="12" s="1"/>
  <c r="V61" i="5"/>
  <c r="AA61" i="5"/>
  <c r="AA60" i="5"/>
  <c r="V60" i="5"/>
  <c r="A54" i="12"/>
  <c r="N51" i="12" l="1"/>
  <c r="R50" i="12"/>
  <c r="S50" i="12" s="1"/>
  <c r="T50" i="12" s="1"/>
  <c r="M68" i="12"/>
  <c r="AB60" i="5"/>
  <c r="AB61" i="5"/>
  <c r="R62" i="5"/>
  <c r="S62" i="5"/>
  <c r="T62" i="5"/>
  <c r="F70" i="5"/>
  <c r="G63" i="5"/>
  <c r="H57" i="12" s="1"/>
  <c r="I57" i="12" s="1"/>
  <c r="A55" i="12"/>
  <c r="N52" i="12" l="1"/>
  <c r="R51" i="12"/>
  <c r="S51" i="12" s="1"/>
  <c r="T51" i="12" s="1"/>
  <c r="M69" i="12"/>
  <c r="R63" i="5"/>
  <c r="Q63" i="5"/>
  <c r="S63" i="5"/>
  <c r="T63" i="5"/>
  <c r="F71" i="5"/>
  <c r="G64" i="5"/>
  <c r="H58" i="12" s="1"/>
  <c r="I58" i="12" s="1"/>
  <c r="G65" i="5"/>
  <c r="H59" i="12" s="1"/>
  <c r="I59" i="12" s="1"/>
  <c r="AA62" i="5"/>
  <c r="V62" i="5"/>
  <c r="A56" i="12"/>
  <c r="N53" i="12" l="1"/>
  <c r="R52" i="12"/>
  <c r="S52" i="12" s="1"/>
  <c r="T52" i="12" s="1"/>
  <c r="M70" i="12"/>
  <c r="F72" i="5"/>
  <c r="S64" i="5"/>
  <c r="R64" i="5"/>
  <c r="T64" i="5"/>
  <c r="AA63" i="5"/>
  <c r="V63" i="5"/>
  <c r="S65" i="5"/>
  <c r="T65" i="5"/>
  <c r="R65" i="5"/>
  <c r="Q65" i="5"/>
  <c r="AB62" i="5"/>
  <c r="A57" i="12"/>
  <c r="N54" i="12" l="1"/>
  <c r="R53" i="12"/>
  <c r="S53" i="12" s="1"/>
  <c r="T53" i="12" s="1"/>
  <c r="M71" i="12"/>
  <c r="AA64" i="5"/>
  <c r="V64" i="5"/>
  <c r="F73" i="5"/>
  <c r="G66" i="5"/>
  <c r="H60" i="12" s="1"/>
  <c r="I60" i="12" s="1"/>
  <c r="G67" i="5"/>
  <c r="H61" i="12" s="1"/>
  <c r="I61" i="12" s="1"/>
  <c r="AB63" i="5"/>
  <c r="V65" i="5"/>
  <c r="AA65" i="5"/>
  <c r="A58" i="12"/>
  <c r="N55" i="12" l="1"/>
  <c r="R54" i="12"/>
  <c r="S54" i="12" s="1"/>
  <c r="T54" i="12" s="1"/>
  <c r="M72" i="12"/>
  <c r="AB64" i="5"/>
  <c r="F74" i="5"/>
  <c r="Q67" i="5"/>
  <c r="R67" i="5"/>
  <c r="S67" i="5"/>
  <c r="T67" i="5"/>
  <c r="AB65" i="5"/>
  <c r="T66" i="5"/>
  <c r="Q66" i="5"/>
  <c r="R66" i="5"/>
  <c r="S66" i="5"/>
  <c r="A59" i="12"/>
  <c r="N56" i="12" l="1"/>
  <c r="R55" i="12"/>
  <c r="S55" i="12" s="1"/>
  <c r="T55" i="12" s="1"/>
  <c r="M73" i="12"/>
  <c r="V67" i="5"/>
  <c r="AA67" i="5"/>
  <c r="F75" i="5"/>
  <c r="G68" i="5"/>
  <c r="H62" i="12" s="1"/>
  <c r="I62" i="12" s="1"/>
  <c r="G69" i="5"/>
  <c r="H63" i="12" s="1"/>
  <c r="I63" i="12" s="1"/>
  <c r="V66" i="5"/>
  <c r="AA66" i="5"/>
  <c r="A60" i="12"/>
  <c r="N57" i="12" l="1"/>
  <c r="R56" i="12"/>
  <c r="S56" i="12" s="1"/>
  <c r="T56" i="12" s="1"/>
  <c r="M74" i="12"/>
  <c r="R68" i="5"/>
  <c r="S68" i="5"/>
  <c r="Q68" i="5"/>
  <c r="T68" i="5"/>
  <c r="F76" i="5"/>
  <c r="Q69" i="5"/>
  <c r="S69" i="5"/>
  <c r="T69" i="5"/>
  <c r="R69" i="5"/>
  <c r="AB66" i="5"/>
  <c r="AB67" i="5"/>
  <c r="A61" i="12"/>
  <c r="N58" i="12" l="1"/>
  <c r="R57" i="12"/>
  <c r="S57" i="12" s="1"/>
  <c r="T57" i="12" s="1"/>
  <c r="M75" i="12"/>
  <c r="F77" i="5"/>
  <c r="G70" i="5"/>
  <c r="H64" i="12" s="1"/>
  <c r="I64" i="12" s="1"/>
  <c r="AA69" i="5"/>
  <c r="V69" i="5"/>
  <c r="V68" i="5"/>
  <c r="AA68" i="5"/>
  <c r="A62" i="12"/>
  <c r="N59" i="12" l="1"/>
  <c r="R58" i="12"/>
  <c r="S58" i="12" s="1"/>
  <c r="T58" i="12" s="1"/>
  <c r="M76" i="12"/>
  <c r="AB68" i="5"/>
  <c r="Q70" i="5"/>
  <c r="R70" i="5"/>
  <c r="T70" i="5"/>
  <c r="S70" i="5"/>
  <c r="AB69" i="5"/>
  <c r="F78" i="5"/>
  <c r="G72" i="5" s="1"/>
  <c r="H66" i="12" s="1"/>
  <c r="I66" i="12" s="1"/>
  <c r="G71" i="5"/>
  <c r="H65" i="12" s="1"/>
  <c r="I65" i="12" s="1"/>
  <c r="A63" i="12"/>
  <c r="N60" i="12" l="1"/>
  <c r="R59" i="12"/>
  <c r="S59" i="12" s="1"/>
  <c r="T59" i="12" s="1"/>
  <c r="M77" i="12"/>
  <c r="R72" i="5"/>
  <c r="S72" i="5"/>
  <c r="T72" i="5"/>
  <c r="Q72" i="5"/>
  <c r="AA70" i="5"/>
  <c r="V70" i="5"/>
  <c r="F79" i="5"/>
  <c r="G73" i="5"/>
  <c r="H67" i="12" s="1"/>
  <c r="I67" i="12" s="1"/>
  <c r="Q71" i="5"/>
  <c r="R71" i="5"/>
  <c r="S71" i="5"/>
  <c r="T71" i="5"/>
  <c r="A64" i="12"/>
  <c r="N61" i="12" l="1"/>
  <c r="R60" i="12"/>
  <c r="S60" i="12" s="1"/>
  <c r="T60" i="12" s="1"/>
  <c r="M78" i="12"/>
  <c r="S73" i="5"/>
  <c r="T73" i="5"/>
  <c r="R73" i="5"/>
  <c r="F80" i="5"/>
  <c r="AB70" i="5"/>
  <c r="AA71" i="5"/>
  <c r="V71" i="5"/>
  <c r="AA72" i="5"/>
  <c r="V72" i="5"/>
  <c r="A65" i="12"/>
  <c r="N62" i="12" l="1"/>
  <c r="R61" i="12"/>
  <c r="S61" i="12" s="1"/>
  <c r="T61" i="12" s="1"/>
  <c r="M79" i="12"/>
  <c r="AB72" i="5"/>
  <c r="F81" i="5"/>
  <c r="G74" i="5"/>
  <c r="H68" i="12" s="1"/>
  <c r="I68" i="12" s="1"/>
  <c r="V73" i="5"/>
  <c r="AA73" i="5"/>
  <c r="AB71" i="5"/>
  <c r="A66" i="12"/>
  <c r="N63" i="12" l="1"/>
  <c r="R62" i="12"/>
  <c r="S62" i="12" s="1"/>
  <c r="T62" i="12" s="1"/>
  <c r="M80" i="12"/>
  <c r="F82" i="5"/>
  <c r="G75" i="5"/>
  <c r="H69" i="12" s="1"/>
  <c r="I69" i="12" s="1"/>
  <c r="G76" i="5"/>
  <c r="H70" i="12" s="1"/>
  <c r="I70" i="12" s="1"/>
  <c r="AB73" i="5"/>
  <c r="T74" i="5"/>
  <c r="Q74" i="5"/>
  <c r="R74" i="5"/>
  <c r="S74" i="5"/>
  <c r="A67" i="12"/>
  <c r="N64" i="12" l="1"/>
  <c r="R63" i="12"/>
  <c r="S63" i="12" s="1"/>
  <c r="T63" i="12" s="1"/>
  <c r="M81" i="12"/>
  <c r="R76" i="5"/>
  <c r="S76" i="5"/>
  <c r="T76" i="5"/>
  <c r="R75" i="5"/>
  <c r="S75" i="5"/>
  <c r="T75" i="5"/>
  <c r="F83" i="5"/>
  <c r="G77" i="5"/>
  <c r="H71" i="12" s="1"/>
  <c r="I71" i="12" s="1"/>
  <c r="V74" i="5"/>
  <c r="AA74" i="5"/>
  <c r="A68" i="12"/>
  <c r="N65" i="12" l="1"/>
  <c r="R64" i="12"/>
  <c r="S64" i="12" s="1"/>
  <c r="T64" i="12" s="1"/>
  <c r="M82" i="12"/>
  <c r="AB74" i="5"/>
  <c r="V75" i="5"/>
  <c r="AA75" i="5"/>
  <c r="V76" i="5"/>
  <c r="AA76" i="5"/>
  <c r="Q77" i="5"/>
  <c r="S77" i="5"/>
  <c r="T77" i="5"/>
  <c r="R77" i="5"/>
  <c r="F84" i="5"/>
  <c r="A69" i="12"/>
  <c r="N66" i="12" l="1"/>
  <c r="R65" i="12"/>
  <c r="S65" i="12" s="1"/>
  <c r="T65" i="12" s="1"/>
  <c r="M83" i="12"/>
  <c r="AA77" i="5"/>
  <c r="V77" i="5"/>
  <c r="F85" i="5"/>
  <c r="G78" i="5"/>
  <c r="H72" i="12" s="1"/>
  <c r="I72" i="12" s="1"/>
  <c r="AB76" i="5"/>
  <c r="AB75" i="5"/>
  <c r="A70" i="12"/>
  <c r="N67" i="12" l="1"/>
  <c r="R66" i="12"/>
  <c r="S66" i="12" s="1"/>
  <c r="T66" i="12" s="1"/>
  <c r="M84" i="12"/>
  <c r="F86" i="5"/>
  <c r="G80" i="5"/>
  <c r="H74" i="12" s="1"/>
  <c r="I74" i="12" s="1"/>
  <c r="G79" i="5"/>
  <c r="H73" i="12" s="1"/>
  <c r="I73" i="12" s="1"/>
  <c r="AB77" i="5"/>
  <c r="Q78" i="5"/>
  <c r="R78" i="5"/>
  <c r="T78" i="5"/>
  <c r="S78" i="5"/>
  <c r="A71" i="12"/>
  <c r="N68" i="12" l="1"/>
  <c r="R67" i="12"/>
  <c r="S67" i="12" s="1"/>
  <c r="T67" i="12" s="1"/>
  <c r="M85" i="12"/>
  <c r="Q79" i="5"/>
  <c r="R79" i="5"/>
  <c r="S79" i="5"/>
  <c r="T79" i="5"/>
  <c r="AA78" i="5"/>
  <c r="V78" i="5"/>
  <c r="F87" i="5"/>
  <c r="R80" i="5"/>
  <c r="S80" i="5"/>
  <c r="T80" i="5"/>
  <c r="Q80" i="5"/>
  <c r="A72" i="12"/>
  <c r="N69" i="12" l="1"/>
  <c r="R68" i="12"/>
  <c r="S68" i="12" s="1"/>
  <c r="T68" i="12" s="1"/>
  <c r="M86" i="12"/>
  <c r="AB78" i="5"/>
  <c r="F88" i="5"/>
  <c r="G81" i="5"/>
  <c r="H75" i="12" s="1"/>
  <c r="I75" i="12" s="1"/>
  <c r="G82" i="5"/>
  <c r="H76" i="12" s="1"/>
  <c r="I76" i="12" s="1"/>
  <c r="AA80" i="5"/>
  <c r="V80" i="5"/>
  <c r="AA79" i="5"/>
  <c r="V79" i="5"/>
  <c r="A73" i="12"/>
  <c r="N70" i="12" l="1"/>
  <c r="R69" i="12"/>
  <c r="S69" i="12" s="1"/>
  <c r="T69" i="12" s="1"/>
  <c r="M87" i="12"/>
  <c r="AB80" i="5"/>
  <c r="AB79" i="5"/>
  <c r="S81" i="5"/>
  <c r="T81" i="5"/>
  <c r="R81" i="5"/>
  <c r="Q81" i="5"/>
  <c r="F89" i="5"/>
  <c r="G83" i="5"/>
  <c r="H77" i="12" s="1"/>
  <c r="I77" i="12" s="1"/>
  <c r="T82" i="5"/>
  <c r="Q82" i="5"/>
  <c r="S82" i="5"/>
  <c r="R82" i="5"/>
  <c r="A74" i="12"/>
  <c r="N71" i="12" l="1"/>
  <c r="R70" i="12"/>
  <c r="S70" i="12" s="1"/>
  <c r="T70" i="12" s="1"/>
  <c r="M88" i="12"/>
  <c r="V81" i="5"/>
  <c r="AA81" i="5"/>
  <c r="F90" i="5"/>
  <c r="Q83" i="5"/>
  <c r="R83" i="5"/>
  <c r="T83" i="5"/>
  <c r="S83" i="5"/>
  <c r="V82" i="5"/>
  <c r="AA82" i="5"/>
  <c r="A75" i="12"/>
  <c r="N72" i="12" l="1"/>
  <c r="R71" i="12"/>
  <c r="S71" i="12" s="1"/>
  <c r="T71" i="12" s="1"/>
  <c r="M89" i="12"/>
  <c r="AB82" i="5"/>
  <c r="AB81" i="5"/>
  <c r="F91" i="5"/>
  <c r="G85" i="5" s="1"/>
  <c r="H79" i="12" s="1"/>
  <c r="I79" i="12" s="1"/>
  <c r="G84" i="5"/>
  <c r="H78" i="12" s="1"/>
  <c r="I78" i="12" s="1"/>
  <c r="V83" i="5"/>
  <c r="AA83" i="5"/>
  <c r="A76" i="12"/>
  <c r="N73" i="12" l="1"/>
  <c r="R72" i="12"/>
  <c r="S72" i="12" s="1"/>
  <c r="T72" i="12" s="1"/>
  <c r="AB83" i="5"/>
  <c r="M90" i="12"/>
  <c r="S85" i="5"/>
  <c r="T85" i="5"/>
  <c r="R85" i="5"/>
  <c r="R84" i="5"/>
  <c r="S84" i="5"/>
  <c r="Q84" i="5"/>
  <c r="T84" i="5"/>
  <c r="F92" i="5"/>
  <c r="A77" i="12"/>
  <c r="N74" i="12" l="1"/>
  <c r="R73" i="12"/>
  <c r="S73" i="12" s="1"/>
  <c r="T73" i="12" s="1"/>
  <c r="M91" i="12"/>
  <c r="V84" i="5"/>
  <c r="AA84" i="5"/>
  <c r="F93" i="5"/>
  <c r="G86" i="5"/>
  <c r="H80" i="12" s="1"/>
  <c r="I80" i="12" s="1"/>
  <c r="G87" i="5"/>
  <c r="H81" i="12" s="1"/>
  <c r="I81" i="12" s="1"/>
  <c r="AA85" i="5"/>
  <c r="V85" i="5"/>
  <c r="A78" i="12"/>
  <c r="N75" i="12" l="1"/>
  <c r="R74" i="12"/>
  <c r="S74" i="12" s="1"/>
  <c r="T74" i="12" s="1"/>
  <c r="M92" i="12"/>
  <c r="AB85" i="5"/>
  <c r="Q87" i="5"/>
  <c r="R87" i="5"/>
  <c r="S87" i="5"/>
  <c r="T87" i="5"/>
  <c r="AB84" i="5"/>
  <c r="Q86" i="5"/>
  <c r="R86" i="5"/>
  <c r="T86" i="5"/>
  <c r="S86" i="5"/>
  <c r="F94" i="5"/>
  <c r="A79" i="12"/>
  <c r="P750" i="12"/>
  <c r="N76" i="12" l="1"/>
  <c r="R75" i="12"/>
  <c r="S75" i="12" s="1"/>
  <c r="T75" i="12" s="1"/>
  <c r="M93" i="12"/>
  <c r="AA86" i="5"/>
  <c r="V86" i="5"/>
  <c r="F95" i="5"/>
  <c r="G88" i="5"/>
  <c r="H82" i="12" s="1"/>
  <c r="I82" i="12" s="1"/>
  <c r="AA87" i="5"/>
  <c r="V87" i="5"/>
  <c r="A80" i="12"/>
  <c r="N77" i="12" l="1"/>
  <c r="R76" i="12"/>
  <c r="S76" i="12" s="1"/>
  <c r="T76" i="12" s="1"/>
  <c r="M94" i="12"/>
  <c r="AB86" i="5"/>
  <c r="R88" i="5"/>
  <c r="S88" i="5"/>
  <c r="T88" i="5"/>
  <c r="AB87" i="5"/>
  <c r="F96" i="5"/>
  <c r="G89" i="5"/>
  <c r="H83" i="12" s="1"/>
  <c r="I83" i="12" s="1"/>
  <c r="A81" i="12"/>
  <c r="N78" i="12" l="1"/>
  <c r="R77" i="12"/>
  <c r="S77" i="12" s="1"/>
  <c r="T77" i="12" s="1"/>
  <c r="M95" i="12"/>
  <c r="F97" i="5"/>
  <c r="S89" i="5"/>
  <c r="Q89" i="5"/>
  <c r="R89" i="5"/>
  <c r="T89" i="5"/>
  <c r="AA88" i="5"/>
  <c r="V88" i="5"/>
  <c r="G90" i="5"/>
  <c r="H84" i="12" s="1"/>
  <c r="I84" i="12" s="1"/>
  <c r="A82" i="12"/>
  <c r="N79" i="12" l="1"/>
  <c r="R78" i="12"/>
  <c r="S78" i="12" s="1"/>
  <c r="T78" i="12" s="1"/>
  <c r="M96" i="12"/>
  <c r="AB88" i="5"/>
  <c r="T90" i="5"/>
  <c r="R90" i="5"/>
  <c r="Q90" i="5"/>
  <c r="S90" i="5"/>
  <c r="AA89" i="5"/>
  <c r="V89" i="5"/>
  <c r="F98" i="5"/>
  <c r="G91" i="5"/>
  <c r="H85" i="12" s="1"/>
  <c r="I85" i="12" s="1"/>
  <c r="A83" i="12"/>
  <c r="N80" i="12" l="1"/>
  <c r="R79" i="12"/>
  <c r="S79" i="12" s="1"/>
  <c r="T79" i="12" s="1"/>
  <c r="M97" i="12"/>
  <c r="AB89" i="5"/>
  <c r="F99" i="5"/>
  <c r="G92" i="5"/>
  <c r="H86" i="12" s="1"/>
  <c r="I86" i="12" s="1"/>
  <c r="V90" i="5"/>
  <c r="AA90" i="5"/>
  <c r="Q91" i="5"/>
  <c r="R91" i="5"/>
  <c r="S91" i="5"/>
  <c r="T91" i="5"/>
  <c r="A84" i="12"/>
  <c r="N81" i="12" l="1"/>
  <c r="R80" i="12"/>
  <c r="S80" i="12" s="1"/>
  <c r="T80" i="12" s="1"/>
  <c r="M98" i="12"/>
  <c r="AB90" i="5"/>
  <c r="S92" i="5"/>
  <c r="T92" i="5"/>
  <c r="Q92" i="5"/>
  <c r="R92" i="5"/>
  <c r="F100" i="5"/>
  <c r="G93" i="5"/>
  <c r="H87" i="12" s="1"/>
  <c r="I87" i="12" s="1"/>
  <c r="AA91" i="5"/>
  <c r="V91" i="5"/>
  <c r="A85" i="12"/>
  <c r="N82" i="12" l="1"/>
  <c r="R81" i="12"/>
  <c r="S81" i="12" s="1"/>
  <c r="T81" i="12" s="1"/>
  <c r="M99" i="12"/>
  <c r="AA92" i="5"/>
  <c r="V92" i="5"/>
  <c r="T93" i="5"/>
  <c r="R93" i="5"/>
  <c r="Q93" i="5"/>
  <c r="S93" i="5"/>
  <c r="F101" i="5"/>
  <c r="AB91" i="5"/>
  <c r="G94" i="5"/>
  <c r="H88" i="12" s="1"/>
  <c r="I88" i="12" s="1"/>
  <c r="A86" i="12"/>
  <c r="N83" i="12" l="1"/>
  <c r="R82" i="12"/>
  <c r="S82" i="12" s="1"/>
  <c r="T82" i="12" s="1"/>
  <c r="M100" i="12"/>
  <c r="AB92" i="5"/>
  <c r="V93" i="5"/>
  <c r="AA93" i="5"/>
  <c r="F102" i="5"/>
  <c r="G95" i="5"/>
  <c r="H89" i="12" s="1"/>
  <c r="I89" i="12" s="1"/>
  <c r="Q94" i="5"/>
  <c r="S94" i="5"/>
  <c r="R94" i="5"/>
  <c r="T94" i="5"/>
  <c r="A87" i="12"/>
  <c r="N84" i="12" l="1"/>
  <c r="R83" i="12"/>
  <c r="S83" i="12" s="1"/>
  <c r="T83" i="12" s="1"/>
  <c r="M101" i="12"/>
  <c r="F103" i="5"/>
  <c r="G97" i="5" s="1"/>
  <c r="H91" i="12" s="1"/>
  <c r="I91" i="12" s="1"/>
  <c r="V94" i="5"/>
  <c r="AA94" i="5"/>
  <c r="AB93" i="5"/>
  <c r="R95" i="5"/>
  <c r="T95" i="5"/>
  <c r="Q95" i="5"/>
  <c r="S95" i="5"/>
  <c r="G96" i="5"/>
  <c r="H90" i="12" s="1"/>
  <c r="I90" i="12" s="1"/>
  <c r="A88" i="12"/>
  <c r="N85" i="12" l="1"/>
  <c r="R84" i="12"/>
  <c r="S84" i="12" s="1"/>
  <c r="T84" i="12" s="1"/>
  <c r="M102" i="12"/>
  <c r="Q97" i="5"/>
  <c r="R97" i="5"/>
  <c r="T97" i="5"/>
  <c r="S97" i="5"/>
  <c r="V95" i="5"/>
  <c r="AA95" i="5"/>
  <c r="F104" i="5"/>
  <c r="AB94" i="5"/>
  <c r="Q96" i="5"/>
  <c r="S96" i="5"/>
  <c r="R96" i="5"/>
  <c r="T96" i="5"/>
  <c r="A89" i="12"/>
  <c r="N86" i="12" l="1"/>
  <c r="R85" i="12"/>
  <c r="S85" i="12" s="1"/>
  <c r="T85" i="12" s="1"/>
  <c r="M103" i="12"/>
  <c r="AB95" i="5"/>
  <c r="F105" i="5"/>
  <c r="G99" i="5" s="1"/>
  <c r="H93" i="12" s="1"/>
  <c r="I93" i="12" s="1"/>
  <c r="G98" i="5"/>
  <c r="H92" i="12" s="1"/>
  <c r="I92" i="12" s="1"/>
  <c r="AA97" i="5"/>
  <c r="V97" i="5"/>
  <c r="V96" i="5"/>
  <c r="AA96" i="5"/>
  <c r="A90" i="12"/>
  <c r="N87" i="12" l="1"/>
  <c r="R86" i="12"/>
  <c r="S86" i="12" s="1"/>
  <c r="T86" i="12" s="1"/>
  <c r="M104" i="12"/>
  <c r="R99" i="5"/>
  <c r="S99" i="5"/>
  <c r="T99" i="5"/>
  <c r="Q99" i="5"/>
  <c r="AB97" i="5"/>
  <c r="Q98" i="5"/>
  <c r="R98" i="5"/>
  <c r="S98" i="5"/>
  <c r="T98" i="5"/>
  <c r="AB96" i="5"/>
  <c r="F106" i="5"/>
  <c r="A91" i="12"/>
  <c r="N88" i="12" l="1"/>
  <c r="R87" i="12"/>
  <c r="S87" i="12" s="1"/>
  <c r="T87" i="12" s="1"/>
  <c r="M105" i="12"/>
  <c r="F107" i="5"/>
  <c r="G101" i="5"/>
  <c r="H95" i="12" s="1"/>
  <c r="I95" i="12" s="1"/>
  <c r="G100" i="5"/>
  <c r="H94" i="12" s="1"/>
  <c r="I94" i="12" s="1"/>
  <c r="AA98" i="5"/>
  <c r="V98" i="5"/>
  <c r="AA99" i="5"/>
  <c r="V99" i="5"/>
  <c r="A92" i="12"/>
  <c r="N89" i="12" l="1"/>
  <c r="R88" i="12"/>
  <c r="S88" i="12" s="1"/>
  <c r="T88" i="12" s="1"/>
  <c r="M106" i="12"/>
  <c r="AB98" i="5"/>
  <c r="AB99" i="5"/>
  <c r="S100" i="5"/>
  <c r="T100" i="5"/>
  <c r="Q100" i="5"/>
  <c r="R100" i="5"/>
  <c r="T101" i="5"/>
  <c r="R101" i="5"/>
  <c r="Q101" i="5"/>
  <c r="S101" i="5"/>
  <c r="F108" i="5"/>
  <c r="G102" i="5"/>
  <c r="H96" i="12" s="1"/>
  <c r="I96" i="12" s="1"/>
  <c r="A93" i="12"/>
  <c r="N90" i="12" l="1"/>
  <c r="R89" i="12"/>
  <c r="S89" i="12" s="1"/>
  <c r="T89" i="12" s="1"/>
  <c r="M107" i="12"/>
  <c r="Q102" i="5"/>
  <c r="S102" i="5"/>
  <c r="R102" i="5"/>
  <c r="T102" i="5"/>
  <c r="V101" i="5"/>
  <c r="AA101" i="5"/>
  <c r="F109" i="5"/>
  <c r="AA100" i="5"/>
  <c r="V100" i="5"/>
  <c r="A94" i="12"/>
  <c r="N91" i="12" l="1"/>
  <c r="R90" i="12"/>
  <c r="S90" i="12" s="1"/>
  <c r="T90" i="12" s="1"/>
  <c r="M108" i="12"/>
  <c r="AB100" i="5"/>
  <c r="AB101" i="5"/>
  <c r="V102" i="5"/>
  <c r="AA102" i="5"/>
  <c r="F110" i="5"/>
  <c r="G103" i="5"/>
  <c r="H97" i="12" s="1"/>
  <c r="I97" i="12" s="1"/>
  <c r="A95" i="12"/>
  <c r="N92" i="12" l="1"/>
  <c r="R91" i="12"/>
  <c r="S91" i="12" s="1"/>
  <c r="T91" i="12" s="1"/>
  <c r="M109" i="12"/>
  <c r="F111" i="5"/>
  <c r="G104" i="5"/>
  <c r="H98" i="12" s="1"/>
  <c r="I98" i="12" s="1"/>
  <c r="R103" i="5"/>
  <c r="T103" i="5"/>
  <c r="Q103" i="5"/>
  <c r="S103" i="5"/>
  <c r="AB102" i="5"/>
  <c r="A96" i="12"/>
  <c r="N93" i="12" l="1"/>
  <c r="R92" i="12"/>
  <c r="S92" i="12" s="1"/>
  <c r="T92" i="12" s="1"/>
  <c r="M110" i="12"/>
  <c r="F112" i="5"/>
  <c r="G105" i="5"/>
  <c r="H99" i="12" s="1"/>
  <c r="I99" i="12" s="1"/>
  <c r="V103" i="5"/>
  <c r="AA103" i="5"/>
  <c r="Q104" i="5"/>
  <c r="S104" i="5"/>
  <c r="R104" i="5"/>
  <c r="T104" i="5"/>
  <c r="A97" i="12"/>
  <c r="N94" i="12" l="1"/>
  <c r="R93" i="12"/>
  <c r="S93" i="12" s="1"/>
  <c r="T93" i="12" s="1"/>
  <c r="M111" i="12"/>
  <c r="AA104" i="5"/>
  <c r="V104" i="5"/>
  <c r="F113" i="5"/>
  <c r="G106" i="5"/>
  <c r="H100" i="12" s="1"/>
  <c r="I100" i="12" s="1"/>
  <c r="Q105" i="5"/>
  <c r="R105" i="5"/>
  <c r="T105" i="5"/>
  <c r="S105" i="5"/>
  <c r="AB103" i="5"/>
  <c r="A98" i="12"/>
  <c r="N95" i="12" l="1"/>
  <c r="R94" i="12"/>
  <c r="S94" i="12" s="1"/>
  <c r="T94" i="12" s="1"/>
  <c r="M112" i="12"/>
  <c r="Q106" i="5"/>
  <c r="R106" i="5"/>
  <c r="S106" i="5"/>
  <c r="T106" i="5"/>
  <c r="AB104" i="5"/>
  <c r="F114" i="5"/>
  <c r="G107" i="5"/>
  <c r="H101" i="12" s="1"/>
  <c r="I101" i="12" s="1"/>
  <c r="AA105" i="5"/>
  <c r="V105" i="5"/>
  <c r="A99" i="12"/>
  <c r="N96" i="12" l="1"/>
  <c r="R95" i="12"/>
  <c r="S95" i="12" s="1"/>
  <c r="T95" i="12" s="1"/>
  <c r="M113" i="12"/>
  <c r="R107" i="5"/>
  <c r="S107" i="5"/>
  <c r="T107" i="5"/>
  <c r="Q107" i="5"/>
  <c r="F115" i="5"/>
  <c r="G109" i="5" s="1"/>
  <c r="H103" i="12" s="1"/>
  <c r="I103" i="12" s="1"/>
  <c r="G108" i="5"/>
  <c r="H102" i="12" s="1"/>
  <c r="I102" i="12" s="1"/>
  <c r="AB105" i="5"/>
  <c r="AA106" i="5"/>
  <c r="V106" i="5"/>
  <c r="A100" i="12"/>
  <c r="N97" i="12" l="1"/>
  <c r="R96" i="12"/>
  <c r="S96" i="12" s="1"/>
  <c r="T96" i="12" s="1"/>
  <c r="M114" i="12"/>
  <c r="T109" i="5"/>
  <c r="R109" i="5"/>
  <c r="S109" i="5"/>
  <c r="Q109" i="5"/>
  <c r="S108" i="5"/>
  <c r="T108" i="5"/>
  <c r="Q108" i="5"/>
  <c r="R108" i="5"/>
  <c r="F116" i="5"/>
  <c r="AB106" i="5"/>
  <c r="AA107" i="5"/>
  <c r="V107" i="5"/>
  <c r="A101" i="12"/>
  <c r="N98" i="12" l="1"/>
  <c r="R97" i="12"/>
  <c r="S97" i="12" s="1"/>
  <c r="T97" i="12" s="1"/>
  <c r="M115" i="12"/>
  <c r="AB107" i="5"/>
  <c r="V108" i="5"/>
  <c r="AA108" i="5"/>
  <c r="F117" i="5"/>
  <c r="G110" i="5"/>
  <c r="H104" i="12" s="1"/>
  <c r="I104" i="12" s="1"/>
  <c r="G111" i="5"/>
  <c r="H105" i="12" s="1"/>
  <c r="I105" i="12" s="1"/>
  <c r="V109" i="5"/>
  <c r="AA109" i="5"/>
  <c r="A102" i="12"/>
  <c r="N99" i="12" l="1"/>
  <c r="R98" i="12"/>
  <c r="S98" i="12" s="1"/>
  <c r="T98" i="12" s="1"/>
  <c r="M116" i="12"/>
  <c r="Q110" i="5"/>
  <c r="R110" i="5"/>
  <c r="S110" i="5"/>
  <c r="T110" i="5"/>
  <c r="AB109" i="5"/>
  <c r="R111" i="5"/>
  <c r="Q111" i="5"/>
  <c r="S111" i="5"/>
  <c r="T111" i="5"/>
  <c r="F118" i="5"/>
  <c r="AB108" i="5"/>
  <c r="A103" i="12"/>
  <c r="N100" i="12" l="1"/>
  <c r="R99" i="12"/>
  <c r="S99" i="12" s="1"/>
  <c r="T99" i="12" s="1"/>
  <c r="M117" i="12"/>
  <c r="F119" i="5"/>
  <c r="G112" i="5"/>
  <c r="H106" i="12" s="1"/>
  <c r="I106" i="12" s="1"/>
  <c r="V111" i="5"/>
  <c r="AA111" i="5"/>
  <c r="V110" i="5"/>
  <c r="AA110" i="5"/>
  <c r="A104" i="12"/>
  <c r="N101" i="12" l="1"/>
  <c r="R100" i="12"/>
  <c r="S100" i="12" s="1"/>
  <c r="T100" i="12" s="1"/>
  <c r="M118" i="12"/>
  <c r="AB111" i="5"/>
  <c r="AB110" i="5"/>
  <c r="Q112" i="5"/>
  <c r="S112" i="5"/>
  <c r="R112" i="5"/>
  <c r="T112" i="5"/>
  <c r="F120" i="5"/>
  <c r="G113" i="5"/>
  <c r="H107" i="12" s="1"/>
  <c r="I107" i="12" s="1"/>
  <c r="A105" i="12"/>
  <c r="N102" i="12" l="1"/>
  <c r="R101" i="12"/>
  <c r="S101" i="12" s="1"/>
  <c r="T101" i="12" s="1"/>
  <c r="M119" i="12"/>
  <c r="F121" i="5"/>
  <c r="G115" i="5" s="1"/>
  <c r="H109" i="12" s="1"/>
  <c r="I109" i="12" s="1"/>
  <c r="AA112" i="5"/>
  <c r="V112" i="5"/>
  <c r="Q113" i="5"/>
  <c r="R113" i="5"/>
  <c r="T113" i="5"/>
  <c r="S113" i="5"/>
  <c r="G114" i="5"/>
  <c r="H108" i="12" s="1"/>
  <c r="I108" i="12" s="1"/>
  <c r="A106" i="12"/>
  <c r="N103" i="12" l="1"/>
  <c r="R102" i="12"/>
  <c r="S102" i="12" s="1"/>
  <c r="T102" i="12" s="1"/>
  <c r="M120" i="12"/>
  <c r="AB112" i="5"/>
  <c r="R115" i="5"/>
  <c r="S115" i="5"/>
  <c r="Q115" i="5"/>
  <c r="T115" i="5"/>
  <c r="Q114" i="5"/>
  <c r="R114" i="5"/>
  <c r="T114" i="5"/>
  <c r="S114" i="5"/>
  <c r="AA113" i="5"/>
  <c r="V113" i="5"/>
  <c r="F122" i="5"/>
  <c r="A107" i="12"/>
  <c r="N104" i="12" l="1"/>
  <c r="R103" i="12"/>
  <c r="S103" i="12" s="1"/>
  <c r="T103" i="12" s="1"/>
  <c r="M121" i="12"/>
  <c r="AB113" i="5"/>
  <c r="AA114" i="5"/>
  <c r="V114" i="5"/>
  <c r="F123" i="5"/>
  <c r="G116" i="5"/>
  <c r="H110" i="12" s="1"/>
  <c r="I110" i="12" s="1"/>
  <c r="AA115" i="5"/>
  <c r="V115" i="5"/>
  <c r="A108" i="12"/>
  <c r="N105" i="12" l="1"/>
  <c r="R104" i="12"/>
  <c r="S104" i="12" s="1"/>
  <c r="T104" i="12" s="1"/>
  <c r="M122" i="12"/>
  <c r="F124" i="5"/>
  <c r="G117" i="5"/>
  <c r="H111" i="12" s="1"/>
  <c r="I111" i="12" s="1"/>
  <c r="S116" i="5"/>
  <c r="T116" i="5"/>
  <c r="R116" i="5"/>
  <c r="Q116" i="5"/>
  <c r="AB115" i="5"/>
  <c r="AB114" i="5"/>
  <c r="A109" i="12"/>
  <c r="N106" i="12" l="1"/>
  <c r="R105" i="12"/>
  <c r="S105" i="12" s="1"/>
  <c r="T105" i="12" s="1"/>
  <c r="M123" i="12"/>
  <c r="T117" i="5"/>
  <c r="Q117" i="5"/>
  <c r="R117" i="5"/>
  <c r="S117" i="5"/>
  <c r="F125" i="5"/>
  <c r="V116" i="5"/>
  <c r="AA116" i="5"/>
  <c r="G118" i="5"/>
  <c r="H112" i="12" s="1"/>
  <c r="I112" i="12" s="1"/>
  <c r="A110" i="12"/>
  <c r="N107" i="12" l="1"/>
  <c r="R106" i="12"/>
  <c r="S106" i="12" s="1"/>
  <c r="T106" i="12" s="1"/>
  <c r="M124" i="12"/>
  <c r="AB116" i="5"/>
  <c r="Q118" i="5"/>
  <c r="S118" i="5"/>
  <c r="T118" i="5"/>
  <c r="R118" i="5"/>
  <c r="F126" i="5"/>
  <c r="G120" i="5"/>
  <c r="H114" i="12" s="1"/>
  <c r="I114" i="12" s="1"/>
  <c r="G119" i="5"/>
  <c r="H113" i="12" s="1"/>
  <c r="I113" i="12" s="1"/>
  <c r="AA117" i="5"/>
  <c r="V117" i="5"/>
  <c r="A111" i="12"/>
  <c r="N108" i="12" l="1"/>
  <c r="R107" i="12"/>
  <c r="S107" i="12" s="1"/>
  <c r="T107" i="12" s="1"/>
  <c r="M125" i="12"/>
  <c r="AB117" i="5"/>
  <c r="S120" i="5"/>
  <c r="Q120" i="5"/>
  <c r="R120" i="5"/>
  <c r="T120" i="5"/>
  <c r="F127" i="5"/>
  <c r="V118" i="5"/>
  <c r="AA118" i="5"/>
  <c r="R119" i="5"/>
  <c r="Q119" i="5"/>
  <c r="S119" i="5"/>
  <c r="T119" i="5"/>
  <c r="A112" i="12"/>
  <c r="N109" i="12" l="1"/>
  <c r="R108" i="12"/>
  <c r="S108" i="12" s="1"/>
  <c r="T108" i="12" s="1"/>
  <c r="M126" i="12"/>
  <c r="AB118" i="5"/>
  <c r="AA120" i="5"/>
  <c r="V120" i="5"/>
  <c r="V119" i="5"/>
  <c r="AA119" i="5"/>
  <c r="F128" i="5"/>
  <c r="G121" i="5"/>
  <c r="H115" i="12" s="1"/>
  <c r="I115" i="12" s="1"/>
  <c r="A113" i="12"/>
  <c r="N110" i="12" l="1"/>
  <c r="R109" i="12"/>
  <c r="S109" i="12" s="1"/>
  <c r="T109" i="12" s="1"/>
  <c r="M127" i="12"/>
  <c r="AB120" i="5"/>
  <c r="AB119" i="5"/>
  <c r="T121" i="5"/>
  <c r="S121" i="5"/>
  <c r="R121" i="5"/>
  <c r="Q121" i="5"/>
  <c r="F129" i="5"/>
  <c r="G122" i="5"/>
  <c r="A114" i="12"/>
  <c r="N111" i="12" l="1"/>
  <c r="R110" i="12"/>
  <c r="S110" i="12" s="1"/>
  <c r="T110" i="12" s="1"/>
  <c r="M128" i="12"/>
  <c r="F130" i="5"/>
  <c r="G124" i="5" s="1"/>
  <c r="H118" i="12" s="1"/>
  <c r="I118" i="12" s="1"/>
  <c r="G123" i="5"/>
  <c r="V121" i="5"/>
  <c r="AA121" i="5"/>
  <c r="A115" i="12"/>
  <c r="N112" i="12" l="1"/>
  <c r="R111" i="12"/>
  <c r="S111" i="12" s="1"/>
  <c r="T111" i="12" s="1"/>
  <c r="M129" i="12"/>
  <c r="Q124" i="5"/>
  <c r="R124" i="5"/>
  <c r="S124" i="5"/>
  <c r="T124" i="5"/>
  <c r="F131" i="5"/>
  <c r="AB121" i="5"/>
  <c r="G125" i="5"/>
  <c r="H119" i="12" s="1"/>
  <c r="I119" i="12" s="1"/>
  <c r="A116" i="12"/>
  <c r="N113" i="12" l="1"/>
  <c r="R112" i="12"/>
  <c r="S112" i="12" s="1"/>
  <c r="T112" i="12" s="1"/>
  <c r="M130" i="12"/>
  <c r="F132" i="5"/>
  <c r="G126" i="5"/>
  <c r="H120" i="12" s="1"/>
  <c r="I120" i="12" s="1"/>
  <c r="AA124" i="5"/>
  <c r="V124" i="5"/>
  <c r="Q125" i="5"/>
  <c r="R125" i="5"/>
  <c r="S125" i="5"/>
  <c r="T125" i="5"/>
  <c r="A117" i="12"/>
  <c r="N114" i="12" l="1"/>
  <c r="R113" i="12"/>
  <c r="S113" i="12" s="1"/>
  <c r="T113" i="12" s="1"/>
  <c r="M131" i="12"/>
  <c r="F133" i="5"/>
  <c r="Q126" i="5"/>
  <c r="R126" i="5"/>
  <c r="S126" i="5"/>
  <c r="T126" i="5"/>
  <c r="AA125" i="5"/>
  <c r="V125" i="5"/>
  <c r="AB124" i="5"/>
  <c r="A118" i="12"/>
  <c r="N115" i="12" l="1"/>
  <c r="R114" i="12"/>
  <c r="S114" i="12" s="1"/>
  <c r="T114" i="12" s="1"/>
  <c r="M132" i="12"/>
  <c r="AA126" i="5"/>
  <c r="V126" i="5"/>
  <c r="AB125" i="5"/>
  <c r="F134" i="5"/>
  <c r="G128" i="5" s="1"/>
  <c r="H122" i="12" s="1"/>
  <c r="I122" i="12" s="1"/>
  <c r="G127" i="5"/>
  <c r="H121" i="12" s="1"/>
  <c r="I121" i="12" s="1"/>
  <c r="A119" i="12"/>
  <c r="N116" i="12" l="1"/>
  <c r="R115" i="12"/>
  <c r="S115" i="12" s="1"/>
  <c r="T115" i="12" s="1"/>
  <c r="AB126" i="5"/>
  <c r="M133" i="12"/>
  <c r="S128" i="5"/>
  <c r="T128" i="5"/>
  <c r="R128" i="5"/>
  <c r="Q128" i="5"/>
  <c r="R127" i="5"/>
  <c r="S127" i="5"/>
  <c r="T127" i="5"/>
  <c r="Q127" i="5"/>
  <c r="F135" i="5"/>
  <c r="A120" i="12"/>
  <c r="N117" i="12" l="1"/>
  <c r="R116" i="12"/>
  <c r="S116" i="12" s="1"/>
  <c r="T116" i="12" s="1"/>
  <c r="M134" i="12"/>
  <c r="F136" i="5"/>
  <c r="G130" i="5"/>
  <c r="H124" i="12" s="1"/>
  <c r="I124" i="12" s="1"/>
  <c r="G129" i="5"/>
  <c r="H123" i="12" s="1"/>
  <c r="I123" i="12" s="1"/>
  <c r="AA127" i="5"/>
  <c r="V127" i="5"/>
  <c r="V128" i="5"/>
  <c r="AA128" i="5"/>
  <c r="A121" i="12"/>
  <c r="N118" i="12" l="1"/>
  <c r="R117" i="12"/>
  <c r="S117" i="12" s="1"/>
  <c r="T117" i="12" s="1"/>
  <c r="M135" i="12"/>
  <c r="AB127" i="5"/>
  <c r="AB128" i="5"/>
  <c r="T129" i="5"/>
  <c r="Q129" i="5"/>
  <c r="S129" i="5"/>
  <c r="R129" i="5"/>
  <c r="Q130" i="5"/>
  <c r="R130" i="5"/>
  <c r="T130" i="5"/>
  <c r="S130" i="5"/>
  <c r="F137" i="5"/>
  <c r="A122" i="12"/>
  <c r="N119" i="12" l="1"/>
  <c r="R118" i="12"/>
  <c r="S118" i="12" s="1"/>
  <c r="T118" i="12" s="1"/>
  <c r="M136" i="12"/>
  <c r="V130" i="5"/>
  <c r="AA130" i="5"/>
  <c r="V129" i="5"/>
  <c r="AA129" i="5"/>
  <c r="F138" i="5"/>
  <c r="G131" i="5"/>
  <c r="H125" i="12" s="1"/>
  <c r="I125" i="12" s="1"/>
  <c r="A123" i="12"/>
  <c r="N120" i="12" l="1"/>
  <c r="R119" i="12"/>
  <c r="S119" i="12" s="1"/>
  <c r="T119" i="12" s="1"/>
  <c r="M137" i="12"/>
  <c r="AB129" i="5"/>
  <c r="F139" i="5"/>
  <c r="G132" i="5"/>
  <c r="H126" i="12" s="1"/>
  <c r="I126" i="12" s="1"/>
  <c r="Q131" i="5"/>
  <c r="R131" i="5"/>
  <c r="S131" i="5"/>
  <c r="T131" i="5"/>
  <c r="AB130" i="5"/>
  <c r="A124" i="12"/>
  <c r="N121" i="12" l="1"/>
  <c r="R120" i="12"/>
  <c r="S120" i="12" s="1"/>
  <c r="T120" i="12" s="1"/>
  <c r="M138" i="12"/>
  <c r="F140" i="5"/>
  <c r="G133" i="5"/>
  <c r="H127" i="12" s="1"/>
  <c r="I127" i="12" s="1"/>
  <c r="V131" i="5"/>
  <c r="AA131" i="5"/>
  <c r="Q132" i="5"/>
  <c r="R132" i="5"/>
  <c r="S132" i="5"/>
  <c r="T132" i="5"/>
  <c r="A125" i="12"/>
  <c r="N122" i="12" l="1"/>
  <c r="R121" i="12"/>
  <c r="S121" i="12" s="1"/>
  <c r="T121" i="12" s="1"/>
  <c r="M139" i="12"/>
  <c r="AA132" i="5"/>
  <c r="V132" i="5"/>
  <c r="F141" i="5"/>
  <c r="R133" i="5"/>
  <c r="S133" i="5"/>
  <c r="T133" i="5"/>
  <c r="AB131" i="5"/>
  <c r="G134" i="5"/>
  <c r="H128" i="12" s="1"/>
  <c r="I128" i="12" s="1"/>
  <c r="A126" i="12"/>
  <c r="N123" i="12" l="1"/>
  <c r="R122" i="12"/>
  <c r="S122" i="12" s="1"/>
  <c r="T122" i="12" s="1"/>
  <c r="M140" i="12"/>
  <c r="F142" i="5"/>
  <c r="G135" i="5"/>
  <c r="H129" i="12" s="1"/>
  <c r="I129" i="12" s="1"/>
  <c r="AB132" i="5"/>
  <c r="R134" i="5"/>
  <c r="S134" i="5"/>
  <c r="T134" i="5"/>
  <c r="AA133" i="5"/>
  <c r="V133" i="5"/>
  <c r="A127" i="12"/>
  <c r="N124" i="12" l="1"/>
  <c r="R123" i="12"/>
  <c r="S123" i="12" s="1"/>
  <c r="T123" i="12" s="1"/>
  <c r="M141" i="12"/>
  <c r="AB133" i="5"/>
  <c r="F143" i="5"/>
  <c r="G136" i="5"/>
  <c r="H130" i="12" s="1"/>
  <c r="I130" i="12" s="1"/>
  <c r="R135" i="5"/>
  <c r="S135" i="5"/>
  <c r="T135" i="5"/>
  <c r="AA134" i="5"/>
  <c r="V134" i="5"/>
  <c r="G137" i="5"/>
  <c r="H131" i="12" s="1"/>
  <c r="I131" i="12" s="1"/>
  <c r="A128" i="12"/>
  <c r="N125" i="12" l="1"/>
  <c r="R124" i="12"/>
  <c r="S124" i="12" s="1"/>
  <c r="T124" i="12" s="1"/>
  <c r="M142" i="12"/>
  <c r="AB134" i="5"/>
  <c r="T137" i="5"/>
  <c r="Q137" i="5"/>
  <c r="S137" i="5"/>
  <c r="R137" i="5"/>
  <c r="F144" i="5"/>
  <c r="AA135" i="5"/>
  <c r="V135" i="5"/>
  <c r="S136" i="5"/>
  <c r="T136" i="5"/>
  <c r="R136" i="5"/>
  <c r="Q136" i="5"/>
  <c r="A129" i="12"/>
  <c r="N126" i="12" l="1"/>
  <c r="R125" i="12"/>
  <c r="S125" i="12" s="1"/>
  <c r="T125" i="12" s="1"/>
  <c r="M143" i="12"/>
  <c r="V136" i="5"/>
  <c r="AA136" i="5"/>
  <c r="V137" i="5"/>
  <c r="AA137" i="5"/>
  <c r="F145" i="5"/>
  <c r="G138" i="5"/>
  <c r="H132" i="12" s="1"/>
  <c r="I132" i="12" s="1"/>
  <c r="AB135" i="5"/>
  <c r="A130" i="12"/>
  <c r="N127" i="12" l="1"/>
  <c r="R126" i="12"/>
  <c r="S126" i="12" s="1"/>
  <c r="T126" i="12" s="1"/>
  <c r="M144" i="12"/>
  <c r="Q138" i="5"/>
  <c r="R138" i="5"/>
  <c r="T138" i="5"/>
  <c r="S138" i="5"/>
  <c r="AB137" i="5"/>
  <c r="AB136" i="5"/>
  <c r="F146" i="5"/>
  <c r="G139" i="5"/>
  <c r="H133" i="12" s="1"/>
  <c r="I133" i="12" s="1"/>
  <c r="A131" i="12"/>
  <c r="N128" i="12" l="1"/>
  <c r="R127" i="12"/>
  <c r="S127" i="12" s="1"/>
  <c r="T127" i="12" s="1"/>
  <c r="M145" i="12"/>
  <c r="V138" i="5"/>
  <c r="AA138" i="5"/>
  <c r="G140" i="5"/>
  <c r="H134" i="12" s="1"/>
  <c r="I134" i="12" s="1"/>
  <c r="Q139" i="5"/>
  <c r="R139" i="5"/>
  <c r="S139" i="5"/>
  <c r="T139" i="5"/>
  <c r="F147" i="5"/>
  <c r="A132" i="12"/>
  <c r="N129" i="12" l="1"/>
  <c r="R128" i="12"/>
  <c r="S128" i="12" s="1"/>
  <c r="T128" i="12" s="1"/>
  <c r="M146" i="12"/>
  <c r="V139" i="5"/>
  <c r="AA139" i="5"/>
  <c r="AB138" i="5"/>
  <c r="Q140" i="5"/>
  <c r="R140" i="5"/>
  <c r="S140" i="5"/>
  <c r="T140" i="5"/>
  <c r="F148" i="5"/>
  <c r="G142" i="5" s="1"/>
  <c r="H136" i="12" s="1"/>
  <c r="I136" i="12" s="1"/>
  <c r="G141" i="5"/>
  <c r="H135" i="12" s="1"/>
  <c r="I135" i="12" s="1"/>
  <c r="A133" i="12"/>
  <c r="N130" i="12" l="1"/>
  <c r="R129" i="12"/>
  <c r="S129" i="12" s="1"/>
  <c r="T129" i="12" s="1"/>
  <c r="M147" i="12"/>
  <c r="AA140" i="5"/>
  <c r="V140" i="5"/>
  <c r="Q142" i="5"/>
  <c r="R142" i="5"/>
  <c r="S142" i="5"/>
  <c r="T142" i="5"/>
  <c r="F149" i="5"/>
  <c r="AB139" i="5"/>
  <c r="Q141" i="5"/>
  <c r="R141" i="5"/>
  <c r="S141" i="5"/>
  <c r="T141" i="5"/>
  <c r="A134" i="12"/>
  <c r="N131" i="12" l="1"/>
  <c r="R130" i="12"/>
  <c r="S130" i="12" s="1"/>
  <c r="T130" i="12" s="1"/>
  <c r="M148" i="12"/>
  <c r="AB140" i="5"/>
  <c r="AA142" i="5"/>
  <c r="V142" i="5"/>
  <c r="AA141" i="5"/>
  <c r="V141" i="5"/>
  <c r="F150" i="5"/>
  <c r="G143" i="5"/>
  <c r="H137" i="12" s="1"/>
  <c r="I137" i="12" s="1"/>
  <c r="A135" i="12"/>
  <c r="N132" i="12" l="1"/>
  <c r="R131" i="12"/>
  <c r="S131" i="12" s="1"/>
  <c r="T131" i="12" s="1"/>
  <c r="M149" i="12"/>
  <c r="AB141" i="5"/>
  <c r="R143" i="5"/>
  <c r="S143" i="5"/>
  <c r="T143" i="5"/>
  <c r="Q143" i="5"/>
  <c r="AB142" i="5"/>
  <c r="F151" i="5"/>
  <c r="G144" i="5"/>
  <c r="H138" i="12" s="1"/>
  <c r="I138" i="12" s="1"/>
  <c r="A136" i="12"/>
  <c r="N133" i="12" l="1"/>
  <c r="R132" i="12"/>
  <c r="S132" i="12" s="1"/>
  <c r="T132" i="12" s="1"/>
  <c r="M150" i="12"/>
  <c r="S144" i="5"/>
  <c r="T144" i="5"/>
  <c r="R144" i="5"/>
  <c r="Q144" i="5"/>
  <c r="F152" i="5"/>
  <c r="G146" i="5"/>
  <c r="H140" i="12" s="1"/>
  <c r="I140" i="12" s="1"/>
  <c r="AA143" i="5"/>
  <c r="V143" i="5"/>
  <c r="G145" i="5"/>
  <c r="H139" i="12" s="1"/>
  <c r="I139" i="12" s="1"/>
  <c r="A137" i="12"/>
  <c r="N134" i="12" l="1"/>
  <c r="R133" i="12"/>
  <c r="S133" i="12" s="1"/>
  <c r="T133" i="12" s="1"/>
  <c r="M151" i="12"/>
  <c r="Q146" i="5"/>
  <c r="R146" i="5"/>
  <c r="T146" i="5"/>
  <c r="S146" i="5"/>
  <c r="F153" i="5"/>
  <c r="G147" i="5" s="1"/>
  <c r="H141" i="12" s="1"/>
  <c r="I141" i="12" s="1"/>
  <c r="V144" i="5"/>
  <c r="AA144" i="5"/>
  <c r="T145" i="5"/>
  <c r="Q145" i="5"/>
  <c r="S145" i="5"/>
  <c r="R145" i="5"/>
  <c r="AB143" i="5"/>
  <c r="A138" i="12"/>
  <c r="N135" i="12" l="1"/>
  <c r="R134" i="12"/>
  <c r="S134" i="12" s="1"/>
  <c r="T134" i="12" s="1"/>
  <c r="M152" i="12"/>
  <c r="AB144" i="5"/>
  <c r="V146" i="5"/>
  <c r="AA146" i="5"/>
  <c r="Q147" i="5"/>
  <c r="R147" i="5"/>
  <c r="S147" i="5"/>
  <c r="T147" i="5"/>
  <c r="V145" i="5"/>
  <c r="AA145" i="5"/>
  <c r="F154" i="5"/>
  <c r="A139" i="12"/>
  <c r="N136" i="12" l="1"/>
  <c r="R135" i="12"/>
  <c r="S135" i="12" s="1"/>
  <c r="T135" i="12" s="1"/>
  <c r="M153" i="12"/>
  <c r="AB145" i="5"/>
  <c r="F155" i="5"/>
  <c r="G149" i="5"/>
  <c r="H143" i="12" s="1"/>
  <c r="I143" i="12" s="1"/>
  <c r="G148" i="5"/>
  <c r="H142" i="12" s="1"/>
  <c r="I142" i="12" s="1"/>
  <c r="V147" i="5"/>
  <c r="AA147" i="5"/>
  <c r="AB146" i="5"/>
  <c r="A140" i="12"/>
  <c r="N137" i="12" l="1"/>
  <c r="R136" i="12"/>
  <c r="S136" i="12" s="1"/>
  <c r="T136" i="12" s="1"/>
  <c r="M154" i="12"/>
  <c r="Q148" i="5"/>
  <c r="R148" i="5"/>
  <c r="T148" i="5"/>
  <c r="S148" i="5"/>
  <c r="Q149" i="5"/>
  <c r="R149" i="5"/>
  <c r="S149" i="5"/>
  <c r="T149" i="5"/>
  <c r="AB147" i="5"/>
  <c r="F156" i="5"/>
  <c r="A141" i="12"/>
  <c r="N138" i="12" l="1"/>
  <c r="R137" i="12"/>
  <c r="S137" i="12" s="1"/>
  <c r="T137" i="12" s="1"/>
  <c r="M155" i="12"/>
  <c r="AA149" i="5"/>
  <c r="V149" i="5"/>
  <c r="F157" i="5"/>
  <c r="G151" i="5" s="1"/>
  <c r="H145" i="12" s="1"/>
  <c r="I145" i="12" s="1"/>
  <c r="G150" i="5"/>
  <c r="H144" i="12" s="1"/>
  <c r="I144" i="12" s="1"/>
  <c r="AA148" i="5"/>
  <c r="V148" i="5"/>
  <c r="A142" i="12"/>
  <c r="N139" i="12" l="1"/>
  <c r="R138" i="12"/>
  <c r="S138" i="12" s="1"/>
  <c r="T138" i="12" s="1"/>
  <c r="M156" i="12"/>
  <c r="AB148" i="5"/>
  <c r="Q150" i="5"/>
  <c r="R150" i="5"/>
  <c r="S150" i="5"/>
  <c r="T150" i="5"/>
  <c r="F158" i="5"/>
  <c r="R151" i="5"/>
  <c r="S151" i="5"/>
  <c r="Q151" i="5"/>
  <c r="T151" i="5"/>
  <c r="AB149" i="5"/>
  <c r="A143" i="12"/>
  <c r="N140" i="12" l="1"/>
  <c r="R139" i="12"/>
  <c r="S139" i="12" s="1"/>
  <c r="T139" i="12" s="1"/>
  <c r="M157" i="12"/>
  <c r="F159" i="5"/>
  <c r="G152" i="5"/>
  <c r="G153" i="5"/>
  <c r="AA150" i="5"/>
  <c r="V150" i="5"/>
  <c r="AA151" i="5"/>
  <c r="V151" i="5"/>
  <c r="A144" i="12"/>
  <c r="N141" i="12" l="1"/>
  <c r="R140" i="12"/>
  <c r="S140" i="12" s="1"/>
  <c r="T140" i="12" s="1"/>
  <c r="M158" i="12"/>
  <c r="AB151" i="5"/>
  <c r="AB150" i="5"/>
  <c r="F160" i="5"/>
  <c r="G154" i="5" s="1"/>
  <c r="H148" i="12" s="1"/>
  <c r="I148" i="12" s="1"/>
  <c r="A145" i="12"/>
  <c r="N142" i="12" l="1"/>
  <c r="R141" i="12"/>
  <c r="S141" i="12" s="1"/>
  <c r="T141" i="12" s="1"/>
  <c r="M159" i="12"/>
  <c r="R154" i="5"/>
  <c r="S154" i="5"/>
  <c r="Q154" i="5"/>
  <c r="T154" i="5"/>
  <c r="F161" i="5"/>
  <c r="A146" i="12"/>
  <c r="N143" i="12" l="1"/>
  <c r="R142" i="12"/>
  <c r="S142" i="12" s="1"/>
  <c r="T142" i="12" s="1"/>
  <c r="M160" i="12"/>
  <c r="F162" i="5"/>
  <c r="G155" i="5"/>
  <c r="H149" i="12" s="1"/>
  <c r="I149" i="12" s="1"/>
  <c r="V154" i="5"/>
  <c r="AA154" i="5"/>
  <c r="A147" i="12"/>
  <c r="N144" i="12" l="1"/>
  <c r="R143" i="12"/>
  <c r="S143" i="12" s="1"/>
  <c r="T143" i="12" s="1"/>
  <c r="M161" i="12"/>
  <c r="AB154" i="5"/>
  <c r="Q155" i="5"/>
  <c r="S155" i="5"/>
  <c r="T155" i="5"/>
  <c r="R155" i="5"/>
  <c r="F163" i="5"/>
  <c r="G156" i="5"/>
  <c r="H150" i="12" s="1"/>
  <c r="I150" i="12" s="1"/>
  <c r="A148" i="12"/>
  <c r="N145" i="12" l="1"/>
  <c r="R144" i="12"/>
  <c r="S144" i="12" s="1"/>
  <c r="T144" i="12" s="1"/>
  <c r="M162" i="12"/>
  <c r="F164" i="5"/>
  <c r="G158" i="5"/>
  <c r="H152" i="12" s="1"/>
  <c r="I152" i="12" s="1"/>
  <c r="R156" i="5"/>
  <c r="T156" i="5"/>
  <c r="Q156" i="5"/>
  <c r="S156" i="5"/>
  <c r="V155" i="5"/>
  <c r="AA155" i="5"/>
  <c r="G157" i="5"/>
  <c r="H151" i="12" s="1"/>
  <c r="I151" i="12" s="1"/>
  <c r="A149" i="12"/>
  <c r="N146" i="12" l="1"/>
  <c r="R145" i="12"/>
  <c r="S145" i="12" s="1"/>
  <c r="T145" i="12" s="1"/>
  <c r="M163" i="12"/>
  <c r="R158" i="5"/>
  <c r="T158" i="5"/>
  <c r="S158" i="5"/>
  <c r="Q157" i="5"/>
  <c r="S157" i="5"/>
  <c r="R157" i="5"/>
  <c r="T157" i="5"/>
  <c r="F165" i="5"/>
  <c r="AA156" i="5"/>
  <c r="V156" i="5"/>
  <c r="AB155" i="5"/>
  <c r="A150" i="12"/>
  <c r="N147" i="12" l="1"/>
  <c r="R146" i="12"/>
  <c r="S146" i="12" s="1"/>
  <c r="T146" i="12" s="1"/>
  <c r="M164" i="12"/>
  <c r="AB156" i="5"/>
  <c r="AA157" i="5"/>
  <c r="V157" i="5"/>
  <c r="F166" i="5"/>
  <c r="G159" i="5"/>
  <c r="H153" i="12" s="1"/>
  <c r="I153" i="12" s="1"/>
  <c r="G160" i="5"/>
  <c r="H154" i="12" s="1"/>
  <c r="I154" i="12" s="1"/>
  <c r="AA158" i="5"/>
  <c r="V158" i="5"/>
  <c r="A151" i="12"/>
  <c r="N148" i="12" l="1"/>
  <c r="R147" i="12"/>
  <c r="S147" i="12" s="1"/>
  <c r="T147" i="12" s="1"/>
  <c r="M165" i="12"/>
  <c r="AB158" i="5"/>
  <c r="AB157" i="5"/>
  <c r="T160" i="5"/>
  <c r="S160" i="5"/>
  <c r="R160" i="5"/>
  <c r="F167" i="5"/>
  <c r="S159" i="5"/>
  <c r="R159" i="5"/>
  <c r="T159" i="5"/>
  <c r="A152" i="12"/>
  <c r="N149" i="12" l="1"/>
  <c r="R148" i="12"/>
  <c r="S148" i="12" s="1"/>
  <c r="T148" i="12" s="1"/>
  <c r="M166" i="12"/>
  <c r="F168" i="5"/>
  <c r="G161" i="5"/>
  <c r="H155" i="12" s="1"/>
  <c r="I155" i="12" s="1"/>
  <c r="G162" i="5"/>
  <c r="H156" i="12" s="1"/>
  <c r="I156" i="12" s="1"/>
  <c r="V160" i="5"/>
  <c r="AA160" i="5"/>
  <c r="AA159" i="5"/>
  <c r="V159" i="5"/>
  <c r="A153" i="12"/>
  <c r="N150" i="12" l="1"/>
  <c r="R149" i="12"/>
  <c r="S149" i="12" s="1"/>
  <c r="T149" i="12" s="1"/>
  <c r="M167" i="12"/>
  <c r="AB159" i="5"/>
  <c r="AB160" i="5"/>
  <c r="Q161" i="5"/>
  <c r="S161" i="5"/>
  <c r="T161" i="5"/>
  <c r="R161" i="5"/>
  <c r="Q162" i="5"/>
  <c r="R162" i="5"/>
  <c r="T162" i="5"/>
  <c r="S162" i="5"/>
  <c r="F169" i="5"/>
  <c r="G163" i="5"/>
  <c r="H157" i="12" s="1"/>
  <c r="I157" i="12" s="1"/>
  <c r="A154" i="12"/>
  <c r="N151" i="12" l="1"/>
  <c r="R150" i="12"/>
  <c r="S150" i="12" s="1"/>
  <c r="T150" i="12" s="1"/>
  <c r="M168" i="12"/>
  <c r="V161" i="5"/>
  <c r="AA161" i="5"/>
  <c r="AA162" i="5"/>
  <c r="V162" i="5"/>
  <c r="Q163" i="5"/>
  <c r="R163" i="5"/>
  <c r="S163" i="5"/>
  <c r="T163" i="5"/>
  <c r="F170" i="5"/>
  <c r="A155" i="12"/>
  <c r="N152" i="12" l="1"/>
  <c r="R151" i="12"/>
  <c r="S151" i="12" s="1"/>
  <c r="T151" i="12" s="1"/>
  <c r="M169" i="12"/>
  <c r="AB162" i="5"/>
  <c r="F171" i="5"/>
  <c r="G165" i="5"/>
  <c r="H159" i="12" s="1"/>
  <c r="I159" i="12" s="1"/>
  <c r="G164" i="5"/>
  <c r="H158" i="12" s="1"/>
  <c r="I158" i="12" s="1"/>
  <c r="AA163" i="5"/>
  <c r="V163" i="5"/>
  <c r="AB161" i="5"/>
  <c r="A156" i="12"/>
  <c r="N153" i="12" l="1"/>
  <c r="R152" i="12"/>
  <c r="S152" i="12" s="1"/>
  <c r="T152" i="12" s="1"/>
  <c r="M170" i="12"/>
  <c r="AB163" i="5"/>
  <c r="S165" i="5"/>
  <c r="T165" i="5"/>
  <c r="Q165" i="5"/>
  <c r="R165" i="5"/>
  <c r="R164" i="5"/>
  <c r="S164" i="5"/>
  <c r="T164" i="5"/>
  <c r="Q164" i="5"/>
  <c r="F172" i="5"/>
  <c r="A157" i="12"/>
  <c r="N154" i="12" l="1"/>
  <c r="R153" i="12"/>
  <c r="S153" i="12" s="1"/>
  <c r="T153" i="12" s="1"/>
  <c r="M171" i="12"/>
  <c r="AA165" i="5"/>
  <c r="V165" i="5"/>
  <c r="F173" i="5"/>
  <c r="G166" i="5"/>
  <c r="H160" i="12" s="1"/>
  <c r="I160" i="12" s="1"/>
  <c r="AA164" i="5"/>
  <c r="V164" i="5"/>
  <c r="A158" i="12"/>
  <c r="N155" i="12" l="1"/>
  <c r="R154" i="12"/>
  <c r="S154" i="12" s="1"/>
  <c r="T154" i="12" s="1"/>
  <c r="M172" i="12"/>
  <c r="AB165" i="5"/>
  <c r="F174" i="5"/>
  <c r="G167" i="5"/>
  <c r="H161" i="12" s="1"/>
  <c r="I161" i="12" s="1"/>
  <c r="AB164" i="5"/>
  <c r="T166" i="5"/>
  <c r="R166" i="5"/>
  <c r="Q166" i="5"/>
  <c r="S166" i="5"/>
  <c r="A159" i="12"/>
  <c r="N156" i="12" l="1"/>
  <c r="R155" i="12"/>
  <c r="S155" i="12" s="1"/>
  <c r="T155" i="12" s="1"/>
  <c r="M173" i="12"/>
  <c r="V166" i="5"/>
  <c r="AA166" i="5"/>
  <c r="Q167" i="5"/>
  <c r="S167" i="5"/>
  <c r="R167" i="5"/>
  <c r="T167" i="5"/>
  <c r="F175" i="5"/>
  <c r="G168" i="5"/>
  <c r="H162" i="12" s="1"/>
  <c r="I162" i="12" s="1"/>
  <c r="A160" i="12"/>
  <c r="N157" i="12" l="1"/>
  <c r="R156" i="12"/>
  <c r="S156" i="12" s="1"/>
  <c r="T156" i="12" s="1"/>
  <c r="M174" i="12"/>
  <c r="F176" i="5"/>
  <c r="G170" i="5" s="1"/>
  <c r="H164" i="12" s="1"/>
  <c r="I164" i="12" s="1"/>
  <c r="G169" i="5"/>
  <c r="H163" i="12" s="1"/>
  <c r="I163" i="12" s="1"/>
  <c r="V167" i="5"/>
  <c r="AA167" i="5"/>
  <c r="R168" i="5"/>
  <c r="T168" i="5"/>
  <c r="S168" i="5"/>
  <c r="Q168" i="5"/>
  <c r="AB166" i="5"/>
  <c r="A161" i="12"/>
  <c r="N158" i="12" l="1"/>
  <c r="R157" i="12"/>
  <c r="S157" i="12" s="1"/>
  <c r="T157" i="12" s="1"/>
  <c r="M175" i="12"/>
  <c r="AB167" i="5"/>
  <c r="Q169" i="5"/>
  <c r="S169" i="5"/>
  <c r="T169" i="5"/>
  <c r="R169" i="5"/>
  <c r="Q170" i="5"/>
  <c r="R170" i="5"/>
  <c r="T170" i="5"/>
  <c r="S170" i="5"/>
  <c r="F177" i="5"/>
  <c r="V168" i="5"/>
  <c r="AA168" i="5"/>
  <c r="A162" i="12"/>
  <c r="N159" i="12" l="1"/>
  <c r="R158" i="12"/>
  <c r="S158" i="12" s="1"/>
  <c r="T158" i="12" s="1"/>
  <c r="M176" i="12"/>
  <c r="AA170" i="5"/>
  <c r="V170" i="5"/>
  <c r="AB168" i="5"/>
  <c r="V169" i="5"/>
  <c r="AA169" i="5"/>
  <c r="F178" i="5"/>
  <c r="G171" i="5"/>
  <c r="H165" i="12" s="1"/>
  <c r="I165" i="12" s="1"/>
  <c r="A163" i="12"/>
  <c r="N160" i="12" l="1"/>
  <c r="R159" i="12"/>
  <c r="S159" i="12" s="1"/>
  <c r="T159" i="12" s="1"/>
  <c r="M177" i="12"/>
  <c r="AB170" i="5"/>
  <c r="F179" i="5"/>
  <c r="G173" i="5"/>
  <c r="H167" i="12" s="1"/>
  <c r="I167" i="12" s="1"/>
  <c r="AB169" i="5"/>
  <c r="G172" i="5"/>
  <c r="H166" i="12" s="1"/>
  <c r="I166" i="12" s="1"/>
  <c r="Q171" i="5"/>
  <c r="R171" i="5"/>
  <c r="S171" i="5"/>
  <c r="T171" i="5"/>
  <c r="A164" i="12"/>
  <c r="N161" i="12" l="1"/>
  <c r="R160" i="12"/>
  <c r="S160" i="12" s="1"/>
  <c r="T160" i="12" s="1"/>
  <c r="M178" i="12"/>
  <c r="R172" i="5"/>
  <c r="S172" i="5"/>
  <c r="T172" i="5"/>
  <c r="Q172" i="5"/>
  <c r="S173" i="5"/>
  <c r="T173" i="5"/>
  <c r="Q173" i="5"/>
  <c r="R173" i="5"/>
  <c r="AA171" i="5"/>
  <c r="V171" i="5"/>
  <c r="F180" i="5"/>
  <c r="A165" i="12"/>
  <c r="N162" i="12" l="1"/>
  <c r="R161" i="12"/>
  <c r="S161" i="12" s="1"/>
  <c r="T161" i="12" s="1"/>
  <c r="M179" i="12"/>
  <c r="AB171" i="5"/>
  <c r="V173" i="5"/>
  <c r="AA173" i="5"/>
  <c r="F181" i="5"/>
  <c r="G175" i="5"/>
  <c r="H169" i="12" s="1"/>
  <c r="I169" i="12" s="1"/>
  <c r="G174" i="5"/>
  <c r="H168" i="12" s="1"/>
  <c r="I168" i="12" s="1"/>
  <c r="AA172" i="5"/>
  <c r="V172" i="5"/>
  <c r="A166" i="12"/>
  <c r="N163" i="12" l="1"/>
  <c r="R162" i="12"/>
  <c r="S162" i="12" s="1"/>
  <c r="T162" i="12" s="1"/>
  <c r="M180" i="12"/>
  <c r="T174" i="5"/>
  <c r="R174" i="5"/>
  <c r="Q174" i="5"/>
  <c r="S174" i="5"/>
  <c r="Q175" i="5"/>
  <c r="S175" i="5"/>
  <c r="R175" i="5"/>
  <c r="T175" i="5"/>
  <c r="AB172" i="5"/>
  <c r="F182" i="5"/>
  <c r="AB173" i="5"/>
  <c r="A167" i="12"/>
  <c r="N164" i="12" l="1"/>
  <c r="R163" i="12"/>
  <c r="S163" i="12" s="1"/>
  <c r="T163" i="12" s="1"/>
  <c r="M181" i="12"/>
  <c r="V175" i="5"/>
  <c r="AA175" i="5"/>
  <c r="F183" i="5"/>
  <c r="G176" i="5"/>
  <c r="H170" i="12" s="1"/>
  <c r="I170" i="12" s="1"/>
  <c r="V174" i="5"/>
  <c r="AA174" i="5"/>
  <c r="A171" i="12"/>
  <c r="A168" i="12"/>
  <c r="N165" i="12" l="1"/>
  <c r="R164" i="12"/>
  <c r="S164" i="12" s="1"/>
  <c r="T164" i="12" s="1"/>
  <c r="M182" i="12"/>
  <c r="R176" i="5"/>
  <c r="T176" i="5"/>
  <c r="S176" i="5"/>
  <c r="Q176" i="5"/>
  <c r="F184" i="5"/>
  <c r="G177" i="5"/>
  <c r="H171" i="12" s="1"/>
  <c r="I171" i="12" s="1"/>
  <c r="AB174" i="5"/>
  <c r="AB175" i="5"/>
  <c r="A172" i="12"/>
  <c r="A169" i="12"/>
  <c r="N166" i="12" l="1"/>
  <c r="R165" i="12"/>
  <c r="S165" i="12" s="1"/>
  <c r="T165" i="12" s="1"/>
  <c r="M183" i="12"/>
  <c r="F185" i="5"/>
  <c r="G178" i="5"/>
  <c r="H172" i="12" s="1"/>
  <c r="I172" i="12" s="1"/>
  <c r="Q177" i="5"/>
  <c r="S177" i="5"/>
  <c r="R177" i="5"/>
  <c r="T177" i="5"/>
  <c r="V176" i="5"/>
  <c r="AA176" i="5"/>
  <c r="A173" i="12"/>
  <c r="A170" i="12"/>
  <c r="N167" i="12" l="1"/>
  <c r="R166" i="12"/>
  <c r="S166" i="12" s="1"/>
  <c r="T166" i="12" s="1"/>
  <c r="M184" i="12"/>
  <c r="V177" i="5"/>
  <c r="AA177" i="5"/>
  <c r="AB176" i="5"/>
  <c r="F186" i="5"/>
  <c r="G179" i="5"/>
  <c r="H173" i="12" s="1"/>
  <c r="I173" i="12" s="1"/>
  <c r="Q178" i="5"/>
  <c r="R178" i="5"/>
  <c r="T178" i="5"/>
  <c r="S178" i="5"/>
  <c r="A174" i="12"/>
  <c r="N168" i="12" l="1"/>
  <c r="R167" i="12"/>
  <c r="S167" i="12" s="1"/>
  <c r="T167" i="12" s="1"/>
  <c r="M185" i="12"/>
  <c r="AA178" i="5"/>
  <c r="V178" i="5"/>
  <c r="Q179" i="5"/>
  <c r="R179" i="5"/>
  <c r="S179" i="5"/>
  <c r="T179" i="5"/>
  <c r="F187" i="5"/>
  <c r="G180" i="5"/>
  <c r="H174" i="12" s="1"/>
  <c r="I174" i="12" s="1"/>
  <c r="AB177" i="5"/>
  <c r="A175" i="12"/>
  <c r="N169" i="12" l="1"/>
  <c r="R168" i="12"/>
  <c r="S168" i="12" s="1"/>
  <c r="T168" i="12" s="1"/>
  <c r="M186" i="12"/>
  <c r="AB178" i="5"/>
  <c r="F188" i="5"/>
  <c r="G181" i="5"/>
  <c r="H175" i="12" s="1"/>
  <c r="I175" i="12" s="1"/>
  <c r="AA179" i="5"/>
  <c r="V179" i="5"/>
  <c r="G182" i="5"/>
  <c r="H176" i="12" s="1"/>
  <c r="I176" i="12" s="1"/>
  <c r="R180" i="5"/>
  <c r="S180" i="5"/>
  <c r="T180" i="5"/>
  <c r="Q180" i="5"/>
  <c r="A176" i="12"/>
  <c r="N170" i="12" l="1"/>
  <c r="R169" i="12"/>
  <c r="S169" i="12" s="1"/>
  <c r="T169" i="12" s="1"/>
  <c r="M187" i="12"/>
  <c r="AB179" i="5"/>
  <c r="T182" i="5"/>
  <c r="R182" i="5"/>
  <c r="Q182" i="5"/>
  <c r="S182" i="5"/>
  <c r="F189" i="5"/>
  <c r="S181" i="5"/>
  <c r="T181" i="5"/>
  <c r="Q181" i="5"/>
  <c r="R181" i="5"/>
  <c r="AA180" i="5"/>
  <c r="V180" i="5"/>
  <c r="A177" i="12"/>
  <c r="N171" i="12" l="1"/>
  <c r="R170" i="12"/>
  <c r="S170" i="12" s="1"/>
  <c r="T170" i="12" s="1"/>
  <c r="M188" i="12"/>
  <c r="AB180" i="5"/>
  <c r="F190" i="5"/>
  <c r="G183" i="5"/>
  <c r="H177" i="12" s="1"/>
  <c r="I177" i="12" s="1"/>
  <c r="V182" i="5"/>
  <c r="AA182" i="5"/>
  <c r="V181" i="5"/>
  <c r="AA181" i="5"/>
  <c r="A178" i="12"/>
  <c r="N172" i="12" l="1"/>
  <c r="R171" i="12"/>
  <c r="S171" i="12" s="1"/>
  <c r="T171" i="12" s="1"/>
  <c r="M189" i="12"/>
  <c r="AB182" i="5"/>
  <c r="Q183" i="5"/>
  <c r="S183" i="5"/>
  <c r="T183" i="5"/>
  <c r="R183" i="5"/>
  <c r="AB181" i="5"/>
  <c r="F191" i="5"/>
  <c r="G184" i="5"/>
  <c r="H178" i="12" s="1"/>
  <c r="I178" i="12" s="1"/>
  <c r="A179" i="12"/>
  <c r="N173" i="12" l="1"/>
  <c r="R172" i="12"/>
  <c r="S172" i="12" s="1"/>
  <c r="T172" i="12" s="1"/>
  <c r="M190" i="12"/>
  <c r="F192" i="5"/>
  <c r="G185" i="5"/>
  <c r="H179" i="12" s="1"/>
  <c r="I179" i="12" s="1"/>
  <c r="G186" i="5"/>
  <c r="H180" i="12" s="1"/>
  <c r="I180" i="12" s="1"/>
  <c r="V183" i="5"/>
  <c r="AA183" i="5"/>
  <c r="R184" i="5"/>
  <c r="T184" i="5"/>
  <c r="Q184" i="5"/>
  <c r="S184" i="5"/>
  <c r="A181" i="12"/>
  <c r="A180" i="12"/>
  <c r="N174" i="12" l="1"/>
  <c r="R173" i="12"/>
  <c r="S173" i="12" s="1"/>
  <c r="T173" i="12" s="1"/>
  <c r="M191" i="12"/>
  <c r="AB183" i="5"/>
  <c r="Q185" i="5"/>
  <c r="S185" i="5"/>
  <c r="R185" i="5"/>
  <c r="T185" i="5"/>
  <c r="F193" i="5"/>
  <c r="Q186" i="5"/>
  <c r="R186" i="5"/>
  <c r="T186" i="5"/>
  <c r="S186" i="5"/>
  <c r="V184" i="5"/>
  <c r="AA184" i="5"/>
  <c r="N175" i="12" l="1"/>
  <c r="R174" i="12"/>
  <c r="S174" i="12" s="1"/>
  <c r="T174" i="12" s="1"/>
  <c r="M192" i="12"/>
  <c r="F194" i="5"/>
  <c r="G187" i="5"/>
  <c r="H181" i="12" s="1"/>
  <c r="I181" i="12" s="1"/>
  <c r="G188" i="5"/>
  <c r="H182" i="12" s="1"/>
  <c r="I182" i="12" s="1"/>
  <c r="AA185" i="5"/>
  <c r="V185" i="5"/>
  <c r="AB184" i="5"/>
  <c r="AA186" i="5"/>
  <c r="V186" i="5"/>
  <c r="N176" i="12" l="1"/>
  <c r="R175" i="12"/>
  <c r="S175" i="12" s="1"/>
  <c r="T175" i="12" s="1"/>
  <c r="AB186" i="5"/>
  <c r="M193" i="12"/>
  <c r="AB185" i="5"/>
  <c r="R188" i="5"/>
  <c r="S188" i="5"/>
  <c r="T188" i="5"/>
  <c r="Q188" i="5"/>
  <c r="Q187" i="5"/>
  <c r="R187" i="5"/>
  <c r="S187" i="5"/>
  <c r="T187" i="5"/>
  <c r="F195" i="5"/>
  <c r="N177" i="12" l="1"/>
  <c r="R176" i="12"/>
  <c r="S176" i="12" s="1"/>
  <c r="T176" i="12" s="1"/>
  <c r="M194" i="12"/>
  <c r="AA187" i="5"/>
  <c r="V187" i="5"/>
  <c r="F196" i="5"/>
  <c r="G189" i="5"/>
  <c r="H183" i="12" s="1"/>
  <c r="I183" i="12" s="1"/>
  <c r="G190" i="5"/>
  <c r="H184" i="12" s="1"/>
  <c r="I184" i="12" s="1"/>
  <c r="AA188" i="5"/>
  <c r="V188" i="5"/>
  <c r="A182" i="12"/>
  <c r="N178" i="12" l="1"/>
  <c r="R177" i="12"/>
  <c r="S177" i="12" s="1"/>
  <c r="T177" i="12" s="1"/>
  <c r="M195" i="12"/>
  <c r="AB187" i="5"/>
  <c r="AB188" i="5"/>
  <c r="S189" i="5"/>
  <c r="T189" i="5"/>
  <c r="Q189" i="5"/>
  <c r="R189" i="5"/>
  <c r="T190" i="5"/>
  <c r="R190" i="5"/>
  <c r="S190" i="5"/>
  <c r="Q190" i="5"/>
  <c r="F197" i="5"/>
  <c r="G191" i="5"/>
  <c r="H185" i="12" s="1"/>
  <c r="I185" i="12" s="1"/>
  <c r="A183" i="12"/>
  <c r="N179" i="12" l="1"/>
  <c r="R178" i="12"/>
  <c r="S178" i="12" s="1"/>
  <c r="T178" i="12" s="1"/>
  <c r="M196" i="12"/>
  <c r="Q191" i="5"/>
  <c r="S191" i="5"/>
  <c r="T191" i="5"/>
  <c r="R191" i="5"/>
  <c r="V189" i="5"/>
  <c r="AA189" i="5"/>
  <c r="F198" i="5"/>
  <c r="V190" i="5"/>
  <c r="AA190" i="5"/>
  <c r="A184" i="12"/>
  <c r="N180" i="12" l="1"/>
  <c r="R179" i="12"/>
  <c r="S179" i="12" s="1"/>
  <c r="T179" i="12" s="1"/>
  <c r="M197" i="12"/>
  <c r="F199" i="5"/>
  <c r="G193" i="5"/>
  <c r="H187" i="12" s="1"/>
  <c r="I187" i="12" s="1"/>
  <c r="G192" i="5"/>
  <c r="H186" i="12" s="1"/>
  <c r="I186" i="12" s="1"/>
  <c r="AB189" i="5"/>
  <c r="V191" i="5"/>
  <c r="AA191" i="5"/>
  <c r="AB190" i="5"/>
  <c r="A185" i="12"/>
  <c r="N181" i="12" l="1"/>
  <c r="R180" i="12"/>
  <c r="S180" i="12" s="1"/>
  <c r="T180" i="12" s="1"/>
  <c r="M198" i="12"/>
  <c r="R192" i="5"/>
  <c r="T192" i="5"/>
  <c r="Q192" i="5"/>
  <c r="S192" i="5"/>
  <c r="Q193" i="5"/>
  <c r="S193" i="5"/>
  <c r="R193" i="5"/>
  <c r="T193" i="5"/>
  <c r="AB191" i="5"/>
  <c r="F200" i="5"/>
  <c r="A186" i="12"/>
  <c r="N182" i="12" l="1"/>
  <c r="R181" i="12"/>
  <c r="S181" i="12" s="1"/>
  <c r="T181" i="12" s="1"/>
  <c r="M199" i="12"/>
  <c r="AA193" i="5"/>
  <c r="V193" i="5"/>
  <c r="F201" i="5"/>
  <c r="G195" i="5"/>
  <c r="H189" i="12" s="1"/>
  <c r="I189" i="12" s="1"/>
  <c r="G194" i="5"/>
  <c r="H188" i="12" s="1"/>
  <c r="I188" i="12" s="1"/>
  <c r="V192" i="5"/>
  <c r="AA192" i="5"/>
  <c r="A187" i="12"/>
  <c r="N183" i="12" l="1"/>
  <c r="R182" i="12"/>
  <c r="S182" i="12" s="1"/>
  <c r="T182" i="12" s="1"/>
  <c r="M200" i="12"/>
  <c r="AB193" i="5"/>
  <c r="Q195" i="5"/>
  <c r="R195" i="5"/>
  <c r="S195" i="5"/>
  <c r="T195" i="5"/>
  <c r="F202" i="5"/>
  <c r="Q194" i="5"/>
  <c r="R194" i="5"/>
  <c r="T194" i="5"/>
  <c r="S194" i="5"/>
  <c r="AB192" i="5"/>
  <c r="A188" i="12"/>
  <c r="N184" i="12" l="1"/>
  <c r="R183" i="12"/>
  <c r="S183" i="12" s="1"/>
  <c r="T183" i="12" s="1"/>
  <c r="M201" i="12"/>
  <c r="AA194" i="5"/>
  <c r="V194" i="5"/>
  <c r="AA195" i="5"/>
  <c r="V195" i="5"/>
  <c r="F203" i="5"/>
  <c r="G196" i="5"/>
  <c r="H190" i="12" s="1"/>
  <c r="I190" i="12" s="1"/>
  <c r="A189" i="12"/>
  <c r="N185" i="12" l="1"/>
  <c r="R184" i="12"/>
  <c r="S184" i="12" s="1"/>
  <c r="T184" i="12" s="1"/>
  <c r="M202" i="12"/>
  <c r="AB195" i="5"/>
  <c r="AB194" i="5"/>
  <c r="R196" i="5"/>
  <c r="S196" i="5"/>
  <c r="T196" i="5"/>
  <c r="Q196" i="5"/>
  <c r="F204" i="5"/>
  <c r="G198" i="5" s="1"/>
  <c r="H192" i="12" s="1"/>
  <c r="I192" i="12" s="1"/>
  <c r="G197" i="5"/>
  <c r="H191" i="12" s="1"/>
  <c r="I191" i="12" s="1"/>
  <c r="A190" i="12"/>
  <c r="N186" i="12" l="1"/>
  <c r="R185" i="12"/>
  <c r="S185" i="12" s="1"/>
  <c r="T185" i="12" s="1"/>
  <c r="M203" i="12"/>
  <c r="T198" i="5"/>
  <c r="R198" i="5"/>
  <c r="Q198" i="5"/>
  <c r="S198" i="5"/>
  <c r="S197" i="5"/>
  <c r="Q197" i="5"/>
  <c r="T197" i="5"/>
  <c r="R197" i="5"/>
  <c r="F205" i="5"/>
  <c r="G199" i="5"/>
  <c r="H193" i="12" s="1"/>
  <c r="I193" i="12" s="1"/>
  <c r="AA196" i="5"/>
  <c r="V196" i="5"/>
  <c r="A191" i="12"/>
  <c r="N187" i="12" l="1"/>
  <c r="R186" i="12"/>
  <c r="S186" i="12" s="1"/>
  <c r="T186" i="12" s="1"/>
  <c r="M204" i="12"/>
  <c r="V197" i="5"/>
  <c r="AA197" i="5"/>
  <c r="Q199" i="5"/>
  <c r="R199" i="5"/>
  <c r="S199" i="5"/>
  <c r="T199" i="5"/>
  <c r="V198" i="5"/>
  <c r="AA198" i="5"/>
  <c r="F206" i="5"/>
  <c r="AB196" i="5"/>
  <c r="A192" i="12"/>
  <c r="X9" i="5"/>
  <c r="N188" i="12" l="1"/>
  <c r="R187" i="12"/>
  <c r="S187" i="12" s="1"/>
  <c r="T187" i="12" s="1"/>
  <c r="M205" i="12"/>
  <c r="AB198" i="5"/>
  <c r="F207" i="5"/>
  <c r="G200" i="5"/>
  <c r="H194" i="12" s="1"/>
  <c r="I194" i="12" s="1"/>
  <c r="AA199" i="5"/>
  <c r="V199" i="5"/>
  <c r="AB197" i="5"/>
  <c r="A193" i="12"/>
  <c r="T9" i="5"/>
  <c r="S9" i="5"/>
  <c r="R9" i="5"/>
  <c r="N189" i="12" l="1"/>
  <c r="R188" i="12"/>
  <c r="S188" i="12" s="1"/>
  <c r="T188" i="12" s="1"/>
  <c r="M206" i="12"/>
  <c r="AB199" i="5"/>
  <c r="Q200" i="5"/>
  <c r="R200" i="5"/>
  <c r="S200" i="5"/>
  <c r="T200" i="5"/>
  <c r="F208" i="5"/>
  <c r="G201" i="5"/>
  <c r="H195" i="12" s="1"/>
  <c r="I195" i="12" s="1"/>
  <c r="A194" i="12"/>
  <c r="N758" i="5"/>
  <c r="N190" i="12" l="1"/>
  <c r="R189" i="12"/>
  <c r="S189" i="12" s="1"/>
  <c r="T189" i="12" s="1"/>
  <c r="M207" i="12"/>
  <c r="R201" i="5"/>
  <c r="S201" i="5"/>
  <c r="T201" i="5"/>
  <c r="Q201" i="5"/>
  <c r="F209" i="5"/>
  <c r="G203" i="5"/>
  <c r="H197" i="12" s="1"/>
  <c r="I197" i="12" s="1"/>
  <c r="G202" i="5"/>
  <c r="H196" i="12" s="1"/>
  <c r="I196" i="12" s="1"/>
  <c r="AA200" i="5"/>
  <c r="V200" i="5"/>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N191" i="12" l="1"/>
  <c r="R190" i="12"/>
  <c r="S190" i="12" s="1"/>
  <c r="T190" i="12" s="1"/>
  <c r="M208" i="12"/>
  <c r="AB200" i="5"/>
  <c r="T203" i="5"/>
  <c r="Q203" i="5"/>
  <c r="S203" i="5"/>
  <c r="R203" i="5"/>
  <c r="F210" i="5"/>
  <c r="S202" i="5"/>
  <c r="T202" i="5"/>
  <c r="R202" i="5"/>
  <c r="Q202" i="5"/>
  <c r="AA201" i="5"/>
  <c r="V201" i="5"/>
  <c r="A196" i="12"/>
  <c r="N192" i="12" l="1"/>
  <c r="R191" i="12"/>
  <c r="S191" i="12" s="1"/>
  <c r="T191" i="12" s="1"/>
  <c r="M209" i="12"/>
  <c r="AB201" i="5"/>
  <c r="F211" i="5"/>
  <c r="G205" i="5" s="1"/>
  <c r="H199" i="12" s="1"/>
  <c r="I199" i="12" s="1"/>
  <c r="G204" i="5"/>
  <c r="H198" i="12" s="1"/>
  <c r="I198" i="12" s="1"/>
  <c r="V203" i="5"/>
  <c r="AA203" i="5"/>
  <c r="V202" i="5"/>
  <c r="AA202" i="5"/>
  <c r="A197" i="12"/>
  <c r="I758" i="5"/>
  <c r="N193" i="12" l="1"/>
  <c r="R192" i="12"/>
  <c r="S192" i="12" s="1"/>
  <c r="T192" i="12" s="1"/>
  <c r="AB203" i="5"/>
  <c r="M210" i="12"/>
  <c r="Q205" i="5"/>
  <c r="R205" i="5"/>
  <c r="S205" i="5"/>
  <c r="T205" i="5"/>
  <c r="AB202" i="5"/>
  <c r="F212" i="5"/>
  <c r="Q204" i="5"/>
  <c r="R204" i="5"/>
  <c r="T204" i="5"/>
  <c r="S204" i="5"/>
  <c r="A198" i="12"/>
  <c r="AR758" i="5"/>
  <c r="AJ758" i="5"/>
  <c r="AH758" i="5"/>
  <c r="L758" i="5"/>
  <c r="M758" i="5"/>
  <c r="H758" i="5"/>
  <c r="N194" i="12" l="1"/>
  <c r="R193" i="12"/>
  <c r="S193" i="12" s="1"/>
  <c r="T193" i="12" s="1"/>
  <c r="M211" i="12"/>
  <c r="F213" i="5"/>
  <c r="V204" i="5"/>
  <c r="AA204" i="5"/>
  <c r="V205" i="5"/>
  <c r="AA205" i="5"/>
  <c r="G206" i="5"/>
  <c r="H200" i="12" s="1"/>
  <c r="I200" i="12" s="1"/>
  <c r="A199" i="12"/>
  <c r="AP12" i="5"/>
  <c r="N195" i="12" l="1"/>
  <c r="R194" i="12"/>
  <c r="S194" i="12" s="1"/>
  <c r="T194" i="12" s="1"/>
  <c r="M212" i="12"/>
  <c r="AB205" i="5"/>
  <c r="Q206" i="5"/>
  <c r="R206" i="5"/>
  <c r="S206" i="5"/>
  <c r="T206" i="5"/>
  <c r="AB204" i="5"/>
  <c r="F214" i="5"/>
  <c r="G207" i="5"/>
  <c r="H201" i="12" s="1"/>
  <c r="I201" i="12" s="1"/>
  <c r="A200" i="12"/>
  <c r="AF758" i="5"/>
  <c r="N196" i="12" l="1"/>
  <c r="R195" i="12"/>
  <c r="S195" i="12" s="1"/>
  <c r="T195" i="12" s="1"/>
  <c r="M213" i="12"/>
  <c r="F215" i="5"/>
  <c r="G209" i="5" s="1"/>
  <c r="H203" i="12" s="1"/>
  <c r="I203" i="12" s="1"/>
  <c r="G208" i="5"/>
  <c r="H202" i="12" s="1"/>
  <c r="I202" i="12" s="1"/>
  <c r="AA206" i="5"/>
  <c r="V206" i="5"/>
  <c r="Q207" i="5"/>
  <c r="R207" i="5"/>
  <c r="S207" i="5"/>
  <c r="T207" i="5"/>
  <c r="A201" i="12"/>
  <c r="N197" i="12" l="1"/>
  <c r="R196" i="12"/>
  <c r="S196" i="12" s="1"/>
  <c r="T196" i="12" s="1"/>
  <c r="M214" i="12"/>
  <c r="AB206" i="5"/>
  <c r="Q208" i="5"/>
  <c r="R208" i="5"/>
  <c r="S208" i="5"/>
  <c r="T208" i="5"/>
  <c r="R209" i="5"/>
  <c r="S209" i="5"/>
  <c r="T209" i="5"/>
  <c r="Q209" i="5"/>
  <c r="AA207" i="5"/>
  <c r="V207" i="5"/>
  <c r="F216" i="5"/>
  <c r="A202" i="12"/>
  <c r="N198" i="12" l="1"/>
  <c r="R197" i="12"/>
  <c r="S197" i="12" s="1"/>
  <c r="T197" i="12" s="1"/>
  <c r="M215" i="12"/>
  <c r="AB207" i="5"/>
  <c r="AA209" i="5"/>
  <c r="V209" i="5"/>
  <c r="F217" i="5"/>
  <c r="G210" i="5"/>
  <c r="H204" i="12" s="1"/>
  <c r="I204" i="12" s="1"/>
  <c r="AA208" i="5"/>
  <c r="V208" i="5"/>
  <c r="A203" i="12"/>
  <c r="N199" i="12" l="1"/>
  <c r="R198" i="12"/>
  <c r="S198" i="12" s="1"/>
  <c r="T198" i="12" s="1"/>
  <c r="M216" i="12"/>
  <c r="AB209" i="5"/>
  <c r="F218" i="5"/>
  <c r="G211" i="5"/>
  <c r="H205" i="12" s="1"/>
  <c r="I205" i="12" s="1"/>
  <c r="S210" i="5"/>
  <c r="T210" i="5"/>
  <c r="R210" i="5"/>
  <c r="Q210" i="5"/>
  <c r="AB208" i="5"/>
  <c r="A204" i="12"/>
  <c r="H6" i="12"/>
  <c r="N200" i="12" l="1"/>
  <c r="R199" i="12"/>
  <c r="S199" i="12" s="1"/>
  <c r="T199" i="12" s="1"/>
  <c r="M217" i="12"/>
  <c r="V210" i="5"/>
  <c r="AA210" i="5"/>
  <c r="T211" i="5"/>
  <c r="Q211" i="5"/>
  <c r="S211" i="5"/>
  <c r="R211" i="5"/>
  <c r="F219" i="5"/>
  <c r="G212" i="5"/>
  <c r="H206" i="12" s="1"/>
  <c r="I206" i="12" s="1"/>
  <c r="A205" i="12"/>
  <c r="I6" i="12"/>
  <c r="T6" i="12" l="1"/>
  <c r="N201" i="12"/>
  <c r="R200" i="12"/>
  <c r="S200" i="12" s="1"/>
  <c r="T200" i="12" s="1"/>
  <c r="M218" i="12"/>
  <c r="F220" i="5"/>
  <c r="G214" i="5"/>
  <c r="H208" i="12" s="1"/>
  <c r="I208" i="12" s="1"/>
  <c r="G213" i="5"/>
  <c r="H207" i="12" s="1"/>
  <c r="I207" i="12" s="1"/>
  <c r="V211" i="5"/>
  <c r="AA211" i="5"/>
  <c r="Q212" i="5"/>
  <c r="R212" i="5"/>
  <c r="T212" i="5"/>
  <c r="S212" i="5"/>
  <c r="AB210" i="5"/>
  <c r="A206" i="12"/>
  <c r="N202" i="12" l="1"/>
  <c r="R201" i="12"/>
  <c r="S201" i="12" s="1"/>
  <c r="T201" i="12" s="1"/>
  <c r="M219" i="12"/>
  <c r="Q213" i="5"/>
  <c r="R213" i="5"/>
  <c r="S213" i="5"/>
  <c r="T213" i="5"/>
  <c r="V212" i="5"/>
  <c r="AA212" i="5"/>
  <c r="AB211" i="5"/>
  <c r="Q214" i="5"/>
  <c r="R214" i="5"/>
  <c r="S214" i="5"/>
  <c r="T214" i="5"/>
  <c r="F221" i="5"/>
  <c r="A207" i="12"/>
  <c r="N203" i="12" l="1"/>
  <c r="R202" i="12"/>
  <c r="S202" i="12" s="1"/>
  <c r="T202" i="12" s="1"/>
  <c r="M220" i="12"/>
  <c r="F222" i="5"/>
  <c r="G216" i="5" s="1"/>
  <c r="H210" i="12" s="1"/>
  <c r="I210" i="12" s="1"/>
  <c r="G215" i="5"/>
  <c r="H209" i="12" s="1"/>
  <c r="I209" i="12" s="1"/>
  <c r="AB212" i="5"/>
  <c r="V213" i="5"/>
  <c r="AA213" i="5"/>
  <c r="AA214" i="5"/>
  <c r="V214" i="5"/>
  <c r="A208" i="12"/>
  <c r="N204" i="12" l="1"/>
  <c r="R203" i="12"/>
  <c r="S203" i="12" s="1"/>
  <c r="T203" i="12" s="1"/>
  <c r="M221" i="12"/>
  <c r="AB213" i="5"/>
  <c r="Q215" i="5"/>
  <c r="R215" i="5"/>
  <c r="S215" i="5"/>
  <c r="T215" i="5"/>
  <c r="F223" i="5"/>
  <c r="Q216" i="5"/>
  <c r="R216" i="5"/>
  <c r="S216" i="5"/>
  <c r="T216" i="5"/>
  <c r="AB214" i="5"/>
  <c r="A209" i="12"/>
  <c r="N205" i="12" l="1"/>
  <c r="R204" i="12"/>
  <c r="S204" i="12" s="1"/>
  <c r="T204" i="12" s="1"/>
  <c r="M222" i="12"/>
  <c r="AA215" i="5"/>
  <c r="V215" i="5"/>
  <c r="F224" i="5"/>
  <c r="G217" i="5"/>
  <c r="H211" i="12" s="1"/>
  <c r="I211" i="12" s="1"/>
  <c r="AA216" i="5"/>
  <c r="V216" i="5"/>
  <c r="A210" i="12"/>
  <c r="N206" i="12" l="1"/>
  <c r="R205" i="12"/>
  <c r="S205" i="12" s="1"/>
  <c r="T205" i="12" s="1"/>
  <c r="M223" i="12"/>
  <c r="AB215" i="5"/>
  <c r="R217" i="5"/>
  <c r="S217" i="5"/>
  <c r="T217" i="5"/>
  <c r="Q217" i="5"/>
  <c r="F225" i="5"/>
  <c r="G218" i="5"/>
  <c r="H212" i="12" s="1"/>
  <c r="I212" i="12" s="1"/>
  <c r="AB216" i="5"/>
  <c r="A211" i="12"/>
  <c r="N207" i="12" l="1"/>
  <c r="R206" i="12"/>
  <c r="S206" i="12" s="1"/>
  <c r="T206" i="12" s="1"/>
  <c r="M224" i="12"/>
  <c r="S218" i="5"/>
  <c r="T218" i="5"/>
  <c r="R218" i="5"/>
  <c r="Q218" i="5"/>
  <c r="F226" i="5"/>
  <c r="G219" i="5"/>
  <c r="H213" i="12" s="1"/>
  <c r="I213" i="12" s="1"/>
  <c r="AA217" i="5"/>
  <c r="V217" i="5"/>
  <c r="A212" i="12"/>
  <c r="N208" i="12" l="1"/>
  <c r="R207" i="12"/>
  <c r="S207" i="12" s="1"/>
  <c r="T207" i="12" s="1"/>
  <c r="M225" i="12"/>
  <c r="T219" i="5"/>
  <c r="Q219" i="5"/>
  <c r="S219" i="5"/>
  <c r="R219" i="5"/>
  <c r="F227" i="5"/>
  <c r="G221" i="5"/>
  <c r="H215" i="12" s="1"/>
  <c r="I215" i="12" s="1"/>
  <c r="AB217" i="5"/>
  <c r="V218" i="5"/>
  <c r="AA218" i="5"/>
  <c r="G220" i="5"/>
  <c r="H214" i="12" s="1"/>
  <c r="I214" i="12" s="1"/>
  <c r="A213" i="12"/>
  <c r="N209" i="12" l="1"/>
  <c r="R208" i="12"/>
  <c r="S208" i="12" s="1"/>
  <c r="T208" i="12" s="1"/>
  <c r="M226" i="12"/>
  <c r="Q221" i="5"/>
  <c r="R221" i="5"/>
  <c r="S221" i="5"/>
  <c r="T221" i="5"/>
  <c r="F228" i="5"/>
  <c r="Q220" i="5"/>
  <c r="R220" i="5"/>
  <c r="T220" i="5"/>
  <c r="S220" i="5"/>
  <c r="V219" i="5"/>
  <c r="AA219" i="5"/>
  <c r="AB218" i="5"/>
  <c r="A214" i="12"/>
  <c r="N210" i="12" l="1"/>
  <c r="R209" i="12"/>
  <c r="S209" i="12" s="1"/>
  <c r="T209" i="12" s="1"/>
  <c r="M227" i="12"/>
  <c r="AB219" i="5"/>
  <c r="F229" i="5"/>
  <c r="G222" i="5"/>
  <c r="H216" i="12" s="1"/>
  <c r="I216" i="12" s="1"/>
  <c r="V221" i="5"/>
  <c r="AA221" i="5"/>
  <c r="V220" i="5"/>
  <c r="AA220" i="5"/>
  <c r="A215" i="12"/>
  <c r="N211" i="12" l="1"/>
  <c r="R210" i="12"/>
  <c r="S210" i="12" s="1"/>
  <c r="T210" i="12" s="1"/>
  <c r="M228" i="12"/>
  <c r="AB221" i="5"/>
  <c r="AB220" i="5"/>
  <c r="Q222" i="5"/>
  <c r="R222" i="5"/>
  <c r="S222" i="5"/>
  <c r="T222" i="5"/>
  <c r="F230" i="5"/>
  <c r="G223" i="5"/>
  <c r="H217" i="12" s="1"/>
  <c r="I217" i="12" s="1"/>
  <c r="A216" i="12"/>
  <c r="N212" i="12" l="1"/>
  <c r="R211" i="12"/>
  <c r="S211" i="12" s="1"/>
  <c r="T211" i="12" s="1"/>
  <c r="M229" i="12"/>
  <c r="Q223" i="5"/>
  <c r="R223" i="5"/>
  <c r="S223" i="5"/>
  <c r="T223" i="5"/>
  <c r="F231" i="5"/>
  <c r="G224" i="5"/>
  <c r="H218" i="12" s="1"/>
  <c r="I218" i="12" s="1"/>
  <c r="AA222" i="5"/>
  <c r="V222" i="5"/>
  <c r="A217" i="12"/>
  <c r="N213" i="12" l="1"/>
  <c r="R212" i="12"/>
  <c r="S212" i="12" s="1"/>
  <c r="T212" i="12" s="1"/>
  <c r="AB222" i="5"/>
  <c r="M230" i="12"/>
  <c r="F232" i="5"/>
  <c r="Q224" i="5"/>
  <c r="R224" i="5"/>
  <c r="S224" i="5"/>
  <c r="T224" i="5"/>
  <c r="AA223" i="5"/>
  <c r="V223" i="5"/>
  <c r="G225" i="5"/>
  <c r="H219" i="12" s="1"/>
  <c r="I219" i="12" s="1"/>
  <c r="A218" i="12"/>
  <c r="N214" i="12" l="1"/>
  <c r="R213" i="12"/>
  <c r="S213" i="12" s="1"/>
  <c r="T213" i="12" s="1"/>
  <c r="M231" i="12"/>
  <c r="AB223" i="5"/>
  <c r="R225" i="5"/>
  <c r="S225" i="5"/>
  <c r="T225" i="5"/>
  <c r="Q225" i="5"/>
  <c r="AA224" i="5"/>
  <c r="V224" i="5"/>
  <c r="F233" i="5"/>
  <c r="G226" i="5"/>
  <c r="H220" i="12" s="1"/>
  <c r="I220" i="12" s="1"/>
  <c r="A219" i="12"/>
  <c r="N215" i="12" l="1"/>
  <c r="R214" i="12"/>
  <c r="S214" i="12" s="1"/>
  <c r="T214" i="12" s="1"/>
  <c r="M232" i="12"/>
  <c r="AB224" i="5"/>
  <c r="F234" i="5"/>
  <c r="G228" i="5" s="1"/>
  <c r="H222" i="12" s="1"/>
  <c r="I222" i="12" s="1"/>
  <c r="G227" i="5"/>
  <c r="H221" i="12" s="1"/>
  <c r="I221" i="12" s="1"/>
  <c r="S226" i="5"/>
  <c r="T226" i="5"/>
  <c r="R226" i="5"/>
  <c r="Q226" i="5"/>
  <c r="AA225" i="5"/>
  <c r="V225" i="5"/>
  <c r="A220" i="12"/>
  <c r="N216" i="12" l="1"/>
  <c r="R215" i="12"/>
  <c r="S215" i="12" s="1"/>
  <c r="T215" i="12" s="1"/>
  <c r="M233" i="12"/>
  <c r="AB225" i="5"/>
  <c r="Q228" i="5"/>
  <c r="R228" i="5"/>
  <c r="T228" i="5"/>
  <c r="S228" i="5"/>
  <c r="T227" i="5"/>
  <c r="Q227" i="5"/>
  <c r="S227" i="5"/>
  <c r="R227" i="5"/>
  <c r="V226" i="5"/>
  <c r="AA226" i="5"/>
  <c r="F235" i="5"/>
  <c r="A221" i="12"/>
  <c r="N217" i="12" l="1"/>
  <c r="R216" i="12"/>
  <c r="S216" i="12" s="1"/>
  <c r="T216" i="12" s="1"/>
  <c r="M234" i="12"/>
  <c r="V227" i="5"/>
  <c r="AA227" i="5"/>
  <c r="V228" i="5"/>
  <c r="AA228" i="5"/>
  <c r="F236" i="5"/>
  <c r="G229" i="5"/>
  <c r="H223" i="12" s="1"/>
  <c r="I223" i="12" s="1"/>
  <c r="AB226" i="5"/>
  <c r="A222" i="12"/>
  <c r="N218" i="12" l="1"/>
  <c r="R217" i="12"/>
  <c r="S217" i="12" s="1"/>
  <c r="T217" i="12" s="1"/>
  <c r="M235" i="12"/>
  <c r="F237" i="5"/>
  <c r="AB228" i="5"/>
  <c r="G231" i="5"/>
  <c r="H225" i="12" s="1"/>
  <c r="I225" i="12" s="1"/>
  <c r="G230" i="5"/>
  <c r="H224" i="12" s="1"/>
  <c r="I224" i="12" s="1"/>
  <c r="AB227" i="5"/>
  <c r="Q229" i="5"/>
  <c r="R229" i="5"/>
  <c r="S229" i="5"/>
  <c r="T229" i="5"/>
  <c r="A223" i="12"/>
  <c r="N219" i="12" l="1"/>
  <c r="R218" i="12"/>
  <c r="S218" i="12" s="1"/>
  <c r="T218" i="12" s="1"/>
  <c r="M236" i="12"/>
  <c r="S230" i="5"/>
  <c r="Q230" i="5"/>
  <c r="R230" i="5"/>
  <c r="T230" i="5"/>
  <c r="F238" i="5"/>
  <c r="S231" i="5"/>
  <c r="T231" i="5"/>
  <c r="R231" i="5"/>
  <c r="Q231" i="5"/>
  <c r="V229" i="5"/>
  <c r="AA229" i="5"/>
  <c r="A224" i="12"/>
  <c r="N220" i="12" l="1"/>
  <c r="R219" i="12"/>
  <c r="S219" i="12" s="1"/>
  <c r="T219" i="12" s="1"/>
  <c r="M237" i="12"/>
  <c r="AA230" i="5"/>
  <c r="V230" i="5"/>
  <c r="F239" i="5"/>
  <c r="G232" i="5"/>
  <c r="H226" i="12" s="1"/>
  <c r="I226" i="12" s="1"/>
  <c r="AB229" i="5"/>
  <c r="V231" i="5"/>
  <c r="AA231" i="5"/>
  <c r="A225" i="12"/>
  <c r="N221" i="12" l="1"/>
  <c r="R220" i="12"/>
  <c r="S220" i="12" s="1"/>
  <c r="T220" i="12" s="1"/>
  <c r="M238" i="12"/>
  <c r="AB230" i="5"/>
  <c r="F240" i="5"/>
  <c r="AB231" i="5"/>
  <c r="G233" i="5"/>
  <c r="H227" i="12" s="1"/>
  <c r="I227" i="12" s="1"/>
  <c r="T232" i="5"/>
  <c r="Q232" i="5"/>
  <c r="S232" i="5"/>
  <c r="R232" i="5"/>
  <c r="A226" i="12"/>
  <c r="N222" i="12" l="1"/>
  <c r="R221" i="12"/>
  <c r="S221" i="12" s="1"/>
  <c r="T221" i="12" s="1"/>
  <c r="M239" i="12"/>
  <c r="Q233" i="5"/>
  <c r="R233" i="5"/>
  <c r="T233" i="5"/>
  <c r="S233" i="5"/>
  <c r="V232" i="5"/>
  <c r="AA232" i="5"/>
  <c r="F241" i="5"/>
  <c r="G234" i="5"/>
  <c r="H228" i="12" s="1"/>
  <c r="I228" i="12" s="1"/>
  <c r="A227" i="12"/>
  <c r="N223" i="12" l="1"/>
  <c r="R222" i="12"/>
  <c r="S222" i="12" s="1"/>
  <c r="T222" i="12" s="1"/>
  <c r="M240" i="12"/>
  <c r="F242" i="5"/>
  <c r="AB232" i="5"/>
  <c r="G235" i="5"/>
  <c r="H229" i="12" s="1"/>
  <c r="I229" i="12" s="1"/>
  <c r="V233" i="5"/>
  <c r="AA233" i="5"/>
  <c r="Q234" i="5"/>
  <c r="R234" i="5"/>
  <c r="S234" i="5"/>
  <c r="T234" i="5"/>
  <c r="A228" i="12"/>
  <c r="N224" i="12" l="1"/>
  <c r="R223" i="12"/>
  <c r="S223" i="12" s="1"/>
  <c r="T223" i="12" s="1"/>
  <c r="M241" i="12"/>
  <c r="AB233" i="5"/>
  <c r="Q235" i="5"/>
  <c r="R235" i="5"/>
  <c r="S235" i="5"/>
  <c r="T235" i="5"/>
  <c r="V234" i="5"/>
  <c r="AA234" i="5"/>
  <c r="F243" i="5"/>
  <c r="G236" i="5"/>
  <c r="H230" i="12" s="1"/>
  <c r="I230" i="12" s="1"/>
  <c r="A229" i="12"/>
  <c r="N225" i="12" l="1"/>
  <c r="R224" i="12"/>
  <c r="S224" i="12" s="1"/>
  <c r="T224" i="12" s="1"/>
  <c r="M242" i="12"/>
  <c r="F244" i="5"/>
  <c r="G237" i="5"/>
  <c r="H231" i="12" s="1"/>
  <c r="I231" i="12" s="1"/>
  <c r="G238" i="5"/>
  <c r="H232" i="12" s="1"/>
  <c r="I232" i="12" s="1"/>
  <c r="AB234" i="5"/>
  <c r="AA235" i="5"/>
  <c r="V235" i="5"/>
  <c r="Q236" i="5"/>
  <c r="R236" i="5"/>
  <c r="S236" i="5"/>
  <c r="T236" i="5"/>
  <c r="A230" i="12"/>
  <c r="N226" i="12" l="1"/>
  <c r="R225" i="12"/>
  <c r="S225" i="12" s="1"/>
  <c r="T225" i="12" s="1"/>
  <c r="AB235" i="5"/>
  <c r="M243" i="12"/>
  <c r="R238" i="5"/>
  <c r="S238" i="5"/>
  <c r="T238" i="5"/>
  <c r="Q238" i="5"/>
  <c r="AA236" i="5"/>
  <c r="V236" i="5"/>
  <c r="Q237" i="5"/>
  <c r="R237" i="5"/>
  <c r="S237" i="5"/>
  <c r="T237" i="5"/>
  <c r="F245" i="5"/>
  <c r="A231" i="12"/>
  <c r="N227" i="12" l="1"/>
  <c r="R226" i="12"/>
  <c r="S226" i="12" s="1"/>
  <c r="T226" i="12" s="1"/>
  <c r="M244" i="12"/>
  <c r="AA237" i="5"/>
  <c r="V237" i="5"/>
  <c r="AB236" i="5"/>
  <c r="F246" i="5"/>
  <c r="G239" i="5"/>
  <c r="H233" i="12" s="1"/>
  <c r="I233" i="12" s="1"/>
  <c r="AA238" i="5"/>
  <c r="V238" i="5"/>
  <c r="A232" i="12"/>
  <c r="N228" i="12" l="1"/>
  <c r="R227" i="12"/>
  <c r="S227" i="12" s="1"/>
  <c r="T227" i="12" s="1"/>
  <c r="M245" i="12"/>
  <c r="AB238" i="5"/>
  <c r="AB237" i="5"/>
  <c r="S239" i="5"/>
  <c r="T239" i="5"/>
  <c r="R239" i="5"/>
  <c r="Q239" i="5"/>
  <c r="F247" i="5"/>
  <c r="G240" i="5"/>
  <c r="H234" i="12" s="1"/>
  <c r="I234" i="12" s="1"/>
  <c r="A233" i="12"/>
  <c r="N229" i="12" l="1"/>
  <c r="R228" i="12"/>
  <c r="S228" i="12" s="1"/>
  <c r="T228" i="12" s="1"/>
  <c r="M246" i="12"/>
  <c r="T240" i="5"/>
  <c r="Q240" i="5"/>
  <c r="S240" i="5"/>
  <c r="R240" i="5"/>
  <c r="F248" i="5"/>
  <c r="G241" i="5"/>
  <c r="H235" i="12" s="1"/>
  <c r="I235" i="12" s="1"/>
  <c r="V239" i="5"/>
  <c r="AA239" i="5"/>
  <c r="A234" i="12"/>
  <c r="N230" i="12" l="1"/>
  <c r="R229" i="12"/>
  <c r="S229" i="12" s="1"/>
  <c r="T229" i="12" s="1"/>
  <c r="M247" i="12"/>
  <c r="Q241" i="5"/>
  <c r="R241" i="5"/>
  <c r="T241" i="5"/>
  <c r="S241" i="5"/>
  <c r="F249" i="5"/>
  <c r="V240" i="5"/>
  <c r="AA240" i="5"/>
  <c r="AB239" i="5"/>
  <c r="G242" i="5"/>
  <c r="H236" i="12" s="1"/>
  <c r="I236" i="12" s="1"/>
  <c r="A235" i="12"/>
  <c r="N231" i="12" l="1"/>
  <c r="R230" i="12"/>
  <c r="S230" i="12" s="1"/>
  <c r="T230" i="12" s="1"/>
  <c r="M248" i="12"/>
  <c r="F250" i="5"/>
  <c r="G243" i="5"/>
  <c r="H237" i="12" s="1"/>
  <c r="I237" i="12" s="1"/>
  <c r="V241" i="5"/>
  <c r="AA241" i="5"/>
  <c r="Q242" i="5"/>
  <c r="R242" i="5"/>
  <c r="S242" i="5"/>
  <c r="T242" i="5"/>
  <c r="AB240" i="5"/>
  <c r="A236" i="12"/>
  <c r="N232" i="12" l="1"/>
  <c r="R231" i="12"/>
  <c r="S231" i="12" s="1"/>
  <c r="T231" i="12" s="1"/>
  <c r="M249" i="12"/>
  <c r="Q243" i="5"/>
  <c r="R243" i="5"/>
  <c r="S243" i="5"/>
  <c r="T243" i="5"/>
  <c r="AB241" i="5"/>
  <c r="V242" i="5"/>
  <c r="AA242" i="5"/>
  <c r="F251" i="5"/>
  <c r="G244" i="5"/>
  <c r="H238" i="12" s="1"/>
  <c r="I238" i="12" s="1"/>
  <c r="A237" i="12"/>
  <c r="N233" i="12" l="1"/>
  <c r="R232" i="12"/>
  <c r="S232" i="12" s="1"/>
  <c r="T232" i="12" s="1"/>
  <c r="M250" i="12"/>
  <c r="AB242" i="5"/>
  <c r="AA243" i="5"/>
  <c r="V243" i="5"/>
  <c r="Q244" i="5"/>
  <c r="R244" i="5"/>
  <c r="S244" i="5"/>
  <c r="T244" i="5"/>
  <c r="F252" i="5"/>
  <c r="G245" i="5"/>
  <c r="H239" i="12" s="1"/>
  <c r="I239" i="12" s="1"/>
  <c r="A238" i="12"/>
  <c r="N234" i="12" l="1"/>
  <c r="R233" i="12"/>
  <c r="S233" i="12" s="1"/>
  <c r="T233" i="12" s="1"/>
  <c r="M251" i="12"/>
  <c r="AB243" i="5"/>
  <c r="Q245" i="5"/>
  <c r="R245" i="5"/>
  <c r="S245" i="5"/>
  <c r="T245" i="5"/>
  <c r="AA244" i="5"/>
  <c r="V244" i="5"/>
  <c r="F253" i="5"/>
  <c r="G246" i="5"/>
  <c r="H240" i="12" s="1"/>
  <c r="I240" i="12" s="1"/>
  <c r="A239" i="12"/>
  <c r="N235" i="12" l="1"/>
  <c r="R234" i="12"/>
  <c r="S234" i="12" s="1"/>
  <c r="T234" i="12" s="1"/>
  <c r="M252" i="12"/>
  <c r="F254" i="5"/>
  <c r="G248" i="5"/>
  <c r="G247" i="5"/>
  <c r="H241" i="12" s="1"/>
  <c r="I241" i="12" s="1"/>
  <c r="AB244" i="5"/>
  <c r="AA245" i="5"/>
  <c r="V245" i="5"/>
  <c r="R246" i="5"/>
  <c r="S246" i="5"/>
  <c r="T246" i="5"/>
  <c r="Q246" i="5"/>
  <c r="A240" i="12"/>
  <c r="N236" i="12" l="1"/>
  <c r="R235" i="12"/>
  <c r="S235" i="12" s="1"/>
  <c r="T235" i="12" s="1"/>
  <c r="M253" i="12"/>
  <c r="AB245" i="5"/>
  <c r="S247" i="5"/>
  <c r="T247" i="5"/>
  <c r="R247" i="5"/>
  <c r="Q247" i="5"/>
  <c r="AA246" i="5"/>
  <c r="V246" i="5"/>
  <c r="F255" i="5"/>
  <c r="A241" i="12"/>
  <c r="N237" i="12" l="1"/>
  <c r="R236" i="12"/>
  <c r="S236" i="12" s="1"/>
  <c r="T236" i="12" s="1"/>
  <c r="M254" i="12"/>
  <c r="AB246" i="5"/>
  <c r="V247" i="5"/>
  <c r="AA247" i="5"/>
  <c r="F256" i="5"/>
  <c r="G250" i="5"/>
  <c r="H244" i="12" s="1"/>
  <c r="I244" i="12" s="1"/>
  <c r="G249" i="5"/>
  <c r="H243" i="12" s="1"/>
  <c r="I243" i="12" s="1"/>
  <c r="A242" i="12"/>
  <c r="N238" i="12" l="1"/>
  <c r="R237" i="12"/>
  <c r="S237" i="12" s="1"/>
  <c r="T237" i="12" s="1"/>
  <c r="M255" i="12"/>
  <c r="Q249" i="5"/>
  <c r="R249" i="5"/>
  <c r="T249" i="5"/>
  <c r="S249" i="5"/>
  <c r="F257" i="5"/>
  <c r="AB247" i="5"/>
  <c r="Q250" i="5"/>
  <c r="R250" i="5"/>
  <c r="S250" i="5"/>
  <c r="T250" i="5"/>
  <c r="A243" i="12"/>
  <c r="N239" i="12" l="1"/>
  <c r="R238" i="12"/>
  <c r="S238" i="12" s="1"/>
  <c r="T238" i="12" s="1"/>
  <c r="M256" i="12"/>
  <c r="F258" i="5"/>
  <c r="G252" i="5"/>
  <c r="H246" i="12" s="1"/>
  <c r="I246" i="12" s="1"/>
  <c r="V250" i="5"/>
  <c r="AA250" i="5"/>
  <c r="G251" i="5"/>
  <c r="H245" i="12" s="1"/>
  <c r="I245" i="12" s="1"/>
  <c r="V249" i="5"/>
  <c r="AA249" i="5"/>
  <c r="A244" i="12"/>
  <c r="N240" i="12" l="1"/>
  <c r="R239" i="12"/>
  <c r="S239" i="12" s="1"/>
  <c r="T239" i="12" s="1"/>
  <c r="M257" i="12"/>
  <c r="AB250" i="5"/>
  <c r="Q252" i="5"/>
  <c r="R252" i="5"/>
  <c r="S252" i="5"/>
  <c r="T252" i="5"/>
  <c r="Q251" i="5"/>
  <c r="R251" i="5"/>
  <c r="S251" i="5"/>
  <c r="T251" i="5"/>
  <c r="AB249" i="5"/>
  <c r="F259" i="5"/>
  <c r="A245" i="12"/>
  <c r="N241" i="12" l="1"/>
  <c r="R240" i="12"/>
  <c r="S240" i="12" s="1"/>
  <c r="T240" i="12" s="1"/>
  <c r="M258" i="12"/>
  <c r="AA251" i="5"/>
  <c r="V251" i="5"/>
  <c r="F260" i="5"/>
  <c r="G253" i="5"/>
  <c r="H247" i="12" s="1"/>
  <c r="I247" i="12" s="1"/>
  <c r="AA252" i="5"/>
  <c r="V252" i="5"/>
  <c r="A246" i="12"/>
  <c r="N242" i="12" l="1"/>
  <c r="R241" i="12"/>
  <c r="S241" i="12" s="1"/>
  <c r="T241" i="12" s="1"/>
  <c r="M259" i="12"/>
  <c r="AB251" i="5"/>
  <c r="AB252" i="5"/>
  <c r="Q253" i="5"/>
  <c r="R253" i="5"/>
  <c r="S253" i="5"/>
  <c r="T253" i="5"/>
  <c r="F261" i="5"/>
  <c r="G254" i="5"/>
  <c r="H248" i="12" s="1"/>
  <c r="I248" i="12" s="1"/>
  <c r="A247" i="12"/>
  <c r="N243" i="12" l="1"/>
  <c r="R242" i="12"/>
  <c r="S242" i="12" s="1"/>
  <c r="T242" i="12" s="1"/>
  <c r="M260" i="12"/>
  <c r="R254" i="5"/>
  <c r="S254" i="5"/>
  <c r="T254" i="5"/>
  <c r="Q254" i="5"/>
  <c r="AA253" i="5"/>
  <c r="V253" i="5"/>
  <c r="F262" i="5"/>
  <c r="G255" i="5"/>
  <c r="H249" i="12" s="1"/>
  <c r="I249" i="12" s="1"/>
  <c r="A248" i="12"/>
  <c r="N244" i="12" l="1"/>
  <c r="R243" i="12"/>
  <c r="S243" i="12" s="1"/>
  <c r="T243" i="12" s="1"/>
  <c r="M261" i="12"/>
  <c r="AB253" i="5"/>
  <c r="F263" i="5"/>
  <c r="G257" i="5"/>
  <c r="H251" i="12" s="1"/>
  <c r="I251" i="12" s="1"/>
  <c r="AA254" i="5"/>
  <c r="V254" i="5"/>
  <c r="S255" i="5"/>
  <c r="T255" i="5"/>
  <c r="R255" i="5"/>
  <c r="Q255" i="5"/>
  <c r="G256" i="5"/>
  <c r="H250" i="12" s="1"/>
  <c r="I250" i="12" s="1"/>
  <c r="A249" i="12"/>
  <c r="N245" i="12" l="1"/>
  <c r="R244" i="12"/>
  <c r="S244" i="12" s="1"/>
  <c r="T244" i="12" s="1"/>
  <c r="M262" i="12"/>
  <c r="AB254" i="5"/>
  <c r="T256" i="5"/>
  <c r="Q256" i="5"/>
  <c r="S256" i="5"/>
  <c r="R256" i="5"/>
  <c r="V255" i="5"/>
  <c r="AA255" i="5"/>
  <c r="F264" i="5"/>
  <c r="Q257" i="5"/>
  <c r="R257" i="5"/>
  <c r="T257" i="5"/>
  <c r="S257" i="5"/>
  <c r="A250" i="12"/>
  <c r="N246" i="12" l="1"/>
  <c r="R245" i="12"/>
  <c r="S245" i="12" s="1"/>
  <c r="T245" i="12" s="1"/>
  <c r="M263" i="12"/>
  <c r="F265" i="5"/>
  <c r="G258" i="5"/>
  <c r="H252" i="12" s="1"/>
  <c r="I252" i="12" s="1"/>
  <c r="AB255" i="5"/>
  <c r="V256" i="5"/>
  <c r="AA256" i="5"/>
  <c r="V257" i="5"/>
  <c r="AA257" i="5"/>
  <c r="A251" i="12"/>
  <c r="N247" i="12" l="1"/>
  <c r="R246" i="12"/>
  <c r="S246" i="12" s="1"/>
  <c r="T246" i="12" s="1"/>
  <c r="M264" i="12"/>
  <c r="AB256" i="5"/>
  <c r="AB257" i="5"/>
  <c r="F266" i="5"/>
  <c r="G259" i="5"/>
  <c r="H253" i="12" s="1"/>
  <c r="I253" i="12" s="1"/>
  <c r="Q258" i="5"/>
  <c r="R258" i="5"/>
  <c r="S258" i="5"/>
  <c r="T258" i="5"/>
  <c r="A252" i="12"/>
  <c r="N248" i="12" l="1"/>
  <c r="R247" i="12"/>
  <c r="S247" i="12" s="1"/>
  <c r="T247" i="12" s="1"/>
  <c r="M265" i="12"/>
  <c r="Q259" i="5"/>
  <c r="R259" i="5"/>
  <c r="S259" i="5"/>
  <c r="T259" i="5"/>
  <c r="V258" i="5"/>
  <c r="AA258" i="5"/>
  <c r="F267" i="5"/>
  <c r="G260" i="5"/>
  <c r="H254" i="12" s="1"/>
  <c r="I254" i="12" s="1"/>
  <c r="A253" i="12"/>
  <c r="N249" i="12" l="1"/>
  <c r="R248" i="12"/>
  <c r="S248" i="12" s="1"/>
  <c r="T248" i="12" s="1"/>
  <c r="M266" i="12"/>
  <c r="F268" i="5"/>
  <c r="Q260" i="5"/>
  <c r="R260" i="5"/>
  <c r="S260" i="5"/>
  <c r="T260" i="5"/>
  <c r="AA259" i="5"/>
  <c r="V259" i="5"/>
  <c r="AB258" i="5"/>
  <c r="G261" i="5"/>
  <c r="H255" i="12" s="1"/>
  <c r="I255" i="12" s="1"/>
  <c r="G262" i="5"/>
  <c r="H256" i="12" s="1"/>
  <c r="I256" i="12" s="1"/>
  <c r="A254" i="12"/>
  <c r="N250" i="12" l="1"/>
  <c r="R249" i="12"/>
  <c r="S249" i="12" s="1"/>
  <c r="T249" i="12" s="1"/>
  <c r="M267" i="12"/>
  <c r="AA260" i="5"/>
  <c r="V260" i="5"/>
  <c r="Q261" i="5"/>
  <c r="R261" i="5"/>
  <c r="S261" i="5"/>
  <c r="T261" i="5"/>
  <c r="AB259" i="5"/>
  <c r="R262" i="5"/>
  <c r="S262" i="5"/>
  <c r="T262" i="5"/>
  <c r="Q262" i="5"/>
  <c r="F269" i="5"/>
  <c r="A255" i="12"/>
  <c r="N251" i="12" l="1"/>
  <c r="R250" i="12"/>
  <c r="S250" i="12" s="1"/>
  <c r="T250" i="12" s="1"/>
  <c r="M268" i="12"/>
  <c r="AB260" i="5"/>
  <c r="AA262" i="5"/>
  <c r="V262" i="5"/>
  <c r="F270" i="5"/>
  <c r="G264" i="5"/>
  <c r="H258" i="12" s="1"/>
  <c r="I258" i="12" s="1"/>
  <c r="G263" i="5"/>
  <c r="H257" i="12" s="1"/>
  <c r="I257" i="12" s="1"/>
  <c r="AA261" i="5"/>
  <c r="V261" i="5"/>
  <c r="A256" i="12"/>
  <c r="N252" i="12" l="1"/>
  <c r="R251" i="12"/>
  <c r="S251" i="12" s="1"/>
  <c r="T251" i="12" s="1"/>
  <c r="M269" i="12"/>
  <c r="AB262" i="5"/>
  <c r="AB261" i="5"/>
  <c r="S263" i="5"/>
  <c r="T263" i="5"/>
  <c r="R263" i="5"/>
  <c r="Q263" i="5"/>
  <c r="T264" i="5"/>
  <c r="Q264" i="5"/>
  <c r="S264" i="5"/>
  <c r="R264" i="5"/>
  <c r="F271" i="5"/>
  <c r="A257" i="12"/>
  <c r="N253" i="12" l="1"/>
  <c r="R252" i="12"/>
  <c r="S252" i="12" s="1"/>
  <c r="T252" i="12" s="1"/>
  <c r="M270" i="12"/>
  <c r="V264" i="5"/>
  <c r="AA264" i="5"/>
  <c r="V263" i="5"/>
  <c r="AA263" i="5"/>
  <c r="F272" i="5"/>
  <c r="G265" i="5"/>
  <c r="H259" i="12" s="1"/>
  <c r="I259" i="12" s="1"/>
  <c r="A258" i="12"/>
  <c r="N254" i="12" l="1"/>
  <c r="R253" i="12"/>
  <c r="S253" i="12" s="1"/>
  <c r="T253" i="12" s="1"/>
  <c r="M271" i="12"/>
  <c r="AB263" i="5"/>
  <c r="Q265" i="5"/>
  <c r="R265" i="5"/>
  <c r="T265" i="5"/>
  <c r="S265" i="5"/>
  <c r="F273" i="5"/>
  <c r="G266" i="5"/>
  <c r="H260" i="12" s="1"/>
  <c r="I260" i="12" s="1"/>
  <c r="AB264" i="5"/>
  <c r="A259" i="12"/>
  <c r="N255" i="12" l="1"/>
  <c r="R254" i="12"/>
  <c r="S254" i="12" s="1"/>
  <c r="T254" i="12" s="1"/>
  <c r="M272" i="12"/>
  <c r="V265" i="5"/>
  <c r="AA265" i="5"/>
  <c r="F274" i="5"/>
  <c r="Q266" i="5"/>
  <c r="R266" i="5"/>
  <c r="S266" i="5"/>
  <c r="T266" i="5"/>
  <c r="G267" i="5"/>
  <c r="H261" i="12" s="1"/>
  <c r="I261" i="12" s="1"/>
  <c r="A260" i="12"/>
  <c r="N256" i="12" l="1"/>
  <c r="R255" i="12"/>
  <c r="S255" i="12" s="1"/>
  <c r="T255" i="12" s="1"/>
  <c r="M273" i="12"/>
  <c r="Q267" i="5"/>
  <c r="R267" i="5"/>
  <c r="S267" i="5"/>
  <c r="T267" i="5"/>
  <c r="F275" i="5"/>
  <c r="G268" i="5"/>
  <c r="H262" i="12" s="1"/>
  <c r="I262" i="12" s="1"/>
  <c r="AB265" i="5"/>
  <c r="V266" i="5"/>
  <c r="AA266" i="5"/>
  <c r="A261" i="12"/>
  <c r="N257" i="12" l="1"/>
  <c r="R256" i="12"/>
  <c r="S256" i="12" s="1"/>
  <c r="T256" i="12" s="1"/>
  <c r="M274" i="12"/>
  <c r="AA267" i="5"/>
  <c r="V267" i="5"/>
  <c r="Q268" i="5"/>
  <c r="R268" i="5"/>
  <c r="S268" i="5"/>
  <c r="T268" i="5"/>
  <c r="F276" i="5"/>
  <c r="G269" i="5"/>
  <c r="H263" i="12" s="1"/>
  <c r="I263" i="12" s="1"/>
  <c r="AB266" i="5"/>
  <c r="A262" i="12"/>
  <c r="N258" i="12" l="1"/>
  <c r="R257" i="12"/>
  <c r="S257" i="12" s="1"/>
  <c r="T257" i="12" s="1"/>
  <c r="M275" i="12"/>
  <c r="AB267" i="5"/>
  <c r="AA268" i="5"/>
  <c r="V268" i="5"/>
  <c r="Q269" i="5"/>
  <c r="R269" i="5"/>
  <c r="S269" i="5"/>
  <c r="T269" i="5"/>
  <c r="F277" i="5"/>
  <c r="G270" i="5"/>
  <c r="H264" i="12" s="1"/>
  <c r="I264" i="12" s="1"/>
  <c r="A263" i="12"/>
  <c r="N259" i="12" l="1"/>
  <c r="R258" i="12"/>
  <c r="S258" i="12" s="1"/>
  <c r="T258" i="12" s="1"/>
  <c r="M276" i="12"/>
  <c r="AB268" i="5"/>
  <c r="AA269" i="5"/>
  <c r="V269" i="5"/>
  <c r="F278" i="5"/>
  <c r="G272" i="5" s="1"/>
  <c r="H266" i="12" s="1"/>
  <c r="I266" i="12" s="1"/>
  <c r="G271" i="5"/>
  <c r="H265" i="12" s="1"/>
  <c r="I265" i="12" s="1"/>
  <c r="R270" i="5"/>
  <c r="S270" i="5"/>
  <c r="T270" i="5"/>
  <c r="Q270" i="5"/>
  <c r="A264" i="12"/>
  <c r="N260" i="12" l="1"/>
  <c r="R259" i="12"/>
  <c r="S259" i="12" s="1"/>
  <c r="T259" i="12" s="1"/>
  <c r="M277" i="12"/>
  <c r="AB269" i="5"/>
  <c r="T272" i="5"/>
  <c r="Q272" i="5"/>
  <c r="S272" i="5"/>
  <c r="R272" i="5"/>
  <c r="S271" i="5"/>
  <c r="T271" i="5"/>
  <c r="R271" i="5"/>
  <c r="Q271" i="5"/>
  <c r="F279" i="5"/>
  <c r="AA270" i="5"/>
  <c r="V270" i="5"/>
  <c r="A265" i="12"/>
  <c r="N261" i="12" l="1"/>
  <c r="R260" i="12"/>
  <c r="S260" i="12" s="1"/>
  <c r="T260" i="12" s="1"/>
  <c r="M278" i="12"/>
  <c r="AB270" i="5"/>
  <c r="V271" i="5"/>
  <c r="AA271" i="5"/>
  <c r="V272" i="5"/>
  <c r="AA272" i="5"/>
  <c r="F280" i="5"/>
  <c r="G273" i="5"/>
  <c r="H267" i="12" s="1"/>
  <c r="I267" i="12" s="1"/>
  <c r="A266" i="12"/>
  <c r="N262" i="12" l="1"/>
  <c r="R261" i="12"/>
  <c r="S261" i="12" s="1"/>
  <c r="T261" i="12" s="1"/>
  <c r="M279" i="12"/>
  <c r="F281" i="5"/>
  <c r="G274" i="5"/>
  <c r="H268" i="12" s="1"/>
  <c r="I268" i="12" s="1"/>
  <c r="AB272" i="5"/>
  <c r="Q273" i="5"/>
  <c r="R273" i="5"/>
  <c r="T273" i="5"/>
  <c r="S273" i="5"/>
  <c r="AB271" i="5"/>
  <c r="A267" i="12"/>
  <c r="N263" i="12" l="1"/>
  <c r="R262" i="12"/>
  <c r="S262" i="12" s="1"/>
  <c r="T262" i="12" s="1"/>
  <c r="M280" i="12"/>
  <c r="V273" i="5"/>
  <c r="AA273" i="5"/>
  <c r="F282" i="5"/>
  <c r="G275" i="5"/>
  <c r="H269" i="12" s="1"/>
  <c r="I269" i="12" s="1"/>
  <c r="Q274" i="5"/>
  <c r="S274" i="5"/>
  <c r="R274" i="5"/>
  <c r="T274" i="5"/>
  <c r="A268" i="12"/>
  <c r="N264" i="12" l="1"/>
  <c r="R263" i="12"/>
  <c r="S263" i="12" s="1"/>
  <c r="T263" i="12" s="1"/>
  <c r="M281" i="12"/>
  <c r="Q275" i="5"/>
  <c r="R275" i="5"/>
  <c r="T275" i="5"/>
  <c r="S275" i="5"/>
  <c r="F283" i="5"/>
  <c r="G276" i="5"/>
  <c r="H270" i="12" s="1"/>
  <c r="I270" i="12" s="1"/>
  <c r="V274" i="5"/>
  <c r="AA274" i="5"/>
  <c r="AB273" i="5"/>
  <c r="A269" i="12"/>
  <c r="N265" i="12" l="1"/>
  <c r="R264" i="12"/>
  <c r="S264" i="12" s="1"/>
  <c r="T264" i="12" s="1"/>
  <c r="M282" i="12"/>
  <c r="Q276" i="5"/>
  <c r="R276" i="5"/>
  <c r="S276" i="5"/>
  <c r="T276" i="5"/>
  <c r="F284" i="5"/>
  <c r="G277" i="5"/>
  <c r="H271" i="12" s="1"/>
  <c r="I271" i="12" s="1"/>
  <c r="AA275" i="5"/>
  <c r="V275" i="5"/>
  <c r="AB274" i="5"/>
  <c r="A270" i="12"/>
  <c r="N266" i="12" l="1"/>
  <c r="R265" i="12"/>
  <c r="S265" i="12" s="1"/>
  <c r="T265" i="12" s="1"/>
  <c r="M283" i="12"/>
  <c r="F285" i="5"/>
  <c r="G278" i="5"/>
  <c r="H272" i="12" s="1"/>
  <c r="I272" i="12" s="1"/>
  <c r="AB275" i="5"/>
  <c r="AA276" i="5"/>
  <c r="V276" i="5"/>
  <c r="R277" i="5"/>
  <c r="S277" i="5"/>
  <c r="T277" i="5"/>
  <c r="Q277" i="5"/>
  <c r="G279" i="5"/>
  <c r="H273" i="12" s="1"/>
  <c r="I273" i="12" s="1"/>
  <c r="A271" i="12"/>
  <c r="N267" i="12" l="1"/>
  <c r="R266" i="12"/>
  <c r="S266" i="12" s="1"/>
  <c r="T266" i="12" s="1"/>
  <c r="AB276" i="5"/>
  <c r="M284" i="12"/>
  <c r="AA277" i="5"/>
  <c r="V277" i="5"/>
  <c r="T279" i="5"/>
  <c r="R279" i="5"/>
  <c r="Q279" i="5"/>
  <c r="S279" i="5"/>
  <c r="F286" i="5"/>
  <c r="G280" i="5" s="1"/>
  <c r="H274" i="12" s="1"/>
  <c r="I274" i="12" s="1"/>
  <c r="S278" i="5"/>
  <c r="T278" i="5"/>
  <c r="Q278" i="5"/>
  <c r="R278" i="5"/>
  <c r="A272" i="12"/>
  <c r="N268" i="12" l="1"/>
  <c r="R267" i="12"/>
  <c r="S267" i="12" s="1"/>
  <c r="T267" i="12" s="1"/>
  <c r="M285" i="12"/>
  <c r="AB277" i="5"/>
  <c r="Q280" i="5"/>
  <c r="S280" i="5"/>
  <c r="R280" i="5"/>
  <c r="T280" i="5"/>
  <c r="V278" i="5"/>
  <c r="AA278" i="5"/>
  <c r="F287" i="5"/>
  <c r="G281" i="5" s="1"/>
  <c r="H275" i="12" s="1"/>
  <c r="I275" i="12" s="1"/>
  <c r="V279" i="5"/>
  <c r="AA279" i="5"/>
  <c r="A273" i="12"/>
  <c r="N269" i="12" l="1"/>
  <c r="R268" i="12"/>
  <c r="S268" i="12" s="1"/>
  <c r="T268" i="12" s="1"/>
  <c r="M286" i="12"/>
  <c r="R281" i="5"/>
  <c r="T281" i="5"/>
  <c r="S281" i="5"/>
  <c r="Q281" i="5"/>
  <c r="V280" i="5"/>
  <c r="AA280" i="5"/>
  <c r="AB278" i="5"/>
  <c r="AB279" i="5"/>
  <c r="F288" i="5"/>
  <c r="A274" i="12"/>
  <c r="N270" i="12" l="1"/>
  <c r="R269" i="12"/>
  <c r="S269" i="12" s="1"/>
  <c r="T269" i="12" s="1"/>
  <c r="M287" i="12"/>
  <c r="AB280" i="5"/>
  <c r="F289" i="5"/>
  <c r="G282" i="5"/>
  <c r="H276" i="12" s="1"/>
  <c r="I276" i="12" s="1"/>
  <c r="V281" i="5"/>
  <c r="AA281" i="5"/>
  <c r="A275" i="12"/>
  <c r="N271" i="12" l="1"/>
  <c r="R270" i="12"/>
  <c r="S270" i="12" s="1"/>
  <c r="T270" i="12" s="1"/>
  <c r="M288" i="12"/>
  <c r="AB281" i="5"/>
  <c r="Q282" i="5"/>
  <c r="S282" i="5"/>
  <c r="R282" i="5"/>
  <c r="T282" i="5"/>
  <c r="F290" i="5"/>
  <c r="G283" i="5"/>
  <c r="H277" i="12" s="1"/>
  <c r="I277" i="12" s="1"/>
  <c r="A276" i="12"/>
  <c r="N272" i="12" l="1"/>
  <c r="R271" i="12"/>
  <c r="S271" i="12" s="1"/>
  <c r="T271" i="12" s="1"/>
  <c r="M289" i="12"/>
  <c r="V282" i="5"/>
  <c r="AA282" i="5"/>
  <c r="F291" i="5"/>
  <c r="Q283" i="5"/>
  <c r="R283" i="5"/>
  <c r="T283" i="5"/>
  <c r="S283" i="5"/>
  <c r="G284" i="5"/>
  <c r="H278" i="12" s="1"/>
  <c r="I278" i="12" s="1"/>
  <c r="G285" i="5"/>
  <c r="H279" i="12" s="1"/>
  <c r="I279" i="12" s="1"/>
  <c r="A277" i="12"/>
  <c r="N273" i="12" l="1"/>
  <c r="R272" i="12"/>
  <c r="S272" i="12" s="1"/>
  <c r="T272" i="12" s="1"/>
  <c r="M290" i="12"/>
  <c r="R285" i="5"/>
  <c r="S285" i="5"/>
  <c r="T285" i="5"/>
  <c r="Q285" i="5"/>
  <c r="AA283" i="5"/>
  <c r="V283" i="5"/>
  <c r="F292" i="5"/>
  <c r="AB282" i="5"/>
  <c r="Q284" i="5"/>
  <c r="R284" i="5"/>
  <c r="S284" i="5"/>
  <c r="T284" i="5"/>
  <c r="A278" i="12"/>
  <c r="N274" i="12" l="1"/>
  <c r="R273" i="12"/>
  <c r="S273" i="12" s="1"/>
  <c r="T273" i="12" s="1"/>
  <c r="M291" i="12"/>
  <c r="AB283" i="5"/>
  <c r="AA284" i="5"/>
  <c r="V284" i="5"/>
  <c r="F293" i="5"/>
  <c r="G287" i="5" s="1"/>
  <c r="H281" i="12" s="1"/>
  <c r="I281" i="12" s="1"/>
  <c r="G286" i="5"/>
  <c r="H280" i="12" s="1"/>
  <c r="I280" i="12" s="1"/>
  <c r="AA285" i="5"/>
  <c r="V285" i="5"/>
  <c r="A279" i="12"/>
  <c r="N275" i="12" l="1"/>
  <c r="R274" i="12"/>
  <c r="S274" i="12" s="1"/>
  <c r="T274" i="12" s="1"/>
  <c r="M292" i="12"/>
  <c r="AB284" i="5"/>
  <c r="AB285" i="5"/>
  <c r="T287" i="5"/>
  <c r="R287" i="5"/>
  <c r="Q287" i="5"/>
  <c r="S287" i="5"/>
  <c r="S286" i="5"/>
  <c r="T286" i="5"/>
  <c r="Q286" i="5"/>
  <c r="R286" i="5"/>
  <c r="F294" i="5"/>
  <c r="A280" i="12"/>
  <c r="N276" i="12" l="1"/>
  <c r="R275" i="12"/>
  <c r="S275" i="12" s="1"/>
  <c r="T275" i="12" s="1"/>
  <c r="M293" i="12"/>
  <c r="F295" i="5"/>
  <c r="G288" i="5"/>
  <c r="H282" i="12" s="1"/>
  <c r="I282" i="12" s="1"/>
  <c r="V287" i="5"/>
  <c r="AA287" i="5"/>
  <c r="V286" i="5"/>
  <c r="AA286" i="5"/>
  <c r="A281" i="12"/>
  <c r="N277" i="12" l="1"/>
  <c r="R276" i="12"/>
  <c r="S276" i="12" s="1"/>
  <c r="T276" i="12" s="1"/>
  <c r="M294" i="12"/>
  <c r="AB287" i="5"/>
  <c r="Q288" i="5"/>
  <c r="S288" i="5"/>
  <c r="T288" i="5"/>
  <c r="R288" i="5"/>
  <c r="F296" i="5"/>
  <c r="G289" i="5"/>
  <c r="H283" i="12" s="1"/>
  <c r="I283" i="12" s="1"/>
  <c r="AB286" i="5"/>
  <c r="A282" i="12"/>
  <c r="N278" i="12" l="1"/>
  <c r="R277" i="12"/>
  <c r="S277" i="12" s="1"/>
  <c r="T277" i="12" s="1"/>
  <c r="M295" i="12"/>
  <c r="V288" i="5"/>
  <c r="AA288" i="5"/>
  <c r="R289" i="5"/>
  <c r="T289" i="5"/>
  <c r="Q289" i="5"/>
  <c r="S289" i="5"/>
  <c r="F297" i="5"/>
  <c r="G290" i="5"/>
  <c r="H284" i="12" s="1"/>
  <c r="I284" i="12" s="1"/>
  <c r="A283" i="12"/>
  <c r="N279" i="12" l="1"/>
  <c r="R278" i="12"/>
  <c r="S278" i="12" s="1"/>
  <c r="T278" i="12" s="1"/>
  <c r="M296" i="12"/>
  <c r="F298" i="5"/>
  <c r="G291" i="5"/>
  <c r="H285" i="12" s="1"/>
  <c r="I285" i="12" s="1"/>
  <c r="V289" i="5"/>
  <c r="AA289" i="5"/>
  <c r="Q290" i="5"/>
  <c r="S290" i="5"/>
  <c r="R290" i="5"/>
  <c r="T290" i="5"/>
  <c r="AB288" i="5"/>
  <c r="A284" i="12"/>
  <c r="N280" i="12" l="1"/>
  <c r="R279" i="12"/>
  <c r="S279" i="12" s="1"/>
  <c r="T279" i="12" s="1"/>
  <c r="M297" i="12"/>
  <c r="Q291" i="5"/>
  <c r="R291" i="5"/>
  <c r="T291" i="5"/>
  <c r="S291" i="5"/>
  <c r="AB289" i="5"/>
  <c r="AA290" i="5"/>
  <c r="V290" i="5"/>
  <c r="F299" i="5"/>
  <c r="G292" i="5"/>
  <c r="H286" i="12" s="1"/>
  <c r="I286" i="12" s="1"/>
  <c r="A285" i="12"/>
  <c r="N281" i="12" l="1"/>
  <c r="R280" i="12"/>
  <c r="S280" i="12" s="1"/>
  <c r="T280" i="12" s="1"/>
  <c r="M298" i="12"/>
  <c r="AB290" i="5"/>
  <c r="Q292" i="5"/>
  <c r="R292" i="5"/>
  <c r="S292" i="5"/>
  <c r="T292" i="5"/>
  <c r="AA291" i="5"/>
  <c r="V291" i="5"/>
  <c r="F300" i="5"/>
  <c r="G293" i="5"/>
  <c r="H287" i="12" s="1"/>
  <c r="I287" i="12" s="1"/>
  <c r="A286" i="12"/>
  <c r="N282" i="12" l="1"/>
  <c r="R281" i="12"/>
  <c r="S281" i="12" s="1"/>
  <c r="T281" i="12" s="1"/>
  <c r="M299" i="12"/>
  <c r="AB291" i="5"/>
  <c r="F301" i="5"/>
  <c r="G294" i="5"/>
  <c r="H288" i="12" s="1"/>
  <c r="I288" i="12" s="1"/>
  <c r="R293" i="5"/>
  <c r="S293" i="5"/>
  <c r="T293" i="5"/>
  <c r="Q293" i="5"/>
  <c r="AA292" i="5"/>
  <c r="V292" i="5"/>
  <c r="G295" i="5"/>
  <c r="H289" i="12" s="1"/>
  <c r="I289" i="12" s="1"/>
  <c r="A287" i="12"/>
  <c r="N283" i="12" l="1"/>
  <c r="R282" i="12"/>
  <c r="S282" i="12" s="1"/>
  <c r="T282" i="12" s="1"/>
  <c r="M300" i="12"/>
  <c r="AA293" i="5"/>
  <c r="V293" i="5"/>
  <c r="S294" i="5"/>
  <c r="T294" i="5"/>
  <c r="Q294" i="5"/>
  <c r="R294" i="5"/>
  <c r="T295" i="5"/>
  <c r="R295" i="5"/>
  <c r="S295" i="5"/>
  <c r="Q295" i="5"/>
  <c r="AB292" i="5"/>
  <c r="F302" i="5"/>
  <c r="A288" i="12"/>
  <c r="N284" i="12" l="1"/>
  <c r="R283" i="12"/>
  <c r="S283" i="12" s="1"/>
  <c r="T283" i="12" s="1"/>
  <c r="M301" i="12"/>
  <c r="AB293" i="5"/>
  <c r="V295" i="5"/>
  <c r="AA295" i="5"/>
  <c r="F303" i="5"/>
  <c r="G297" i="5" s="1"/>
  <c r="H291" i="12" s="1"/>
  <c r="I291" i="12" s="1"/>
  <c r="G296" i="5"/>
  <c r="H290" i="12" s="1"/>
  <c r="I290" i="12" s="1"/>
  <c r="V294" i="5"/>
  <c r="AA294" i="5"/>
  <c r="A289" i="12"/>
  <c r="N285" i="12" l="1"/>
  <c r="R284" i="12"/>
  <c r="S284" i="12" s="1"/>
  <c r="T284" i="12" s="1"/>
  <c r="M302" i="12"/>
  <c r="AB294" i="5"/>
  <c r="Q296" i="5"/>
  <c r="S296" i="5"/>
  <c r="T296" i="5"/>
  <c r="R296" i="5"/>
  <c r="R297" i="5"/>
  <c r="T297" i="5"/>
  <c r="Q297" i="5"/>
  <c r="S297" i="5"/>
  <c r="F304" i="5"/>
  <c r="AB295" i="5"/>
  <c r="A290" i="12"/>
  <c r="N286" i="12" l="1"/>
  <c r="R285" i="12"/>
  <c r="S285" i="12" s="1"/>
  <c r="T285" i="12" s="1"/>
  <c r="M303" i="12"/>
  <c r="V297" i="5"/>
  <c r="AA297" i="5"/>
  <c r="V296" i="5"/>
  <c r="AA296" i="5"/>
  <c r="F305" i="5"/>
  <c r="G298" i="5"/>
  <c r="H292" i="12" s="1"/>
  <c r="I292" i="12" s="1"/>
  <c r="A291" i="12"/>
  <c r="N287" i="12" l="1"/>
  <c r="R286" i="12"/>
  <c r="S286" i="12" s="1"/>
  <c r="T286" i="12" s="1"/>
  <c r="M304" i="12"/>
  <c r="F306" i="5"/>
  <c r="G300" i="5"/>
  <c r="H294" i="12" s="1"/>
  <c r="I294" i="12" s="1"/>
  <c r="G299" i="5"/>
  <c r="H293" i="12" s="1"/>
  <c r="I293" i="12" s="1"/>
  <c r="AB296" i="5"/>
  <c r="Q298" i="5"/>
  <c r="S298" i="5"/>
  <c r="R298" i="5"/>
  <c r="T298" i="5"/>
  <c r="AB297" i="5"/>
  <c r="A292" i="12"/>
  <c r="N288" i="12" l="1"/>
  <c r="R287" i="12"/>
  <c r="S287" i="12" s="1"/>
  <c r="T287" i="12" s="1"/>
  <c r="M305" i="12"/>
  <c r="Q299" i="5"/>
  <c r="R299" i="5"/>
  <c r="T299" i="5"/>
  <c r="S299" i="5"/>
  <c r="Q300" i="5"/>
  <c r="R300" i="5"/>
  <c r="S300" i="5"/>
  <c r="T300" i="5"/>
  <c r="F307" i="5"/>
  <c r="AA298" i="5"/>
  <c r="V298" i="5"/>
  <c r="A293" i="12"/>
  <c r="N289" i="12" l="1"/>
  <c r="R288" i="12"/>
  <c r="S288" i="12" s="1"/>
  <c r="T288" i="12" s="1"/>
  <c r="M306" i="12"/>
  <c r="AB298" i="5"/>
  <c r="AA299" i="5"/>
  <c r="V299" i="5"/>
  <c r="AA300" i="5"/>
  <c r="V300" i="5"/>
  <c r="F308" i="5"/>
  <c r="G301" i="5"/>
  <c r="H295" i="12" s="1"/>
  <c r="I295" i="12" s="1"/>
  <c r="A294" i="12"/>
  <c r="N290" i="12" l="1"/>
  <c r="R289" i="12"/>
  <c r="S289" i="12" s="1"/>
  <c r="T289" i="12" s="1"/>
  <c r="M307" i="12"/>
  <c r="AB300" i="5"/>
  <c r="AB299" i="5"/>
  <c r="R301" i="5"/>
  <c r="S301" i="5"/>
  <c r="T301" i="5"/>
  <c r="Q301" i="5"/>
  <c r="F309" i="5"/>
  <c r="G302" i="5"/>
  <c r="H296" i="12" s="1"/>
  <c r="I296" i="12" s="1"/>
  <c r="A295" i="12"/>
  <c r="N291" i="12" l="1"/>
  <c r="R290" i="12"/>
  <c r="S290" i="12" s="1"/>
  <c r="T290" i="12" s="1"/>
  <c r="M308" i="12"/>
  <c r="AA301" i="5"/>
  <c r="V301" i="5"/>
  <c r="F310" i="5"/>
  <c r="G303" i="5"/>
  <c r="H297" i="12" s="1"/>
  <c r="I297" i="12" s="1"/>
  <c r="S302" i="5"/>
  <c r="T302" i="5"/>
  <c r="Q302" i="5"/>
  <c r="R302" i="5"/>
  <c r="A296" i="12"/>
  <c r="N292" i="12" l="1"/>
  <c r="R291" i="12"/>
  <c r="S291" i="12" s="1"/>
  <c r="T291" i="12" s="1"/>
  <c r="AB301" i="5"/>
  <c r="M309" i="12"/>
  <c r="V302" i="5"/>
  <c r="AA302" i="5"/>
  <c r="F311" i="5"/>
  <c r="T303" i="5"/>
  <c r="R303" i="5"/>
  <c r="S303" i="5"/>
  <c r="Q303" i="5"/>
  <c r="G304" i="5"/>
  <c r="H298" i="12" s="1"/>
  <c r="I298" i="12" s="1"/>
  <c r="A297" i="12"/>
  <c r="N293" i="12" l="1"/>
  <c r="R292" i="12"/>
  <c r="S292" i="12" s="1"/>
  <c r="T292" i="12" s="1"/>
  <c r="M310" i="12"/>
  <c r="F312" i="5"/>
  <c r="G306" i="5"/>
  <c r="H300" i="12" s="1"/>
  <c r="I300" i="12" s="1"/>
  <c r="G305" i="5"/>
  <c r="H299" i="12" s="1"/>
  <c r="I299" i="12" s="1"/>
  <c r="V303" i="5"/>
  <c r="AA303" i="5"/>
  <c r="Q304" i="5"/>
  <c r="S304" i="5"/>
  <c r="R304" i="5"/>
  <c r="T304" i="5"/>
  <c r="AB302" i="5"/>
  <c r="A298" i="12"/>
  <c r="N294" i="12" l="1"/>
  <c r="R293" i="12"/>
  <c r="S293" i="12" s="1"/>
  <c r="T293" i="12" s="1"/>
  <c r="M311" i="12"/>
  <c r="AB303" i="5"/>
  <c r="V304" i="5"/>
  <c r="AA304" i="5"/>
  <c r="R305" i="5"/>
  <c r="T305" i="5"/>
  <c r="Q305" i="5"/>
  <c r="S305" i="5"/>
  <c r="Q306" i="5"/>
  <c r="S306" i="5"/>
  <c r="R306" i="5"/>
  <c r="T306" i="5"/>
  <c r="F313" i="5"/>
  <c r="A299" i="12"/>
  <c r="N295" i="12" l="1"/>
  <c r="R294" i="12"/>
  <c r="S294" i="12" s="1"/>
  <c r="T294" i="12" s="1"/>
  <c r="M312" i="12"/>
  <c r="V305" i="5"/>
  <c r="AA305" i="5"/>
  <c r="F314" i="5"/>
  <c r="G308" i="5"/>
  <c r="H302" i="12" s="1"/>
  <c r="I302" i="12" s="1"/>
  <c r="G307" i="5"/>
  <c r="H301" i="12" s="1"/>
  <c r="I301" i="12" s="1"/>
  <c r="AA306" i="5"/>
  <c r="V306" i="5"/>
  <c r="AB304" i="5"/>
  <c r="A300" i="12"/>
  <c r="N296" i="12" l="1"/>
  <c r="R295" i="12"/>
  <c r="S295" i="12" s="1"/>
  <c r="T295" i="12" s="1"/>
  <c r="M313" i="12"/>
  <c r="AB306" i="5"/>
  <c r="F315" i="5"/>
  <c r="Q308" i="5"/>
  <c r="R308" i="5"/>
  <c r="S308" i="5"/>
  <c r="T308" i="5"/>
  <c r="AB305" i="5"/>
  <c r="Q307" i="5"/>
  <c r="R307" i="5"/>
  <c r="T307" i="5"/>
  <c r="S307" i="5"/>
  <c r="A301" i="12"/>
  <c r="N297" i="12" l="1"/>
  <c r="R296" i="12"/>
  <c r="S296" i="12" s="1"/>
  <c r="T296" i="12" s="1"/>
  <c r="M314" i="12"/>
  <c r="AA307" i="5"/>
  <c r="V307" i="5"/>
  <c r="F316" i="5"/>
  <c r="G309" i="5"/>
  <c r="H303" i="12" s="1"/>
  <c r="I303" i="12" s="1"/>
  <c r="G310" i="5"/>
  <c r="H304" i="12" s="1"/>
  <c r="I304" i="12" s="1"/>
  <c r="AA308" i="5"/>
  <c r="V308" i="5"/>
  <c r="A302" i="12"/>
  <c r="N298" i="12" l="1"/>
  <c r="R297" i="12"/>
  <c r="S297" i="12" s="1"/>
  <c r="T297" i="12" s="1"/>
  <c r="M315" i="12"/>
  <c r="AB307" i="5"/>
  <c r="R309" i="5"/>
  <c r="S309" i="5"/>
  <c r="T309" i="5"/>
  <c r="Q309" i="5"/>
  <c r="S310" i="5"/>
  <c r="T310" i="5"/>
  <c r="Q310" i="5"/>
  <c r="R310" i="5"/>
  <c r="F317" i="5"/>
  <c r="AB308" i="5"/>
  <c r="A303" i="12"/>
  <c r="N299" i="12" l="1"/>
  <c r="R298" i="12"/>
  <c r="S298" i="12" s="1"/>
  <c r="T298" i="12" s="1"/>
  <c r="M316" i="12"/>
  <c r="AA310" i="5"/>
  <c r="V310" i="5"/>
  <c r="F318" i="5"/>
  <c r="G311" i="5"/>
  <c r="H305" i="12" s="1"/>
  <c r="I305" i="12" s="1"/>
  <c r="AA309" i="5"/>
  <c r="V309" i="5"/>
  <c r="A304" i="12"/>
  <c r="N300" i="12" l="1"/>
  <c r="R299" i="12"/>
  <c r="S299" i="12" s="1"/>
  <c r="T299" i="12" s="1"/>
  <c r="M317" i="12"/>
  <c r="AB310" i="5"/>
  <c r="T311" i="5"/>
  <c r="R311" i="5"/>
  <c r="Q311" i="5"/>
  <c r="S311" i="5"/>
  <c r="F319" i="5"/>
  <c r="G313" i="5"/>
  <c r="H307" i="12" s="1"/>
  <c r="I307" i="12" s="1"/>
  <c r="G312" i="5"/>
  <c r="H306" i="12" s="1"/>
  <c r="I306" i="12" s="1"/>
  <c r="AB309" i="5"/>
  <c r="A305" i="12"/>
  <c r="N301" i="12" l="1"/>
  <c r="R300" i="12"/>
  <c r="S300" i="12" s="1"/>
  <c r="T300" i="12" s="1"/>
  <c r="M318" i="12"/>
  <c r="R313" i="5"/>
  <c r="T313" i="5"/>
  <c r="Q313" i="5"/>
  <c r="S313" i="5"/>
  <c r="Q312" i="5"/>
  <c r="S312" i="5"/>
  <c r="R312" i="5"/>
  <c r="T312" i="5"/>
  <c r="V311" i="5"/>
  <c r="AA311" i="5"/>
  <c r="F320" i="5"/>
  <c r="A306" i="12"/>
  <c r="N302" i="12" l="1"/>
  <c r="R301" i="12"/>
  <c r="S301" i="12" s="1"/>
  <c r="T301" i="12" s="1"/>
  <c r="M319" i="12"/>
  <c r="F321" i="5"/>
  <c r="AB311" i="5"/>
  <c r="V313" i="5"/>
  <c r="AA313" i="5"/>
  <c r="V312" i="5"/>
  <c r="AA312" i="5"/>
  <c r="G314" i="5"/>
  <c r="H308" i="12" s="1"/>
  <c r="I308" i="12" s="1"/>
  <c r="A307" i="12"/>
  <c r="N303" i="12" l="1"/>
  <c r="R302" i="12"/>
  <c r="S302" i="12" s="1"/>
  <c r="T302" i="12" s="1"/>
  <c r="M320" i="12"/>
  <c r="Q314" i="5"/>
  <c r="S314" i="5"/>
  <c r="R314" i="5"/>
  <c r="T314" i="5"/>
  <c r="AB312" i="5"/>
  <c r="AB313" i="5"/>
  <c r="F322" i="5"/>
  <c r="G315" i="5"/>
  <c r="H309" i="12" s="1"/>
  <c r="I309" i="12" s="1"/>
  <c r="A308" i="12"/>
  <c r="N304" i="12" l="1"/>
  <c r="R303" i="12"/>
  <c r="S303" i="12" s="1"/>
  <c r="T303" i="12" s="1"/>
  <c r="M321" i="12"/>
  <c r="F323" i="5"/>
  <c r="G316" i="5"/>
  <c r="H310" i="12" s="1"/>
  <c r="I310" i="12" s="1"/>
  <c r="G317" i="5"/>
  <c r="H311" i="12" s="1"/>
  <c r="I311" i="12" s="1"/>
  <c r="AA314" i="5"/>
  <c r="V314" i="5"/>
  <c r="Q315" i="5"/>
  <c r="R315" i="5"/>
  <c r="T315" i="5"/>
  <c r="S315" i="5"/>
  <c r="A309" i="12"/>
  <c r="N305" i="12" l="1"/>
  <c r="R304" i="12"/>
  <c r="S304" i="12" s="1"/>
  <c r="T304" i="12" s="1"/>
  <c r="M322" i="12"/>
  <c r="AB314" i="5"/>
  <c r="Q316" i="5"/>
  <c r="R316" i="5"/>
  <c r="S316" i="5"/>
  <c r="T316" i="5"/>
  <c r="F324" i="5"/>
  <c r="R317" i="5"/>
  <c r="S317" i="5"/>
  <c r="T317" i="5"/>
  <c r="Q317" i="5"/>
  <c r="AA315" i="5"/>
  <c r="V315" i="5"/>
  <c r="A310" i="12"/>
  <c r="N306" i="12" l="1"/>
  <c r="R305" i="12"/>
  <c r="S305" i="12" s="1"/>
  <c r="T305" i="12" s="1"/>
  <c r="M323" i="12"/>
  <c r="AB315" i="5"/>
  <c r="AA317" i="5"/>
  <c r="V317" i="5"/>
  <c r="F325" i="5"/>
  <c r="G318" i="5"/>
  <c r="H312" i="12" s="1"/>
  <c r="I312" i="12" s="1"/>
  <c r="AA316" i="5"/>
  <c r="V316" i="5"/>
  <c r="A311" i="12"/>
  <c r="N307" i="12" l="1"/>
  <c r="R306" i="12"/>
  <c r="S306" i="12" s="1"/>
  <c r="T306" i="12" s="1"/>
  <c r="M324" i="12"/>
  <c r="AB317" i="5"/>
  <c r="S318" i="5"/>
  <c r="T318" i="5"/>
  <c r="Q318" i="5"/>
  <c r="R318" i="5"/>
  <c r="F326" i="5"/>
  <c r="AB316" i="5"/>
  <c r="G319" i="5"/>
  <c r="H313" i="12" s="1"/>
  <c r="I313" i="12" s="1"/>
  <c r="A312" i="12"/>
  <c r="N308" i="12" l="1"/>
  <c r="R307" i="12"/>
  <c r="S307" i="12" s="1"/>
  <c r="T307" i="12" s="1"/>
  <c r="M325" i="12"/>
  <c r="F327" i="5"/>
  <c r="AA318" i="5"/>
  <c r="V318" i="5"/>
  <c r="G321" i="5"/>
  <c r="H315" i="12" s="1"/>
  <c r="I315" i="12" s="1"/>
  <c r="G320" i="5"/>
  <c r="H314" i="12" s="1"/>
  <c r="I314" i="12" s="1"/>
  <c r="T319" i="5"/>
  <c r="R319" i="5"/>
  <c r="Q319" i="5"/>
  <c r="S319" i="5"/>
  <c r="A313" i="12"/>
  <c r="N309" i="12" l="1"/>
  <c r="R308" i="12"/>
  <c r="S308" i="12" s="1"/>
  <c r="T308" i="12" s="1"/>
  <c r="M326" i="12"/>
  <c r="R321" i="5"/>
  <c r="T321" i="5"/>
  <c r="Q321" i="5"/>
  <c r="S321" i="5"/>
  <c r="Q320" i="5"/>
  <c r="S320" i="5"/>
  <c r="R320" i="5"/>
  <c r="T320" i="5"/>
  <c r="AB318" i="5"/>
  <c r="V319" i="5"/>
  <c r="AA319" i="5"/>
  <c r="F328" i="5"/>
  <c r="A314" i="12"/>
  <c r="N310" i="12" l="1"/>
  <c r="R309" i="12"/>
  <c r="S309" i="12" s="1"/>
  <c r="T309" i="12" s="1"/>
  <c r="M327" i="12"/>
  <c r="V320" i="5"/>
  <c r="AA320" i="5"/>
  <c r="F329" i="5"/>
  <c r="G322" i="5"/>
  <c r="H316" i="12" s="1"/>
  <c r="I316" i="12" s="1"/>
  <c r="AB319" i="5"/>
  <c r="V321" i="5"/>
  <c r="AA321" i="5"/>
  <c r="A315" i="12"/>
  <c r="N311" i="12" l="1"/>
  <c r="R310" i="12"/>
  <c r="S310" i="12" s="1"/>
  <c r="T310" i="12" s="1"/>
  <c r="M328" i="12"/>
  <c r="AB321" i="5"/>
  <c r="Q322" i="5"/>
  <c r="S322" i="5"/>
  <c r="R322" i="5"/>
  <c r="T322" i="5"/>
  <c r="F330" i="5"/>
  <c r="G323" i="5"/>
  <c r="H317" i="12" s="1"/>
  <c r="I317" i="12" s="1"/>
  <c r="AB320" i="5"/>
  <c r="A316" i="12"/>
  <c r="N312" i="12" l="1"/>
  <c r="R311" i="12"/>
  <c r="S311" i="12" s="1"/>
  <c r="T311" i="12" s="1"/>
  <c r="M329" i="12"/>
  <c r="R323" i="5"/>
  <c r="T323" i="5"/>
  <c r="Q323" i="5"/>
  <c r="S323" i="5"/>
  <c r="F331" i="5"/>
  <c r="G325" i="5" s="1"/>
  <c r="H319" i="12" s="1"/>
  <c r="I319" i="12" s="1"/>
  <c r="G324" i="5"/>
  <c r="H318" i="12" s="1"/>
  <c r="I318" i="12" s="1"/>
  <c r="V322" i="5"/>
  <c r="AA322" i="5"/>
  <c r="A317" i="12"/>
  <c r="N313" i="12" l="1"/>
  <c r="R312" i="12"/>
  <c r="S312" i="12" s="1"/>
  <c r="T312" i="12" s="1"/>
  <c r="M330" i="12"/>
  <c r="Q325" i="5"/>
  <c r="R325" i="5"/>
  <c r="S325" i="5"/>
  <c r="T325" i="5"/>
  <c r="AB322" i="5"/>
  <c r="F332" i="5"/>
  <c r="Q324" i="5"/>
  <c r="S324" i="5"/>
  <c r="R324" i="5"/>
  <c r="T324" i="5"/>
  <c r="AA323" i="5"/>
  <c r="V323" i="5"/>
  <c r="A318" i="12"/>
  <c r="N314" i="12" l="1"/>
  <c r="R313" i="12"/>
  <c r="S313" i="12" s="1"/>
  <c r="T313" i="12" s="1"/>
  <c r="M331" i="12"/>
  <c r="F333" i="5"/>
  <c r="G327" i="5"/>
  <c r="H321" i="12" s="1"/>
  <c r="I321" i="12" s="1"/>
  <c r="G326" i="5"/>
  <c r="H320" i="12" s="1"/>
  <c r="I320" i="12" s="1"/>
  <c r="AA324" i="5"/>
  <c r="V324" i="5"/>
  <c r="V325" i="5"/>
  <c r="AA325" i="5"/>
  <c r="AB323" i="5"/>
  <c r="A319" i="12"/>
  <c r="N315" i="12" l="1"/>
  <c r="R314" i="12"/>
  <c r="S314" i="12" s="1"/>
  <c r="T314" i="12" s="1"/>
  <c r="AB324" i="5"/>
  <c r="M332" i="12"/>
  <c r="Q326" i="5"/>
  <c r="R326" i="5"/>
  <c r="S326" i="5"/>
  <c r="T326" i="5"/>
  <c r="R327" i="5"/>
  <c r="S327" i="5"/>
  <c r="T327" i="5"/>
  <c r="Q327" i="5"/>
  <c r="F334" i="5"/>
  <c r="AB325" i="5"/>
  <c r="A320" i="12"/>
  <c r="N316" i="12" l="1"/>
  <c r="R315" i="12"/>
  <c r="S315" i="12" s="1"/>
  <c r="T315" i="12" s="1"/>
  <c r="M333" i="12"/>
  <c r="AA326" i="5"/>
  <c r="V326" i="5"/>
  <c r="AA327" i="5"/>
  <c r="V327" i="5"/>
  <c r="F335" i="5"/>
  <c r="G328" i="5"/>
  <c r="H322" i="12" s="1"/>
  <c r="I322" i="12" s="1"/>
  <c r="A321" i="12"/>
  <c r="N317" i="12" l="1"/>
  <c r="R316" i="12"/>
  <c r="S316" i="12" s="1"/>
  <c r="T316" i="12" s="1"/>
  <c r="M334" i="12"/>
  <c r="AB327" i="5"/>
  <c r="AB326" i="5"/>
  <c r="S328" i="5"/>
  <c r="T328" i="5"/>
  <c r="R328" i="5"/>
  <c r="Q328" i="5"/>
  <c r="F336" i="5"/>
  <c r="G329" i="5"/>
  <c r="H323" i="12" s="1"/>
  <c r="I323" i="12" s="1"/>
  <c r="A322" i="12"/>
  <c r="N318" i="12" l="1"/>
  <c r="R317" i="12"/>
  <c r="S317" i="12" s="1"/>
  <c r="T317" i="12" s="1"/>
  <c r="M335" i="12"/>
  <c r="T329" i="5"/>
  <c r="Q329" i="5"/>
  <c r="S329" i="5"/>
  <c r="R329" i="5"/>
  <c r="F337" i="5"/>
  <c r="G330" i="5"/>
  <c r="H324" i="12" s="1"/>
  <c r="I324" i="12" s="1"/>
  <c r="V328" i="5"/>
  <c r="AA328" i="5"/>
  <c r="A323" i="12"/>
  <c r="N319" i="12" l="1"/>
  <c r="R318" i="12"/>
  <c r="S318" i="12" s="1"/>
  <c r="T318" i="12" s="1"/>
  <c r="M336" i="12"/>
  <c r="Q330" i="5"/>
  <c r="R330" i="5"/>
  <c r="T330" i="5"/>
  <c r="S330" i="5"/>
  <c r="F338" i="5"/>
  <c r="G332" i="5" s="1"/>
  <c r="H326" i="12" s="1"/>
  <c r="I326" i="12" s="1"/>
  <c r="G331" i="5"/>
  <c r="H325" i="12" s="1"/>
  <c r="I325" i="12" s="1"/>
  <c r="V329" i="5"/>
  <c r="AA329" i="5"/>
  <c r="AB328" i="5"/>
  <c r="A324" i="12"/>
  <c r="N320" i="12" l="1"/>
  <c r="R319" i="12"/>
  <c r="S319" i="12" s="1"/>
  <c r="T319" i="12" s="1"/>
  <c r="M337" i="12"/>
  <c r="Q332" i="5"/>
  <c r="R332" i="5"/>
  <c r="S332" i="5"/>
  <c r="T332" i="5"/>
  <c r="Q331" i="5"/>
  <c r="R331" i="5"/>
  <c r="S331" i="5"/>
  <c r="T331" i="5"/>
  <c r="F339" i="5"/>
  <c r="G333" i="5"/>
  <c r="H327" i="12" s="1"/>
  <c r="I327" i="12" s="1"/>
  <c r="V330" i="5"/>
  <c r="AA330" i="5"/>
  <c r="AB329" i="5"/>
  <c r="A325" i="12"/>
  <c r="N321" i="12" l="1"/>
  <c r="R320" i="12"/>
  <c r="S320" i="12" s="1"/>
  <c r="T320" i="12" s="1"/>
  <c r="M338" i="12"/>
  <c r="AB330" i="5"/>
  <c r="V331" i="5"/>
  <c r="AA331" i="5"/>
  <c r="F340" i="5"/>
  <c r="AA332" i="5"/>
  <c r="V332" i="5"/>
  <c r="Q333" i="5"/>
  <c r="R333" i="5"/>
  <c r="S333" i="5"/>
  <c r="T333" i="5"/>
  <c r="A326" i="12"/>
  <c r="N322" i="12" l="1"/>
  <c r="R321" i="12"/>
  <c r="S321" i="12" s="1"/>
  <c r="T321" i="12" s="1"/>
  <c r="M339" i="12"/>
  <c r="AB332" i="5"/>
  <c r="F341" i="5"/>
  <c r="G335" i="5"/>
  <c r="H329" i="12" s="1"/>
  <c r="I329" i="12" s="1"/>
  <c r="G334" i="5"/>
  <c r="H328" i="12" s="1"/>
  <c r="I328" i="12" s="1"/>
  <c r="AB331" i="5"/>
  <c r="AA333" i="5"/>
  <c r="V333" i="5"/>
  <c r="A327" i="12"/>
  <c r="N323" i="12" l="1"/>
  <c r="R322" i="12"/>
  <c r="S322" i="12" s="1"/>
  <c r="T322" i="12" s="1"/>
  <c r="M340" i="12"/>
  <c r="AB333" i="5"/>
  <c r="Q334" i="5"/>
  <c r="R334" i="5"/>
  <c r="S334" i="5"/>
  <c r="T334" i="5"/>
  <c r="F342" i="5"/>
  <c r="R335" i="5"/>
  <c r="S335" i="5"/>
  <c r="T335" i="5"/>
  <c r="Q335" i="5"/>
  <c r="A328" i="12"/>
  <c r="N324" i="12" l="1"/>
  <c r="R323" i="12"/>
  <c r="S323" i="12" s="1"/>
  <c r="T323" i="12" s="1"/>
  <c r="M341" i="12"/>
  <c r="AA335" i="5"/>
  <c r="V335" i="5"/>
  <c r="AA334" i="5"/>
  <c r="V334" i="5"/>
  <c r="F343" i="5"/>
  <c r="G336" i="5"/>
  <c r="H330" i="12" s="1"/>
  <c r="I330" i="12" s="1"/>
  <c r="A329" i="12"/>
  <c r="N325" i="12" l="1"/>
  <c r="R324" i="12"/>
  <c r="S324" i="12" s="1"/>
  <c r="T324" i="12" s="1"/>
  <c r="M342" i="12"/>
  <c r="AB335" i="5"/>
  <c r="AB334" i="5"/>
  <c r="F344" i="5"/>
  <c r="S336" i="5"/>
  <c r="T336" i="5"/>
  <c r="R336" i="5"/>
  <c r="Q336" i="5"/>
  <c r="G337" i="5"/>
  <c r="H331" i="12" s="1"/>
  <c r="I331" i="12" s="1"/>
  <c r="A330" i="12"/>
  <c r="N326" i="12" l="1"/>
  <c r="R325" i="12"/>
  <c r="S325" i="12" s="1"/>
  <c r="T325" i="12" s="1"/>
  <c r="M343" i="12"/>
  <c r="T337" i="5"/>
  <c r="Q337" i="5"/>
  <c r="S337" i="5"/>
  <c r="R337" i="5"/>
  <c r="V336" i="5"/>
  <c r="AA336" i="5"/>
  <c r="F345" i="5"/>
  <c r="G338" i="5"/>
  <c r="H332" i="12" s="1"/>
  <c r="I332" i="12" s="1"/>
  <c r="A331" i="12"/>
  <c r="N327" i="12" l="1"/>
  <c r="R326" i="12"/>
  <c r="S326" i="12" s="1"/>
  <c r="T326" i="12" s="1"/>
  <c r="M344" i="12"/>
  <c r="F346" i="5"/>
  <c r="G339" i="5"/>
  <c r="H333" i="12" s="1"/>
  <c r="I333" i="12" s="1"/>
  <c r="AB336" i="5"/>
  <c r="V337" i="5"/>
  <c r="AA337" i="5"/>
  <c r="Q338" i="5"/>
  <c r="R338" i="5"/>
  <c r="T338" i="5"/>
  <c r="S338" i="5"/>
  <c r="A332" i="12"/>
  <c r="N328" i="12" l="1"/>
  <c r="R327" i="12"/>
  <c r="S327" i="12" s="1"/>
  <c r="T327" i="12" s="1"/>
  <c r="M345" i="12"/>
  <c r="AB337" i="5"/>
  <c r="Q339" i="5"/>
  <c r="R339" i="5"/>
  <c r="S339" i="5"/>
  <c r="T339" i="5"/>
  <c r="F347" i="5"/>
  <c r="G340" i="5"/>
  <c r="H334" i="12" s="1"/>
  <c r="I334" i="12" s="1"/>
  <c r="V338" i="5"/>
  <c r="AA338" i="5"/>
  <c r="A333" i="12"/>
  <c r="N329" i="12" l="1"/>
  <c r="R328" i="12"/>
  <c r="S328" i="12" s="1"/>
  <c r="T328" i="12" s="1"/>
  <c r="M346" i="12"/>
  <c r="Q340" i="5"/>
  <c r="R340" i="5"/>
  <c r="S340" i="5"/>
  <c r="T340" i="5"/>
  <c r="V339" i="5"/>
  <c r="AA339" i="5"/>
  <c r="F348" i="5"/>
  <c r="G341" i="5"/>
  <c r="H335" i="12" s="1"/>
  <c r="I335" i="12" s="1"/>
  <c r="G342" i="5"/>
  <c r="H336" i="12" s="1"/>
  <c r="I336" i="12" s="1"/>
  <c r="AB338" i="5"/>
  <c r="A334" i="12"/>
  <c r="N330" i="12" l="1"/>
  <c r="R329" i="12"/>
  <c r="S329" i="12" s="1"/>
  <c r="T329" i="12" s="1"/>
  <c r="M347" i="12"/>
  <c r="AB339" i="5"/>
  <c r="Q342" i="5"/>
  <c r="R342" i="5"/>
  <c r="S342" i="5"/>
  <c r="T342" i="5"/>
  <c r="Q341" i="5"/>
  <c r="R341" i="5"/>
  <c r="S341" i="5"/>
  <c r="T341" i="5"/>
  <c r="AA340" i="5"/>
  <c r="V340" i="5"/>
  <c r="F349" i="5"/>
  <c r="A335" i="12"/>
  <c r="N331" i="12" l="1"/>
  <c r="R330" i="12"/>
  <c r="S330" i="12" s="1"/>
  <c r="T330" i="12" s="1"/>
  <c r="M348" i="12"/>
  <c r="AA341" i="5"/>
  <c r="V341" i="5"/>
  <c r="F350" i="5"/>
  <c r="G343" i="5"/>
  <c r="H337" i="12" s="1"/>
  <c r="I337" i="12" s="1"/>
  <c r="AB340" i="5"/>
  <c r="AA342" i="5"/>
  <c r="V342" i="5"/>
  <c r="A336" i="12"/>
  <c r="N332" i="12" l="1"/>
  <c r="R331" i="12"/>
  <c r="S331" i="12" s="1"/>
  <c r="T331" i="12" s="1"/>
  <c r="M349" i="12"/>
  <c r="AB341" i="5"/>
  <c r="AB342" i="5"/>
  <c r="R343" i="5"/>
  <c r="S343" i="5"/>
  <c r="T343" i="5"/>
  <c r="Q343" i="5"/>
  <c r="F351" i="5"/>
  <c r="G344" i="5"/>
  <c r="H338" i="12" s="1"/>
  <c r="I338" i="12" s="1"/>
  <c r="A337" i="12"/>
  <c r="N333" i="12" l="1"/>
  <c r="R332" i="12"/>
  <c r="S332" i="12" s="1"/>
  <c r="T332" i="12" s="1"/>
  <c r="M350" i="12"/>
  <c r="S344" i="5"/>
  <c r="T344" i="5"/>
  <c r="R344" i="5"/>
  <c r="Q344" i="5"/>
  <c r="F352" i="5"/>
  <c r="G345" i="5"/>
  <c r="H339" i="12" s="1"/>
  <c r="I339" i="12" s="1"/>
  <c r="AA343" i="5"/>
  <c r="V343" i="5"/>
  <c r="A338" i="12"/>
  <c r="N334" i="12" l="1"/>
  <c r="R333" i="12"/>
  <c r="S333" i="12" s="1"/>
  <c r="T333" i="12" s="1"/>
  <c r="M351" i="12"/>
  <c r="AB343" i="5"/>
  <c r="T345" i="5"/>
  <c r="Q345" i="5"/>
  <c r="S345" i="5"/>
  <c r="R345" i="5"/>
  <c r="F353" i="5"/>
  <c r="G346" i="5"/>
  <c r="H340" i="12" s="1"/>
  <c r="I340" i="12" s="1"/>
  <c r="V344" i="5"/>
  <c r="AA344" i="5"/>
  <c r="G347" i="5"/>
  <c r="H341" i="12" s="1"/>
  <c r="I341" i="12" s="1"/>
  <c r="A339" i="12"/>
  <c r="N335" i="12" l="1"/>
  <c r="R334" i="12"/>
  <c r="S334" i="12" s="1"/>
  <c r="T334" i="12" s="1"/>
  <c r="M352" i="12"/>
  <c r="Q346" i="5"/>
  <c r="R346" i="5"/>
  <c r="T346" i="5"/>
  <c r="S346" i="5"/>
  <c r="R347" i="5"/>
  <c r="S347" i="5"/>
  <c r="Q347" i="5"/>
  <c r="T347" i="5"/>
  <c r="F354" i="5"/>
  <c r="V345" i="5"/>
  <c r="AA345" i="5"/>
  <c r="AB344" i="5"/>
  <c r="A340" i="12"/>
  <c r="N336" i="12" l="1"/>
  <c r="R335" i="12"/>
  <c r="S335" i="12" s="1"/>
  <c r="T335" i="12" s="1"/>
  <c r="M353" i="12"/>
  <c r="V347" i="5"/>
  <c r="AA347" i="5"/>
  <c r="AB345" i="5"/>
  <c r="F355" i="5"/>
  <c r="V346" i="5"/>
  <c r="AA346" i="5"/>
  <c r="G348" i="5"/>
  <c r="H342" i="12" s="1"/>
  <c r="I342" i="12" s="1"/>
  <c r="A341" i="12"/>
  <c r="N337" i="12" l="1"/>
  <c r="R336" i="12"/>
  <c r="S336" i="12" s="1"/>
  <c r="T336" i="12" s="1"/>
  <c r="M354" i="12"/>
  <c r="F356" i="5"/>
  <c r="G349" i="5"/>
  <c r="H343" i="12" s="1"/>
  <c r="I343" i="12" s="1"/>
  <c r="Q348" i="5"/>
  <c r="T348" i="5"/>
  <c r="R348" i="5"/>
  <c r="S348" i="5"/>
  <c r="AB347" i="5"/>
  <c r="AB346" i="5"/>
  <c r="A342" i="12"/>
  <c r="N338" i="12" l="1"/>
  <c r="R337" i="12"/>
  <c r="S337" i="12" s="1"/>
  <c r="T337" i="12" s="1"/>
  <c r="M355" i="12"/>
  <c r="V348" i="5"/>
  <c r="AA348" i="5"/>
  <c r="Q349" i="5"/>
  <c r="R349" i="5"/>
  <c r="S349" i="5"/>
  <c r="T349" i="5"/>
  <c r="F357" i="5"/>
  <c r="G350" i="5"/>
  <c r="H344" i="12" s="1"/>
  <c r="I344" i="12" s="1"/>
  <c r="A343" i="12"/>
  <c r="N339" i="12" l="1"/>
  <c r="R338" i="12"/>
  <c r="S338" i="12" s="1"/>
  <c r="T338" i="12" s="1"/>
  <c r="M356" i="12"/>
  <c r="F358" i="5"/>
  <c r="G352" i="5"/>
  <c r="H346" i="12" s="1"/>
  <c r="I346" i="12" s="1"/>
  <c r="G351" i="5"/>
  <c r="H345" i="12" s="1"/>
  <c r="I345" i="12" s="1"/>
  <c r="AA349" i="5"/>
  <c r="V349" i="5"/>
  <c r="R350" i="5"/>
  <c r="S350" i="5"/>
  <c r="Q350" i="5"/>
  <c r="T350" i="5"/>
  <c r="AB348" i="5"/>
  <c r="A344" i="12"/>
  <c r="N340" i="12" l="1"/>
  <c r="R339" i="12"/>
  <c r="S339" i="12" s="1"/>
  <c r="T339" i="12" s="1"/>
  <c r="AB349" i="5"/>
  <c r="M357" i="12"/>
  <c r="T352" i="5"/>
  <c r="R352" i="5"/>
  <c r="S352" i="5"/>
  <c r="Q352" i="5"/>
  <c r="S351" i="5"/>
  <c r="T351" i="5"/>
  <c r="Q351" i="5"/>
  <c r="R351" i="5"/>
  <c r="AA350" i="5"/>
  <c r="V350" i="5"/>
  <c r="F359" i="5"/>
  <c r="A345" i="12"/>
  <c r="N341" i="12" l="1"/>
  <c r="R340" i="12"/>
  <c r="S340" i="12" s="1"/>
  <c r="T340" i="12" s="1"/>
  <c r="M358" i="12"/>
  <c r="AB350" i="5"/>
  <c r="V352" i="5"/>
  <c r="AA352" i="5"/>
  <c r="AA351" i="5"/>
  <c r="V351" i="5"/>
  <c r="F360" i="5"/>
  <c r="G354" i="5"/>
  <c r="H348" i="12" s="1"/>
  <c r="I348" i="12" s="1"/>
  <c r="G353" i="5"/>
  <c r="H347" i="12" s="1"/>
  <c r="I347" i="12" s="1"/>
  <c r="A346" i="12"/>
  <c r="N342" i="12" l="1"/>
  <c r="R341" i="12"/>
  <c r="S341" i="12" s="1"/>
  <c r="T341" i="12" s="1"/>
  <c r="M359" i="12"/>
  <c r="AB351" i="5"/>
  <c r="R354" i="5"/>
  <c r="T354" i="5"/>
  <c r="S354" i="5"/>
  <c r="Q354" i="5"/>
  <c r="F361" i="5"/>
  <c r="Q353" i="5"/>
  <c r="R353" i="5"/>
  <c r="S353" i="5"/>
  <c r="T353" i="5"/>
  <c r="AB352" i="5"/>
  <c r="A347" i="12"/>
  <c r="N343" i="12" l="1"/>
  <c r="R342" i="12"/>
  <c r="S342" i="12" s="1"/>
  <c r="T342" i="12" s="1"/>
  <c r="M360" i="12"/>
  <c r="F362" i="5"/>
  <c r="G355" i="5"/>
  <c r="H349" i="12" s="1"/>
  <c r="I349" i="12" s="1"/>
  <c r="V354" i="5"/>
  <c r="AA354" i="5"/>
  <c r="AA353" i="5"/>
  <c r="V353" i="5"/>
  <c r="A348" i="12"/>
  <c r="N344" i="12" l="1"/>
  <c r="R343" i="12"/>
  <c r="S343" i="12" s="1"/>
  <c r="T343" i="12" s="1"/>
  <c r="M361" i="12"/>
  <c r="AB354" i="5"/>
  <c r="F363" i="5"/>
  <c r="G356" i="5"/>
  <c r="H350" i="12" s="1"/>
  <c r="I350" i="12" s="1"/>
  <c r="S355" i="5"/>
  <c r="R355" i="5"/>
  <c r="T355" i="5"/>
  <c r="Q355" i="5"/>
  <c r="AB353" i="5"/>
  <c r="A349" i="12"/>
  <c r="N345" i="12" l="1"/>
  <c r="R344" i="12"/>
  <c r="S344" i="12" s="1"/>
  <c r="T344" i="12" s="1"/>
  <c r="M362" i="12"/>
  <c r="V355" i="5"/>
  <c r="AA355" i="5"/>
  <c r="F364" i="5"/>
  <c r="G357" i="5"/>
  <c r="H351" i="12" s="1"/>
  <c r="I351" i="12" s="1"/>
  <c r="T356" i="5"/>
  <c r="Q356" i="5"/>
  <c r="R356" i="5"/>
  <c r="S356" i="5"/>
  <c r="A350" i="12"/>
  <c r="N346" i="12" l="1"/>
  <c r="R345" i="12"/>
  <c r="S345" i="12" s="1"/>
  <c r="T345" i="12" s="1"/>
  <c r="M363" i="12"/>
  <c r="Q357" i="5"/>
  <c r="R357" i="5"/>
  <c r="S357" i="5"/>
  <c r="T357" i="5"/>
  <c r="F365" i="5"/>
  <c r="G358" i="5"/>
  <c r="H352" i="12" s="1"/>
  <c r="I352" i="12" s="1"/>
  <c r="AA356" i="5"/>
  <c r="V356" i="5"/>
  <c r="AB355" i="5"/>
  <c r="A351" i="12"/>
  <c r="N347" i="12" l="1"/>
  <c r="R346" i="12"/>
  <c r="S346" i="12" s="1"/>
  <c r="T346" i="12" s="1"/>
  <c r="M364" i="12"/>
  <c r="AB356" i="5"/>
  <c r="F366" i="5"/>
  <c r="G359" i="5"/>
  <c r="H353" i="12" s="1"/>
  <c r="I353" i="12" s="1"/>
  <c r="AA357" i="5"/>
  <c r="V357" i="5"/>
  <c r="Q358" i="5"/>
  <c r="R358" i="5"/>
  <c r="S358" i="5"/>
  <c r="T358" i="5"/>
  <c r="G360" i="5"/>
  <c r="H354" i="12" s="1"/>
  <c r="I354" i="12" s="1"/>
  <c r="A352" i="12"/>
  <c r="N348" i="12" l="1"/>
  <c r="R347" i="12"/>
  <c r="S347" i="12" s="1"/>
  <c r="T347" i="12" s="1"/>
  <c r="M365" i="12"/>
  <c r="AB357" i="5"/>
  <c r="S360" i="5"/>
  <c r="T360" i="5"/>
  <c r="R360" i="5"/>
  <c r="Q360" i="5"/>
  <c r="R359" i="5"/>
  <c r="S359" i="5"/>
  <c r="T359" i="5"/>
  <c r="Q359" i="5"/>
  <c r="F367" i="5"/>
  <c r="G361" i="5"/>
  <c r="H355" i="12" s="1"/>
  <c r="I355" i="12" s="1"/>
  <c r="AA358" i="5"/>
  <c r="V358" i="5"/>
  <c r="A353" i="12"/>
  <c r="N349" i="12" l="1"/>
  <c r="R348" i="12"/>
  <c r="S348" i="12" s="1"/>
  <c r="T348" i="12" s="1"/>
  <c r="M366" i="12"/>
  <c r="AB358" i="5"/>
  <c r="T361" i="5"/>
  <c r="Q361" i="5"/>
  <c r="S361" i="5"/>
  <c r="R361" i="5"/>
  <c r="AA359" i="5"/>
  <c r="V359" i="5"/>
  <c r="V360" i="5"/>
  <c r="AA360" i="5"/>
  <c r="F368" i="5"/>
  <c r="A354" i="12"/>
  <c r="N350" i="12" l="1"/>
  <c r="R349" i="12"/>
  <c r="S349" i="12" s="1"/>
  <c r="T349" i="12" s="1"/>
  <c r="M367" i="12"/>
  <c r="AB360" i="5"/>
  <c r="AB359" i="5"/>
  <c r="V361" i="5"/>
  <c r="AA361" i="5"/>
  <c r="F369" i="5"/>
  <c r="G362" i="5"/>
  <c r="H356" i="12" s="1"/>
  <c r="I356" i="12" s="1"/>
  <c r="A355" i="12"/>
  <c r="N351" i="12" l="1"/>
  <c r="R350" i="12"/>
  <c r="S350" i="12" s="1"/>
  <c r="T350" i="12" s="1"/>
  <c r="M368" i="12"/>
  <c r="F370" i="5"/>
  <c r="G363" i="5"/>
  <c r="H357" i="12" s="1"/>
  <c r="I357" i="12" s="1"/>
  <c r="Q362" i="5"/>
  <c r="R362" i="5"/>
  <c r="T362" i="5"/>
  <c r="S362" i="5"/>
  <c r="AB361" i="5"/>
  <c r="A356" i="12"/>
  <c r="N352" i="12" l="1"/>
  <c r="R351" i="12"/>
  <c r="S351" i="12" s="1"/>
  <c r="T351" i="12" s="1"/>
  <c r="M369" i="12"/>
  <c r="V362" i="5"/>
  <c r="AA362" i="5"/>
  <c r="F371" i="5"/>
  <c r="G364" i="5"/>
  <c r="H358" i="12" s="1"/>
  <c r="I358" i="12" s="1"/>
  <c r="Q363" i="5"/>
  <c r="R363" i="5"/>
  <c r="S363" i="5"/>
  <c r="T363" i="5"/>
  <c r="A357" i="12"/>
  <c r="N353" i="12" l="1"/>
  <c r="R352" i="12"/>
  <c r="S352" i="12" s="1"/>
  <c r="T352" i="12" s="1"/>
  <c r="M370" i="12"/>
  <c r="V363" i="5"/>
  <c r="AA363" i="5"/>
  <c r="Q364" i="5"/>
  <c r="R364" i="5"/>
  <c r="S364" i="5"/>
  <c r="T364" i="5"/>
  <c r="F372" i="5"/>
  <c r="G365" i="5"/>
  <c r="H359" i="12" s="1"/>
  <c r="I359" i="12" s="1"/>
  <c r="AB362" i="5"/>
  <c r="A358" i="12"/>
  <c r="N354" i="12" l="1"/>
  <c r="R353" i="12"/>
  <c r="S353" i="12" s="1"/>
  <c r="T353" i="12" s="1"/>
  <c r="M371" i="12"/>
  <c r="AA364" i="5"/>
  <c r="V364" i="5"/>
  <c r="Q365" i="5"/>
  <c r="R365" i="5"/>
  <c r="S365" i="5"/>
  <c r="T365" i="5"/>
  <c r="F373" i="5"/>
  <c r="G366" i="5"/>
  <c r="H360" i="12" s="1"/>
  <c r="I360" i="12" s="1"/>
  <c r="AB363" i="5"/>
  <c r="A359" i="12"/>
  <c r="N355" i="12" l="1"/>
  <c r="R354" i="12"/>
  <c r="S354" i="12" s="1"/>
  <c r="T354" i="12" s="1"/>
  <c r="M372" i="12"/>
  <c r="AB364" i="5"/>
  <c r="AA365" i="5"/>
  <c r="V365" i="5"/>
  <c r="Q366" i="5"/>
  <c r="R366" i="5"/>
  <c r="S366" i="5"/>
  <c r="T366" i="5"/>
  <c r="F374" i="5"/>
  <c r="G367" i="5"/>
  <c r="H361" i="12" s="1"/>
  <c r="I361" i="12" s="1"/>
  <c r="A360" i="12"/>
  <c r="N356" i="12" l="1"/>
  <c r="R355" i="12"/>
  <c r="S355" i="12" s="1"/>
  <c r="T355" i="12" s="1"/>
  <c r="AB365" i="5"/>
  <c r="M373" i="12"/>
  <c r="F375" i="5"/>
  <c r="G368" i="5"/>
  <c r="H362" i="12" s="1"/>
  <c r="I362" i="12" s="1"/>
  <c r="AA366" i="5"/>
  <c r="V366" i="5"/>
  <c r="R367" i="5"/>
  <c r="S367" i="5"/>
  <c r="T367" i="5"/>
  <c r="Q367" i="5"/>
  <c r="A361" i="12"/>
  <c r="N357" i="12" l="1"/>
  <c r="R356" i="12"/>
  <c r="S356" i="12" s="1"/>
  <c r="T356" i="12" s="1"/>
  <c r="AB366" i="5"/>
  <c r="M374" i="12"/>
  <c r="S368" i="5"/>
  <c r="T368" i="5"/>
  <c r="R368" i="5"/>
  <c r="Q368" i="5"/>
  <c r="F376" i="5"/>
  <c r="G369" i="5"/>
  <c r="H363" i="12" s="1"/>
  <c r="I363" i="12" s="1"/>
  <c r="AA367" i="5"/>
  <c r="V367" i="5"/>
  <c r="A362" i="12"/>
  <c r="N358" i="12" l="1"/>
  <c r="R357" i="12"/>
  <c r="S357" i="12" s="1"/>
  <c r="T357" i="12" s="1"/>
  <c r="M375" i="12"/>
  <c r="T369" i="5"/>
  <c r="Q369" i="5"/>
  <c r="S369" i="5"/>
  <c r="R369" i="5"/>
  <c r="V368" i="5"/>
  <c r="AA368" i="5"/>
  <c r="AB367" i="5"/>
  <c r="F377" i="5"/>
  <c r="G370" i="5"/>
  <c r="H364" i="12" s="1"/>
  <c r="I364" i="12" s="1"/>
  <c r="A363" i="12"/>
  <c r="N359" i="12" l="1"/>
  <c r="R358" i="12"/>
  <c r="S358" i="12" s="1"/>
  <c r="T358" i="12" s="1"/>
  <c r="M376" i="12"/>
  <c r="Q370" i="5"/>
  <c r="R370" i="5"/>
  <c r="T370" i="5"/>
  <c r="S370" i="5"/>
  <c r="V369" i="5"/>
  <c r="AA369" i="5"/>
  <c r="F378" i="5"/>
  <c r="G371" i="5"/>
  <c r="H365" i="12" s="1"/>
  <c r="I365" i="12" s="1"/>
  <c r="AB368" i="5"/>
  <c r="A364" i="12"/>
  <c r="N360" i="12" l="1"/>
  <c r="R359" i="12"/>
  <c r="S359" i="12" s="1"/>
  <c r="T359" i="12" s="1"/>
  <c r="M377" i="12"/>
  <c r="F379" i="5"/>
  <c r="G373" i="5"/>
  <c r="H367" i="12" s="1"/>
  <c r="I367" i="12" s="1"/>
  <c r="V370" i="5"/>
  <c r="AA370" i="5"/>
  <c r="AB369" i="5"/>
  <c r="G372" i="5"/>
  <c r="H366" i="12" s="1"/>
  <c r="I366" i="12" s="1"/>
  <c r="Q371" i="5"/>
  <c r="R371" i="5"/>
  <c r="S371" i="5"/>
  <c r="T371" i="5"/>
  <c r="A365" i="12"/>
  <c r="N361" i="12" l="1"/>
  <c r="R360" i="12"/>
  <c r="S360" i="12" s="1"/>
  <c r="T360" i="12" s="1"/>
  <c r="M378" i="12"/>
  <c r="Q373" i="5"/>
  <c r="R373" i="5"/>
  <c r="S373" i="5"/>
  <c r="T373" i="5"/>
  <c r="AB370" i="5"/>
  <c r="Q372" i="5"/>
  <c r="R372" i="5"/>
  <c r="S372" i="5"/>
  <c r="T372" i="5"/>
  <c r="V371" i="5"/>
  <c r="AA371" i="5"/>
  <c r="F380" i="5"/>
  <c r="A366" i="12"/>
  <c r="N362" i="12" l="1"/>
  <c r="R361" i="12"/>
  <c r="S361" i="12" s="1"/>
  <c r="T361" i="12" s="1"/>
  <c r="M379" i="12"/>
  <c r="AA372" i="5"/>
  <c r="V372" i="5"/>
  <c r="F381" i="5"/>
  <c r="G374" i="5"/>
  <c r="H368" i="12" s="1"/>
  <c r="I368" i="12" s="1"/>
  <c r="G375" i="5"/>
  <c r="H369" i="12" s="1"/>
  <c r="I369" i="12" s="1"/>
  <c r="AB371" i="5"/>
  <c r="AA373" i="5"/>
  <c r="V373" i="5"/>
  <c r="A367" i="12"/>
  <c r="N363" i="12" l="1"/>
  <c r="R362" i="12"/>
  <c r="S362" i="12" s="1"/>
  <c r="T362" i="12" s="1"/>
  <c r="M380" i="12"/>
  <c r="AB373" i="5"/>
  <c r="Q374" i="5"/>
  <c r="R374" i="5"/>
  <c r="S374" i="5"/>
  <c r="T374" i="5"/>
  <c r="R375" i="5"/>
  <c r="S375" i="5"/>
  <c r="T375" i="5"/>
  <c r="Q375" i="5"/>
  <c r="F382" i="5"/>
  <c r="AB372" i="5"/>
  <c r="A368" i="12"/>
  <c r="N364" i="12" l="1"/>
  <c r="R363" i="12"/>
  <c r="S363" i="12" s="1"/>
  <c r="T363" i="12" s="1"/>
  <c r="M381" i="12"/>
  <c r="AA374" i="5"/>
  <c r="V374" i="5"/>
  <c r="AA375" i="5"/>
  <c r="V375" i="5"/>
  <c r="F383" i="5"/>
  <c r="G376" i="5"/>
  <c r="H370" i="12" s="1"/>
  <c r="I370" i="12" s="1"/>
  <c r="A369" i="12"/>
  <c r="N365" i="12" l="1"/>
  <c r="R364" i="12"/>
  <c r="S364" i="12" s="1"/>
  <c r="T364" i="12" s="1"/>
  <c r="M382" i="12"/>
  <c r="AB375" i="5"/>
  <c r="F384" i="5"/>
  <c r="G377" i="5"/>
  <c r="H371" i="12" s="1"/>
  <c r="I371" i="12" s="1"/>
  <c r="S376" i="5"/>
  <c r="T376" i="5"/>
  <c r="R376" i="5"/>
  <c r="Q376" i="5"/>
  <c r="AB374" i="5"/>
  <c r="A370" i="12"/>
  <c r="N366" i="12" l="1"/>
  <c r="R365" i="12"/>
  <c r="S365" i="12" s="1"/>
  <c r="T365" i="12" s="1"/>
  <c r="M383" i="12"/>
  <c r="V376" i="5"/>
  <c r="AA376" i="5"/>
  <c r="F385" i="5"/>
  <c r="G378" i="5"/>
  <c r="H372" i="12" s="1"/>
  <c r="I372" i="12" s="1"/>
  <c r="G379" i="5"/>
  <c r="H373" i="12" s="1"/>
  <c r="I373" i="12" s="1"/>
  <c r="T377" i="5"/>
  <c r="Q377" i="5"/>
  <c r="S377" i="5"/>
  <c r="R377" i="5"/>
  <c r="A371" i="12"/>
  <c r="N367" i="12" l="1"/>
  <c r="R366" i="12"/>
  <c r="S366" i="12" s="1"/>
  <c r="T366" i="12" s="1"/>
  <c r="M384" i="12"/>
  <c r="AB376" i="5"/>
  <c r="Q379" i="5"/>
  <c r="R379" i="5"/>
  <c r="S379" i="5"/>
  <c r="T379" i="5"/>
  <c r="Q378" i="5"/>
  <c r="R378" i="5"/>
  <c r="T378" i="5"/>
  <c r="S378" i="5"/>
  <c r="F386" i="5"/>
  <c r="G380" i="5"/>
  <c r="H374" i="12" s="1"/>
  <c r="I374" i="12" s="1"/>
  <c r="V377" i="5"/>
  <c r="AA377" i="5"/>
  <c r="A372" i="12"/>
  <c r="N368" i="12" l="1"/>
  <c r="R367" i="12"/>
  <c r="S367" i="12" s="1"/>
  <c r="T367" i="12" s="1"/>
  <c r="M385" i="12"/>
  <c r="AB377" i="5"/>
  <c r="V378" i="5"/>
  <c r="AA378" i="5"/>
  <c r="Q380" i="5"/>
  <c r="S380" i="5"/>
  <c r="T380" i="5"/>
  <c r="R380" i="5"/>
  <c r="F387" i="5"/>
  <c r="G381" i="5" s="1"/>
  <c r="H375" i="12" s="1"/>
  <c r="I375" i="12" s="1"/>
  <c r="V379" i="5"/>
  <c r="AA379" i="5"/>
  <c r="A373" i="12"/>
  <c r="N369" i="12" l="1"/>
  <c r="R368" i="12"/>
  <c r="S368" i="12" s="1"/>
  <c r="T368" i="12" s="1"/>
  <c r="M386" i="12"/>
  <c r="Q381" i="5"/>
  <c r="R381" i="5"/>
  <c r="T381" i="5"/>
  <c r="S381" i="5"/>
  <c r="V380" i="5"/>
  <c r="AA380" i="5"/>
  <c r="AB379" i="5"/>
  <c r="F388" i="5"/>
  <c r="G382" i="5"/>
  <c r="H376" i="12" s="1"/>
  <c r="I376" i="12" s="1"/>
  <c r="AB378" i="5"/>
  <c r="A374" i="12"/>
  <c r="N370" i="12" l="1"/>
  <c r="R369" i="12"/>
  <c r="S369" i="12" s="1"/>
  <c r="T369" i="12" s="1"/>
  <c r="M387" i="12"/>
  <c r="AB380" i="5"/>
  <c r="R382" i="5"/>
  <c r="S382" i="5"/>
  <c r="Q382" i="5"/>
  <c r="T382" i="5"/>
  <c r="F389" i="5"/>
  <c r="AA381" i="5"/>
  <c r="V381" i="5"/>
  <c r="A375" i="12"/>
  <c r="N371" i="12" l="1"/>
  <c r="R370" i="12"/>
  <c r="S370" i="12" s="1"/>
  <c r="T370" i="12" s="1"/>
  <c r="M388" i="12"/>
  <c r="AB381" i="5"/>
  <c r="F390" i="5"/>
  <c r="G383" i="5"/>
  <c r="H377" i="12" s="1"/>
  <c r="I377" i="12" s="1"/>
  <c r="G384" i="5"/>
  <c r="H378" i="12" s="1"/>
  <c r="I378" i="12" s="1"/>
  <c r="AA382" i="5"/>
  <c r="V382" i="5"/>
  <c r="A376" i="12"/>
  <c r="N372" i="12" l="1"/>
  <c r="R371" i="12"/>
  <c r="S371" i="12" s="1"/>
  <c r="T371" i="12" s="1"/>
  <c r="M389" i="12"/>
  <c r="T384" i="5"/>
  <c r="R384" i="5"/>
  <c r="Q384" i="5"/>
  <c r="S384" i="5"/>
  <c r="S383" i="5"/>
  <c r="T383" i="5"/>
  <c r="Q383" i="5"/>
  <c r="R383" i="5"/>
  <c r="F391" i="5"/>
  <c r="AB382" i="5"/>
  <c r="A377" i="12"/>
  <c r="N373" i="12" l="1"/>
  <c r="R372" i="12"/>
  <c r="S372" i="12" s="1"/>
  <c r="T372" i="12" s="1"/>
  <c r="M390" i="12"/>
  <c r="V383" i="5"/>
  <c r="AA383" i="5"/>
  <c r="F392" i="5"/>
  <c r="G385" i="5"/>
  <c r="H379" i="12" s="1"/>
  <c r="I379" i="12" s="1"/>
  <c r="G386" i="5"/>
  <c r="H380" i="12" s="1"/>
  <c r="I380" i="12" s="1"/>
  <c r="AA384" i="5"/>
  <c r="V384" i="5"/>
  <c r="A378" i="12"/>
  <c r="N374" i="12" l="1"/>
  <c r="R373" i="12"/>
  <c r="S373" i="12" s="1"/>
  <c r="T373" i="12" s="1"/>
  <c r="M391" i="12"/>
  <c r="AB383" i="5"/>
  <c r="Q386" i="5"/>
  <c r="R386" i="5"/>
  <c r="T386" i="5"/>
  <c r="S386" i="5"/>
  <c r="Q385" i="5"/>
  <c r="S385" i="5"/>
  <c r="R385" i="5"/>
  <c r="T385" i="5"/>
  <c r="F393" i="5"/>
  <c r="AB384" i="5"/>
  <c r="A379" i="12"/>
  <c r="N375" i="12" l="1"/>
  <c r="R374" i="12"/>
  <c r="S374" i="12" s="1"/>
  <c r="T374" i="12" s="1"/>
  <c r="M392" i="12"/>
  <c r="V385" i="5"/>
  <c r="AA385" i="5"/>
  <c r="V386" i="5"/>
  <c r="AA386" i="5"/>
  <c r="F394" i="5"/>
  <c r="G387" i="5"/>
  <c r="H381" i="12" s="1"/>
  <c r="I381" i="12" s="1"/>
  <c r="A380" i="12"/>
  <c r="N376" i="12" l="1"/>
  <c r="R375" i="12"/>
  <c r="S375" i="12" s="1"/>
  <c r="T375" i="12" s="1"/>
  <c r="M393" i="12"/>
  <c r="F395" i="5"/>
  <c r="G388" i="5"/>
  <c r="H382" i="12" s="1"/>
  <c r="I382" i="12" s="1"/>
  <c r="AB386" i="5"/>
  <c r="G389" i="5"/>
  <c r="H383" i="12" s="1"/>
  <c r="I383" i="12" s="1"/>
  <c r="AB385" i="5"/>
  <c r="R387" i="5"/>
  <c r="S387" i="5"/>
  <c r="Q387" i="5"/>
  <c r="T387" i="5"/>
  <c r="A381" i="12"/>
  <c r="N377" i="12" l="1"/>
  <c r="R376" i="12"/>
  <c r="S376" i="12" s="1"/>
  <c r="T376" i="12" s="1"/>
  <c r="M394" i="12"/>
  <c r="Q388" i="5"/>
  <c r="S388" i="5"/>
  <c r="T388" i="5"/>
  <c r="R388" i="5"/>
  <c r="Q389" i="5"/>
  <c r="R389" i="5"/>
  <c r="T389" i="5"/>
  <c r="S389" i="5"/>
  <c r="AA387" i="5"/>
  <c r="V387" i="5"/>
  <c r="F396" i="5"/>
  <c r="A382" i="12"/>
  <c r="N378" i="12" l="1"/>
  <c r="R377" i="12"/>
  <c r="S377" i="12" s="1"/>
  <c r="T377" i="12" s="1"/>
  <c r="M395" i="12"/>
  <c r="F397" i="5"/>
  <c r="G390" i="5"/>
  <c r="H384" i="12" s="1"/>
  <c r="I384" i="12" s="1"/>
  <c r="V388" i="5"/>
  <c r="AA388" i="5"/>
  <c r="AA389" i="5"/>
  <c r="V389" i="5"/>
  <c r="AB387" i="5"/>
  <c r="A383" i="12"/>
  <c r="N379" i="12" l="1"/>
  <c r="R378" i="12"/>
  <c r="S378" i="12" s="1"/>
  <c r="T378" i="12" s="1"/>
  <c r="M396" i="12"/>
  <c r="AB388" i="5"/>
  <c r="R390" i="5"/>
  <c r="S390" i="5"/>
  <c r="Q390" i="5"/>
  <c r="T390" i="5"/>
  <c r="AB389" i="5"/>
  <c r="F398" i="5"/>
  <c r="G391" i="5"/>
  <c r="H385" i="12" s="1"/>
  <c r="I385" i="12" s="1"/>
  <c r="A384" i="12"/>
  <c r="N380" i="12" l="1"/>
  <c r="R379" i="12"/>
  <c r="S379" i="12" s="1"/>
  <c r="T379" i="12" s="1"/>
  <c r="M397" i="12"/>
  <c r="F399" i="5"/>
  <c r="G392" i="5"/>
  <c r="H386" i="12" s="1"/>
  <c r="I386" i="12" s="1"/>
  <c r="G393" i="5"/>
  <c r="H387" i="12" s="1"/>
  <c r="I387" i="12" s="1"/>
  <c r="AA390" i="5"/>
  <c r="V390" i="5"/>
  <c r="S391" i="5"/>
  <c r="T391" i="5"/>
  <c r="Q391" i="5"/>
  <c r="R391" i="5"/>
  <c r="A385" i="12"/>
  <c r="N381" i="12" l="1"/>
  <c r="R380" i="12"/>
  <c r="S380" i="12" s="1"/>
  <c r="T380" i="12" s="1"/>
  <c r="M398" i="12"/>
  <c r="V391" i="5"/>
  <c r="AA391" i="5"/>
  <c r="T392" i="5"/>
  <c r="R392" i="5"/>
  <c r="Q392" i="5"/>
  <c r="S392" i="5"/>
  <c r="F400" i="5"/>
  <c r="Q393" i="5"/>
  <c r="S393" i="5"/>
  <c r="R393" i="5"/>
  <c r="T393" i="5"/>
  <c r="AB390" i="5"/>
  <c r="A386" i="12"/>
  <c r="N382" i="12" l="1"/>
  <c r="R381" i="12"/>
  <c r="S381" i="12" s="1"/>
  <c r="T381" i="12" s="1"/>
  <c r="M399" i="12"/>
  <c r="V393" i="5"/>
  <c r="AA393" i="5"/>
  <c r="AA392" i="5"/>
  <c r="V392" i="5"/>
  <c r="AB391" i="5"/>
  <c r="F401" i="5"/>
  <c r="G395" i="5"/>
  <c r="H389" i="12" s="1"/>
  <c r="I389" i="12" s="1"/>
  <c r="G394" i="5"/>
  <c r="H388" i="12" s="1"/>
  <c r="I388" i="12" s="1"/>
  <c r="A387" i="12"/>
  <c r="N383" i="12" l="1"/>
  <c r="R382" i="12"/>
  <c r="S382" i="12" s="1"/>
  <c r="T382" i="12" s="1"/>
  <c r="M400" i="12"/>
  <c r="F402" i="5"/>
  <c r="R395" i="5"/>
  <c r="S395" i="5"/>
  <c r="T395" i="5"/>
  <c r="Q395" i="5"/>
  <c r="AB392" i="5"/>
  <c r="Q394" i="5"/>
  <c r="R394" i="5"/>
  <c r="T394" i="5"/>
  <c r="S394" i="5"/>
  <c r="AB393" i="5"/>
  <c r="A388" i="12"/>
  <c r="N384" i="12" l="1"/>
  <c r="R383" i="12"/>
  <c r="S383" i="12" s="1"/>
  <c r="T383" i="12" s="1"/>
  <c r="M401" i="12"/>
  <c r="AA395" i="5"/>
  <c r="V395" i="5"/>
  <c r="V394" i="5"/>
  <c r="AA394" i="5"/>
  <c r="F403" i="5"/>
  <c r="G396" i="5"/>
  <c r="H390" i="12" s="1"/>
  <c r="I390" i="12" s="1"/>
  <c r="A389" i="12"/>
  <c r="N385" i="12" l="1"/>
  <c r="R384" i="12"/>
  <c r="S384" i="12" s="1"/>
  <c r="T384" i="12" s="1"/>
  <c r="AB395" i="5"/>
  <c r="M402" i="12"/>
  <c r="AB394" i="5"/>
  <c r="Q396" i="5"/>
  <c r="S396" i="5"/>
  <c r="T396" i="5"/>
  <c r="R396" i="5"/>
  <c r="F404" i="5"/>
  <c r="G397" i="5"/>
  <c r="H391" i="12" s="1"/>
  <c r="I391" i="12" s="1"/>
  <c r="A390" i="12"/>
  <c r="N386" i="12" l="1"/>
  <c r="R385" i="12"/>
  <c r="S385" i="12" s="1"/>
  <c r="T385" i="12" s="1"/>
  <c r="M403" i="12"/>
  <c r="F405" i="5"/>
  <c r="V396" i="5"/>
  <c r="AA396" i="5"/>
  <c r="G398" i="5"/>
  <c r="H392" i="12" s="1"/>
  <c r="I392" i="12" s="1"/>
  <c r="G399" i="5"/>
  <c r="H393" i="12" s="1"/>
  <c r="I393" i="12" s="1"/>
  <c r="Q397" i="5"/>
  <c r="R397" i="5"/>
  <c r="T397" i="5"/>
  <c r="S397" i="5"/>
  <c r="A391" i="12"/>
  <c r="N387" i="12" l="1"/>
  <c r="R386" i="12"/>
  <c r="S386" i="12" s="1"/>
  <c r="T386" i="12" s="1"/>
  <c r="M404" i="12"/>
  <c r="S399" i="5"/>
  <c r="T399" i="5"/>
  <c r="Q399" i="5"/>
  <c r="R399" i="5"/>
  <c r="R398" i="5"/>
  <c r="S398" i="5"/>
  <c r="Q398" i="5"/>
  <c r="T398" i="5"/>
  <c r="AB396" i="5"/>
  <c r="F406" i="5"/>
  <c r="AA397" i="5"/>
  <c r="V397" i="5"/>
  <c r="A392" i="12"/>
  <c r="N388" i="12" l="1"/>
  <c r="R387" i="12"/>
  <c r="S387" i="12" s="1"/>
  <c r="T387" i="12" s="1"/>
  <c r="M405" i="12"/>
  <c r="AB397" i="5"/>
  <c r="V399" i="5"/>
  <c r="AA399" i="5"/>
  <c r="AA398" i="5"/>
  <c r="V398" i="5"/>
  <c r="F407" i="5"/>
  <c r="G400" i="5"/>
  <c r="H394" i="12" s="1"/>
  <c r="I394" i="12" s="1"/>
  <c r="A393" i="12"/>
  <c r="N389" i="12" l="1"/>
  <c r="R388" i="12"/>
  <c r="S388" i="12" s="1"/>
  <c r="T388" i="12" s="1"/>
  <c r="M406" i="12"/>
  <c r="T400" i="5"/>
  <c r="R400" i="5"/>
  <c r="Q400" i="5"/>
  <c r="S400" i="5"/>
  <c r="F408" i="5"/>
  <c r="G401" i="5"/>
  <c r="H395" i="12" s="1"/>
  <c r="I395" i="12" s="1"/>
  <c r="AB398" i="5"/>
  <c r="AB399" i="5"/>
  <c r="A394" i="12"/>
  <c r="N390" i="12" l="1"/>
  <c r="R389" i="12"/>
  <c r="S389" i="12" s="1"/>
  <c r="T389" i="12" s="1"/>
  <c r="M407" i="12"/>
  <c r="Q401" i="5"/>
  <c r="S401" i="5"/>
  <c r="R401" i="5"/>
  <c r="T401" i="5"/>
  <c r="F409" i="5"/>
  <c r="G402" i="5"/>
  <c r="H396" i="12" s="1"/>
  <c r="I396" i="12" s="1"/>
  <c r="AA400" i="5"/>
  <c r="V400" i="5"/>
  <c r="A395" i="12"/>
  <c r="N391" i="12" l="1"/>
  <c r="R390" i="12"/>
  <c r="S390" i="12" s="1"/>
  <c r="T390" i="12" s="1"/>
  <c r="M408" i="12"/>
  <c r="F410" i="5"/>
  <c r="G403" i="5"/>
  <c r="H397" i="12" s="1"/>
  <c r="I397" i="12" s="1"/>
  <c r="G404" i="5"/>
  <c r="H398" i="12" s="1"/>
  <c r="I398" i="12" s="1"/>
  <c r="AB400" i="5"/>
  <c r="V401" i="5"/>
  <c r="AA401" i="5"/>
  <c r="R402" i="5"/>
  <c r="T402" i="5"/>
  <c r="Q402" i="5"/>
  <c r="S402" i="5"/>
  <c r="A396" i="12"/>
  <c r="N392" i="12" l="1"/>
  <c r="R391" i="12"/>
  <c r="S391" i="12" s="1"/>
  <c r="T391" i="12" s="1"/>
  <c r="M409" i="12"/>
  <c r="AB401" i="5"/>
  <c r="S403" i="5"/>
  <c r="Q403" i="5"/>
  <c r="R403" i="5"/>
  <c r="T403" i="5"/>
  <c r="F411" i="5"/>
  <c r="Q404" i="5"/>
  <c r="T404" i="5"/>
  <c r="R404" i="5"/>
  <c r="S404" i="5"/>
  <c r="V402" i="5"/>
  <c r="AA402" i="5"/>
  <c r="A397" i="12"/>
  <c r="N393" i="12" l="1"/>
  <c r="R392" i="12"/>
  <c r="S392" i="12" s="1"/>
  <c r="T392" i="12" s="1"/>
  <c r="M410" i="12"/>
  <c r="AB402" i="5"/>
  <c r="V404" i="5"/>
  <c r="AA404" i="5"/>
  <c r="F412" i="5"/>
  <c r="G405" i="5"/>
  <c r="H399" i="12" s="1"/>
  <c r="I399" i="12" s="1"/>
  <c r="AA403" i="5"/>
  <c r="V403" i="5"/>
  <c r="A398" i="12"/>
  <c r="N394" i="12" l="1"/>
  <c r="R393" i="12"/>
  <c r="S393" i="12" s="1"/>
  <c r="T393" i="12" s="1"/>
  <c r="M411" i="12"/>
  <c r="AB403" i="5"/>
  <c r="F413" i="5"/>
  <c r="G407" i="5" s="1"/>
  <c r="H401" i="12" s="1"/>
  <c r="I401" i="12" s="1"/>
  <c r="Q405" i="5"/>
  <c r="R405" i="5"/>
  <c r="S405" i="5"/>
  <c r="T405" i="5"/>
  <c r="AB404" i="5"/>
  <c r="G406" i="5"/>
  <c r="H400" i="12" s="1"/>
  <c r="I400" i="12" s="1"/>
  <c r="A399" i="12"/>
  <c r="N395" i="12" l="1"/>
  <c r="R394" i="12"/>
  <c r="S394" i="12" s="1"/>
  <c r="T394" i="12" s="1"/>
  <c r="M412" i="12"/>
  <c r="R406" i="5"/>
  <c r="S406" i="5"/>
  <c r="Q406" i="5"/>
  <c r="T406" i="5"/>
  <c r="S407" i="5"/>
  <c r="T407" i="5"/>
  <c r="Q407" i="5"/>
  <c r="R407" i="5"/>
  <c r="AA405" i="5"/>
  <c r="V405" i="5"/>
  <c r="F414" i="5"/>
  <c r="G408" i="5"/>
  <c r="H402" i="12" s="1"/>
  <c r="I402" i="12" s="1"/>
  <c r="A400" i="12"/>
  <c r="N396" i="12" l="1"/>
  <c r="R395" i="12"/>
  <c r="S395" i="12" s="1"/>
  <c r="T395" i="12" s="1"/>
  <c r="M413" i="12"/>
  <c r="AB405" i="5"/>
  <c r="T408" i="5"/>
  <c r="R408" i="5"/>
  <c r="Q408" i="5"/>
  <c r="S408" i="5"/>
  <c r="F415" i="5"/>
  <c r="AA407" i="5"/>
  <c r="V407" i="5"/>
  <c r="AA406" i="5"/>
  <c r="V406" i="5"/>
  <c r="A401" i="12"/>
  <c r="N397" i="12" l="1"/>
  <c r="R396" i="12"/>
  <c r="S396" i="12" s="1"/>
  <c r="T396" i="12" s="1"/>
  <c r="M414" i="12"/>
  <c r="AB406" i="5"/>
  <c r="F416" i="5"/>
  <c r="AB407" i="5"/>
  <c r="G409" i="5"/>
  <c r="H403" i="12" s="1"/>
  <c r="I403" i="12" s="1"/>
  <c r="AA408" i="5"/>
  <c r="V408" i="5"/>
  <c r="A402" i="12"/>
  <c r="N398" i="12" l="1"/>
  <c r="R397" i="12"/>
  <c r="S397" i="12" s="1"/>
  <c r="T397" i="12" s="1"/>
  <c r="M415" i="12"/>
  <c r="AB408" i="5"/>
  <c r="Q409" i="5"/>
  <c r="S409" i="5"/>
  <c r="T409" i="5"/>
  <c r="R409" i="5"/>
  <c r="F417" i="5"/>
  <c r="G410" i="5"/>
  <c r="H404" i="12" s="1"/>
  <c r="I404" i="12" s="1"/>
  <c r="A403" i="12"/>
  <c r="N399" i="12" l="1"/>
  <c r="R398" i="12"/>
  <c r="S398" i="12" s="1"/>
  <c r="T398" i="12" s="1"/>
  <c r="M416" i="12"/>
  <c r="V409" i="5"/>
  <c r="AA409" i="5"/>
  <c r="F418" i="5"/>
  <c r="G412" i="5"/>
  <c r="H406" i="12" s="1"/>
  <c r="I406" i="12" s="1"/>
  <c r="R410" i="5"/>
  <c r="T410" i="5"/>
  <c r="S410" i="5"/>
  <c r="Q410" i="5"/>
  <c r="G411" i="5"/>
  <c r="H405" i="12" s="1"/>
  <c r="I405" i="12" s="1"/>
  <c r="A404" i="12"/>
  <c r="N400" i="12" l="1"/>
  <c r="R399" i="12"/>
  <c r="S399" i="12" s="1"/>
  <c r="T399" i="12" s="1"/>
  <c r="M417" i="12"/>
  <c r="V410" i="5"/>
  <c r="AA410" i="5"/>
  <c r="S411" i="5"/>
  <c r="Q411" i="5"/>
  <c r="T411" i="5"/>
  <c r="R411" i="5"/>
  <c r="Q412" i="5"/>
  <c r="T412" i="5"/>
  <c r="R412" i="5"/>
  <c r="S412" i="5"/>
  <c r="F419" i="5"/>
  <c r="AB409" i="5"/>
  <c r="A405" i="12"/>
  <c r="N401" i="12" l="1"/>
  <c r="R400" i="12"/>
  <c r="S400" i="12" s="1"/>
  <c r="T400" i="12" s="1"/>
  <c r="M418" i="12"/>
  <c r="V411" i="5"/>
  <c r="AA411" i="5"/>
  <c r="F420" i="5"/>
  <c r="G413" i="5"/>
  <c r="H407" i="12" s="1"/>
  <c r="I407" i="12" s="1"/>
  <c r="V412" i="5"/>
  <c r="AA412" i="5"/>
  <c r="AB410" i="5"/>
  <c r="A406" i="12"/>
  <c r="N402" i="12" l="1"/>
  <c r="R401" i="12"/>
  <c r="S401" i="12" s="1"/>
  <c r="T401" i="12" s="1"/>
  <c r="M419" i="12"/>
  <c r="AB412" i="5"/>
  <c r="Q413" i="5"/>
  <c r="R413" i="5"/>
  <c r="S413" i="5"/>
  <c r="T413" i="5"/>
  <c r="F421" i="5"/>
  <c r="G414" i="5"/>
  <c r="H408" i="12" s="1"/>
  <c r="I408" i="12" s="1"/>
  <c r="AB411" i="5"/>
  <c r="A407" i="12"/>
  <c r="N403" i="12" l="1"/>
  <c r="R402" i="12"/>
  <c r="S402" i="12" s="1"/>
  <c r="T402" i="12" s="1"/>
  <c r="M420" i="12"/>
  <c r="F422" i="5"/>
  <c r="G416" i="5"/>
  <c r="H410" i="12" s="1"/>
  <c r="I410" i="12" s="1"/>
  <c r="G415" i="5"/>
  <c r="H409" i="12" s="1"/>
  <c r="I409" i="12" s="1"/>
  <c r="AA413" i="5"/>
  <c r="V413" i="5"/>
  <c r="R414" i="5"/>
  <c r="S414" i="5"/>
  <c r="Q414" i="5"/>
  <c r="T414" i="5"/>
  <c r="A408" i="12"/>
  <c r="N404" i="12" l="1"/>
  <c r="R403" i="12"/>
  <c r="S403" i="12" s="1"/>
  <c r="T403" i="12" s="1"/>
  <c r="M421" i="12"/>
  <c r="AB413" i="5"/>
  <c r="S415" i="5"/>
  <c r="T415" i="5"/>
  <c r="Q415" i="5"/>
  <c r="R415" i="5"/>
  <c r="F423" i="5"/>
  <c r="G417" i="5"/>
  <c r="H411" i="12" s="1"/>
  <c r="I411" i="12" s="1"/>
  <c r="T416" i="5"/>
  <c r="R416" i="5"/>
  <c r="Q416" i="5"/>
  <c r="S416" i="5"/>
  <c r="AA414" i="5"/>
  <c r="V414" i="5"/>
  <c r="A409" i="12"/>
  <c r="N405" i="12" l="1"/>
  <c r="R404" i="12"/>
  <c r="S404" i="12" s="1"/>
  <c r="T404" i="12" s="1"/>
  <c r="M422" i="12"/>
  <c r="Q417" i="5"/>
  <c r="S417" i="5"/>
  <c r="R417" i="5"/>
  <c r="T417" i="5"/>
  <c r="F424" i="5"/>
  <c r="G418" i="5" s="1"/>
  <c r="H412" i="12" s="1"/>
  <c r="I412" i="12" s="1"/>
  <c r="AB414" i="5"/>
  <c r="V415" i="5"/>
  <c r="AA415" i="5"/>
  <c r="AA416" i="5"/>
  <c r="V416" i="5"/>
  <c r="A410" i="12"/>
  <c r="N406" i="12" l="1"/>
  <c r="R405" i="12"/>
  <c r="S405" i="12" s="1"/>
  <c r="T405" i="12" s="1"/>
  <c r="M423" i="12"/>
  <c r="AB416" i="5"/>
  <c r="F425" i="5"/>
  <c r="R418" i="5"/>
  <c r="T418" i="5"/>
  <c r="Q418" i="5"/>
  <c r="S418" i="5"/>
  <c r="AB415" i="5"/>
  <c r="V417" i="5"/>
  <c r="AA417" i="5"/>
  <c r="A411" i="12"/>
  <c r="N407" i="12" l="1"/>
  <c r="R406" i="12"/>
  <c r="S406" i="12" s="1"/>
  <c r="T406" i="12" s="1"/>
  <c r="M424" i="12"/>
  <c r="V418" i="5"/>
  <c r="AA418" i="5"/>
  <c r="AB417" i="5"/>
  <c r="F426" i="5"/>
  <c r="G419" i="5"/>
  <c r="H413" i="12" s="1"/>
  <c r="I413" i="12" s="1"/>
  <c r="A412" i="12"/>
  <c r="N408" i="12" l="1"/>
  <c r="R407" i="12"/>
  <c r="S407" i="12" s="1"/>
  <c r="T407" i="12" s="1"/>
  <c r="M425" i="12"/>
  <c r="S419" i="5"/>
  <c r="Q419" i="5"/>
  <c r="R419" i="5"/>
  <c r="T419" i="5"/>
  <c r="F427" i="5"/>
  <c r="G420" i="5"/>
  <c r="H414" i="12" s="1"/>
  <c r="I414" i="12" s="1"/>
  <c r="AB418" i="5"/>
  <c r="A413" i="12"/>
  <c r="N409" i="12" l="1"/>
  <c r="R408" i="12"/>
  <c r="S408" i="12" s="1"/>
  <c r="T408" i="12" s="1"/>
  <c r="M426" i="12"/>
  <c r="Q420" i="5"/>
  <c r="T420" i="5"/>
  <c r="R420" i="5"/>
  <c r="S420" i="5"/>
  <c r="F428" i="5"/>
  <c r="G422" i="5" s="1"/>
  <c r="H416" i="12" s="1"/>
  <c r="I416" i="12" s="1"/>
  <c r="AA419" i="5"/>
  <c r="V419" i="5"/>
  <c r="G421" i="5"/>
  <c r="H415" i="12" s="1"/>
  <c r="I415" i="12" s="1"/>
  <c r="A414" i="12"/>
  <c r="N410" i="12" l="1"/>
  <c r="R409" i="12"/>
  <c r="S409" i="12" s="1"/>
  <c r="T409" i="12" s="1"/>
  <c r="M427" i="12"/>
  <c r="AB419" i="5"/>
  <c r="R422" i="5"/>
  <c r="S422" i="5"/>
  <c r="Q422" i="5"/>
  <c r="T422" i="5"/>
  <c r="V420" i="5"/>
  <c r="AA420" i="5"/>
  <c r="F429" i="5"/>
  <c r="Q421" i="5"/>
  <c r="R421" i="5"/>
  <c r="S421" i="5"/>
  <c r="T421" i="5"/>
  <c r="A415" i="12"/>
  <c r="N411" i="12" l="1"/>
  <c r="R410" i="12"/>
  <c r="S410" i="12" s="1"/>
  <c r="T410" i="12" s="1"/>
  <c r="M428" i="12"/>
  <c r="F430" i="5"/>
  <c r="G423" i="5"/>
  <c r="H417" i="12" s="1"/>
  <c r="I417" i="12" s="1"/>
  <c r="AB420" i="5"/>
  <c r="AA421" i="5"/>
  <c r="V421" i="5"/>
  <c r="AA422" i="5"/>
  <c r="V422" i="5"/>
  <c r="A416" i="12"/>
  <c r="N412" i="12" l="1"/>
  <c r="R411" i="12"/>
  <c r="S411" i="12" s="1"/>
  <c r="T411" i="12" s="1"/>
  <c r="M429" i="12"/>
  <c r="AB422" i="5"/>
  <c r="AB421" i="5"/>
  <c r="S423" i="5"/>
  <c r="T423" i="5"/>
  <c r="Q423" i="5"/>
  <c r="R423" i="5"/>
  <c r="F431" i="5"/>
  <c r="G424" i="5"/>
  <c r="H418" i="12" s="1"/>
  <c r="I418" i="12" s="1"/>
  <c r="A417" i="12"/>
  <c r="N413" i="12" l="1"/>
  <c r="R412" i="12"/>
  <c r="S412" i="12" s="1"/>
  <c r="T412" i="12" s="1"/>
  <c r="M430" i="12"/>
  <c r="T424" i="5"/>
  <c r="Q424" i="5"/>
  <c r="R424" i="5"/>
  <c r="S424" i="5"/>
  <c r="F432" i="5"/>
  <c r="G426" i="5" s="1"/>
  <c r="H420" i="12" s="1"/>
  <c r="I420" i="12" s="1"/>
  <c r="G425" i="5"/>
  <c r="H419" i="12" s="1"/>
  <c r="I419" i="12" s="1"/>
  <c r="AA423" i="5"/>
  <c r="V423" i="5"/>
  <c r="A418" i="12"/>
  <c r="N414" i="12" l="1"/>
  <c r="R413" i="12"/>
  <c r="S413" i="12" s="1"/>
  <c r="T413" i="12" s="1"/>
  <c r="M431" i="12"/>
  <c r="AB423" i="5"/>
  <c r="R426" i="5"/>
  <c r="Q426" i="5"/>
  <c r="S426" i="5"/>
  <c r="T426" i="5"/>
  <c r="F433" i="5"/>
  <c r="V424" i="5"/>
  <c r="AA424" i="5"/>
  <c r="Q425" i="5"/>
  <c r="R425" i="5"/>
  <c r="S425" i="5"/>
  <c r="T425" i="5"/>
  <c r="A419" i="12"/>
  <c r="N415" i="12" l="1"/>
  <c r="R414" i="12"/>
  <c r="S414" i="12" s="1"/>
  <c r="T414" i="12" s="1"/>
  <c r="M432" i="12"/>
  <c r="F434" i="5"/>
  <c r="G427" i="5"/>
  <c r="H421" i="12" s="1"/>
  <c r="I421" i="12" s="1"/>
  <c r="V425" i="5"/>
  <c r="AA425" i="5"/>
  <c r="AB424" i="5"/>
  <c r="V426" i="5"/>
  <c r="AA426" i="5"/>
  <c r="A420" i="12"/>
  <c r="N416" i="12" l="1"/>
  <c r="R415" i="12"/>
  <c r="S415" i="12" s="1"/>
  <c r="T415" i="12" s="1"/>
  <c r="M433" i="12"/>
  <c r="AB425" i="5"/>
  <c r="F435" i="5"/>
  <c r="G428" i="5"/>
  <c r="H422" i="12" s="1"/>
  <c r="I422" i="12" s="1"/>
  <c r="S427" i="5"/>
  <c r="Q427" i="5"/>
  <c r="R427" i="5"/>
  <c r="T427" i="5"/>
  <c r="AB426" i="5"/>
  <c r="A421" i="12"/>
  <c r="N417" i="12" l="1"/>
  <c r="R416" i="12"/>
  <c r="S416" i="12" s="1"/>
  <c r="T416" i="12" s="1"/>
  <c r="M434" i="12"/>
  <c r="AA427" i="5"/>
  <c r="V427" i="5"/>
  <c r="Q428" i="5"/>
  <c r="T428" i="5"/>
  <c r="S428" i="5"/>
  <c r="R428" i="5"/>
  <c r="F436" i="5"/>
  <c r="G429" i="5"/>
  <c r="H423" i="12" s="1"/>
  <c r="I423" i="12" s="1"/>
  <c r="A422" i="12"/>
  <c r="N418" i="12" l="1"/>
  <c r="R417" i="12"/>
  <c r="S417" i="12" s="1"/>
  <c r="T417" i="12" s="1"/>
  <c r="M435" i="12"/>
  <c r="V428" i="5"/>
  <c r="AA428" i="5"/>
  <c r="Q429" i="5"/>
  <c r="R429" i="5"/>
  <c r="S429" i="5"/>
  <c r="T429" i="5"/>
  <c r="AB427" i="5"/>
  <c r="F437" i="5"/>
  <c r="G430" i="5"/>
  <c r="H424" i="12" s="1"/>
  <c r="I424" i="12" s="1"/>
  <c r="A423" i="12"/>
  <c r="N419" i="12" l="1"/>
  <c r="R418" i="12"/>
  <c r="S418" i="12" s="1"/>
  <c r="T418" i="12" s="1"/>
  <c r="M436" i="12"/>
  <c r="R430" i="5"/>
  <c r="S430" i="5"/>
  <c r="Q430" i="5"/>
  <c r="T430" i="5"/>
  <c r="AA429" i="5"/>
  <c r="V429" i="5"/>
  <c r="F438" i="5"/>
  <c r="G431" i="5"/>
  <c r="H425" i="12" s="1"/>
  <c r="I425" i="12" s="1"/>
  <c r="G432" i="5"/>
  <c r="H426" i="12" s="1"/>
  <c r="I426" i="12" s="1"/>
  <c r="AB428" i="5"/>
  <c r="A424" i="12"/>
  <c r="N420" i="12" l="1"/>
  <c r="R419" i="12"/>
  <c r="S419" i="12" s="1"/>
  <c r="T419" i="12" s="1"/>
  <c r="M437" i="12"/>
  <c r="AB429" i="5"/>
  <c r="S431" i="5"/>
  <c r="T431" i="5"/>
  <c r="Q431" i="5"/>
  <c r="R431" i="5"/>
  <c r="AA430" i="5"/>
  <c r="V430" i="5"/>
  <c r="T432" i="5"/>
  <c r="Q432" i="5"/>
  <c r="S432" i="5"/>
  <c r="R432" i="5"/>
  <c r="F439" i="5"/>
  <c r="A425" i="12"/>
  <c r="N421" i="12" l="1"/>
  <c r="R420" i="12"/>
  <c r="S420" i="12" s="1"/>
  <c r="T420" i="12" s="1"/>
  <c r="M438" i="12"/>
  <c r="AB430" i="5"/>
  <c r="F440" i="5"/>
  <c r="G433" i="5"/>
  <c r="H427" i="12" s="1"/>
  <c r="I427" i="12" s="1"/>
  <c r="AA431" i="5"/>
  <c r="V431" i="5"/>
  <c r="V432" i="5"/>
  <c r="AA432" i="5"/>
  <c r="A426" i="12"/>
  <c r="N422" i="12" l="1"/>
  <c r="R421" i="12"/>
  <c r="S421" i="12" s="1"/>
  <c r="T421" i="12" s="1"/>
  <c r="M439" i="12"/>
  <c r="AB431" i="5"/>
  <c r="F441" i="5"/>
  <c r="G434" i="5"/>
  <c r="H428" i="12" s="1"/>
  <c r="I428" i="12" s="1"/>
  <c r="Q433" i="5"/>
  <c r="R433" i="5"/>
  <c r="T433" i="5"/>
  <c r="S433" i="5"/>
  <c r="AB432" i="5"/>
  <c r="A427" i="12"/>
  <c r="N423" i="12" l="1"/>
  <c r="R422" i="12"/>
  <c r="S422" i="12" s="1"/>
  <c r="T422" i="12" s="1"/>
  <c r="M440" i="12"/>
  <c r="V433" i="5"/>
  <c r="AA433" i="5"/>
  <c r="R434" i="5"/>
  <c r="S434" i="5"/>
  <c r="T434" i="5"/>
  <c r="Q434" i="5"/>
  <c r="F442" i="5"/>
  <c r="G435" i="5"/>
  <c r="H429" i="12" s="1"/>
  <c r="I429" i="12" s="1"/>
  <c r="A428" i="12"/>
  <c r="N424" i="12" l="1"/>
  <c r="R423" i="12"/>
  <c r="S423" i="12" s="1"/>
  <c r="T423" i="12" s="1"/>
  <c r="M441" i="12"/>
  <c r="V434" i="5"/>
  <c r="AA434" i="5"/>
  <c r="F443" i="5"/>
  <c r="G436" i="5"/>
  <c r="H430" i="12" s="1"/>
  <c r="I430" i="12" s="1"/>
  <c r="S435" i="5"/>
  <c r="R435" i="5"/>
  <c r="T435" i="5"/>
  <c r="Q435" i="5"/>
  <c r="AB433" i="5"/>
  <c r="A429" i="12"/>
  <c r="N425" i="12" l="1"/>
  <c r="R424" i="12"/>
  <c r="S424" i="12" s="1"/>
  <c r="T424" i="12" s="1"/>
  <c r="M442" i="12"/>
  <c r="V435" i="5"/>
  <c r="AA435" i="5"/>
  <c r="F444" i="5"/>
  <c r="G437" i="5"/>
  <c r="H431" i="12" s="1"/>
  <c r="I431" i="12" s="1"/>
  <c r="AB434" i="5"/>
  <c r="Q436" i="5"/>
  <c r="T436" i="5"/>
  <c r="S436" i="5"/>
  <c r="R436" i="5"/>
  <c r="A430" i="12"/>
  <c r="N426" i="12" l="1"/>
  <c r="R425" i="12"/>
  <c r="S425" i="12" s="1"/>
  <c r="T425" i="12" s="1"/>
  <c r="M443" i="12"/>
  <c r="F445" i="5"/>
  <c r="G438" i="5"/>
  <c r="H432" i="12" s="1"/>
  <c r="I432" i="12" s="1"/>
  <c r="G439" i="5"/>
  <c r="H433" i="12" s="1"/>
  <c r="I433" i="12" s="1"/>
  <c r="Q437" i="5"/>
  <c r="R437" i="5"/>
  <c r="T437" i="5"/>
  <c r="S437" i="5"/>
  <c r="V436" i="5"/>
  <c r="AA436" i="5"/>
  <c r="AB435" i="5"/>
  <c r="A431" i="12"/>
  <c r="N427" i="12" l="1"/>
  <c r="R426" i="12"/>
  <c r="S426" i="12" s="1"/>
  <c r="T426" i="12" s="1"/>
  <c r="M444" i="12"/>
  <c r="AA437" i="5"/>
  <c r="V437" i="5"/>
  <c r="T439" i="5"/>
  <c r="R439" i="5"/>
  <c r="S439" i="5"/>
  <c r="Q439" i="5"/>
  <c r="AB436" i="5"/>
  <c r="R438" i="5"/>
  <c r="S438" i="5"/>
  <c r="Q438" i="5"/>
  <c r="T438" i="5"/>
  <c r="F446" i="5"/>
  <c r="A432" i="12"/>
  <c r="N428" i="12" l="1"/>
  <c r="R427" i="12"/>
  <c r="S427" i="12" s="1"/>
  <c r="T427" i="12" s="1"/>
  <c r="M445" i="12"/>
  <c r="AB437" i="5"/>
  <c r="F447" i="5"/>
  <c r="G441" i="5" s="1"/>
  <c r="H435" i="12" s="1"/>
  <c r="I435" i="12" s="1"/>
  <c r="G440" i="5"/>
  <c r="H434" i="12" s="1"/>
  <c r="I434" i="12" s="1"/>
  <c r="AA438" i="5"/>
  <c r="V438" i="5"/>
  <c r="V439" i="5"/>
  <c r="AA439" i="5"/>
  <c r="A433" i="12"/>
  <c r="N429" i="12" l="1"/>
  <c r="R428" i="12"/>
  <c r="S428" i="12" s="1"/>
  <c r="T428" i="12" s="1"/>
  <c r="M446" i="12"/>
  <c r="AB438" i="5"/>
  <c r="Q441" i="5"/>
  <c r="T441" i="5"/>
  <c r="S441" i="5"/>
  <c r="R441" i="5"/>
  <c r="F448" i="5"/>
  <c r="Q440" i="5"/>
  <c r="R440" i="5"/>
  <c r="S440" i="5"/>
  <c r="T440" i="5"/>
  <c r="AB439" i="5"/>
  <c r="A434" i="12"/>
  <c r="N430" i="12" l="1"/>
  <c r="R429" i="12"/>
  <c r="S429" i="12" s="1"/>
  <c r="T429" i="12" s="1"/>
  <c r="M447" i="12"/>
  <c r="F449" i="5"/>
  <c r="V441" i="5"/>
  <c r="AA441" i="5"/>
  <c r="AA440" i="5"/>
  <c r="V440" i="5"/>
  <c r="G442" i="5"/>
  <c r="H436" i="12" s="1"/>
  <c r="I436" i="12" s="1"/>
  <c r="A435" i="12"/>
  <c r="N431" i="12" l="1"/>
  <c r="R430" i="12"/>
  <c r="S430" i="12" s="1"/>
  <c r="T430" i="12" s="1"/>
  <c r="M448" i="12"/>
  <c r="AB440" i="5"/>
  <c r="AB441" i="5"/>
  <c r="F450" i="5"/>
  <c r="G443" i="5"/>
  <c r="H437" i="12" s="1"/>
  <c r="I437" i="12" s="1"/>
  <c r="R442" i="5"/>
  <c r="Q442" i="5"/>
  <c r="S442" i="5"/>
  <c r="T442" i="5"/>
  <c r="A436" i="12"/>
  <c r="N432" i="12" l="1"/>
  <c r="R431" i="12"/>
  <c r="S431" i="12" s="1"/>
  <c r="T431" i="12" s="1"/>
  <c r="M449" i="12"/>
  <c r="AA442" i="5"/>
  <c r="V442" i="5"/>
  <c r="S443" i="5"/>
  <c r="R443" i="5"/>
  <c r="T443" i="5"/>
  <c r="Q443" i="5"/>
  <c r="F451" i="5"/>
  <c r="G444" i="5"/>
  <c r="H438" i="12" s="1"/>
  <c r="I438" i="12" s="1"/>
  <c r="A437" i="12"/>
  <c r="N433" i="12" l="1"/>
  <c r="R432" i="12"/>
  <c r="S432" i="12" s="1"/>
  <c r="T432" i="12" s="1"/>
  <c r="M450" i="12"/>
  <c r="AB442" i="5"/>
  <c r="F452" i="5"/>
  <c r="G446" i="5"/>
  <c r="H440" i="12" s="1"/>
  <c r="I440" i="12" s="1"/>
  <c r="G445" i="5"/>
  <c r="H439" i="12" s="1"/>
  <c r="I439" i="12" s="1"/>
  <c r="V443" i="5"/>
  <c r="AA443" i="5"/>
  <c r="Q444" i="5"/>
  <c r="T444" i="5"/>
  <c r="R444" i="5"/>
  <c r="S444" i="5"/>
  <c r="A438" i="12"/>
  <c r="N434" i="12" l="1"/>
  <c r="R433" i="12"/>
  <c r="S433" i="12" s="1"/>
  <c r="T433" i="12" s="1"/>
  <c r="M451" i="12"/>
  <c r="AA444" i="5"/>
  <c r="V444" i="5"/>
  <c r="R445" i="5"/>
  <c r="Q445" i="5"/>
  <c r="S445" i="5"/>
  <c r="T445" i="5"/>
  <c r="S446" i="5"/>
  <c r="R446" i="5"/>
  <c r="T446" i="5"/>
  <c r="Q446" i="5"/>
  <c r="F453" i="5"/>
  <c r="AB443" i="5"/>
  <c r="A439" i="12"/>
  <c r="N435" i="12" l="1"/>
  <c r="R434" i="12"/>
  <c r="S434" i="12" s="1"/>
  <c r="T434" i="12" s="1"/>
  <c r="M452" i="12"/>
  <c r="AB444" i="5"/>
  <c r="AA446" i="5"/>
  <c r="V446" i="5"/>
  <c r="F454" i="5"/>
  <c r="G448" i="5"/>
  <c r="H442" i="12" s="1"/>
  <c r="I442" i="12" s="1"/>
  <c r="G447" i="5"/>
  <c r="H441" i="12" s="1"/>
  <c r="I441" i="12" s="1"/>
  <c r="AA445" i="5"/>
  <c r="V445" i="5"/>
  <c r="A440" i="12"/>
  <c r="N436" i="12" l="1"/>
  <c r="R435" i="12"/>
  <c r="S435" i="12" s="1"/>
  <c r="T435" i="12" s="1"/>
  <c r="AB446" i="5"/>
  <c r="M453" i="12"/>
  <c r="AB445" i="5"/>
  <c r="T447" i="5"/>
  <c r="Q447" i="5"/>
  <c r="S447" i="5"/>
  <c r="R447" i="5"/>
  <c r="Q448" i="5"/>
  <c r="R448" i="5"/>
  <c r="T448" i="5"/>
  <c r="S448" i="5"/>
  <c r="F455" i="5"/>
  <c r="A441" i="12"/>
  <c r="N437" i="12" l="1"/>
  <c r="R436" i="12"/>
  <c r="S436" i="12" s="1"/>
  <c r="T436" i="12" s="1"/>
  <c r="M454" i="12"/>
  <c r="V448" i="5"/>
  <c r="AA448" i="5"/>
  <c r="V447" i="5"/>
  <c r="AA447" i="5"/>
  <c r="F456" i="5"/>
  <c r="G449" i="5"/>
  <c r="H443" i="12" s="1"/>
  <c r="I443" i="12" s="1"/>
  <c r="A442" i="12"/>
  <c r="N438" i="12" l="1"/>
  <c r="R437" i="12"/>
  <c r="S437" i="12" s="1"/>
  <c r="T437" i="12" s="1"/>
  <c r="M455" i="12"/>
  <c r="F457" i="5"/>
  <c r="G450" i="5"/>
  <c r="H444" i="12" s="1"/>
  <c r="I444" i="12" s="1"/>
  <c r="AB447" i="5"/>
  <c r="R449" i="5"/>
  <c r="S449" i="5"/>
  <c r="Q449" i="5"/>
  <c r="T449" i="5"/>
  <c r="AB448" i="5"/>
  <c r="A443" i="12"/>
  <c r="N439" i="12" l="1"/>
  <c r="R438" i="12"/>
  <c r="S438" i="12" s="1"/>
  <c r="T438" i="12" s="1"/>
  <c r="M456" i="12"/>
  <c r="V449" i="5"/>
  <c r="AA449" i="5"/>
  <c r="F458" i="5"/>
  <c r="G451" i="5"/>
  <c r="H445" i="12" s="1"/>
  <c r="I445" i="12" s="1"/>
  <c r="Q450" i="5"/>
  <c r="S450" i="5"/>
  <c r="T450" i="5"/>
  <c r="R450" i="5"/>
  <c r="A444" i="12"/>
  <c r="N440" i="12" l="1"/>
  <c r="R439" i="12"/>
  <c r="S439" i="12" s="1"/>
  <c r="T439" i="12" s="1"/>
  <c r="M457" i="12"/>
  <c r="Q451" i="5"/>
  <c r="R451" i="5"/>
  <c r="T451" i="5"/>
  <c r="S451" i="5"/>
  <c r="F459" i="5"/>
  <c r="G453" i="5" s="1"/>
  <c r="H447" i="12" s="1"/>
  <c r="I447" i="12" s="1"/>
  <c r="G452" i="5"/>
  <c r="H446" i="12" s="1"/>
  <c r="I446" i="12" s="1"/>
  <c r="V450" i="5"/>
  <c r="AA450" i="5"/>
  <c r="AB449" i="5"/>
  <c r="A445" i="12"/>
  <c r="N441" i="12" l="1"/>
  <c r="R440" i="12"/>
  <c r="S440" i="12" s="1"/>
  <c r="T440" i="12" s="1"/>
  <c r="M458" i="12"/>
  <c r="R453" i="5"/>
  <c r="S453" i="5"/>
  <c r="T453" i="5"/>
  <c r="Q453" i="5"/>
  <c r="F460" i="5"/>
  <c r="AB450" i="5"/>
  <c r="AA451" i="5"/>
  <c r="V451" i="5"/>
  <c r="Q452" i="5"/>
  <c r="R452" i="5"/>
  <c r="S452" i="5"/>
  <c r="T452" i="5"/>
  <c r="A446" i="12"/>
  <c r="N442" i="12" l="1"/>
  <c r="R441" i="12"/>
  <c r="S441" i="12" s="1"/>
  <c r="T441" i="12" s="1"/>
  <c r="M459" i="12"/>
  <c r="AB451" i="5"/>
  <c r="AA452" i="5"/>
  <c r="V452" i="5"/>
  <c r="F461" i="5"/>
  <c r="G454" i="5"/>
  <c r="H448" i="12" s="1"/>
  <c r="I448" i="12" s="1"/>
  <c r="AA453" i="5"/>
  <c r="V453" i="5"/>
  <c r="A447" i="12"/>
  <c r="N443" i="12" l="1"/>
  <c r="R442" i="12"/>
  <c r="S442" i="12" s="1"/>
  <c r="T442" i="12" s="1"/>
  <c r="M460" i="12"/>
  <c r="AB453" i="5"/>
  <c r="F462" i="5"/>
  <c r="G455" i="5"/>
  <c r="H449" i="12" s="1"/>
  <c r="I449" i="12" s="1"/>
  <c r="S454" i="5"/>
  <c r="T454" i="5"/>
  <c r="R454" i="5"/>
  <c r="Q454" i="5"/>
  <c r="AB452" i="5"/>
  <c r="A448" i="12"/>
  <c r="N444" i="12" l="1"/>
  <c r="R443" i="12"/>
  <c r="S443" i="12" s="1"/>
  <c r="T443" i="12" s="1"/>
  <c r="M461" i="12"/>
  <c r="AA454" i="5"/>
  <c r="V454" i="5"/>
  <c r="F463" i="5"/>
  <c r="G456" i="5"/>
  <c r="H450" i="12" s="1"/>
  <c r="I450" i="12" s="1"/>
  <c r="G457" i="5"/>
  <c r="H451" i="12" s="1"/>
  <c r="I451" i="12" s="1"/>
  <c r="T455" i="5"/>
  <c r="Q455" i="5"/>
  <c r="S455" i="5"/>
  <c r="R455" i="5"/>
  <c r="A449" i="12"/>
  <c r="N445" i="12" l="1"/>
  <c r="R444" i="12"/>
  <c r="S444" i="12" s="1"/>
  <c r="T444" i="12" s="1"/>
  <c r="M462" i="12"/>
  <c r="AB454" i="5"/>
  <c r="Q456" i="5"/>
  <c r="R456" i="5"/>
  <c r="T456" i="5"/>
  <c r="S456" i="5"/>
  <c r="F464" i="5"/>
  <c r="G458" i="5"/>
  <c r="H452" i="12" s="1"/>
  <c r="I452" i="12" s="1"/>
  <c r="V455" i="5"/>
  <c r="AA455" i="5"/>
  <c r="R457" i="5"/>
  <c r="S457" i="5"/>
  <c r="Q457" i="5"/>
  <c r="T457" i="5"/>
  <c r="A450" i="12"/>
  <c r="N446" i="12" l="1"/>
  <c r="R445" i="12"/>
  <c r="S445" i="12" s="1"/>
  <c r="T445" i="12" s="1"/>
  <c r="M463" i="12"/>
  <c r="Q458" i="5"/>
  <c r="S458" i="5"/>
  <c r="T458" i="5"/>
  <c r="R458" i="5"/>
  <c r="F465" i="5"/>
  <c r="V457" i="5"/>
  <c r="AA457" i="5"/>
  <c r="V456" i="5"/>
  <c r="AA456" i="5"/>
  <c r="AB455" i="5"/>
  <c r="A451" i="12"/>
  <c r="N447" i="12" l="1"/>
  <c r="R446" i="12"/>
  <c r="S446" i="12" s="1"/>
  <c r="T446" i="12" s="1"/>
  <c r="M464" i="12"/>
  <c r="AB456" i="5"/>
  <c r="F466" i="5"/>
  <c r="G459" i="5"/>
  <c r="H453" i="12" s="1"/>
  <c r="I453" i="12" s="1"/>
  <c r="AB457" i="5"/>
  <c r="V458" i="5"/>
  <c r="AA458" i="5"/>
  <c r="A452" i="12"/>
  <c r="N448" i="12" l="1"/>
  <c r="R447" i="12"/>
  <c r="S447" i="12" s="1"/>
  <c r="T447" i="12" s="1"/>
  <c r="M465" i="12"/>
  <c r="AB458" i="5"/>
  <c r="F467" i="5"/>
  <c r="G461" i="5"/>
  <c r="Q459" i="5"/>
  <c r="R459" i="5"/>
  <c r="T459" i="5"/>
  <c r="S459" i="5"/>
  <c r="G460" i="5"/>
  <c r="H454" i="12" s="1"/>
  <c r="I454" i="12" s="1"/>
  <c r="A453" i="12"/>
  <c r="N449" i="12" l="1"/>
  <c r="R448" i="12"/>
  <c r="S448" i="12" s="1"/>
  <c r="T448" i="12" s="1"/>
  <c r="M466" i="12"/>
  <c r="AA459" i="5"/>
  <c r="V459" i="5"/>
  <c r="F468" i="5"/>
  <c r="Q460" i="5"/>
  <c r="R460" i="5"/>
  <c r="S460" i="5"/>
  <c r="T460" i="5"/>
  <c r="A454" i="12"/>
  <c r="N450" i="12" l="1"/>
  <c r="R449" i="12"/>
  <c r="S449" i="12" s="1"/>
  <c r="T449" i="12" s="1"/>
  <c r="AB459" i="5"/>
  <c r="M467" i="12"/>
  <c r="F469" i="5"/>
  <c r="G462" i="5"/>
  <c r="AA460" i="5"/>
  <c r="V460" i="5"/>
  <c r="A455" i="12"/>
  <c r="N451" i="12" l="1"/>
  <c r="R450" i="12"/>
  <c r="S450" i="12" s="1"/>
  <c r="T450" i="12" s="1"/>
  <c r="M468" i="12"/>
  <c r="F470" i="5"/>
  <c r="G464" i="5"/>
  <c r="H458" i="12" s="1"/>
  <c r="I458" i="12" s="1"/>
  <c r="G463" i="5"/>
  <c r="AB460" i="5"/>
  <c r="A456" i="12"/>
  <c r="N452" i="12" l="1"/>
  <c r="R451" i="12"/>
  <c r="S451" i="12" s="1"/>
  <c r="T451" i="12" s="1"/>
  <c r="M469" i="12"/>
  <c r="F471" i="5"/>
  <c r="Q464" i="5"/>
  <c r="R464" i="5"/>
  <c r="T464" i="5"/>
  <c r="S464" i="5"/>
  <c r="A457" i="12"/>
  <c r="N453" i="12" l="1"/>
  <c r="R452" i="12"/>
  <c r="S452" i="12" s="1"/>
  <c r="T452" i="12" s="1"/>
  <c r="M470" i="12"/>
  <c r="V464" i="5"/>
  <c r="AA464" i="5"/>
  <c r="F472" i="5"/>
  <c r="F473" i="5" s="1"/>
  <c r="G465" i="5"/>
  <c r="H459" i="12" s="1"/>
  <c r="I459" i="12" s="1"/>
  <c r="A458" i="12"/>
  <c r="F474" i="5" l="1"/>
  <c r="G466" i="5"/>
  <c r="H460" i="12" s="1"/>
  <c r="I460" i="12" s="1"/>
  <c r="N454" i="12"/>
  <c r="R453" i="12"/>
  <c r="S453" i="12" s="1"/>
  <c r="T453" i="12" s="1"/>
  <c r="M471" i="12"/>
  <c r="R465" i="5"/>
  <c r="S465" i="5"/>
  <c r="T465" i="5"/>
  <c r="Q465" i="5"/>
  <c r="G467" i="5"/>
  <c r="H461" i="12" s="1"/>
  <c r="I461" i="12" s="1"/>
  <c r="G468" i="5"/>
  <c r="H462" i="12" s="1"/>
  <c r="I462" i="12" s="1"/>
  <c r="Q466" i="5"/>
  <c r="AB464" i="5"/>
  <c r="A459" i="12"/>
  <c r="R466" i="5" l="1"/>
  <c r="F475" i="5"/>
  <c r="T466" i="5"/>
  <c r="G469" i="5"/>
  <c r="S466" i="5"/>
  <c r="V466" i="5" s="1"/>
  <c r="N455" i="12"/>
  <c r="R454" i="12"/>
  <c r="S454" i="12" s="1"/>
  <c r="T454" i="12" s="1"/>
  <c r="M472" i="12"/>
  <c r="Q468" i="5"/>
  <c r="R468" i="5"/>
  <c r="S468" i="5"/>
  <c r="T468" i="5"/>
  <c r="Q467" i="5"/>
  <c r="R467" i="5"/>
  <c r="T467" i="5"/>
  <c r="S467" i="5"/>
  <c r="V465" i="5"/>
  <c r="AA465" i="5"/>
  <c r="A460" i="12"/>
  <c r="H463" i="12" l="1"/>
  <c r="I463" i="12" s="1"/>
  <c r="R469" i="5"/>
  <c r="S469" i="5"/>
  <c r="Q469" i="5"/>
  <c r="T469" i="5"/>
  <c r="AA466" i="5"/>
  <c r="AB466" i="5" s="1"/>
  <c r="F476" i="5"/>
  <c r="N456" i="12"/>
  <c r="R455" i="12"/>
  <c r="S455" i="12" s="1"/>
  <c r="T455" i="12" s="1"/>
  <c r="M473" i="12"/>
  <c r="AB465" i="5"/>
  <c r="AA467" i="5"/>
  <c r="V467" i="5"/>
  <c r="AA468" i="5"/>
  <c r="V468" i="5"/>
  <c r="A461" i="12"/>
  <c r="F477" i="5" l="1"/>
  <c r="G470" i="5"/>
  <c r="G471" i="5"/>
  <c r="AA469" i="5"/>
  <c r="V469" i="5"/>
  <c r="N457" i="12"/>
  <c r="R456" i="12"/>
  <c r="S456" i="12" s="1"/>
  <c r="T456" i="12" s="1"/>
  <c r="M474" i="12"/>
  <c r="AB467" i="5"/>
  <c r="AB468" i="5"/>
  <c r="A462" i="12"/>
  <c r="H465" i="12" l="1"/>
  <c r="I465" i="12" s="1"/>
  <c r="T471" i="5"/>
  <c r="Q471" i="5"/>
  <c r="S471" i="5"/>
  <c r="R471" i="5"/>
  <c r="AB469" i="5"/>
  <c r="H464" i="12"/>
  <c r="I464" i="12" s="1"/>
  <c r="T470" i="5"/>
  <c r="R470" i="5"/>
  <c r="S470" i="5"/>
  <c r="Q470" i="5"/>
  <c r="F478" i="5"/>
  <c r="N458" i="12"/>
  <c r="R457" i="12"/>
  <c r="S457" i="12" s="1"/>
  <c r="T457" i="12" s="1"/>
  <c r="M475" i="12"/>
  <c r="A463" i="12"/>
  <c r="F479" i="5" l="1"/>
  <c r="G472" i="5"/>
  <c r="G473" i="5"/>
  <c r="V471" i="5"/>
  <c r="AA471" i="5"/>
  <c r="AA470" i="5"/>
  <c r="V470" i="5"/>
  <c r="N459" i="12"/>
  <c r="R458" i="12"/>
  <c r="S458" i="12" s="1"/>
  <c r="T458" i="12" s="1"/>
  <c r="M476" i="12"/>
  <c r="A464" i="12"/>
  <c r="AB471" i="5" l="1"/>
  <c r="H466" i="12"/>
  <c r="I466" i="12" s="1"/>
  <c r="Q472" i="5"/>
  <c r="T472" i="5"/>
  <c r="S472" i="5"/>
  <c r="R472" i="5"/>
  <c r="AB470" i="5"/>
  <c r="H467" i="12"/>
  <c r="I467" i="12" s="1"/>
  <c r="S473" i="5"/>
  <c r="T473" i="5"/>
  <c r="R473" i="5"/>
  <c r="Q473" i="5"/>
  <c r="F480" i="5"/>
  <c r="N460" i="12"/>
  <c r="R459" i="12"/>
  <c r="S459" i="12" s="1"/>
  <c r="T459" i="12" s="1"/>
  <c r="M477" i="12"/>
  <c r="A465" i="12"/>
  <c r="V472" i="5" l="1"/>
  <c r="AA472" i="5"/>
  <c r="F481" i="5"/>
  <c r="G474" i="5"/>
  <c r="V473" i="5"/>
  <c r="AA473" i="5"/>
  <c r="N461" i="12"/>
  <c r="R460" i="12"/>
  <c r="S460" i="12" s="1"/>
  <c r="T460" i="12" s="1"/>
  <c r="M478" i="12"/>
  <c r="A466" i="12"/>
  <c r="H468" i="12" l="1"/>
  <c r="I468" i="12" s="1"/>
  <c r="S474" i="5"/>
  <c r="T474" i="5"/>
  <c r="R474" i="5"/>
  <c r="Q474" i="5"/>
  <c r="F482" i="5"/>
  <c r="G475" i="5"/>
  <c r="AB473" i="5"/>
  <c r="AB472" i="5"/>
  <c r="N462" i="12"/>
  <c r="R461" i="12"/>
  <c r="S461" i="12" s="1"/>
  <c r="T461" i="12" s="1"/>
  <c r="M479" i="12"/>
  <c r="A467" i="12"/>
  <c r="F483" i="5" l="1"/>
  <c r="G476" i="5"/>
  <c r="V474" i="5"/>
  <c r="AA474" i="5"/>
  <c r="AB474" i="5" s="1"/>
  <c r="H469" i="12"/>
  <c r="I469" i="12" s="1"/>
  <c r="Q475" i="5"/>
  <c r="S475" i="5"/>
  <c r="T475" i="5"/>
  <c r="R475" i="5"/>
  <c r="G477" i="5"/>
  <c r="N463" i="12"/>
  <c r="R462" i="12"/>
  <c r="S462" i="12" s="1"/>
  <c r="T462" i="12" s="1"/>
  <c r="M480" i="12"/>
  <c r="A468" i="12"/>
  <c r="H470" i="12" l="1"/>
  <c r="I470" i="12" s="1"/>
  <c r="T476" i="5"/>
  <c r="Q476" i="5"/>
  <c r="R476" i="5"/>
  <c r="S476" i="5"/>
  <c r="H471" i="12"/>
  <c r="I471" i="12" s="1"/>
  <c r="T477" i="5"/>
  <c r="R477" i="5"/>
  <c r="Q477" i="5"/>
  <c r="S477" i="5"/>
  <c r="V475" i="5"/>
  <c r="AA475" i="5"/>
  <c r="F484" i="5"/>
  <c r="N464" i="12"/>
  <c r="R463" i="12"/>
  <c r="S463" i="12" s="1"/>
  <c r="T463" i="12" s="1"/>
  <c r="M481" i="12"/>
  <c r="A469" i="12"/>
  <c r="AB475" i="5" l="1"/>
  <c r="V477" i="5"/>
  <c r="AA477" i="5"/>
  <c r="AB477" i="5" s="1"/>
  <c r="F485" i="5"/>
  <c r="G478" i="5"/>
  <c r="V476" i="5"/>
  <c r="AA476" i="5"/>
  <c r="N465" i="12"/>
  <c r="R464" i="12"/>
  <c r="S464" i="12" s="1"/>
  <c r="T464" i="12" s="1"/>
  <c r="M482" i="12"/>
  <c r="A470" i="12"/>
  <c r="H472" i="12" l="1"/>
  <c r="I472" i="12" s="1"/>
  <c r="S478" i="5"/>
  <c r="T478" i="5"/>
  <c r="R478" i="5"/>
  <c r="Q478" i="5"/>
  <c r="F486" i="5"/>
  <c r="G479" i="5"/>
  <c r="AB476" i="5"/>
  <c r="N466" i="12"/>
  <c r="R465" i="12"/>
  <c r="S465" i="12" s="1"/>
  <c r="T465" i="12" s="1"/>
  <c r="M483" i="12"/>
  <c r="A471" i="12"/>
  <c r="H473" i="12" l="1"/>
  <c r="I473" i="12" s="1"/>
  <c r="R479" i="5"/>
  <c r="S479" i="5"/>
  <c r="T479" i="5"/>
  <c r="Q479" i="5"/>
  <c r="F487" i="5"/>
  <c r="G480" i="5"/>
  <c r="V478" i="5"/>
  <c r="AA478" i="5"/>
  <c r="G481" i="5"/>
  <c r="N467" i="12"/>
  <c r="R466" i="12"/>
  <c r="S466" i="12" s="1"/>
  <c r="T466" i="12" s="1"/>
  <c r="M484" i="12"/>
  <c r="A472" i="12"/>
  <c r="AB478" i="5" l="1"/>
  <c r="F488" i="5"/>
  <c r="H475" i="12"/>
  <c r="I475" i="12" s="1"/>
  <c r="S481" i="5"/>
  <c r="Q481" i="5"/>
  <c r="R481" i="5"/>
  <c r="T481" i="5"/>
  <c r="G482" i="5"/>
  <c r="V479" i="5"/>
  <c r="AA479" i="5"/>
  <c r="AB479" i="5" s="1"/>
  <c r="H474" i="12"/>
  <c r="I474" i="12" s="1"/>
  <c r="R480" i="5"/>
  <c r="Q480" i="5"/>
  <c r="T480" i="5"/>
  <c r="S480" i="5"/>
  <c r="N468" i="12"/>
  <c r="R467" i="12"/>
  <c r="S467" i="12" s="1"/>
  <c r="T467" i="12" s="1"/>
  <c r="M485" i="12"/>
  <c r="A473" i="12"/>
  <c r="V481" i="5" l="1"/>
  <c r="AA481" i="5"/>
  <c r="AB481" i="5" s="1"/>
  <c r="V480" i="5"/>
  <c r="AA480" i="5"/>
  <c r="AB480" i="5" s="1"/>
  <c r="H476" i="12"/>
  <c r="I476" i="12" s="1"/>
  <c r="Q482" i="5"/>
  <c r="S482" i="5"/>
  <c r="T482" i="5"/>
  <c r="R482" i="5"/>
  <c r="F489" i="5"/>
  <c r="N469" i="12"/>
  <c r="R468" i="12"/>
  <c r="S468" i="12" s="1"/>
  <c r="T468" i="12" s="1"/>
  <c r="M486" i="12"/>
  <c r="A474" i="12"/>
  <c r="F490" i="5" l="1"/>
  <c r="G483" i="5"/>
  <c r="V482" i="5"/>
  <c r="AA482" i="5"/>
  <c r="AB482" i="5" s="1"/>
  <c r="N470" i="12"/>
  <c r="R469" i="12"/>
  <c r="S469" i="12" s="1"/>
  <c r="T469" i="12" s="1"/>
  <c r="M487" i="12"/>
  <c r="A475" i="12"/>
  <c r="H477" i="12" l="1"/>
  <c r="I477" i="12" s="1"/>
  <c r="S483" i="5"/>
  <c r="Q483" i="5"/>
  <c r="R483" i="5"/>
  <c r="T483" i="5"/>
  <c r="F491" i="5"/>
  <c r="G484" i="5"/>
  <c r="N471" i="12"/>
  <c r="R470" i="12"/>
  <c r="S470" i="12" s="1"/>
  <c r="T470" i="12" s="1"/>
  <c r="M488" i="12"/>
  <c r="A476" i="12"/>
  <c r="V483" i="5" l="1"/>
  <c r="AA483" i="5"/>
  <c r="AB483" i="5" s="1"/>
  <c r="F492" i="5"/>
  <c r="G485" i="5"/>
  <c r="N472" i="12"/>
  <c r="R471" i="12"/>
  <c r="S471" i="12" s="1"/>
  <c r="T471" i="12" s="1"/>
  <c r="M489" i="12"/>
  <c r="A477" i="12"/>
  <c r="F493" i="5" l="1"/>
  <c r="G486" i="5"/>
  <c r="N473" i="12"/>
  <c r="R472" i="12"/>
  <c r="S472" i="12" s="1"/>
  <c r="T472" i="12" s="1"/>
  <c r="M490" i="12"/>
  <c r="A478" i="12"/>
  <c r="F494" i="5" l="1"/>
  <c r="G487" i="5"/>
  <c r="N474" i="12"/>
  <c r="R473" i="12"/>
  <c r="S473" i="12" s="1"/>
  <c r="T473" i="12" s="1"/>
  <c r="M491" i="12"/>
  <c r="A479" i="12"/>
  <c r="F495" i="5" l="1"/>
  <c r="G488" i="5"/>
  <c r="N475" i="12"/>
  <c r="R474" i="12"/>
  <c r="S474" i="12" s="1"/>
  <c r="T474" i="12" s="1"/>
  <c r="M492" i="12"/>
  <c r="A480" i="12"/>
  <c r="F496" i="5" l="1"/>
  <c r="G489" i="5"/>
  <c r="N476" i="12"/>
  <c r="R475" i="12"/>
  <c r="S475" i="12" s="1"/>
  <c r="T475" i="12" s="1"/>
  <c r="M493" i="12"/>
  <c r="A481" i="12"/>
  <c r="H483" i="12" l="1"/>
  <c r="I483" i="12" s="1"/>
  <c r="Q489" i="5"/>
  <c r="R489" i="5"/>
  <c r="S489" i="5"/>
  <c r="T489" i="5"/>
  <c r="F497" i="5"/>
  <c r="G490" i="5"/>
  <c r="N477" i="12"/>
  <c r="R476" i="12"/>
  <c r="S476" i="12" s="1"/>
  <c r="T476" i="12" s="1"/>
  <c r="M494" i="12"/>
  <c r="A482" i="12"/>
  <c r="F498" i="5" l="1"/>
  <c r="G491" i="5"/>
  <c r="V489" i="5"/>
  <c r="AA489" i="5"/>
  <c r="AB489" i="5" s="1"/>
  <c r="H484" i="12"/>
  <c r="I484" i="12" s="1"/>
  <c r="T490" i="5"/>
  <c r="S490" i="5"/>
  <c r="R490" i="5"/>
  <c r="Q490" i="5"/>
  <c r="N478" i="12"/>
  <c r="R477" i="12"/>
  <c r="S477" i="12" s="1"/>
  <c r="T477" i="12" s="1"/>
  <c r="M495" i="12"/>
  <c r="A483" i="12"/>
  <c r="F499" i="5" l="1"/>
  <c r="H485" i="12"/>
  <c r="I485" i="12" s="1"/>
  <c r="S491" i="5"/>
  <c r="R491" i="5"/>
  <c r="Q491" i="5"/>
  <c r="T491" i="5"/>
  <c r="G492" i="5"/>
  <c r="G493" i="5"/>
  <c r="V490" i="5"/>
  <c r="AA490" i="5"/>
  <c r="N479" i="12"/>
  <c r="R478" i="12"/>
  <c r="S478" i="12" s="1"/>
  <c r="T478" i="12" s="1"/>
  <c r="M496" i="12"/>
  <c r="A484" i="12"/>
  <c r="AB490" i="5" l="1"/>
  <c r="H487" i="12"/>
  <c r="I487" i="12" s="1"/>
  <c r="R493" i="5"/>
  <c r="S493" i="5"/>
  <c r="T493" i="5"/>
  <c r="Q493" i="5"/>
  <c r="V491" i="5"/>
  <c r="AA491" i="5"/>
  <c r="AB491" i="5" s="1"/>
  <c r="H486" i="12"/>
  <c r="I486" i="12" s="1"/>
  <c r="R492" i="5"/>
  <c r="S492" i="5"/>
  <c r="Q492" i="5"/>
  <c r="T492" i="5"/>
  <c r="F500" i="5"/>
  <c r="N480" i="12"/>
  <c r="R479" i="12"/>
  <c r="S479" i="12" s="1"/>
  <c r="T479" i="12" s="1"/>
  <c r="M497" i="12"/>
  <c r="A485" i="12"/>
  <c r="F501" i="5" l="1"/>
  <c r="G494" i="5"/>
  <c r="G495" i="5"/>
  <c r="V493" i="5"/>
  <c r="AA493" i="5"/>
  <c r="V492" i="5"/>
  <c r="AA492" i="5"/>
  <c r="AB492" i="5" s="1"/>
  <c r="N481" i="12"/>
  <c r="R480" i="12"/>
  <c r="S480" i="12" s="1"/>
  <c r="T480" i="12" s="1"/>
  <c r="M498" i="12"/>
  <c r="A486" i="12"/>
  <c r="H489" i="12" l="1"/>
  <c r="I489" i="12" s="1"/>
  <c r="R495" i="5"/>
  <c r="T495" i="5"/>
  <c r="Q495" i="5"/>
  <c r="S495" i="5"/>
  <c r="H488" i="12"/>
  <c r="I488" i="12" s="1"/>
  <c r="Q494" i="5"/>
  <c r="R494" i="5"/>
  <c r="S494" i="5"/>
  <c r="T494" i="5"/>
  <c r="AB493" i="5"/>
  <c r="F502" i="5"/>
  <c r="N482" i="12"/>
  <c r="R481" i="12"/>
  <c r="S481" i="12" s="1"/>
  <c r="T481" i="12" s="1"/>
  <c r="M499" i="12"/>
  <c r="A487" i="12"/>
  <c r="V494" i="5" l="1"/>
  <c r="AA494" i="5"/>
  <c r="F503" i="5"/>
  <c r="G496" i="5"/>
  <c r="G497" i="5"/>
  <c r="V495" i="5"/>
  <c r="AA495" i="5"/>
  <c r="N483" i="12"/>
  <c r="R482" i="12"/>
  <c r="S482" i="12" s="1"/>
  <c r="T482" i="12" s="1"/>
  <c r="M500" i="12"/>
  <c r="A488" i="12"/>
  <c r="H491" i="12" l="1"/>
  <c r="I491" i="12" s="1"/>
  <c r="T497" i="5"/>
  <c r="S497" i="5"/>
  <c r="Q497" i="5"/>
  <c r="R497" i="5"/>
  <c r="H490" i="12"/>
  <c r="I490" i="12" s="1"/>
  <c r="Q496" i="5"/>
  <c r="S496" i="5"/>
  <c r="R496" i="5"/>
  <c r="T496" i="5"/>
  <c r="F504" i="5"/>
  <c r="AB495" i="5"/>
  <c r="AB494" i="5"/>
  <c r="N484" i="12"/>
  <c r="R483" i="12"/>
  <c r="S483" i="12" s="1"/>
  <c r="T483" i="12" s="1"/>
  <c r="M501" i="12"/>
  <c r="A489" i="12"/>
  <c r="V496" i="5" l="1"/>
  <c r="AA496" i="5"/>
  <c r="AB496" i="5" s="1"/>
  <c r="F505" i="5"/>
  <c r="G498" i="5"/>
  <c r="V497" i="5"/>
  <c r="AA497" i="5"/>
  <c r="N485" i="12"/>
  <c r="R484" i="12"/>
  <c r="S484" i="12" s="1"/>
  <c r="T484" i="12" s="1"/>
  <c r="M502" i="12"/>
  <c r="A490" i="12"/>
  <c r="H492" i="12" l="1"/>
  <c r="I492" i="12" s="1"/>
  <c r="Q498" i="5"/>
  <c r="S498" i="5"/>
  <c r="R498" i="5"/>
  <c r="T498" i="5"/>
  <c r="F506" i="5"/>
  <c r="G499" i="5"/>
  <c r="AB497" i="5"/>
  <c r="N486" i="12"/>
  <c r="R485" i="12"/>
  <c r="S485" i="12" s="1"/>
  <c r="T485" i="12" s="1"/>
  <c r="M503" i="12"/>
  <c r="A491" i="12"/>
  <c r="H493" i="12" l="1"/>
  <c r="I493" i="12" s="1"/>
  <c r="S499" i="5"/>
  <c r="Q499" i="5"/>
  <c r="R499" i="5"/>
  <c r="T499" i="5"/>
  <c r="F507" i="5"/>
  <c r="G500" i="5"/>
  <c r="V498" i="5"/>
  <c r="AA498" i="5"/>
  <c r="N487" i="12"/>
  <c r="R486" i="12"/>
  <c r="S486" i="12" s="1"/>
  <c r="T486" i="12" s="1"/>
  <c r="M504" i="12"/>
  <c r="A492" i="12"/>
  <c r="AB498" i="5" l="1"/>
  <c r="F508" i="5"/>
  <c r="G501" i="5"/>
  <c r="V499" i="5"/>
  <c r="AA499" i="5"/>
  <c r="AB499" i="5" s="1"/>
  <c r="H494" i="12"/>
  <c r="I494" i="12" s="1"/>
  <c r="T500" i="5"/>
  <c r="Q500" i="5"/>
  <c r="S500" i="5"/>
  <c r="R500" i="5"/>
  <c r="N488" i="12"/>
  <c r="R487" i="12"/>
  <c r="S487" i="12" s="1"/>
  <c r="T487" i="12" s="1"/>
  <c r="M505" i="12"/>
  <c r="A493" i="12"/>
  <c r="V500" i="5" l="1"/>
  <c r="AA500" i="5"/>
  <c r="H495" i="12"/>
  <c r="I495" i="12" s="1"/>
  <c r="S501" i="5"/>
  <c r="Q501" i="5"/>
  <c r="T501" i="5"/>
  <c r="R501" i="5"/>
  <c r="F509" i="5"/>
  <c r="G502" i="5"/>
  <c r="N489" i="12"/>
  <c r="R488" i="12"/>
  <c r="S488" i="12" s="1"/>
  <c r="T488" i="12" s="1"/>
  <c r="M506" i="12"/>
  <c r="A494" i="12"/>
  <c r="F510" i="5" l="1"/>
  <c r="G503" i="5"/>
  <c r="G504" i="5"/>
  <c r="V501" i="5"/>
  <c r="AA501" i="5"/>
  <c r="AB501" i="5" s="1"/>
  <c r="H496" i="12"/>
  <c r="I496" i="12" s="1"/>
  <c r="R502" i="5"/>
  <c r="Q502" i="5"/>
  <c r="T502" i="5"/>
  <c r="S502" i="5"/>
  <c r="AB500" i="5"/>
  <c r="N490" i="12"/>
  <c r="R489" i="12"/>
  <c r="S489" i="12" s="1"/>
  <c r="T489" i="12" s="1"/>
  <c r="M507" i="12"/>
  <c r="A495" i="12"/>
  <c r="H498" i="12" l="1"/>
  <c r="I498" i="12" s="1"/>
  <c r="Q504" i="5"/>
  <c r="S504" i="5"/>
  <c r="R504" i="5"/>
  <c r="T504" i="5"/>
  <c r="H497" i="12"/>
  <c r="I497" i="12" s="1"/>
  <c r="T503" i="5"/>
  <c r="Q503" i="5"/>
  <c r="S503" i="5"/>
  <c r="R503" i="5"/>
  <c r="V502" i="5"/>
  <c r="AA502" i="5"/>
  <c r="AB502" i="5" s="1"/>
  <c r="F511" i="5"/>
  <c r="N491" i="12"/>
  <c r="R490" i="12"/>
  <c r="S490" i="12" s="1"/>
  <c r="T490" i="12" s="1"/>
  <c r="M508" i="12"/>
  <c r="A496" i="12"/>
  <c r="F512" i="5" l="1"/>
  <c r="G505" i="5"/>
  <c r="V503" i="5"/>
  <c r="AA503" i="5"/>
  <c r="AB503" i="5" s="1"/>
  <c r="V504" i="5"/>
  <c r="AA504" i="5"/>
  <c r="AB504" i="5" s="1"/>
  <c r="N492" i="12"/>
  <c r="R491" i="12"/>
  <c r="S491" i="12" s="1"/>
  <c r="T491" i="12" s="1"/>
  <c r="M509" i="12"/>
  <c r="A497" i="12"/>
  <c r="H499" i="12" l="1"/>
  <c r="I499" i="12" s="1"/>
  <c r="T505" i="5"/>
  <c r="Q505" i="5"/>
  <c r="S505" i="5"/>
  <c r="R505" i="5"/>
  <c r="G507" i="5"/>
  <c r="G506" i="5"/>
  <c r="F513" i="5"/>
  <c r="N493" i="12"/>
  <c r="R492" i="12"/>
  <c r="S492" i="12" s="1"/>
  <c r="T492" i="12" s="1"/>
  <c r="M510" i="12"/>
  <c r="A498" i="12"/>
  <c r="H500" i="12" l="1"/>
  <c r="I500" i="12" s="1"/>
  <c r="S506" i="5"/>
  <c r="T506" i="5"/>
  <c r="Q506" i="5"/>
  <c r="R506" i="5"/>
  <c r="H501" i="12"/>
  <c r="I501" i="12" s="1"/>
  <c r="T507" i="5"/>
  <c r="S507" i="5"/>
  <c r="Q507" i="5"/>
  <c r="R507" i="5"/>
  <c r="F514" i="5"/>
  <c r="V505" i="5"/>
  <c r="AA505" i="5"/>
  <c r="AB505" i="5" s="1"/>
  <c r="N494" i="12"/>
  <c r="R493" i="12"/>
  <c r="S493" i="12" s="1"/>
  <c r="T493" i="12" s="1"/>
  <c r="M511" i="12"/>
  <c r="A499" i="12"/>
  <c r="V506" i="5" l="1"/>
  <c r="AA506" i="5"/>
  <c r="V507" i="5"/>
  <c r="AA507" i="5"/>
  <c r="AB507" i="5" s="1"/>
  <c r="F515" i="5"/>
  <c r="G508" i="5"/>
  <c r="N495" i="12"/>
  <c r="R494" i="12"/>
  <c r="S494" i="12" s="1"/>
  <c r="T494" i="12" s="1"/>
  <c r="M512" i="12"/>
  <c r="A500" i="12"/>
  <c r="H502" i="12" l="1"/>
  <c r="I502" i="12" s="1"/>
  <c r="T508" i="5"/>
  <c r="S508" i="5"/>
  <c r="Q508" i="5"/>
  <c r="R508" i="5"/>
  <c r="F516" i="5"/>
  <c r="G509" i="5"/>
  <c r="AB506" i="5"/>
  <c r="N496" i="12"/>
  <c r="R495" i="12"/>
  <c r="S495" i="12" s="1"/>
  <c r="T495" i="12" s="1"/>
  <c r="M513" i="12"/>
  <c r="A501" i="12"/>
  <c r="V508" i="5" l="1"/>
  <c r="AA508" i="5"/>
  <c r="AB508" i="5" s="1"/>
  <c r="F517" i="5"/>
  <c r="G510" i="5"/>
  <c r="N497" i="12"/>
  <c r="R496" i="12"/>
  <c r="S496" i="12" s="1"/>
  <c r="T496" i="12" s="1"/>
  <c r="M514" i="12"/>
  <c r="A502" i="12"/>
  <c r="H504" i="12" l="1"/>
  <c r="I504" i="12" s="1"/>
  <c r="T510" i="5"/>
  <c r="R510" i="5"/>
  <c r="Q510" i="5"/>
  <c r="S510" i="5"/>
  <c r="F518" i="5"/>
  <c r="G511" i="5"/>
  <c r="N498" i="12"/>
  <c r="R497" i="12"/>
  <c r="S497" i="12" s="1"/>
  <c r="T497" i="12" s="1"/>
  <c r="M515" i="12"/>
  <c r="A503" i="12"/>
  <c r="H505" i="12" l="1"/>
  <c r="I505" i="12" s="1"/>
  <c r="R511" i="5"/>
  <c r="T511" i="5"/>
  <c r="Q511" i="5"/>
  <c r="S511" i="5"/>
  <c r="AA510" i="5"/>
  <c r="V510" i="5"/>
  <c r="F519" i="5"/>
  <c r="G512" i="5"/>
  <c r="N499" i="12"/>
  <c r="R498" i="12"/>
  <c r="S498" i="12" s="1"/>
  <c r="T498" i="12" s="1"/>
  <c r="M516" i="12"/>
  <c r="A504" i="12"/>
  <c r="AB510" i="5" l="1"/>
  <c r="F520" i="5"/>
  <c r="AA511" i="5"/>
  <c r="V511" i="5"/>
  <c r="H506" i="12"/>
  <c r="I506" i="12" s="1"/>
  <c r="R512" i="5"/>
  <c r="Q512" i="5"/>
  <c r="T512" i="5"/>
  <c r="S512" i="5"/>
  <c r="G513" i="5"/>
  <c r="N500" i="12"/>
  <c r="R499" i="12"/>
  <c r="S499" i="12" s="1"/>
  <c r="T499" i="12" s="1"/>
  <c r="M517" i="12"/>
  <c r="A505" i="12"/>
  <c r="F521" i="5" l="1"/>
  <c r="H507" i="12"/>
  <c r="I507" i="12" s="1"/>
  <c r="S513" i="5"/>
  <c r="T513" i="5"/>
  <c r="R513" i="5"/>
  <c r="Q513" i="5"/>
  <c r="G514" i="5"/>
  <c r="AA512" i="5"/>
  <c r="V512" i="5"/>
  <c r="G515" i="5"/>
  <c r="AB511" i="5"/>
  <c r="N501" i="12"/>
  <c r="R500" i="12"/>
  <c r="S500" i="12" s="1"/>
  <c r="T500" i="12" s="1"/>
  <c r="M518" i="12"/>
  <c r="A506" i="12"/>
  <c r="AB512" i="5" l="1"/>
  <c r="H509" i="12"/>
  <c r="I509" i="12" s="1"/>
  <c r="T515" i="5"/>
  <c r="Q515" i="5"/>
  <c r="R515" i="5"/>
  <c r="S515" i="5"/>
  <c r="H508" i="12"/>
  <c r="I508" i="12" s="1"/>
  <c r="Q514" i="5"/>
  <c r="R514" i="5"/>
  <c r="S514" i="5"/>
  <c r="T514" i="5"/>
  <c r="V513" i="5"/>
  <c r="AA513" i="5"/>
  <c r="F522" i="5"/>
  <c r="N502" i="12"/>
  <c r="R501" i="12"/>
  <c r="S501" i="12" s="1"/>
  <c r="T501" i="12" s="1"/>
  <c r="M519" i="12"/>
  <c r="A507" i="12"/>
  <c r="AA515" i="5" l="1"/>
  <c r="V515" i="5"/>
  <c r="AB513" i="5"/>
  <c r="F523" i="5"/>
  <c r="G517" i="5" s="1"/>
  <c r="G516" i="5"/>
  <c r="AA514" i="5"/>
  <c r="V514" i="5"/>
  <c r="N503" i="12"/>
  <c r="R502" i="12"/>
  <c r="S502" i="12" s="1"/>
  <c r="T502" i="12" s="1"/>
  <c r="M520" i="12"/>
  <c r="A508" i="12"/>
  <c r="H511" i="12" l="1"/>
  <c r="I511" i="12" s="1"/>
  <c r="S517" i="5"/>
  <c r="R517" i="5"/>
  <c r="T517" i="5"/>
  <c r="Q517" i="5"/>
  <c r="AB515" i="5"/>
  <c r="H510" i="12"/>
  <c r="I510" i="12" s="1"/>
  <c r="R516" i="5"/>
  <c r="S516" i="5"/>
  <c r="T516" i="5"/>
  <c r="Q516" i="5"/>
  <c r="F524" i="5"/>
  <c r="G518" i="5"/>
  <c r="AB514" i="5"/>
  <c r="N504" i="12"/>
  <c r="R503" i="12"/>
  <c r="S503" i="12" s="1"/>
  <c r="T503" i="12" s="1"/>
  <c r="M521" i="12"/>
  <c r="A509" i="12"/>
  <c r="H512" i="12" l="1"/>
  <c r="I512" i="12" s="1"/>
  <c r="R518" i="5"/>
  <c r="T518" i="5"/>
  <c r="Q518" i="5"/>
  <c r="S518" i="5"/>
  <c r="F525" i="5"/>
  <c r="AA517" i="5"/>
  <c r="V517" i="5"/>
  <c r="AA516" i="5"/>
  <c r="V516" i="5"/>
  <c r="N505" i="12"/>
  <c r="R504" i="12"/>
  <c r="S504" i="12" s="1"/>
  <c r="T504" i="12" s="1"/>
  <c r="M522" i="12"/>
  <c r="A510" i="12"/>
  <c r="AB516" i="5" l="1"/>
  <c r="AB517" i="5"/>
  <c r="AA518" i="5"/>
  <c r="V518" i="5"/>
  <c r="F526" i="5"/>
  <c r="G519" i="5"/>
  <c r="N506" i="12"/>
  <c r="R505" i="12"/>
  <c r="S505" i="12" s="1"/>
  <c r="T505" i="12" s="1"/>
  <c r="M523" i="12"/>
  <c r="A511" i="12"/>
  <c r="H513" i="12" l="1"/>
  <c r="I513" i="12" s="1"/>
  <c r="R519" i="5"/>
  <c r="Q519" i="5"/>
  <c r="S519" i="5"/>
  <c r="T519" i="5"/>
  <c r="F527" i="5"/>
  <c r="G520" i="5"/>
  <c r="AB518" i="5"/>
  <c r="N507" i="12"/>
  <c r="R506" i="12"/>
  <c r="S506" i="12" s="1"/>
  <c r="T506" i="12" s="1"/>
  <c r="M524" i="12"/>
  <c r="A512" i="12"/>
  <c r="F528" i="5" l="1"/>
  <c r="G521" i="5"/>
  <c r="V519" i="5"/>
  <c r="AA519" i="5"/>
  <c r="H514" i="12"/>
  <c r="I514" i="12" s="1"/>
  <c r="R520" i="5"/>
  <c r="Q520" i="5"/>
  <c r="S520" i="5"/>
  <c r="T520" i="5"/>
  <c r="N508" i="12"/>
  <c r="R507" i="12"/>
  <c r="S507" i="12" s="1"/>
  <c r="T507" i="12" s="1"/>
  <c r="M525" i="12"/>
  <c r="A513" i="12"/>
  <c r="AA520" i="5" l="1"/>
  <c r="V520" i="5"/>
  <c r="H515" i="12"/>
  <c r="I515" i="12" s="1"/>
  <c r="S521" i="5"/>
  <c r="Q521" i="5"/>
  <c r="R521" i="5"/>
  <c r="T521" i="5"/>
  <c r="AB519" i="5"/>
  <c r="F529" i="5"/>
  <c r="G522" i="5"/>
  <c r="N509" i="12"/>
  <c r="R508" i="12"/>
  <c r="S508" i="12" s="1"/>
  <c r="T508" i="12" s="1"/>
  <c r="M526" i="12"/>
  <c r="A514" i="12"/>
  <c r="H516" i="12" l="1"/>
  <c r="I516" i="12" s="1"/>
  <c r="R522" i="5"/>
  <c r="Q522" i="5"/>
  <c r="S522" i="5"/>
  <c r="T522" i="5"/>
  <c r="AB520" i="5"/>
  <c r="AA521" i="5"/>
  <c r="V521" i="5"/>
  <c r="G523" i="5"/>
  <c r="F530" i="5"/>
  <c r="N510" i="12"/>
  <c r="R509" i="12"/>
  <c r="S509" i="12" s="1"/>
  <c r="T509" i="12" s="1"/>
  <c r="M527" i="12"/>
  <c r="A515" i="12"/>
  <c r="G524" i="5" l="1"/>
  <c r="F531" i="5"/>
  <c r="AA522" i="5"/>
  <c r="V522" i="5"/>
  <c r="AB521" i="5"/>
  <c r="H517" i="12"/>
  <c r="I517" i="12" s="1"/>
  <c r="S523" i="5"/>
  <c r="T523" i="5"/>
  <c r="R523" i="5"/>
  <c r="Q523" i="5"/>
  <c r="N511" i="12"/>
  <c r="R510" i="12"/>
  <c r="S510" i="12" s="1"/>
  <c r="T510" i="12" s="1"/>
  <c r="M528" i="12"/>
  <c r="A516" i="12"/>
  <c r="AB522" i="5" l="1"/>
  <c r="V523" i="5"/>
  <c r="AA523" i="5"/>
  <c r="F532" i="5"/>
  <c r="G525" i="5"/>
  <c r="H518" i="12"/>
  <c r="I518" i="12" s="1"/>
  <c r="S524" i="5"/>
  <c r="T524" i="5"/>
  <c r="Q524" i="5"/>
  <c r="R524" i="5"/>
  <c r="N512" i="12"/>
  <c r="R511" i="12"/>
  <c r="S511" i="12" s="1"/>
  <c r="T511" i="12" s="1"/>
  <c r="M529" i="12"/>
  <c r="A517" i="12"/>
  <c r="V524" i="5" l="1"/>
  <c r="AA524" i="5"/>
  <c r="F533" i="5"/>
  <c r="G526" i="5"/>
  <c r="AB523" i="5"/>
  <c r="H519" i="12"/>
  <c r="I519" i="12" s="1"/>
  <c r="Q525" i="5"/>
  <c r="S525" i="5"/>
  <c r="R525" i="5"/>
  <c r="T525" i="5"/>
  <c r="N513" i="12"/>
  <c r="R512" i="12"/>
  <c r="S512" i="12" s="1"/>
  <c r="T512" i="12" s="1"/>
  <c r="M530" i="12"/>
  <c r="A518" i="12"/>
  <c r="H520" i="12" l="1"/>
  <c r="I520" i="12" s="1"/>
  <c r="Q526" i="5"/>
  <c r="S526" i="5"/>
  <c r="T526" i="5"/>
  <c r="R526" i="5"/>
  <c r="AA525" i="5"/>
  <c r="V525" i="5"/>
  <c r="F534" i="5"/>
  <c r="G527" i="5"/>
  <c r="AB524" i="5"/>
  <c r="N514" i="12"/>
  <c r="R513" i="12"/>
  <c r="S513" i="12" s="1"/>
  <c r="T513" i="12" s="1"/>
  <c r="M531" i="12"/>
  <c r="A519" i="12"/>
  <c r="H521" i="12" l="1"/>
  <c r="I521" i="12" s="1"/>
  <c r="R527" i="5"/>
  <c r="S527" i="5"/>
  <c r="T527" i="5"/>
  <c r="Q527" i="5"/>
  <c r="AA526" i="5"/>
  <c r="V526" i="5"/>
  <c r="G528" i="5"/>
  <c r="F535" i="5"/>
  <c r="AB525" i="5"/>
  <c r="G529" i="5"/>
  <c r="N515" i="12"/>
  <c r="R514" i="12"/>
  <c r="S514" i="12" s="1"/>
  <c r="T514" i="12" s="1"/>
  <c r="M532" i="12"/>
  <c r="A520" i="12"/>
  <c r="AB526" i="5" l="1"/>
  <c r="H523" i="12"/>
  <c r="I523" i="12" s="1"/>
  <c r="T529" i="5"/>
  <c r="Q529" i="5"/>
  <c r="R529" i="5"/>
  <c r="S529" i="5"/>
  <c r="V527" i="5"/>
  <c r="AA527" i="5"/>
  <c r="F536" i="5"/>
  <c r="H522" i="12"/>
  <c r="I522" i="12" s="1"/>
  <c r="Q528" i="5"/>
  <c r="R528" i="5"/>
  <c r="S528" i="5"/>
  <c r="T528" i="5"/>
  <c r="N516" i="12"/>
  <c r="R515" i="12"/>
  <c r="S515" i="12" s="1"/>
  <c r="T515" i="12" s="1"/>
  <c r="M533" i="12"/>
  <c r="A521" i="12"/>
  <c r="V529" i="5" l="1"/>
  <c r="AA529" i="5"/>
  <c r="F537" i="5"/>
  <c r="G530" i="5"/>
  <c r="AB527" i="5"/>
  <c r="V528" i="5"/>
  <c r="AA528" i="5"/>
  <c r="N517" i="12"/>
  <c r="R516" i="12"/>
  <c r="S516" i="12" s="1"/>
  <c r="T516" i="12" s="1"/>
  <c r="M534" i="12"/>
  <c r="A522" i="12"/>
  <c r="H524" i="12" l="1"/>
  <c r="I524" i="12" s="1"/>
  <c r="R530" i="5"/>
  <c r="S530" i="5"/>
  <c r="T530" i="5"/>
  <c r="Q530" i="5"/>
  <c r="F538" i="5"/>
  <c r="G531" i="5"/>
  <c r="AB528" i="5"/>
  <c r="AB529" i="5"/>
  <c r="N518" i="12"/>
  <c r="R517" i="12"/>
  <c r="S517" i="12" s="1"/>
  <c r="T517" i="12" s="1"/>
  <c r="M535" i="12"/>
  <c r="A523" i="12"/>
  <c r="H525" i="12" l="1"/>
  <c r="I525" i="12" s="1"/>
  <c r="Q531" i="5"/>
  <c r="T531" i="5"/>
  <c r="S531" i="5"/>
  <c r="R531" i="5"/>
  <c r="F539" i="5"/>
  <c r="G533" i="5" s="1"/>
  <c r="G532" i="5"/>
  <c r="V530" i="5"/>
  <c r="AA530" i="5"/>
  <c r="N519" i="12"/>
  <c r="R518" i="12"/>
  <c r="S518" i="12" s="1"/>
  <c r="T518" i="12" s="1"/>
  <c r="M536" i="12"/>
  <c r="A524" i="12"/>
  <c r="H527" i="12" l="1"/>
  <c r="I527" i="12" s="1"/>
  <c r="T533" i="5"/>
  <c r="R533" i="5"/>
  <c r="S533" i="5"/>
  <c r="Q533" i="5"/>
  <c r="AA531" i="5"/>
  <c r="V531" i="5"/>
  <c r="F540" i="5"/>
  <c r="AB530" i="5"/>
  <c r="H526" i="12"/>
  <c r="I526" i="12" s="1"/>
  <c r="R532" i="5"/>
  <c r="S532" i="5"/>
  <c r="T532" i="5"/>
  <c r="Q532" i="5"/>
  <c r="N520" i="12"/>
  <c r="R519" i="12"/>
  <c r="S519" i="12" s="1"/>
  <c r="T519" i="12" s="1"/>
  <c r="M537" i="12"/>
  <c r="A525" i="12"/>
  <c r="AB531" i="5" l="1"/>
  <c r="F541" i="5"/>
  <c r="F542" i="5" s="1"/>
  <c r="G536" i="5"/>
  <c r="AA532" i="5"/>
  <c r="V532" i="5"/>
  <c r="G535" i="5"/>
  <c r="G534" i="5"/>
  <c r="V533" i="5"/>
  <c r="AA533" i="5"/>
  <c r="N521" i="12"/>
  <c r="R520" i="12"/>
  <c r="S520" i="12" s="1"/>
  <c r="T520" i="12" s="1"/>
  <c r="M538" i="12"/>
  <c r="A526" i="12"/>
  <c r="H530" i="12" l="1"/>
  <c r="I530" i="12" s="1"/>
  <c r="S536" i="5"/>
  <c r="T536" i="5"/>
  <c r="R536" i="5"/>
  <c r="Q536" i="5"/>
  <c r="F543" i="5"/>
  <c r="H529" i="12"/>
  <c r="I529" i="12" s="1"/>
  <c r="T535" i="5"/>
  <c r="R535" i="5"/>
  <c r="Q535" i="5"/>
  <c r="S535" i="5"/>
  <c r="AB532" i="5"/>
  <c r="AB533" i="5"/>
  <c r="N522" i="12"/>
  <c r="R521" i="12"/>
  <c r="S521" i="12" s="1"/>
  <c r="T521" i="12" s="1"/>
  <c r="M539" i="12"/>
  <c r="A527" i="12"/>
  <c r="F544" i="5" l="1"/>
  <c r="G537" i="5"/>
  <c r="G538" i="5"/>
  <c r="V536" i="5"/>
  <c r="AA536" i="5"/>
  <c r="V535" i="5"/>
  <c r="AA535" i="5"/>
  <c r="N523" i="12"/>
  <c r="R522" i="12"/>
  <c r="S522" i="12" s="1"/>
  <c r="T522" i="12" s="1"/>
  <c r="M540" i="12"/>
  <c r="A528" i="12"/>
  <c r="AB535" i="5" l="1"/>
  <c r="AB536" i="5"/>
  <c r="H531" i="12"/>
  <c r="I531" i="12" s="1"/>
  <c r="Q537" i="5"/>
  <c r="T537" i="5"/>
  <c r="R537" i="5"/>
  <c r="S537" i="5"/>
  <c r="H532" i="12"/>
  <c r="I532" i="12" s="1"/>
  <c r="S538" i="5"/>
  <c r="R538" i="5"/>
  <c r="T538" i="5"/>
  <c r="Q538" i="5"/>
  <c r="F545" i="5"/>
  <c r="N524" i="12"/>
  <c r="R523" i="12"/>
  <c r="S523" i="12" s="1"/>
  <c r="T523" i="12" s="1"/>
  <c r="M541" i="12"/>
  <c r="A529" i="12"/>
  <c r="F546" i="5" l="1"/>
  <c r="G539" i="5"/>
  <c r="V537" i="5"/>
  <c r="AA537" i="5"/>
  <c r="AA538" i="5"/>
  <c r="V538" i="5"/>
  <c r="N525" i="12"/>
  <c r="R524" i="12"/>
  <c r="S524" i="12" s="1"/>
  <c r="T524" i="12" s="1"/>
  <c r="M542" i="12"/>
  <c r="A530" i="12"/>
  <c r="AB538" i="5" l="1"/>
  <c r="AB537" i="5"/>
  <c r="H533" i="12"/>
  <c r="I533" i="12" s="1"/>
  <c r="S539" i="5"/>
  <c r="R539" i="5"/>
  <c r="Q539" i="5"/>
  <c r="T539" i="5"/>
  <c r="G540" i="5"/>
  <c r="F547" i="5"/>
  <c r="N526" i="12"/>
  <c r="R525" i="12"/>
  <c r="S525" i="12" s="1"/>
  <c r="T525" i="12" s="1"/>
  <c r="M543" i="12"/>
  <c r="A531" i="12"/>
  <c r="H534" i="12" l="1"/>
  <c r="I534" i="12" s="1"/>
  <c r="S540" i="5"/>
  <c r="T540" i="5"/>
  <c r="R540" i="5"/>
  <c r="Q540" i="5"/>
  <c r="AA539" i="5"/>
  <c r="V539" i="5"/>
  <c r="G541" i="5"/>
  <c r="F548" i="5"/>
  <c r="N527" i="12"/>
  <c r="R526" i="12"/>
  <c r="S526" i="12" s="1"/>
  <c r="T526" i="12" s="1"/>
  <c r="M544" i="12"/>
  <c r="A532" i="12"/>
  <c r="AB539" i="5" l="1"/>
  <c r="H535" i="12"/>
  <c r="I535" i="12" s="1"/>
  <c r="R541" i="5"/>
  <c r="Q541" i="5"/>
  <c r="S541" i="5"/>
  <c r="T541" i="5"/>
  <c r="AA540" i="5"/>
  <c r="V540" i="5"/>
  <c r="F549" i="5"/>
  <c r="G542" i="5"/>
  <c r="N528" i="12"/>
  <c r="R527" i="12"/>
  <c r="S527" i="12" s="1"/>
  <c r="T527" i="12" s="1"/>
  <c r="M545" i="12"/>
  <c r="A533" i="12"/>
  <c r="AB540" i="5" l="1"/>
  <c r="H536" i="12"/>
  <c r="I536" i="12" s="1"/>
  <c r="S542" i="5"/>
  <c r="T542" i="5"/>
  <c r="Q542" i="5"/>
  <c r="R542" i="5"/>
  <c r="V541" i="5"/>
  <c r="AA541" i="5"/>
  <c r="F550" i="5"/>
  <c r="G543" i="5"/>
  <c r="N529" i="12"/>
  <c r="R528" i="12"/>
  <c r="S528" i="12" s="1"/>
  <c r="T528" i="12" s="1"/>
  <c r="M546" i="12"/>
  <c r="A534" i="12"/>
  <c r="AB541" i="5" l="1"/>
  <c r="AA542" i="5"/>
  <c r="V542" i="5"/>
  <c r="H537" i="12"/>
  <c r="I537" i="12" s="1"/>
  <c r="R543" i="5"/>
  <c r="S543" i="5"/>
  <c r="Q543" i="5"/>
  <c r="T543" i="5"/>
  <c r="F551" i="5"/>
  <c r="G544" i="5"/>
  <c r="N530" i="12"/>
  <c r="R529" i="12"/>
  <c r="S529" i="12" s="1"/>
  <c r="T529" i="12" s="1"/>
  <c r="M547" i="12"/>
  <c r="A535" i="12"/>
  <c r="AB542" i="5" l="1"/>
  <c r="V543" i="5"/>
  <c r="AA543" i="5"/>
  <c r="H538" i="12"/>
  <c r="I538" i="12" s="1"/>
  <c r="Q544" i="5"/>
  <c r="R544" i="5"/>
  <c r="T544" i="5"/>
  <c r="S544" i="5"/>
  <c r="F552" i="5"/>
  <c r="G546" i="5" s="1"/>
  <c r="G545" i="5"/>
  <c r="N531" i="12"/>
  <c r="R530" i="12"/>
  <c r="S530" i="12" s="1"/>
  <c r="T530" i="12" s="1"/>
  <c r="M548" i="12"/>
  <c r="A536" i="12"/>
  <c r="H540" i="12" l="1"/>
  <c r="I540" i="12" s="1"/>
  <c r="S546" i="5"/>
  <c r="T546" i="5"/>
  <c r="Q546" i="5"/>
  <c r="R546" i="5"/>
  <c r="F553" i="5"/>
  <c r="G547" i="5" s="1"/>
  <c r="AA544" i="5"/>
  <c r="V544" i="5"/>
  <c r="H539" i="12"/>
  <c r="I539" i="12" s="1"/>
  <c r="R545" i="5"/>
  <c r="S545" i="5"/>
  <c r="Q545" i="5"/>
  <c r="T545" i="5"/>
  <c r="AB543" i="5"/>
  <c r="N532" i="12"/>
  <c r="R531" i="12"/>
  <c r="S531" i="12" s="1"/>
  <c r="T531" i="12" s="1"/>
  <c r="M549" i="12"/>
  <c r="A537" i="12"/>
  <c r="H541" i="12" l="1"/>
  <c r="I541" i="12" s="1"/>
  <c r="Q547" i="5"/>
  <c r="T547" i="5"/>
  <c r="R547" i="5"/>
  <c r="S547" i="5"/>
  <c r="AA546" i="5"/>
  <c r="V546" i="5"/>
  <c r="F554" i="5"/>
  <c r="V545" i="5"/>
  <c r="AA545" i="5"/>
  <c r="AB544" i="5"/>
  <c r="N533" i="12"/>
  <c r="R532" i="12"/>
  <c r="S532" i="12" s="1"/>
  <c r="T532" i="12" s="1"/>
  <c r="M550" i="12"/>
  <c r="A538" i="12"/>
  <c r="AB546" i="5" l="1"/>
  <c r="F555" i="5"/>
  <c r="G548" i="5"/>
  <c r="AA547" i="5"/>
  <c r="V547" i="5"/>
  <c r="AB545" i="5"/>
  <c r="N534" i="12"/>
  <c r="R533" i="12"/>
  <c r="S533" i="12" s="1"/>
  <c r="T533" i="12" s="1"/>
  <c r="M551" i="12"/>
  <c r="A539" i="12"/>
  <c r="AB547" i="5" l="1"/>
  <c r="H542" i="12"/>
  <c r="I542" i="12" s="1"/>
  <c r="T548" i="5"/>
  <c r="Q548" i="5"/>
  <c r="S548" i="5"/>
  <c r="R548" i="5"/>
  <c r="F556" i="5"/>
  <c r="G549" i="5"/>
  <c r="N535" i="12"/>
  <c r="R534" i="12"/>
  <c r="S534" i="12" s="1"/>
  <c r="T534" i="12" s="1"/>
  <c r="M552" i="12"/>
  <c r="A540" i="12"/>
  <c r="F557" i="5" l="1"/>
  <c r="G550" i="5"/>
  <c r="G551" i="5"/>
  <c r="AA548" i="5"/>
  <c r="V548" i="5"/>
  <c r="H543" i="12"/>
  <c r="I543" i="12" s="1"/>
  <c r="R549" i="5"/>
  <c r="T549" i="5"/>
  <c r="Q549" i="5"/>
  <c r="S549" i="5"/>
  <c r="N536" i="12"/>
  <c r="R535" i="12"/>
  <c r="S535" i="12" s="1"/>
  <c r="T535" i="12" s="1"/>
  <c r="M553" i="12"/>
  <c r="A541" i="12"/>
  <c r="H545" i="12" l="1"/>
  <c r="I545" i="12" s="1"/>
  <c r="S551" i="5"/>
  <c r="Q551" i="5"/>
  <c r="R551" i="5"/>
  <c r="T551" i="5"/>
  <c r="V549" i="5"/>
  <c r="AA549" i="5"/>
  <c r="H544" i="12"/>
  <c r="I544" i="12" s="1"/>
  <c r="Q550" i="5"/>
  <c r="R550" i="5"/>
  <c r="S550" i="5"/>
  <c r="T550" i="5"/>
  <c r="AB548" i="5"/>
  <c r="F558" i="5"/>
  <c r="N537" i="12"/>
  <c r="R536" i="12"/>
  <c r="S536" i="12" s="1"/>
  <c r="T536" i="12" s="1"/>
  <c r="M554" i="12"/>
  <c r="A542" i="12"/>
  <c r="F559" i="5" l="1"/>
  <c r="G553" i="5"/>
  <c r="G552" i="5"/>
  <c r="AA551" i="5"/>
  <c r="V551" i="5"/>
  <c r="V550" i="5"/>
  <c r="AA550" i="5"/>
  <c r="AB549" i="5"/>
  <c r="N538" i="12"/>
  <c r="R537" i="12"/>
  <c r="S537" i="12" s="1"/>
  <c r="T537" i="12" s="1"/>
  <c r="M555" i="12"/>
  <c r="A543" i="12"/>
  <c r="AB551" i="5" l="1"/>
  <c r="H547" i="12"/>
  <c r="I547" i="12" s="1"/>
  <c r="S553" i="5"/>
  <c r="T553" i="5"/>
  <c r="R553" i="5"/>
  <c r="Q553" i="5"/>
  <c r="H546" i="12"/>
  <c r="I546" i="12" s="1"/>
  <c r="Q552" i="5"/>
  <c r="R552" i="5"/>
  <c r="T552" i="5"/>
  <c r="S552" i="5"/>
  <c r="AB550" i="5"/>
  <c r="F560" i="5"/>
  <c r="N539" i="12"/>
  <c r="R538" i="12"/>
  <c r="S538" i="12" s="1"/>
  <c r="T538" i="12" s="1"/>
  <c r="M556" i="12"/>
  <c r="A544" i="12"/>
  <c r="F561" i="5" l="1"/>
  <c r="G554" i="5"/>
  <c r="V552" i="5"/>
  <c r="AA552" i="5"/>
  <c r="V553" i="5"/>
  <c r="AA553" i="5"/>
  <c r="N540" i="12"/>
  <c r="R539" i="12"/>
  <c r="S539" i="12" s="1"/>
  <c r="T539" i="12" s="1"/>
  <c r="M557" i="12"/>
  <c r="A545" i="12"/>
  <c r="AB552" i="5" l="1"/>
  <c r="AB553" i="5"/>
  <c r="F562" i="5"/>
  <c r="G555" i="5"/>
  <c r="N541" i="12"/>
  <c r="R540" i="12"/>
  <c r="S540" i="12" s="1"/>
  <c r="T540" i="12" s="1"/>
  <c r="M558" i="12"/>
  <c r="A546" i="12"/>
  <c r="F563" i="5" l="1"/>
  <c r="G556" i="5"/>
  <c r="N542" i="12"/>
  <c r="R541" i="12"/>
  <c r="S541" i="12" s="1"/>
  <c r="T541" i="12" s="1"/>
  <c r="M559" i="12"/>
  <c r="A547" i="12"/>
  <c r="F564" i="5" l="1"/>
  <c r="G557" i="5"/>
  <c r="N543" i="12"/>
  <c r="R542" i="12"/>
  <c r="S542" i="12" s="1"/>
  <c r="T542" i="12" s="1"/>
  <c r="M560" i="12"/>
  <c r="A548" i="12"/>
  <c r="F565" i="5" l="1"/>
  <c r="G558" i="5"/>
  <c r="N544" i="12"/>
  <c r="R543" i="12"/>
  <c r="S543" i="12" s="1"/>
  <c r="T543" i="12" s="1"/>
  <c r="M561" i="12"/>
  <c r="A549" i="12"/>
  <c r="F566" i="5" l="1"/>
  <c r="G559" i="5"/>
  <c r="N545" i="12"/>
  <c r="R544" i="12"/>
  <c r="S544" i="12" s="1"/>
  <c r="T544" i="12" s="1"/>
  <c r="M562" i="12"/>
  <c r="A550" i="12"/>
  <c r="G560" i="5" l="1"/>
  <c r="F567" i="5"/>
  <c r="G561" i="5"/>
  <c r="N546" i="12"/>
  <c r="R545" i="12"/>
  <c r="S545" i="12" s="1"/>
  <c r="T545" i="12" s="1"/>
  <c r="M563" i="12"/>
  <c r="A551" i="12"/>
  <c r="F568" i="5" l="1"/>
  <c r="N547" i="12"/>
  <c r="R546" i="12"/>
  <c r="S546" i="12" s="1"/>
  <c r="T546" i="12" s="1"/>
  <c r="M564" i="12"/>
  <c r="A552" i="12"/>
  <c r="G563" i="5" l="1"/>
  <c r="F569" i="5"/>
  <c r="G562" i="5"/>
  <c r="N548" i="12"/>
  <c r="R547" i="12"/>
  <c r="S547" i="12" s="1"/>
  <c r="T547" i="12" s="1"/>
  <c r="M565" i="12"/>
  <c r="A553" i="12"/>
  <c r="F570" i="5" l="1"/>
  <c r="H557" i="12"/>
  <c r="I557" i="12" s="1"/>
  <c r="R563" i="5"/>
  <c r="T563" i="5"/>
  <c r="S563" i="5"/>
  <c r="Q563" i="5"/>
  <c r="N549" i="12"/>
  <c r="R548" i="12"/>
  <c r="S548" i="12" s="1"/>
  <c r="T548" i="12" s="1"/>
  <c r="M566" i="12"/>
  <c r="A554" i="12"/>
  <c r="V563" i="5" l="1"/>
  <c r="AA563" i="5"/>
  <c r="F571" i="5"/>
  <c r="G564" i="5"/>
  <c r="N550" i="12"/>
  <c r="R549" i="12"/>
  <c r="S549" i="12" s="1"/>
  <c r="T549" i="12" s="1"/>
  <c r="M567" i="12"/>
  <c r="A555" i="12"/>
  <c r="F572" i="5" l="1"/>
  <c r="G565" i="5"/>
  <c r="AB563" i="5"/>
  <c r="H558" i="12"/>
  <c r="I558" i="12" s="1"/>
  <c r="Q564" i="5"/>
  <c r="S564" i="5"/>
  <c r="T564" i="5"/>
  <c r="R564" i="5"/>
  <c r="N551" i="12"/>
  <c r="R550" i="12"/>
  <c r="S550" i="12" s="1"/>
  <c r="T550" i="12" s="1"/>
  <c r="M568" i="12"/>
  <c r="A556" i="12"/>
  <c r="H559" i="12" l="1"/>
  <c r="I559" i="12" s="1"/>
  <c r="T565" i="5"/>
  <c r="R565" i="5"/>
  <c r="Q565" i="5"/>
  <c r="S565" i="5"/>
  <c r="V564" i="5"/>
  <c r="AA564" i="5"/>
  <c r="F573" i="5"/>
  <c r="G566" i="5"/>
  <c r="N552" i="12"/>
  <c r="R551" i="12"/>
  <c r="S551" i="12" s="1"/>
  <c r="T551" i="12" s="1"/>
  <c r="M569" i="12"/>
  <c r="A557" i="12"/>
  <c r="AA565" i="5" l="1"/>
  <c r="V565" i="5"/>
  <c r="H560" i="12"/>
  <c r="I560" i="12" s="1"/>
  <c r="R566" i="5"/>
  <c r="S566" i="5"/>
  <c r="T566" i="5"/>
  <c r="Q566" i="5"/>
  <c r="F574" i="5"/>
  <c r="G567" i="5"/>
  <c r="AB564" i="5"/>
  <c r="N553" i="12"/>
  <c r="R552" i="12"/>
  <c r="S552" i="12" s="1"/>
  <c r="T552" i="12" s="1"/>
  <c r="M570" i="12"/>
  <c r="A558" i="12"/>
  <c r="AB565" i="5" l="1"/>
  <c r="AA566" i="5"/>
  <c r="V566" i="5"/>
  <c r="H561" i="12"/>
  <c r="I561" i="12" s="1"/>
  <c r="R567" i="5"/>
  <c r="T567" i="5"/>
  <c r="S567" i="5"/>
  <c r="Q567" i="5"/>
  <c r="F575" i="5"/>
  <c r="G568" i="5"/>
  <c r="N554" i="12"/>
  <c r="R553" i="12"/>
  <c r="S553" i="12" s="1"/>
  <c r="T553" i="12" s="1"/>
  <c r="M571" i="12"/>
  <c r="A559" i="12"/>
  <c r="AB566" i="5" l="1"/>
  <c r="F576" i="5"/>
  <c r="G569" i="5"/>
  <c r="H562" i="12"/>
  <c r="I562" i="12" s="1"/>
  <c r="S568" i="5"/>
  <c r="T568" i="5"/>
  <c r="R568" i="5"/>
  <c r="Q568" i="5"/>
  <c r="V567" i="5"/>
  <c r="AA567" i="5"/>
  <c r="N555" i="12"/>
  <c r="R554" i="12"/>
  <c r="S554" i="12" s="1"/>
  <c r="T554" i="12" s="1"/>
  <c r="M572" i="12"/>
  <c r="A560" i="12"/>
  <c r="H563" i="12" l="1"/>
  <c r="I563" i="12" s="1"/>
  <c r="R569" i="5"/>
  <c r="S569" i="5"/>
  <c r="Q569" i="5"/>
  <c r="T569" i="5"/>
  <c r="AB567" i="5"/>
  <c r="AA568" i="5"/>
  <c r="V568" i="5"/>
  <c r="F577" i="5"/>
  <c r="G570" i="5"/>
  <c r="N556" i="12"/>
  <c r="R555" i="12"/>
  <c r="S555" i="12" s="1"/>
  <c r="T555" i="12" s="1"/>
  <c r="M573" i="12"/>
  <c r="A561" i="12"/>
  <c r="H564" i="12" l="1"/>
  <c r="I564" i="12" s="1"/>
  <c r="T570" i="5"/>
  <c r="Q570" i="5"/>
  <c r="R570" i="5"/>
  <c r="S570" i="5"/>
  <c r="AB568" i="5"/>
  <c r="V569" i="5"/>
  <c r="AA569" i="5"/>
  <c r="F578" i="5"/>
  <c r="G571" i="5"/>
  <c r="G572" i="5"/>
  <c r="N557" i="12"/>
  <c r="R556" i="12"/>
  <c r="S556" i="12" s="1"/>
  <c r="T556" i="12" s="1"/>
  <c r="M574" i="12"/>
  <c r="A562" i="12"/>
  <c r="AB569" i="5" l="1"/>
  <c r="AA570" i="5"/>
  <c r="V570" i="5"/>
  <c r="H565" i="12"/>
  <c r="I565" i="12" s="1"/>
  <c r="Q571" i="5"/>
  <c r="T571" i="5"/>
  <c r="S571" i="5"/>
  <c r="R571" i="5"/>
  <c r="F579" i="5"/>
  <c r="H566" i="12"/>
  <c r="I566" i="12" s="1"/>
  <c r="R572" i="5"/>
  <c r="Q572" i="5"/>
  <c r="S572" i="5"/>
  <c r="T572" i="5"/>
  <c r="N558" i="12"/>
  <c r="R557" i="12"/>
  <c r="S557" i="12" s="1"/>
  <c r="T557" i="12" s="1"/>
  <c r="M575" i="12"/>
  <c r="A563" i="12"/>
  <c r="AB570" i="5" l="1"/>
  <c r="F580" i="5"/>
  <c r="G573" i="5"/>
  <c r="G574" i="5"/>
  <c r="V571" i="5"/>
  <c r="AA571" i="5"/>
  <c r="AA572" i="5"/>
  <c r="V572" i="5"/>
  <c r="N559" i="12"/>
  <c r="R558" i="12"/>
  <c r="S558" i="12" s="1"/>
  <c r="T558" i="12" s="1"/>
  <c r="M576" i="12"/>
  <c r="A564" i="12"/>
  <c r="AB571" i="5" l="1"/>
  <c r="H568" i="12"/>
  <c r="I568" i="12" s="1"/>
  <c r="Q574" i="5"/>
  <c r="T574" i="5"/>
  <c r="S574" i="5"/>
  <c r="R574" i="5"/>
  <c r="H567" i="12"/>
  <c r="I567" i="12" s="1"/>
  <c r="R573" i="5"/>
  <c r="S573" i="5"/>
  <c r="T573" i="5"/>
  <c r="Q573" i="5"/>
  <c r="AB572" i="5"/>
  <c r="F581" i="5"/>
  <c r="N560" i="12"/>
  <c r="R559" i="12"/>
  <c r="S559" i="12" s="1"/>
  <c r="T559" i="12" s="1"/>
  <c r="M577" i="12"/>
  <c r="A565" i="12"/>
  <c r="G575" i="5" l="1"/>
  <c r="F582" i="5"/>
  <c r="AA573" i="5"/>
  <c r="V573" i="5"/>
  <c r="AA574" i="5"/>
  <c r="V574" i="5"/>
  <c r="N561" i="12"/>
  <c r="R560" i="12"/>
  <c r="S560" i="12" s="1"/>
  <c r="T560" i="12" s="1"/>
  <c r="M578" i="12"/>
  <c r="A566" i="12"/>
  <c r="AB573" i="5" l="1"/>
  <c r="AB574" i="5"/>
  <c r="F583" i="5"/>
  <c r="G576" i="5"/>
  <c r="H569" i="12"/>
  <c r="I569" i="12" s="1"/>
  <c r="Q575" i="5"/>
  <c r="S575" i="5"/>
  <c r="T575" i="5"/>
  <c r="R575" i="5"/>
  <c r="N562" i="12"/>
  <c r="R561" i="12"/>
  <c r="S561" i="12" s="1"/>
  <c r="T561" i="12" s="1"/>
  <c r="M579" i="12"/>
  <c r="A567" i="12"/>
  <c r="AA575" i="5" l="1"/>
  <c r="V575" i="5"/>
  <c r="F584" i="5"/>
  <c r="G578" i="5"/>
  <c r="G577" i="5"/>
  <c r="N563" i="12"/>
  <c r="R562" i="12"/>
  <c r="S562" i="12" s="1"/>
  <c r="T562" i="12" s="1"/>
  <c r="M580" i="12"/>
  <c r="A568" i="12"/>
  <c r="H571" i="12" l="1"/>
  <c r="I571" i="12" s="1"/>
  <c r="Q577" i="5"/>
  <c r="R577" i="5"/>
  <c r="T577" i="5"/>
  <c r="S577" i="5"/>
  <c r="F585" i="5"/>
  <c r="AB575" i="5"/>
  <c r="N564" i="12"/>
  <c r="R563" i="12"/>
  <c r="S563" i="12" s="1"/>
  <c r="T563" i="12" s="1"/>
  <c r="M581" i="12"/>
  <c r="A569" i="12"/>
  <c r="F586" i="5" l="1"/>
  <c r="G579" i="5"/>
  <c r="AA577" i="5"/>
  <c r="V577" i="5"/>
  <c r="G580" i="5"/>
  <c r="N565" i="12"/>
  <c r="R564" i="12"/>
  <c r="S564" i="12" s="1"/>
  <c r="T564" i="12" s="1"/>
  <c r="M582" i="12"/>
  <c r="A570" i="12"/>
  <c r="AB577" i="5" l="1"/>
  <c r="F587" i="5"/>
  <c r="N566" i="12"/>
  <c r="R565" i="12"/>
  <c r="S565" i="12" s="1"/>
  <c r="T565" i="12" s="1"/>
  <c r="M583" i="12"/>
  <c r="A571" i="12"/>
  <c r="F588" i="5" l="1"/>
  <c r="G581" i="5"/>
  <c r="N567" i="12"/>
  <c r="R566" i="12"/>
  <c r="S566" i="12" s="1"/>
  <c r="T566" i="12" s="1"/>
  <c r="M584" i="12"/>
  <c r="A572" i="12"/>
  <c r="F589" i="5" l="1"/>
  <c r="G582" i="5"/>
  <c r="N568" i="12"/>
  <c r="R567" i="12"/>
  <c r="S567" i="12" s="1"/>
  <c r="T567" i="12" s="1"/>
  <c r="M585" i="12"/>
  <c r="A573" i="12"/>
  <c r="H576" i="12" l="1"/>
  <c r="I576" i="12" s="1"/>
  <c r="R582" i="5"/>
  <c r="T582" i="5"/>
  <c r="S582" i="5"/>
  <c r="Q582" i="5"/>
  <c r="F590" i="5"/>
  <c r="G583" i="5"/>
  <c r="N569" i="12"/>
  <c r="R568" i="12"/>
  <c r="S568" i="12" s="1"/>
  <c r="T568" i="12" s="1"/>
  <c r="M586" i="12"/>
  <c r="A574" i="12"/>
  <c r="F591" i="5" l="1"/>
  <c r="G584" i="5"/>
  <c r="AA582" i="5"/>
  <c r="V582" i="5"/>
  <c r="N570" i="12"/>
  <c r="R569" i="12"/>
  <c r="S569" i="12" s="1"/>
  <c r="T569" i="12" s="1"/>
  <c r="M587" i="12"/>
  <c r="A575" i="12"/>
  <c r="AB582" i="5" l="1"/>
  <c r="F592" i="5"/>
  <c r="G585" i="5"/>
  <c r="N571" i="12"/>
  <c r="R570" i="12"/>
  <c r="S570" i="12" s="1"/>
  <c r="T570" i="12" s="1"/>
  <c r="M588" i="12"/>
  <c r="A576" i="12"/>
  <c r="F593" i="5" l="1"/>
  <c r="G587" i="5"/>
  <c r="G586" i="5"/>
  <c r="N572" i="12"/>
  <c r="R571" i="12"/>
  <c r="S571" i="12" s="1"/>
  <c r="T571" i="12" s="1"/>
  <c r="M589" i="12"/>
  <c r="A577" i="12"/>
  <c r="H581" i="12" l="1"/>
  <c r="I581" i="12" s="1"/>
  <c r="R587" i="5"/>
  <c r="T587" i="5"/>
  <c r="Q587" i="5"/>
  <c r="S587" i="5"/>
  <c r="H580" i="12"/>
  <c r="I580" i="12" s="1"/>
  <c r="R586" i="5"/>
  <c r="T586" i="5"/>
  <c r="Q586" i="5"/>
  <c r="S586" i="5"/>
  <c r="F594" i="5"/>
  <c r="N573" i="12"/>
  <c r="R572" i="12"/>
  <c r="S572" i="12" s="1"/>
  <c r="T572" i="12" s="1"/>
  <c r="M590" i="12"/>
  <c r="A578" i="12"/>
  <c r="F595" i="5" l="1"/>
  <c r="G588" i="5"/>
  <c r="G589" i="5"/>
  <c r="AA587" i="5"/>
  <c r="V587" i="5"/>
  <c r="V586" i="5"/>
  <c r="AA586" i="5"/>
  <c r="N574" i="12"/>
  <c r="R573" i="12"/>
  <c r="S573" i="12" s="1"/>
  <c r="T573" i="12" s="1"/>
  <c r="M591" i="12"/>
  <c r="A579" i="12"/>
  <c r="H583" i="12" l="1"/>
  <c r="I583" i="12" s="1"/>
  <c r="Q589" i="5"/>
  <c r="S589" i="5"/>
  <c r="T589" i="5"/>
  <c r="R589" i="5"/>
  <c r="AB587" i="5"/>
  <c r="H582" i="12"/>
  <c r="I582" i="12" s="1"/>
  <c r="Q588" i="5"/>
  <c r="R588" i="5"/>
  <c r="S588" i="5"/>
  <c r="T588" i="5"/>
  <c r="AB586" i="5"/>
  <c r="F596" i="5"/>
  <c r="N575" i="12"/>
  <c r="R574" i="12"/>
  <c r="S574" i="12" s="1"/>
  <c r="T574" i="12" s="1"/>
  <c r="M592" i="12"/>
  <c r="A580" i="12"/>
  <c r="F597" i="5" l="1"/>
  <c r="G590" i="5"/>
  <c r="V589" i="5"/>
  <c r="AA589" i="5"/>
  <c r="V588" i="5"/>
  <c r="AA588" i="5"/>
  <c r="N576" i="12"/>
  <c r="R575" i="12"/>
  <c r="S575" i="12" s="1"/>
  <c r="T575" i="12" s="1"/>
  <c r="M593" i="12"/>
  <c r="A581" i="12"/>
  <c r="AB588" i="5" l="1"/>
  <c r="AB589" i="5"/>
  <c r="H584" i="12"/>
  <c r="I584" i="12" s="1"/>
  <c r="R590" i="5"/>
  <c r="S590" i="5"/>
  <c r="T590" i="5"/>
  <c r="Q590" i="5"/>
  <c r="F598" i="5"/>
  <c r="G591" i="5"/>
  <c r="N577" i="12"/>
  <c r="R576" i="12"/>
  <c r="S576" i="12" s="1"/>
  <c r="T576" i="12" s="1"/>
  <c r="M594" i="12"/>
  <c r="A582" i="12"/>
  <c r="V590" i="5" l="1"/>
  <c r="AA590" i="5"/>
  <c r="F599" i="5"/>
  <c r="G592" i="5"/>
  <c r="H585" i="12"/>
  <c r="I585" i="12" s="1"/>
  <c r="Q591" i="5"/>
  <c r="S591" i="5"/>
  <c r="R591" i="5"/>
  <c r="T591" i="5"/>
  <c r="N578" i="12"/>
  <c r="R577" i="12"/>
  <c r="S577" i="12" s="1"/>
  <c r="T577" i="12" s="1"/>
  <c r="M595" i="12"/>
  <c r="A583" i="12"/>
  <c r="AA591" i="5" l="1"/>
  <c r="V591" i="5"/>
  <c r="F600" i="5"/>
  <c r="AB590" i="5"/>
  <c r="H586" i="12"/>
  <c r="I586" i="12" s="1"/>
  <c r="T592" i="5"/>
  <c r="S592" i="5"/>
  <c r="Q592" i="5"/>
  <c r="R592" i="5"/>
  <c r="G593" i="5"/>
  <c r="N579" i="12"/>
  <c r="R578" i="12"/>
  <c r="S578" i="12" s="1"/>
  <c r="T578" i="12" s="1"/>
  <c r="M596" i="12"/>
  <c r="A584" i="12"/>
  <c r="AB591" i="5" l="1"/>
  <c r="F601" i="5"/>
  <c r="G594" i="5"/>
  <c r="H587" i="12"/>
  <c r="I587" i="12" s="1"/>
  <c r="Q593" i="5"/>
  <c r="T593" i="5"/>
  <c r="R593" i="5"/>
  <c r="S593" i="5"/>
  <c r="V592" i="5"/>
  <c r="AA592" i="5"/>
  <c r="N580" i="12"/>
  <c r="R579" i="12"/>
  <c r="S579" i="12" s="1"/>
  <c r="T579" i="12" s="1"/>
  <c r="M597" i="12"/>
  <c r="A585" i="12"/>
  <c r="H588" i="12" l="1"/>
  <c r="I588" i="12" s="1"/>
  <c r="Q594" i="5"/>
  <c r="T594" i="5"/>
  <c r="S594" i="5"/>
  <c r="R594" i="5"/>
  <c r="AA594" i="5" s="1"/>
  <c r="AB592" i="5"/>
  <c r="AA593" i="5"/>
  <c r="V593" i="5"/>
  <c r="F602" i="5"/>
  <c r="G595" i="5"/>
  <c r="N581" i="12"/>
  <c r="R580" i="12"/>
  <c r="S580" i="12" s="1"/>
  <c r="T580" i="12" s="1"/>
  <c r="M598" i="12"/>
  <c r="A586" i="12"/>
  <c r="V594" i="5" l="1"/>
  <c r="AB594" i="5" s="1"/>
  <c r="AB593" i="5"/>
  <c r="H589" i="12"/>
  <c r="I589" i="12" s="1"/>
  <c r="S595" i="5"/>
  <c r="Q595" i="5"/>
  <c r="R595" i="5"/>
  <c r="T595" i="5"/>
  <c r="F603" i="5"/>
  <c r="G596" i="5"/>
  <c r="N582" i="12"/>
  <c r="R581" i="12"/>
  <c r="S581" i="12" s="1"/>
  <c r="T581" i="12" s="1"/>
  <c r="M599" i="12"/>
  <c r="A587" i="12"/>
  <c r="F604" i="5" l="1"/>
  <c r="G597" i="5"/>
  <c r="AA595" i="5"/>
  <c r="V595" i="5"/>
  <c r="G598" i="5"/>
  <c r="H590" i="12"/>
  <c r="I590" i="12" s="1"/>
  <c r="S596" i="5"/>
  <c r="T596" i="5"/>
  <c r="R596" i="5"/>
  <c r="Q596" i="5"/>
  <c r="N583" i="12"/>
  <c r="R582" i="12"/>
  <c r="S582" i="12" s="1"/>
  <c r="T582" i="12" s="1"/>
  <c r="M600" i="12"/>
  <c r="A588" i="12"/>
  <c r="AB595" i="5" l="1"/>
  <c r="H592" i="12"/>
  <c r="I592" i="12" s="1"/>
  <c r="T598" i="5"/>
  <c r="Q598" i="5"/>
  <c r="R598" i="5"/>
  <c r="S598" i="5"/>
  <c r="AA596" i="5"/>
  <c r="V596" i="5"/>
  <c r="H591" i="12"/>
  <c r="I591" i="12" s="1"/>
  <c r="S597" i="5"/>
  <c r="Q597" i="5"/>
  <c r="T597" i="5"/>
  <c r="R597" i="5"/>
  <c r="F605" i="5"/>
  <c r="N584" i="12"/>
  <c r="R583" i="12"/>
  <c r="S583" i="12" s="1"/>
  <c r="T583" i="12" s="1"/>
  <c r="M601" i="12"/>
  <c r="A589" i="12"/>
  <c r="AB596" i="5" l="1"/>
  <c r="F606" i="5"/>
  <c r="G599" i="5"/>
  <c r="G600" i="5"/>
  <c r="AA597" i="5"/>
  <c r="V597" i="5"/>
  <c r="AA598" i="5"/>
  <c r="V598" i="5"/>
  <c r="N585" i="12"/>
  <c r="R584" i="12"/>
  <c r="S584" i="12" s="1"/>
  <c r="T584" i="12" s="1"/>
  <c r="M602" i="12"/>
  <c r="A590" i="12"/>
  <c r="H594" i="12" l="1"/>
  <c r="I594" i="12" s="1"/>
  <c r="T600" i="5"/>
  <c r="Q600" i="5"/>
  <c r="R600" i="5"/>
  <c r="S600" i="5"/>
  <c r="AB597" i="5"/>
  <c r="AB598" i="5"/>
  <c r="F607" i="5"/>
  <c r="H593" i="12"/>
  <c r="I593" i="12" s="1"/>
  <c r="T599" i="5"/>
  <c r="Q599" i="5"/>
  <c r="S599" i="5"/>
  <c r="R599" i="5"/>
  <c r="N586" i="12"/>
  <c r="R585" i="12"/>
  <c r="S585" i="12" s="1"/>
  <c r="T585" i="12" s="1"/>
  <c r="M603" i="12"/>
  <c r="A591" i="12"/>
  <c r="F608" i="5" l="1"/>
  <c r="G601" i="5"/>
  <c r="AA599" i="5"/>
  <c r="V599" i="5"/>
  <c r="G602" i="5"/>
  <c r="AA600" i="5"/>
  <c r="V600" i="5"/>
  <c r="N587" i="12"/>
  <c r="R586" i="12"/>
  <c r="S586" i="12" s="1"/>
  <c r="T586" i="12" s="1"/>
  <c r="M604" i="12"/>
  <c r="A592" i="12"/>
  <c r="AB599" i="5" l="1"/>
  <c r="H596" i="12"/>
  <c r="I596" i="12" s="1"/>
  <c r="T602" i="5"/>
  <c r="S602" i="5"/>
  <c r="R602" i="5"/>
  <c r="Q602" i="5"/>
  <c r="H595" i="12"/>
  <c r="I595" i="12" s="1"/>
  <c r="Q601" i="5"/>
  <c r="T601" i="5"/>
  <c r="R601" i="5"/>
  <c r="S601" i="5"/>
  <c r="AB600" i="5"/>
  <c r="F609" i="5"/>
  <c r="N588" i="12"/>
  <c r="R587" i="12"/>
  <c r="S587" i="12" s="1"/>
  <c r="T587" i="12" s="1"/>
  <c r="M605" i="12"/>
  <c r="A593" i="12"/>
  <c r="G603" i="5" l="1"/>
  <c r="F610" i="5"/>
  <c r="G604" i="5"/>
  <c r="AA602" i="5"/>
  <c r="V602" i="5"/>
  <c r="AA601" i="5"/>
  <c r="V601" i="5"/>
  <c r="N589" i="12"/>
  <c r="R588" i="12"/>
  <c r="S588" i="12" s="1"/>
  <c r="T588" i="12" s="1"/>
  <c r="M606" i="12"/>
  <c r="A594" i="12"/>
  <c r="AB601" i="5" l="1"/>
  <c r="H598" i="12"/>
  <c r="I598" i="12" s="1"/>
  <c r="S604" i="5"/>
  <c r="T604" i="5"/>
  <c r="Q604" i="5"/>
  <c r="R604" i="5"/>
  <c r="F611" i="5"/>
  <c r="AB602" i="5"/>
  <c r="H597" i="12"/>
  <c r="I597" i="12" s="1"/>
  <c r="Q603" i="5"/>
  <c r="S603" i="5"/>
  <c r="T603" i="5"/>
  <c r="R603" i="5"/>
  <c r="N590" i="12"/>
  <c r="R589" i="12"/>
  <c r="S589" i="12" s="1"/>
  <c r="T589" i="12" s="1"/>
  <c r="M607" i="12"/>
  <c r="A595" i="12"/>
  <c r="AA603" i="5" l="1"/>
  <c r="V603" i="5"/>
  <c r="F612" i="5"/>
  <c r="G606" i="5"/>
  <c r="G605" i="5"/>
  <c r="V604" i="5"/>
  <c r="AA604" i="5"/>
  <c r="N591" i="12"/>
  <c r="R590" i="12"/>
  <c r="S590" i="12" s="1"/>
  <c r="T590" i="12" s="1"/>
  <c r="M608" i="12"/>
  <c r="A596" i="12"/>
  <c r="AB603" i="5" l="1"/>
  <c r="F613" i="5"/>
  <c r="AB604" i="5"/>
  <c r="N592" i="12"/>
  <c r="R591" i="12"/>
  <c r="S591" i="12" s="1"/>
  <c r="T591" i="12" s="1"/>
  <c r="M609" i="12"/>
  <c r="A597" i="12"/>
  <c r="F614" i="5" l="1"/>
  <c r="G607" i="5"/>
  <c r="N593" i="12"/>
  <c r="R592" i="12"/>
  <c r="S592" i="12" s="1"/>
  <c r="T592" i="12" s="1"/>
  <c r="M610" i="12"/>
  <c r="A598" i="12"/>
  <c r="F615" i="5" l="1"/>
  <c r="G608" i="5"/>
  <c r="N594" i="12"/>
  <c r="R593" i="12"/>
  <c r="S593" i="12" s="1"/>
  <c r="T593" i="12" s="1"/>
  <c r="M611" i="12"/>
  <c r="A599" i="12"/>
  <c r="F616" i="5" l="1"/>
  <c r="G609" i="5"/>
  <c r="N595" i="12"/>
  <c r="R594" i="12"/>
  <c r="S594" i="12" s="1"/>
  <c r="T594" i="12" s="1"/>
  <c r="M612" i="12"/>
  <c r="A600" i="12"/>
  <c r="H603" i="12" l="1"/>
  <c r="I603" i="12" s="1"/>
  <c r="T609" i="5"/>
  <c r="S609" i="5"/>
  <c r="Q609" i="5"/>
  <c r="R609" i="5"/>
  <c r="F617" i="5"/>
  <c r="G610" i="5"/>
  <c r="N596" i="12"/>
  <c r="R595" i="12"/>
  <c r="S595" i="12" s="1"/>
  <c r="T595" i="12" s="1"/>
  <c r="M613" i="12"/>
  <c r="A601" i="12"/>
  <c r="F618" i="5" l="1"/>
  <c r="G611" i="5"/>
  <c r="G612" i="5"/>
  <c r="AA609" i="5"/>
  <c r="V609" i="5"/>
  <c r="N597" i="12"/>
  <c r="R596" i="12"/>
  <c r="S596" i="12" s="1"/>
  <c r="T596" i="12" s="1"/>
  <c r="M614" i="12"/>
  <c r="A602" i="12"/>
  <c r="AB609" i="5" l="1"/>
  <c r="H605" i="12"/>
  <c r="I605" i="12" s="1"/>
  <c r="R611" i="5"/>
  <c r="T611" i="5"/>
  <c r="Q611" i="5"/>
  <c r="S611" i="5"/>
  <c r="H606" i="12"/>
  <c r="I606" i="12" s="1"/>
  <c r="T612" i="5"/>
  <c r="R612" i="5"/>
  <c r="S612" i="5"/>
  <c r="Q612" i="5"/>
  <c r="F619" i="5"/>
  <c r="N598" i="12"/>
  <c r="R597" i="12"/>
  <c r="S597" i="12" s="1"/>
  <c r="T597" i="12" s="1"/>
  <c r="M615" i="12"/>
  <c r="A603" i="12"/>
  <c r="F620" i="5" l="1"/>
  <c r="G614" i="5"/>
  <c r="G613" i="5"/>
  <c r="AA611" i="5"/>
  <c r="V611" i="5"/>
  <c r="AA612" i="5"/>
  <c r="V612" i="5"/>
  <c r="N599" i="12"/>
  <c r="R598" i="12"/>
  <c r="S598" i="12" s="1"/>
  <c r="T598" i="12" s="1"/>
  <c r="M616" i="12"/>
  <c r="A604" i="12"/>
  <c r="AB611" i="5" l="1"/>
  <c r="H608" i="12"/>
  <c r="I608" i="12" s="1"/>
  <c r="S614" i="5"/>
  <c r="R614" i="5"/>
  <c r="T614" i="5"/>
  <c r="Q614" i="5"/>
  <c r="AB612" i="5"/>
  <c r="H607" i="12"/>
  <c r="I607" i="12" s="1"/>
  <c r="T613" i="5"/>
  <c r="R613" i="5"/>
  <c r="Q613" i="5"/>
  <c r="S613" i="5"/>
  <c r="F621" i="5"/>
  <c r="N600" i="12"/>
  <c r="R599" i="12"/>
  <c r="S599" i="12" s="1"/>
  <c r="T599" i="12" s="1"/>
  <c r="M617" i="12"/>
  <c r="A605" i="12"/>
  <c r="F622" i="5" l="1"/>
  <c r="G615" i="5"/>
  <c r="V613" i="5"/>
  <c r="AA613" i="5"/>
  <c r="AA614" i="5"/>
  <c r="V614" i="5"/>
  <c r="N601" i="12"/>
  <c r="R600" i="12"/>
  <c r="S600" i="12" s="1"/>
  <c r="T600" i="12" s="1"/>
  <c r="M618" i="12"/>
  <c r="A606" i="12"/>
  <c r="H609" i="12" l="1"/>
  <c r="I609" i="12" s="1"/>
  <c r="T615" i="5"/>
  <c r="Q615" i="5"/>
  <c r="R615" i="5"/>
  <c r="S615" i="5"/>
  <c r="AB613" i="5"/>
  <c r="AB614" i="5"/>
  <c r="F623" i="5"/>
  <c r="G616" i="5"/>
  <c r="N602" i="12"/>
  <c r="R601" i="12"/>
  <c r="S601" i="12" s="1"/>
  <c r="T601" i="12" s="1"/>
  <c r="M619" i="12"/>
  <c r="A607" i="12"/>
  <c r="F624" i="5" l="1"/>
  <c r="G618" i="5"/>
  <c r="G617" i="5"/>
  <c r="V615" i="5"/>
  <c r="AA615" i="5"/>
  <c r="H610" i="12"/>
  <c r="I610" i="12" s="1"/>
  <c r="T616" i="5"/>
  <c r="R616" i="5"/>
  <c r="S616" i="5"/>
  <c r="Q616" i="5"/>
  <c r="N603" i="12"/>
  <c r="R602" i="12"/>
  <c r="S602" i="12" s="1"/>
  <c r="T602" i="12" s="1"/>
  <c r="M620" i="12"/>
  <c r="A608" i="12"/>
  <c r="AB615" i="5" l="1"/>
  <c r="H611" i="12"/>
  <c r="I611" i="12" s="1"/>
  <c r="Q617" i="5"/>
  <c r="S617" i="5"/>
  <c r="R617" i="5"/>
  <c r="T617" i="5"/>
  <c r="V616" i="5"/>
  <c r="AA616" i="5"/>
  <c r="H612" i="12"/>
  <c r="I612" i="12" s="1"/>
  <c r="T618" i="5"/>
  <c r="S618" i="5"/>
  <c r="R618" i="5"/>
  <c r="Q618" i="5"/>
  <c r="F625" i="5"/>
  <c r="N604" i="12"/>
  <c r="R603" i="12"/>
  <c r="S603" i="12" s="1"/>
  <c r="T603" i="12" s="1"/>
  <c r="M621" i="12"/>
  <c r="A609" i="12"/>
  <c r="F626" i="5" l="1"/>
  <c r="G619" i="5"/>
  <c r="G620" i="5"/>
  <c r="V617" i="5"/>
  <c r="AA617" i="5"/>
  <c r="AB616" i="5"/>
  <c r="V618" i="5"/>
  <c r="AA618" i="5"/>
  <c r="N605" i="12"/>
  <c r="R604" i="12"/>
  <c r="S604" i="12" s="1"/>
  <c r="T604" i="12" s="1"/>
  <c r="M622" i="12"/>
  <c r="A610" i="12"/>
  <c r="AB617" i="5" l="1"/>
  <c r="H614" i="12"/>
  <c r="I614" i="12" s="1"/>
  <c r="R620" i="5"/>
  <c r="S620" i="5"/>
  <c r="Q620" i="5"/>
  <c r="T620" i="5"/>
  <c r="AB618" i="5"/>
  <c r="H613" i="12"/>
  <c r="I613" i="12" s="1"/>
  <c r="T619" i="5"/>
  <c r="S619" i="5"/>
  <c r="Q619" i="5"/>
  <c r="R619" i="5"/>
  <c r="F627" i="5"/>
  <c r="N606" i="12"/>
  <c r="R605" i="12"/>
  <c r="S605" i="12" s="1"/>
  <c r="T605" i="12" s="1"/>
  <c r="M623" i="12"/>
  <c r="A611" i="12"/>
  <c r="V620" i="5" l="1"/>
  <c r="AA620" i="5"/>
  <c r="F628" i="5"/>
  <c r="G621" i="5"/>
  <c r="G622" i="5"/>
  <c r="V619" i="5"/>
  <c r="AA619" i="5"/>
  <c r="N607" i="12"/>
  <c r="R606" i="12"/>
  <c r="S606" i="12" s="1"/>
  <c r="T606" i="12" s="1"/>
  <c r="M624" i="12"/>
  <c r="A612" i="12"/>
  <c r="H615" i="12" l="1"/>
  <c r="I615" i="12" s="1"/>
  <c r="R621" i="5"/>
  <c r="S621" i="5"/>
  <c r="Q621" i="5"/>
  <c r="T621" i="5"/>
  <c r="F629" i="5"/>
  <c r="AB619" i="5"/>
  <c r="AB620" i="5"/>
  <c r="N608" i="12"/>
  <c r="R607" i="12"/>
  <c r="S607" i="12" s="1"/>
  <c r="T607" i="12" s="1"/>
  <c r="M625" i="12"/>
  <c r="A613" i="12"/>
  <c r="F630" i="5" l="1"/>
  <c r="G623" i="5"/>
  <c r="V621" i="5"/>
  <c r="AA621" i="5"/>
  <c r="N609" i="12"/>
  <c r="R608" i="12"/>
  <c r="S608" i="12" s="1"/>
  <c r="T608" i="12" s="1"/>
  <c r="M626" i="12"/>
  <c r="A614" i="12"/>
  <c r="AB621" i="5" l="1"/>
  <c r="H617" i="12"/>
  <c r="I617" i="12" s="1"/>
  <c r="T623" i="5"/>
  <c r="Q623" i="5"/>
  <c r="R623" i="5"/>
  <c r="S623" i="5"/>
  <c r="F631" i="5"/>
  <c r="G624" i="5"/>
  <c r="N610" i="12"/>
  <c r="R609" i="12"/>
  <c r="S609" i="12" s="1"/>
  <c r="T609" i="12" s="1"/>
  <c r="M627" i="12"/>
  <c r="A615" i="12"/>
  <c r="F632" i="5" l="1"/>
  <c r="G625" i="5"/>
  <c r="AA623" i="5"/>
  <c r="V623" i="5"/>
  <c r="N611" i="12"/>
  <c r="R610" i="12"/>
  <c r="S610" i="12" s="1"/>
  <c r="T610" i="12" s="1"/>
  <c r="M628" i="12"/>
  <c r="A616" i="12"/>
  <c r="AB623" i="5" l="1"/>
  <c r="G626" i="5"/>
  <c r="F633" i="5"/>
  <c r="N612" i="12"/>
  <c r="R611" i="12"/>
  <c r="S611" i="12" s="1"/>
  <c r="T611" i="12" s="1"/>
  <c r="M629" i="12"/>
  <c r="A617" i="12"/>
  <c r="H620" i="12" l="1"/>
  <c r="I620" i="12" s="1"/>
  <c r="Q626" i="5"/>
  <c r="R626" i="5"/>
  <c r="T626" i="5"/>
  <c r="S626" i="5"/>
  <c r="F634" i="5"/>
  <c r="G627" i="5"/>
  <c r="N613" i="12"/>
  <c r="R612" i="12"/>
  <c r="S612" i="12" s="1"/>
  <c r="T612" i="12" s="1"/>
  <c r="M630" i="12"/>
  <c r="A618" i="12"/>
  <c r="F635" i="5" l="1"/>
  <c r="H621" i="12"/>
  <c r="I621" i="12" s="1"/>
  <c r="R627" i="5"/>
  <c r="Q627" i="5"/>
  <c r="T627" i="5"/>
  <c r="S627" i="5"/>
  <c r="G628" i="5"/>
  <c r="V626" i="5"/>
  <c r="AA626" i="5"/>
  <c r="G629" i="5"/>
  <c r="N614" i="12"/>
  <c r="R613" i="12"/>
  <c r="S613" i="12" s="1"/>
  <c r="T613" i="12" s="1"/>
  <c r="M631" i="12"/>
  <c r="A619" i="12"/>
  <c r="H623" i="12" l="1"/>
  <c r="I623" i="12" s="1"/>
  <c r="S629" i="5"/>
  <c r="T629" i="5"/>
  <c r="R629" i="5"/>
  <c r="Q629" i="5"/>
  <c r="AA627" i="5"/>
  <c r="V627" i="5"/>
  <c r="H622" i="12"/>
  <c r="I622" i="12" s="1"/>
  <c r="Q628" i="5"/>
  <c r="R628" i="5"/>
  <c r="T628" i="5"/>
  <c r="S628" i="5"/>
  <c r="AB626" i="5"/>
  <c r="F636" i="5"/>
  <c r="N615" i="12"/>
  <c r="R614" i="12"/>
  <c r="S614" i="12" s="1"/>
  <c r="T614" i="12" s="1"/>
  <c r="M632" i="12"/>
  <c r="A620" i="12"/>
  <c r="AB627" i="5" l="1"/>
  <c r="F637" i="5"/>
  <c r="G630" i="5"/>
  <c r="V628" i="5"/>
  <c r="AA628" i="5"/>
  <c r="V629" i="5"/>
  <c r="AA629" i="5"/>
  <c r="N616" i="12"/>
  <c r="R615" i="12"/>
  <c r="S615" i="12" s="1"/>
  <c r="T615" i="12" s="1"/>
  <c r="M633" i="12"/>
  <c r="A621" i="12"/>
  <c r="H624" i="12" l="1"/>
  <c r="I624" i="12" s="1"/>
  <c r="Q630" i="5"/>
  <c r="T630" i="5"/>
  <c r="R630" i="5"/>
  <c r="S630" i="5"/>
  <c r="AB628" i="5"/>
  <c r="AB629" i="5"/>
  <c r="F638" i="5"/>
  <c r="G631" i="5"/>
  <c r="N617" i="12"/>
  <c r="R616" i="12"/>
  <c r="S616" i="12" s="1"/>
  <c r="T616" i="12" s="1"/>
  <c r="M634" i="12"/>
  <c r="A622" i="12"/>
  <c r="H625" i="12" l="1"/>
  <c r="I625" i="12" s="1"/>
  <c r="Q631" i="5"/>
  <c r="S631" i="5"/>
  <c r="R631" i="5"/>
  <c r="T631" i="5"/>
  <c r="AA630" i="5"/>
  <c r="V630" i="5"/>
  <c r="F639" i="5"/>
  <c r="G632" i="5"/>
  <c r="N618" i="12"/>
  <c r="R617" i="12"/>
  <c r="S617" i="12" s="1"/>
  <c r="T617" i="12" s="1"/>
  <c r="M635" i="12"/>
  <c r="A623" i="12"/>
  <c r="AB630" i="5" l="1"/>
  <c r="G633" i="5"/>
  <c r="F640" i="5"/>
  <c r="V631" i="5"/>
  <c r="AA631" i="5"/>
  <c r="N619" i="12"/>
  <c r="R618" i="12"/>
  <c r="S618" i="12" s="1"/>
  <c r="T618" i="12" s="1"/>
  <c r="M636" i="12"/>
  <c r="A624" i="12"/>
  <c r="F641" i="5" l="1"/>
  <c r="AB631" i="5"/>
  <c r="G634" i="5"/>
  <c r="N620" i="12"/>
  <c r="R619" i="12"/>
  <c r="S619" i="12" s="1"/>
  <c r="T619" i="12" s="1"/>
  <c r="M637" i="12"/>
  <c r="A625" i="12"/>
  <c r="F642" i="5" l="1"/>
  <c r="G635" i="5"/>
  <c r="N621" i="12"/>
  <c r="R620" i="12"/>
  <c r="S620" i="12" s="1"/>
  <c r="T620" i="12" s="1"/>
  <c r="M638" i="12"/>
  <c r="A626" i="12"/>
  <c r="H629" i="12" l="1"/>
  <c r="I629" i="12" s="1"/>
  <c r="S635" i="5"/>
  <c r="T635" i="5"/>
  <c r="Q635" i="5"/>
  <c r="R635" i="5"/>
  <c r="F643" i="5"/>
  <c r="G636" i="5"/>
  <c r="N622" i="12"/>
  <c r="R621" i="12"/>
  <c r="S621" i="12" s="1"/>
  <c r="T621" i="12" s="1"/>
  <c r="M639" i="12"/>
  <c r="A627" i="12"/>
  <c r="F644" i="5" l="1"/>
  <c r="G637" i="5"/>
  <c r="G638" i="5"/>
  <c r="AA635" i="5"/>
  <c r="V635" i="5"/>
  <c r="H630" i="12"/>
  <c r="I630" i="12" s="1"/>
  <c r="S636" i="5"/>
  <c r="T636" i="5"/>
  <c r="Q636" i="5"/>
  <c r="R636" i="5"/>
  <c r="N623" i="12"/>
  <c r="R622" i="12"/>
  <c r="S622" i="12" s="1"/>
  <c r="T622" i="12" s="1"/>
  <c r="M640" i="12"/>
  <c r="A628" i="12"/>
  <c r="AB635" i="5" l="1"/>
  <c r="H631" i="12"/>
  <c r="I631" i="12" s="1"/>
  <c r="Q637" i="5"/>
  <c r="R637" i="5"/>
  <c r="T637" i="5"/>
  <c r="S637" i="5"/>
  <c r="AA636" i="5"/>
  <c r="V636" i="5"/>
  <c r="H632" i="12"/>
  <c r="I632" i="12" s="1"/>
  <c r="T638" i="5"/>
  <c r="R638" i="5"/>
  <c r="S638" i="5"/>
  <c r="Q638" i="5"/>
  <c r="F645" i="5"/>
  <c r="N624" i="12"/>
  <c r="R623" i="12"/>
  <c r="S623" i="12" s="1"/>
  <c r="T623" i="12" s="1"/>
  <c r="M641" i="12"/>
  <c r="A629" i="12"/>
  <c r="AB636" i="5" l="1"/>
  <c r="F646" i="5"/>
  <c r="G639" i="5"/>
  <c r="AA638" i="5"/>
  <c r="V638" i="5"/>
  <c r="AA637" i="5"/>
  <c r="V637" i="5"/>
  <c r="N625" i="12"/>
  <c r="R624" i="12"/>
  <c r="S624" i="12" s="1"/>
  <c r="T624" i="12" s="1"/>
  <c r="M642" i="12"/>
  <c r="A630" i="12"/>
  <c r="AB637" i="5" l="1"/>
  <c r="AB638" i="5"/>
  <c r="H633" i="12"/>
  <c r="I633" i="12" s="1"/>
  <c r="S639" i="5"/>
  <c r="R639" i="5"/>
  <c r="T639" i="5"/>
  <c r="Q639" i="5"/>
  <c r="F647" i="5"/>
  <c r="G640" i="5"/>
  <c r="N626" i="12"/>
  <c r="R625" i="12"/>
  <c r="S625" i="12" s="1"/>
  <c r="T625" i="12" s="1"/>
  <c r="M643" i="12"/>
  <c r="A631" i="12"/>
  <c r="F648" i="5" l="1"/>
  <c r="G641" i="5"/>
  <c r="H634" i="12"/>
  <c r="I634" i="12" s="1"/>
  <c r="R640" i="5"/>
  <c r="T640" i="5"/>
  <c r="S640" i="5"/>
  <c r="Q640" i="5"/>
  <c r="AA639" i="5"/>
  <c r="V639" i="5"/>
  <c r="G642" i="5"/>
  <c r="N627" i="12"/>
  <c r="R626" i="12"/>
  <c r="S626" i="12" s="1"/>
  <c r="T626" i="12" s="1"/>
  <c r="M644" i="12"/>
  <c r="A632" i="12"/>
  <c r="AB639" i="5" l="1"/>
  <c r="H636" i="12"/>
  <c r="I636" i="12" s="1"/>
  <c r="Q642" i="5"/>
  <c r="T642" i="5"/>
  <c r="R642" i="5"/>
  <c r="S642" i="5"/>
  <c r="H635" i="12"/>
  <c r="I635" i="12" s="1"/>
  <c r="Q641" i="5"/>
  <c r="S641" i="5"/>
  <c r="T641" i="5"/>
  <c r="R641" i="5"/>
  <c r="AA640" i="5"/>
  <c r="V640" i="5"/>
  <c r="F649" i="5"/>
  <c r="N628" i="12"/>
  <c r="R627" i="12"/>
  <c r="S627" i="12" s="1"/>
  <c r="T627" i="12" s="1"/>
  <c r="M645" i="12"/>
  <c r="A633" i="12"/>
  <c r="F650" i="5" l="1"/>
  <c r="G644" i="5"/>
  <c r="G643" i="5"/>
  <c r="AB640" i="5"/>
  <c r="AA642" i="5"/>
  <c r="V642" i="5"/>
  <c r="V641" i="5"/>
  <c r="AA641" i="5"/>
  <c r="N629" i="12"/>
  <c r="R628" i="12"/>
  <c r="S628" i="12" s="1"/>
  <c r="T628" i="12" s="1"/>
  <c r="M646" i="12"/>
  <c r="A634" i="12"/>
  <c r="H638" i="12" l="1"/>
  <c r="I638" i="12" s="1"/>
  <c r="Q644" i="5"/>
  <c r="R644" i="5"/>
  <c r="S644" i="5"/>
  <c r="T644" i="5"/>
  <c r="AB641" i="5"/>
  <c r="H637" i="12"/>
  <c r="I637" i="12" s="1"/>
  <c r="R643" i="5"/>
  <c r="Q643" i="5"/>
  <c r="T643" i="5"/>
  <c r="S643" i="5"/>
  <c r="AB642" i="5"/>
  <c r="F651" i="5"/>
  <c r="N630" i="12"/>
  <c r="R629" i="12"/>
  <c r="S629" i="12" s="1"/>
  <c r="T629" i="12" s="1"/>
  <c r="M647" i="12"/>
  <c r="A635" i="12"/>
  <c r="F652" i="5" l="1"/>
  <c r="G645" i="5"/>
  <c r="V644" i="5"/>
  <c r="AA644" i="5"/>
  <c r="G646" i="5"/>
  <c r="V643" i="5"/>
  <c r="AA643" i="5"/>
  <c r="N631" i="12"/>
  <c r="R630" i="12"/>
  <c r="S630" i="12" s="1"/>
  <c r="T630" i="12" s="1"/>
  <c r="M648" i="12"/>
  <c r="A636" i="12"/>
  <c r="AB643" i="5" l="1"/>
  <c r="H640" i="12"/>
  <c r="I640" i="12" s="1"/>
  <c r="S646" i="5"/>
  <c r="T646" i="5"/>
  <c r="Q646" i="5"/>
  <c r="R646" i="5"/>
  <c r="AB644" i="5"/>
  <c r="F653" i="5"/>
  <c r="N632" i="12"/>
  <c r="R631" i="12"/>
  <c r="S631" i="12" s="1"/>
  <c r="T631" i="12" s="1"/>
  <c r="M649" i="12"/>
  <c r="A637" i="12"/>
  <c r="F654" i="5" l="1"/>
  <c r="G647" i="5"/>
  <c r="AA646" i="5"/>
  <c r="V646" i="5"/>
  <c r="N633" i="12"/>
  <c r="R632" i="12"/>
  <c r="S632" i="12" s="1"/>
  <c r="T632" i="12" s="1"/>
  <c r="M650" i="12"/>
  <c r="A638" i="12"/>
  <c r="AB646" i="5" l="1"/>
  <c r="F655" i="5"/>
  <c r="G648" i="5"/>
  <c r="N634" i="12"/>
  <c r="R633" i="12"/>
  <c r="S633" i="12" s="1"/>
  <c r="T633" i="12" s="1"/>
  <c r="M651" i="12"/>
  <c r="A639" i="12"/>
  <c r="F656" i="5" l="1"/>
  <c r="G650" i="5"/>
  <c r="G649" i="5"/>
  <c r="N635" i="12"/>
  <c r="R634" i="12"/>
  <c r="S634" i="12" s="1"/>
  <c r="T634" i="12" s="1"/>
  <c r="M652" i="12"/>
  <c r="A640" i="12"/>
  <c r="H643" i="12" l="1"/>
  <c r="I643" i="12" s="1"/>
  <c r="T649" i="5"/>
  <c r="Q649" i="5"/>
  <c r="S649" i="5"/>
  <c r="R649" i="5"/>
  <c r="F657" i="5"/>
  <c r="N636" i="12"/>
  <c r="R635" i="12"/>
  <c r="S635" i="12" s="1"/>
  <c r="T635" i="12" s="1"/>
  <c r="M653" i="12"/>
  <c r="A641" i="12"/>
  <c r="F658" i="5" l="1"/>
  <c r="G651" i="5"/>
  <c r="AA649" i="5"/>
  <c r="V649" i="5"/>
  <c r="N637" i="12"/>
  <c r="R636" i="12"/>
  <c r="S636" i="12" s="1"/>
  <c r="T636" i="12" s="1"/>
  <c r="M654" i="12"/>
  <c r="A642" i="12"/>
  <c r="AB649" i="5" l="1"/>
  <c r="F659" i="5"/>
  <c r="G652" i="5"/>
  <c r="N638" i="12"/>
  <c r="R637" i="12"/>
  <c r="S637" i="12" s="1"/>
  <c r="T637" i="12" s="1"/>
  <c r="M655" i="12"/>
  <c r="A643" i="12"/>
  <c r="F660" i="5" l="1"/>
  <c r="G654" i="5"/>
  <c r="G653" i="5"/>
  <c r="N639" i="12"/>
  <c r="R638" i="12"/>
  <c r="S638" i="12" s="1"/>
  <c r="T638" i="12" s="1"/>
  <c r="M656" i="12"/>
  <c r="A644" i="12"/>
  <c r="H647" i="12" l="1"/>
  <c r="I647" i="12" s="1"/>
  <c r="T653" i="5"/>
  <c r="R653" i="5"/>
  <c r="Q653" i="5"/>
  <c r="S653" i="5"/>
  <c r="F661" i="5"/>
  <c r="N640" i="12"/>
  <c r="R639" i="12"/>
  <c r="S639" i="12" s="1"/>
  <c r="T639" i="12" s="1"/>
  <c r="M657" i="12"/>
  <c r="A645" i="12"/>
  <c r="AA653" i="5" l="1"/>
  <c r="V653" i="5"/>
  <c r="F662" i="5"/>
  <c r="G656" i="5"/>
  <c r="G655" i="5"/>
  <c r="N641" i="12"/>
  <c r="R640" i="12"/>
  <c r="S640" i="12" s="1"/>
  <c r="T640" i="12" s="1"/>
  <c r="M658" i="12"/>
  <c r="A646" i="12"/>
  <c r="AB653" i="5" l="1"/>
  <c r="H650" i="12"/>
  <c r="I650" i="12" s="1"/>
  <c r="T656" i="5"/>
  <c r="Q656" i="5"/>
  <c r="R656" i="5"/>
  <c r="S656" i="5"/>
  <c r="F663" i="5"/>
  <c r="N642" i="12"/>
  <c r="R641" i="12"/>
  <c r="S641" i="12" s="1"/>
  <c r="T641" i="12" s="1"/>
  <c r="M659" i="12"/>
  <c r="A647" i="12"/>
  <c r="F664" i="5" l="1"/>
  <c r="G657" i="5"/>
  <c r="V656" i="5"/>
  <c r="AA656" i="5"/>
  <c r="N643" i="12"/>
  <c r="R642" i="12"/>
  <c r="S642" i="12" s="1"/>
  <c r="T642" i="12" s="1"/>
  <c r="M660" i="12"/>
  <c r="A648" i="12"/>
  <c r="AB656" i="5" l="1"/>
  <c r="H651" i="12"/>
  <c r="I651" i="12" s="1"/>
  <c r="R657" i="5"/>
  <c r="Q657" i="5"/>
  <c r="T657" i="5"/>
  <c r="S657" i="5"/>
  <c r="F665" i="5"/>
  <c r="G658" i="5"/>
  <c r="N644" i="12"/>
  <c r="R643" i="12"/>
  <c r="S643" i="12" s="1"/>
  <c r="T643" i="12" s="1"/>
  <c r="M661" i="12"/>
  <c r="A649" i="12"/>
  <c r="F666" i="5" l="1"/>
  <c r="G659" i="5"/>
  <c r="V657" i="5"/>
  <c r="AA657" i="5"/>
  <c r="G660" i="5"/>
  <c r="H652" i="12"/>
  <c r="I652" i="12" s="1"/>
  <c r="T658" i="5"/>
  <c r="S658" i="5"/>
  <c r="Q658" i="5"/>
  <c r="R658" i="5"/>
  <c r="N645" i="12"/>
  <c r="R644" i="12"/>
  <c r="S644" i="12" s="1"/>
  <c r="T644" i="12" s="1"/>
  <c r="M662" i="12"/>
  <c r="A650" i="12"/>
  <c r="H654" i="12" l="1"/>
  <c r="I654" i="12" s="1"/>
  <c r="Q660" i="5"/>
  <c r="S660" i="5"/>
  <c r="R660" i="5"/>
  <c r="T660" i="5"/>
  <c r="AB657" i="5"/>
  <c r="V658" i="5"/>
  <c r="AA658" i="5"/>
  <c r="H653" i="12"/>
  <c r="I653" i="12" s="1"/>
  <c r="Q659" i="5"/>
  <c r="T659" i="5"/>
  <c r="R659" i="5"/>
  <c r="S659" i="5"/>
  <c r="F667" i="5"/>
  <c r="N646" i="12"/>
  <c r="R645" i="12"/>
  <c r="S645" i="12" s="1"/>
  <c r="T645" i="12" s="1"/>
  <c r="M663" i="12"/>
  <c r="A651" i="12"/>
  <c r="F668" i="5" l="1"/>
  <c r="G661" i="5"/>
  <c r="V660" i="5"/>
  <c r="AA660" i="5"/>
  <c r="AB658" i="5"/>
  <c r="AA659" i="5"/>
  <c r="V659" i="5"/>
  <c r="N647" i="12"/>
  <c r="R646" i="12"/>
  <c r="S646" i="12" s="1"/>
  <c r="T646" i="12" s="1"/>
  <c r="M664" i="12"/>
  <c r="A652" i="12"/>
  <c r="H655" i="12" l="1"/>
  <c r="I655" i="12" s="1"/>
  <c r="R661" i="5"/>
  <c r="S661" i="5"/>
  <c r="T661" i="5"/>
  <c r="Q661" i="5"/>
  <c r="AB660" i="5"/>
  <c r="AB659" i="5"/>
  <c r="G662" i="5"/>
  <c r="F669" i="5"/>
  <c r="N648" i="12"/>
  <c r="R647" i="12"/>
  <c r="S647" i="12" s="1"/>
  <c r="T647" i="12" s="1"/>
  <c r="M665" i="12"/>
  <c r="A653" i="12"/>
  <c r="AA661" i="5" l="1"/>
  <c r="V661" i="5"/>
  <c r="H656" i="12"/>
  <c r="I656" i="12" s="1"/>
  <c r="Q662" i="5"/>
  <c r="S662" i="5"/>
  <c r="T662" i="5"/>
  <c r="R662" i="5"/>
  <c r="F670" i="5"/>
  <c r="G663" i="5"/>
  <c r="N649" i="12"/>
  <c r="R648" i="12"/>
  <c r="S648" i="12" s="1"/>
  <c r="T648" i="12" s="1"/>
  <c r="M666" i="12"/>
  <c r="A654" i="12"/>
  <c r="AB661" i="5" l="1"/>
  <c r="F671" i="5"/>
  <c r="G664" i="5"/>
  <c r="H657" i="12"/>
  <c r="I657" i="12" s="1"/>
  <c r="T663" i="5"/>
  <c r="S663" i="5"/>
  <c r="Q663" i="5"/>
  <c r="R663" i="5"/>
  <c r="V662" i="5"/>
  <c r="AA662" i="5"/>
  <c r="N650" i="12"/>
  <c r="R649" i="12"/>
  <c r="S649" i="12" s="1"/>
  <c r="T649" i="12" s="1"/>
  <c r="M667" i="12"/>
  <c r="A655" i="12"/>
  <c r="H658" i="12" l="1"/>
  <c r="I658" i="12" s="1"/>
  <c r="R664" i="5"/>
  <c r="S664" i="5"/>
  <c r="Q664" i="5"/>
  <c r="T664" i="5"/>
  <c r="F672" i="5"/>
  <c r="G665" i="5"/>
  <c r="AB662" i="5"/>
  <c r="AA663" i="5"/>
  <c r="V663" i="5"/>
  <c r="N651" i="12"/>
  <c r="R650" i="12"/>
  <c r="S650" i="12" s="1"/>
  <c r="T650" i="12" s="1"/>
  <c r="M668" i="12"/>
  <c r="A656" i="12"/>
  <c r="AB663" i="5" l="1"/>
  <c r="F673" i="5"/>
  <c r="G666" i="5"/>
  <c r="V664" i="5"/>
  <c r="AA664" i="5"/>
  <c r="H659" i="12"/>
  <c r="I659" i="12" s="1"/>
  <c r="Q665" i="5"/>
  <c r="R665" i="5"/>
  <c r="T665" i="5"/>
  <c r="S665" i="5"/>
  <c r="N652" i="12"/>
  <c r="R651" i="12"/>
  <c r="S651" i="12" s="1"/>
  <c r="T651" i="12" s="1"/>
  <c r="M669" i="12"/>
  <c r="A657" i="12"/>
  <c r="H660" i="12" l="1"/>
  <c r="I660" i="12" s="1"/>
  <c r="S666" i="5"/>
  <c r="T666" i="5"/>
  <c r="R666" i="5"/>
  <c r="Q666" i="5"/>
  <c r="AB664" i="5"/>
  <c r="V665" i="5"/>
  <c r="AA665" i="5"/>
  <c r="F674" i="5"/>
  <c r="G667" i="5"/>
  <c r="N653" i="12"/>
  <c r="R652" i="12"/>
  <c r="S652" i="12" s="1"/>
  <c r="T652" i="12" s="1"/>
  <c r="M670" i="12"/>
  <c r="A658" i="12"/>
  <c r="AB665" i="5" l="1"/>
  <c r="AA666" i="5"/>
  <c r="V666" i="5"/>
  <c r="H661" i="12"/>
  <c r="I661" i="12" s="1"/>
  <c r="Q667" i="5"/>
  <c r="T667" i="5"/>
  <c r="S667" i="5"/>
  <c r="R667" i="5"/>
  <c r="F675" i="5"/>
  <c r="G669" i="5"/>
  <c r="G668" i="5"/>
  <c r="N654" i="12"/>
  <c r="R653" i="12"/>
  <c r="S653" i="12" s="1"/>
  <c r="T653" i="12" s="1"/>
  <c r="M671" i="12"/>
  <c r="A659" i="12"/>
  <c r="AB666" i="5" l="1"/>
  <c r="AA667" i="5"/>
  <c r="V667" i="5"/>
  <c r="H663" i="12"/>
  <c r="I663" i="12" s="1"/>
  <c r="R669" i="5"/>
  <c r="Q669" i="5"/>
  <c r="T669" i="5"/>
  <c r="S669" i="5"/>
  <c r="H662" i="12"/>
  <c r="I662" i="12" s="1"/>
  <c r="S668" i="5"/>
  <c r="T668" i="5"/>
  <c r="Q668" i="5"/>
  <c r="R668" i="5"/>
  <c r="F676" i="5"/>
  <c r="N655" i="12"/>
  <c r="R654" i="12"/>
  <c r="S654" i="12" s="1"/>
  <c r="T654" i="12" s="1"/>
  <c r="M672" i="12"/>
  <c r="A660" i="12"/>
  <c r="G670" i="5" l="1"/>
  <c r="F677" i="5"/>
  <c r="AA669" i="5"/>
  <c r="V669" i="5"/>
  <c r="AB667" i="5"/>
  <c r="V668" i="5"/>
  <c r="AA668" i="5"/>
  <c r="N656" i="12"/>
  <c r="R655" i="12"/>
  <c r="S655" i="12" s="1"/>
  <c r="T655" i="12" s="1"/>
  <c r="M673" i="12"/>
  <c r="A661" i="12"/>
  <c r="AB668" i="5" l="1"/>
  <c r="AB669" i="5"/>
  <c r="F678" i="5"/>
  <c r="G671" i="5"/>
  <c r="H664" i="12"/>
  <c r="I664" i="12" s="1"/>
  <c r="Q670" i="5"/>
  <c r="T670" i="5"/>
  <c r="R670" i="5"/>
  <c r="S670" i="5"/>
  <c r="N657" i="12"/>
  <c r="R656" i="12"/>
  <c r="S656" i="12" s="1"/>
  <c r="T656" i="12" s="1"/>
  <c r="M674" i="12"/>
  <c r="A662" i="12"/>
  <c r="H665" i="12" l="1"/>
  <c r="I665" i="12" s="1"/>
  <c r="R671" i="5"/>
  <c r="T671" i="5"/>
  <c r="S671" i="5"/>
  <c r="Q671" i="5"/>
  <c r="F679" i="5"/>
  <c r="G672" i="5"/>
  <c r="V670" i="5"/>
  <c r="AA670" i="5"/>
  <c r="N658" i="12"/>
  <c r="R657" i="12"/>
  <c r="S657" i="12" s="1"/>
  <c r="T657" i="12" s="1"/>
  <c r="M675" i="12"/>
  <c r="A663" i="12"/>
  <c r="F680" i="5" l="1"/>
  <c r="G673" i="5"/>
  <c r="AB670" i="5"/>
  <c r="V671" i="5"/>
  <c r="AA671" i="5"/>
  <c r="H666" i="12"/>
  <c r="I666" i="12" s="1"/>
  <c r="T672" i="5"/>
  <c r="Q672" i="5"/>
  <c r="S672" i="5"/>
  <c r="R672" i="5"/>
  <c r="N659" i="12"/>
  <c r="R658" i="12"/>
  <c r="S658" i="12" s="1"/>
  <c r="T658" i="12" s="1"/>
  <c r="M676" i="12"/>
  <c r="A664" i="12"/>
  <c r="AB671" i="5" l="1"/>
  <c r="V672" i="5"/>
  <c r="AA672" i="5"/>
  <c r="H667" i="12"/>
  <c r="I667" i="12" s="1"/>
  <c r="R673" i="5"/>
  <c r="T673" i="5"/>
  <c r="S673" i="5"/>
  <c r="Q673" i="5"/>
  <c r="G674" i="5"/>
  <c r="F681" i="5"/>
  <c r="N660" i="12"/>
  <c r="R659" i="12"/>
  <c r="S659" i="12" s="1"/>
  <c r="T659" i="12" s="1"/>
  <c r="M677" i="12"/>
  <c r="A665" i="12"/>
  <c r="AB672" i="5" l="1"/>
  <c r="V673" i="5"/>
  <c r="AA673" i="5"/>
  <c r="F682" i="5"/>
  <c r="G676" i="5"/>
  <c r="G675" i="5"/>
  <c r="H668" i="12"/>
  <c r="I668" i="12" s="1"/>
  <c r="R674" i="5"/>
  <c r="T674" i="5"/>
  <c r="Q674" i="5"/>
  <c r="S674" i="5"/>
  <c r="N661" i="12"/>
  <c r="R660" i="12"/>
  <c r="S660" i="12" s="1"/>
  <c r="T660" i="12" s="1"/>
  <c r="M678" i="12"/>
  <c r="A666" i="12"/>
  <c r="F683" i="5" l="1"/>
  <c r="AA674" i="5"/>
  <c r="V674" i="5"/>
  <c r="H670" i="12"/>
  <c r="I670" i="12" s="1"/>
  <c r="S676" i="5"/>
  <c r="R676" i="5"/>
  <c r="T676" i="5"/>
  <c r="Q676" i="5"/>
  <c r="AB673" i="5"/>
  <c r="H669" i="12"/>
  <c r="I669" i="12" s="1"/>
  <c r="T675" i="5"/>
  <c r="S675" i="5"/>
  <c r="Q675" i="5"/>
  <c r="R675" i="5"/>
  <c r="N662" i="12"/>
  <c r="R661" i="12"/>
  <c r="S661" i="12" s="1"/>
  <c r="T661" i="12" s="1"/>
  <c r="M679" i="12"/>
  <c r="A667" i="12"/>
  <c r="AB674" i="5" l="1"/>
  <c r="AA675" i="5"/>
  <c r="V675" i="5"/>
  <c r="AA676" i="5"/>
  <c r="V676" i="5"/>
  <c r="F684" i="5"/>
  <c r="G677" i="5"/>
  <c r="N663" i="12"/>
  <c r="R662" i="12"/>
  <c r="S662" i="12" s="1"/>
  <c r="T662" i="12" s="1"/>
  <c r="M680" i="12"/>
  <c r="A668" i="12"/>
  <c r="AB676" i="5" l="1"/>
  <c r="H671" i="12"/>
  <c r="I671" i="12" s="1"/>
  <c r="S677" i="5"/>
  <c r="T677" i="5"/>
  <c r="Q677" i="5"/>
  <c r="R677" i="5"/>
  <c r="AB675" i="5"/>
  <c r="F685" i="5"/>
  <c r="G678" i="5"/>
  <c r="N664" i="12"/>
  <c r="R663" i="12"/>
  <c r="S663" i="12" s="1"/>
  <c r="T663" i="12" s="1"/>
  <c r="M681" i="12"/>
  <c r="A669" i="12"/>
  <c r="H672" i="12" l="1"/>
  <c r="I672" i="12" s="1"/>
  <c r="S678" i="5"/>
  <c r="T678" i="5"/>
  <c r="R678" i="5"/>
  <c r="Q678" i="5"/>
  <c r="F686" i="5"/>
  <c r="G679" i="5"/>
  <c r="V677" i="5"/>
  <c r="AA677" i="5"/>
  <c r="N665" i="12"/>
  <c r="R664" i="12"/>
  <c r="S664" i="12" s="1"/>
  <c r="T664" i="12" s="1"/>
  <c r="M682" i="12"/>
  <c r="A670" i="12"/>
  <c r="V678" i="5" l="1"/>
  <c r="AA678" i="5"/>
  <c r="F687" i="5"/>
  <c r="G680" i="5"/>
  <c r="AB677" i="5"/>
  <c r="H673" i="12"/>
  <c r="I673" i="12" s="1"/>
  <c r="T679" i="5"/>
  <c r="S679" i="5"/>
  <c r="R679" i="5"/>
  <c r="Q679" i="5"/>
  <c r="N666" i="12"/>
  <c r="R665" i="12"/>
  <c r="S665" i="12" s="1"/>
  <c r="T665" i="12" s="1"/>
  <c r="M683" i="12"/>
  <c r="A671" i="12"/>
  <c r="AA679" i="5" l="1"/>
  <c r="V679" i="5"/>
  <c r="F688" i="5"/>
  <c r="AB678" i="5"/>
  <c r="G682" i="5"/>
  <c r="H674" i="12"/>
  <c r="I674" i="12" s="1"/>
  <c r="Q680" i="5"/>
  <c r="R680" i="5"/>
  <c r="T680" i="5"/>
  <c r="S680" i="5"/>
  <c r="G681" i="5"/>
  <c r="N667" i="12"/>
  <c r="R666" i="12"/>
  <c r="S666" i="12" s="1"/>
  <c r="T666" i="12" s="1"/>
  <c r="M684" i="12"/>
  <c r="A672" i="12"/>
  <c r="AB679" i="5" l="1"/>
  <c r="H676" i="12"/>
  <c r="I676" i="12" s="1"/>
  <c r="S682" i="5"/>
  <c r="T682" i="5"/>
  <c r="R682" i="5"/>
  <c r="Q682" i="5"/>
  <c r="H675" i="12"/>
  <c r="I675" i="12" s="1"/>
  <c r="Q681" i="5"/>
  <c r="R681" i="5"/>
  <c r="T681" i="5"/>
  <c r="S681" i="5"/>
  <c r="V680" i="5"/>
  <c r="AA680" i="5"/>
  <c r="F689" i="5"/>
  <c r="N668" i="12"/>
  <c r="R667" i="12"/>
  <c r="S667" i="12" s="1"/>
  <c r="T667" i="12" s="1"/>
  <c r="M685" i="12"/>
  <c r="A673" i="12"/>
  <c r="F690" i="5" l="1"/>
  <c r="G683" i="5"/>
  <c r="AB680" i="5"/>
  <c r="AA681" i="5"/>
  <c r="V681" i="5"/>
  <c r="AA682" i="5"/>
  <c r="V682" i="5"/>
  <c r="N669" i="12"/>
  <c r="R668" i="12"/>
  <c r="S668" i="12" s="1"/>
  <c r="T668" i="12" s="1"/>
  <c r="M686" i="12"/>
  <c r="A674" i="12"/>
  <c r="AB681" i="5" l="1"/>
  <c r="AB682" i="5"/>
  <c r="H677" i="12"/>
  <c r="I677" i="12" s="1"/>
  <c r="Q683" i="5"/>
  <c r="S683" i="5"/>
  <c r="R683" i="5"/>
  <c r="T683" i="5"/>
  <c r="F691" i="5"/>
  <c r="G684" i="5"/>
  <c r="N670" i="12"/>
  <c r="R669" i="12"/>
  <c r="S669" i="12" s="1"/>
  <c r="T669" i="12" s="1"/>
  <c r="M687" i="12"/>
  <c r="A675" i="12"/>
  <c r="F692" i="5" l="1"/>
  <c r="G685" i="5"/>
  <c r="AA683" i="5"/>
  <c r="V683" i="5"/>
  <c r="H678" i="12"/>
  <c r="I678" i="12" s="1"/>
  <c r="S684" i="5"/>
  <c r="R684" i="5"/>
  <c r="Q684" i="5"/>
  <c r="T684" i="5"/>
  <c r="N671" i="12"/>
  <c r="R670" i="12"/>
  <c r="S670" i="12" s="1"/>
  <c r="T670" i="12" s="1"/>
  <c r="M688" i="12"/>
  <c r="A676" i="12"/>
  <c r="AB683" i="5" l="1"/>
  <c r="H679" i="12"/>
  <c r="I679" i="12" s="1"/>
  <c r="S685" i="5"/>
  <c r="T685" i="5"/>
  <c r="R685" i="5"/>
  <c r="Q685" i="5"/>
  <c r="V684" i="5"/>
  <c r="AA684" i="5"/>
  <c r="F693" i="5"/>
  <c r="G686" i="5"/>
  <c r="N672" i="12"/>
  <c r="R671" i="12"/>
  <c r="S671" i="12" s="1"/>
  <c r="T671" i="12" s="1"/>
  <c r="M689" i="12"/>
  <c r="A677" i="12"/>
  <c r="F694" i="5" l="1"/>
  <c r="G687" i="5"/>
  <c r="G688" i="5"/>
  <c r="V685" i="5"/>
  <c r="AA685" i="5"/>
  <c r="H680" i="12"/>
  <c r="I680" i="12" s="1"/>
  <c r="T686" i="5"/>
  <c r="S686" i="5"/>
  <c r="R686" i="5"/>
  <c r="Q686" i="5"/>
  <c r="AB684" i="5"/>
  <c r="N673" i="12"/>
  <c r="R672" i="12"/>
  <c r="S672" i="12" s="1"/>
  <c r="T672" i="12" s="1"/>
  <c r="M690" i="12"/>
  <c r="A678" i="12"/>
  <c r="H681" i="12" l="1"/>
  <c r="I681" i="12" s="1"/>
  <c r="T687" i="5"/>
  <c r="S687" i="5"/>
  <c r="R687" i="5"/>
  <c r="Q687" i="5"/>
  <c r="AB685" i="5"/>
  <c r="H682" i="12"/>
  <c r="I682" i="12" s="1"/>
  <c r="S688" i="5"/>
  <c r="R688" i="5"/>
  <c r="Q688" i="5"/>
  <c r="T688" i="5"/>
  <c r="V686" i="5"/>
  <c r="AA686" i="5"/>
  <c r="F695" i="5"/>
  <c r="N674" i="12"/>
  <c r="R673" i="12"/>
  <c r="S673" i="12" s="1"/>
  <c r="T673" i="12" s="1"/>
  <c r="M691" i="12"/>
  <c r="A679" i="12"/>
  <c r="AB686" i="5" l="1"/>
  <c r="F696" i="5"/>
  <c r="G690" i="5"/>
  <c r="G689" i="5"/>
  <c r="V687" i="5"/>
  <c r="AA687" i="5"/>
  <c r="V688" i="5"/>
  <c r="AA688" i="5"/>
  <c r="N675" i="12"/>
  <c r="R674" i="12"/>
  <c r="S674" i="12" s="1"/>
  <c r="T674" i="12" s="1"/>
  <c r="M692" i="12"/>
  <c r="A680" i="12"/>
  <c r="AB687" i="5" l="1"/>
  <c r="H684" i="12"/>
  <c r="I684" i="12" s="1"/>
  <c r="S690" i="5"/>
  <c r="Q690" i="5"/>
  <c r="T690" i="5"/>
  <c r="R690" i="5"/>
  <c r="H683" i="12"/>
  <c r="I683" i="12" s="1"/>
  <c r="R689" i="5"/>
  <c r="S689" i="5"/>
  <c r="Q689" i="5"/>
  <c r="T689" i="5"/>
  <c r="AB688" i="5"/>
  <c r="F697" i="5"/>
  <c r="N676" i="12"/>
  <c r="R675" i="12"/>
  <c r="S675" i="12" s="1"/>
  <c r="T675" i="12" s="1"/>
  <c r="M693" i="12"/>
  <c r="A681" i="12"/>
  <c r="V689" i="5" l="1"/>
  <c r="AA689" i="5"/>
  <c r="AA690" i="5"/>
  <c r="V690" i="5"/>
  <c r="F698" i="5"/>
  <c r="G691" i="5"/>
  <c r="N677" i="12"/>
  <c r="R676" i="12"/>
  <c r="S676" i="12" s="1"/>
  <c r="T676" i="12" s="1"/>
  <c r="M694" i="12"/>
  <c r="A682" i="12"/>
  <c r="AB690" i="5" l="1"/>
  <c r="H685" i="12"/>
  <c r="I685" i="12" s="1"/>
  <c r="S691" i="5"/>
  <c r="T691" i="5"/>
  <c r="Q691" i="5"/>
  <c r="R691" i="5"/>
  <c r="F699" i="5"/>
  <c r="G692" i="5"/>
  <c r="AB689" i="5"/>
  <c r="N678" i="12"/>
  <c r="R677" i="12"/>
  <c r="S677" i="12" s="1"/>
  <c r="T677" i="12" s="1"/>
  <c r="M695" i="12"/>
  <c r="A683" i="12"/>
  <c r="F700" i="5" l="1"/>
  <c r="G693" i="5"/>
  <c r="AA691" i="5"/>
  <c r="V691" i="5"/>
  <c r="H686" i="12"/>
  <c r="I686" i="12" s="1"/>
  <c r="S692" i="5"/>
  <c r="T692" i="5"/>
  <c r="R692" i="5"/>
  <c r="Q692" i="5"/>
  <c r="G694" i="5"/>
  <c r="N679" i="12"/>
  <c r="R678" i="12"/>
  <c r="S678" i="12" s="1"/>
  <c r="T678" i="12" s="1"/>
  <c r="M696" i="12"/>
  <c r="A684" i="12"/>
  <c r="AB691" i="5" l="1"/>
  <c r="H688" i="12"/>
  <c r="I688" i="12" s="1"/>
  <c r="T694" i="5"/>
  <c r="Q694" i="5"/>
  <c r="R694" i="5"/>
  <c r="S694" i="5"/>
  <c r="H687" i="12"/>
  <c r="I687" i="12" s="1"/>
  <c r="Q693" i="5"/>
  <c r="S693" i="5"/>
  <c r="T693" i="5"/>
  <c r="R693" i="5"/>
  <c r="AA692" i="5"/>
  <c r="V692" i="5"/>
  <c r="F701" i="5"/>
  <c r="N680" i="12"/>
  <c r="R679" i="12"/>
  <c r="S679" i="12" s="1"/>
  <c r="T679" i="12" s="1"/>
  <c r="M697" i="12"/>
  <c r="A685" i="12"/>
  <c r="AA694" i="5" l="1"/>
  <c r="V694" i="5"/>
  <c r="G695" i="5"/>
  <c r="F702" i="5"/>
  <c r="AB692" i="5"/>
  <c r="AA693" i="5"/>
  <c r="V693" i="5"/>
  <c r="N681" i="12"/>
  <c r="R680" i="12"/>
  <c r="S680" i="12" s="1"/>
  <c r="T680" i="12" s="1"/>
  <c r="M698" i="12"/>
  <c r="A686" i="12"/>
  <c r="H689" i="12" l="1"/>
  <c r="I689" i="12" s="1"/>
  <c r="T695" i="5"/>
  <c r="R695" i="5"/>
  <c r="Q695" i="5"/>
  <c r="S695" i="5"/>
  <c r="F703" i="5"/>
  <c r="G696" i="5"/>
  <c r="AB693" i="5"/>
  <c r="AB694" i="5"/>
  <c r="N682" i="12"/>
  <c r="R681" i="12"/>
  <c r="S681" i="12" s="1"/>
  <c r="T681" i="12" s="1"/>
  <c r="M699" i="12"/>
  <c r="A687" i="12"/>
  <c r="F704" i="5" l="1"/>
  <c r="G697" i="5"/>
  <c r="V695" i="5"/>
  <c r="AA695" i="5"/>
  <c r="G698" i="5"/>
  <c r="H690" i="12"/>
  <c r="I690" i="12" s="1"/>
  <c r="Q696" i="5"/>
  <c r="S696" i="5"/>
  <c r="T696" i="5"/>
  <c r="R696" i="5"/>
  <c r="N683" i="12"/>
  <c r="R682" i="12"/>
  <c r="S682" i="12" s="1"/>
  <c r="T682" i="12" s="1"/>
  <c r="M700" i="12"/>
  <c r="A688" i="12"/>
  <c r="H692" i="12" l="1"/>
  <c r="I692" i="12" s="1"/>
  <c r="T698" i="5"/>
  <c r="Q698" i="5"/>
  <c r="R698" i="5"/>
  <c r="S698" i="5"/>
  <c r="AB695" i="5"/>
  <c r="V696" i="5"/>
  <c r="AA696" i="5"/>
  <c r="H691" i="12"/>
  <c r="I691" i="12" s="1"/>
  <c r="Q697" i="5"/>
  <c r="S697" i="5"/>
  <c r="T697" i="5"/>
  <c r="R697" i="5"/>
  <c r="F705" i="5"/>
  <c r="N684" i="12"/>
  <c r="R683" i="12"/>
  <c r="S683" i="12" s="1"/>
  <c r="T683" i="12" s="1"/>
  <c r="M701" i="12"/>
  <c r="A689" i="12"/>
  <c r="AB696" i="5" l="1"/>
  <c r="F706" i="5"/>
  <c r="G699" i="5"/>
  <c r="AA698" i="5"/>
  <c r="V698" i="5"/>
  <c r="V697" i="5"/>
  <c r="AA697" i="5"/>
  <c r="G700" i="5"/>
  <c r="N685" i="12"/>
  <c r="R684" i="12"/>
  <c r="S684" i="12" s="1"/>
  <c r="T684" i="12" s="1"/>
  <c r="M702" i="12"/>
  <c r="A690" i="12"/>
  <c r="AB698" i="5" l="1"/>
  <c r="H693" i="12"/>
  <c r="I693" i="12" s="1"/>
  <c r="T699" i="5"/>
  <c r="Q699" i="5"/>
  <c r="S699" i="5"/>
  <c r="R699" i="5"/>
  <c r="F707" i="5"/>
  <c r="H694" i="12"/>
  <c r="I694" i="12" s="1"/>
  <c r="R700" i="5"/>
  <c r="S700" i="5"/>
  <c r="T700" i="5"/>
  <c r="Q700" i="5"/>
  <c r="AB697" i="5"/>
  <c r="N686" i="12"/>
  <c r="R685" i="12"/>
  <c r="S685" i="12" s="1"/>
  <c r="T685" i="12" s="1"/>
  <c r="M703" i="12"/>
  <c r="A691" i="12"/>
  <c r="F708" i="5" l="1"/>
  <c r="G701" i="5"/>
  <c r="AA699" i="5"/>
  <c r="V699" i="5"/>
  <c r="AA700" i="5"/>
  <c r="V700" i="5"/>
  <c r="N687" i="12"/>
  <c r="R686" i="12"/>
  <c r="S686" i="12" s="1"/>
  <c r="T686" i="12" s="1"/>
  <c r="M704" i="12"/>
  <c r="A692" i="12"/>
  <c r="AB700" i="5" l="1"/>
  <c r="AB699" i="5"/>
  <c r="H695" i="12"/>
  <c r="I695" i="12" s="1"/>
  <c r="R701" i="5"/>
  <c r="T701" i="5"/>
  <c r="Q701" i="5"/>
  <c r="S701" i="5"/>
  <c r="F709" i="5"/>
  <c r="G702" i="5"/>
  <c r="N688" i="12"/>
  <c r="R687" i="12"/>
  <c r="S687" i="12" s="1"/>
  <c r="T687" i="12" s="1"/>
  <c r="M705" i="12"/>
  <c r="A693" i="12"/>
  <c r="AA701" i="5" l="1"/>
  <c r="V701" i="5"/>
  <c r="F710" i="5"/>
  <c r="G703" i="5"/>
  <c r="G704" i="5"/>
  <c r="H696" i="12"/>
  <c r="I696" i="12" s="1"/>
  <c r="Q702" i="5"/>
  <c r="T702" i="5"/>
  <c r="R702" i="5"/>
  <c r="S702" i="5"/>
  <c r="N689" i="12"/>
  <c r="R688" i="12"/>
  <c r="S688" i="12" s="1"/>
  <c r="T688" i="12" s="1"/>
  <c r="M706" i="12"/>
  <c r="A694" i="12"/>
  <c r="AB701" i="5" l="1"/>
  <c r="H697" i="12"/>
  <c r="I697" i="12" s="1"/>
  <c r="R703" i="5"/>
  <c r="Q703" i="5"/>
  <c r="T703" i="5"/>
  <c r="S703" i="5"/>
  <c r="H698" i="12"/>
  <c r="I698" i="12" s="1"/>
  <c r="Q704" i="5"/>
  <c r="S704" i="5"/>
  <c r="R704" i="5"/>
  <c r="T704" i="5"/>
  <c r="F711" i="5"/>
  <c r="AA702" i="5"/>
  <c r="V702" i="5"/>
  <c r="N690" i="12"/>
  <c r="R689" i="12"/>
  <c r="S689" i="12" s="1"/>
  <c r="T689" i="12" s="1"/>
  <c r="M707" i="12"/>
  <c r="A695" i="12"/>
  <c r="AB702" i="5" l="1"/>
  <c r="F712" i="5"/>
  <c r="G706" i="5"/>
  <c r="G705" i="5"/>
  <c r="V703" i="5"/>
  <c r="AA703" i="5"/>
  <c r="AA704" i="5"/>
  <c r="V704" i="5"/>
  <c r="N691" i="12"/>
  <c r="R690" i="12"/>
  <c r="S690" i="12" s="1"/>
  <c r="T690" i="12" s="1"/>
  <c r="M708" i="12"/>
  <c r="A696" i="12"/>
  <c r="AB703" i="5" l="1"/>
  <c r="H699" i="12"/>
  <c r="I699" i="12" s="1"/>
  <c r="R705" i="5"/>
  <c r="S705" i="5"/>
  <c r="Q705" i="5"/>
  <c r="T705" i="5"/>
  <c r="F713" i="5"/>
  <c r="H700" i="12"/>
  <c r="I700" i="12" s="1"/>
  <c r="S706" i="5"/>
  <c r="Q706" i="5"/>
  <c r="R706" i="5"/>
  <c r="T706" i="5"/>
  <c r="AB704" i="5"/>
  <c r="N692" i="12"/>
  <c r="R691" i="12"/>
  <c r="S691" i="12" s="1"/>
  <c r="T691" i="12" s="1"/>
  <c r="M709" i="12"/>
  <c r="A697" i="12"/>
  <c r="V706" i="5" l="1"/>
  <c r="AA706" i="5"/>
  <c r="V705" i="5"/>
  <c r="AA705" i="5"/>
  <c r="F714" i="5"/>
  <c r="G707" i="5"/>
  <c r="N693" i="12"/>
  <c r="R692" i="12"/>
  <c r="S692" i="12" s="1"/>
  <c r="T692" i="12" s="1"/>
  <c r="M710" i="12"/>
  <c r="A698" i="12"/>
  <c r="H701" i="12" l="1"/>
  <c r="I701" i="12" s="1"/>
  <c r="R707" i="5"/>
  <c r="Q707" i="5"/>
  <c r="T707" i="5"/>
  <c r="S707" i="5"/>
  <c r="AB705" i="5"/>
  <c r="F715" i="5"/>
  <c r="G708" i="5"/>
  <c r="AB706" i="5"/>
  <c r="N694" i="12"/>
  <c r="R693" i="12"/>
  <c r="S693" i="12" s="1"/>
  <c r="T693" i="12" s="1"/>
  <c r="M711" i="12"/>
  <c r="A699" i="12"/>
  <c r="F716" i="5" l="1"/>
  <c r="G709" i="5"/>
  <c r="H702" i="12"/>
  <c r="I702" i="12" s="1"/>
  <c r="S708" i="5"/>
  <c r="R708" i="5"/>
  <c r="T708" i="5"/>
  <c r="Q708" i="5"/>
  <c r="G710" i="5"/>
  <c r="V707" i="5"/>
  <c r="AA707" i="5"/>
  <c r="N695" i="12"/>
  <c r="R694" i="12"/>
  <c r="S694" i="12" s="1"/>
  <c r="T694" i="12" s="1"/>
  <c r="M712" i="12"/>
  <c r="A700" i="12"/>
  <c r="V708" i="5" l="1"/>
  <c r="AA708" i="5"/>
  <c r="AB707" i="5"/>
  <c r="H704" i="12"/>
  <c r="I704" i="12" s="1"/>
  <c r="S710" i="5"/>
  <c r="T710" i="5"/>
  <c r="Q710" i="5"/>
  <c r="R710" i="5"/>
  <c r="H703" i="12"/>
  <c r="I703" i="12" s="1"/>
  <c r="R709" i="5"/>
  <c r="S709" i="5"/>
  <c r="Q709" i="5"/>
  <c r="T709" i="5"/>
  <c r="F717" i="5"/>
  <c r="N696" i="12"/>
  <c r="R695" i="12"/>
  <c r="S695" i="12" s="1"/>
  <c r="T695" i="12" s="1"/>
  <c r="M713" i="12"/>
  <c r="A701" i="12"/>
  <c r="V710" i="5" l="1"/>
  <c r="AA710" i="5"/>
  <c r="F718" i="5"/>
  <c r="G711" i="5"/>
  <c r="G712" i="5"/>
  <c r="V709" i="5"/>
  <c r="AA709" i="5"/>
  <c r="AB708" i="5"/>
  <c r="N697" i="12"/>
  <c r="R696" i="12"/>
  <c r="S696" i="12" s="1"/>
  <c r="T696" i="12" s="1"/>
  <c r="M714" i="12"/>
  <c r="A702" i="12"/>
  <c r="H706" i="12" l="1"/>
  <c r="I706" i="12" s="1"/>
  <c r="S712" i="5"/>
  <c r="Q712" i="5"/>
  <c r="R712" i="5"/>
  <c r="T712" i="5"/>
  <c r="H705" i="12"/>
  <c r="I705" i="12" s="1"/>
  <c r="R711" i="5"/>
  <c r="T711" i="5"/>
  <c r="Q711" i="5"/>
  <c r="S711" i="5"/>
  <c r="F719" i="5"/>
  <c r="AB710" i="5"/>
  <c r="AB709" i="5"/>
  <c r="N698" i="12"/>
  <c r="R697" i="12"/>
  <c r="S697" i="12" s="1"/>
  <c r="T697" i="12" s="1"/>
  <c r="M715" i="12"/>
  <c r="A703" i="12"/>
  <c r="F720" i="5" l="1"/>
  <c r="G713" i="5"/>
  <c r="V712" i="5"/>
  <c r="AA712" i="5"/>
  <c r="AA711" i="5"/>
  <c r="V711" i="5"/>
  <c r="N699" i="12"/>
  <c r="R698" i="12"/>
  <c r="S698" i="12" s="1"/>
  <c r="T698" i="12" s="1"/>
  <c r="M716" i="12"/>
  <c r="A704" i="12"/>
  <c r="H707" i="12" l="1"/>
  <c r="I707" i="12" s="1"/>
  <c r="T713" i="5"/>
  <c r="S713" i="5"/>
  <c r="Q713" i="5"/>
  <c r="R713" i="5"/>
  <c r="AB712" i="5"/>
  <c r="AB711" i="5"/>
  <c r="F721" i="5"/>
  <c r="G714" i="5"/>
  <c r="N700" i="12"/>
  <c r="R699" i="12"/>
  <c r="S699" i="12" s="1"/>
  <c r="T699" i="12" s="1"/>
  <c r="M717" i="12"/>
  <c r="A705" i="12"/>
  <c r="V713" i="5" l="1"/>
  <c r="AA713" i="5"/>
  <c r="G715" i="5"/>
  <c r="F722" i="5"/>
  <c r="H708" i="12"/>
  <c r="I708" i="12" s="1"/>
  <c r="S714" i="5"/>
  <c r="R714" i="5"/>
  <c r="T714" i="5"/>
  <c r="Q714" i="5"/>
  <c r="N701" i="12"/>
  <c r="R700" i="12"/>
  <c r="S700" i="12" s="1"/>
  <c r="T700" i="12" s="1"/>
  <c r="M718" i="12"/>
  <c r="A706" i="12"/>
  <c r="F723" i="5" l="1"/>
  <c r="G716" i="5"/>
  <c r="V714" i="5"/>
  <c r="AA714" i="5"/>
  <c r="H709" i="12"/>
  <c r="I709" i="12" s="1"/>
  <c r="R715" i="5"/>
  <c r="Q715" i="5"/>
  <c r="T715" i="5"/>
  <c r="S715" i="5"/>
  <c r="AB713" i="5"/>
  <c r="N702" i="12"/>
  <c r="R701" i="12"/>
  <c r="S701" i="12" s="1"/>
  <c r="T701" i="12" s="1"/>
  <c r="M719" i="12"/>
  <c r="A707" i="12"/>
  <c r="AA715" i="5" l="1"/>
  <c r="V715" i="5"/>
  <c r="AB714" i="5"/>
  <c r="H710" i="12"/>
  <c r="I710" i="12" s="1"/>
  <c r="S716" i="5"/>
  <c r="Q716" i="5"/>
  <c r="T716" i="5"/>
  <c r="R716" i="5"/>
  <c r="F724" i="5"/>
  <c r="G717" i="5"/>
  <c r="G718" i="5"/>
  <c r="N703" i="12"/>
  <c r="R702" i="12"/>
  <c r="S702" i="12" s="1"/>
  <c r="T702" i="12" s="1"/>
  <c r="M720" i="12"/>
  <c r="A708" i="12"/>
  <c r="AB715" i="5" l="1"/>
  <c r="H711" i="12"/>
  <c r="I711" i="12" s="1"/>
  <c r="R717" i="5"/>
  <c r="T717" i="5"/>
  <c r="S717" i="5"/>
  <c r="Q717" i="5"/>
  <c r="AA716" i="5"/>
  <c r="V716" i="5"/>
  <c r="H712" i="12"/>
  <c r="I712" i="12" s="1"/>
  <c r="T718" i="5"/>
  <c r="Q718" i="5"/>
  <c r="R718" i="5"/>
  <c r="S718" i="5"/>
  <c r="F725" i="5"/>
  <c r="N704" i="12"/>
  <c r="R703" i="12"/>
  <c r="S703" i="12" s="1"/>
  <c r="T703" i="12" s="1"/>
  <c r="M721" i="12"/>
  <c r="A709" i="12"/>
  <c r="AB716" i="5" l="1"/>
  <c r="F726" i="5"/>
  <c r="G719" i="5"/>
  <c r="G720" i="5"/>
  <c r="AA717" i="5"/>
  <c r="V717" i="5"/>
  <c r="AA718" i="5"/>
  <c r="V718" i="5"/>
  <c r="N705" i="12"/>
  <c r="R704" i="12"/>
  <c r="S704" i="12" s="1"/>
  <c r="T704" i="12" s="1"/>
  <c r="M722" i="12"/>
  <c r="A710" i="12"/>
  <c r="AB718" i="5" l="1"/>
  <c r="AB717" i="5"/>
  <c r="H713" i="12"/>
  <c r="I713" i="12" s="1"/>
  <c r="T719" i="5"/>
  <c r="R719" i="5"/>
  <c r="Q719" i="5"/>
  <c r="S719" i="5"/>
  <c r="H714" i="12"/>
  <c r="I714" i="12" s="1"/>
  <c r="S720" i="5"/>
  <c r="Q720" i="5"/>
  <c r="T720" i="5"/>
  <c r="R720" i="5"/>
  <c r="F727" i="5"/>
  <c r="G721" i="5"/>
  <c r="N706" i="12"/>
  <c r="R705" i="12"/>
  <c r="S705" i="12" s="1"/>
  <c r="T705" i="12" s="1"/>
  <c r="M723" i="12"/>
  <c r="A711" i="12"/>
  <c r="V719" i="5" l="1"/>
  <c r="AA719" i="5"/>
  <c r="AA720" i="5"/>
  <c r="V720" i="5"/>
  <c r="H715" i="12"/>
  <c r="I715" i="12" s="1"/>
  <c r="T721" i="5"/>
  <c r="R721" i="5"/>
  <c r="S721" i="5"/>
  <c r="Q721" i="5"/>
  <c r="F728" i="5"/>
  <c r="N707" i="12"/>
  <c r="R706" i="12"/>
  <c r="S706" i="12" s="1"/>
  <c r="T706" i="12" s="1"/>
  <c r="M724" i="12"/>
  <c r="A712" i="12"/>
  <c r="AB720" i="5" l="1"/>
  <c r="AA721" i="5"/>
  <c r="V721" i="5"/>
  <c r="F729" i="5"/>
  <c r="G722" i="5"/>
  <c r="AB719" i="5"/>
  <c r="N708" i="12"/>
  <c r="R707" i="12"/>
  <c r="S707" i="12" s="1"/>
  <c r="T707" i="12" s="1"/>
  <c r="M725" i="12"/>
  <c r="A713" i="12"/>
  <c r="AB721" i="5" l="1"/>
  <c r="H716" i="12"/>
  <c r="I716" i="12" s="1"/>
  <c r="Q722" i="5"/>
  <c r="S722" i="5"/>
  <c r="R722" i="5"/>
  <c r="T722" i="5"/>
  <c r="F730" i="5"/>
  <c r="G723" i="5"/>
  <c r="N709" i="12"/>
  <c r="R708" i="12"/>
  <c r="S708" i="12" s="1"/>
  <c r="T708" i="12" s="1"/>
  <c r="M726" i="12"/>
  <c r="A714" i="12"/>
  <c r="F731" i="5" l="1"/>
  <c r="G724" i="5"/>
  <c r="V722" i="5"/>
  <c r="AA722" i="5"/>
  <c r="H717" i="12"/>
  <c r="I717" i="12" s="1"/>
  <c r="Q723" i="5"/>
  <c r="R723" i="5"/>
  <c r="T723" i="5"/>
  <c r="S723" i="5"/>
  <c r="N710" i="12"/>
  <c r="R709" i="12"/>
  <c r="S709" i="12" s="1"/>
  <c r="T709" i="12" s="1"/>
  <c r="M727" i="12"/>
  <c r="A715" i="12"/>
  <c r="AB722" i="5" l="1"/>
  <c r="H718" i="12"/>
  <c r="I718" i="12" s="1"/>
  <c r="T724" i="5"/>
  <c r="S724" i="5"/>
  <c r="R724" i="5"/>
  <c r="Q724" i="5"/>
  <c r="V723" i="5"/>
  <c r="AA723" i="5"/>
  <c r="F732" i="5"/>
  <c r="G725" i="5"/>
  <c r="N711" i="12"/>
  <c r="R710" i="12"/>
  <c r="S710" i="12" s="1"/>
  <c r="T710" i="12" s="1"/>
  <c r="M728" i="12"/>
  <c r="A716" i="12"/>
  <c r="V724" i="5" l="1"/>
  <c r="AA724" i="5"/>
  <c r="AB723" i="5"/>
  <c r="H719" i="12"/>
  <c r="I719" i="12" s="1"/>
  <c r="Q725" i="5"/>
  <c r="T725" i="5"/>
  <c r="R725" i="5"/>
  <c r="S725" i="5"/>
  <c r="F733" i="5"/>
  <c r="G726" i="5"/>
  <c r="G727" i="5"/>
  <c r="N712" i="12"/>
  <c r="R711" i="12"/>
  <c r="S711" i="12" s="1"/>
  <c r="T711" i="12" s="1"/>
  <c r="M729" i="12"/>
  <c r="A717" i="12"/>
  <c r="V725" i="5" l="1"/>
  <c r="AA725" i="5"/>
  <c r="H721" i="12"/>
  <c r="I721" i="12" s="1"/>
  <c r="S727" i="5"/>
  <c r="R727" i="5"/>
  <c r="Q727" i="5"/>
  <c r="T727" i="5"/>
  <c r="H720" i="12"/>
  <c r="I720" i="12" s="1"/>
  <c r="Q726" i="5"/>
  <c r="R726" i="5"/>
  <c r="T726" i="5"/>
  <c r="S726" i="5"/>
  <c r="F734" i="5"/>
  <c r="AB724" i="5"/>
  <c r="N713" i="12"/>
  <c r="R712" i="12"/>
  <c r="S712" i="12" s="1"/>
  <c r="T712" i="12" s="1"/>
  <c r="M730" i="12"/>
  <c r="A718" i="12"/>
  <c r="AA727" i="5" l="1"/>
  <c r="V727" i="5"/>
  <c r="V726" i="5"/>
  <c r="AA726" i="5"/>
  <c r="F735" i="5"/>
  <c r="G728" i="5"/>
  <c r="AB725" i="5"/>
  <c r="N714" i="12"/>
  <c r="R713" i="12"/>
  <c r="S713" i="12" s="1"/>
  <c r="T713" i="12" s="1"/>
  <c r="M731" i="12"/>
  <c r="A719" i="12"/>
  <c r="AB727" i="5" l="1"/>
  <c r="AB726" i="5"/>
  <c r="F736" i="5"/>
  <c r="G729" i="5"/>
  <c r="H722" i="12"/>
  <c r="I722" i="12" s="1"/>
  <c r="R728" i="5"/>
  <c r="Q728" i="5"/>
  <c r="T728" i="5"/>
  <c r="S728" i="5"/>
  <c r="N715" i="12"/>
  <c r="R714" i="12"/>
  <c r="S714" i="12" s="1"/>
  <c r="T714" i="12" s="1"/>
  <c r="M732" i="12"/>
  <c r="A720" i="12"/>
  <c r="H723" i="12" l="1"/>
  <c r="I723" i="12" s="1"/>
  <c r="T729" i="5"/>
  <c r="Q729" i="5"/>
  <c r="R729" i="5"/>
  <c r="S729" i="5"/>
  <c r="V728" i="5"/>
  <c r="AA728" i="5"/>
  <c r="F737" i="5"/>
  <c r="G730" i="5"/>
  <c r="N716" i="12"/>
  <c r="R715" i="12"/>
  <c r="S715" i="12" s="1"/>
  <c r="T715" i="12" s="1"/>
  <c r="M733" i="12"/>
  <c r="A721" i="12"/>
  <c r="F738" i="5" l="1"/>
  <c r="G731" i="5"/>
  <c r="AB728" i="5"/>
  <c r="V729" i="5"/>
  <c r="AA729" i="5"/>
  <c r="H724" i="12"/>
  <c r="I724" i="12" s="1"/>
  <c r="T730" i="5"/>
  <c r="S730" i="5"/>
  <c r="R730" i="5"/>
  <c r="Q730" i="5"/>
  <c r="G732" i="5"/>
  <c r="N717" i="12"/>
  <c r="R716" i="12"/>
  <c r="S716" i="12" s="1"/>
  <c r="T716" i="12" s="1"/>
  <c r="M734" i="12"/>
  <c r="A722" i="12"/>
  <c r="H726" i="12" l="1"/>
  <c r="I726" i="12" s="1"/>
  <c r="R732" i="5"/>
  <c r="S732" i="5"/>
  <c r="T732" i="5"/>
  <c r="Q732" i="5"/>
  <c r="V730" i="5"/>
  <c r="AA730" i="5"/>
  <c r="AB729" i="5"/>
  <c r="H725" i="12"/>
  <c r="I725" i="12" s="1"/>
  <c r="R731" i="5"/>
  <c r="S731" i="5"/>
  <c r="T731" i="5"/>
  <c r="Q731" i="5"/>
  <c r="F739" i="5"/>
  <c r="N718" i="12"/>
  <c r="R717" i="12"/>
  <c r="S717" i="12" s="1"/>
  <c r="T717" i="12" s="1"/>
  <c r="M735" i="12"/>
  <c r="A723" i="12"/>
  <c r="AB730" i="5" l="1"/>
  <c r="AA731" i="5"/>
  <c r="V731" i="5"/>
  <c r="V732" i="5"/>
  <c r="AA732" i="5"/>
  <c r="F740" i="5"/>
  <c r="G734" i="5" s="1"/>
  <c r="G733" i="5"/>
  <c r="N719" i="12"/>
  <c r="R718" i="12"/>
  <c r="S718" i="12" s="1"/>
  <c r="T718" i="12" s="1"/>
  <c r="M736" i="12"/>
  <c r="A724" i="12"/>
  <c r="A725" i="12"/>
  <c r="AB731" i="5" l="1"/>
  <c r="H728" i="12"/>
  <c r="I728" i="12" s="1"/>
  <c r="R734" i="5"/>
  <c r="T734" i="5"/>
  <c r="S734" i="5"/>
  <c r="Q734" i="5"/>
  <c r="H727" i="12"/>
  <c r="I727" i="12" s="1"/>
  <c r="Q733" i="5"/>
  <c r="R733" i="5"/>
  <c r="S733" i="5"/>
  <c r="T733" i="5"/>
  <c r="AB732" i="5"/>
  <c r="F741" i="5"/>
  <c r="N720" i="12"/>
  <c r="R719" i="12"/>
  <c r="S719" i="12" s="1"/>
  <c r="T719" i="12" s="1"/>
  <c r="M737" i="12"/>
  <c r="F742" i="5" l="1"/>
  <c r="AA734" i="5"/>
  <c r="V734" i="5"/>
  <c r="G735" i="5"/>
  <c r="AA733" i="5"/>
  <c r="V733" i="5"/>
  <c r="N721" i="12"/>
  <c r="R720" i="12"/>
  <c r="S720" i="12" s="1"/>
  <c r="T720" i="12" s="1"/>
  <c r="M738" i="12"/>
  <c r="AB734" i="5" l="1"/>
  <c r="H729" i="12"/>
  <c r="I729" i="12" s="1"/>
  <c r="T735" i="5"/>
  <c r="Q735" i="5"/>
  <c r="R735" i="5"/>
  <c r="S735" i="5"/>
  <c r="F743" i="5"/>
  <c r="G736" i="5"/>
  <c r="AB733" i="5"/>
  <c r="N722" i="12"/>
  <c r="R721" i="12"/>
  <c r="S721" i="12" s="1"/>
  <c r="T721" i="12" s="1"/>
  <c r="M739" i="12"/>
  <c r="F744" i="5" l="1"/>
  <c r="G737" i="5"/>
  <c r="V735" i="5"/>
  <c r="AA735" i="5"/>
  <c r="H730" i="12"/>
  <c r="I730" i="12" s="1"/>
  <c r="S736" i="5"/>
  <c r="R736" i="5"/>
  <c r="T736" i="5"/>
  <c r="Q736" i="5"/>
  <c r="N723" i="12"/>
  <c r="R722" i="12"/>
  <c r="S722" i="12" s="1"/>
  <c r="T722" i="12" s="1"/>
  <c r="M740" i="12"/>
  <c r="AB735" i="5" l="1"/>
  <c r="H731" i="12"/>
  <c r="I731" i="12" s="1"/>
  <c r="S737" i="5"/>
  <c r="T737" i="5"/>
  <c r="R737" i="5"/>
  <c r="Q737" i="5"/>
  <c r="AA736" i="5"/>
  <c r="V736" i="5"/>
  <c r="F745" i="5"/>
  <c r="G738" i="5"/>
  <c r="N724" i="12"/>
  <c r="R723" i="12"/>
  <c r="S723" i="12" s="1"/>
  <c r="T723" i="12" s="1"/>
  <c r="M741" i="12"/>
  <c r="V737" i="5" l="1"/>
  <c r="AA737" i="5"/>
  <c r="AB736" i="5"/>
  <c r="F746" i="5"/>
  <c r="G739" i="5"/>
  <c r="H732" i="12"/>
  <c r="I732" i="12" s="1"/>
  <c r="R738" i="5"/>
  <c r="T738" i="5"/>
  <c r="S738" i="5"/>
  <c r="Q738" i="5"/>
  <c r="N725" i="12"/>
  <c r="R724" i="12"/>
  <c r="S724" i="12" s="1"/>
  <c r="T724" i="12" s="1"/>
  <c r="M742" i="12"/>
  <c r="H733" i="12" l="1"/>
  <c r="I733" i="12" s="1"/>
  <c r="T739" i="5"/>
  <c r="Q739" i="5"/>
  <c r="R739" i="5"/>
  <c r="S739" i="5"/>
  <c r="F747" i="5"/>
  <c r="AA738" i="5"/>
  <c r="V738" i="5"/>
  <c r="G740" i="5"/>
  <c r="G741" i="5"/>
  <c r="AB737" i="5"/>
  <c r="N726" i="12"/>
  <c r="R725" i="12"/>
  <c r="S725" i="12" s="1"/>
  <c r="T725" i="12" s="1"/>
  <c r="M743" i="12"/>
  <c r="F748" i="5" l="1"/>
  <c r="H735" i="12"/>
  <c r="I735" i="12" s="1"/>
  <c r="Q741" i="5"/>
  <c r="R741" i="5"/>
  <c r="S741" i="5"/>
  <c r="T741" i="5"/>
  <c r="H734" i="12"/>
  <c r="I734" i="12" s="1"/>
  <c r="Q740" i="5"/>
  <c r="T740" i="5"/>
  <c r="S740" i="5"/>
  <c r="R740" i="5"/>
  <c r="V739" i="5"/>
  <c r="AA739" i="5"/>
  <c r="AB738" i="5"/>
  <c r="N727" i="12"/>
  <c r="R726" i="12"/>
  <c r="S726" i="12" s="1"/>
  <c r="T726" i="12" s="1"/>
  <c r="M744" i="12"/>
  <c r="V741" i="5" l="1"/>
  <c r="AA741" i="5"/>
  <c r="AA740" i="5"/>
  <c r="V740" i="5"/>
  <c r="AB739" i="5"/>
  <c r="F749" i="5"/>
  <c r="G742" i="5"/>
  <c r="N728" i="12"/>
  <c r="R727" i="12"/>
  <c r="S727" i="12" s="1"/>
  <c r="T727" i="12" s="1"/>
  <c r="M745" i="12"/>
  <c r="F750" i="5" l="1"/>
  <c r="AB740" i="5"/>
  <c r="G743" i="5"/>
  <c r="H736" i="12"/>
  <c r="I736" i="12" s="1"/>
  <c r="S742" i="5"/>
  <c r="R742" i="5"/>
  <c r="T742" i="5"/>
  <c r="Q742" i="5"/>
  <c r="AB741" i="5"/>
  <c r="N729" i="12"/>
  <c r="R728" i="12"/>
  <c r="S728" i="12" s="1"/>
  <c r="T728" i="12" s="1"/>
  <c r="M746" i="12"/>
  <c r="H737" i="12" l="1"/>
  <c r="I737" i="12" s="1"/>
  <c r="Q743" i="5"/>
  <c r="T743" i="5"/>
  <c r="R743" i="5"/>
  <c r="S743" i="5"/>
  <c r="AA742" i="5"/>
  <c r="V742" i="5"/>
  <c r="G744" i="5"/>
  <c r="F751" i="5"/>
  <c r="N730" i="12"/>
  <c r="R729" i="12"/>
  <c r="S729" i="12" s="1"/>
  <c r="T729" i="12" s="1"/>
  <c r="M747" i="12"/>
  <c r="F752" i="5" l="1"/>
  <c r="G746" i="5"/>
  <c r="G745" i="5"/>
  <c r="H738" i="12"/>
  <c r="I738" i="12" s="1"/>
  <c r="S744" i="5"/>
  <c r="T744" i="5"/>
  <c r="Q744" i="5"/>
  <c r="R744" i="5"/>
  <c r="AA743" i="5"/>
  <c r="V743" i="5"/>
  <c r="AB742" i="5"/>
  <c r="N731" i="12"/>
  <c r="R730" i="12"/>
  <c r="S730" i="12" s="1"/>
  <c r="T730" i="12" s="1"/>
  <c r="M748" i="12"/>
  <c r="AB743" i="5" l="1"/>
  <c r="H740" i="12"/>
  <c r="I740" i="12" s="1"/>
  <c r="R746" i="5"/>
  <c r="S746" i="5"/>
  <c r="T746" i="5"/>
  <c r="Q746" i="5"/>
  <c r="AA744" i="5"/>
  <c r="V744" i="5"/>
  <c r="H739" i="12"/>
  <c r="I739" i="12" s="1"/>
  <c r="T745" i="5"/>
  <c r="Q745" i="5"/>
  <c r="S745" i="5"/>
  <c r="R745" i="5"/>
  <c r="F753" i="5"/>
  <c r="N732" i="12"/>
  <c r="R731" i="12"/>
  <c r="S731" i="12" s="1"/>
  <c r="T731" i="12" s="1"/>
  <c r="M749" i="12"/>
  <c r="F754" i="5" l="1"/>
  <c r="G747" i="5"/>
  <c r="V746" i="5"/>
  <c r="AA746" i="5"/>
  <c r="AB744" i="5"/>
  <c r="V745" i="5"/>
  <c r="AA745" i="5"/>
  <c r="N733" i="12"/>
  <c r="R732" i="12"/>
  <c r="S732" i="12" s="1"/>
  <c r="T732" i="12" s="1"/>
  <c r="M750" i="12"/>
  <c r="AB746" i="5" l="1"/>
  <c r="H741" i="12"/>
  <c r="I741" i="12" s="1"/>
  <c r="S747" i="5"/>
  <c r="Q747" i="5"/>
  <c r="R747" i="5"/>
  <c r="T747" i="5"/>
  <c r="AB745" i="5"/>
  <c r="F755" i="5"/>
  <c r="N734" i="12"/>
  <c r="R733" i="12"/>
  <c r="S733" i="12" s="1"/>
  <c r="T733" i="12" s="1"/>
  <c r="G754" i="5" l="1"/>
  <c r="G755" i="5"/>
  <c r="G753" i="5"/>
  <c r="G748" i="5"/>
  <c r="G751" i="5"/>
  <c r="G749" i="5"/>
  <c r="AA747" i="5"/>
  <c r="V747" i="5"/>
  <c r="G752" i="5"/>
  <c r="G750" i="5"/>
  <c r="N735" i="12"/>
  <c r="R734" i="12"/>
  <c r="S734" i="12" s="1"/>
  <c r="H745" i="12" l="1"/>
  <c r="I745" i="12" s="1"/>
  <c r="R751" i="5"/>
  <c r="T751" i="5"/>
  <c r="Q751" i="5"/>
  <c r="S751" i="5"/>
  <c r="H743" i="12"/>
  <c r="I743" i="12" s="1"/>
  <c r="T749" i="5"/>
  <c r="Q749" i="5"/>
  <c r="S749" i="5"/>
  <c r="R749" i="5"/>
  <c r="H742" i="12"/>
  <c r="I742" i="12" s="1"/>
  <c r="S748" i="5"/>
  <c r="T748" i="5"/>
  <c r="Q748" i="5"/>
  <c r="R748" i="5"/>
  <c r="H747" i="12"/>
  <c r="I747" i="12" s="1"/>
  <c r="S753" i="5"/>
  <c r="R753" i="5"/>
  <c r="Q753" i="5"/>
  <c r="T753" i="5"/>
  <c r="AB747" i="5"/>
  <c r="H744" i="12"/>
  <c r="I744" i="12" s="1"/>
  <c r="S750" i="5"/>
  <c r="R750" i="5"/>
  <c r="T750" i="5"/>
  <c r="Q750" i="5"/>
  <c r="H749" i="12"/>
  <c r="I749" i="12" s="1"/>
  <c r="I750" i="12" s="1"/>
  <c r="R755" i="5"/>
  <c r="S755" i="5"/>
  <c r="S759" i="5" s="1"/>
  <c r="Q755" i="5"/>
  <c r="T755" i="5"/>
  <c r="T759" i="5" s="1"/>
  <c r="H746" i="12"/>
  <c r="I746" i="12" s="1"/>
  <c r="S752" i="5"/>
  <c r="R752" i="5"/>
  <c r="T752" i="5"/>
  <c r="Q752" i="5"/>
  <c r="H748" i="12"/>
  <c r="I748" i="12" s="1"/>
  <c r="T754" i="5"/>
  <c r="R754" i="5"/>
  <c r="Q754" i="5"/>
  <c r="S754" i="5"/>
  <c r="T734" i="12"/>
  <c r="N736" i="12"/>
  <c r="R735" i="12"/>
  <c r="S735" i="12" s="1"/>
  <c r="T735" i="12" s="1"/>
  <c r="AA748" i="5" l="1"/>
  <c r="V748" i="5"/>
  <c r="V755" i="5"/>
  <c r="AA755" i="5"/>
  <c r="AA759" i="5" s="1"/>
  <c r="R759" i="5"/>
  <c r="V749" i="5"/>
  <c r="AA749" i="5"/>
  <c r="AA751" i="5"/>
  <c r="V751" i="5"/>
  <c r="AA754" i="5"/>
  <c r="V754" i="5"/>
  <c r="AA752" i="5"/>
  <c r="V752" i="5"/>
  <c r="V753" i="5"/>
  <c r="AA753" i="5"/>
  <c r="AA750" i="5"/>
  <c r="V750" i="5"/>
  <c r="N737" i="12"/>
  <c r="R736" i="12"/>
  <c r="S736" i="12" s="1"/>
  <c r="AB748" i="5" l="1"/>
  <c r="R762" i="5"/>
  <c r="Z759" i="5"/>
  <c r="AB755" i="5"/>
  <c r="AB759" i="5" s="1"/>
  <c r="AB760" i="5" s="1"/>
  <c r="V759" i="5"/>
  <c r="U759" i="5" s="1"/>
  <c r="AB749" i="5"/>
  <c r="AB752" i="5"/>
  <c r="AB753" i="5"/>
  <c r="AB754" i="5"/>
  <c r="AB750" i="5"/>
  <c r="AB751" i="5"/>
  <c r="T736" i="12"/>
  <c r="N738" i="12"/>
  <c r="R737" i="12"/>
  <c r="S737" i="12" s="1"/>
  <c r="T737" i="12" s="1"/>
  <c r="N739" i="12" l="1"/>
  <c r="R738" i="12"/>
  <c r="S738" i="12" s="1"/>
  <c r="T738" i="12" l="1"/>
  <c r="N740" i="12"/>
  <c r="R739" i="12"/>
  <c r="S739" i="12" s="1"/>
  <c r="T739" i="12" s="1"/>
  <c r="N741" i="12" l="1"/>
  <c r="R740" i="12"/>
  <c r="S740" i="12" s="1"/>
  <c r="T740" i="12" l="1"/>
  <c r="N742" i="12"/>
  <c r="R741" i="12"/>
  <c r="S741" i="12" s="1"/>
  <c r="T741" i="12" s="1"/>
  <c r="N743" i="12" l="1"/>
  <c r="R742" i="12"/>
  <c r="S742" i="12" s="1"/>
  <c r="T742" i="12" l="1"/>
  <c r="N744" i="12"/>
  <c r="R743" i="12"/>
  <c r="S743" i="12" s="1"/>
  <c r="T743" i="12" s="1"/>
  <c r="N745" i="12" l="1"/>
  <c r="R744" i="12"/>
  <c r="S744" i="12" s="1"/>
  <c r="T744" i="12" s="1"/>
  <c r="N746" i="12" l="1"/>
  <c r="R745" i="12"/>
  <c r="S745" i="12" s="1"/>
  <c r="T745" i="12" s="1"/>
  <c r="N747" i="12" l="1"/>
  <c r="R746" i="12"/>
  <c r="S746" i="12" s="1"/>
  <c r="T746" i="12" s="1"/>
  <c r="N748" i="12" l="1"/>
  <c r="R747" i="12"/>
  <c r="S747" i="12" s="1"/>
  <c r="T747" i="12" s="1"/>
  <c r="N749" i="12" l="1"/>
  <c r="R748" i="12"/>
  <c r="S748" i="12" s="1"/>
  <c r="T748" i="12" s="1"/>
  <c r="N750" i="12" l="1"/>
  <c r="R750" i="12" s="1"/>
  <c r="R749" i="12"/>
  <c r="S749" i="12" s="1"/>
  <c r="T749" i="12" l="1"/>
  <c r="T750" i="12" s="1"/>
  <c r="S750" i="12"/>
</calcChain>
</file>

<file path=xl/sharedStrings.xml><?xml version="1.0" encoding="utf-8"?>
<sst xmlns="http://schemas.openxmlformats.org/spreadsheetml/2006/main" count="22630" uniqueCount="232">
  <si>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</si>
  <si>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</si>
  <si>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</si>
  <si>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</si>
  <si>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</si>
  <si>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</si>
  <si>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</si>
  <si>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</si>
  <si>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</si>
  <si>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</si>
  <si>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</si>
  <si>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</si>
  <si>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</si>
  <si>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</si>
  <si>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</si>
  <si>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</si>
  <si>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</si>
  <si>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</si>
  <si>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</si>
  <si>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</si>
  <si>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</si>
  <si>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</si>
  <si>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</si>
  <si>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</si>
  <si>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</si>
  <si>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</si>
  <si>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</si>
  <si>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</si>
  <si>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</si>
  <si>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</si>
  <si>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</si>
  <si>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</si>
  <si>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</si>
  <si>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</si>
  <si>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</si>
  <si>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</si>
  <si>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</si>
  <si>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</si>
  <si>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</si>
  <si>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</si>
  <si>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</si>
  <si>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</si>
  <si>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</si>
  <si>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</si>
  <si>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</si>
  <si>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</si>
  <si>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</si>
  <si>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</si>
  <si>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</si>
  <si>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</si>
  <si>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</si>
  <si>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</si>
  <si>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</si>
  <si>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</si>
  <si>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</si>
  <si>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</si>
  <si>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</si>
  <si>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</si>
  <si>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</si>
  <si>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</si>
  <si>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</si>
  <si>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</si>
  <si>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</si>
  <si>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</si>
  <si>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</si>
  <si>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</si>
  <si>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</si>
  <si>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</si>
  <si>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</si>
  <si>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</si>
  <si>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</si>
  <si>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</si>
  <si>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</si>
  <si>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</si>
  <si>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</si>
  <si>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</si>
  <si>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</si>
  <si>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</si>
  <si>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</si>
  <si>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</si>
  <si>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</si>
  <si>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</si>
  <si>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</si>
  <si>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</si>
  <si>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</si>
  <si>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</si>
  <si>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</si>
  <si>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</si>
  <si>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</si>
  <si>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</si>
  <si>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</si>
  <si>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</si>
  <si>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</si>
  <si>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</si>
  <si>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</si>
  <si>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</si>
  <si>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</si>
  <si>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</si>
  <si>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</si>
  <si>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</si>
  <si>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</si>
  <si>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</si>
  <si>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</si>
  <si>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</si>
  <si>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</si>
  <si>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</si>
  <si>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</si>
  <si>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</si>
  <si>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</si>
  <si>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</si>
  <si>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</si>
  <si>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</si>
  <si>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</si>
  <si>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</si>
  <si>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</si>
  <si>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</si>
  <si>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</si>
  <si>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</si>
  <si>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</si>
  <si>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</si>
  <si>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</si>
  <si>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</si>
  <si>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</si>
  <si>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</si>
  <si>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</si>
  <si>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</si>
  <si>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</si>
  <si>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</si>
  <si>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</si>
  <si>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</si>
  <si>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kWh</t>
  </si>
  <si>
    <t>KP Mitchell NGA</t>
  </si>
  <si>
    <t>KP Rockport NGA</t>
  </si>
  <si>
    <t>Mitchell Unit 1 KP Generation Cost $/MWh</t>
  </si>
  <si>
    <t>Mitchell Unit 2 KP Generation Cost $/MWh</t>
  </si>
  <si>
    <t>Rockport 1 KP Generation Cost $/MWh</t>
  </si>
  <si>
    <t>Rockport 2 KP Generation Cost $/MWh</t>
  </si>
  <si>
    <t>Delta</t>
  </si>
  <si>
    <t>Paste</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</si>
  <si>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</si>
  <si>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</si>
  <si>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</si>
  <si>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</si>
  <si>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</si>
  <si>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</si>
  <si>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</si>
  <si>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</si>
  <si>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</si>
  <si>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</si>
  <si>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</si>
  <si>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</si>
  <si>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</si>
  <si>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</si>
  <si>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</si>
  <si>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</si>
  <si>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</si>
  <si>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</si>
  <si>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</si>
  <si>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</si>
  <si>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</si>
  <si>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</si>
  <si>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</si>
  <si>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</si>
  <si>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</si>
  <si>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</si>
  <si>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</si>
  <si>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</si>
  <si>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</si>
  <si>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</si>
  <si>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</si>
  <si>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</si>
  <si>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</si>
  <si>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</si>
  <si>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</si>
  <si>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</si>
  <si>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</si>
  <si>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</si>
  <si>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</si>
  <si>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</si>
  <si>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</si>
  <si>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</si>
  <si>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</si>
  <si>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</si>
  <si>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</si>
  <si>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</si>
  <si>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</si>
  <si>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</si>
  <si>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</si>
  <si>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</si>
  <si>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</si>
  <si>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</si>
  <si>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</si>
  <si>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</si>
  <si>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</si>
  <si>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</si>
  <si>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</si>
  <si>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</si>
  <si>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06/23/2021 07:33:57</t>
  </si>
  <si>
    <t>06/21/2021 05:12:44</t>
  </si>
  <si>
    <t>38715-MKT Actual May 2021</t>
  </si>
  <si>
    <t>OFFLINE</t>
  </si>
  <si>
    <t>N</t>
  </si>
  <si>
    <t>s277154</t>
  </si>
  <si>
    <t>FIXED</t>
  </si>
  <si>
    <t>DISPATCHABLE</t>
  </si>
  <si>
    <t>KPCo Loss</t>
  </si>
  <si>
    <t>NONE</t>
  </si>
  <si>
    <t>Electrical</t>
  </si>
  <si>
    <t>main transformer</t>
  </si>
  <si>
    <t>THERE WERE NO MITCHELL UNIT 2 FORCED OUTAGE(S) THIS MONTH</t>
  </si>
  <si>
    <t>THERE WERE NO BIG SANDY U1 FORCED OUTAGE(S) THIS MONTH</t>
  </si>
  <si>
    <t>THERE WAS 1 MITCHELL UNIT 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</si>
  <si>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</si>
  <si>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</si>
  <si>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</si>
  <si>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</si>
  <si>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</si>
  <si>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</si>
  <si>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</si>
  <si>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</si>
  <si>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</si>
  <si>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</si>
  <si>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</si>
  <si>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</si>
  <si>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</si>
  <si>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</si>
  <si>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</si>
  <si>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</si>
  <si>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</si>
  <si>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</si>
  <si>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</si>
  <si>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r>
      <t>Replacement Calculation utilizing the $/MWH data submitted in the 3 prior monthly filings</t>
    </r>
    <r>
      <rPr>
        <b/>
        <vertAlign val="subscript"/>
        <sz val="11"/>
        <color theme="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</si>
</sst>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4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7">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40" applyNumberFormat="0" applyAlignment="0" applyProtection="0"/>
    <xf numFmtId="0" fontId="40" fillId="19" borderId="41" applyNumberFormat="0" applyAlignment="0" applyProtection="0"/>
    <xf numFmtId="0" fontId="41" fillId="19" borderId="40" applyNumberFormat="0" applyAlignment="0" applyProtection="0"/>
    <xf numFmtId="0" fontId="42" fillId="0" borderId="42" applyNumberFormat="0" applyFill="0" applyAlignment="0" applyProtection="0"/>
    <xf numFmtId="0" fontId="43" fillId="20"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45" fillId="45"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3"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48" fillId="0" borderId="0" applyProtection="0"/>
    <xf numFmtId="44" fontId="12" fillId="0" borderId="0" applyFont="0" applyFill="0" applyBorder="0" applyAlignment="0" applyProtection="0"/>
    <xf numFmtId="0" fontId="50" fillId="0" borderId="28">
      <alignment horizontal="center"/>
    </xf>
    <xf numFmtId="0" fontId="10" fillId="21"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46"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46"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21" borderId="44" applyNumberFormat="0" applyFont="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44" fontId="53" fillId="0" borderId="0" applyFont="0" applyFill="0" applyBorder="0" applyAlignment="0" applyProtection="0"/>
    <xf numFmtId="0" fontId="1" fillId="0" borderId="0"/>
    <xf numFmtId="0" fontId="12" fillId="0" borderId="0"/>
    <xf numFmtId="9" fontId="12" fillId="0" borderId="0" applyFont="0" applyFill="0" applyBorder="0" applyAlignment="0" applyProtection="0"/>
  </cellStyleXfs>
  <cellXfs count="427">
    <xf numFmtId="0" fontId="13" fillId="0" borderId="0" xfId="0" applyFont="1"/>
    <xf numFmtId="0" fontId="0" fillId="0" borderId="0" xfId="0"/>
    <xf numFmtId="0" fontId="12" fillId="0" borderId="0" xfId="0" applyFont="1"/>
    <xf numFmtId="0" fontId="21" fillId="0" borderId="0" xfId="6"/>
    <xf numFmtId="44" fontId="21" fillId="0" borderId="2" xfId="6" applyNumberFormat="1" applyBorder="1" applyAlignment="1">
      <alignment horizontal="center" vertical="center" wrapText="1"/>
    </xf>
    <xf numFmtId="0" fontId="21" fillId="0" borderId="1" xfId="6" quotePrefix="1" applyBorder="1" applyAlignment="1">
      <alignment horizontal="center" vertical="center" wrapText="1"/>
    </xf>
    <xf numFmtId="0" fontId="21" fillId="0" borderId="3" xfId="6" quotePrefix="1" applyBorder="1" applyAlignment="1">
      <alignment horizontal="center" vertical="center" wrapText="1"/>
    </xf>
    <xf numFmtId="44" fontId="23" fillId="0" borderId="0" xfId="6" applyNumberFormat="1" applyFont="1" applyBorder="1"/>
    <xf numFmtId="2" fontId="21" fillId="0" borderId="0" xfId="6" applyNumberFormat="1"/>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166" fontId="21" fillId="0" borderId="5" xfId="6" applyNumberFormat="1" applyFill="1" applyBorder="1" applyAlignment="1">
      <alignment horizontal="center" vertical="center" wrapText="1"/>
    </xf>
    <xf numFmtId="43" fontId="21" fillId="0" borderId="0" xfId="6" applyNumberFormat="1"/>
    <xf numFmtId="166" fontId="21" fillId="0" borderId="5" xfId="2" applyNumberFormat="1" applyFont="1" applyFill="1" applyBorder="1" applyAlignment="1">
      <alignment horizontal="center" vertical="center" wrapText="1"/>
    </xf>
    <xf numFmtId="166" fontId="21" fillId="0" borderId="0" xfId="6" applyNumberFormat="1"/>
    <xf numFmtId="166" fontId="21" fillId="0" borderId="6" xfId="6" applyNumberFormat="1" applyBorder="1"/>
    <xf numFmtId="170" fontId="21" fillId="0" borderId="6" xfId="4" applyNumberFormat="1" applyFont="1" applyBorder="1" applyAlignment="1">
      <alignment horizontal="center"/>
    </xf>
    <xf numFmtId="170" fontId="21" fillId="0" borderId="7" xfId="6" applyNumberFormat="1" applyBorder="1"/>
    <xf numFmtId="170" fontId="21" fillId="0" borderId="8" xfId="6" applyNumberFormat="1" applyBorder="1"/>
    <xf numFmtId="0" fontId="21" fillId="3" borderId="3" xfId="6" quotePrefix="1" applyFill="1" applyBorder="1" applyAlignment="1">
      <alignment horizontal="center" vertical="center" wrapText="1"/>
    </xf>
    <xf numFmtId="0" fontId="21" fillId="0" borderId="3" xfId="6" quotePrefix="1" applyBorder="1" applyAlignment="1">
      <alignment horizontal="center" vertical="center" wrapText="1"/>
    </xf>
    <xf numFmtId="0" fontId="21" fillId="4" borderId="3" xfId="6" quotePrefix="1" applyFill="1" applyBorder="1" applyAlignment="1">
      <alignment horizontal="center" vertical="center" wrapText="1"/>
    </xf>
    <xf numFmtId="0" fontId="21" fillId="0" borderId="3" xfId="6" quotePrefix="1" applyBorder="1" applyAlignment="1">
      <alignment horizontal="center" vertical="center" wrapText="1"/>
    </xf>
    <xf numFmtId="166" fontId="21" fillId="4" borderId="5" xfId="1" applyNumberFormat="1" applyFont="1" applyFill="1" applyBorder="1" applyAlignment="1">
      <alignment horizontal="center" vertical="center" wrapText="1"/>
    </xf>
    <xf numFmtId="0" fontId="23" fillId="0" borderId="9" xfId="6" applyFont="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1" fillId="0" borderId="5" xfId="6" applyNumberFormat="1" applyBorder="1" applyAlignment="1">
      <alignment horizontal="center"/>
    </xf>
    <xf numFmtId="166" fontId="21" fillId="0" borderId="6" xfId="6" applyNumberFormat="1" applyBorder="1" applyAlignment="1"/>
    <xf numFmtId="0" fontId="0" fillId="0" borderId="0" xfId="8" applyNumberFormat="1" applyFont="1" applyFill="1" applyBorder="1" applyAlignment="1"/>
    <xf numFmtId="0" fontId="21" fillId="5" borderId="0" xfId="6" applyFill="1"/>
    <xf numFmtId="0" fontId="21" fillId="6" borderId="0" xfId="6" applyFill="1"/>
    <xf numFmtId="166" fontId="21" fillId="3" borderId="5" xfId="1" applyNumberFormat="1" applyFont="1" applyFill="1" applyBorder="1" applyAlignment="1">
      <alignment horizontal="center" vertical="center" wrapText="1"/>
    </xf>
    <xf numFmtId="0" fontId="21" fillId="0" borderId="0" xfId="6" applyFill="1"/>
    <xf numFmtId="0" fontId="21" fillId="0" borderId="3" xfId="6" quotePrefix="1" applyFill="1" applyBorder="1" applyAlignment="1">
      <alignment horizontal="center" vertical="center" wrapText="1"/>
    </xf>
    <xf numFmtId="166" fontId="21" fillId="0" borderId="0" xfId="6" applyNumberFormat="1" applyFill="1"/>
    <xf numFmtId="0" fontId="16" fillId="0" borderId="0" xfId="0" applyFont="1" applyFill="1" applyBorder="1" applyAlignment="1">
      <alignment horizontal="center"/>
    </xf>
    <xf numFmtId="166" fontId="21" fillId="0" borderId="0" xfId="2" applyNumberFormat="1" applyFont="1" applyFill="1" applyBorder="1" applyAlignment="1">
      <alignment horizontal="center" vertical="center" wrapText="1"/>
    </xf>
    <xf numFmtId="166" fontId="21" fillId="0" borderId="0" xfId="6" applyNumberFormat="1" applyFill="1" applyBorder="1" applyAlignment="1">
      <alignment horizontal="center" vertical="center" wrapText="1"/>
    </xf>
    <xf numFmtId="166" fontId="21" fillId="0" borderId="0" xfId="6" applyNumberFormat="1" applyBorder="1"/>
    <xf numFmtId="170" fontId="21" fillId="0" borderId="0" xfId="4" applyNumberFormat="1" applyFont="1" applyBorder="1" applyAlignment="1">
      <alignment horizontal="center"/>
    </xf>
    <xf numFmtId="170" fontId="21" fillId="0" borderId="0" xfId="6" applyNumberFormat="1" applyBorder="1"/>
    <xf numFmtId="44" fontId="21" fillId="0" borderId="13" xfId="6" applyNumberFormat="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2" fontId="0" fillId="6" borderId="0" xfId="0" applyNumberFormat="1" applyFont="1" applyFill="1" applyBorder="1" applyAlignment="1"/>
    <xf numFmtId="166" fontId="12" fillId="0" borderId="0" xfId="5" applyNumberFormat="1" applyFill="1"/>
    <xf numFmtId="0" fontId="13" fillId="0" borderId="0" xfId="0" applyFont="1" applyFill="1"/>
    <xf numFmtId="0" fontId="0" fillId="0" borderId="0" xfId="0" applyFill="1"/>
    <xf numFmtId="0" fontId="21" fillId="6" borderId="0" xfId="6" applyFill="1" applyAlignment="1">
      <alignment horizontal="center"/>
    </xf>
    <xf numFmtId="0" fontId="19" fillId="5" borderId="0" xfId="8" applyNumberFormat="1" applyFont="1" applyFill="1" applyBorder="1" applyAlignment="1">
      <alignment horizontal="center"/>
    </xf>
    <xf numFmtId="22" fontId="0" fillId="0" borderId="0" xfId="0" applyNumberFormat="1"/>
    <xf numFmtId="0" fontId="21" fillId="0" borderId="0" xfId="6" applyFill="1" applyAlignment="1">
      <alignment horizontal="center"/>
    </xf>
    <xf numFmtId="0" fontId="21"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25" fillId="0" borderId="0" xfId="8" applyNumberFormat="1" applyFont="1" applyFill="1" applyBorder="1" applyAlignment="1"/>
    <xf numFmtId="0" fontId="21" fillId="0" borderId="6" xfId="6" applyBorder="1" applyAlignment="1">
      <alignment horizontal="center" vertical="center" wrapText="1"/>
    </xf>
    <xf numFmtId="0" fontId="21" fillId="0" borderId="14" xfId="6" applyBorder="1" applyAlignment="1">
      <alignment horizontal="center" vertical="center" wrapText="1"/>
    </xf>
    <xf numFmtId="0" fontId="21" fillId="0" borderId="5" xfId="6" applyFill="1" applyBorder="1" applyAlignment="1">
      <alignment horizontal="center" vertical="center" wrapText="1"/>
    </xf>
    <xf numFmtId="0" fontId="12" fillId="0" borderId="0" xfId="0" applyFont="1" applyFill="1"/>
    <xf numFmtId="0" fontId="26" fillId="0" borderId="0" xfId="0" applyFont="1"/>
    <xf numFmtId="0" fontId="21" fillId="0" borderId="6" xfId="6" applyFill="1" applyBorder="1" applyAlignment="1">
      <alignment horizontal="center" vertical="center" wrapText="1"/>
    </xf>
    <xf numFmtId="0" fontId="16" fillId="0" borderId="0" xfId="0" applyFont="1"/>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1" fillId="0" borderId="14" xfId="6" applyFill="1" applyBorder="1" applyAlignment="1">
      <alignment horizontal="center" vertical="center" wrapText="1"/>
    </xf>
    <xf numFmtId="0" fontId="0" fillId="5" borderId="0" xfId="0" applyFill="1"/>
    <xf numFmtId="0" fontId="27" fillId="0" borderId="0" xfId="8" applyNumberFormat="1" applyFont="1" applyFill="1" applyBorder="1" applyAlignment="1"/>
    <xf numFmtId="0" fontId="0" fillId="7" borderId="0" xfId="0" applyFill="1"/>
    <xf numFmtId="0" fontId="21" fillId="7" borderId="2" xfId="6" applyFill="1" applyBorder="1" applyAlignment="1">
      <alignment horizontal="left" vertical="center"/>
    </xf>
    <xf numFmtId="0" fontId="21" fillId="7" borderId="15" xfId="6" applyFill="1" applyBorder="1" applyAlignment="1">
      <alignment horizontal="center" vertical="center" wrapText="1"/>
    </xf>
    <xf numFmtId="0" fontId="21" fillId="7" borderId="5" xfId="6" applyFill="1" applyBorder="1" applyAlignment="1">
      <alignment horizontal="center" vertical="center" wrapText="1"/>
    </xf>
    <xf numFmtId="0" fontId="21" fillId="7" borderId="2" xfId="6" applyFill="1" applyBorder="1" applyAlignment="1">
      <alignment horizontal="center" vertical="center" wrapText="1"/>
    </xf>
    <xf numFmtId="0" fontId="21" fillId="5" borderId="0" xfId="6" applyFill="1" applyAlignment="1">
      <alignment horizontal="center"/>
    </xf>
    <xf numFmtId="0" fontId="19"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0" fillId="8" borderId="0" xfId="8" applyNumberFormat="1" applyFont="1" applyFill="1" applyBorder="1" applyAlignment="1">
      <alignment horizontal="center"/>
    </xf>
    <xf numFmtId="0" fontId="20" fillId="8" borderId="0" xfId="8" applyNumberFormat="1" applyFont="1" applyFill="1" applyBorder="1" applyAlignment="1"/>
    <xf numFmtId="166" fontId="21" fillId="0" borderId="0" xfId="6" applyNumberFormat="1" applyFill="1" applyBorder="1"/>
    <xf numFmtId="166" fontId="21" fillId="0" borderId="0" xfId="6" applyNumberFormat="1" applyFill="1" applyBorder="1" applyAlignment="1"/>
    <xf numFmtId="166" fontId="21" fillId="0" borderId="0" xfId="6" applyNumberFormat="1" applyFill="1" applyBorder="1" applyAlignment="1">
      <alignment horizontal="center"/>
    </xf>
    <xf numFmtId="41" fontId="21" fillId="0" borderId="0" xfId="4" applyNumberFormat="1" applyFont="1" applyFill="1" applyBorder="1" applyAlignment="1">
      <alignment horizontal="center" vertical="center" wrapText="1"/>
    </xf>
    <xf numFmtId="166" fontId="23" fillId="0" borderId="0" xfId="6" applyNumberFormat="1" applyFont="1" applyFill="1" applyBorder="1"/>
    <xf numFmtId="41" fontId="21" fillId="0" borderId="0" xfId="6" applyNumberFormat="1" applyFill="1"/>
    <xf numFmtId="0" fontId="23" fillId="5" borderId="0" xfId="6" applyFont="1" applyFill="1"/>
    <xf numFmtId="166" fontId="21" fillId="0" borderId="16" xfId="6" applyNumberFormat="1" applyFill="1" applyBorder="1"/>
    <xf numFmtId="0" fontId="21" fillId="7" borderId="0" xfId="6" applyFill="1" applyAlignment="1">
      <alignment horizontal="center"/>
    </xf>
    <xf numFmtId="0" fontId="21" fillId="10" borderId="0" xfId="6" applyFill="1" applyAlignment="1">
      <alignment horizontal="center"/>
    </xf>
    <xf numFmtId="0" fontId="12" fillId="10" borderId="0" xfId="8" applyNumberFormat="1" applyFont="1" applyFill="1" applyBorder="1" applyAlignment="1">
      <alignment horizontal="center"/>
    </xf>
    <xf numFmtId="170" fontId="23" fillId="11" borderId="1" xfId="6" applyNumberFormat="1" applyFont="1" applyFill="1" applyBorder="1"/>
    <xf numFmtId="164" fontId="23" fillId="11" borderId="1" xfId="6" applyNumberFormat="1" applyFont="1" applyFill="1" applyBorder="1"/>
    <xf numFmtId="0" fontId="21" fillId="0" borderId="0" xfId="6" applyAlignment="1">
      <alignment wrapText="1"/>
    </xf>
    <xf numFmtId="41" fontId="21" fillId="0" borderId="5" xfId="4" applyNumberFormat="1" applyFont="1" applyFill="1" applyBorder="1" applyAlignment="1">
      <alignment horizontal="center" vertical="center" wrapText="1"/>
    </xf>
    <xf numFmtId="0" fontId="21" fillId="0" borderId="0" xfId="6" applyFill="1" applyAlignment="1">
      <alignment wrapText="1"/>
    </xf>
    <xf numFmtId="166" fontId="21" fillId="3" borderId="19" xfId="6" applyNumberFormat="1" applyFill="1" applyBorder="1"/>
    <xf numFmtId="0" fontId="0" fillId="0" borderId="0" xfId="0" applyNumberFormat="1" applyFont="1" applyFill="1" applyBorder="1" applyAlignment="1"/>
    <xf numFmtId="43" fontId="21" fillId="0" borderId="0" xfId="1" applyFont="1"/>
    <xf numFmtId="43" fontId="21" fillId="0" borderId="0" xfId="1" applyFont="1" applyFill="1"/>
    <xf numFmtId="43" fontId="21"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1" fillId="9" borderId="7" xfId="6" applyNumberFormat="1" applyFill="1" applyBorder="1"/>
    <xf numFmtId="0" fontId="21" fillId="12" borderId="0" xfId="6" applyFill="1"/>
    <xf numFmtId="0" fontId="21" fillId="12" borderId="3" xfId="6" quotePrefix="1" applyFill="1" applyBorder="1" applyAlignment="1">
      <alignment horizontal="center" vertical="center" wrapText="1"/>
    </xf>
    <xf numFmtId="0" fontId="21" fillId="12" borderId="15" xfId="6" applyFill="1" applyBorder="1" applyAlignment="1">
      <alignment horizontal="center" vertical="center" wrapText="1"/>
    </xf>
    <xf numFmtId="44" fontId="21" fillId="12" borderId="5" xfId="6" applyNumberFormat="1" applyFill="1" applyBorder="1" applyAlignment="1">
      <alignment horizontal="center" vertical="center" wrapText="1"/>
    </xf>
    <xf numFmtId="44" fontId="21" fillId="12" borderId="10" xfId="6" applyNumberFormat="1" applyFill="1" applyBorder="1" applyAlignment="1">
      <alignment horizontal="center" vertical="center" wrapText="1"/>
    </xf>
    <xf numFmtId="44" fontId="23" fillId="12" borderId="1" xfId="6" applyNumberFormat="1" applyFont="1" applyFill="1" applyBorder="1"/>
    <xf numFmtId="0" fontId="21" fillId="12" borderId="0" xfId="6" applyFill="1" applyAlignment="1">
      <alignment wrapText="1"/>
    </xf>
    <xf numFmtId="44" fontId="21" fillId="12" borderId="5" xfId="4" applyFont="1" applyFill="1" applyBorder="1" applyAlignment="1">
      <alignment horizontal="center" vertical="center" wrapText="1"/>
    </xf>
    <xf numFmtId="44" fontId="21" fillId="12" borderId="10" xfId="4" applyFont="1" applyFill="1" applyBorder="1" applyAlignment="1">
      <alignment horizontal="center" vertical="center" wrapText="1"/>
    </xf>
    <xf numFmtId="0" fontId="21" fillId="12" borderId="15" xfId="6" applyFill="1" applyBorder="1" applyAlignment="1">
      <alignment horizontal="center" vertical="center" wrapText="1"/>
    </xf>
    <xf numFmtId="166" fontId="23" fillId="11" borderId="1" xfId="6" applyNumberFormat="1" applyFont="1" applyFill="1" applyBorder="1"/>
    <xf numFmtId="43" fontId="0" fillId="0" borderId="0" xfId="0" applyNumberFormat="1" applyFont="1" applyFill="1" applyBorder="1" applyAlignment="1"/>
    <xf numFmtId="0" fontId="21" fillId="13" borderId="0" xfId="6" applyFill="1" applyAlignment="1">
      <alignment horizontal="center"/>
    </xf>
    <xf numFmtId="0" fontId="0" fillId="5" borderId="0" xfId="0" applyNumberFormat="1" applyFont="1" applyFill="1" applyBorder="1" applyAlignment="1"/>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43" fontId="13" fillId="6" borderId="12" xfId="1" applyFont="1" applyFill="1" applyBorder="1"/>
    <xf numFmtId="0" fontId="26"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2"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1" fillId="0" borderId="6" xfId="6" applyNumberFormat="1" applyBorder="1" applyAlignment="1">
      <alignment horizontal="center" vertical="center" wrapText="1"/>
    </xf>
    <xf numFmtId="0" fontId="0" fillId="0" borderId="0" xfId="0"/>
    <xf numFmtId="0" fontId="0" fillId="0" borderId="0" xfId="0" applyFill="1"/>
    <xf numFmtId="0" fontId="23" fillId="0" borderId="0" xfId="0" applyFont="1" applyFill="1"/>
    <xf numFmtId="0" fontId="24" fillId="0" borderId="0" xfId="0" applyFont="1" applyFill="1"/>
    <xf numFmtId="0" fontId="24" fillId="0" borderId="0" xfId="0" applyFont="1" applyFill="1" applyBorder="1" applyAlignment="1">
      <alignment horizontal="left"/>
    </xf>
    <xf numFmtId="0" fontId="0" fillId="0" borderId="7" xfId="0" applyFill="1" applyBorder="1" applyAlignment="1">
      <alignment horizontal="center"/>
    </xf>
    <xf numFmtId="0" fontId="24" fillId="0" borderId="0" xfId="0" applyFont="1"/>
    <xf numFmtId="0" fontId="0" fillId="0" borderId="7" xfId="0" applyBorder="1"/>
    <xf numFmtId="0" fontId="0" fillId="0" borderId="7" xfId="0" quotePrefix="1" applyFill="1" applyBorder="1"/>
    <xf numFmtId="166" fontId="21" fillId="0" borderId="7" xfId="6" applyNumberFormat="1" applyFill="1" applyBorder="1" applyAlignment="1">
      <alignment horizontal="center" vertical="center" wrapText="1"/>
    </xf>
    <xf numFmtId="167" fontId="0" fillId="0" borderId="7" xfId="0" applyNumberFormat="1" applyBorder="1"/>
    <xf numFmtId="167" fontId="0" fillId="0" borderId="7" xfId="0" applyNumberFormat="1" applyFill="1" applyBorder="1"/>
    <xf numFmtId="4" fontId="0" fillId="0" borderId="7" xfId="0" applyNumberFormat="1" applyBorder="1"/>
    <xf numFmtId="4" fontId="0" fillId="0" borderId="7" xfId="0" applyNumberFormat="1" applyFill="1" applyBorder="1"/>
    <xf numFmtId="0" fontId="23" fillId="0" borderId="0" xfId="0" applyFont="1"/>
    <xf numFmtId="0" fontId="0" fillId="0" borderId="24" xfId="0" applyBorder="1"/>
    <xf numFmtId="0" fontId="0" fillId="0" borderId="25" xfId="0" applyFill="1" applyBorder="1"/>
    <xf numFmtId="0" fontId="0" fillId="0" borderId="25" xfId="0" applyBorder="1"/>
    <xf numFmtId="0" fontId="0" fillId="0" borderId="25" xfId="0" applyBorder="1" applyAlignment="1">
      <alignment horizontal="right"/>
    </xf>
    <xf numFmtId="0" fontId="0" fillId="0" borderId="26" xfId="0" applyBorder="1"/>
    <xf numFmtId="0" fontId="0" fillId="0" borderId="0" xfId="0" applyBorder="1"/>
    <xf numFmtId="172" fontId="0" fillId="0" borderId="0" xfId="0" applyNumberFormat="1" applyBorder="1" applyAlignment="1">
      <alignment horizontal="right"/>
    </xf>
    <xf numFmtId="172" fontId="0" fillId="0" borderId="0" xfId="0" applyNumberFormat="1" applyBorder="1"/>
    <xf numFmtId="0" fontId="0" fillId="0" borderId="20" xfId="0" applyBorder="1"/>
    <xf numFmtId="0" fontId="0" fillId="0" borderId="0" xfId="0" applyFill="1" applyBorder="1"/>
    <xf numFmtId="0" fontId="0" fillId="0" borderId="0" xfId="0" quotePrefix="1" applyBorder="1" applyAlignment="1">
      <alignment horizontal="right"/>
    </xf>
    <xf numFmtId="0" fontId="0" fillId="0" borderId="21" xfId="0" applyBorder="1"/>
    <xf numFmtId="0" fontId="0" fillId="0" borderId="22" xfId="0" applyBorder="1"/>
    <xf numFmtId="0" fontId="0" fillId="0" borderId="18" xfId="0" applyBorder="1"/>
    <xf numFmtId="0" fontId="0" fillId="0" borderId="18" xfId="0" applyFill="1" applyBorder="1"/>
    <xf numFmtId="8" fontId="0" fillId="0" borderId="18" xfId="0" applyNumberFormat="1" applyBorder="1"/>
    <xf numFmtId="0" fontId="0" fillId="0" borderId="17" xfId="0" applyBorder="1" applyAlignment="1">
      <alignment horizontal="center"/>
    </xf>
    <xf numFmtId="7" fontId="12" fillId="0" borderId="25"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18" xfId="0" applyNumberFormat="1" applyFont="1" applyBorder="1"/>
    <xf numFmtId="2" fontId="23" fillId="0" borderId="1" xfId="6" applyNumberFormat="1" applyFont="1" applyFill="1" applyBorder="1"/>
    <xf numFmtId="43" fontId="23" fillId="0" borderId="1" xfId="1" applyFont="1" applyBorder="1"/>
    <xf numFmtId="166" fontId="9" fillId="3" borderId="19" xfId="6" applyNumberFormat="1" applyFont="1" applyFill="1" applyBorder="1"/>
    <xf numFmtId="0" fontId="21" fillId="47" borderId="0" xfId="6" applyFill="1"/>
    <xf numFmtId="0" fontId="21" fillId="47" borderId="0" xfId="6" applyFill="1" applyAlignment="1">
      <alignment horizontal="center"/>
    </xf>
    <xf numFmtId="43" fontId="7" fillId="0" borderId="0" xfId="64" applyFont="1"/>
    <xf numFmtId="43" fontId="24" fillId="0" borderId="0" xfId="64" applyFont="1"/>
    <xf numFmtId="43" fontId="7" fillId="0" borderId="0" xfId="64" applyFont="1" applyFill="1"/>
    <xf numFmtId="43" fontId="7" fillId="0" borderId="20" xfId="64" applyFont="1" applyBorder="1"/>
    <xf numFmtId="43" fontId="7" fillId="0" borderId="21" xfId="64" applyFont="1" applyBorder="1"/>
    <xf numFmtId="43" fontId="7" fillId="0" borderId="7" xfId="64" applyFont="1" applyBorder="1"/>
    <xf numFmtId="43" fontId="7" fillId="0" borderId="7" xfId="64" applyFont="1" applyFill="1" applyBorder="1"/>
    <xf numFmtId="43" fontId="7" fillId="0" borderId="20" xfId="64" applyFont="1" applyFill="1" applyBorder="1"/>
    <xf numFmtId="43" fontId="7" fillId="0" borderId="21"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 fontId="0" fillId="0" borderId="7" xfId="0" applyNumberFormat="1" applyBorder="1"/>
    <xf numFmtId="174" fontId="0" fillId="2" borderId="0" xfId="0" applyNumberFormat="1" applyFont="1" applyFill="1" applyBorder="1" applyAlignment="1"/>
    <xf numFmtId="175" fontId="12" fillId="0" borderId="0" xfId="0" quotePrefix="1" applyNumberFormat="1" applyFont="1" applyFill="1"/>
    <xf numFmtId="0" fontId="21"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3" fillId="0" borderId="1" xfId="6" applyNumberFormat="1" applyFont="1" applyFill="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28"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27" fillId="0" borderId="0" xfId="0" applyFont="1" applyAlignment="1">
      <alignment horizontal="center" wrapText="1"/>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2" fillId="0" borderId="0" xfId="0" applyFont="1" applyFill="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0"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4" fillId="0" borderId="0" xfId="6" applyFont="1" applyFill="1"/>
    <xf numFmtId="22" fontId="12" fillId="0" borderId="0" xfId="0" applyNumberFormat="1" applyFont="1" applyFill="1" applyAlignment="1">
      <alignment horizontal="center"/>
    </xf>
    <xf numFmtId="168" fontId="16" fillId="0" borderId="11" xfId="0" applyNumberFormat="1" applyFont="1" applyFill="1" applyBorder="1" applyAlignment="1">
      <alignment horizontal="center"/>
    </xf>
    <xf numFmtId="43" fontId="23" fillId="0" borderId="23" xfId="64" applyFont="1" applyBorder="1"/>
    <xf numFmtId="166" fontId="23" fillId="0" borderId="7" xfId="6" applyNumberFormat="1" applyFont="1" applyFill="1" applyBorder="1" applyAlignment="1">
      <alignment horizontal="center" vertical="center" wrapText="1"/>
    </xf>
    <xf numFmtId="43" fontId="23" fillId="0" borderId="19" xfId="64" applyFont="1" applyFill="1" applyBorder="1"/>
    <xf numFmtId="171" fontId="16" fillId="0" borderId="7" xfId="10" applyNumberFormat="1" applyFont="1" applyBorder="1"/>
    <xf numFmtId="4" fontId="16" fillId="12" borderId="7" xfId="0" applyNumberFormat="1" applyFont="1" applyFill="1" applyBorder="1"/>
    <xf numFmtId="177" fontId="54" fillId="48" borderId="55" xfId="0" applyNumberFormat="1" applyFont="1" applyFill="1" applyBorder="1" applyAlignment="1">
      <alignment horizontal="right" vertical="top"/>
    </xf>
    <xf numFmtId="0" fontId="0" fillId="0" borderId="0" xfId="0" applyFill="1" applyAlignment="1">
      <alignment horizontal="right"/>
    </xf>
    <xf numFmtId="2" fontId="0" fillId="0" borderId="7" xfId="0" applyNumberFormat="1" applyBorder="1"/>
    <xf numFmtId="7" fontId="0" fillId="0" borderId="0" xfId="0" applyNumberFormat="1"/>
    <xf numFmtId="3"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43" fontId="0" fillId="0" borderId="0" xfId="0" applyNumberFormat="1" applyAlignment="1">
      <alignment horizontal="center" vertical="center"/>
    </xf>
    <xf numFmtId="4" fontId="22" fillId="5" borderId="0" xfId="0" applyNumberFormat="1" applyFont="1" applyFill="1" applyAlignment="1">
      <alignment horizontal="center"/>
    </xf>
    <xf numFmtId="2" fontId="22" fillId="5" borderId="0" xfId="0" applyNumberFormat="1" applyFont="1" applyFill="1" applyAlignment="1">
      <alignment horizontal="center"/>
    </xf>
    <xf numFmtId="0" fontId="26" fillId="0" borderId="0" xfId="0" applyFont="1" applyAlignment="1">
      <alignment horizontal="center"/>
    </xf>
    <xf numFmtId="0" fontId="12" fillId="0" borderId="0" xfId="0" applyFont="1" applyFill="1" applyAlignment="1">
      <alignment horizontal="center"/>
    </xf>
    <xf numFmtId="0" fontId="12" fillId="9" borderId="0" xfId="0" applyFont="1" applyFill="1" applyAlignment="1">
      <alignment horizontal="center"/>
    </xf>
    <xf numFmtId="43" fontId="26" fillId="0" borderId="0" xfId="0" applyNumberFormat="1" applyFont="1" applyFill="1"/>
    <xf numFmtId="178" fontId="0" fillId="0" borderId="0" xfId="0" applyNumberFormat="1" applyAlignment="1">
      <alignment vertical="center"/>
    </xf>
    <xf numFmtId="43" fontId="0" fillId="0" borderId="0" xfId="1" applyFont="1" applyFill="1"/>
    <xf numFmtId="43" fontId="16" fillId="0" borderId="7" xfId="1" applyFont="1" applyBorder="1"/>
    <xf numFmtId="166" fontId="9" fillId="3" borderId="0" xfId="6" applyNumberFormat="1" applyFont="1" applyFill="1" applyBorder="1"/>
    <xf numFmtId="166" fontId="21" fillId="3" borderId="0" xfId="6" applyNumberFormat="1" applyFill="1" applyBorder="1"/>
    <xf numFmtId="166" fontId="21" fillId="0" borderId="0" xfId="6" applyNumberFormat="1" applyBorder="1" applyAlignment="1"/>
    <xf numFmtId="166" fontId="21" fillId="0" borderId="0" xfId="6" applyNumberFormat="1" applyBorder="1" applyAlignment="1">
      <alignment horizontal="center"/>
    </xf>
    <xf numFmtId="166" fontId="21" fillId="3" borderId="0" xfId="1" applyNumberFormat="1" applyFont="1" applyFill="1" applyBorder="1" applyAlignment="1">
      <alignment horizontal="center" vertical="center" wrapText="1"/>
    </xf>
    <xf numFmtId="166" fontId="21" fillId="4" borderId="0" xfId="1" applyNumberFormat="1" applyFont="1" applyFill="1" applyBorder="1" applyAlignment="1">
      <alignment horizontal="center" vertical="center" wrapText="1"/>
    </xf>
    <xf numFmtId="170" fontId="21" fillId="0" borderId="10" xfId="4" applyNumberFormat="1" applyFont="1" applyFill="1" applyBorder="1" applyAlignment="1">
      <alignment vertical="center" wrapText="1"/>
    </xf>
    <xf numFmtId="43" fontId="13" fillId="6" borderId="0" xfId="1" applyFont="1" applyFill="1" applyBorder="1"/>
    <xf numFmtId="44" fontId="56" fillId="0" borderId="24" xfId="75" applyFont="1" applyFill="1" applyBorder="1" applyAlignment="1" applyProtection="1">
      <alignment horizontal="center" vertical="center"/>
    </xf>
    <xf numFmtId="44" fontId="56" fillId="0" borderId="62" xfId="75" applyFont="1" applyFill="1" applyBorder="1" applyAlignment="1" applyProtection="1">
      <alignment horizontal="center" vertical="center"/>
    </xf>
    <xf numFmtId="0" fontId="57" fillId="0" borderId="20" xfId="115" quotePrefix="1" applyFont="1" applyFill="1" applyBorder="1" applyAlignment="1" applyProtection="1">
      <alignment horizontal="center" vertical="center"/>
    </xf>
    <xf numFmtId="0" fontId="57" fillId="0" borderId="63" xfId="115" quotePrefix="1" applyFont="1" applyFill="1" applyBorder="1" applyAlignment="1" applyProtection="1">
      <alignment horizontal="center" vertical="center"/>
    </xf>
    <xf numFmtId="0" fontId="57" fillId="0" borderId="0" xfId="115" applyFont="1" applyFill="1" applyBorder="1" applyAlignment="1" applyProtection="1">
      <alignment horizontal="center" vertical="center"/>
    </xf>
    <xf numFmtId="180" fontId="57" fillId="0" borderId="63" xfId="115" applyNumberFormat="1" applyFont="1" applyFill="1" applyBorder="1" applyAlignment="1" applyProtection="1">
      <alignment horizontal="center" vertical="center"/>
    </xf>
    <xf numFmtId="172" fontId="57" fillId="0" borderId="20" xfId="115" applyNumberFormat="1" applyFont="1" applyFill="1" applyBorder="1" applyAlignment="1" applyProtection="1">
      <alignment horizontal="center" vertical="center"/>
    </xf>
    <xf numFmtId="172" fontId="57" fillId="0" borderId="63" xfId="115" applyNumberFormat="1" applyFont="1" applyFill="1" applyBorder="1" applyAlignment="1" applyProtection="1">
      <alignment horizontal="center" vertical="center"/>
    </xf>
    <xf numFmtId="0" fontId="56" fillId="0" borderId="20" xfId="115" applyFont="1" applyFill="1" applyBorder="1" applyAlignment="1" applyProtection="1">
      <alignment horizontal="center" vertical="center"/>
    </xf>
    <xf numFmtId="0" fontId="56" fillId="0" borderId="63" xfId="115" applyFont="1" applyFill="1" applyBorder="1" applyAlignment="1" applyProtection="1">
      <alignment horizontal="center" vertical="center"/>
    </xf>
    <xf numFmtId="37" fontId="57" fillId="0" borderId="20" xfId="115" applyNumberFormat="1" applyFont="1" applyFill="1" applyBorder="1" applyAlignment="1" applyProtection="1">
      <alignment horizontal="center" vertical="center"/>
    </xf>
    <xf numFmtId="37" fontId="57" fillId="0" borderId="63" xfId="115" applyNumberFormat="1" applyFont="1" applyFill="1" applyBorder="1" applyAlignment="1" applyProtection="1">
      <alignment horizontal="center" vertical="center"/>
    </xf>
    <xf numFmtId="0" fontId="56" fillId="0" borderId="20" xfId="115" applyFont="1" applyFill="1" applyBorder="1" applyAlignment="1">
      <alignment horizontal="center" vertical="center"/>
    </xf>
    <xf numFmtId="0" fontId="56" fillId="0" borderId="63" xfId="115" applyFont="1" applyFill="1" applyBorder="1" applyAlignment="1">
      <alignment horizontal="center" vertical="center"/>
    </xf>
    <xf numFmtId="172" fontId="57" fillId="0" borderId="22" xfId="115" applyNumberFormat="1" applyFont="1" applyFill="1" applyBorder="1" applyAlignment="1" applyProtection="1">
      <alignment horizontal="center" vertical="center"/>
    </xf>
    <xf numFmtId="172" fontId="57" fillId="0" borderId="64" xfId="115" applyNumberFormat="1" applyFont="1" applyFill="1" applyBorder="1" applyAlignment="1" applyProtection="1">
      <alignment horizontal="center" vertical="center"/>
    </xf>
    <xf numFmtId="181" fontId="57" fillId="0" borderId="64" xfId="115" applyNumberFormat="1" applyFont="1" applyFill="1" applyBorder="1" applyAlignment="1" applyProtection="1">
      <alignment horizontal="center" vertical="center"/>
    </xf>
    <xf numFmtId="0" fontId="57"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5"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6" fillId="0" borderId="0" xfId="75" applyFont="1" applyFill="1" applyBorder="1" applyAlignment="1" applyProtection="1">
      <alignment horizontal="center" vertical="center"/>
    </xf>
    <xf numFmtId="0" fontId="57" fillId="0" borderId="0" xfId="115" quotePrefix="1" applyFont="1" applyFill="1" applyBorder="1" applyAlignment="1" applyProtection="1">
      <alignment horizontal="center" vertical="center"/>
    </xf>
    <xf numFmtId="180" fontId="57" fillId="0" borderId="20" xfId="115" applyNumberFormat="1" applyFont="1" applyFill="1" applyBorder="1" applyAlignment="1" applyProtection="1">
      <alignment horizontal="center" vertical="center"/>
    </xf>
    <xf numFmtId="180" fontId="57" fillId="0" borderId="21" xfId="115" applyNumberFormat="1" applyFont="1" applyFill="1" applyBorder="1" applyAlignment="1" applyProtection="1">
      <alignment horizontal="center" vertical="center"/>
    </xf>
    <xf numFmtId="172" fontId="57" fillId="0" borderId="0" xfId="115" applyNumberFormat="1" applyFont="1" applyFill="1" applyBorder="1" applyAlignment="1" applyProtection="1">
      <alignment horizontal="center" vertical="center"/>
    </xf>
    <xf numFmtId="0" fontId="56" fillId="0" borderId="0" xfId="115" applyFont="1" applyFill="1" applyBorder="1" applyAlignment="1" applyProtection="1">
      <alignment horizontal="center" vertical="center"/>
    </xf>
    <xf numFmtId="37" fontId="57" fillId="0" borderId="0" xfId="115" applyNumberFormat="1" applyFont="1" applyFill="1" applyBorder="1" applyAlignment="1" applyProtection="1">
      <alignment horizontal="center" vertical="center"/>
    </xf>
    <xf numFmtId="0" fontId="56" fillId="0" borderId="0" xfId="115" applyFont="1" applyFill="1" applyBorder="1" applyAlignment="1">
      <alignment horizontal="center" vertical="center"/>
    </xf>
    <xf numFmtId="172" fontId="57" fillId="0" borderId="18" xfId="115"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4"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6" fillId="15" borderId="20" xfId="20" applyNumberFormat="1" applyBorder="1" applyAlignment="1">
      <alignment horizontal="center" vertical="center"/>
    </xf>
    <xf numFmtId="0" fontId="12" fillId="0" borderId="7" xfId="0" applyFont="1" applyFill="1" applyBorder="1" applyAlignment="1">
      <alignment horizontal="center" vertical="center" wrapText="1"/>
    </xf>
    <xf numFmtId="0" fontId="12" fillId="0" borderId="7" xfId="0" applyFont="1" applyFill="1" applyBorder="1"/>
    <xf numFmtId="0" fontId="29" fillId="0" borderId="7" xfId="0" applyFont="1" applyFill="1" applyBorder="1" applyAlignment="1">
      <alignment horizontal="center"/>
    </xf>
    <xf numFmtId="44" fontId="22" fillId="0" borderId="7" xfId="113" applyFont="1" applyFill="1" applyBorder="1"/>
    <xf numFmtId="37" fontId="12" fillId="0" borderId="7" xfId="0" applyNumberFormat="1" applyFont="1" applyFill="1" applyBorder="1" applyProtection="1"/>
    <xf numFmtId="0" fontId="29" fillId="0" borderId="21" xfId="0" applyFont="1" applyFill="1" applyBorder="1" applyAlignment="1">
      <alignment horizontal="center"/>
    </xf>
    <xf numFmtId="0" fontId="0" fillId="0" borderId="0" xfId="0" applyNumberFormat="1"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2" fillId="0" borderId="16"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167" fontId="0" fillId="0" borderId="0" xfId="0" applyNumberFormat="1"/>
    <xf numFmtId="0" fontId="23" fillId="6" borderId="28" xfId="6" applyFont="1" applyFill="1" applyBorder="1" applyAlignment="1">
      <alignment horizontal="center"/>
    </xf>
    <xf numFmtId="0" fontId="16" fillId="6" borderId="28" xfId="0" applyFont="1" applyFill="1" applyBorder="1" applyAlignment="1">
      <alignment horizontal="center"/>
    </xf>
    <xf numFmtId="0" fontId="23" fillId="0" borderId="9" xfId="6" applyFont="1" applyFill="1" applyBorder="1" applyAlignment="1">
      <alignment horizontal="center" vertical="center" wrapText="1"/>
    </xf>
    <xf numFmtId="0" fontId="21" fillId="0" borderId="10" xfId="6" applyFill="1" applyBorder="1" applyAlignment="1">
      <alignment wrapText="1"/>
    </xf>
    <xf numFmtId="0" fontId="21" fillId="0" borderId="6" xfId="6" applyBorder="1" applyAlignment="1">
      <alignment horizontal="center" vertical="center" wrapText="1"/>
    </xf>
    <xf numFmtId="0" fontId="23" fillId="14" borderId="28" xfId="6" applyFont="1" applyFill="1" applyBorder="1" applyAlignment="1">
      <alignment horizontal="center"/>
    </xf>
    <xf numFmtId="0" fontId="16" fillId="14" borderId="28" xfId="0" applyFont="1" applyFill="1" applyBorder="1" applyAlignment="1">
      <alignment horizontal="center"/>
    </xf>
    <xf numFmtId="0" fontId="21" fillId="5" borderId="6" xfId="6" applyFill="1" applyBorder="1" applyAlignment="1">
      <alignment horizontal="center" vertical="center" wrapText="1"/>
    </xf>
    <xf numFmtId="0" fontId="5" fillId="7" borderId="7" xfId="6" applyFont="1" applyFill="1" applyBorder="1" applyAlignment="1">
      <alignment horizontal="center" vertical="center" wrapText="1"/>
    </xf>
    <xf numFmtId="0" fontId="21" fillId="7" borderId="7" xfId="6" applyFill="1" applyBorder="1" applyAlignment="1">
      <alignment horizontal="center" vertical="center" wrapText="1"/>
    </xf>
    <xf numFmtId="0" fontId="4" fillId="7" borderId="7" xfId="6" applyFont="1" applyFill="1" applyBorder="1" applyAlignment="1">
      <alignment horizontal="center" vertical="center" wrapText="1"/>
    </xf>
    <xf numFmtId="0" fontId="21" fillId="0" borderId="29" xfId="6" quotePrefix="1" applyBorder="1" applyAlignment="1">
      <alignment horizontal="center" vertical="center" wrapText="1"/>
    </xf>
    <xf numFmtId="0" fontId="21" fillId="0" borderId="10" xfId="6" applyBorder="1" applyAlignment="1">
      <alignment horizontal="center" vertical="center" wrapText="1"/>
    </xf>
    <xf numFmtId="0" fontId="21" fillId="0" borderId="15" xfId="6" applyBorder="1" applyAlignment="1">
      <alignment horizontal="center" vertical="center" wrapText="1"/>
    </xf>
    <xf numFmtId="0" fontId="21" fillId="3" borderId="3" xfId="6" quotePrefix="1" applyFill="1" applyBorder="1" applyAlignment="1">
      <alignment horizontal="center" vertical="center" wrapText="1"/>
    </xf>
    <xf numFmtId="0" fontId="21" fillId="3" borderId="4" xfId="6" quotePrefix="1" applyFill="1" applyBorder="1" applyAlignment="1">
      <alignment horizontal="center" vertical="center" wrapText="1"/>
    </xf>
    <xf numFmtId="0" fontId="21" fillId="3" borderId="27" xfId="6" quotePrefix="1" applyFill="1" applyBorder="1" applyAlignment="1">
      <alignment horizontal="center" vertical="center" wrapText="1"/>
    </xf>
    <xf numFmtId="0" fontId="21" fillId="4" borderId="6" xfId="6" applyFill="1" applyBorder="1" applyAlignment="1">
      <alignment horizontal="center" vertical="center" wrapText="1"/>
    </xf>
    <xf numFmtId="0" fontId="21" fillId="0" borderId="30" xfId="6" quotePrefix="1" applyBorder="1" applyAlignment="1">
      <alignment horizontal="center" vertical="center" wrapText="1"/>
    </xf>
    <xf numFmtId="0" fontId="21" fillId="0" borderId="13" xfId="6" applyBorder="1" applyAlignment="1">
      <alignment horizontal="center" vertical="center" wrapText="1"/>
    </xf>
    <xf numFmtId="0" fontId="21" fillId="0" borderId="14" xfId="6" applyBorder="1" applyAlignment="1">
      <alignment horizontal="center" vertical="center" wrapText="1"/>
    </xf>
    <xf numFmtId="0" fontId="23" fillId="0" borderId="31" xfId="6" applyFont="1" applyBorder="1" applyAlignment="1">
      <alignment horizontal="center" vertical="center" wrapText="1"/>
    </xf>
    <xf numFmtId="0" fontId="23" fillId="0" borderId="13" xfId="6" applyFont="1" applyBorder="1" applyAlignment="1">
      <alignment horizontal="center" vertical="center" wrapText="1"/>
    </xf>
    <xf numFmtId="0" fontId="21" fillId="0" borderId="6" xfId="6" applyFill="1" applyBorder="1" applyAlignment="1">
      <alignment horizontal="center" vertical="center" wrapText="1"/>
    </xf>
    <xf numFmtId="0" fontId="21" fillId="12" borderId="29" xfId="6" quotePrefix="1" applyFill="1" applyBorder="1" applyAlignment="1">
      <alignment horizontal="center" vertical="center" wrapText="1"/>
    </xf>
    <xf numFmtId="0" fontId="21" fillId="12" borderId="10" xfId="6" applyFill="1" applyBorder="1" applyAlignment="1">
      <alignment horizontal="center" vertical="center" wrapText="1"/>
    </xf>
    <xf numFmtId="0" fontId="21" fillId="12" borderId="15" xfId="6" applyFill="1" applyBorder="1" applyAlignment="1">
      <alignment horizontal="center" vertical="center" wrapText="1"/>
    </xf>
    <xf numFmtId="0" fontId="21" fillId="0" borderId="6" xfId="6" applyBorder="1" applyAlignment="1">
      <alignment vertical="center" wrapText="1"/>
    </xf>
    <xf numFmtId="0" fontId="23" fillId="12" borderId="9" xfId="6" applyFont="1" applyFill="1" applyBorder="1" applyAlignment="1">
      <alignment horizontal="center" vertical="center" wrapText="1"/>
    </xf>
    <xf numFmtId="0" fontId="23" fillId="12" borderId="10" xfId="6" applyFont="1" applyFill="1" applyBorder="1" applyAlignment="1">
      <alignment horizontal="center" vertical="center" wrapText="1"/>
    </xf>
    <xf numFmtId="0" fontId="23" fillId="0" borderId="32" xfId="6" applyFont="1" applyFill="1" applyBorder="1" applyAlignment="1">
      <alignment horizontal="center" vertical="center" wrapText="1"/>
    </xf>
    <xf numFmtId="0" fontId="23" fillId="0" borderId="33" xfId="6" applyFont="1" applyFill="1" applyBorder="1" applyAlignment="1">
      <alignment horizontal="center" vertical="center" wrapText="1"/>
    </xf>
    <xf numFmtId="0" fontId="23" fillId="0" borderId="10" xfId="6" applyFont="1" applyFill="1" applyBorder="1" applyAlignment="1">
      <alignment horizontal="center" vertical="center" wrapText="1"/>
    </xf>
    <xf numFmtId="0" fontId="23" fillId="0" borderId="0" xfId="6" applyFont="1" applyFill="1" applyBorder="1" applyAlignment="1">
      <alignment horizontal="center" vertical="center" wrapText="1"/>
    </xf>
    <xf numFmtId="0" fontId="23" fillId="0" borderId="34" xfId="6" applyFont="1" applyFill="1" applyBorder="1" applyAlignment="1">
      <alignment horizontal="center" vertical="center" wrapText="1"/>
    </xf>
    <xf numFmtId="0" fontId="21" fillId="0" borderId="8" xfId="6" applyBorder="1" applyAlignment="1">
      <alignment horizontal="center" vertical="center" wrapText="1"/>
    </xf>
    <xf numFmtId="0" fontId="21" fillId="0" borderId="8" xfId="6" applyBorder="1" applyAlignment="1">
      <alignment vertical="center" wrapText="1"/>
    </xf>
    <xf numFmtId="0" fontId="21" fillId="0" borderId="7" xfId="6" applyBorder="1" applyAlignment="1">
      <alignment horizontal="center" vertical="center" wrapText="1"/>
    </xf>
    <xf numFmtId="0" fontId="21" fillId="0" borderId="7" xfId="6" applyBorder="1" applyAlignment="1">
      <alignment vertical="center" wrapText="1"/>
    </xf>
    <xf numFmtId="0" fontId="21" fillId="0" borderId="30" xfId="6" applyFill="1" applyBorder="1" applyAlignment="1">
      <alignment horizontal="center" vertical="center" wrapText="1"/>
    </xf>
    <xf numFmtId="0" fontId="21" fillId="0" borderId="13" xfId="6" applyFill="1" applyBorder="1" applyAlignment="1">
      <alignment horizontal="center" vertical="center" wrapText="1"/>
    </xf>
    <xf numFmtId="0" fontId="21" fillId="0" borderId="14" xfId="6" applyFill="1" applyBorder="1" applyAlignment="1">
      <alignment horizontal="center" vertical="center" wrapText="1"/>
    </xf>
    <xf numFmtId="0" fontId="23" fillId="0" borderId="31" xfId="6" applyFont="1" applyFill="1" applyBorder="1" applyAlignment="1">
      <alignment horizontal="center" vertical="center" wrapText="1"/>
    </xf>
    <xf numFmtId="0" fontId="23" fillId="0" borderId="14" xfId="6" applyFont="1" applyFill="1" applyBorder="1" applyAlignment="1">
      <alignment horizontal="center" vertical="center" wrapText="1"/>
    </xf>
    <xf numFmtId="0" fontId="21" fillId="0" borderId="19" xfId="6" applyBorder="1" applyAlignment="1">
      <alignment horizontal="center" vertical="center" wrapText="1"/>
    </xf>
    <xf numFmtId="0" fontId="21" fillId="5" borderId="2" xfId="6" applyFill="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21"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3" fillId="0" borderId="9" xfId="6" applyFont="1" applyBorder="1" applyAlignment="1">
      <alignment horizontal="center" vertical="center" wrapText="1"/>
    </xf>
    <xf numFmtId="0" fontId="21" fillId="0" borderId="10" xfId="6" applyBorder="1" applyAlignment="1">
      <alignment wrapText="1"/>
    </xf>
    <xf numFmtId="0" fontId="23" fillId="47" borderId="9" xfId="6" applyFont="1" applyFill="1" applyBorder="1" applyAlignment="1">
      <alignment horizontal="center" vertical="center" wrapText="1"/>
    </xf>
    <xf numFmtId="0" fontId="21" fillId="47" borderId="10" xfId="6" applyFill="1" applyBorder="1" applyAlignment="1">
      <alignment wrapText="1"/>
    </xf>
    <xf numFmtId="0" fontId="23" fillId="0" borderId="32" xfId="6" applyFont="1" applyBorder="1" applyAlignment="1">
      <alignment horizontal="center" vertical="center" wrapText="1"/>
    </xf>
    <xf numFmtId="0" fontId="23" fillId="0" borderId="33" xfId="6" applyFont="1" applyBorder="1" applyAlignment="1">
      <alignment horizontal="center" vertical="center" wrapText="1"/>
    </xf>
    <xf numFmtId="0" fontId="23" fillId="0" borderId="10" xfId="6" applyFont="1" applyBorder="1" applyAlignment="1">
      <alignment horizontal="center" vertical="center" wrapText="1"/>
    </xf>
    <xf numFmtId="0" fontId="23" fillId="0" borderId="0" xfId="6" applyFont="1" applyBorder="1" applyAlignment="1">
      <alignment horizontal="center" vertical="center" wrapText="1"/>
    </xf>
    <xf numFmtId="0" fontId="23" fillId="0" borderId="34" xfId="6" applyFont="1" applyBorder="1" applyAlignment="1">
      <alignment horizontal="center" vertical="center" wrapText="1"/>
    </xf>
    <xf numFmtId="0" fontId="2" fillId="7" borderId="5" xfId="6" applyFont="1" applyFill="1" applyBorder="1" applyAlignment="1">
      <alignment horizontal="left" vertical="center" wrapText="1"/>
    </xf>
    <xf numFmtId="0" fontId="21" fillId="7" borderId="16" xfId="6" applyFill="1" applyBorder="1" applyAlignment="1">
      <alignment horizontal="left" vertical="center" wrapText="1"/>
    </xf>
    <xf numFmtId="0" fontId="21" fillId="7" borderId="46" xfId="6" applyFill="1" applyBorder="1" applyAlignment="1">
      <alignment horizontal="left" vertical="center" wrapText="1"/>
    </xf>
    <xf numFmtId="0" fontId="23" fillId="3" borderId="9" xfId="6" applyFont="1" applyFill="1" applyBorder="1" applyAlignment="1">
      <alignment horizontal="center" vertical="center" wrapText="1"/>
    </xf>
    <xf numFmtId="0" fontId="23" fillId="3" borderId="10" xfId="6" applyFont="1" applyFill="1" applyBorder="1" applyAlignment="1">
      <alignment horizontal="center" vertical="center" wrapText="1"/>
    </xf>
    <xf numFmtId="0" fontId="23" fillId="47" borderId="10" xfId="6" applyFont="1" applyFill="1" applyBorder="1" applyAlignment="1">
      <alignment horizontal="center" vertical="center" wrapText="1"/>
    </xf>
    <xf numFmtId="0" fontId="23"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1" fillId="0" borderId="36" xfId="6" applyNumberFormat="1" applyBorder="1" applyAlignment="1">
      <alignment horizontal="center" vertical="center" wrapText="1"/>
    </xf>
    <xf numFmtId="0" fontId="21" fillId="0" borderId="5" xfId="6" applyBorder="1" applyAlignment="1">
      <alignment horizontal="center" vertical="center" wrapText="1"/>
    </xf>
    <xf numFmtId="0" fontId="21" fillId="3" borderId="6" xfId="6" applyFill="1" applyBorder="1" applyAlignment="1">
      <alignment horizontal="center" vertical="center" wrapText="1"/>
    </xf>
    <xf numFmtId="0" fontId="23" fillId="0" borderId="35" xfId="6" applyFont="1" applyBorder="1" applyAlignment="1">
      <alignment horizontal="center" vertical="center" wrapText="1"/>
    </xf>
    <xf numFmtId="0" fontId="23" fillId="3" borderId="32" xfId="6" applyFont="1" applyFill="1" applyBorder="1" applyAlignment="1">
      <alignment horizontal="center" vertical="center" wrapText="1"/>
    </xf>
    <xf numFmtId="0" fontId="23" fillId="3" borderId="33" xfId="6" applyFont="1" applyFill="1" applyBorder="1" applyAlignment="1">
      <alignment horizontal="center" vertical="center" wrapText="1"/>
    </xf>
    <xf numFmtId="0" fontId="21" fillId="3" borderId="10" xfId="6" applyFill="1" applyBorder="1" applyAlignment="1">
      <alignment horizontal="center" vertical="center" wrapText="1"/>
    </xf>
    <xf numFmtId="0" fontId="21" fillId="3" borderId="0" xfId="6" applyFill="1" applyBorder="1" applyAlignment="1">
      <alignment horizontal="center" vertical="center" wrapText="1"/>
    </xf>
    <xf numFmtId="0" fontId="21" fillId="3" borderId="34" xfId="6" applyFill="1" applyBorder="1" applyAlignment="1">
      <alignment horizontal="center" vertical="center" wrapText="1"/>
    </xf>
    <xf numFmtId="43" fontId="7"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7" fillId="0" borderId="23" xfId="64" applyFont="1" applyFill="1" applyBorder="1" applyAlignment="1">
      <alignment horizontal="center" vertical="center"/>
    </xf>
    <xf numFmtId="43" fontId="7" fillId="0" borderId="19" xfId="64" applyFont="1"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0" borderId="9" xfId="0" applyFont="1" applyFill="1" applyBorder="1" applyAlignment="1">
      <alignment horizontal="center" wrapText="1"/>
    </xf>
    <xf numFmtId="0" fontId="13" fillId="0" borderId="32" xfId="0" applyFont="1" applyFill="1" applyBorder="1" applyAlignment="1">
      <alignment horizontal="center" wrapText="1"/>
    </xf>
    <xf numFmtId="0" fontId="13" fillId="0" borderId="33" xfId="0" applyFont="1" applyFill="1" applyBorder="1" applyAlignment="1">
      <alignment horizontal="center" wrapText="1"/>
    </xf>
    <xf numFmtId="0" fontId="13" fillId="0" borderId="53" xfId="0" applyFont="1" applyFill="1" applyBorder="1" applyAlignment="1">
      <alignment horizontal="center" wrapText="1"/>
    </xf>
    <xf numFmtId="0" fontId="13" fillId="0" borderId="28" xfId="0" applyFont="1" applyFill="1" applyBorder="1" applyAlignment="1">
      <alignment horizontal="center" wrapText="1"/>
    </xf>
    <xf numFmtId="0" fontId="13" fillId="0"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7">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ercent 2" xfId="116"/>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361950</xdr:colOff>
      <xdr:row>0</xdr:row>
      <xdr:rowOff>104775</xdr:rowOff>
    </xdr:from>
    <xdr:to>
      <xdr:col>9</xdr:col>
      <xdr:colOff>113667</xdr:colOff>
      <xdr:row>51</xdr:row>
      <xdr:rowOff>56080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9705975" y="104775"/>
          <a:ext cx="5066667" cy="85619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71.702489351854" createdVersion="4" refreshedVersion="6" minRefreshableVersion="3" recordCount="5003">
  <cacheSource type="worksheet">
    <worksheetSource ref="A3:M1048576" sheet="05-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6-02T00:00:00" count="8000">
        <d v="2021-05-01T01:00:00"/>
        <d v="2021-05-01T02:00:00"/>
        <d v="2021-05-01T03:00:00"/>
        <d v="2021-05-01T04:00:00"/>
        <d v="2021-05-01T05:00:00"/>
        <d v="2021-05-01T06:00:00"/>
        <d v="2021-05-01T07:00:00"/>
        <d v="2021-05-01T08:00:00"/>
        <d v="2021-05-01T09:00:00"/>
        <d v="2021-05-01T10:00:00"/>
        <d v="2021-05-01T11:00:00"/>
        <d v="2021-05-01T12:00:00"/>
        <d v="2021-05-01T13:00:00"/>
        <d v="2021-05-01T14:00:00"/>
        <d v="2021-05-01T15:00:00"/>
        <d v="2021-05-01T16:00:00"/>
        <d v="2021-05-01T17:00:00"/>
        <d v="2021-05-01T18:00:00"/>
        <d v="2021-05-01T19:00:00"/>
        <d v="2021-05-01T20:00:00"/>
        <d v="2021-05-01T21:00:00"/>
        <d v="2021-05-01T22:00:00"/>
        <d v="2021-05-01T23:00:00"/>
        <d v="2021-05-02T00:00:00"/>
        <d v="2021-05-02T01:00:00"/>
        <d v="2021-05-02T02:00:00"/>
        <d v="2021-05-02T03:00:00"/>
        <d v="2021-05-02T04:00:00"/>
        <d v="2021-05-02T05:00:00"/>
        <d v="2021-05-02T06:00:00"/>
        <d v="2021-05-02T07:00:00"/>
        <d v="2021-05-02T08:00:00"/>
        <d v="2021-05-02T09:00:00"/>
        <d v="2021-05-02T10:00:00"/>
        <d v="2021-05-02T11:00:00"/>
        <d v="2021-05-02T12:00:00"/>
        <d v="2021-05-02T13:00:00"/>
        <d v="2021-05-02T14:00:00"/>
        <d v="2021-05-02T15:00:00"/>
        <d v="2021-05-02T16:00:00"/>
        <d v="2021-05-02T17:00:00"/>
        <d v="2021-05-02T18:00:00"/>
        <d v="2021-05-02T19:00:00"/>
        <d v="2021-05-02T20:00:00"/>
        <d v="2021-05-02T21:00:00"/>
        <d v="2021-05-02T22:00:00"/>
        <d v="2021-05-02T23:00:00"/>
        <d v="2021-05-03T00:00:00"/>
        <d v="2021-05-03T01:00:00"/>
        <d v="2021-05-03T02:00:00"/>
        <d v="2021-05-03T03:00:00"/>
        <d v="2021-05-03T04:00:00"/>
        <d v="2021-05-03T05:00:00"/>
        <d v="2021-05-03T06:00:00"/>
        <d v="2021-05-03T07:00:00"/>
        <d v="2021-05-03T08:00:00"/>
        <d v="2021-05-03T09:00:00"/>
        <d v="2021-05-03T10:00:00"/>
        <d v="2021-05-03T11:00:00"/>
        <d v="2021-05-03T12:00:00"/>
        <d v="2021-05-03T13:00:00"/>
        <d v="2021-05-03T14:00:00"/>
        <d v="2021-05-03T15:00:00"/>
        <d v="2021-05-03T16:00:00"/>
        <d v="2021-05-03T17:00:00"/>
        <d v="2021-05-03T18:00:00"/>
        <d v="2021-05-03T19:00:00"/>
        <d v="2021-05-03T20:00:00"/>
        <d v="2021-05-03T21:00:00"/>
        <d v="2021-05-03T22:00:00"/>
        <d v="2021-05-03T23:00:00"/>
        <d v="2021-05-04T00:00:00"/>
        <d v="2021-05-04T01:00:00"/>
        <d v="2021-05-04T02:00:00"/>
        <d v="2021-05-04T03:00:00"/>
        <d v="2021-05-04T04:00:00"/>
        <d v="2021-05-04T05:00:00"/>
        <d v="2021-05-04T06:00:00"/>
        <d v="2021-05-04T07:00:00"/>
        <d v="2021-05-04T08:00:00"/>
        <d v="2021-05-04T09:00:00"/>
        <d v="2021-05-04T10:00:00"/>
        <d v="2021-05-04T11:00:00"/>
        <d v="2021-05-04T12:00:00"/>
        <d v="2021-05-04T13:00:00"/>
        <d v="2021-05-04T14:00:00"/>
        <d v="2021-05-04T15:00:00"/>
        <d v="2021-05-04T16:00:00"/>
        <d v="2021-05-04T17:00:00"/>
        <d v="2021-05-04T18:00:00"/>
        <d v="2021-05-04T19:00:00"/>
        <d v="2021-05-04T20:00:00"/>
        <d v="2021-05-04T21:00:00"/>
        <d v="2021-05-04T22:00:00"/>
        <d v="2021-05-04T23:00:00"/>
        <d v="2021-05-05T00:00:00"/>
        <d v="2021-05-05T01:00:00"/>
        <d v="2021-05-05T02:00:00"/>
        <d v="2021-05-05T03:00:00"/>
        <d v="2021-05-05T04:00:00"/>
        <d v="2021-05-05T05:00:00"/>
        <d v="2021-05-05T06:00:00"/>
        <d v="2021-05-05T07:00:00"/>
        <d v="2021-05-05T08:00:00"/>
        <d v="2021-05-05T09:00:00"/>
        <d v="2021-05-05T10:00:00"/>
        <d v="2021-05-05T11:00:00"/>
        <d v="2021-05-05T12:00:00"/>
        <d v="2021-05-05T13:00:00"/>
        <d v="2021-05-05T14:00:00"/>
        <d v="2021-05-05T15:00:00"/>
        <d v="2021-05-05T16:00:00"/>
        <d v="2021-05-05T17:00:00"/>
        <d v="2021-05-05T18:00:00"/>
        <d v="2021-05-05T19:00:00"/>
        <d v="2021-05-05T20:00:00"/>
        <d v="2021-05-05T21:00:00"/>
        <d v="2021-05-05T22:00:00"/>
        <d v="2021-05-05T23:00:00"/>
        <d v="2021-05-06T00:00:00"/>
        <d v="2021-05-06T01:00:00"/>
        <d v="2021-05-06T02:00:00"/>
        <d v="2021-05-06T03:00:00"/>
        <d v="2021-05-06T04:00:00"/>
        <d v="2021-05-06T05:00:00"/>
        <d v="2021-05-06T06:00:00"/>
        <d v="2021-05-06T07:00:00"/>
        <d v="2021-05-06T08:00:00"/>
        <d v="2021-05-06T09:00:00"/>
        <d v="2021-05-06T10:00:00"/>
        <d v="2021-05-06T11:00:00"/>
        <d v="2021-05-06T12:00:00"/>
        <d v="2021-05-06T13:00:00"/>
        <d v="2021-05-06T14:00:00"/>
        <d v="2021-05-06T15:00:00"/>
        <d v="2021-05-06T16:00:00"/>
        <d v="2021-05-06T17:00:00"/>
        <d v="2021-05-06T18:00:00"/>
        <d v="2021-05-06T19:00:00"/>
        <d v="2021-05-06T20:00:00"/>
        <d v="2021-05-06T21:00:00"/>
        <d v="2021-05-06T22:00:00"/>
        <d v="2021-05-06T23:00:00"/>
        <d v="2021-05-07T00:00:00"/>
        <d v="2021-05-07T01:00:00"/>
        <d v="2021-05-07T02:00:00"/>
        <d v="2021-05-07T03:00:00"/>
        <d v="2021-05-07T04:00:00"/>
        <d v="2021-05-07T05:00:00"/>
        <d v="2021-05-07T06:00:00"/>
        <d v="2021-05-07T07:00:00"/>
        <d v="2021-05-07T08:00:00"/>
        <d v="2021-05-07T09:00:00"/>
        <d v="2021-05-07T10:00:00"/>
        <d v="2021-05-07T11:00:00"/>
        <d v="2021-05-07T12:00:00"/>
        <d v="2021-05-07T13:00:00"/>
        <d v="2021-05-07T14:00:00"/>
        <d v="2021-05-07T15:00:00"/>
        <d v="2021-05-07T16:00:00"/>
        <d v="2021-05-07T17:00:00"/>
        <d v="2021-05-07T18:00:00"/>
        <d v="2021-05-07T19:00:00"/>
        <d v="2021-05-07T20:00:00"/>
        <d v="2021-05-07T21:00:00"/>
        <d v="2021-05-07T22:00:00"/>
        <d v="2021-05-07T23:00:00"/>
        <d v="2021-05-08T00:00:00"/>
        <d v="2021-05-08T01:00:00"/>
        <d v="2021-05-08T02:00:00"/>
        <d v="2021-05-08T03:00:00"/>
        <d v="2021-05-08T04:00:00"/>
        <d v="2021-05-08T05:00:00"/>
        <d v="2021-05-08T06:00:00"/>
        <d v="2021-05-08T07:00:00"/>
        <d v="2021-05-08T08:00:00"/>
        <d v="2021-05-08T09:00:00"/>
        <d v="2021-05-08T10:00:00"/>
        <d v="2021-05-08T11:00:00"/>
        <d v="2021-05-08T12:00:00"/>
        <d v="2021-05-08T13:00:00"/>
        <d v="2021-05-08T14:00:00"/>
        <d v="2021-05-08T15:00:00"/>
        <d v="2021-05-08T16:00:00"/>
        <d v="2021-05-08T17:00:00"/>
        <d v="2021-05-08T18:00:00"/>
        <d v="2021-05-08T19:00:00"/>
        <d v="2021-05-08T20:00:00"/>
        <d v="2021-05-08T21:00:00"/>
        <d v="2021-05-08T22:00:00"/>
        <d v="2021-05-08T23:00:00"/>
        <d v="2021-05-09T00:00:00"/>
        <d v="2021-05-09T01:00:00"/>
        <d v="2021-05-09T02:00:00"/>
        <d v="2021-05-09T03:00:00"/>
        <d v="2021-05-09T04:00:00"/>
        <d v="2021-05-09T05:00:00"/>
        <d v="2021-05-09T06:00:00"/>
        <d v="2021-05-09T07:00:00"/>
        <d v="2021-05-09T08:00:00"/>
        <d v="2021-05-09T09:00:00"/>
        <d v="2021-05-09T10:00:00"/>
        <d v="2021-05-09T11:00:00"/>
        <d v="2021-05-09T12:00:00"/>
        <d v="2021-05-09T13:00:00"/>
        <d v="2021-05-09T14:00:00"/>
        <d v="2021-05-09T15:00:00"/>
        <d v="2021-05-09T16:00:00"/>
        <d v="2021-05-09T17:00:00"/>
        <d v="2021-05-09T18:00:00"/>
        <d v="2021-05-09T19:00:00"/>
        <d v="2021-05-09T20:00:00"/>
        <d v="2021-05-09T21:00:00"/>
        <d v="2021-05-09T22:00:00"/>
        <d v="2021-05-09T23:00:00"/>
        <d v="2021-05-10T00:00:00"/>
        <d v="2021-05-10T01:00:00"/>
        <d v="2021-05-10T02:00:00"/>
        <d v="2021-05-10T03:00:00"/>
        <d v="2021-05-10T04:00:00"/>
        <d v="2021-05-10T05:00:00"/>
        <d v="2021-05-10T06:00:00"/>
        <d v="2021-05-10T07:00:00"/>
        <d v="2021-05-10T08:00:00"/>
        <d v="2021-05-10T09:00:00"/>
        <d v="2021-05-10T10:00:00"/>
        <d v="2021-05-10T11:00:00"/>
        <d v="2021-05-10T12:00:00"/>
        <d v="2021-05-10T13:00:00"/>
        <d v="2021-05-10T14:00:00"/>
        <d v="2021-05-10T15:00:00"/>
        <d v="2021-05-10T16:00:00"/>
        <d v="2021-05-10T17:00:00"/>
        <d v="2021-05-10T18:00:00"/>
        <d v="2021-05-10T19:00:00"/>
        <d v="2021-05-10T20:00:00"/>
        <d v="2021-05-10T21:00:00"/>
        <d v="2021-05-10T22:00:00"/>
        <d v="2021-05-10T23:00:00"/>
        <d v="2021-05-11T00:00:00"/>
        <d v="2021-05-11T01:00:00"/>
        <d v="2021-05-11T02:00:00"/>
        <d v="2021-05-11T03:00:00"/>
        <d v="2021-05-11T04:00:00"/>
        <d v="2021-05-11T05:00:00"/>
        <d v="2021-05-11T06:00:00"/>
        <d v="2021-05-11T07:00:00"/>
        <d v="2021-05-11T08:00:00"/>
        <d v="2021-05-11T09:00:00"/>
        <d v="2021-05-11T10:00:00"/>
        <d v="2021-05-11T11:00:00"/>
        <d v="2021-05-11T12:00:00"/>
        <d v="2021-05-11T13:00:00"/>
        <d v="2021-05-11T14:00:00"/>
        <d v="2021-05-11T15:00:00"/>
        <d v="2021-05-11T16:00:00"/>
        <d v="2021-05-11T17:00:00"/>
        <d v="2021-05-11T18:00:00"/>
        <d v="2021-05-11T19:00:00"/>
        <d v="2021-05-11T20:00:00"/>
        <d v="2021-05-11T21:00:00"/>
        <d v="2021-05-11T22:00:00"/>
        <d v="2021-05-11T23:00:00"/>
        <d v="2021-05-12T00:00:00"/>
        <d v="2021-05-12T01:00:00"/>
        <d v="2021-05-12T02:00:00"/>
        <d v="2021-05-12T03:00:00"/>
        <d v="2021-05-12T04:00:00"/>
        <d v="2021-05-12T05:00:00"/>
        <d v="2021-05-12T06:00:00"/>
        <d v="2021-05-12T07:00:00"/>
        <d v="2021-05-12T08:00:00"/>
        <d v="2021-05-12T09:00:00"/>
        <d v="2021-05-12T10:00:00"/>
        <d v="2021-05-12T11:00:00"/>
        <d v="2021-05-12T12:00:00"/>
        <d v="2021-05-12T13:00:00"/>
        <d v="2021-05-12T14:00:00"/>
        <d v="2021-05-12T15:00:00"/>
        <d v="2021-05-12T16:00:00"/>
        <d v="2021-05-12T17:00:00"/>
        <d v="2021-05-12T18:00:00"/>
        <d v="2021-05-12T19:00:00"/>
        <d v="2021-05-12T20:00:00"/>
        <d v="2021-05-12T21:00:00"/>
        <d v="2021-05-12T22:00:00"/>
        <d v="2021-05-12T23:00:00"/>
        <d v="2021-05-13T00:00:00"/>
        <d v="2021-05-13T01:00:00"/>
        <d v="2021-05-13T02:00:00"/>
        <d v="2021-05-13T03:00:00"/>
        <d v="2021-05-13T04:00:00"/>
        <d v="2021-05-13T05:00:00"/>
        <d v="2021-05-13T06:00:00"/>
        <d v="2021-05-13T07:00:00"/>
        <d v="2021-05-13T08:00:00"/>
        <d v="2021-05-13T09:00:00"/>
        <d v="2021-05-13T10:00:00"/>
        <d v="2021-05-13T11:00:00"/>
        <d v="2021-05-13T12:00:00"/>
        <d v="2021-05-13T13:00:00"/>
        <d v="2021-05-13T14:00:00"/>
        <d v="2021-05-13T15:00:00"/>
        <d v="2021-05-13T16:00:00"/>
        <d v="2021-05-13T17:00:00"/>
        <d v="2021-05-13T18:00:00"/>
        <d v="2021-05-13T19:00:00"/>
        <d v="2021-05-13T20:00:00"/>
        <d v="2021-05-13T21:00:00"/>
        <d v="2021-05-13T22:00:00"/>
        <d v="2021-05-13T23:00:00"/>
        <d v="2021-05-14T00:00:00"/>
        <d v="2021-05-14T01:00:00"/>
        <d v="2021-05-14T02:00:00"/>
        <d v="2021-05-14T03:00:00"/>
        <d v="2021-05-14T04:00:00"/>
        <d v="2021-05-14T05:00:00"/>
        <d v="2021-05-14T06:00:00"/>
        <d v="2021-05-14T07:00:00"/>
        <d v="2021-05-14T08:00:00"/>
        <d v="2021-05-14T09:00:00"/>
        <d v="2021-05-14T10:00:00"/>
        <d v="2021-05-14T11:00:00"/>
        <d v="2021-05-14T12:00:00"/>
        <d v="2021-05-14T13:00:00"/>
        <d v="2021-05-14T14:00:00"/>
        <d v="2021-05-14T15:00:00"/>
        <d v="2021-05-14T16:00:00"/>
        <d v="2021-05-14T17:00:00"/>
        <d v="2021-05-14T18:00:00"/>
        <d v="2021-05-14T19:00:00"/>
        <d v="2021-05-14T20:00:00"/>
        <d v="2021-05-14T21:00:00"/>
        <d v="2021-05-14T22:00:00"/>
        <d v="2021-05-14T23:00:00"/>
        <d v="2021-05-15T00:00:00"/>
        <d v="2021-05-15T01:00:00"/>
        <d v="2021-05-15T02:00:00"/>
        <d v="2021-05-15T03:00:00"/>
        <d v="2021-05-15T04:00:00"/>
        <d v="2021-05-15T05:00:00"/>
        <d v="2021-05-15T06:00:00"/>
        <d v="2021-05-15T07:00:00"/>
        <d v="2021-05-15T08:00:00"/>
        <d v="2021-05-15T09:00:00"/>
        <d v="2021-05-15T10:00:00"/>
        <d v="2021-05-15T11:00:00"/>
        <d v="2021-05-15T12:00:00"/>
        <d v="2021-05-15T13:00:00"/>
        <d v="2021-05-15T14:00:00"/>
        <d v="2021-05-15T15:00:00"/>
        <d v="2021-05-15T16:00:00"/>
        <d v="2021-05-15T17:00:00"/>
        <d v="2021-05-15T18:00:00"/>
        <d v="2021-05-15T19:00:00"/>
        <d v="2021-05-15T20:00:00"/>
        <d v="2021-05-15T21:00:00"/>
        <d v="2021-05-15T22:00:00"/>
        <d v="2021-05-15T23:00:00"/>
        <d v="2021-05-16T00:00:00"/>
        <d v="2021-05-16T01:00:00"/>
        <d v="2021-05-16T02:00:00"/>
        <d v="2021-05-16T03:00:00"/>
        <d v="2021-05-16T04:00:00"/>
        <d v="2021-05-16T05:00:00"/>
        <d v="2021-05-16T06:00:00"/>
        <d v="2021-05-16T07:00:00"/>
        <d v="2021-05-16T08:00:00"/>
        <d v="2021-05-16T09:00:00"/>
        <d v="2021-05-16T10:00:00"/>
        <d v="2021-05-16T11:00:00"/>
        <d v="2021-05-16T12:00:00"/>
        <d v="2021-05-16T13:00:00"/>
        <d v="2021-05-16T14:00:00"/>
        <d v="2021-05-16T15:00:00"/>
        <d v="2021-05-16T16:00:00"/>
        <d v="2021-05-16T17:00:00"/>
        <d v="2021-05-16T18:00:00"/>
        <d v="2021-05-16T19:00:00"/>
        <d v="2021-05-16T20:00:00"/>
        <d v="2021-05-16T21:00:00"/>
        <d v="2021-05-16T22:00:00"/>
        <d v="2021-05-16T23:00:00"/>
        <d v="2021-05-17T00:00:00"/>
        <d v="2021-05-17T01:00:00"/>
        <d v="2021-05-17T02:00:00"/>
        <d v="2021-05-17T03:00:00"/>
        <d v="2021-05-17T04:00:00"/>
        <d v="2021-05-17T05:00:00"/>
        <d v="2021-05-17T06:00:00"/>
        <d v="2021-05-17T07:00:00"/>
        <d v="2021-05-17T08:00:00"/>
        <d v="2021-05-17T09:00:00"/>
        <d v="2021-05-17T10:00:00"/>
        <d v="2021-05-17T11:00:00"/>
        <d v="2021-05-17T12:00:00"/>
        <d v="2021-05-17T13:00:00"/>
        <d v="2021-05-17T14:00:00"/>
        <d v="2021-05-17T15:00:00"/>
        <d v="2021-05-17T16:00:00"/>
        <d v="2021-05-17T17:00:00"/>
        <d v="2021-05-17T18:00:00"/>
        <d v="2021-05-17T19:00:00"/>
        <d v="2021-05-17T20:00:00"/>
        <d v="2021-05-17T21:00:00"/>
        <d v="2021-05-17T22:00:00"/>
        <d v="2021-05-17T23:00:00"/>
        <d v="2021-05-18T00:00:00"/>
        <d v="2021-05-18T01:00:00"/>
        <d v="2021-05-18T02:00:00"/>
        <d v="2021-05-18T03:00:00"/>
        <d v="2021-05-18T04:00:00"/>
        <d v="2021-05-18T05:00:00"/>
        <d v="2021-05-18T06:00:00"/>
        <d v="2021-05-18T07:00:00"/>
        <d v="2021-05-18T08:00:00"/>
        <d v="2021-05-18T09:00:00"/>
        <d v="2021-05-18T10:00:00"/>
        <d v="2021-05-18T11:00:00"/>
        <d v="2021-05-18T12:00:00"/>
        <d v="2021-05-18T13:00:00"/>
        <d v="2021-05-18T14:00:00"/>
        <d v="2021-05-18T15:00:00"/>
        <d v="2021-05-18T16:00:00"/>
        <d v="2021-05-18T17:00:00"/>
        <d v="2021-05-18T18:00:00"/>
        <d v="2021-05-18T19:00:00"/>
        <d v="2021-05-18T20:00:00"/>
        <d v="2021-05-18T21:00:00"/>
        <d v="2021-05-18T22:00:00"/>
        <d v="2021-05-18T23:00:00"/>
        <d v="2021-05-19T00:00:00"/>
        <d v="2021-05-19T01:00:00"/>
        <d v="2021-05-19T02:00:00"/>
        <d v="2021-05-19T03:00:00"/>
        <d v="2021-05-19T04:00:00"/>
        <d v="2021-05-19T05:00:00"/>
        <d v="2021-05-19T06:00:00"/>
        <d v="2021-05-19T07:00:00"/>
        <d v="2021-05-19T08:00:00"/>
        <d v="2021-05-19T09:00:00"/>
        <d v="2021-05-19T10:00:00"/>
        <d v="2021-05-19T11:00:00"/>
        <d v="2021-05-19T12:00:00"/>
        <d v="2021-05-19T13:00:00"/>
        <d v="2021-05-19T14:00:00"/>
        <d v="2021-05-19T15:00:00"/>
        <d v="2021-05-19T16:00:00"/>
        <d v="2021-05-19T17:00:00"/>
        <d v="2021-05-19T18:00:00"/>
        <d v="2021-05-19T19:00:00"/>
        <d v="2021-05-19T20:00:00"/>
        <d v="2021-05-19T21:00:00"/>
        <d v="2021-05-19T22:00:00"/>
        <d v="2021-05-19T23:00:00"/>
        <d v="2021-05-20T00:00:00"/>
        <d v="2021-05-20T01:00:00"/>
        <d v="2021-05-20T02:00:00"/>
        <d v="2021-05-20T03:00:00"/>
        <d v="2021-05-20T04:00:00"/>
        <d v="2021-05-20T05:00:00"/>
        <d v="2021-05-20T06:00:00"/>
        <d v="2021-05-20T07:00:00"/>
        <d v="2021-05-20T08:00:00"/>
        <d v="2021-05-20T09:00:00"/>
        <d v="2021-05-20T10:00:00"/>
        <d v="2021-05-20T11:00:00"/>
        <d v="2021-05-20T12:00:00"/>
        <d v="2021-05-20T13:00:00"/>
        <d v="2021-05-20T14:00:00"/>
        <d v="2021-05-20T15:00:00"/>
        <d v="2021-05-20T16:00:00"/>
        <d v="2021-05-20T17:00:00"/>
        <d v="2021-05-20T18:00:00"/>
        <d v="2021-05-20T19:00:00"/>
        <d v="2021-05-20T20:00:00"/>
        <d v="2021-05-20T21:00:00"/>
        <d v="2021-05-20T22:00:00"/>
        <d v="2021-05-20T23:00:00"/>
        <d v="2021-05-21T00:00:00"/>
        <d v="2021-05-21T01:00:00"/>
        <d v="2021-05-21T02:00:00"/>
        <d v="2021-05-21T03:00:00"/>
        <d v="2021-05-21T04:00:00"/>
        <d v="2021-05-21T05:00:00"/>
        <d v="2021-05-21T06:00:00"/>
        <d v="2021-05-21T07:00:00"/>
        <d v="2021-05-21T08:00:00"/>
        <d v="2021-05-21T09:00:00"/>
        <d v="2021-05-21T10:00:00"/>
        <d v="2021-05-21T11:00:00"/>
        <d v="2021-05-21T12:00:00"/>
        <d v="2021-05-21T13:00:00"/>
        <d v="2021-05-21T14:00:00"/>
        <d v="2021-05-21T15:00:00"/>
        <d v="2021-05-21T16:00:00"/>
        <d v="2021-05-21T17:00:00"/>
        <d v="2021-05-21T18:00:00"/>
        <d v="2021-05-21T19:00:00"/>
        <d v="2021-05-21T20:00:00"/>
        <d v="2021-05-21T21:00:00"/>
        <d v="2021-05-21T22:00:00"/>
        <d v="2021-05-21T23:00:00"/>
        <d v="2021-05-22T00:00:00"/>
        <d v="2021-05-22T01:00:00"/>
        <d v="2021-05-22T02:00:00"/>
        <d v="2021-05-22T03:00:00"/>
        <d v="2021-05-22T04:00:00"/>
        <d v="2021-05-22T05:00:00"/>
        <d v="2021-05-22T06:00:00"/>
        <d v="2021-05-22T07:00:00"/>
        <d v="2021-05-22T08:00:00"/>
        <d v="2021-05-22T09:00:00"/>
        <d v="2021-05-22T10:00:00"/>
        <d v="2021-05-22T11:00:00"/>
        <d v="2021-05-22T12:00:00"/>
        <d v="2021-05-22T13:00:00"/>
        <d v="2021-05-22T14:00:00"/>
        <d v="2021-05-22T15:00:00"/>
        <d v="2021-05-22T16:00:00"/>
        <d v="2021-05-22T17:00:00"/>
        <d v="2021-05-22T18:00:00"/>
        <d v="2021-05-22T19:00:00"/>
        <d v="2021-05-22T20:00:00"/>
        <d v="2021-05-22T21:00:00"/>
        <d v="2021-05-22T22:00:00"/>
        <d v="2021-05-22T23:00:00"/>
        <d v="2021-05-23T00:00:00"/>
        <d v="2021-05-23T01:00:00"/>
        <d v="2021-05-23T02:00:00"/>
        <d v="2021-05-23T03:00:00"/>
        <d v="2021-05-23T04:00:00"/>
        <d v="2021-05-23T05:00:00"/>
        <d v="2021-05-23T06:00:00"/>
        <d v="2021-05-23T07:00:00"/>
        <d v="2021-05-23T08:00:00"/>
        <d v="2021-05-23T09:00:00"/>
        <d v="2021-05-23T10:00:00"/>
        <d v="2021-05-23T11:00:00"/>
        <d v="2021-05-23T12:00:00"/>
        <d v="2021-05-23T13:00:00"/>
        <d v="2021-05-23T14:00:00"/>
        <d v="2021-05-23T15:00:00"/>
        <d v="2021-05-23T16:00:00"/>
        <d v="2021-05-23T17:00:00"/>
        <d v="2021-05-23T18:00:00"/>
        <d v="2021-05-23T19:00:00"/>
        <d v="2021-05-23T20:00:00"/>
        <d v="2021-05-23T21:00:00"/>
        <d v="2021-05-23T22:00:00"/>
        <d v="2021-05-23T23:00:00"/>
        <d v="2021-05-24T00:00:00"/>
        <d v="2021-05-24T01:00:00"/>
        <d v="2021-05-24T02:00:00"/>
        <d v="2021-05-24T03:00:00"/>
        <d v="2021-05-24T04:00:00"/>
        <d v="2021-05-24T05:00:00"/>
        <d v="2021-05-24T06:00:00"/>
        <d v="2021-05-24T07:00:00"/>
        <d v="2021-05-24T08:00:00"/>
        <d v="2021-05-24T09:00:00"/>
        <d v="2021-05-24T10:00:00"/>
        <d v="2021-05-24T11:00:00"/>
        <d v="2021-05-24T12:00:00"/>
        <d v="2021-05-24T13:00:00"/>
        <d v="2021-05-24T14:00:00"/>
        <d v="2021-05-24T15:00:00"/>
        <d v="2021-05-24T16:00:00"/>
        <d v="2021-05-24T17:00:00"/>
        <d v="2021-05-24T18:00:00"/>
        <d v="2021-05-24T19:00:00"/>
        <d v="2021-05-24T20:00:00"/>
        <d v="2021-05-24T21:00:00"/>
        <d v="2021-05-24T22:00:00"/>
        <d v="2021-05-24T23:00:00"/>
        <d v="2021-05-25T00:00:00"/>
        <d v="2021-05-25T01:00:00"/>
        <d v="2021-05-25T02:00:00"/>
        <d v="2021-05-25T03:00:00"/>
        <d v="2021-05-25T04:00:00"/>
        <d v="2021-05-25T05:00:00"/>
        <d v="2021-05-25T06:00:00"/>
        <d v="2021-05-25T07:00:00"/>
        <d v="2021-05-25T08:00:00"/>
        <d v="2021-05-25T09:00:00"/>
        <d v="2021-05-25T10:00:00"/>
        <d v="2021-05-25T11:00:00"/>
        <d v="2021-05-25T12:00:00"/>
        <d v="2021-05-25T13:00:00"/>
        <d v="2021-05-25T14:00:00"/>
        <d v="2021-05-25T15:00:00"/>
        <d v="2021-05-25T16:00:00"/>
        <d v="2021-05-25T17:00:00"/>
        <d v="2021-05-25T18:00:00"/>
        <d v="2021-05-25T19:00:00"/>
        <d v="2021-05-25T20:00:00"/>
        <d v="2021-05-25T21:00:00"/>
        <d v="2021-05-25T22:00:00"/>
        <d v="2021-05-25T23:00:00"/>
        <d v="2021-05-26T00:00:00"/>
        <d v="2021-05-26T01:00:00"/>
        <d v="2021-05-26T02:00:00"/>
        <d v="2021-05-26T03:00:00"/>
        <d v="2021-05-26T04:00:00"/>
        <d v="2021-05-26T05:00:00"/>
        <d v="2021-05-26T06:00:00"/>
        <d v="2021-05-26T07:00:00"/>
        <d v="2021-05-26T08:00:00"/>
        <d v="2021-05-26T09:00:00"/>
        <d v="2021-05-26T10:00:00"/>
        <d v="2021-05-26T11:00:00"/>
        <d v="2021-05-26T12:00:00"/>
        <d v="2021-05-26T13:00:00"/>
        <d v="2021-05-26T14:00:00"/>
        <d v="2021-05-26T15:00:00"/>
        <d v="2021-05-26T16:00:00"/>
        <d v="2021-05-26T17:00:00"/>
        <d v="2021-05-26T18:00:00"/>
        <d v="2021-05-26T19:00:00"/>
        <d v="2021-05-26T20:00:00"/>
        <d v="2021-05-26T21:00:00"/>
        <d v="2021-05-26T22:00:00"/>
        <d v="2021-05-26T23:00:00"/>
        <d v="2021-05-27T00:00:00"/>
        <d v="2021-05-27T01:00:00"/>
        <d v="2021-05-27T02:00:00"/>
        <d v="2021-05-27T03:00:00"/>
        <d v="2021-05-27T04:00:00"/>
        <d v="2021-05-27T05:00:00"/>
        <d v="2021-05-27T06:00:00"/>
        <d v="2021-05-27T07:00:00"/>
        <d v="2021-05-27T08:00:00"/>
        <d v="2021-05-27T09:00:00"/>
        <d v="2021-05-27T10:00:00"/>
        <d v="2021-05-27T11:00:00"/>
        <d v="2021-05-27T12:00:00"/>
        <d v="2021-05-27T13:00:00"/>
        <d v="2021-05-27T14:00:00"/>
        <d v="2021-05-27T15:00:00"/>
        <d v="2021-05-27T16:00:00"/>
        <d v="2021-05-27T17:00:00"/>
        <d v="2021-05-27T18:00:00"/>
        <d v="2021-05-27T19:00:00"/>
        <d v="2021-05-27T20:00:00"/>
        <d v="2021-05-27T21:00:00"/>
        <d v="2021-05-27T22:00:00"/>
        <d v="2021-05-27T23:00:00"/>
        <d v="2021-05-28T00:00:00"/>
        <d v="2021-05-28T01:00:00"/>
        <d v="2021-05-28T02:00:00"/>
        <d v="2021-05-28T03:00:00"/>
        <d v="2021-05-28T04:00:00"/>
        <d v="2021-05-28T05:00:00"/>
        <d v="2021-05-28T06:00:00"/>
        <d v="2021-05-28T07:00:00"/>
        <d v="2021-05-28T08:00:00"/>
        <d v="2021-05-28T09:00:00"/>
        <d v="2021-05-28T10:00:00"/>
        <d v="2021-05-28T11:00:00"/>
        <d v="2021-05-28T12:00:00"/>
        <d v="2021-05-28T13:00:00"/>
        <d v="2021-05-28T14:00:00"/>
        <d v="2021-05-28T15:00:00"/>
        <d v="2021-05-28T16:00:00"/>
        <d v="2021-05-28T17:00:00"/>
        <d v="2021-05-28T18:00:00"/>
        <d v="2021-05-28T19:00:00"/>
        <d v="2021-05-28T20:00:00"/>
        <d v="2021-05-28T21:00:00"/>
        <d v="2021-05-28T22:00:00"/>
        <d v="2021-05-28T23:00:00"/>
        <d v="2021-05-29T00:00:00"/>
        <d v="2021-05-29T01:00:00"/>
        <d v="2021-05-29T02:00:00"/>
        <d v="2021-05-29T03:00:00"/>
        <d v="2021-05-29T04:00:00"/>
        <d v="2021-05-29T05:00:00"/>
        <d v="2021-05-29T06:00:00"/>
        <d v="2021-05-29T07:00:00"/>
        <d v="2021-05-29T08:00:00"/>
        <d v="2021-05-29T09:00:00"/>
        <d v="2021-05-29T10:00:00"/>
        <d v="2021-05-29T11:00:00"/>
        <d v="2021-05-29T12:00:00"/>
        <d v="2021-05-29T13:00:00"/>
        <d v="2021-05-29T14:00:00"/>
        <d v="2021-05-29T15:00:00"/>
        <d v="2021-05-29T16:00:00"/>
        <d v="2021-05-29T17:00:00"/>
        <d v="2021-05-29T18:00:00"/>
        <d v="2021-05-29T19:00:00"/>
        <d v="2021-05-29T20:00:00"/>
        <d v="2021-05-29T21:00:00"/>
        <d v="2021-05-29T22:00:00"/>
        <d v="2021-05-29T23:00:00"/>
        <d v="2021-05-30T00:00:00"/>
        <d v="2021-05-30T01:00:00"/>
        <d v="2021-05-30T02:00:00"/>
        <d v="2021-05-30T03:00:00"/>
        <d v="2021-05-30T04:00:00"/>
        <d v="2021-05-30T05:00:00"/>
        <d v="2021-05-30T06:00:00"/>
        <d v="2021-05-30T07:00:00"/>
        <d v="2021-05-30T08:00:00"/>
        <d v="2021-05-30T09:00:00"/>
        <d v="2021-05-30T10:00:00"/>
        <d v="2021-05-30T11:00:00"/>
        <d v="2021-05-30T12:00:00"/>
        <d v="2021-05-30T13:00:00"/>
        <d v="2021-05-30T14:00:00"/>
        <d v="2021-05-30T15:00:00"/>
        <d v="2021-05-30T16:00:00"/>
        <d v="2021-05-30T17:00:00"/>
        <d v="2021-05-30T18:00:00"/>
        <d v="2021-05-30T19:00:00"/>
        <d v="2021-05-30T20:00:00"/>
        <d v="2021-05-30T21:00:00"/>
        <d v="2021-05-30T22:00:00"/>
        <d v="2021-05-30T23:00:00"/>
        <d v="2021-05-31T00:00:00"/>
        <d v="2021-05-31T01:00:00"/>
        <d v="2021-05-31T02:00:00"/>
        <d v="2021-05-31T03:00:00"/>
        <d v="2021-05-31T04:00:00"/>
        <d v="2021-05-31T05:00:00"/>
        <d v="2021-05-31T06:00:00"/>
        <d v="2021-05-31T07:00:00"/>
        <d v="2021-05-31T08:00:00"/>
        <d v="2021-05-31T09:00:00"/>
        <d v="2021-05-31T10:00:00"/>
        <d v="2021-05-31T11:00:00"/>
        <d v="2021-05-31T12:00:00"/>
        <d v="2021-05-31T13:00:00"/>
        <d v="2021-05-31T14:00:00"/>
        <d v="2021-05-31T15:00:00"/>
        <d v="2021-05-31T16:00:00"/>
        <d v="2021-05-31T17:00:00"/>
        <d v="2021-05-31T18:00:00"/>
        <d v="2021-05-31T19:00:00"/>
        <d v="2021-05-31T20:00:00"/>
        <d v="2021-05-31T21:00:00"/>
        <d v="2021-05-31T22:00:00"/>
        <d v="2021-05-31T23:00:00"/>
        <d v="2021-06-01T00:00:00"/>
        <m/>
        <d v="2018-04-30T15:00:00" u="1"/>
        <d v="2019-04-30T14:00:00" u="1"/>
        <d v="2019-08-19T19:00:00" u="1"/>
        <d v="2020-04-30T13:00:00" u="1"/>
        <d v="2018-04-30T16:00:00" u="1"/>
        <d v="2019-04-30T15:00:00" u="1"/>
        <d v="2019-08-19T20:00:00" u="1"/>
        <d v="2020-04-30T14:00:00" u="1"/>
        <d v="2018-04-30T17:00:00" u="1"/>
        <d v="2019-04-30T16:00:00" u="1"/>
        <d v="2019-08-19T21:00:00" u="1"/>
        <d v="2020-04-30T15:00:00" u="1"/>
        <d v="2018-04-30T18:00:00" u="1"/>
        <d v="2019-04-30T17:00:00" u="1"/>
        <d v="2019-08-19T22:00:00" u="1"/>
        <d v="2020-04-30T16:00:00" u="1"/>
        <d v="2018-04-30T19:00:00" u="1"/>
        <d v="2019-04-30T18:00:00" u="1"/>
        <d v="2019-08-19T23: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19-09-19T02:00:00" u="1"/>
        <d v="2017-05-30T00:00:00" u="1"/>
        <d v="2019-09-19T03:00:00" u="1"/>
        <d v="2017-05-30T01:00:00" u="1"/>
        <d v="2018-05-30T00:00:00" u="1"/>
        <d v="2019-09-19T04:00:00" u="1"/>
        <d v="2017-05-30T02:00:00" u="1"/>
        <d v="2018-05-30T01:00:00" u="1"/>
        <d v="2019-05-30T00:00:00" u="1"/>
        <d v="2019-09-19T05:00:00" u="1"/>
        <d v="2017-05-30T03:00:00" u="1"/>
        <d v="2018-05-30T02:00:00" u="1"/>
        <d v="2019-05-30T01:00:00" u="1"/>
        <d v="2019-09-19T06:00:00" u="1"/>
        <d v="2020-05-30T00:00:00" u="1"/>
        <d v="2017-05-30T04:00:00" u="1"/>
        <d v="2018-05-30T03:00:00" u="1"/>
        <d v="2019-05-30T02:00:00" u="1"/>
        <d v="2019-09-19T07:00:00" u="1"/>
        <d v="2020-05-30T01:00:00" u="1"/>
        <d v="2017-05-30T05:00:00" u="1"/>
        <d v="2018-05-30T04:00:00" u="1"/>
        <d v="2019-05-30T03:00:00" u="1"/>
        <d v="2019-09-19T08:00:00" u="1"/>
        <d v="2020-05-30T02:00:00" u="1"/>
        <d v="2017-05-30T06:00:00" u="1"/>
        <d v="2018-05-30T05:00:00" u="1"/>
        <d v="2019-05-30T04:00:00" u="1"/>
        <d v="2019-09-19T09:00:00" u="1"/>
        <d v="2020-05-30T03:00:00" u="1"/>
        <d v="2017-05-30T07:00:00" u="1"/>
        <d v="2018-05-30T06:00:00" u="1"/>
        <d v="2019-05-30T05:00:00" u="1"/>
        <d v="2019-09-19T10:00:00" u="1"/>
        <d v="2020-05-30T04:00:00" u="1"/>
        <d v="2017-05-30T08:00:00" u="1"/>
        <d v="2018-05-30T07:00:00" u="1"/>
        <d v="2019-05-30T06:00:00" u="1"/>
        <d v="2019-09-19T11:00:00" u="1"/>
        <d v="2020-05-30T05:00:00" u="1"/>
        <d v="2017-05-30T09:00:00" u="1"/>
        <d v="2018-05-30T08:00:00" u="1"/>
        <d v="2019-05-30T07:00:00" u="1"/>
        <d v="2019-09-19T12:00:00" u="1"/>
        <d v="2020-05-30T06:00:00" u="1"/>
        <d v="2017-05-30T10:00:00" u="1"/>
        <d v="2018-05-30T09:00:00" u="1"/>
        <d v="2019-05-30T08:00:00" u="1"/>
        <d v="2019-09-19T13:00:00" u="1"/>
        <d v="2020-05-30T07:00:00" u="1"/>
        <d v="2017-05-30T11:00:00" u="1"/>
        <d v="2018-05-30T10:00:00" u="1"/>
        <d v="2019-05-30T09:00:00" u="1"/>
        <d v="2019-09-19T14:00:00" u="1"/>
        <d v="2020-05-30T08:00:00" u="1"/>
        <d v="2017-05-30T12:00:00" u="1"/>
        <d v="2018-05-30T11:00:00" u="1"/>
        <d v="2019-05-30T10:00:00" u="1"/>
        <d v="2019-09-19T15:00:00" u="1"/>
        <d v="2020-05-30T09:00:00" u="1"/>
        <d v="2017-05-30T13:00:00" u="1"/>
        <d v="2018-05-30T12:00:00" u="1"/>
        <d v="2019-05-30T11:00:00" u="1"/>
        <d v="2019-09-19T16:00:00" u="1"/>
        <d v="2020-05-30T10:00:00" u="1"/>
        <d v="2017-05-30T14:00:00" u="1"/>
        <d v="2018-05-30T13:00:00" u="1"/>
        <d v="2019-05-30T12:00:00" u="1"/>
        <d v="2019-09-19T17:00:00" u="1"/>
        <d v="2020-05-30T11:00:00" u="1"/>
        <d v="2017-05-30T15:00:00" u="1"/>
        <d v="2018-05-30T14:00:00" u="1"/>
        <d v="2019-05-30T13:00:00" u="1"/>
        <d v="2019-09-19T18:00:00" u="1"/>
        <d v="2020-05-30T12:00:00" u="1"/>
        <d v="2017-05-30T16:00:00" u="1"/>
        <d v="2018-05-30T15:00:00" u="1"/>
        <d v="2019-05-30T14:00:00" u="1"/>
        <d v="2019-09-19T19:00:00" u="1"/>
        <d v="2020-05-30T13:00:00" u="1"/>
        <d v="2017-05-30T17:00:00" u="1"/>
        <d v="2018-05-30T16:00:00" u="1"/>
        <d v="2019-05-30T15:00:00" u="1"/>
        <d v="2019-09-19T20:00:00" u="1"/>
        <d v="2020-05-30T14:00:00" u="1"/>
        <d v="2017-05-30T18:00:00" u="1"/>
        <d v="2018-05-30T17:00:00" u="1"/>
        <d v="2019-05-30T16:00:00" u="1"/>
        <d v="2019-09-19T21:00:00" u="1"/>
        <d v="2020-05-30T15:00:00" u="1"/>
        <d v="2017-05-30T19:00:00" u="1"/>
        <d v="2018-05-30T18:00:00" u="1"/>
        <d v="2019-05-30T17:00:00" u="1"/>
        <d v="2019-09-19T22:00:00" u="1"/>
        <d v="2020-05-30T16:00:00" u="1"/>
        <d v="2017-05-30T20:00:00" u="1"/>
        <d v="2018-05-30T19:00:00" u="1"/>
        <d v="2019-05-30T18:00:00" u="1"/>
        <d v="2019-09-19T23: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19-10-19T02:00:00" u="1"/>
        <d v="2017-06-30T00:00:00" u="1"/>
        <d v="2019-10-19T03:00:00" u="1"/>
        <d v="2017-06-30T01:00:00" u="1"/>
        <d v="2018-06-30T00:00:00" u="1"/>
        <d v="2019-10-19T04:00:00" u="1"/>
        <d v="2017-06-30T02:00:00" u="1"/>
        <d v="2018-06-30T01:00:00" u="1"/>
        <d v="2019-06-30T00:00:00" u="1"/>
        <d v="2019-10-19T05:00:00" u="1"/>
        <d v="2017-06-30T03:00:00" u="1"/>
        <d v="2018-06-30T02:00:00" u="1"/>
        <d v="2019-06-30T01:00:00" u="1"/>
        <d v="2019-10-19T06:00:00" u="1"/>
        <d v="2017-06-30T04:00:00" u="1"/>
        <d v="2018-06-30T03:00:00" u="1"/>
        <d v="2019-06-30T02:00:00" u="1"/>
        <d v="2019-10-19T07:00:00" u="1"/>
        <d v="2017-06-30T05:00:00" u="1"/>
        <d v="2018-06-30T04:00:00" u="1"/>
        <d v="2019-06-30T03:00:00" u="1"/>
        <d v="2019-10-19T08:00:00" u="1"/>
        <d v="2017-06-30T06:00:00" u="1"/>
        <d v="2018-06-30T05:00:00" u="1"/>
        <d v="2019-06-30T04:00:00" u="1"/>
        <d v="2019-10-19T09:00:00" u="1"/>
        <d v="2017-06-30T07:00:00" u="1"/>
        <d v="2018-06-30T06:00:00" u="1"/>
        <d v="2019-06-30T05:00:00" u="1"/>
        <d v="2019-10-19T10:00:00" u="1"/>
        <d v="2017-06-30T08:00:00" u="1"/>
        <d v="2018-06-30T07:00:00" u="1"/>
        <d v="2019-06-30T06:00:00" u="1"/>
        <d v="2019-10-19T11:00:00" u="1"/>
        <d v="2017-06-30T09:00:00" u="1"/>
        <d v="2018-06-30T08:00:00" u="1"/>
        <d v="2019-06-30T07:00:00" u="1"/>
        <d v="2019-10-19T12:00:00" u="1"/>
        <d v="2017-06-30T10:00:00" u="1"/>
        <d v="2018-06-30T09:00:00" u="1"/>
        <d v="2019-06-30T08:00:00" u="1"/>
        <d v="2019-10-19T13:00:00" u="1"/>
        <d v="2017-06-30T11:00:00" u="1"/>
        <d v="2018-06-30T10:00:00" u="1"/>
        <d v="2019-06-30T09:00:00" u="1"/>
        <d v="2019-10-19T14:00:00" u="1"/>
        <d v="2017-06-30T12:00:00" u="1"/>
        <d v="2018-06-30T11:00:00" u="1"/>
        <d v="2019-06-30T10:00:00" u="1"/>
        <d v="2019-10-19T15:00:00" u="1"/>
        <d v="2017-06-30T13:00:00" u="1"/>
        <d v="2018-06-30T12:00:00" u="1"/>
        <d v="2019-06-30T11:00:00" u="1"/>
        <d v="2019-10-19T16:00:00" u="1"/>
        <d v="2017-06-30T14:00:00" u="1"/>
        <d v="2018-06-30T13:00:00" u="1"/>
        <d v="2019-06-30T12:00:00" u="1"/>
        <d v="2019-10-19T17:00:00" u="1"/>
        <d v="2017-06-30T15:00:00" u="1"/>
        <d v="2018-06-30T14:00:00" u="1"/>
        <d v="2019-06-30T13:00:00" u="1"/>
        <d v="2019-10-19T18:00:00" u="1"/>
        <d v="2017-06-30T16:00:00" u="1"/>
        <d v="2018-06-30T15:00:00" u="1"/>
        <d v="2019-06-30T14:00:00" u="1"/>
        <d v="2019-10-19T19:00:00" u="1"/>
        <d v="2017-06-30T17:00:00" u="1"/>
        <d v="2018-06-30T16:00:00" u="1"/>
        <d v="2019-06-30T15:00:00" u="1"/>
        <d v="2019-10-19T20:00:00" u="1"/>
        <d v="2017-06-30T18:00:00" u="1"/>
        <d v="2018-06-30T17:00:00" u="1"/>
        <d v="2019-06-30T16:00:00" u="1"/>
        <d v="2019-10-19T21:00:00" u="1"/>
        <d v="2017-06-30T19:00:00" u="1"/>
        <d v="2018-06-30T18:00:00" u="1"/>
        <d v="2019-06-30T17:00:00" u="1"/>
        <d v="2019-10-19T22:00:00" u="1"/>
        <d v="2017-06-30T20:00:00" u="1"/>
        <d v="2018-06-30T19:00:00" u="1"/>
        <d v="2019-06-30T18:00:00" u="1"/>
        <d v="2019-10-19T23:00:00" u="1"/>
        <d v="2017-06-30T21:00:00" u="1"/>
        <d v="2018-06-30T20:00:00" u="1"/>
        <d v="2019-06-30T19:00:00" u="1"/>
        <d v="2017-06-30T22:00:00" u="1"/>
        <d v="2018-06-30T21:00:00" u="1"/>
        <d v="2019-06-30T20:00:00" u="1"/>
        <d v="2017-06-30T23:00:00" u="1"/>
        <d v="2018-06-30T22:00:00" u="1"/>
        <d v="2019-06-30T21:00:00" u="1"/>
        <d v="2018-06-30T23:00:00" u="1"/>
        <d v="2019-06-30T22:00:00" u="1"/>
        <d v="2019-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17-07-30T04:00:00" u="1"/>
        <d v="2018-07-30T03:00:00" u="1"/>
        <d v="2019-07-30T02:00:00" u="1"/>
        <d v="2019-11-19T07: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20-05-20T00:00:00" u="1"/>
        <d v="2017-05-20T04:00:00" u="1"/>
        <d v="2017-09-09T09:00:00" u="1"/>
        <d v="2018-05-20T03:00:00" u="1"/>
        <d v="2018-09-09T08:00:00" u="1"/>
        <d v="2019-05-20T02:00:00" u="1"/>
        <d v="2019-09-09T07:00:00" u="1"/>
        <d v="2020-05-20T01:00:00" u="1"/>
        <d v="2017-05-20T05:00:00" u="1"/>
        <d v="2017-09-09T10:00:00" u="1"/>
        <d v="2018-05-20T04:00:00" u="1"/>
        <d v="2018-09-09T09:00:00" u="1"/>
        <d v="2019-05-20T03:00:00" u="1"/>
        <d v="2019-09-09T08:00:00" u="1"/>
        <d v="2020-05-20T02:00:00" u="1"/>
        <d v="2017-05-20T06:00:00" u="1"/>
        <d v="2017-09-09T11:00:00" u="1"/>
        <d v="2018-01-31T00:00:00" u="1"/>
        <d v="2018-05-20T05:00:00" u="1"/>
        <d v="2018-09-09T10:00:00" u="1"/>
        <d v="2019-05-20T04:00:00" u="1"/>
        <d v="2019-09-09T09:00:00" u="1"/>
        <d v="2020-05-20T03:00:00" u="1"/>
        <d v="2017-05-20T07:00:00" u="1"/>
        <d v="2017-09-09T12:00:00" u="1"/>
        <d v="2018-01-31T01:00:00" u="1"/>
        <d v="2018-05-20T06:00:00" u="1"/>
        <d v="2018-09-09T11:00:00" u="1"/>
        <d v="2019-01-31T00:00:00" u="1"/>
        <d v="2019-05-20T05:00:00" u="1"/>
        <d v="2019-09-09T10:00:00" u="1"/>
        <d v="2020-05-20T04:00:00" u="1"/>
        <d v="2017-05-20T08:00:00" u="1"/>
        <d v="2017-09-09T13:00:00" u="1"/>
        <d v="2018-01-31T02:00:00" u="1"/>
        <d v="2018-05-20T07:00:00" u="1"/>
        <d v="2018-09-09T12:00:00" u="1"/>
        <d v="2019-01-31T01:00:00" u="1"/>
        <d v="2019-05-20T06:00:00" u="1"/>
        <d v="2019-09-09T11:00:00" u="1"/>
        <d v="2020-01-31T00:00:00" u="1"/>
        <d v="2020-05-20T05:00:00" u="1"/>
        <d v="2017-05-20T09:00:00" u="1"/>
        <d v="2017-09-09T14:00:00" u="1"/>
        <d v="2018-01-31T03:00:00" u="1"/>
        <d v="2018-05-20T08:00:00" u="1"/>
        <d v="2018-09-09T13:00:00" u="1"/>
        <d v="2019-01-31T02:00:00" u="1"/>
        <d v="2019-05-20T07:00:00" u="1"/>
        <d v="2019-09-09T12:00:00" u="1"/>
        <d v="2020-01-31T01:00:00" u="1"/>
        <d v="2020-05-20T06:00:00" u="1"/>
        <d v="2017-05-20T10:00:00" u="1"/>
        <d v="2017-09-09T15:00:00" u="1"/>
        <d v="2018-01-31T04:00:00" u="1"/>
        <d v="2018-05-20T09:00:00" u="1"/>
        <d v="2018-09-09T14:00:00" u="1"/>
        <d v="2019-01-31T03:00:00" u="1"/>
        <d v="2019-05-20T08:00:00" u="1"/>
        <d v="2019-09-09T13:00:00" u="1"/>
        <d v="2020-01-31T02:00:00" u="1"/>
        <d v="2020-05-20T07:00:00" u="1"/>
        <d v="2017-05-20T11:00:00" u="1"/>
        <d v="2017-09-09T16:00:00" u="1"/>
        <d v="2018-01-31T05:00:00" u="1"/>
        <d v="2018-05-20T10:00:00" u="1"/>
        <d v="2018-09-09T15:00:00" u="1"/>
        <d v="2019-01-31T04:00:00" u="1"/>
        <d v="2019-05-20T09:00:00" u="1"/>
        <d v="2019-09-09T14:00:00" u="1"/>
        <d v="2020-01-31T03:00:00" u="1"/>
        <d v="2020-05-20T08:00:00" u="1"/>
        <d v="2017-05-20T12:00:00" u="1"/>
        <d v="2017-09-09T17:00:00" u="1"/>
        <d v="2018-01-31T06:00:00" u="1"/>
        <d v="2018-05-20T11:00:00" u="1"/>
        <d v="2018-09-09T16:00:00" u="1"/>
        <d v="2019-01-31T05:00:00" u="1"/>
        <d v="2019-05-20T10:00:00" u="1"/>
        <d v="2019-09-09T15:00:00" u="1"/>
        <d v="2020-01-31T04:00:00" u="1"/>
        <d v="2020-05-20T09:00:00" u="1"/>
        <d v="2017-05-20T13:00:00" u="1"/>
        <d v="2017-09-09T18:00:00" u="1"/>
        <d v="2018-01-31T07:00:00" u="1"/>
        <d v="2018-05-20T12:00:00" u="1"/>
        <d v="2018-09-09T17:00:00" u="1"/>
        <d v="2019-01-31T06:00:00" u="1"/>
        <d v="2019-05-20T11:00:00" u="1"/>
        <d v="2019-09-09T16:00:00" u="1"/>
        <d v="2020-01-31T05:00:00" u="1"/>
        <d v="2020-05-20T10:00:00" u="1"/>
        <d v="2017-05-20T14:00:00" u="1"/>
        <d v="2017-09-09T19:00:00" u="1"/>
        <d v="2018-01-31T08:00:00" u="1"/>
        <d v="2018-05-20T13:00:00" u="1"/>
        <d v="2018-09-09T18:00:00" u="1"/>
        <d v="2019-01-31T07:00:00" u="1"/>
        <d v="2019-05-20T12:00:00" u="1"/>
        <d v="2019-09-09T17:00:00" u="1"/>
        <d v="2020-01-31T06:00:00" u="1"/>
        <d v="2020-05-20T11:00:00" u="1"/>
        <d v="2017-05-20T15:00:00" u="1"/>
        <d v="2017-09-09T20:00:00" u="1"/>
        <d v="2018-01-31T09:00:00" u="1"/>
        <d v="2018-05-20T14:00:00" u="1"/>
        <d v="2018-09-09T19:00:00" u="1"/>
        <d v="2019-01-31T08:00:00" u="1"/>
        <d v="2019-05-20T13:00:00" u="1"/>
        <d v="2019-09-09T18:00:00" u="1"/>
        <d v="2020-01-31T07:00:00" u="1"/>
        <d v="2020-05-20T12:00:00" u="1"/>
        <d v="2017-05-20T16:00:00" u="1"/>
        <d v="2017-09-09T21:00:00" u="1"/>
        <d v="2018-01-31T10:00:00" u="1"/>
        <d v="2018-05-20T15:00:00" u="1"/>
        <d v="2018-09-09T20:00:00" u="1"/>
        <d v="2019-01-31T09:00:00" u="1"/>
        <d v="2019-05-20T14:00:00" u="1"/>
        <d v="2019-09-09T19:00:00" u="1"/>
        <d v="2020-01-31T08:00:00" u="1"/>
        <d v="2020-05-20T13:00:00" u="1"/>
        <d v="2017-05-20T17:00:00" u="1"/>
        <d v="2017-09-09T22:00:00" u="1"/>
        <d v="2018-01-31T11:00:00" u="1"/>
        <d v="2018-05-20T16:00:00" u="1"/>
        <d v="2018-09-09T21:00:00" u="1"/>
        <d v="2019-01-31T10:00:00" u="1"/>
        <d v="2019-05-20T15:00:00" u="1"/>
        <d v="2019-09-09T20:00:00" u="1"/>
        <d v="2020-01-31T09:00:00" u="1"/>
        <d v="2020-05-20T14:00:00" u="1"/>
        <d v="2017-05-20T18:00:00" u="1"/>
        <d v="2017-09-09T23:00:00" u="1"/>
        <d v="2018-01-31T12:00:00" u="1"/>
        <d v="2018-05-20T17:00:00" u="1"/>
        <d v="2018-09-09T22:00:00" u="1"/>
        <d v="2019-01-31T11:00:00" u="1"/>
        <d v="2019-05-20T16:00:00" u="1"/>
        <d v="2019-09-09T21:00:00" u="1"/>
        <d v="2020-01-31T10:00:00" u="1"/>
        <d v="2020-05-20T15:00:00" u="1"/>
        <d v="2017-05-20T19:00:00" u="1"/>
        <d v="2018-01-31T13:00:00" u="1"/>
        <d v="2018-05-20T18:00:00" u="1"/>
        <d v="2018-09-09T23:00:00" u="1"/>
        <d v="2019-01-31T12:00:00" u="1"/>
        <d v="2019-05-20T17:00:00" u="1"/>
        <d v="2019-09-09T22:00:00" u="1"/>
        <d v="2020-01-31T11:00:00" u="1"/>
        <d v="2020-05-20T16:00:00" u="1"/>
        <d v="2017-05-20T20:00:00" u="1"/>
        <d v="2018-01-31T14:00:00" u="1"/>
        <d v="2018-05-20T19:00:00" u="1"/>
        <d v="2019-01-31T13:00:00" u="1"/>
        <d v="2019-05-20T18:00:00" u="1"/>
        <d v="2019-09-09T23: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17-06-20T04:00:00" u="1"/>
        <d v="2017-10-09T09:00:00" u="1"/>
        <d v="2018-06-20T03:00:00" u="1"/>
        <d v="2018-10-09T08:00:00" u="1"/>
        <d v="2019-06-20T02:00:00" u="1"/>
        <d v="2019-10-09T07:00:00" u="1"/>
        <d v="2017-06-20T05:00:00" u="1"/>
        <d v="2017-10-09T10:00:00" u="1"/>
        <d v="2018-06-20T04:00:00" u="1"/>
        <d v="2018-10-09T09:00:00" u="1"/>
        <d v="2019-06-20T03:00:00" u="1"/>
        <d v="2019-10-09T08:00:00" u="1"/>
        <d v="2017-06-20T06:00:00" u="1"/>
        <d v="2017-10-09T11:00:00" u="1"/>
        <d v="2018-06-20T05:00:00" u="1"/>
        <d v="2018-10-09T10:00:00" u="1"/>
        <d v="2019-06-20T04:00:00" u="1"/>
        <d v="2019-10-09T09:00:00" u="1"/>
        <d v="2017-06-20T07:00:00" u="1"/>
        <d v="2017-10-09T12:00:00" u="1"/>
        <d v="2018-06-20T06:00:00" u="1"/>
        <d v="2018-10-09T11:00:00" u="1"/>
        <d v="2019-06-20T05:00:00" u="1"/>
        <d v="2019-10-09T10:00:00" u="1"/>
        <d v="2017-06-20T08:00:00" u="1"/>
        <d v="2017-10-09T13:00:00" u="1"/>
        <d v="2018-06-20T07:00:00" u="1"/>
        <d v="2018-10-09T12:00:00" u="1"/>
        <d v="2019-06-20T06:00:00" u="1"/>
        <d v="2019-10-09T11:00:00" u="1"/>
        <d v="2017-06-20T09:00:00" u="1"/>
        <d v="2017-10-09T14:00:00" u="1"/>
        <d v="2018-06-20T08:00:00" u="1"/>
        <d v="2018-10-09T13:00:00" u="1"/>
        <d v="2019-06-20T07:00:00" u="1"/>
        <d v="2019-10-09T12:00:00" u="1"/>
        <d v="2017-06-20T10:00:00" u="1"/>
        <d v="2017-10-09T15:00:00" u="1"/>
        <d v="2018-06-20T09:00:00" u="1"/>
        <d v="2018-10-09T14:00:00" u="1"/>
        <d v="2019-06-20T08:00:00" u="1"/>
        <d v="2019-10-09T13:00:00" u="1"/>
        <d v="2017-06-20T11:00:00" u="1"/>
        <d v="2017-10-09T16:00:00" u="1"/>
        <d v="2018-06-20T10:00:00" u="1"/>
        <d v="2018-10-09T15:00:00" u="1"/>
        <d v="2019-06-20T09:00:00" u="1"/>
        <d v="2019-10-09T14:00:00" u="1"/>
        <d v="2017-06-20T12:00:00" u="1"/>
        <d v="2017-10-09T17:00:00" u="1"/>
        <d v="2018-06-20T11:00:00" u="1"/>
        <d v="2018-10-09T16:00:00" u="1"/>
        <d v="2019-06-20T10:00:00" u="1"/>
        <d v="2019-10-09T15:00:00" u="1"/>
        <d v="2017-06-20T13:00:00" u="1"/>
        <d v="2017-10-09T18:00:00" u="1"/>
        <d v="2018-06-20T12:00:00" u="1"/>
        <d v="2018-10-09T17:00:00" u="1"/>
        <d v="2019-06-20T11:00:00" u="1"/>
        <d v="2019-10-09T16:00:00" u="1"/>
        <d v="2017-06-20T14:00:00" u="1"/>
        <d v="2017-10-09T19:00:00" u="1"/>
        <d v="2018-06-20T13:00:00" u="1"/>
        <d v="2018-10-09T18:00:00" u="1"/>
        <d v="2019-06-20T12:00:00" u="1"/>
        <d v="2019-10-09T17:00:00" u="1"/>
        <d v="2017-06-20T15:00:00" u="1"/>
        <d v="2017-10-09T20:00:00" u="1"/>
        <d v="2018-06-20T14:00:00" u="1"/>
        <d v="2018-10-09T19:00:00" u="1"/>
        <d v="2019-06-20T13:00:00" u="1"/>
        <d v="2019-10-09T18:00:00" u="1"/>
        <d v="2017-06-20T16:00:00" u="1"/>
        <d v="2017-10-09T21:00:00" u="1"/>
        <d v="2018-06-20T15:00:00" u="1"/>
        <d v="2018-10-09T20:00:00" u="1"/>
        <d v="2019-06-20T14:00:00" u="1"/>
        <d v="2019-10-09T19:00:00" u="1"/>
        <d v="2017-06-20T17:00:00" u="1"/>
        <d v="2017-10-09T22:00:00" u="1"/>
        <d v="2018-06-20T16:00:00" u="1"/>
        <d v="2018-10-09T21:00:00" u="1"/>
        <d v="2019-06-20T15:00:00" u="1"/>
        <d v="2019-10-09T20:00:00" u="1"/>
        <d v="2017-06-20T18:00:00" u="1"/>
        <d v="2017-10-09T23:00:00" u="1"/>
        <d v="2018-06-20T17:00:00" u="1"/>
        <d v="2018-10-09T22:00:00" u="1"/>
        <d v="2019-06-20T16:00:00" u="1"/>
        <d v="2019-10-09T21:00:00" u="1"/>
        <d v="2017-06-20T19:00:00" u="1"/>
        <d v="2018-06-20T18:00:00" u="1"/>
        <d v="2018-10-09T23:00:00" u="1"/>
        <d v="2019-06-20T17:00:00" u="1"/>
        <d v="2019-10-09T22:00:00" u="1"/>
        <d v="2017-06-20T20:00:00" u="1"/>
        <d v="2018-06-20T19:00:00" u="1"/>
        <d v="2019-06-20T18:00:00" u="1"/>
        <d v="2019-10-09T23:00:00" u="1"/>
        <d v="2017-06-20T21:00:00" u="1"/>
        <d v="2018-06-20T20:00:00" u="1"/>
        <d v="2019-06-20T19:00:00" u="1"/>
        <d v="2017-06-20T22:00:00" u="1"/>
        <d v="2018-06-20T21:00:00" u="1"/>
        <d v="2019-06-20T20:00:00" u="1"/>
        <d v="2017-06-20T23:00:00" u="1"/>
        <d v="2018-06-20T22:00:00" u="1"/>
        <d v="2019-06-20T21:00:00" u="1"/>
        <d v="2018-06-20T23:00:00" u="1"/>
        <d v="2019-06-20T22:00:00" u="1"/>
        <d v="2019-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17-07-20T04:00:00" u="1"/>
        <d v="2018-07-20T03:00:00" u="1"/>
        <d v="2019-07-20T02:00:00" u="1"/>
        <d v="2019-11-09T07:00:00" u="1"/>
        <d v="2017-07-20T05:00:00" u="1"/>
        <d v="2018-07-20T04:00:00" u="1"/>
        <d v="2019-07-20T03:00:00" u="1"/>
        <d v="2019-11-09T08:00:00" u="1"/>
        <d v="2017-07-20T06:00:00" u="1"/>
        <d v="2018-03-31T00:00:00" u="1"/>
        <d v="2018-07-20T05:00:00" u="1"/>
        <d v="2019-07-20T04:00:00" u="1"/>
        <d v="2019-11-09T09:00:00" u="1"/>
        <d v="2017-07-20T07:00:00" u="1"/>
        <d v="2018-03-31T01:00:00" u="1"/>
        <d v="2018-07-20T06:00:00" u="1"/>
        <d v="2019-03-31T00:00:00" u="1"/>
        <d v="2019-07-20T05:00:00" u="1"/>
        <d v="2019-11-09T10:00:00" u="1"/>
        <d v="2017-07-20T08:00:00" u="1"/>
        <d v="2018-03-31T02:00:00" u="1"/>
        <d v="2018-07-20T07:00:00" u="1"/>
        <d v="2019-03-31T01:00:00" u="1"/>
        <d v="2019-07-20T06:00:00" u="1"/>
        <d v="2019-11-09T11:00:00" u="1"/>
        <d v="2020-03-31T00:00:00" u="1"/>
        <d v="2017-07-20T09:00:00" u="1"/>
        <d v="2018-03-31T03:00:00" u="1"/>
        <d v="2018-07-20T08:00:00" u="1"/>
        <d v="2019-03-31T02:00:00" u="1"/>
        <d v="2019-07-20T07:00:00" u="1"/>
        <d v="2019-11-09T12:00:00" u="1"/>
        <d v="2020-03-31T01:00:00" u="1"/>
        <d v="2017-07-20T10:00:00" u="1"/>
        <d v="2018-03-31T04:00:00" u="1"/>
        <d v="2018-07-20T09:00:00" u="1"/>
        <d v="2019-03-31T03:00:00" u="1"/>
        <d v="2019-07-20T08:00:00" u="1"/>
        <d v="2019-11-09T13:00:00" u="1"/>
        <d v="2020-03-31T02:00:00" u="1"/>
        <d v="2017-07-20T11:00:00" u="1"/>
        <d v="2018-03-31T05:00:00" u="1"/>
        <d v="2018-07-20T10:00:00" u="1"/>
        <d v="2019-03-31T04:00:00" u="1"/>
        <d v="2019-07-20T09:00:00" u="1"/>
        <d v="2019-11-09T14:00:00" u="1"/>
        <d v="2020-03-31T03:00:00" u="1"/>
        <d v="2017-07-20T12:00:00" u="1"/>
        <d v="2018-03-31T06:00:00" u="1"/>
        <d v="2018-07-20T11:00:00" u="1"/>
        <d v="2019-03-31T05:00:00" u="1"/>
        <d v="2019-07-20T10:00:00" u="1"/>
        <d v="2019-11-09T15:00:00" u="1"/>
        <d v="2020-03-31T04:00:00" u="1"/>
        <d v="2017-07-20T13:00:00" u="1"/>
        <d v="2018-03-31T07:00:00" u="1"/>
        <d v="2018-07-20T12:00:00" u="1"/>
        <d v="2019-03-31T06:00:00" u="1"/>
        <d v="2019-07-20T11:00:00" u="1"/>
        <d v="2019-11-09T16:00:00" u="1"/>
        <d v="2020-03-31T05:00:00" u="1"/>
        <d v="2017-07-20T14:00:00" u="1"/>
        <d v="2018-03-31T08:00:00" u="1"/>
        <d v="2018-07-20T13:00:00" u="1"/>
        <d v="2019-03-31T07:00:00" u="1"/>
        <d v="2019-07-20T12:00:00" u="1"/>
        <d v="2019-11-09T17:00:00" u="1"/>
        <d v="2020-03-31T06:00:00" u="1"/>
        <d v="2017-07-20T15:00:00" u="1"/>
        <d v="2018-03-31T09:00:00" u="1"/>
        <d v="2018-07-20T14:00:00" u="1"/>
        <d v="2019-03-31T08:00:00" u="1"/>
        <d v="2019-07-20T13:00:00" u="1"/>
        <d v="2019-11-09T18:00:00" u="1"/>
        <d v="2020-03-31T07:00:00" u="1"/>
        <d v="2017-07-20T16:00:00" u="1"/>
        <d v="2018-03-31T10:00:00" u="1"/>
        <d v="2018-07-20T15:00:00" u="1"/>
        <d v="2019-03-31T09:00:00" u="1"/>
        <d v="2019-07-20T14:00:00" u="1"/>
        <d v="2019-11-09T19:00:00" u="1"/>
        <d v="2020-03-31T08:00:00" u="1"/>
        <d v="2017-07-20T17:00:00" u="1"/>
        <d v="2018-03-31T11:00:00" u="1"/>
        <d v="2018-07-20T16:00:00" u="1"/>
        <d v="2019-03-31T10:00:00" u="1"/>
        <d v="2019-07-20T15:00:00" u="1"/>
        <d v="2019-11-09T20:00:00" u="1"/>
        <d v="2020-03-31T09:00:00" u="1"/>
        <d v="2017-07-20T18:00:00" u="1"/>
        <d v="2018-03-31T12:00:00" u="1"/>
        <d v="2018-07-20T17:00:00" u="1"/>
        <d v="2019-03-31T11:00:00" u="1"/>
        <d v="2019-07-20T16:00:00" u="1"/>
        <d v="2019-11-09T21:00:00" u="1"/>
        <d v="2020-03-31T10:00:00" u="1"/>
        <d v="2017-07-20T19:00:00" u="1"/>
        <d v="2018-03-31T13:00:00" u="1"/>
        <d v="2018-07-20T18:00:00" u="1"/>
        <d v="2019-03-31T12:00:00" u="1"/>
        <d v="2019-07-20T17:00:00" u="1"/>
        <d v="2019-11-09T22:00:00" u="1"/>
        <d v="2020-03-31T11:00:00" u="1"/>
        <d v="2017-07-20T20:00:00" u="1"/>
        <d v="2018-03-31T14:00:00" u="1"/>
        <d v="2018-07-20T19:00:00" u="1"/>
        <d v="2019-03-31T13:00:00" u="1"/>
        <d v="2019-07-20T18:00:00" u="1"/>
        <d v="2019-11-09T23: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17-08-20T04:00:00" u="1"/>
        <d v="2018-08-20T03:00:00" u="1"/>
        <d v="2019-08-20T02:00:00" u="1"/>
        <d v="2019-12-09T07:00:00" u="1"/>
        <d v="2017-08-20T05:00:00" u="1"/>
        <d v="2018-08-20T04:00:00" u="1"/>
        <d v="2019-08-20T03:00:00" u="1"/>
        <d v="2019-12-09T08:00:00" u="1"/>
        <d v="2017-08-20T06:00:00" u="1"/>
        <d v="2018-08-20T05:00:00" u="1"/>
        <d v="2019-08-20T04:00:00" u="1"/>
        <d v="2019-12-09T09:00:00" u="1"/>
        <d v="2017-08-20T07:00:00" u="1"/>
        <d v="2018-08-20T06:00:00" u="1"/>
        <d v="2019-08-20T05:00:00" u="1"/>
        <d v="2019-12-09T10:00:00" u="1"/>
        <d v="2017-08-20T08:00:00" u="1"/>
        <d v="2018-08-20T07:00:00" u="1"/>
        <d v="2019-08-20T06:00:00" u="1"/>
        <d v="2019-12-09T11:00:00" u="1"/>
        <d v="2017-08-20T09:00:00" u="1"/>
        <d v="2018-08-20T08:00:00" u="1"/>
        <d v="2019-08-20T07:00:00" u="1"/>
        <d v="2019-12-09T12:00:00" u="1"/>
        <d v="2017-08-20T10:00:00" u="1"/>
        <d v="2018-08-20T09:00:00" u="1"/>
        <d v="2019-08-20T08:00:00" u="1"/>
        <d v="2019-12-09T13:00:00" u="1"/>
        <d v="2017-08-20T11:00:00" u="1"/>
        <d v="2018-08-20T10:00:00" u="1"/>
        <d v="2019-08-20T09:00:00" u="1"/>
        <d v="2019-12-09T14:00:00" u="1"/>
        <d v="2017-08-20T12:00:00" u="1"/>
        <d v="2018-08-20T11:00:00" u="1"/>
        <d v="2019-08-20T10:00:00" u="1"/>
        <d v="2019-12-09T15:00:00" u="1"/>
        <d v="2017-08-20T13:00:00" u="1"/>
        <d v="2018-08-20T12:00:00" u="1"/>
        <d v="2019-08-20T11:00:00" u="1"/>
        <d v="2019-12-09T16:00:00" u="1"/>
        <d v="2017-08-20T14:00:00" u="1"/>
        <d v="2018-08-20T13:00:00" u="1"/>
        <d v="2019-08-20T12:00:00" u="1"/>
        <d v="2019-12-09T17:00:00" u="1"/>
        <d v="2017-08-20T15:00:00" u="1"/>
        <d v="2018-08-20T14:00:00" u="1"/>
        <d v="2019-08-20T13:00:00" u="1"/>
        <d v="2019-12-09T18:00:00" u="1"/>
        <d v="2017-08-20T16:00:00" u="1"/>
        <d v="2018-08-20T15:00:00" u="1"/>
        <d v="2019-08-20T14:00:00" u="1"/>
        <d v="2019-12-09T19:00:00" u="1"/>
        <d v="2017-08-20T17:00:00" u="1"/>
        <d v="2018-08-20T16:00:00" u="1"/>
        <d v="2019-08-20T15:00:00" u="1"/>
        <d v="2019-12-09T20:00:00" u="1"/>
        <d v="2017-08-20T18:00:00" u="1"/>
        <d v="2018-08-20T17:00:00" u="1"/>
        <d v="2019-08-20T16:00:00" u="1"/>
        <d v="2019-12-09T21:00:00" u="1"/>
        <d v="2017-08-20T19:00:00" u="1"/>
        <d v="2018-08-20T18:00:00" u="1"/>
        <d v="2019-08-20T17:00:00" u="1"/>
        <d v="2019-12-09T22:00:00" u="1"/>
        <d v="2017-08-20T20:00:00" u="1"/>
        <d v="2018-08-20T19:00:00" u="1"/>
        <d v="2019-08-20T18:00:00" u="1"/>
        <d v="2019-12-09T23: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5-31T00:00:00" u="1"/>
        <d v="2017-09-20T05:00:00" u="1"/>
        <d v="2018-09-20T04:00:00" u="1"/>
        <d v="2019-09-20T03:00:00" u="1"/>
        <d v="2017-05-31T01:00:00" u="1"/>
        <d v="2017-09-20T06:00:00" u="1"/>
        <d v="2018-05-31T00:00:00" u="1"/>
        <d v="2018-09-20T05:00:00" u="1"/>
        <d v="2019-09-20T04:00:00" u="1"/>
        <d v="2017-05-31T02:00:00" u="1"/>
        <d v="2017-09-20T07:00:00" u="1"/>
        <d v="2018-05-31T01:00:00" u="1"/>
        <d v="2018-09-20T06:00:00" u="1"/>
        <d v="2019-05-31T00:00:00" u="1"/>
        <d v="2019-09-20T05:00:00" u="1"/>
        <d v="2017-05-31T03:00:00" u="1"/>
        <d v="2017-09-20T08:00:00" u="1"/>
        <d v="2018-05-31T02:00:00" u="1"/>
        <d v="2018-09-20T07:00:00" u="1"/>
        <d v="2019-05-31T01:00:00" u="1"/>
        <d v="2019-09-20T06:00:00" u="1"/>
        <d v="2020-05-31T00:00:00" u="1"/>
        <d v="2017-05-31T04:00:00" u="1"/>
        <d v="2017-09-20T09:00:00" u="1"/>
        <d v="2018-05-31T03:00:00" u="1"/>
        <d v="2018-09-20T08:00:00" u="1"/>
        <d v="2019-05-31T02:00:00" u="1"/>
        <d v="2019-09-20T07:00:00" u="1"/>
        <d v="2020-05-31T01:00:00" u="1"/>
        <d v="2017-05-31T05:00:00" u="1"/>
        <d v="2017-09-20T10:00:00" u="1"/>
        <d v="2018-05-31T04:00:00" u="1"/>
        <d v="2018-09-20T09:00:00" u="1"/>
        <d v="2019-05-31T03:00:00" u="1"/>
        <d v="2019-09-20T08:00:00" u="1"/>
        <d v="2020-05-31T02:00:00" u="1"/>
        <d v="2017-05-31T06:00:00" u="1"/>
        <d v="2017-09-20T11:00:00" u="1"/>
        <d v="2018-05-31T05:00:00" u="1"/>
        <d v="2018-09-20T10:00:00" u="1"/>
        <d v="2019-05-31T04:00:00" u="1"/>
        <d v="2019-09-20T09:00:00" u="1"/>
        <d v="2020-05-31T03:00:00" u="1"/>
        <d v="2017-05-31T07:00:00" u="1"/>
        <d v="2017-09-20T12:00:00" u="1"/>
        <d v="2018-05-31T06:00:00" u="1"/>
        <d v="2018-09-20T11:00:00" u="1"/>
        <d v="2019-05-31T05:00:00" u="1"/>
        <d v="2019-09-20T10:00:00" u="1"/>
        <d v="2020-05-31T04:00:00" u="1"/>
        <d v="2017-05-31T08:00:00" u="1"/>
        <d v="2017-09-20T13:00:00" u="1"/>
        <d v="2018-05-31T07:00:00" u="1"/>
        <d v="2018-09-20T12:00:00" u="1"/>
        <d v="2019-05-31T06:00:00" u="1"/>
        <d v="2019-09-20T11:00:00" u="1"/>
        <d v="2020-05-31T05:00:00" u="1"/>
        <d v="2017-05-31T09:00:00" u="1"/>
        <d v="2017-09-20T14:00:00" u="1"/>
        <d v="2018-05-31T08:00:00" u="1"/>
        <d v="2018-09-20T13:00:00" u="1"/>
        <d v="2019-05-31T07:00:00" u="1"/>
        <d v="2019-09-20T12:00:00" u="1"/>
        <d v="2020-05-31T06:00:00" u="1"/>
        <d v="2017-05-31T10:00:00" u="1"/>
        <d v="2017-09-20T15:00:00" u="1"/>
        <d v="2018-05-31T09:00:00" u="1"/>
        <d v="2018-09-20T14:00:00" u="1"/>
        <d v="2019-05-31T08:00:00" u="1"/>
        <d v="2019-09-20T13:00:00" u="1"/>
        <d v="2020-05-31T07:00:00" u="1"/>
        <d v="2017-05-31T11:00:00" u="1"/>
        <d v="2017-09-20T16:00:00" u="1"/>
        <d v="2018-05-31T10:00:00" u="1"/>
        <d v="2018-09-20T15:00:00" u="1"/>
        <d v="2019-05-31T09:00:00" u="1"/>
        <d v="2019-09-20T14:00:00" u="1"/>
        <d v="2020-05-31T08:00:00" u="1"/>
        <d v="2017-05-31T12:00:00" u="1"/>
        <d v="2017-09-20T17:00:00" u="1"/>
        <d v="2018-05-31T11:00:00" u="1"/>
        <d v="2018-09-20T16:00:00" u="1"/>
        <d v="2019-05-31T10:00:00" u="1"/>
        <d v="2019-09-20T15:00:00" u="1"/>
        <d v="2020-05-31T09:00:00" u="1"/>
        <d v="2017-05-31T13:00:00" u="1"/>
        <d v="2017-09-20T18:00:00" u="1"/>
        <d v="2018-05-31T12:00:00" u="1"/>
        <d v="2018-09-20T17:00:00" u="1"/>
        <d v="2019-05-31T11:00:00" u="1"/>
        <d v="2019-09-20T16:00:00" u="1"/>
        <d v="2020-05-31T10:00:00" u="1"/>
        <d v="2017-05-31T14:00:00" u="1"/>
        <d v="2017-09-20T19:00:00" u="1"/>
        <d v="2018-05-31T13:00:00" u="1"/>
        <d v="2018-09-20T18:00:00" u="1"/>
        <d v="2019-05-31T12:00:00" u="1"/>
        <d v="2019-09-20T17:00:00" u="1"/>
        <d v="2020-05-31T11:00:00" u="1"/>
        <d v="2017-05-31T15:00:00" u="1"/>
        <d v="2017-09-20T20:00:00" u="1"/>
        <d v="2018-05-31T14:00:00" u="1"/>
        <d v="2018-09-20T19:00:00" u="1"/>
        <d v="2019-05-31T13:00:00" u="1"/>
        <d v="2019-09-20T18:00:00" u="1"/>
        <d v="2020-05-31T12:00:00" u="1"/>
        <d v="2017-05-31T16:00:00" u="1"/>
        <d v="2017-09-20T21:00:00" u="1"/>
        <d v="2018-05-31T15:00:00" u="1"/>
        <d v="2018-09-20T20:00:00" u="1"/>
        <d v="2019-05-31T14:00:00" u="1"/>
        <d v="2019-09-20T19:00:00" u="1"/>
        <d v="2020-05-31T13:00:00" u="1"/>
        <d v="2017-05-31T17:00:00" u="1"/>
        <d v="2017-09-20T22:00:00" u="1"/>
        <d v="2018-05-31T16:00:00" u="1"/>
        <d v="2018-09-20T21:00:00" u="1"/>
        <d v="2019-05-31T15:00:00" u="1"/>
        <d v="2019-09-20T20:00:00" u="1"/>
        <d v="2020-05-31T14:00:00" u="1"/>
        <d v="2017-05-31T18:00:00" u="1"/>
        <d v="2017-09-20T23:00:00" u="1"/>
        <d v="2018-05-31T17:00:00" u="1"/>
        <d v="2018-09-20T22:00:00" u="1"/>
        <d v="2019-05-31T16:00:00" u="1"/>
        <d v="2019-09-20T21:00:00" u="1"/>
        <d v="2020-05-31T15:00:00" u="1"/>
        <d v="2017-05-31T19:00:00" u="1"/>
        <d v="2018-05-31T18:00:00" u="1"/>
        <d v="2018-09-20T23:00:00" u="1"/>
        <d v="2019-05-31T17:00:00" u="1"/>
        <d v="2019-09-20T22:00:00" u="1"/>
        <d v="2020-05-31T16:00:00" u="1"/>
        <d v="2017-05-31T20:00:00" u="1"/>
        <d v="2018-05-31T19:00:00" u="1"/>
        <d v="2019-09-20T23:00:00" u="1"/>
        <d v="2020-05-31T17:00:00" u="1"/>
        <d v="2020-05-31T18: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17-11-20T09:00:00" u="1"/>
        <d v="2018-11-20T08:00:00" u="1"/>
        <d v="2019-07-31T02:00:00" u="1"/>
        <d v="2019-11-20T07:00:00" u="1"/>
        <d v="2017-11-20T10:00:00" u="1"/>
        <d v="2018-11-20T09:00:00" u="1"/>
        <d v="2019-07-31T03:00:00" u="1"/>
        <d v="2019-11-20T08:00:00" u="1"/>
        <d v="2017-11-20T11:00:00" u="1"/>
        <d v="2018-11-20T10:00:00" u="1"/>
        <d v="2019-07-31T04:00:00" u="1"/>
        <d v="2019-11-20T09:00:00" u="1"/>
        <d v="2017-11-20T12:00:00" u="1"/>
        <d v="2018-11-20T11:00:00" u="1"/>
        <d v="2019-07-31T05:00:00" u="1"/>
        <d v="2019-11-20T10:00:00" u="1"/>
        <d v="2017-11-20T13:00:00" u="1"/>
        <d v="2018-11-20T12:00:00" u="1"/>
        <d v="2019-07-31T06:00:00" u="1"/>
        <d v="2019-11-20T11:00:00" u="1"/>
        <d v="2017-11-20T14:00:00" u="1"/>
        <d v="2018-11-20T13:00:00" u="1"/>
        <d v="2019-07-31T07:00:00" u="1"/>
        <d v="2019-11-20T12:00:00" u="1"/>
        <d v="2017-11-20T15:00:00" u="1"/>
        <d v="2018-11-20T14:00:00" u="1"/>
        <d v="2019-07-31T08:00:00" u="1"/>
        <d v="2019-11-20T13:00:00" u="1"/>
        <d v="2017-11-20T16:00:00" u="1"/>
        <d v="2018-11-20T15:00:00" u="1"/>
        <d v="2019-07-31T09:00:00" u="1"/>
        <d v="2019-11-20T14:00:00" u="1"/>
        <d v="2017-11-20T17:00:00" u="1"/>
        <d v="2018-11-20T16:00:00" u="1"/>
        <d v="2019-07-31T10:00:00" u="1"/>
        <d v="2019-11-20T15:00:00" u="1"/>
        <d v="2017-11-20T18:00:00" u="1"/>
        <d v="2018-11-20T17:00:00" u="1"/>
        <d v="2019-07-31T11:00:00" u="1"/>
        <d v="2019-11-20T16:00:00" u="1"/>
        <d v="2017-11-20T19:00:00" u="1"/>
        <d v="2018-11-20T18:00:00" u="1"/>
        <d v="2019-07-31T12:00:00" u="1"/>
        <d v="2019-11-20T17:00:00" u="1"/>
        <d v="2017-11-20T20:00:00" u="1"/>
        <d v="2018-11-20T19:00:00" u="1"/>
        <d v="2019-07-31T13:00:00" u="1"/>
        <d v="2019-11-20T18:00:00" u="1"/>
        <d v="2017-11-20T21:00:00" u="1"/>
        <d v="2018-11-20T20:00:00" u="1"/>
        <d v="2019-07-31T14:00:00" u="1"/>
        <d v="2019-11-20T19:00:00" u="1"/>
        <d v="2017-11-20T22:00:00" u="1"/>
        <d v="2018-11-20T21:00:00" u="1"/>
        <d v="2019-07-31T15:00:00" u="1"/>
        <d v="2019-11-20T20:00:00" u="1"/>
        <d v="2017-11-20T23:00:00" u="1"/>
        <d v="2018-11-20T22:00:00" u="1"/>
        <d v="2019-07-31T16:00:00" u="1"/>
        <d v="2019-11-20T21:00:00" u="1"/>
        <d v="2018-11-20T23:00:00" u="1"/>
        <d v="2019-07-31T17:00:00" u="1"/>
        <d v="2019-11-20T22:00:00" u="1"/>
        <d v="2019-07-31T18:00:00" u="1"/>
        <d v="2019-11-20T23:00:00" u="1"/>
        <d v="2019-07-31T19:00:00" u="1"/>
        <d v="2019-07-31T20:00:00" u="1"/>
        <d v="2019-07-31T21:00:00" u="1"/>
        <d v="2019-07-31T22:00:00" u="1"/>
        <d v="2019-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17-12-20T09:00:00" u="1"/>
        <d v="2018-12-20T08:00:00" u="1"/>
        <d v="2019-08-31T02:00:00" u="1"/>
        <d v="2019-12-20T07:00:00" u="1"/>
        <d v="2017-12-20T10:00:00" u="1"/>
        <d v="2018-12-20T09:00:00" u="1"/>
        <d v="2019-08-31T03:00:00" u="1"/>
        <d v="2019-12-20T08:00:00" u="1"/>
        <d v="2017-12-20T11:00:00" u="1"/>
        <d v="2018-12-20T10:00:00" u="1"/>
        <d v="2019-08-31T04:00:00" u="1"/>
        <d v="2019-12-20T09:00:00" u="1"/>
        <d v="2017-12-20T12:00:00" u="1"/>
        <d v="2018-12-20T11:00:00" u="1"/>
        <d v="2019-08-31T05:00:00" u="1"/>
        <d v="2019-12-20T10:00:00" u="1"/>
        <d v="2017-12-20T13:00:00" u="1"/>
        <d v="2018-12-20T12:00:00" u="1"/>
        <d v="2019-08-31T06:00:00" u="1"/>
        <d v="2019-12-20T11:00:00" u="1"/>
        <d v="2017-12-20T14:00:00" u="1"/>
        <d v="2018-12-20T13:00:00" u="1"/>
        <d v="2019-08-31T07:00:00" u="1"/>
        <d v="2019-12-20T12:00:00" u="1"/>
        <d v="2017-12-20T15:00:00" u="1"/>
        <d v="2018-12-20T14:00:00" u="1"/>
        <d v="2019-08-31T08:00:00" u="1"/>
        <d v="2019-12-20T13:00:00" u="1"/>
        <d v="2017-12-20T16:00:00" u="1"/>
        <d v="2018-12-20T15:00:00" u="1"/>
        <d v="2019-08-31T09:00:00" u="1"/>
        <d v="2019-12-20T14:00:00" u="1"/>
        <d v="2017-12-20T17:00:00" u="1"/>
        <d v="2018-12-20T16:00:00" u="1"/>
        <d v="2019-08-31T10:00:00" u="1"/>
        <d v="2019-12-20T15:00:00" u="1"/>
        <d v="2017-12-20T18:00:00" u="1"/>
        <d v="2018-12-20T17:00:00" u="1"/>
        <d v="2019-08-31T11:00:00" u="1"/>
        <d v="2019-12-20T16:00:00" u="1"/>
        <d v="2017-12-20T19:00:00" u="1"/>
        <d v="2018-12-20T18:00:00" u="1"/>
        <d v="2019-08-31T12:00:00" u="1"/>
        <d v="2019-12-20T17:00:00" u="1"/>
        <d v="2017-12-20T20:00:00" u="1"/>
        <d v="2018-12-20T19:00:00" u="1"/>
        <d v="2019-08-31T13: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20-05-21T00:00:00" u="1"/>
        <d v="2017-05-21T04:00:00" u="1"/>
        <d v="2017-09-10T09:00:00" u="1"/>
        <d v="2018-05-21T03:00:00" u="1"/>
        <d v="2018-09-10T08:00:00" u="1"/>
        <d v="2019-05-21T02:00:00" u="1"/>
        <d v="2019-09-10T07:00:00" u="1"/>
        <d v="2020-05-21T01:00:00" u="1"/>
        <d v="2017-05-21T05:00:00" u="1"/>
        <d v="2017-09-10T10:00:00" u="1"/>
        <d v="2018-05-21T04:00:00" u="1"/>
        <d v="2018-09-10T09:00:00" u="1"/>
        <d v="2019-05-21T03:00:00" u="1"/>
        <d v="2019-09-10T08:00:00" u="1"/>
        <d v="2020-05-21T02:00:00" u="1"/>
        <d v="2017-05-21T06:00:00" u="1"/>
        <d v="2017-09-10T11:00:00" u="1"/>
        <d v="2018-05-21T05:00:00" u="1"/>
        <d v="2018-09-10T10:00:00" u="1"/>
        <d v="2019-05-21T04:00:00" u="1"/>
        <d v="2019-09-10T09:00:00" u="1"/>
        <d v="2020-05-21T03:00:00" u="1"/>
        <d v="2017-05-21T07:00:00" u="1"/>
        <d v="2017-09-10T12:00:00" u="1"/>
        <d v="2018-05-21T06:00:00" u="1"/>
        <d v="2018-09-10T11:00:00" u="1"/>
        <d v="2019-05-21T05:00:00" u="1"/>
        <d v="2019-09-10T10:00:00" u="1"/>
        <d v="2020-05-21T04:00:00" u="1"/>
        <d v="2017-05-21T08:00:00" u="1"/>
        <d v="2017-09-10T13:00:00" u="1"/>
        <d v="2018-05-21T07:00:00" u="1"/>
        <d v="2018-09-10T12:00:00" u="1"/>
        <d v="2019-05-21T06:00:00" u="1"/>
        <d v="2019-09-10T11:00:00" u="1"/>
        <d v="2020-05-21T05:00:00" u="1"/>
        <d v="2017-05-21T09:00:00" u="1"/>
        <d v="2017-09-10T14:00:00" u="1"/>
        <d v="2018-05-21T08:00:00" u="1"/>
        <d v="2018-09-10T13:00:00" u="1"/>
        <d v="2019-05-21T07:00:00" u="1"/>
        <d v="2019-09-10T12:00:00" u="1"/>
        <d v="2020-05-21T06:00:00" u="1"/>
        <d v="2017-05-21T10:00:00" u="1"/>
        <d v="2017-09-10T15:00:00" u="1"/>
        <d v="2018-05-21T09:00:00" u="1"/>
        <d v="2018-09-10T14:00:00" u="1"/>
        <d v="2019-05-21T08:00:00" u="1"/>
        <d v="2019-09-10T13:00:00" u="1"/>
        <d v="2020-05-21T07:00:00" u="1"/>
        <d v="2017-05-21T11:00:00" u="1"/>
        <d v="2017-09-10T16:00:00" u="1"/>
        <d v="2018-05-21T10:00:00" u="1"/>
        <d v="2018-09-10T15:00:00" u="1"/>
        <d v="2019-05-21T09:00:00" u="1"/>
        <d v="2019-09-10T14:00:00" u="1"/>
        <d v="2020-05-21T08:00:00" u="1"/>
        <d v="2017-05-21T12:00:00" u="1"/>
        <d v="2017-09-10T17:00:00" u="1"/>
        <d v="2018-05-21T11:00:00" u="1"/>
        <d v="2018-09-10T16:00:00" u="1"/>
        <d v="2019-05-21T10:00:00" u="1"/>
        <d v="2019-09-10T15:00:00" u="1"/>
        <d v="2020-05-21T09:00:00" u="1"/>
        <d v="2017-05-21T13:00:00" u="1"/>
        <d v="2017-09-10T18:00:00" u="1"/>
        <d v="2018-05-21T12:00:00" u="1"/>
        <d v="2018-09-10T17:00:00" u="1"/>
        <d v="2019-05-21T11:00:00" u="1"/>
        <d v="2019-09-10T16:00:00" u="1"/>
        <d v="2020-05-21T10:00:00" u="1"/>
        <d v="2017-05-21T14:00:00" u="1"/>
        <d v="2017-09-10T19:00:00" u="1"/>
        <d v="2018-05-21T13:00:00" u="1"/>
        <d v="2018-09-10T18:00:00" u="1"/>
        <d v="2019-05-21T12:00:00" u="1"/>
        <d v="2019-09-10T17:00:00" u="1"/>
        <d v="2020-05-21T11:00:00" u="1"/>
        <d v="2017-05-21T15:00:00" u="1"/>
        <d v="2017-09-10T20:00:00" u="1"/>
        <d v="2018-05-21T14:00:00" u="1"/>
        <d v="2018-09-10T19:00:00" u="1"/>
        <d v="2019-05-21T13:00:00" u="1"/>
        <d v="2019-09-10T18:00:00" u="1"/>
        <d v="2020-05-21T12:00:00" u="1"/>
        <d v="2017-05-21T16:00:00" u="1"/>
        <d v="2017-09-10T21:00:00" u="1"/>
        <d v="2018-05-21T15:00:00" u="1"/>
        <d v="2018-09-10T20:00:00" u="1"/>
        <d v="2019-05-21T14:00:00" u="1"/>
        <d v="2019-09-10T19:00:00" u="1"/>
        <d v="2020-05-21T13:00:00" u="1"/>
        <d v="2017-05-21T17:00:00" u="1"/>
        <d v="2017-09-10T22:00:00" u="1"/>
        <d v="2018-05-21T16:00:00" u="1"/>
        <d v="2018-09-10T21:00:00" u="1"/>
        <d v="2019-05-21T15:00:00" u="1"/>
        <d v="2019-09-10T20:00:00" u="1"/>
        <d v="2020-05-21T14:00:00" u="1"/>
        <d v="2017-05-21T18:00:00" u="1"/>
        <d v="2017-09-10T23:00:00" u="1"/>
        <d v="2018-05-21T17:00:00" u="1"/>
        <d v="2018-09-10T22:00:00" u="1"/>
        <d v="2019-05-21T16:00:00" u="1"/>
        <d v="2019-09-10T21:00:00" u="1"/>
        <d v="2020-05-21T15:00:00" u="1"/>
        <d v="2017-05-21T19:00:00" u="1"/>
        <d v="2018-05-21T18:00:00" u="1"/>
        <d v="2018-09-10T23:00:00" u="1"/>
        <d v="2019-05-21T17:00:00" u="1"/>
        <d v="2019-09-10T22:00:00" u="1"/>
        <d v="2020-05-21T16:00:00" u="1"/>
        <d v="2017-05-21T20:00:00" u="1"/>
        <d v="2018-05-21T19:00:00" u="1"/>
        <d v="2019-05-21T18:00:00" u="1"/>
        <d v="2019-09-10T23:00:00" u="1"/>
        <d v="2020-05-21T17:00:00" u="1"/>
        <d v="2017-05-21T21:00:00" u="1"/>
        <d v="2018-05-21T20:00:00" u="1"/>
        <d v="2019-05-21T19:00:00" u="1"/>
        <d v="2020-05-21T18: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9-06-21T21:00:00" u="1"/>
        <d v="2018-06-21T23:00:00" u="1"/>
        <d v="2019-06-21T22:00:00" u="1"/>
        <d v="2019-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17-07-21T04:00:00" u="1"/>
        <d v="2017-11-10T09:00:00" u="1"/>
        <d v="2018-07-21T03:00:00" u="1"/>
        <d v="2018-11-10T08:00:00" u="1"/>
        <d v="2019-07-21T02:00:00" u="1"/>
        <d v="2019-11-10T07:00:00" u="1"/>
        <d v="2017-07-21T05:00:00" u="1"/>
        <d v="2017-11-10T10:00:00" u="1"/>
        <d v="2018-07-21T04:00:00" u="1"/>
        <d v="2018-11-10T09:00:00" u="1"/>
        <d v="2019-07-21T03:00:00" u="1"/>
        <d v="2019-11-10T08:00:00" u="1"/>
        <d v="2017-07-21T06:00:00" u="1"/>
        <d v="2017-11-10T11:00:00" u="1"/>
        <d v="2018-07-21T05:00:00" u="1"/>
        <d v="2018-11-10T10:00:00" u="1"/>
        <d v="2019-07-21T04:00:00" u="1"/>
        <d v="2019-11-10T09:00:00" u="1"/>
        <d v="2017-07-21T07:00:00" u="1"/>
        <d v="2017-11-10T12:00:00" u="1"/>
        <d v="2018-07-21T06:00:00" u="1"/>
        <d v="2018-11-10T11:00:00" u="1"/>
        <d v="2019-07-21T05:00:00" u="1"/>
        <d v="2019-11-10T10:00:00" u="1"/>
        <d v="2017-07-21T08:00:00" u="1"/>
        <d v="2017-11-10T13:00:00" u="1"/>
        <d v="2018-07-21T07:00:00" u="1"/>
        <d v="2018-11-10T12:00:00" u="1"/>
        <d v="2019-07-21T06:00:00" u="1"/>
        <d v="2019-11-10T11:00:00" u="1"/>
        <d v="2017-07-21T09:00:00" u="1"/>
        <d v="2017-11-10T14:00:00" u="1"/>
        <d v="2018-07-21T08:00:00" u="1"/>
        <d v="2018-11-10T13:00:00" u="1"/>
        <d v="2019-07-21T07:00:00" u="1"/>
        <d v="2019-11-10T12:00:00" u="1"/>
        <d v="2017-07-21T10:00:00" u="1"/>
        <d v="2017-11-10T15:00:00" u="1"/>
        <d v="2018-07-21T09:00:00" u="1"/>
        <d v="2018-11-10T14:00:00" u="1"/>
        <d v="2019-07-21T08:00:00" u="1"/>
        <d v="2019-11-10T13:00:00" u="1"/>
        <d v="2017-07-21T11:00:00" u="1"/>
        <d v="2017-11-10T16:00:00" u="1"/>
        <d v="2018-07-21T10:00:00" u="1"/>
        <d v="2018-11-10T15:00:00" u="1"/>
        <d v="2019-07-21T09:00:00" u="1"/>
        <d v="2019-11-10T14:00:00" u="1"/>
        <d v="2017-07-21T12:00:00" u="1"/>
        <d v="2017-11-10T17:00:00" u="1"/>
        <d v="2018-07-21T11:00:00" u="1"/>
        <d v="2018-11-10T16:00:00" u="1"/>
        <d v="2019-07-21T10:00:00" u="1"/>
        <d v="2019-11-10T15:00:00" u="1"/>
        <d v="2017-07-21T13:00:00" u="1"/>
        <d v="2017-11-10T18:00:00" u="1"/>
        <d v="2018-07-21T12:00:00" u="1"/>
        <d v="2018-11-10T17:00:00" u="1"/>
        <d v="2019-07-21T11:00:00" u="1"/>
        <d v="2019-11-10T16:00:00" u="1"/>
        <d v="2017-07-21T14:00:00" u="1"/>
        <d v="2017-11-10T19:00:00" u="1"/>
        <d v="2018-07-21T13:00:00" u="1"/>
        <d v="2018-11-10T18:00:00" u="1"/>
        <d v="2019-07-21T12:00:00" u="1"/>
        <d v="2019-11-10T17:00:00" u="1"/>
        <d v="2017-07-21T15:00:00" u="1"/>
        <d v="2017-11-10T20:00:00" u="1"/>
        <d v="2018-07-21T14:00:00" u="1"/>
        <d v="2018-11-10T19:00:00" u="1"/>
        <d v="2019-07-21T13:00:00" u="1"/>
        <d v="2019-11-10T18:00:00" u="1"/>
        <d v="2017-07-21T16:00:00" u="1"/>
        <d v="2017-11-10T21:00:00" u="1"/>
        <d v="2018-07-21T15:00:00" u="1"/>
        <d v="2018-11-10T20:00:00" u="1"/>
        <d v="2019-07-21T14:00:00" u="1"/>
        <d v="2019-11-10T19:00:00" u="1"/>
        <d v="2017-07-21T17:00:00" u="1"/>
        <d v="2017-11-10T22:00:00" u="1"/>
        <d v="2018-07-21T16:00:00" u="1"/>
        <d v="2018-11-10T21:00:00" u="1"/>
        <d v="2019-07-21T15:00:00" u="1"/>
        <d v="2019-11-10T20:00:00" u="1"/>
        <d v="2017-07-21T18:00:00" u="1"/>
        <d v="2017-11-10T23:00:00" u="1"/>
        <d v="2018-07-21T17:00:00" u="1"/>
        <d v="2018-11-10T22:00:00" u="1"/>
        <d v="2019-07-21T16:00:00" u="1"/>
        <d v="2019-11-10T21:00:00" u="1"/>
        <d v="2017-07-21T19:00:00" u="1"/>
        <d v="2018-07-21T18:00:00" u="1"/>
        <d v="2018-11-10T23:00:00" u="1"/>
        <d v="2019-07-21T17:00:00" u="1"/>
        <d v="2019-11-10T22:00:00" u="1"/>
        <d v="2017-07-21T20:00:00" u="1"/>
        <d v="2018-07-21T19:00:00" u="1"/>
        <d v="2019-07-21T18:00:00" u="1"/>
        <d v="2019-11-10T23:00:00" u="1"/>
        <d v="2017-07-21T21:00:00" u="1"/>
        <d v="2018-07-21T20:00:00" u="1"/>
        <d v="2019-07-21T19:00:00" u="1"/>
        <d v="2017-07-21T22:00:00" u="1"/>
        <d v="2018-07-21T21:00:00" u="1"/>
        <d v="2019-07-21T20:00:00" u="1"/>
        <d v="2017-07-21T23:00:00" u="1"/>
        <d v="2018-07-21T22:00:00" u="1"/>
        <d v="2019-07-21T21:00:00" u="1"/>
        <d v="2018-07-21T23:00:00" u="1"/>
        <d v="2019-07-21T22:00:00" u="1"/>
        <d v="2019-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17-12-10T09:00:00" u="1"/>
        <d v="2018-12-10T08:00:00" u="1"/>
        <d v="2019-08-21T02:00:00" u="1"/>
        <d v="2019-12-10T07:00:00" u="1"/>
        <d v="2017-12-10T10:00:00" u="1"/>
        <d v="2018-12-10T09:00:00" u="1"/>
        <d v="2019-08-21T03:00:00" u="1"/>
        <d v="2019-12-10T08:00:00" u="1"/>
        <d v="2017-12-10T11:00:00" u="1"/>
        <d v="2018-12-10T10:00:00" u="1"/>
        <d v="2019-08-21T04:00:00" u="1"/>
        <d v="2019-12-10T09:00:00" u="1"/>
        <d v="2017-12-10T12:00:00" u="1"/>
        <d v="2018-12-10T11:00:00" u="1"/>
        <d v="2019-08-21T05:00:00" u="1"/>
        <d v="2019-12-10T10:00:00" u="1"/>
        <d v="2017-12-10T13:00:00" u="1"/>
        <d v="2018-12-10T12:00:00" u="1"/>
        <d v="2019-08-21T06:00:00" u="1"/>
        <d v="2019-12-10T11:00:00" u="1"/>
        <d v="2017-12-10T14:00:00" u="1"/>
        <d v="2018-12-10T13:00:00" u="1"/>
        <d v="2019-08-21T07:00:00" u="1"/>
        <d v="2019-12-10T12:00:00" u="1"/>
        <d v="2017-12-10T15:00:00" u="1"/>
        <d v="2018-12-10T14:00:00" u="1"/>
        <d v="2019-08-21T08:00:00" u="1"/>
        <d v="2019-12-10T13:00:00" u="1"/>
        <d v="2017-12-10T16:00:00" u="1"/>
        <d v="2018-12-10T15:00:00" u="1"/>
        <d v="2019-08-21T09:00:00" u="1"/>
        <d v="2019-12-10T14:00:00" u="1"/>
        <d v="2017-12-10T17:00:00" u="1"/>
        <d v="2018-12-10T16:00:00" u="1"/>
        <d v="2019-08-21T10:00:00" u="1"/>
        <d v="2019-12-10T15:00:00" u="1"/>
        <d v="2017-12-10T18:00:00" u="1"/>
        <d v="2018-12-10T17:00:00" u="1"/>
        <d v="2019-08-21T11:00:00" u="1"/>
        <d v="2019-12-10T16:00:00" u="1"/>
        <d v="2017-12-10T19:00:00" u="1"/>
        <d v="2018-12-10T18:00:00" u="1"/>
        <d v="2019-08-21T12:00:00" u="1"/>
        <d v="2019-12-10T17:00:00" u="1"/>
        <d v="2017-12-10T20:00:00" u="1"/>
        <d v="2018-12-10T19:00:00" u="1"/>
        <d v="2019-08-21T13:00:00" u="1"/>
        <d v="2019-12-10T18:00:00" u="1"/>
        <d v="2017-12-10T21:00:00" u="1"/>
        <d v="2018-12-10T20:00:00" u="1"/>
        <d v="2019-08-21T14:00:00" u="1"/>
        <d v="2019-12-10T19:00:00" u="1"/>
        <d v="2017-12-10T22:00:00" u="1"/>
        <d v="2018-12-10T21:00:00" u="1"/>
        <d v="2019-08-21T15:00:00" u="1"/>
        <d v="2019-12-10T20:00:00" u="1"/>
        <d v="2017-12-10T23:00:00" u="1"/>
        <d v="2018-12-10T22:00:00" u="1"/>
        <d v="2019-08-21T16:00:00" u="1"/>
        <d v="2019-12-10T21:00:00" u="1"/>
        <d v="2018-12-10T23:00:00" u="1"/>
        <d v="2019-08-21T17:00:00" u="1"/>
        <d v="2019-12-10T22:00:00" u="1"/>
        <d v="2019-08-21T18:00:00" u="1"/>
        <d v="2019-12-10T23:00:00" u="1"/>
        <d v="2019-08-21T19:00:00" u="1"/>
        <d v="2019-08-21T20:00:00" u="1"/>
        <d v="2019-08-21T21:00:00" u="1"/>
        <d v="2019-08-21T22:00:00" u="1"/>
        <d v="2019-08-21T23:00:00" u="1"/>
        <d v="2019-09-21T00:00:00" u="1"/>
        <d v="2019-09-21T01:00:00" u="1"/>
        <d v="2019-09-21T02:00:00" u="1"/>
        <d v="2019-09-21T03:00:00" u="1"/>
        <d v="2019-09-21T04:00:00" u="1"/>
        <d v="2019-09-21T05:00:00" u="1"/>
        <d v="2019-09-21T06:00:00" u="1"/>
        <d v="2019-09-21T07:00:00" u="1"/>
        <d v="2019-09-21T08:00:00" u="1"/>
        <d v="2019-09-21T09:00:00" u="1"/>
        <d v="2019-09-21T10:00:00" u="1"/>
        <d v="2019-09-21T11:00:00" u="1"/>
        <d v="2019-09-21T12:00:00" u="1"/>
        <d v="2019-09-21T13:00:00" u="1"/>
        <d v="2019-09-21T14:00:00" u="1"/>
        <d v="2019-09-21T15:00:00" u="1"/>
        <d v="2019-09-21T16:00:00" u="1"/>
        <d v="2019-09-21T17:00:00" u="1"/>
        <d v="2019-09-21T18:00:00" u="1"/>
        <d v="2019-09-21T19:00:00" u="1"/>
        <d v="2019-09-21T20:00:00" u="1"/>
        <d v="2019-09-21T21:00:00" u="1"/>
        <d v="2019-09-21T22:00:00" u="1"/>
        <d v="2019-09-21T23:00:00" u="1"/>
        <d v="2019-10-21T00:00:00" u="1"/>
        <d v="2019-10-21T01:00:00" u="1"/>
        <d v="2019-10-21T02:00:00" u="1"/>
        <d v="2019-10-21T03:00:00" u="1"/>
        <d v="2019-10-21T04:00:00" u="1"/>
        <d v="2019-10-21T05:00:00" u="1"/>
        <d v="2019-10-21T06:00:00" u="1"/>
        <d v="2019-10-21T07:00:00" u="1"/>
        <d v="2019-10-21T08:00:00" u="1"/>
        <d v="2019-10-21T09:00:00" u="1"/>
        <d v="2019-10-21T10:00:00" u="1"/>
        <d v="2019-10-21T11:00:00" u="1"/>
        <d v="2019-10-21T12:00:00" u="1"/>
        <d v="2019-10-21T13:00:00" u="1"/>
        <d v="2019-10-21T14:00:00" u="1"/>
        <d v="2019-10-21T15:00:00" u="1"/>
        <d v="2019-10-21T16:00:00" u="1"/>
        <d v="2019-10-21T17:00:00" u="1"/>
        <d v="2019-10-21T18:00:00" u="1"/>
        <d v="2019-10-21T19:00:00" u="1"/>
        <d v="2019-10-21T20:00:00" u="1"/>
        <d v="2019-10-21T21:00:00" u="1"/>
        <d v="2019-10-21T22:00:00" u="1"/>
        <d v="2019-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17-09-11T04:00:00" u="1"/>
        <d v="2018-09-11T03:00:00" u="1"/>
        <d v="2019-09-11T02:00:00" u="1"/>
        <d v="2017-05-22T00:00:00" u="1"/>
        <d v="2017-09-11T05:00:00" u="1"/>
        <d v="2018-09-11T04:00:00" u="1"/>
        <d v="2019-09-11T03:00:00" u="1"/>
        <d v="2017-05-22T01:00:00" u="1"/>
        <d v="2017-09-11T06:00:00" u="1"/>
        <d v="2018-05-22T00:00:00" u="1"/>
        <d v="2018-09-11T05:00:00" u="1"/>
        <d v="2019-09-11T04:00:00" u="1"/>
        <d v="2017-05-22T02:00:00" u="1"/>
        <d v="2017-09-11T07:00:00" u="1"/>
        <d v="2018-05-22T01:00:00" u="1"/>
        <d v="2018-09-11T06:00:00" u="1"/>
        <d v="2019-05-22T00:00:00" u="1"/>
        <d v="2019-09-11T05:00:00" u="1"/>
        <d v="2017-05-22T03:00:00" u="1"/>
        <d v="2017-09-11T08:00:00" u="1"/>
        <d v="2018-05-22T02:00:00" u="1"/>
        <d v="2018-09-11T07:00:00" u="1"/>
        <d v="2019-05-22T01:00:00" u="1"/>
        <d v="2019-09-11T06:00:00" u="1"/>
        <d v="2020-05-22T00:00:00" u="1"/>
        <d v="2017-05-22T04:00:00" u="1"/>
        <d v="2017-09-11T09:00:00" u="1"/>
        <d v="2018-05-22T03:00:00" u="1"/>
        <d v="2018-09-11T08:00:00" u="1"/>
        <d v="2019-05-22T02:00:00" u="1"/>
        <d v="2019-09-11T07:00:00" u="1"/>
        <d v="2020-05-22T01:00:00" u="1"/>
        <d v="2017-05-22T05:00:00" u="1"/>
        <d v="2017-09-11T10:00:00" u="1"/>
        <d v="2018-05-22T04:00:00" u="1"/>
        <d v="2018-09-11T09:00:00" u="1"/>
        <d v="2019-05-22T03:00:00" u="1"/>
        <d v="2019-09-11T08:00:00" u="1"/>
        <d v="2020-05-22T02:00:00" u="1"/>
        <d v="2017-05-22T06:00:00" u="1"/>
        <d v="2017-09-11T11:00:00" u="1"/>
        <d v="2018-05-22T05:00:00" u="1"/>
        <d v="2018-09-11T10:00:00" u="1"/>
        <d v="2019-05-22T04:00:00" u="1"/>
        <d v="2019-09-11T09:00:00" u="1"/>
        <d v="2020-05-22T03:00:00" u="1"/>
        <d v="2017-05-22T07:00:00" u="1"/>
        <d v="2017-09-11T12:00:00" u="1"/>
        <d v="2018-05-22T06:00:00" u="1"/>
        <d v="2018-09-11T11:00:00" u="1"/>
        <d v="2019-05-22T05:00:00" u="1"/>
        <d v="2019-09-11T10:00:00" u="1"/>
        <d v="2020-05-22T04:00:00" u="1"/>
        <d v="2017-05-22T08:00:00" u="1"/>
        <d v="2017-09-11T13:00:00" u="1"/>
        <d v="2018-05-22T07:00:00" u="1"/>
        <d v="2018-09-11T12:00:00" u="1"/>
        <d v="2019-05-22T06:00:00" u="1"/>
        <d v="2019-09-11T11:00:00" u="1"/>
        <d v="2020-05-22T05:00:00" u="1"/>
        <d v="2017-05-22T09:00:00" u="1"/>
        <d v="2017-09-11T14:00:00" u="1"/>
        <d v="2018-05-22T08:00:00" u="1"/>
        <d v="2018-09-11T13:00:00" u="1"/>
        <d v="2019-05-22T07:00:00" u="1"/>
        <d v="2019-09-11T12:00:00" u="1"/>
        <d v="2020-05-22T06:00:00" u="1"/>
        <d v="2017-05-22T10:00:00" u="1"/>
        <d v="2017-09-11T15:00:00" u="1"/>
        <d v="2018-05-22T09:00:00" u="1"/>
        <d v="2018-09-11T14:00:00" u="1"/>
        <d v="2019-05-22T08:00:00" u="1"/>
        <d v="2019-09-11T13:00:00" u="1"/>
        <d v="2020-05-22T07:00:00" u="1"/>
        <d v="2017-05-22T11:00:00" u="1"/>
        <d v="2017-09-11T16:00:00" u="1"/>
        <d v="2018-05-22T10:00:00" u="1"/>
        <d v="2018-09-11T15:00:00" u="1"/>
        <d v="2019-05-22T09:00:00" u="1"/>
        <d v="2019-09-11T14:00:00" u="1"/>
        <d v="2020-05-22T08:00:00" u="1"/>
        <d v="2017-05-22T12:00:00" u="1"/>
        <d v="2017-09-11T17:00:00" u="1"/>
        <d v="2018-05-22T11:00:00" u="1"/>
        <d v="2018-09-11T16:00:00" u="1"/>
        <d v="2019-05-22T10:00:00" u="1"/>
        <d v="2019-09-11T15:00:00" u="1"/>
        <d v="2020-05-22T09:00:00" u="1"/>
        <d v="2017-05-22T13:00:00" u="1"/>
        <d v="2017-09-11T18:00:00" u="1"/>
        <d v="2018-05-22T12:00:00" u="1"/>
        <d v="2018-09-11T17:00:00" u="1"/>
        <d v="2019-05-22T11:00:00" u="1"/>
        <d v="2019-09-11T16:00:00" u="1"/>
        <d v="2020-05-22T10:00:00" u="1"/>
        <d v="2017-05-22T14:00:00" u="1"/>
        <d v="2017-09-11T19:00:00" u="1"/>
        <d v="2018-05-22T13:00:00" u="1"/>
        <d v="2018-09-11T18:00:00" u="1"/>
        <d v="2019-05-22T12:00:00" u="1"/>
        <d v="2019-09-11T17:00:00" u="1"/>
        <d v="2020-05-22T11:00:00" u="1"/>
        <d v="2017-05-22T15:00:00" u="1"/>
        <d v="2017-09-11T20:00:00" u="1"/>
        <d v="2018-05-22T14:00:00" u="1"/>
        <d v="2018-09-11T19:00:00" u="1"/>
        <d v="2019-05-22T13:00:00" u="1"/>
        <d v="2019-09-11T18:00:00" u="1"/>
        <d v="2020-05-22T12:00:00" u="1"/>
        <d v="2017-05-22T16:00:00" u="1"/>
        <d v="2017-09-11T21:00:00" u="1"/>
        <d v="2018-05-22T15:00:00" u="1"/>
        <d v="2018-09-11T20:00:00" u="1"/>
        <d v="2019-05-22T14:00:00" u="1"/>
        <d v="2019-09-11T19:00:00" u="1"/>
        <d v="2020-05-22T13:00:00" u="1"/>
        <d v="2017-05-22T17:00:00" u="1"/>
        <d v="2017-09-11T22:00:00" u="1"/>
        <d v="2018-05-22T16:00:00" u="1"/>
        <d v="2018-09-11T21:00:00" u="1"/>
        <d v="2019-05-22T15:00:00" u="1"/>
        <d v="2019-09-11T20:00:00" u="1"/>
        <d v="2020-05-22T14:00:00" u="1"/>
        <d v="2017-05-22T18:00:00" u="1"/>
        <d v="2017-09-11T23:00:00" u="1"/>
        <d v="2018-05-22T17:00:00" u="1"/>
        <d v="2018-09-11T22:00:00" u="1"/>
        <d v="2019-05-22T16:00:00" u="1"/>
        <d v="2019-09-11T21:00:00" u="1"/>
        <d v="2020-05-22T15:00:00" u="1"/>
        <d v="2017-05-22T19:00:00" u="1"/>
        <d v="2018-05-22T18:00:00" u="1"/>
        <d v="2018-09-11T23:00:00" u="1"/>
        <d v="2019-05-22T17:00:00" u="1"/>
        <d v="2019-09-11T22:00:00" u="1"/>
        <d v="2020-05-22T16:00:00" u="1"/>
        <d v="2017-05-22T20:00:00" u="1"/>
        <d v="2018-05-22T19:00:00" u="1"/>
        <d v="2019-05-22T18:00:00" u="1"/>
        <d v="2019-09-11T23: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17-10-11T04:00:00" u="1"/>
        <d v="2018-10-11T03:00:00" u="1"/>
        <d v="2019-10-11T02:00:00" u="1"/>
        <d v="2017-06-22T00:00:00" u="1"/>
        <d v="2017-10-11T05:00:00" u="1"/>
        <d v="2018-10-11T04:00:00" u="1"/>
        <d v="2019-10-11T03:00:00" u="1"/>
        <d v="2017-06-22T01:00:00" u="1"/>
        <d v="2017-10-11T06:00:00" u="1"/>
        <d v="2018-06-22T00:00:00" u="1"/>
        <d v="2018-10-11T05:00:00" u="1"/>
        <d v="2019-10-11T04:00:00" u="1"/>
        <d v="2017-06-22T02:00:00" u="1"/>
        <d v="2017-10-11T07:00:00" u="1"/>
        <d v="2018-06-22T01:00:00" u="1"/>
        <d v="2018-10-11T06:00:00" u="1"/>
        <d v="2019-06-22T00:00:00" u="1"/>
        <d v="2019-10-11T05:00:00" u="1"/>
        <d v="2017-06-22T03:00:00" u="1"/>
        <d v="2017-10-11T08:00:00" u="1"/>
        <d v="2018-06-22T02:00:00" u="1"/>
        <d v="2018-10-11T07:00:00" u="1"/>
        <d v="2019-06-22T01:00:00" u="1"/>
        <d v="2019-10-11T06:00:00" u="1"/>
        <d v="2017-06-22T04:00:00" u="1"/>
        <d v="2017-10-11T09:00:00" u="1"/>
        <d v="2018-06-22T03:00:00" u="1"/>
        <d v="2018-10-11T08:00:00" u="1"/>
        <d v="2019-06-22T02:00:00" u="1"/>
        <d v="2019-10-11T07:00:00" u="1"/>
        <d v="2017-06-22T05:00:00" u="1"/>
        <d v="2017-10-11T10:00:00" u="1"/>
        <d v="2018-06-22T04:00:00" u="1"/>
        <d v="2018-10-11T09:00:00" u="1"/>
        <d v="2019-06-22T03:00:00" u="1"/>
        <d v="2019-10-11T08:00:00" u="1"/>
        <d v="2017-06-22T06:00:00" u="1"/>
        <d v="2018-06-22T05:00:00" u="1"/>
        <d v="2019-06-22T04:00:00" u="1"/>
        <d v="2019-10-11T09:00:00" u="1"/>
        <d v="2017-06-22T07:00:00" u="1"/>
        <d v="2018-06-22T06:00:00" u="1"/>
        <d v="2019-06-22T05:00:00" u="1"/>
        <d v="2019-10-11T10:00:00" u="1"/>
        <d v="2017-06-22T08:00:00" u="1"/>
        <d v="2018-06-22T07:00:00" u="1"/>
        <d v="2019-06-22T06:00:00" u="1"/>
        <d v="2019-10-11T11:00:00" u="1"/>
        <d v="2017-06-22T09:00:00" u="1"/>
        <d v="2018-06-22T08:00:00" u="1"/>
        <d v="2019-06-22T07:00:00" u="1"/>
        <d v="2019-10-11T12:00:00" u="1"/>
        <d v="2017-06-22T10:00:00" u="1"/>
        <d v="2018-06-22T09:00:00" u="1"/>
        <d v="2019-06-22T08:00:00" u="1"/>
        <d v="2019-10-11T13:00:00" u="1"/>
        <d v="2017-06-22T11:00:00" u="1"/>
        <d v="2018-06-22T10:00:00" u="1"/>
        <d v="2019-06-22T09:00:00" u="1"/>
        <d v="2019-10-11T14:00:00" u="1"/>
        <d v="2017-06-22T12:00:00" u="1"/>
        <d v="2018-06-22T11:00:00" u="1"/>
        <d v="2019-06-22T10:00:00" u="1"/>
        <d v="2019-10-11T15:00:00" u="1"/>
        <d v="2017-06-22T13:00:00" u="1"/>
        <d v="2018-06-22T12:00:00" u="1"/>
        <d v="2019-06-22T11:00:00" u="1"/>
        <d v="2019-10-11T16:00:00" u="1"/>
        <d v="2017-06-22T14:00:00" u="1"/>
        <d v="2018-06-22T13:00:00" u="1"/>
        <d v="2019-06-22T12:00:00" u="1"/>
        <d v="2019-10-11T17:00:00" u="1"/>
        <d v="2017-06-22T15:00:00" u="1"/>
        <d v="2018-06-22T14:00:00" u="1"/>
        <d v="2019-06-22T13:00:00" u="1"/>
        <d v="2019-10-11T18:00:00" u="1"/>
        <d v="2017-06-22T16:00:00" u="1"/>
        <d v="2018-06-22T15:00:00" u="1"/>
        <d v="2019-06-22T14:00:00" u="1"/>
        <d v="2019-10-11T19:00:00" u="1"/>
        <d v="2017-06-22T17:00:00" u="1"/>
        <d v="2018-06-22T16:00:00" u="1"/>
        <d v="2019-06-22T15:00:00" u="1"/>
        <d v="2019-10-11T20:00:00" u="1"/>
        <d v="2017-06-22T18:00:00" u="1"/>
        <d v="2018-06-22T17:00:00" u="1"/>
        <d v="2019-06-22T16:00:00" u="1"/>
        <d v="2019-10-11T21:00:00" u="1"/>
        <d v="2017-06-22T19:00:00" u="1"/>
        <d v="2018-06-22T18:00:00" u="1"/>
        <d v="2019-06-22T17:00:00" u="1"/>
        <d v="2019-10-11T22:00:00" u="1"/>
        <d v="2017-06-22T20:00:00" u="1"/>
        <d v="2018-06-22T19:00:00" u="1"/>
        <d v="2019-06-22T18:00:00" u="1"/>
        <d v="2019-10-11T23:00:00" u="1"/>
        <d v="2017-06-22T21:00:00" u="1"/>
        <d v="2018-06-22T20:00:00" u="1"/>
        <d v="2019-06-22T19:00:00" u="1"/>
        <d v="2017-06-22T22:00:00" u="1"/>
        <d v="2018-06-22T21:00:00" u="1"/>
        <d v="2019-06-22T20:00:00" u="1"/>
        <d v="2017-06-22T23:00:00" u="1"/>
        <d v="2018-06-22T22:00:00" u="1"/>
        <d v="2019-06-22T21:00:00" u="1"/>
        <d v="2018-06-22T23:00:00" u="1"/>
        <d v="2019-06-22T22:00:00" u="1"/>
        <d v="2019-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17-07-22T04:00:00" u="1"/>
        <d v="2018-07-22T03:00:00" u="1"/>
        <d v="2019-07-22T02:00:00" u="1"/>
        <d v="2019-11-11T07:00:00" u="1"/>
        <d v="2017-07-22T05:00:00" u="1"/>
        <d v="2018-07-22T04:00:00" u="1"/>
        <d v="2019-07-22T03:00:00" u="1"/>
        <d v="2019-11-11T08:00:00" u="1"/>
        <d v="2017-07-22T06:00:00" u="1"/>
        <d v="2018-07-22T05:00:00" u="1"/>
        <d v="2019-07-22T04:00:00" u="1"/>
        <d v="2019-11-11T09:00:00" u="1"/>
        <d v="2017-07-22T07:00:00" u="1"/>
        <d v="2018-07-22T06:00:00" u="1"/>
        <d v="2019-07-22T05:00:00" u="1"/>
        <d v="2019-11-11T10:00:00" u="1"/>
        <d v="2017-07-22T08:00:00" u="1"/>
        <d v="2018-07-22T07:00:00" u="1"/>
        <d v="2019-07-22T06:00:00" u="1"/>
        <d v="2019-11-11T11:00:00" u="1"/>
        <d v="2017-07-22T09:00:00" u="1"/>
        <d v="2018-07-22T08:00:00" u="1"/>
        <d v="2019-07-22T07:00:00" u="1"/>
        <d v="2019-11-11T12:00:00" u="1"/>
        <d v="2017-07-22T10:00:00" u="1"/>
        <d v="2018-07-22T09:00:00" u="1"/>
        <d v="2019-07-22T08:00:00" u="1"/>
        <d v="2019-11-11T13:00:00" u="1"/>
        <d v="2017-07-22T11:00:00" u="1"/>
        <d v="2018-07-22T10:00:00" u="1"/>
        <d v="2019-07-22T09:00:00" u="1"/>
        <d v="2019-11-11T14:00:00" u="1"/>
        <d v="2017-07-22T12:00:00" u="1"/>
        <d v="2018-07-22T11:00:00" u="1"/>
        <d v="2019-07-22T10:00:00" u="1"/>
        <d v="2019-11-11T15:00:00" u="1"/>
        <d v="2017-07-22T13:00:00" u="1"/>
        <d v="2018-07-22T12:00:00" u="1"/>
        <d v="2019-07-22T11:00:00" u="1"/>
        <d v="2019-11-11T16:00:00" u="1"/>
        <d v="2017-07-22T14:00:00" u="1"/>
        <d v="2018-07-22T13:00:00" u="1"/>
        <d v="2019-07-22T12:00:00" u="1"/>
        <d v="2019-11-11T17:00:00" u="1"/>
        <d v="2017-07-22T15:00:00" u="1"/>
        <d v="2018-07-22T14:00:00" u="1"/>
        <d v="2019-07-22T13:00:00" u="1"/>
        <d v="2019-11-11T18:00:00" u="1"/>
        <d v="2017-07-22T16:00:00" u="1"/>
        <d v="2018-07-22T15:00:00" u="1"/>
        <d v="2019-07-22T14:00:00" u="1"/>
        <d v="2019-11-11T19:00:00" u="1"/>
        <d v="2017-07-22T17:00:00" u="1"/>
        <d v="2018-07-22T16:00:00" u="1"/>
        <d v="2019-07-22T15:00:00" u="1"/>
        <d v="2019-11-11T20:00:00" u="1"/>
        <d v="2017-07-22T18:00:00" u="1"/>
        <d v="2018-07-22T17:00:00" u="1"/>
        <d v="2019-07-22T16:00:00" u="1"/>
        <d v="2019-11-11T21:00:00" u="1"/>
        <d v="2017-07-22T19:00:00" u="1"/>
        <d v="2018-07-22T18:00:00" u="1"/>
        <d v="2019-07-22T17:00:00" u="1"/>
        <d v="2019-11-11T22:00:00" u="1"/>
        <d v="2017-07-22T20:00:00" u="1"/>
        <d v="2018-07-22T19:00:00" u="1"/>
        <d v="2019-07-22T18:00:00" u="1"/>
        <d v="2019-11-11T23:00:00" u="1"/>
        <d v="2017-07-22T21:00:00" u="1"/>
        <d v="2018-07-22T20:00:00" u="1"/>
        <d v="2019-07-22T19:00:00" u="1"/>
        <d v="2017-07-22T22:00:00" u="1"/>
        <d v="2018-07-22T21:00:00" u="1"/>
        <d v="2019-07-22T20:00:00" u="1"/>
        <d v="2017-07-22T23:00:00" u="1"/>
        <d v="2018-07-22T22:00:00" u="1"/>
        <d v="2019-07-22T21:00:00" u="1"/>
        <d v="2018-07-22T23:00:00" u="1"/>
        <d v="2019-07-22T22:00:00" u="1"/>
        <d v="2019-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17-08-22T04:00:00" u="1"/>
        <d v="2018-08-22T03:00:00" u="1"/>
        <d v="2019-08-22T02:00:00" u="1"/>
        <d v="2019-12-11T07:00:00" u="1"/>
        <d v="2017-08-22T05:00:00" u="1"/>
        <d v="2018-08-22T04:00:00" u="1"/>
        <d v="2019-08-22T03:00:00" u="1"/>
        <d v="2019-12-11T08:00:00" u="1"/>
        <d v="2017-08-22T06:00:00" u="1"/>
        <d v="2018-08-22T05:00:00" u="1"/>
        <d v="2019-08-22T04:00:00" u="1"/>
        <d v="2019-12-11T09:00:00" u="1"/>
        <d v="2017-08-22T07:00:00" u="1"/>
        <d v="2018-08-22T06:00:00" u="1"/>
        <d v="2019-08-22T05:00:00" u="1"/>
        <d v="2019-12-11T10:00:00" u="1"/>
        <d v="2017-08-22T08:00:00" u="1"/>
        <d v="2018-08-22T07:00:00" u="1"/>
        <d v="2019-08-22T06:00:00" u="1"/>
        <d v="2019-12-11T11:00:00" u="1"/>
        <d v="2017-08-22T09:00:00" u="1"/>
        <d v="2018-08-22T08:00:00" u="1"/>
        <d v="2019-08-22T07:00:00" u="1"/>
        <d v="2019-12-11T12:00:00" u="1"/>
        <d v="2017-08-22T10:00:00" u="1"/>
        <d v="2018-08-22T09:00:00" u="1"/>
        <d v="2019-08-22T08:00:00" u="1"/>
        <d v="2019-12-11T13:00:00" u="1"/>
        <d v="2017-08-22T11:00:00" u="1"/>
        <d v="2018-08-22T10:00:00" u="1"/>
        <d v="2019-08-22T09:00:00" u="1"/>
        <d v="2019-12-11T14:00:00" u="1"/>
        <d v="2017-08-22T12:00:00" u="1"/>
        <d v="2018-08-22T11:00:00" u="1"/>
        <d v="2019-08-22T10:00:00" u="1"/>
        <d v="2019-12-11T15:00:00" u="1"/>
        <d v="2017-08-22T13:00:00" u="1"/>
        <d v="2018-08-22T12:00:00" u="1"/>
        <d v="2019-08-22T11:00:00" u="1"/>
        <d v="2019-12-11T16:00:00" u="1"/>
        <d v="2017-08-22T14:00:00" u="1"/>
        <d v="2018-08-22T13:00:00" u="1"/>
        <d v="2019-08-22T12:00:00" u="1"/>
        <d v="2019-12-11T17:00:00" u="1"/>
        <d v="2017-08-22T15:00:00" u="1"/>
        <d v="2018-08-22T14:00:00" u="1"/>
        <d v="2019-08-22T13:00:00" u="1"/>
        <d v="2019-12-11T18:00:00" u="1"/>
        <d v="2017-08-22T16:00:00" u="1"/>
        <d v="2018-08-22T15:00:00" u="1"/>
        <d v="2019-08-22T14:00:00" u="1"/>
        <d v="2019-12-11T19:00:00" u="1"/>
        <d v="2017-08-22T17:00:00" u="1"/>
        <d v="2018-08-22T16:00:00" u="1"/>
        <d v="2019-08-22T15:00:00" u="1"/>
        <d v="2019-12-11T20:00:00" u="1"/>
        <d v="2017-08-22T18:00:00" u="1"/>
        <d v="2018-08-22T17:00:00" u="1"/>
        <d v="2019-08-22T16:00:00" u="1"/>
        <d v="2019-12-11T21:00:00" u="1"/>
        <d v="2017-08-22T19:00:00" u="1"/>
        <d v="2018-08-22T18:00:00" u="1"/>
        <d v="2019-08-22T17:00:00" u="1"/>
        <d v="2019-12-11T22:00:00" u="1"/>
        <d v="2017-08-22T20:00:00" u="1"/>
        <d v="2018-08-22T19:00:00" u="1"/>
        <d v="2019-08-22T18:00:00" u="1"/>
        <d v="2019-12-11T23: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20-05-12T00:00:00" u="1"/>
        <d v="2017-05-12T04:00:00" u="1"/>
        <d v="2017-09-01T09:00:00" u="1"/>
        <d v="2018-05-12T03:00:00" u="1"/>
        <d v="2018-09-01T08:00:00" u="1"/>
        <d v="2019-05-12T02:00:00" u="1"/>
        <d v="2019-09-01T07:00:00" u="1"/>
        <d v="2020-05-12T01:00:00" u="1"/>
        <d v="2017-05-12T05:00:00" u="1"/>
        <d v="2017-09-01T10:00:00" u="1"/>
        <d v="2018-05-12T04:00:00" u="1"/>
        <d v="2018-09-01T09:00:00" u="1"/>
        <d v="2019-05-12T03:00:00" u="1"/>
        <d v="2019-09-01T08:00:00" u="1"/>
        <d v="2020-05-12T02:00:00" u="1"/>
        <d v="2017-05-12T06:00:00" u="1"/>
        <d v="2017-09-01T11:00:00" u="1"/>
        <d v="2018-01-23T00:00:00" u="1"/>
        <d v="2018-05-12T05:00:00" u="1"/>
        <d v="2018-09-01T10:00:00" u="1"/>
        <d v="2019-05-12T04:00:00" u="1"/>
        <d v="2019-09-01T09:00:00" u="1"/>
        <d v="2020-05-12T03:00:00" u="1"/>
        <d v="2017-05-12T07:00:00" u="1"/>
        <d v="2017-09-01T12:00:00" u="1"/>
        <d v="2018-01-23T01:00:00" u="1"/>
        <d v="2018-05-12T06:00:00" u="1"/>
        <d v="2018-09-01T11:00:00" u="1"/>
        <d v="2019-01-23T00:00:00" u="1"/>
        <d v="2019-05-12T05:00:00" u="1"/>
        <d v="2019-09-01T10:00:00" u="1"/>
        <d v="2020-05-12T04:00:00" u="1"/>
        <d v="2017-05-12T08:00:00" u="1"/>
        <d v="2017-09-01T13:00:00" u="1"/>
        <d v="2018-01-23T02:00:00" u="1"/>
        <d v="2018-05-12T07:00:00" u="1"/>
        <d v="2018-09-01T12:00:00" u="1"/>
        <d v="2019-01-23T01:00:00" u="1"/>
        <d v="2019-05-12T06:00:00" u="1"/>
        <d v="2019-09-01T11:00:00" u="1"/>
        <d v="2020-01-23T00:00:00" u="1"/>
        <d v="2020-05-12T05:00:00" u="1"/>
        <d v="2017-05-12T09:00:00" u="1"/>
        <d v="2017-09-01T14:00:00" u="1"/>
        <d v="2018-01-23T03:00:00" u="1"/>
        <d v="2018-05-12T08:00:00" u="1"/>
        <d v="2018-09-01T13:00:00" u="1"/>
        <d v="2019-01-23T02:00:00" u="1"/>
        <d v="2019-05-12T07:00:00" u="1"/>
        <d v="2019-09-01T12:00:00" u="1"/>
        <d v="2020-01-23T01:00:00" u="1"/>
        <d v="2020-05-12T06:00:00" u="1"/>
        <d v="2017-05-12T10:00:00" u="1"/>
        <d v="2017-09-01T15:00:00" u="1"/>
        <d v="2018-01-23T04:00:00" u="1"/>
        <d v="2018-05-12T09:00:00" u="1"/>
        <d v="2018-09-01T14:00:00" u="1"/>
        <d v="2019-01-23T03:00:00" u="1"/>
        <d v="2019-05-12T08:00:00" u="1"/>
        <d v="2019-09-01T13:00:00" u="1"/>
        <d v="2020-01-23T02:00:00" u="1"/>
        <d v="2020-05-12T07:00:00" u="1"/>
        <d v="2017-05-12T11:00:00" u="1"/>
        <d v="2017-09-01T16:00:00" u="1"/>
        <d v="2018-01-23T05:00:00" u="1"/>
        <d v="2018-05-12T10:00:00" u="1"/>
        <d v="2018-09-01T15:00:00" u="1"/>
        <d v="2019-01-23T04:00:00" u="1"/>
        <d v="2019-05-12T09:00:00" u="1"/>
        <d v="2019-09-01T14:00:00" u="1"/>
        <d v="2020-01-23T03:00:00" u="1"/>
        <d v="2020-05-12T08:00:00" u="1"/>
        <d v="2017-05-12T12:00:00" u="1"/>
        <d v="2017-09-01T17:00:00" u="1"/>
        <d v="2018-01-23T06:00:00" u="1"/>
        <d v="2018-05-12T11:00:00" u="1"/>
        <d v="2018-09-01T16:00:00" u="1"/>
        <d v="2019-01-23T05:00:00" u="1"/>
        <d v="2019-05-12T10:00:00" u="1"/>
        <d v="2019-09-01T15:00:00" u="1"/>
        <d v="2020-01-23T04:00:00" u="1"/>
        <d v="2020-05-12T09:00:00" u="1"/>
        <d v="2017-05-12T13:00:00" u="1"/>
        <d v="2017-09-01T18:00:00" u="1"/>
        <d v="2018-01-23T07:00:00" u="1"/>
        <d v="2018-05-12T12:00:00" u="1"/>
        <d v="2018-09-01T17:00:00" u="1"/>
        <d v="2019-01-23T06:00:00" u="1"/>
        <d v="2019-05-12T11:00:00" u="1"/>
        <d v="2019-09-01T16:00:00" u="1"/>
        <d v="2020-01-23T05:00:00" u="1"/>
        <d v="2020-05-12T10:00:00" u="1"/>
        <d v="2017-05-12T14:00:00" u="1"/>
        <d v="2017-09-01T19:00:00" u="1"/>
        <d v="2018-01-23T08:00:00" u="1"/>
        <d v="2018-05-12T13:00:00" u="1"/>
        <d v="2018-09-01T18:00:00" u="1"/>
        <d v="2019-01-23T07:00:00" u="1"/>
        <d v="2019-05-12T12:00:00" u="1"/>
        <d v="2019-09-01T17:00:00" u="1"/>
        <d v="2020-01-23T06:00:00" u="1"/>
        <d v="2020-05-12T11:00:00" u="1"/>
        <d v="2017-05-12T15:00:00" u="1"/>
        <d v="2017-09-01T20:00:00" u="1"/>
        <d v="2018-01-23T09:00:00" u="1"/>
        <d v="2018-05-12T14:00:00" u="1"/>
        <d v="2018-09-01T19:00:00" u="1"/>
        <d v="2019-01-23T08:00:00" u="1"/>
        <d v="2019-05-12T13:00:00" u="1"/>
        <d v="2019-09-01T18:00:00" u="1"/>
        <d v="2020-01-23T07:00:00" u="1"/>
        <d v="2020-05-12T12:00:00" u="1"/>
        <d v="2017-05-12T16:00:00" u="1"/>
        <d v="2017-09-01T21:00:00" u="1"/>
        <d v="2018-01-23T10:00:00" u="1"/>
        <d v="2018-05-12T15:00:00" u="1"/>
        <d v="2018-09-01T20:00:00" u="1"/>
        <d v="2019-01-23T09:00:00" u="1"/>
        <d v="2019-05-12T14:00:00" u="1"/>
        <d v="2019-09-01T19:00:00" u="1"/>
        <d v="2020-01-23T08:00:00" u="1"/>
        <d v="2020-05-12T13:00:00" u="1"/>
        <d v="2017-05-12T17:00:00" u="1"/>
        <d v="2017-09-01T22:00:00" u="1"/>
        <d v="2018-01-23T11:00:00" u="1"/>
        <d v="2018-05-12T16:00:00" u="1"/>
        <d v="2018-09-01T21:00:00" u="1"/>
        <d v="2019-01-23T10:00:00" u="1"/>
        <d v="2019-05-12T15:00:00" u="1"/>
        <d v="2019-09-01T20:00:00" u="1"/>
        <d v="2020-01-23T09:00:00" u="1"/>
        <d v="2020-05-12T14:00:00" u="1"/>
        <d v="2017-05-12T18:00:00" u="1"/>
        <d v="2017-09-01T23:00:00" u="1"/>
        <d v="2018-01-23T12:00:00" u="1"/>
        <d v="2018-05-12T17:00:00" u="1"/>
        <d v="2018-09-01T22:00:00" u="1"/>
        <d v="2019-01-23T11:00:00" u="1"/>
        <d v="2019-05-12T16:00:00" u="1"/>
        <d v="2019-09-01T21:00:00" u="1"/>
        <d v="2020-01-23T10:00:00" u="1"/>
        <d v="2020-05-12T15:00:00" u="1"/>
        <d v="2017-05-12T19:00:00" u="1"/>
        <d v="2018-01-23T13:00:00" u="1"/>
        <d v="2018-05-12T18:00:00" u="1"/>
        <d v="2018-09-01T23:00:00" u="1"/>
        <d v="2019-01-23T12:00:00" u="1"/>
        <d v="2019-05-12T17:00:00" u="1"/>
        <d v="2019-09-01T22:00:00" u="1"/>
        <d v="2020-01-23T11:00:00" u="1"/>
        <d v="2020-05-12T16:00:00" u="1"/>
        <d v="2017-05-12T20:00:00" u="1"/>
        <d v="2018-01-23T14:00:00" u="1"/>
        <d v="2018-05-12T19:00:00" u="1"/>
        <d v="2019-01-23T13:00:00" u="1"/>
        <d v="2019-05-12T18:00:00" u="1"/>
        <d v="2019-09-01T23:00:00" u="1"/>
        <d v="2020-01-23T12:00:00" u="1"/>
        <d v="2020-05-12T17:00:00" u="1"/>
        <d v="2017-05-12T21:00:00" u="1"/>
        <d v="2018-01-23T15:00:00" u="1"/>
        <d v="2018-05-12T20:00:00" u="1"/>
        <d v="2019-01-23T14:00:00" u="1"/>
        <d v="2019-05-12T19:00:00" u="1"/>
        <d v="2020-01-23T13:00:00" u="1"/>
        <d v="2020-05-12T18:00:00" u="1"/>
        <d v="2017-05-12T22:00:00" u="1"/>
        <d v="2018-01-23T16:00:00" u="1"/>
        <d v="2018-05-12T21:00:00" u="1"/>
        <d v="2019-01-23T15:00:00" u="1"/>
        <d v="2019-05-12T20:00:00" u="1"/>
        <d v="2020-01-23T14:00:00" u="1"/>
        <d v="2020-05-12T19:00:00" u="1"/>
        <d v="2017-05-12T23:00:00" u="1"/>
        <d v="2018-01-23T17:00:00" u="1"/>
        <d v="2018-05-12T22:00:00" u="1"/>
        <d v="2019-01-23T16:00:00" u="1"/>
        <d v="2019-05-12T21:00:00" u="1"/>
        <d v="2020-01-23T15:00:00" u="1"/>
        <d v="2020-05-12T20:00:00" u="1"/>
        <d v="2018-01-23T18:00:00" u="1"/>
        <d v="2018-05-12T23:00:00" u="1"/>
        <d v="2019-01-23T17:00:00" u="1"/>
        <d v="2019-05-12T22:00:00" u="1"/>
        <d v="2020-01-23T16:00:00" u="1"/>
        <d v="2020-05-12T21:00:00" u="1"/>
        <d v="2018-01-23T19:00:00" u="1"/>
        <d v="2019-01-23T18:00:00" u="1"/>
        <d v="2019-05-12T23:00:00" u="1"/>
        <d v="2020-01-23T17:00:00" u="1"/>
        <d v="2020-05-12T22:00:00" u="1"/>
        <d v="2018-01-23T20:00:00" u="1"/>
        <d v="2019-01-23T19:00:00" u="1"/>
        <d v="2020-01-23T18:00:00" u="1"/>
        <d v="2020-05-12T23: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sharedItems>
    </cacheField>
    <cacheField name="Control Mode" numFmtId="0">
      <sharedItems containsBlank="1"/>
    </cacheField>
    <cacheField name="Net Gen" numFmtId="0">
      <sharedItems containsString="0" containsBlank="1" containsNumber="1" minValue="0" maxValue="395.17200000000003"/>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77" maxValue="397.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7"/>
    <n v="7"/>
    <n v="7"/>
    <n v="295"/>
    <m/>
    <n v="1"/>
    <n v="7"/>
    <n v="295"/>
    <n v="7"/>
  </r>
  <r>
    <x v="0"/>
    <x v="132"/>
    <s v="OFFLINE"/>
    <n v="0"/>
    <n v="9"/>
    <n v="9"/>
    <n v="9"/>
    <n v="295"/>
    <m/>
    <n v="1"/>
    <n v="9"/>
    <n v="295"/>
    <n v="9"/>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FIXED"/>
    <n v="0.318"/>
    <n v="1"/>
    <n v="1"/>
    <n v="1"/>
    <n v="295"/>
    <m/>
    <n v="1"/>
    <n v="1"/>
    <n v="295"/>
    <n v="1"/>
  </r>
  <r>
    <x v="0"/>
    <x v="222"/>
    <s v="FIXED"/>
    <n v="7.8819999999999997"/>
    <n v="7.8819999999999997"/>
    <n v="7.8819999999999997"/>
    <n v="7"/>
    <n v="295"/>
    <m/>
    <n v="1"/>
    <n v="7.8819999999999997"/>
    <n v="295"/>
    <n v="7.8819999999999997"/>
  </r>
  <r>
    <x v="0"/>
    <x v="223"/>
    <s v="FIXED"/>
    <n v="13.500999999999999"/>
    <n v="14"/>
    <n v="14"/>
    <n v="14"/>
    <n v="295"/>
    <m/>
    <n v="1"/>
    <n v="14"/>
    <n v="295"/>
    <n v="14"/>
  </r>
  <r>
    <x v="0"/>
    <x v="224"/>
    <s v="FIXED"/>
    <n v="43.198"/>
    <n v="178"/>
    <n v="178"/>
    <n v="178"/>
    <n v="295"/>
    <m/>
    <n v="1"/>
    <n v="178"/>
    <n v="295"/>
    <n v="178"/>
  </r>
  <r>
    <x v="0"/>
    <x v="225"/>
    <s v="DISPATCHABLE"/>
    <n v="59.610999999999997"/>
    <n v="295"/>
    <n v="295"/>
    <n v="295"/>
    <n v="295"/>
    <m/>
    <n v="1"/>
    <n v="295"/>
    <n v="295"/>
    <n v="295"/>
  </r>
  <r>
    <x v="0"/>
    <x v="226"/>
    <s v="DISPATCHABLE"/>
    <n v="60.73"/>
    <n v="295"/>
    <n v="295"/>
    <n v="295"/>
    <n v="295"/>
    <m/>
    <n v="1"/>
    <n v="295"/>
    <n v="295"/>
    <n v="295"/>
  </r>
  <r>
    <x v="0"/>
    <x v="227"/>
    <s v="DISPATCHABLE"/>
    <n v="60.107999999999997"/>
    <n v="295"/>
    <n v="295"/>
    <n v="295"/>
    <n v="295"/>
    <m/>
    <n v="1"/>
    <n v="295"/>
    <n v="295"/>
    <n v="295"/>
  </r>
  <r>
    <x v="0"/>
    <x v="228"/>
    <s v="DISPATCHABLE"/>
    <n v="60.192"/>
    <n v="295"/>
    <n v="295"/>
    <n v="295"/>
    <n v="295"/>
    <m/>
    <n v="1"/>
    <n v="295"/>
    <n v="295"/>
    <n v="295"/>
  </r>
  <r>
    <x v="0"/>
    <x v="229"/>
    <s v="DISPATCHABLE"/>
    <n v="107.527"/>
    <n v="295"/>
    <n v="295"/>
    <n v="295"/>
    <n v="295"/>
    <m/>
    <n v="1"/>
    <n v="295"/>
    <n v="295"/>
    <n v="295"/>
  </r>
  <r>
    <x v="0"/>
    <x v="230"/>
    <s v="DISPATCHABLE"/>
    <n v="119.009"/>
    <n v="295"/>
    <n v="295"/>
    <n v="295"/>
    <n v="295"/>
    <m/>
    <n v="1"/>
    <n v="295"/>
    <n v="295"/>
    <n v="295"/>
  </r>
  <r>
    <x v="0"/>
    <x v="231"/>
    <s v="DISPATCHABLE"/>
    <n v="70.483999999999995"/>
    <n v="295"/>
    <n v="295"/>
    <n v="295"/>
    <n v="295"/>
    <m/>
    <n v="1"/>
    <n v="295"/>
    <n v="295"/>
    <n v="295"/>
  </r>
  <r>
    <x v="0"/>
    <x v="232"/>
    <s v="DISPATCHABLE"/>
    <n v="65.129000000000005"/>
    <n v="295"/>
    <n v="295"/>
    <n v="295"/>
    <n v="295"/>
    <m/>
    <n v="1"/>
    <n v="295"/>
    <n v="295"/>
    <n v="295"/>
  </r>
  <r>
    <x v="0"/>
    <x v="233"/>
    <s v="DISPATCHABLE"/>
    <n v="86.015000000000001"/>
    <n v="295"/>
    <n v="295"/>
    <n v="295"/>
    <n v="295"/>
    <m/>
    <n v="1"/>
    <n v="295"/>
    <n v="295"/>
    <n v="295"/>
  </r>
  <r>
    <x v="0"/>
    <x v="234"/>
    <s v="DISPATCHABLE"/>
    <n v="121.31"/>
    <n v="295"/>
    <n v="295"/>
    <n v="295"/>
    <n v="295"/>
    <m/>
    <n v="1"/>
    <n v="295"/>
    <n v="295"/>
    <n v="295"/>
  </r>
  <r>
    <x v="0"/>
    <x v="235"/>
    <s v="DISPATCHABLE"/>
    <n v="148.70699999999999"/>
    <n v="295"/>
    <n v="295"/>
    <n v="295"/>
    <n v="295"/>
    <m/>
    <n v="1"/>
    <n v="295"/>
    <n v="295"/>
    <n v="295"/>
  </r>
  <r>
    <x v="0"/>
    <x v="236"/>
    <s v="DISPATCHABLE"/>
    <n v="185.83600000000001"/>
    <n v="295"/>
    <n v="295"/>
    <n v="295"/>
    <n v="295"/>
    <m/>
    <n v="1"/>
    <n v="295"/>
    <n v="295"/>
    <n v="295"/>
  </r>
  <r>
    <x v="0"/>
    <x v="237"/>
    <s v="DISPATCHABLE"/>
    <n v="185.39400000000001"/>
    <n v="295"/>
    <n v="295"/>
    <n v="295"/>
    <n v="295"/>
    <m/>
    <n v="1"/>
    <n v="295"/>
    <n v="295"/>
    <n v="295"/>
  </r>
  <r>
    <x v="0"/>
    <x v="238"/>
    <s v="DISPATCHABLE"/>
    <n v="109.554"/>
    <n v="295"/>
    <n v="295"/>
    <n v="295"/>
    <n v="295"/>
    <m/>
    <n v="1"/>
    <n v="295"/>
    <n v="295"/>
    <n v="295"/>
  </r>
  <r>
    <x v="0"/>
    <x v="239"/>
    <s v="DISPATCHABLE"/>
    <n v="66.381"/>
    <n v="295"/>
    <n v="295"/>
    <n v="295"/>
    <n v="295"/>
    <m/>
    <n v="1"/>
    <n v="295"/>
    <n v="295"/>
    <n v="295"/>
  </r>
  <r>
    <x v="0"/>
    <x v="240"/>
    <s v="DISPATCHABLE"/>
    <n v="62.122999999999998"/>
    <n v="295"/>
    <n v="295"/>
    <n v="295"/>
    <n v="295"/>
    <m/>
    <n v="1"/>
    <n v="295"/>
    <n v="295"/>
    <n v="295"/>
  </r>
  <r>
    <x v="0"/>
    <x v="241"/>
    <s v="DISPATCHABLE"/>
    <n v="59.951000000000001"/>
    <n v="295"/>
    <n v="295"/>
    <n v="295"/>
    <n v="295"/>
    <m/>
    <n v="1"/>
    <n v="295"/>
    <n v="295"/>
    <n v="295"/>
  </r>
  <r>
    <x v="0"/>
    <x v="242"/>
    <s v="DISPATCHABLE"/>
    <n v="60.000999999999998"/>
    <n v="295"/>
    <n v="295"/>
    <n v="295"/>
    <n v="295"/>
    <m/>
    <n v="1"/>
    <n v="295"/>
    <n v="295"/>
    <n v="295"/>
  </r>
  <r>
    <x v="0"/>
    <x v="243"/>
    <s v="DISPATCHABLE"/>
    <n v="59.997"/>
    <n v="295"/>
    <n v="295"/>
    <n v="295"/>
    <n v="295"/>
    <m/>
    <n v="1"/>
    <n v="295"/>
    <n v="295"/>
    <n v="295"/>
  </r>
  <r>
    <x v="0"/>
    <x v="244"/>
    <s v="DISPATCHABLE"/>
    <n v="60.720999999999997"/>
    <n v="295"/>
    <n v="295"/>
    <n v="295"/>
    <n v="295"/>
    <m/>
    <n v="1"/>
    <n v="295"/>
    <n v="295"/>
    <n v="295"/>
  </r>
  <r>
    <x v="0"/>
    <x v="245"/>
    <s v="DISPATCHABLE"/>
    <n v="64.772000000000006"/>
    <n v="295"/>
    <n v="295"/>
    <n v="295"/>
    <n v="295"/>
    <m/>
    <n v="1"/>
    <n v="295"/>
    <n v="295"/>
    <n v="295"/>
  </r>
  <r>
    <x v="0"/>
    <x v="246"/>
    <s v="DISPATCHABLE"/>
    <n v="67.239999999999995"/>
    <n v="295"/>
    <n v="295"/>
    <n v="295"/>
    <n v="295"/>
    <m/>
    <n v="1"/>
    <n v="295"/>
    <n v="295"/>
    <n v="295"/>
  </r>
  <r>
    <x v="0"/>
    <x v="247"/>
    <s v="DISPATCHABLE"/>
    <n v="76.23"/>
    <n v="295"/>
    <n v="295"/>
    <n v="295"/>
    <n v="295"/>
    <m/>
    <n v="1"/>
    <n v="295"/>
    <n v="295"/>
    <n v="295"/>
  </r>
  <r>
    <x v="0"/>
    <x v="248"/>
    <s v="DISPATCHABLE"/>
    <n v="70.153999999999996"/>
    <n v="295"/>
    <n v="295"/>
    <n v="295"/>
    <n v="295"/>
    <m/>
    <n v="1"/>
    <n v="295"/>
    <n v="295"/>
    <n v="295"/>
  </r>
  <r>
    <x v="0"/>
    <x v="249"/>
    <s v="DISPATCHABLE"/>
    <n v="60.253999999999998"/>
    <n v="295"/>
    <n v="295"/>
    <n v="295"/>
    <n v="295"/>
    <m/>
    <n v="1"/>
    <n v="295"/>
    <n v="295"/>
    <n v="295"/>
  </r>
  <r>
    <x v="0"/>
    <x v="250"/>
    <s v="DISPATCHABLE"/>
    <n v="95.113"/>
    <n v="295"/>
    <n v="295"/>
    <n v="295"/>
    <n v="295"/>
    <m/>
    <n v="1"/>
    <n v="295"/>
    <n v="295"/>
    <n v="295"/>
  </r>
  <r>
    <x v="0"/>
    <x v="251"/>
    <s v="DISPATCHABLE"/>
    <n v="74.236000000000004"/>
    <n v="295"/>
    <n v="295"/>
    <n v="295"/>
    <n v="295"/>
    <m/>
    <n v="1"/>
    <n v="295"/>
    <n v="295"/>
    <n v="295"/>
  </r>
  <r>
    <x v="0"/>
    <x v="252"/>
    <s v="DISPATCHABLE"/>
    <n v="67.888000000000005"/>
    <n v="295"/>
    <n v="295"/>
    <n v="295"/>
    <n v="295"/>
    <m/>
    <n v="1"/>
    <n v="295"/>
    <n v="295"/>
    <n v="295"/>
  </r>
  <r>
    <x v="0"/>
    <x v="253"/>
    <s v="DISPATCHABLE"/>
    <n v="94.694000000000003"/>
    <n v="127"/>
    <n v="295"/>
    <n v="295"/>
    <n v="295"/>
    <m/>
    <n v="1"/>
    <n v="295"/>
    <n v="295"/>
    <n v="127"/>
  </r>
  <r>
    <x v="0"/>
    <x v="254"/>
    <s v="DISPATCHABLE"/>
    <n v="95.751999999999995"/>
    <n v="295"/>
    <n v="295"/>
    <n v="295"/>
    <n v="295"/>
    <m/>
    <n v="1"/>
    <n v="295"/>
    <n v="295"/>
    <n v="295"/>
  </r>
  <r>
    <x v="0"/>
    <x v="255"/>
    <s v="DISPATCHABLE"/>
    <n v="73.686999999999998"/>
    <n v="295"/>
    <n v="295"/>
    <n v="295"/>
    <n v="295"/>
    <m/>
    <n v="1"/>
    <n v="295"/>
    <n v="295"/>
    <n v="295"/>
  </r>
  <r>
    <x v="0"/>
    <x v="256"/>
    <s v="DISPATCHABLE"/>
    <n v="71.885999999999996"/>
    <n v="295"/>
    <n v="295"/>
    <n v="295"/>
    <n v="295"/>
    <m/>
    <n v="1"/>
    <n v="295"/>
    <n v="295"/>
    <n v="295"/>
  </r>
  <r>
    <x v="0"/>
    <x v="257"/>
    <s v="DISPATCHABLE"/>
    <n v="135.398"/>
    <n v="295"/>
    <n v="295"/>
    <n v="295"/>
    <n v="295"/>
    <m/>
    <n v="1"/>
    <n v="295"/>
    <n v="295"/>
    <n v="295"/>
  </r>
  <r>
    <x v="0"/>
    <x v="258"/>
    <s v="DISPATCHABLE"/>
    <n v="168.39500000000001"/>
    <n v="295"/>
    <n v="295"/>
    <n v="295"/>
    <n v="295"/>
    <m/>
    <n v="1"/>
    <n v="295"/>
    <n v="295"/>
    <n v="295"/>
  </r>
  <r>
    <x v="0"/>
    <x v="259"/>
    <s v="DISPATCHABLE"/>
    <n v="175.46100000000001"/>
    <n v="295"/>
    <n v="295"/>
    <n v="295"/>
    <n v="295"/>
    <m/>
    <n v="1"/>
    <n v="295"/>
    <n v="295"/>
    <n v="295"/>
  </r>
  <r>
    <x v="0"/>
    <x v="260"/>
    <s v="DISPATCHABLE"/>
    <n v="124.74"/>
    <n v="295"/>
    <n v="295"/>
    <n v="295"/>
    <n v="295"/>
    <m/>
    <n v="1"/>
    <n v="295"/>
    <n v="295"/>
    <n v="295"/>
  </r>
  <r>
    <x v="0"/>
    <x v="261"/>
    <s v="DISPATCHABLE"/>
    <n v="134.89400000000001"/>
    <n v="295"/>
    <n v="295"/>
    <n v="295"/>
    <n v="295"/>
    <m/>
    <n v="1"/>
    <n v="295"/>
    <n v="295"/>
    <n v="295"/>
  </r>
  <r>
    <x v="0"/>
    <x v="262"/>
    <s v="DISPATCHABLE"/>
    <n v="81.52"/>
    <n v="295"/>
    <n v="295"/>
    <n v="295"/>
    <n v="295"/>
    <m/>
    <n v="1"/>
    <n v="295"/>
    <n v="295"/>
    <n v="295"/>
  </r>
  <r>
    <x v="0"/>
    <x v="263"/>
    <s v="FIXED"/>
    <n v="20.948"/>
    <n v="103"/>
    <n v="103"/>
    <n v="103"/>
    <n v="295"/>
    <m/>
    <n v="1"/>
    <n v="103"/>
    <n v="295"/>
    <n v="103"/>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FIXED"/>
    <n v="0.125"/>
    <n v="4"/>
    <n v="4"/>
    <n v="4"/>
    <n v="295"/>
    <m/>
    <n v="1"/>
    <n v="4"/>
    <n v="295"/>
    <n v="4"/>
  </r>
  <r>
    <x v="0"/>
    <x v="437"/>
    <s v="FIXED"/>
    <n v="1.76"/>
    <n v="4"/>
    <n v="4"/>
    <n v="4"/>
    <n v="295"/>
    <m/>
    <n v="1"/>
    <n v="4"/>
    <n v="295"/>
    <n v="4"/>
  </r>
  <r>
    <x v="0"/>
    <x v="438"/>
    <s v="FIXED"/>
    <n v="7.891"/>
    <n v="7.891"/>
    <n v="47"/>
    <n v="47"/>
    <n v="295"/>
    <m/>
    <n v="1"/>
    <n v="47"/>
    <n v="295"/>
    <n v="7.891"/>
  </r>
  <r>
    <x v="0"/>
    <x v="439"/>
    <s v="FIXED"/>
    <n v="19.600000000000001"/>
    <n v="20"/>
    <n v="20"/>
    <n v="20"/>
    <n v="295"/>
    <m/>
    <n v="1"/>
    <n v="20"/>
    <n v="295"/>
    <n v="20"/>
  </r>
  <r>
    <x v="0"/>
    <x v="440"/>
    <s v="DISPATCHABLE"/>
    <n v="47.384999999999998"/>
    <n v="278"/>
    <n v="278"/>
    <n v="278"/>
    <n v="295"/>
    <m/>
    <n v="1"/>
    <n v="278"/>
    <n v="295"/>
    <n v="278"/>
  </r>
  <r>
    <x v="0"/>
    <x v="441"/>
    <s v="DISPATCHABLE"/>
    <n v="68.37"/>
    <n v="295"/>
    <n v="295"/>
    <n v="295"/>
    <n v="295"/>
    <m/>
    <n v="1"/>
    <n v="295"/>
    <n v="295"/>
    <n v="295"/>
  </r>
  <r>
    <x v="0"/>
    <x v="442"/>
    <s v="DISPATCHABLE"/>
    <n v="76.218999999999994"/>
    <n v="295"/>
    <n v="295"/>
    <n v="295"/>
    <n v="295"/>
    <m/>
    <n v="1"/>
    <n v="295"/>
    <n v="295"/>
    <n v="295"/>
  </r>
  <r>
    <x v="0"/>
    <x v="443"/>
    <s v="DISPATCHABLE"/>
    <n v="80.278999999999996"/>
    <n v="295"/>
    <n v="295"/>
    <n v="295"/>
    <n v="295"/>
    <m/>
    <n v="1"/>
    <n v="295"/>
    <n v="295"/>
    <n v="295"/>
  </r>
  <r>
    <x v="0"/>
    <x v="444"/>
    <s v="DISPATCHABLE"/>
    <n v="71.375"/>
    <n v="295"/>
    <n v="295"/>
    <n v="295"/>
    <n v="295"/>
    <m/>
    <n v="1"/>
    <n v="295"/>
    <n v="295"/>
    <n v="295"/>
  </r>
  <r>
    <x v="0"/>
    <x v="445"/>
    <s v="DISPATCHABLE"/>
    <n v="67.415000000000006"/>
    <n v="295"/>
    <n v="295"/>
    <n v="295"/>
    <n v="295"/>
    <m/>
    <n v="1"/>
    <n v="295"/>
    <n v="295"/>
    <n v="295"/>
  </r>
  <r>
    <x v="0"/>
    <x v="446"/>
    <s v="DISPATCHABLE"/>
    <n v="82.512"/>
    <n v="295"/>
    <n v="295"/>
    <n v="295"/>
    <n v="295"/>
    <m/>
    <n v="1"/>
    <n v="295"/>
    <n v="295"/>
    <n v="295"/>
  </r>
  <r>
    <x v="0"/>
    <x v="447"/>
    <s v="DISPATCHABLE"/>
    <n v="133.07599999999999"/>
    <n v="295"/>
    <n v="295"/>
    <n v="295"/>
    <n v="295"/>
    <m/>
    <n v="1"/>
    <n v="295"/>
    <n v="295"/>
    <n v="295"/>
  </r>
  <r>
    <x v="0"/>
    <x v="448"/>
    <s v="DISPATCHABLE"/>
    <n v="151.80099999999999"/>
    <n v="295"/>
    <n v="295"/>
    <n v="295"/>
    <n v="295"/>
    <m/>
    <n v="1"/>
    <n v="295"/>
    <n v="295"/>
    <n v="295"/>
  </r>
  <r>
    <x v="0"/>
    <x v="449"/>
    <s v="DISPATCHABLE"/>
    <n v="238.95400000000001"/>
    <n v="295"/>
    <n v="295"/>
    <n v="295"/>
    <n v="295"/>
    <m/>
    <n v="1"/>
    <n v="295"/>
    <n v="295"/>
    <n v="295"/>
  </r>
  <r>
    <x v="0"/>
    <x v="450"/>
    <s v="DISPATCHABLE"/>
    <n v="195.905"/>
    <n v="295"/>
    <n v="295"/>
    <n v="295"/>
    <n v="295"/>
    <m/>
    <n v="1"/>
    <n v="295"/>
    <n v="295"/>
    <n v="295"/>
  </r>
  <r>
    <x v="0"/>
    <x v="451"/>
    <s v="DISPATCHABLE"/>
    <n v="176.47399999999999"/>
    <n v="295"/>
    <n v="295"/>
    <n v="295"/>
    <n v="295"/>
    <m/>
    <n v="1"/>
    <n v="295"/>
    <n v="295"/>
    <n v="295"/>
  </r>
  <r>
    <x v="0"/>
    <x v="452"/>
    <s v="DISPATCHABLE"/>
    <n v="88.242999999999995"/>
    <n v="295"/>
    <n v="295"/>
    <n v="295"/>
    <n v="295"/>
    <m/>
    <n v="1"/>
    <n v="295"/>
    <n v="295"/>
    <n v="295"/>
  </r>
  <r>
    <x v="0"/>
    <x v="453"/>
    <s v="DISPATCHABLE"/>
    <n v="122.959"/>
    <n v="295"/>
    <n v="295"/>
    <n v="295"/>
    <n v="295"/>
    <m/>
    <n v="1"/>
    <n v="295"/>
    <n v="295"/>
    <n v="295"/>
  </r>
  <r>
    <x v="0"/>
    <x v="454"/>
    <s v="DISPATCHABLE"/>
    <n v="119.432"/>
    <n v="295"/>
    <n v="295"/>
    <n v="295"/>
    <n v="295"/>
    <m/>
    <n v="1"/>
    <n v="295"/>
    <n v="295"/>
    <n v="295"/>
  </r>
  <r>
    <x v="0"/>
    <x v="455"/>
    <s v="DISPATCHABLE"/>
    <n v="68.334999999999994"/>
    <n v="295"/>
    <n v="295"/>
    <n v="295"/>
    <n v="295"/>
    <m/>
    <n v="1"/>
    <n v="295"/>
    <n v="295"/>
    <n v="295"/>
  </r>
  <r>
    <x v="0"/>
    <x v="456"/>
    <s v="DISPATCHABLE"/>
    <n v="60.569000000000003"/>
    <n v="295"/>
    <n v="295"/>
    <n v="295"/>
    <n v="295"/>
    <m/>
    <n v="1"/>
    <n v="295"/>
    <n v="295"/>
    <n v="295"/>
  </r>
  <r>
    <x v="0"/>
    <x v="457"/>
    <s v="DISPATCHABLE"/>
    <n v="60.018999999999998"/>
    <n v="295"/>
    <n v="295"/>
    <n v="295"/>
    <n v="295"/>
    <m/>
    <n v="1"/>
    <n v="295"/>
    <n v="295"/>
    <n v="295"/>
  </r>
  <r>
    <x v="0"/>
    <x v="458"/>
    <s v="DISPATCHABLE"/>
    <n v="60.017000000000003"/>
    <n v="295"/>
    <n v="295"/>
    <n v="295"/>
    <n v="295"/>
    <m/>
    <n v="1"/>
    <n v="295"/>
    <n v="295"/>
    <n v="295"/>
  </r>
  <r>
    <x v="0"/>
    <x v="459"/>
    <s v="DISPATCHABLE"/>
    <n v="60.082000000000001"/>
    <n v="295"/>
    <n v="295"/>
    <n v="295"/>
    <n v="295"/>
    <m/>
    <n v="1"/>
    <n v="295"/>
    <n v="295"/>
    <n v="295"/>
  </r>
  <r>
    <x v="0"/>
    <x v="460"/>
    <s v="DISPATCHABLE"/>
    <n v="60.125999999999998"/>
    <n v="295"/>
    <n v="295"/>
    <n v="295"/>
    <n v="295"/>
    <m/>
    <n v="1"/>
    <n v="295"/>
    <n v="295"/>
    <n v="295"/>
  </r>
  <r>
    <x v="0"/>
    <x v="461"/>
    <s v="DISPATCHABLE"/>
    <n v="60.613"/>
    <n v="295"/>
    <n v="295"/>
    <n v="295"/>
    <n v="295"/>
    <m/>
    <n v="1"/>
    <n v="295"/>
    <n v="295"/>
    <n v="295"/>
  </r>
  <r>
    <x v="0"/>
    <x v="462"/>
    <s v="DISPATCHABLE"/>
    <n v="60.587000000000003"/>
    <n v="295"/>
    <n v="295"/>
    <n v="295"/>
    <n v="295"/>
    <m/>
    <n v="1"/>
    <n v="295"/>
    <n v="295"/>
    <n v="295"/>
  </r>
  <r>
    <x v="0"/>
    <x v="463"/>
    <s v="DISPATCHABLE"/>
    <n v="60.408999999999999"/>
    <n v="295"/>
    <n v="295"/>
    <n v="295"/>
    <n v="295"/>
    <m/>
    <n v="1"/>
    <n v="295"/>
    <n v="295"/>
    <n v="295"/>
  </r>
  <r>
    <x v="0"/>
    <x v="464"/>
    <s v="DISPATCHABLE"/>
    <n v="62.512"/>
    <n v="295"/>
    <n v="295"/>
    <n v="295"/>
    <n v="295"/>
    <m/>
    <n v="1"/>
    <n v="295"/>
    <n v="295"/>
    <n v="295"/>
  </r>
  <r>
    <x v="0"/>
    <x v="465"/>
    <s v="DISPATCHABLE"/>
    <n v="71.700999999999993"/>
    <n v="295"/>
    <n v="295"/>
    <n v="295"/>
    <n v="295"/>
    <m/>
    <n v="1"/>
    <n v="295"/>
    <n v="295"/>
    <n v="295"/>
  </r>
  <r>
    <x v="0"/>
    <x v="466"/>
    <s v="DISPATCHABLE"/>
    <n v="95.203999999999994"/>
    <n v="295"/>
    <n v="295"/>
    <n v="295"/>
    <n v="295"/>
    <m/>
    <n v="1"/>
    <n v="295"/>
    <n v="295"/>
    <n v="295"/>
  </r>
  <r>
    <x v="0"/>
    <x v="467"/>
    <s v="DISPATCHABLE"/>
    <n v="130.947"/>
    <n v="295"/>
    <n v="295"/>
    <n v="295"/>
    <n v="295"/>
    <m/>
    <n v="1"/>
    <n v="295"/>
    <n v="295"/>
    <n v="295"/>
  </r>
  <r>
    <x v="0"/>
    <x v="468"/>
    <s v="DISPATCHABLE"/>
    <n v="107.93"/>
    <n v="295"/>
    <n v="295"/>
    <n v="295"/>
    <n v="295"/>
    <m/>
    <n v="1"/>
    <n v="295"/>
    <n v="295"/>
    <n v="295"/>
  </r>
  <r>
    <x v="0"/>
    <x v="469"/>
    <s v="DISPATCHABLE"/>
    <n v="189.19800000000001"/>
    <n v="295"/>
    <n v="295"/>
    <n v="295"/>
    <n v="295"/>
    <m/>
    <n v="1"/>
    <n v="295"/>
    <n v="295"/>
    <n v="295"/>
  </r>
  <r>
    <x v="0"/>
    <x v="470"/>
    <s v="DISPATCHABLE"/>
    <n v="237.81200000000001"/>
    <n v="295"/>
    <n v="295"/>
    <n v="295"/>
    <n v="295"/>
    <m/>
    <n v="1"/>
    <n v="295"/>
    <n v="295"/>
    <n v="295"/>
  </r>
  <r>
    <x v="0"/>
    <x v="471"/>
    <s v="DISPATCHABLE"/>
    <n v="272.738"/>
    <n v="296"/>
    <n v="296"/>
    <n v="296"/>
    <n v="295"/>
    <m/>
    <n v="1"/>
    <n v="296"/>
    <n v="295"/>
    <n v="296"/>
  </r>
  <r>
    <x v="0"/>
    <x v="472"/>
    <s v="DISPATCHABLE"/>
    <n v="291.85899999999998"/>
    <n v="296"/>
    <n v="296"/>
    <n v="296"/>
    <n v="295"/>
    <m/>
    <n v="1"/>
    <n v="296"/>
    <n v="295"/>
    <n v="296"/>
  </r>
  <r>
    <x v="0"/>
    <x v="473"/>
    <s v="DISPATCHABLE"/>
    <n v="288.33600000000001"/>
    <n v="296"/>
    <n v="296"/>
    <n v="296"/>
    <n v="295"/>
    <m/>
    <n v="1"/>
    <n v="296"/>
    <n v="295"/>
    <n v="296"/>
  </r>
  <r>
    <x v="0"/>
    <x v="474"/>
    <s v="DISPATCHABLE"/>
    <n v="280.95"/>
    <n v="296"/>
    <n v="296"/>
    <n v="296"/>
    <n v="295"/>
    <m/>
    <n v="1"/>
    <n v="296"/>
    <n v="295"/>
    <n v="296"/>
  </r>
  <r>
    <x v="0"/>
    <x v="475"/>
    <s v="DISPATCHABLE"/>
    <n v="281.82900000000001"/>
    <n v="296"/>
    <n v="296"/>
    <n v="296"/>
    <n v="295"/>
    <m/>
    <n v="1"/>
    <n v="296"/>
    <n v="295"/>
    <n v="296"/>
  </r>
  <r>
    <x v="0"/>
    <x v="476"/>
    <s v="DISPATCHABLE"/>
    <n v="266.99700000000001"/>
    <n v="295"/>
    <n v="295"/>
    <n v="295"/>
    <n v="295"/>
    <m/>
    <n v="1"/>
    <n v="295"/>
    <n v="295"/>
    <n v="295"/>
  </r>
  <r>
    <x v="0"/>
    <x v="477"/>
    <s v="DISPATCHABLE"/>
    <n v="277.33199999999999"/>
    <n v="295"/>
    <n v="295"/>
    <n v="295"/>
    <n v="295"/>
    <m/>
    <n v="1"/>
    <n v="295"/>
    <n v="295"/>
    <n v="295"/>
  </r>
  <r>
    <x v="0"/>
    <x v="478"/>
    <s v="DISPATCHABLE"/>
    <n v="257.53300000000002"/>
    <n v="295"/>
    <n v="295"/>
    <n v="295"/>
    <n v="295"/>
    <m/>
    <n v="1"/>
    <n v="295"/>
    <n v="295"/>
    <n v="295"/>
  </r>
  <r>
    <x v="0"/>
    <x v="479"/>
    <s v="DISPATCHABLE"/>
    <n v="155.43700000000001"/>
    <n v="295"/>
    <n v="295"/>
    <n v="295"/>
    <n v="295"/>
    <m/>
    <n v="1"/>
    <n v="295"/>
    <n v="295"/>
    <n v="295"/>
  </r>
  <r>
    <x v="0"/>
    <x v="480"/>
    <s v="DISPATCHABLE"/>
    <n v="70.903999999999996"/>
    <n v="295"/>
    <n v="295"/>
    <n v="295"/>
    <n v="295"/>
    <m/>
    <n v="1"/>
    <n v="295"/>
    <n v="295"/>
    <n v="295"/>
  </r>
  <r>
    <x v="0"/>
    <x v="481"/>
    <s v="DISPATCHABLE"/>
    <n v="64.769000000000005"/>
    <n v="295"/>
    <n v="295"/>
    <n v="295"/>
    <n v="295"/>
    <m/>
    <n v="1"/>
    <n v="295"/>
    <n v="295"/>
    <n v="295"/>
  </r>
  <r>
    <x v="0"/>
    <x v="482"/>
    <s v="DISPATCHABLE"/>
    <n v="60.146000000000001"/>
    <n v="295"/>
    <n v="295"/>
    <n v="295"/>
    <n v="295"/>
    <m/>
    <n v="1"/>
    <n v="295"/>
    <n v="295"/>
    <n v="295"/>
  </r>
  <r>
    <x v="0"/>
    <x v="483"/>
    <s v="DISPATCHABLE"/>
    <n v="60.061999999999998"/>
    <n v="295"/>
    <n v="295"/>
    <n v="295"/>
    <n v="295"/>
    <m/>
    <n v="1"/>
    <n v="295"/>
    <n v="295"/>
    <n v="295"/>
  </r>
  <r>
    <x v="0"/>
    <x v="484"/>
    <s v="DISPATCHABLE"/>
    <n v="59.965000000000003"/>
    <n v="295"/>
    <n v="295"/>
    <n v="295"/>
    <n v="295"/>
    <m/>
    <n v="1"/>
    <n v="295"/>
    <n v="295"/>
    <n v="295"/>
  </r>
  <r>
    <x v="0"/>
    <x v="485"/>
    <s v="DISPATCHABLE"/>
    <n v="60.06"/>
    <n v="295"/>
    <n v="295"/>
    <n v="295"/>
    <n v="295"/>
    <m/>
    <n v="1"/>
    <n v="295"/>
    <n v="295"/>
    <n v="295"/>
  </r>
  <r>
    <x v="0"/>
    <x v="486"/>
    <s v="DISPATCHABLE"/>
    <n v="60.688000000000002"/>
    <n v="295"/>
    <n v="295"/>
    <n v="295"/>
    <n v="295"/>
    <m/>
    <n v="1"/>
    <n v="295"/>
    <n v="295"/>
    <n v="295"/>
  </r>
  <r>
    <x v="0"/>
    <x v="487"/>
    <s v="DISPATCHABLE"/>
    <n v="62.381"/>
    <n v="295"/>
    <n v="295"/>
    <n v="295"/>
    <n v="295"/>
    <m/>
    <n v="1"/>
    <n v="295"/>
    <n v="295"/>
    <n v="295"/>
  </r>
  <r>
    <x v="0"/>
    <x v="488"/>
    <s v="DISPATCHABLE"/>
    <n v="60.523000000000003"/>
    <n v="295"/>
    <n v="295"/>
    <n v="295"/>
    <n v="295"/>
    <m/>
    <n v="1"/>
    <n v="295"/>
    <n v="295"/>
    <n v="295"/>
  </r>
  <r>
    <x v="0"/>
    <x v="489"/>
    <s v="DISPATCHABLE"/>
    <n v="61.343000000000004"/>
    <n v="295"/>
    <n v="295"/>
    <n v="295"/>
    <n v="295"/>
    <m/>
    <n v="1"/>
    <n v="295"/>
    <n v="295"/>
    <n v="295"/>
  </r>
  <r>
    <x v="0"/>
    <x v="490"/>
    <s v="DISPATCHABLE"/>
    <n v="79.147000000000006"/>
    <n v="295"/>
    <n v="295"/>
    <n v="295"/>
    <n v="295"/>
    <m/>
    <n v="1"/>
    <n v="295"/>
    <n v="295"/>
    <n v="295"/>
  </r>
  <r>
    <x v="0"/>
    <x v="491"/>
    <s v="DISPATCHABLE"/>
    <n v="62.462000000000003"/>
    <n v="295"/>
    <n v="295"/>
    <n v="295"/>
    <n v="295"/>
    <m/>
    <n v="1"/>
    <n v="295"/>
    <n v="295"/>
    <n v="295"/>
  </r>
  <r>
    <x v="0"/>
    <x v="492"/>
    <s v="DISPATCHABLE"/>
    <n v="86.900999999999996"/>
    <n v="295"/>
    <n v="295"/>
    <n v="295"/>
    <n v="295"/>
    <m/>
    <n v="1"/>
    <n v="295"/>
    <n v="295"/>
    <n v="295"/>
  </r>
  <r>
    <x v="0"/>
    <x v="493"/>
    <s v="DISPATCHABLE"/>
    <n v="140.36500000000001"/>
    <n v="295"/>
    <n v="295"/>
    <n v="295"/>
    <n v="295"/>
    <m/>
    <n v="1"/>
    <n v="295"/>
    <n v="295"/>
    <n v="295"/>
  </r>
  <r>
    <x v="0"/>
    <x v="494"/>
    <s v="DISPATCHABLE"/>
    <n v="192.03"/>
    <n v="295"/>
    <n v="295"/>
    <n v="295"/>
    <n v="295"/>
    <m/>
    <n v="1"/>
    <n v="295"/>
    <n v="295"/>
    <n v="295"/>
  </r>
  <r>
    <x v="0"/>
    <x v="495"/>
    <s v="DISPATCHABLE"/>
    <n v="223.54599999999999"/>
    <n v="295"/>
    <n v="295"/>
    <n v="295"/>
    <n v="295"/>
    <m/>
    <n v="1"/>
    <n v="295"/>
    <n v="295"/>
    <n v="295"/>
  </r>
  <r>
    <x v="0"/>
    <x v="496"/>
    <s v="DISPATCHABLE"/>
    <n v="275.60199999999998"/>
    <n v="295"/>
    <n v="295"/>
    <n v="295"/>
    <n v="295"/>
    <m/>
    <n v="1"/>
    <n v="295"/>
    <n v="295"/>
    <n v="295"/>
  </r>
  <r>
    <x v="0"/>
    <x v="497"/>
    <s v="DISPATCHABLE"/>
    <n v="275.88600000000002"/>
    <n v="295"/>
    <n v="295"/>
    <n v="295"/>
    <n v="295"/>
    <m/>
    <n v="1"/>
    <n v="295"/>
    <n v="295"/>
    <n v="295"/>
  </r>
  <r>
    <x v="0"/>
    <x v="498"/>
    <s v="DISPATCHABLE"/>
    <n v="258.13499999999999"/>
    <n v="295"/>
    <n v="295"/>
    <n v="295"/>
    <n v="295"/>
    <m/>
    <n v="1"/>
    <n v="295"/>
    <n v="295"/>
    <n v="295"/>
  </r>
  <r>
    <x v="0"/>
    <x v="499"/>
    <s v="DISPATCHABLE"/>
    <n v="274.30500000000001"/>
    <n v="295"/>
    <n v="295"/>
    <n v="295"/>
    <n v="295"/>
    <m/>
    <n v="1"/>
    <n v="295"/>
    <n v="295"/>
    <n v="295"/>
  </r>
  <r>
    <x v="0"/>
    <x v="500"/>
    <s v="DISPATCHABLE"/>
    <n v="240.12899999999999"/>
    <n v="295"/>
    <n v="295"/>
    <n v="295"/>
    <n v="295"/>
    <m/>
    <n v="1"/>
    <n v="295"/>
    <n v="295"/>
    <n v="295"/>
  </r>
  <r>
    <x v="0"/>
    <x v="501"/>
    <s v="DISPATCHABLE"/>
    <n v="248.29"/>
    <n v="295"/>
    <n v="295"/>
    <n v="295"/>
    <n v="295"/>
    <m/>
    <n v="1"/>
    <n v="295"/>
    <n v="295"/>
    <n v="295"/>
  </r>
  <r>
    <x v="0"/>
    <x v="502"/>
    <s v="DISPATCHABLE"/>
    <n v="238.71"/>
    <n v="295"/>
    <n v="295"/>
    <n v="295"/>
    <n v="295"/>
    <m/>
    <n v="1"/>
    <n v="295"/>
    <n v="295"/>
    <n v="295"/>
  </r>
  <r>
    <x v="0"/>
    <x v="503"/>
    <s v="DISPATCHABLE"/>
    <n v="148.107"/>
    <n v="295"/>
    <n v="295"/>
    <n v="295"/>
    <n v="295"/>
    <m/>
    <n v="1"/>
    <n v="295"/>
    <n v="295"/>
    <n v="295"/>
  </r>
  <r>
    <x v="0"/>
    <x v="504"/>
    <s v="DISPATCHABLE"/>
    <n v="79.352999999999994"/>
    <n v="232"/>
    <n v="295"/>
    <n v="295"/>
    <n v="295"/>
    <m/>
    <n v="1"/>
    <n v="295"/>
    <n v="295"/>
    <n v="232"/>
  </r>
  <r>
    <x v="0"/>
    <x v="505"/>
    <s v="DISPATCHABLE"/>
    <n v="67.14"/>
    <n v="230"/>
    <n v="295"/>
    <n v="295"/>
    <n v="295"/>
    <m/>
    <n v="1"/>
    <n v="295"/>
    <n v="295"/>
    <n v="230"/>
  </r>
  <r>
    <x v="0"/>
    <x v="506"/>
    <s v="DISPATCHABLE"/>
    <n v="60.423000000000002"/>
    <n v="230"/>
    <n v="295"/>
    <n v="295"/>
    <n v="295"/>
    <m/>
    <n v="1"/>
    <n v="295"/>
    <n v="295"/>
    <n v="230"/>
  </r>
  <r>
    <x v="0"/>
    <x v="507"/>
    <s v="DISPATCHABLE"/>
    <n v="64.587000000000003"/>
    <n v="230"/>
    <n v="295"/>
    <n v="295"/>
    <n v="295"/>
    <m/>
    <n v="1"/>
    <n v="295"/>
    <n v="295"/>
    <n v="230"/>
  </r>
  <r>
    <x v="0"/>
    <x v="508"/>
    <s v="DISPATCHABLE"/>
    <n v="61.176000000000002"/>
    <n v="230"/>
    <n v="295"/>
    <n v="295"/>
    <n v="295"/>
    <m/>
    <n v="1"/>
    <n v="295"/>
    <n v="295"/>
    <n v="230"/>
  </r>
  <r>
    <x v="0"/>
    <x v="509"/>
    <s v="DISPATCHABLE"/>
    <n v="62.654000000000003"/>
    <n v="230"/>
    <n v="295"/>
    <n v="295"/>
    <n v="295"/>
    <m/>
    <n v="1"/>
    <n v="295"/>
    <n v="295"/>
    <n v="230"/>
  </r>
  <r>
    <x v="0"/>
    <x v="510"/>
    <s v="DISPATCHABLE"/>
    <n v="61.662999999999997"/>
    <n v="230"/>
    <n v="295"/>
    <n v="295"/>
    <n v="295"/>
    <m/>
    <n v="1"/>
    <n v="295"/>
    <n v="295"/>
    <n v="230"/>
  </r>
  <r>
    <x v="0"/>
    <x v="511"/>
    <s v="DISPATCHABLE"/>
    <n v="60.348999999999997"/>
    <n v="230"/>
    <n v="295"/>
    <n v="295"/>
    <n v="295"/>
    <m/>
    <n v="1"/>
    <n v="295"/>
    <n v="295"/>
    <n v="230"/>
  </r>
  <r>
    <x v="0"/>
    <x v="512"/>
    <s v="DISPATCHABLE"/>
    <n v="60.014000000000003"/>
    <n v="230"/>
    <n v="295"/>
    <n v="295"/>
    <n v="295"/>
    <m/>
    <n v="1"/>
    <n v="295"/>
    <n v="295"/>
    <n v="230"/>
  </r>
  <r>
    <x v="0"/>
    <x v="513"/>
    <s v="DISPATCHABLE"/>
    <n v="60.475000000000001"/>
    <n v="230"/>
    <n v="295"/>
    <n v="295"/>
    <n v="295"/>
    <m/>
    <n v="1"/>
    <n v="295"/>
    <n v="295"/>
    <n v="230"/>
  </r>
  <r>
    <x v="0"/>
    <x v="514"/>
    <s v="DISPATCHABLE"/>
    <n v="71.064999999999998"/>
    <n v="230"/>
    <n v="295"/>
    <n v="295"/>
    <n v="295"/>
    <m/>
    <n v="1"/>
    <n v="295"/>
    <n v="295"/>
    <n v="230"/>
  </r>
  <r>
    <x v="0"/>
    <x v="515"/>
    <s v="DISPATCHABLE"/>
    <n v="62.1"/>
    <n v="230"/>
    <n v="295"/>
    <n v="295"/>
    <n v="295"/>
    <m/>
    <n v="1"/>
    <n v="295"/>
    <n v="295"/>
    <n v="230"/>
  </r>
  <r>
    <x v="0"/>
    <x v="516"/>
    <s v="DISPATCHABLE"/>
    <n v="61.374000000000002"/>
    <n v="230"/>
    <n v="295"/>
    <n v="295"/>
    <n v="295"/>
    <m/>
    <n v="1"/>
    <n v="295"/>
    <n v="295"/>
    <n v="230"/>
  </r>
  <r>
    <x v="0"/>
    <x v="517"/>
    <s v="DISPATCHABLE"/>
    <n v="105.56699999999999"/>
    <n v="230"/>
    <n v="295"/>
    <n v="295"/>
    <n v="295"/>
    <m/>
    <n v="1"/>
    <n v="295"/>
    <n v="295"/>
    <n v="230"/>
  </r>
  <r>
    <x v="0"/>
    <x v="518"/>
    <s v="DISPATCHABLE"/>
    <n v="193.018"/>
    <n v="230"/>
    <n v="295"/>
    <n v="295"/>
    <n v="295"/>
    <m/>
    <n v="1"/>
    <n v="295"/>
    <n v="295"/>
    <n v="230"/>
  </r>
  <r>
    <x v="0"/>
    <x v="519"/>
    <s v="DISPATCHABLE"/>
    <n v="209.99199999999999"/>
    <n v="230"/>
    <n v="295"/>
    <n v="295"/>
    <n v="295"/>
    <m/>
    <n v="1"/>
    <n v="295"/>
    <n v="295"/>
    <n v="230"/>
  </r>
  <r>
    <x v="0"/>
    <x v="520"/>
    <s v="DISPATCHABLE"/>
    <n v="200.352"/>
    <n v="230"/>
    <n v="295"/>
    <n v="295"/>
    <n v="295"/>
    <m/>
    <n v="1"/>
    <n v="295"/>
    <n v="295"/>
    <n v="230"/>
  </r>
  <r>
    <x v="0"/>
    <x v="521"/>
    <s v="DISPATCHABLE"/>
    <n v="236.78800000000001"/>
    <n v="263"/>
    <n v="295"/>
    <n v="295"/>
    <n v="295"/>
    <m/>
    <n v="1"/>
    <n v="295"/>
    <n v="295"/>
    <n v="263"/>
  </r>
  <r>
    <x v="0"/>
    <x v="522"/>
    <s v="DISPATCHABLE"/>
    <n v="249.642"/>
    <n v="250"/>
    <n v="295"/>
    <n v="295"/>
    <n v="295"/>
    <m/>
    <n v="1"/>
    <n v="295"/>
    <n v="295"/>
    <n v="250"/>
  </r>
  <r>
    <x v="0"/>
    <x v="523"/>
    <s v="DISPATCHABLE"/>
    <n v="244.87899999999999"/>
    <n v="251"/>
    <n v="295"/>
    <n v="295"/>
    <n v="295"/>
    <m/>
    <n v="1"/>
    <n v="295"/>
    <n v="295"/>
    <n v="251"/>
  </r>
  <r>
    <x v="0"/>
    <x v="524"/>
    <s v="DISPATCHABLE"/>
    <n v="218.208"/>
    <n v="250"/>
    <n v="295"/>
    <n v="295"/>
    <n v="295"/>
    <m/>
    <n v="1"/>
    <n v="295"/>
    <n v="295"/>
    <n v="250"/>
  </r>
  <r>
    <x v="0"/>
    <x v="525"/>
    <s v="DISPATCHABLE"/>
    <n v="218.79599999999999"/>
    <n v="250"/>
    <n v="295"/>
    <n v="295"/>
    <n v="295"/>
    <m/>
    <n v="1"/>
    <n v="295"/>
    <n v="295"/>
    <n v="250"/>
  </r>
  <r>
    <x v="0"/>
    <x v="526"/>
    <s v="DISPATCHABLE"/>
    <n v="154.75299999999999"/>
    <n v="250"/>
    <n v="295"/>
    <n v="295"/>
    <n v="295"/>
    <m/>
    <n v="1"/>
    <n v="295"/>
    <n v="295"/>
    <n v="250"/>
  </r>
  <r>
    <x v="0"/>
    <x v="527"/>
    <s v="DISPATCHABLE"/>
    <n v="116.114"/>
    <n v="250"/>
    <n v="295"/>
    <n v="295"/>
    <n v="295"/>
    <m/>
    <n v="1"/>
    <n v="295"/>
    <n v="295"/>
    <n v="250"/>
  </r>
  <r>
    <x v="0"/>
    <x v="528"/>
    <s v="DISPATCHABLE"/>
    <n v="70.963999999999999"/>
    <n v="250"/>
    <n v="295"/>
    <n v="295"/>
    <n v="295"/>
    <m/>
    <n v="1"/>
    <n v="295"/>
    <n v="295"/>
    <n v="250"/>
  </r>
  <r>
    <x v="0"/>
    <x v="529"/>
    <s v="DISPATCHABLE"/>
    <n v="60.962000000000003"/>
    <n v="250"/>
    <n v="295"/>
    <n v="295"/>
    <n v="295"/>
    <m/>
    <n v="1"/>
    <n v="295"/>
    <n v="295"/>
    <n v="250"/>
  </r>
  <r>
    <x v="0"/>
    <x v="530"/>
    <s v="DISPATCHABLE"/>
    <n v="60.776000000000003"/>
    <n v="250"/>
    <n v="295"/>
    <n v="295"/>
    <n v="295"/>
    <m/>
    <n v="1"/>
    <n v="295"/>
    <n v="295"/>
    <n v="250"/>
  </r>
  <r>
    <x v="0"/>
    <x v="531"/>
    <s v="DISPATCHABLE"/>
    <n v="60.052"/>
    <n v="250"/>
    <n v="295"/>
    <n v="295"/>
    <n v="295"/>
    <m/>
    <n v="1"/>
    <n v="295"/>
    <n v="295"/>
    <n v="250"/>
  </r>
  <r>
    <x v="0"/>
    <x v="532"/>
    <s v="DISPATCHABLE"/>
    <n v="59.973999999999997"/>
    <n v="250"/>
    <n v="295"/>
    <n v="295"/>
    <n v="295"/>
    <m/>
    <n v="1"/>
    <n v="295"/>
    <n v="295"/>
    <n v="250"/>
  </r>
  <r>
    <x v="0"/>
    <x v="533"/>
    <s v="DISPATCHABLE"/>
    <n v="60.005000000000003"/>
    <n v="250"/>
    <n v="295"/>
    <n v="295"/>
    <n v="295"/>
    <m/>
    <n v="1"/>
    <n v="295"/>
    <n v="295"/>
    <n v="250"/>
  </r>
  <r>
    <x v="0"/>
    <x v="534"/>
    <s v="DISPATCHABLE"/>
    <n v="60.158000000000001"/>
    <n v="250"/>
    <n v="295"/>
    <n v="295"/>
    <n v="295"/>
    <m/>
    <n v="1"/>
    <n v="295"/>
    <n v="295"/>
    <n v="250"/>
  </r>
  <r>
    <x v="0"/>
    <x v="535"/>
    <s v="DISPATCHABLE"/>
    <n v="63.192999999999998"/>
    <n v="250"/>
    <n v="295"/>
    <n v="295"/>
    <n v="295"/>
    <m/>
    <n v="1"/>
    <n v="295"/>
    <n v="295"/>
    <n v="250"/>
  </r>
  <r>
    <x v="0"/>
    <x v="536"/>
    <s v="DISPATCHABLE"/>
    <n v="60.487000000000002"/>
    <n v="250"/>
    <n v="295"/>
    <n v="295"/>
    <n v="295"/>
    <m/>
    <n v="1"/>
    <n v="295"/>
    <n v="295"/>
    <n v="250"/>
  </r>
  <r>
    <x v="0"/>
    <x v="537"/>
    <s v="DISPATCHABLE"/>
    <n v="82.774000000000001"/>
    <n v="250"/>
    <n v="295"/>
    <n v="295"/>
    <n v="295"/>
    <m/>
    <n v="1"/>
    <n v="295"/>
    <n v="295"/>
    <n v="250"/>
  </r>
  <r>
    <x v="0"/>
    <x v="538"/>
    <s v="DISPATCHABLE"/>
    <n v="93.772999999999996"/>
    <n v="250"/>
    <n v="295"/>
    <n v="295"/>
    <n v="295"/>
    <m/>
    <n v="1"/>
    <n v="295"/>
    <n v="295"/>
    <n v="250"/>
  </r>
  <r>
    <x v="0"/>
    <x v="539"/>
    <s v="DISPATCHABLE"/>
    <n v="98.340999999999994"/>
    <n v="250"/>
    <n v="295"/>
    <n v="295"/>
    <n v="295"/>
    <m/>
    <n v="1"/>
    <n v="295"/>
    <n v="295"/>
    <n v="250"/>
  </r>
  <r>
    <x v="0"/>
    <x v="540"/>
    <s v="DISPATCHABLE"/>
    <n v="160.114"/>
    <n v="250"/>
    <n v="295"/>
    <n v="295"/>
    <n v="295"/>
    <m/>
    <n v="1"/>
    <n v="295"/>
    <n v="295"/>
    <n v="250"/>
  </r>
  <r>
    <x v="0"/>
    <x v="541"/>
    <s v="DISPATCHABLE"/>
    <n v="241.012"/>
    <n v="258"/>
    <n v="295"/>
    <n v="295"/>
    <n v="295"/>
    <m/>
    <n v="1"/>
    <n v="295"/>
    <n v="295"/>
    <n v="258"/>
  </r>
  <r>
    <x v="0"/>
    <x v="542"/>
    <s v="DISPATCHABLE"/>
    <n v="278.98899999999998"/>
    <n v="284"/>
    <n v="296"/>
    <n v="296"/>
    <n v="295"/>
    <m/>
    <n v="1"/>
    <n v="296"/>
    <n v="295"/>
    <n v="284"/>
  </r>
  <r>
    <x v="0"/>
    <x v="543"/>
    <s v="DISPATCHABLE"/>
    <n v="281.66399999999999"/>
    <n v="294"/>
    <n v="296"/>
    <n v="296"/>
    <n v="295"/>
    <m/>
    <n v="1"/>
    <n v="296"/>
    <n v="295"/>
    <n v="294"/>
  </r>
  <r>
    <x v="0"/>
    <x v="544"/>
    <s v="DISPATCHABLE"/>
    <n v="294.21499999999997"/>
    <n v="296"/>
    <n v="296"/>
    <n v="296"/>
    <n v="295"/>
    <m/>
    <n v="1"/>
    <n v="296"/>
    <n v="295"/>
    <n v="296"/>
  </r>
  <r>
    <x v="0"/>
    <x v="545"/>
    <s v="DISPATCHABLE"/>
    <n v="284.72899999999998"/>
    <n v="296"/>
    <n v="296"/>
    <n v="296"/>
    <n v="295"/>
    <m/>
    <n v="1"/>
    <n v="296"/>
    <n v="295"/>
    <n v="296"/>
  </r>
  <r>
    <x v="0"/>
    <x v="546"/>
    <s v="DISPATCHABLE"/>
    <n v="278.77199999999999"/>
    <n v="296"/>
    <n v="296"/>
    <n v="296"/>
    <n v="295"/>
    <m/>
    <n v="1"/>
    <n v="296"/>
    <n v="295"/>
    <n v="296"/>
  </r>
  <r>
    <x v="0"/>
    <x v="547"/>
    <s v="DISPATCHABLE"/>
    <n v="284.04300000000001"/>
    <n v="296"/>
    <n v="296"/>
    <n v="296"/>
    <n v="295"/>
    <m/>
    <n v="1"/>
    <n v="296"/>
    <n v="295"/>
    <n v="296"/>
  </r>
  <r>
    <x v="0"/>
    <x v="548"/>
    <s v="DISPATCHABLE"/>
    <n v="294.589"/>
    <n v="296"/>
    <n v="296"/>
    <n v="296"/>
    <n v="295"/>
    <m/>
    <n v="1"/>
    <n v="296"/>
    <n v="295"/>
    <n v="296"/>
  </r>
  <r>
    <x v="0"/>
    <x v="549"/>
    <s v="DISPATCHABLE"/>
    <n v="286.988"/>
    <n v="296"/>
    <n v="296"/>
    <n v="296"/>
    <n v="295"/>
    <m/>
    <n v="1"/>
    <n v="296"/>
    <n v="295"/>
    <n v="296"/>
  </r>
  <r>
    <x v="0"/>
    <x v="550"/>
    <s v="DISPATCHABLE"/>
    <n v="266.49299999999999"/>
    <n v="296"/>
    <n v="296"/>
    <n v="296"/>
    <n v="295"/>
    <m/>
    <n v="1"/>
    <n v="296"/>
    <n v="295"/>
    <n v="296"/>
  </r>
  <r>
    <x v="0"/>
    <x v="551"/>
    <s v="DISPATCHABLE"/>
    <n v="243.08099999999999"/>
    <n v="296"/>
    <n v="296"/>
    <n v="296"/>
    <n v="295"/>
    <m/>
    <n v="1"/>
    <n v="296"/>
    <n v="295"/>
    <n v="296"/>
  </r>
  <r>
    <x v="0"/>
    <x v="552"/>
    <s v="DISPATCHABLE"/>
    <n v="271.17700000000002"/>
    <n v="296"/>
    <n v="296"/>
    <n v="296"/>
    <n v="295"/>
    <m/>
    <n v="1"/>
    <n v="296"/>
    <n v="295"/>
    <n v="296"/>
  </r>
  <r>
    <x v="0"/>
    <x v="553"/>
    <s v="DISPATCHABLE"/>
    <n v="181.21700000000001"/>
    <n v="296"/>
    <n v="296"/>
    <n v="296"/>
    <n v="295"/>
    <m/>
    <n v="1"/>
    <n v="296"/>
    <n v="295"/>
    <n v="296"/>
  </r>
  <r>
    <x v="0"/>
    <x v="554"/>
    <s v="DISPATCHABLE"/>
    <n v="79.290999999999997"/>
    <n v="296"/>
    <n v="296"/>
    <n v="296"/>
    <n v="295"/>
    <m/>
    <n v="1"/>
    <n v="296"/>
    <n v="295"/>
    <n v="296"/>
  </r>
  <r>
    <x v="0"/>
    <x v="555"/>
    <s v="DISPATCHABLE"/>
    <n v="62.046999999999997"/>
    <n v="296"/>
    <n v="296"/>
    <n v="296"/>
    <n v="295"/>
    <m/>
    <n v="1"/>
    <n v="296"/>
    <n v="295"/>
    <n v="296"/>
  </r>
  <r>
    <x v="0"/>
    <x v="556"/>
    <s v="DISPATCHABLE"/>
    <n v="60.244999999999997"/>
    <n v="296"/>
    <n v="296"/>
    <n v="296"/>
    <n v="295"/>
    <m/>
    <n v="1"/>
    <n v="296"/>
    <n v="295"/>
    <n v="296"/>
  </r>
  <r>
    <x v="0"/>
    <x v="557"/>
    <s v="DISPATCHABLE"/>
    <n v="76.096999999999994"/>
    <n v="296"/>
    <n v="296"/>
    <n v="296"/>
    <n v="295"/>
    <m/>
    <n v="1"/>
    <n v="296"/>
    <n v="295"/>
    <n v="296"/>
  </r>
  <r>
    <x v="0"/>
    <x v="558"/>
    <s v="DISPATCHABLE"/>
    <n v="65.239999999999995"/>
    <n v="295"/>
    <n v="295"/>
    <n v="295"/>
    <n v="295"/>
    <m/>
    <n v="1"/>
    <n v="295"/>
    <n v="295"/>
    <n v="295"/>
  </r>
  <r>
    <x v="0"/>
    <x v="559"/>
    <s v="DISPATCHABLE"/>
    <n v="85.593999999999994"/>
    <n v="295"/>
    <n v="295"/>
    <n v="295"/>
    <n v="295"/>
    <m/>
    <n v="1"/>
    <n v="295"/>
    <n v="295"/>
    <n v="295"/>
  </r>
  <r>
    <x v="0"/>
    <x v="560"/>
    <s v="DISPATCHABLE"/>
    <n v="68.885999999999996"/>
    <n v="295"/>
    <n v="295"/>
    <n v="295"/>
    <n v="295"/>
    <m/>
    <n v="1"/>
    <n v="295"/>
    <n v="295"/>
    <n v="295"/>
  </r>
  <r>
    <x v="0"/>
    <x v="561"/>
    <s v="DISPATCHABLE"/>
    <n v="118.66200000000001"/>
    <n v="295"/>
    <n v="295"/>
    <n v="295"/>
    <n v="295"/>
    <m/>
    <n v="1"/>
    <n v="295"/>
    <n v="295"/>
    <n v="295"/>
  </r>
  <r>
    <x v="0"/>
    <x v="562"/>
    <s v="DISPATCHABLE"/>
    <n v="224.91499999999999"/>
    <n v="295"/>
    <n v="295"/>
    <n v="295"/>
    <n v="295"/>
    <m/>
    <n v="1"/>
    <n v="295"/>
    <n v="295"/>
    <n v="295"/>
  </r>
  <r>
    <x v="0"/>
    <x v="563"/>
    <s v="DISPATCHABLE"/>
    <n v="291.94499999999999"/>
    <n v="296"/>
    <n v="296"/>
    <n v="296"/>
    <n v="295"/>
    <m/>
    <n v="1"/>
    <n v="296"/>
    <n v="295"/>
    <n v="296"/>
  </r>
  <r>
    <x v="0"/>
    <x v="564"/>
    <s v="DISPATCHABLE"/>
    <n v="292.90499999999997"/>
    <n v="295"/>
    <n v="295"/>
    <n v="295"/>
    <n v="295"/>
    <m/>
    <n v="1"/>
    <n v="295"/>
    <n v="295"/>
    <n v="295"/>
  </r>
  <r>
    <x v="0"/>
    <x v="565"/>
    <s v="DISPATCHABLE"/>
    <n v="286.654"/>
    <n v="296"/>
    <n v="296"/>
    <n v="296"/>
    <n v="295"/>
    <m/>
    <n v="1"/>
    <n v="296"/>
    <n v="295"/>
    <n v="296"/>
  </r>
  <r>
    <x v="0"/>
    <x v="566"/>
    <s v="DISPATCHABLE"/>
    <n v="289.73099999999999"/>
    <n v="296"/>
    <n v="296"/>
    <n v="296"/>
    <n v="295"/>
    <m/>
    <n v="1"/>
    <n v="296"/>
    <n v="295"/>
    <n v="296"/>
  </r>
  <r>
    <x v="0"/>
    <x v="567"/>
    <s v="DISPATCHABLE"/>
    <n v="293.56799999999998"/>
    <n v="296"/>
    <n v="296"/>
    <n v="296"/>
    <n v="295"/>
    <m/>
    <n v="1"/>
    <n v="296"/>
    <n v="295"/>
    <n v="296"/>
  </r>
  <r>
    <x v="0"/>
    <x v="568"/>
    <s v="DISPATCHABLE"/>
    <n v="294.74900000000002"/>
    <n v="296"/>
    <n v="296"/>
    <n v="296"/>
    <n v="295"/>
    <m/>
    <n v="1"/>
    <n v="296"/>
    <n v="295"/>
    <n v="296"/>
  </r>
  <r>
    <x v="0"/>
    <x v="569"/>
    <s v="DISPATCHABLE"/>
    <n v="291.40300000000002"/>
    <n v="296"/>
    <n v="296"/>
    <n v="296"/>
    <n v="295"/>
    <m/>
    <n v="1"/>
    <n v="296"/>
    <n v="295"/>
    <n v="296"/>
  </r>
  <r>
    <x v="0"/>
    <x v="570"/>
    <s v="DISPATCHABLE"/>
    <n v="294.04500000000002"/>
    <n v="296"/>
    <n v="296"/>
    <n v="296"/>
    <n v="295"/>
    <m/>
    <n v="1"/>
    <n v="296"/>
    <n v="295"/>
    <n v="296"/>
  </r>
  <r>
    <x v="0"/>
    <x v="571"/>
    <s v="DISPATCHABLE"/>
    <n v="276.32799999999997"/>
    <n v="295"/>
    <n v="295"/>
    <n v="295"/>
    <n v="295"/>
    <m/>
    <n v="1"/>
    <n v="295"/>
    <n v="295"/>
    <n v="295"/>
  </r>
  <r>
    <x v="0"/>
    <x v="572"/>
    <s v="DISPATCHABLE"/>
    <n v="288.41199999999998"/>
    <n v="296"/>
    <n v="296"/>
    <n v="296"/>
    <n v="295"/>
    <m/>
    <n v="1"/>
    <n v="296"/>
    <n v="295"/>
    <n v="296"/>
  </r>
  <r>
    <x v="0"/>
    <x v="573"/>
    <s v="DISPATCHABLE"/>
    <n v="288.43799999999999"/>
    <n v="296"/>
    <n v="296"/>
    <n v="296"/>
    <n v="295"/>
    <m/>
    <n v="1"/>
    <n v="296"/>
    <n v="295"/>
    <n v="296"/>
  </r>
  <r>
    <x v="0"/>
    <x v="574"/>
    <s v="DISPATCHABLE"/>
    <n v="224.05799999999999"/>
    <n v="295"/>
    <n v="295"/>
    <n v="295"/>
    <n v="295"/>
    <m/>
    <n v="1"/>
    <n v="295"/>
    <n v="295"/>
    <n v="295"/>
  </r>
  <r>
    <x v="0"/>
    <x v="575"/>
    <s v="DISPATCHABLE"/>
    <n v="110.351"/>
    <n v="295"/>
    <n v="295"/>
    <n v="295"/>
    <n v="295"/>
    <m/>
    <n v="1"/>
    <n v="295"/>
    <n v="295"/>
    <n v="295"/>
  </r>
  <r>
    <x v="0"/>
    <x v="576"/>
    <s v="DISPATCHABLE"/>
    <n v="66.721999999999994"/>
    <n v="295"/>
    <n v="295"/>
    <n v="295"/>
    <n v="295"/>
    <m/>
    <n v="1"/>
    <n v="295"/>
    <n v="295"/>
    <n v="295"/>
  </r>
  <r>
    <x v="0"/>
    <x v="577"/>
    <s v="DISPATCHABLE"/>
    <n v="60.002000000000002"/>
    <n v="295"/>
    <n v="295"/>
    <n v="295"/>
    <n v="295"/>
    <m/>
    <n v="1"/>
    <n v="295"/>
    <n v="295"/>
    <n v="295"/>
  </r>
  <r>
    <x v="0"/>
    <x v="578"/>
    <s v="DISPATCHABLE"/>
    <n v="59.972000000000001"/>
    <n v="295"/>
    <n v="295"/>
    <n v="295"/>
    <n v="295"/>
    <m/>
    <n v="1"/>
    <n v="295"/>
    <n v="295"/>
    <n v="295"/>
  </r>
  <r>
    <x v="0"/>
    <x v="579"/>
    <s v="DISPATCHABLE"/>
    <n v="60.008000000000003"/>
    <n v="295"/>
    <n v="295"/>
    <n v="295"/>
    <n v="295"/>
    <m/>
    <n v="1"/>
    <n v="295"/>
    <n v="295"/>
    <n v="295"/>
  </r>
  <r>
    <x v="0"/>
    <x v="580"/>
    <s v="DISPATCHABLE"/>
    <n v="60.000999999999998"/>
    <n v="295"/>
    <n v="295"/>
    <n v="295"/>
    <n v="295"/>
    <m/>
    <n v="1"/>
    <n v="295"/>
    <n v="295"/>
    <n v="295"/>
  </r>
  <r>
    <x v="0"/>
    <x v="581"/>
    <s v="DISPATCHABLE"/>
    <n v="60.482999999999997"/>
    <n v="295"/>
    <n v="295"/>
    <n v="295"/>
    <n v="295"/>
    <m/>
    <n v="1"/>
    <n v="295"/>
    <n v="295"/>
    <n v="295"/>
  </r>
  <r>
    <x v="0"/>
    <x v="582"/>
    <s v="DISPATCHABLE"/>
    <n v="61.514000000000003"/>
    <n v="295"/>
    <n v="295"/>
    <n v="295"/>
    <n v="295"/>
    <m/>
    <n v="1"/>
    <n v="295"/>
    <n v="295"/>
    <n v="295"/>
  </r>
  <r>
    <x v="0"/>
    <x v="583"/>
    <s v="DISPATCHABLE"/>
    <n v="79.647999999999996"/>
    <n v="295"/>
    <n v="295"/>
    <n v="295"/>
    <n v="295"/>
    <m/>
    <n v="1"/>
    <n v="295"/>
    <n v="295"/>
    <n v="295"/>
  </r>
  <r>
    <x v="0"/>
    <x v="584"/>
    <s v="DISPATCHABLE"/>
    <n v="103.447"/>
    <n v="295"/>
    <n v="295"/>
    <n v="295"/>
    <n v="295"/>
    <m/>
    <n v="1"/>
    <n v="295"/>
    <n v="295"/>
    <n v="295"/>
  </r>
  <r>
    <x v="0"/>
    <x v="585"/>
    <s v="FIXED"/>
    <n v="103.586"/>
    <n v="295"/>
    <n v="295"/>
    <n v="295"/>
    <n v="295"/>
    <m/>
    <n v="1"/>
    <n v="295"/>
    <n v="295"/>
    <n v="295"/>
  </r>
  <r>
    <x v="0"/>
    <x v="586"/>
    <s v="DISPATCHABLE"/>
    <n v="112.157"/>
    <n v="295"/>
    <n v="295"/>
    <n v="295"/>
    <n v="295"/>
    <m/>
    <n v="1"/>
    <n v="295"/>
    <n v="295"/>
    <n v="295"/>
  </r>
  <r>
    <x v="0"/>
    <x v="587"/>
    <s v="DISPATCHABLE"/>
    <n v="178.14099999999999"/>
    <n v="295"/>
    <n v="295"/>
    <n v="295"/>
    <n v="295"/>
    <m/>
    <n v="1"/>
    <n v="295"/>
    <n v="295"/>
    <n v="295"/>
  </r>
  <r>
    <x v="0"/>
    <x v="588"/>
    <s v="DISPATCHABLE"/>
    <n v="276.238"/>
    <n v="296"/>
    <n v="296"/>
    <n v="296"/>
    <n v="295"/>
    <m/>
    <n v="1"/>
    <n v="296"/>
    <n v="295"/>
    <n v="296"/>
  </r>
  <r>
    <x v="0"/>
    <x v="589"/>
    <s v="DISPATCHABLE"/>
    <n v="291.262"/>
    <n v="296"/>
    <n v="296"/>
    <n v="296"/>
    <n v="295"/>
    <m/>
    <n v="1"/>
    <n v="296"/>
    <n v="295"/>
    <n v="296"/>
  </r>
  <r>
    <x v="0"/>
    <x v="590"/>
    <s v="DISPATCHABLE"/>
    <n v="285.06700000000001"/>
    <n v="296"/>
    <n v="296"/>
    <n v="296"/>
    <n v="295"/>
    <m/>
    <n v="1"/>
    <n v="296"/>
    <n v="295"/>
    <n v="296"/>
  </r>
  <r>
    <x v="0"/>
    <x v="591"/>
    <s v="DISPATCHABLE"/>
    <n v="291.55"/>
    <n v="296"/>
    <n v="296"/>
    <n v="296"/>
    <n v="295"/>
    <m/>
    <n v="1"/>
    <n v="296"/>
    <n v="295"/>
    <n v="296"/>
  </r>
  <r>
    <x v="0"/>
    <x v="592"/>
    <s v="DISPATCHABLE"/>
    <n v="290.43599999999998"/>
    <n v="296"/>
    <n v="296"/>
    <n v="296"/>
    <n v="295"/>
    <m/>
    <n v="1"/>
    <n v="296"/>
    <n v="295"/>
    <n v="296"/>
  </r>
  <r>
    <x v="0"/>
    <x v="593"/>
    <s v="DISPATCHABLE"/>
    <n v="287.952"/>
    <n v="296"/>
    <n v="296"/>
    <n v="296"/>
    <n v="295"/>
    <m/>
    <n v="1"/>
    <n v="296"/>
    <n v="295"/>
    <n v="296"/>
  </r>
  <r>
    <x v="0"/>
    <x v="594"/>
    <s v="DISPATCHABLE"/>
    <n v="293.56599999999997"/>
    <n v="296"/>
    <n v="296"/>
    <n v="296"/>
    <n v="295"/>
    <m/>
    <n v="1"/>
    <n v="296"/>
    <n v="295"/>
    <n v="296"/>
  </r>
  <r>
    <x v="0"/>
    <x v="595"/>
    <s v="DISPATCHABLE"/>
    <n v="278.88499999999999"/>
    <n v="296"/>
    <n v="296"/>
    <n v="296"/>
    <n v="295"/>
    <m/>
    <n v="1"/>
    <n v="296"/>
    <n v="295"/>
    <n v="296"/>
  </r>
  <r>
    <x v="0"/>
    <x v="596"/>
    <s v="DISPATCHABLE"/>
    <n v="285.95800000000003"/>
    <n v="296"/>
    <n v="296"/>
    <n v="296"/>
    <n v="295"/>
    <m/>
    <n v="1"/>
    <n v="296"/>
    <n v="295"/>
    <n v="296"/>
  </r>
  <r>
    <x v="0"/>
    <x v="597"/>
    <s v="DISPATCHABLE"/>
    <n v="277.52"/>
    <n v="296"/>
    <n v="296"/>
    <n v="296"/>
    <n v="295"/>
    <m/>
    <n v="1"/>
    <n v="296"/>
    <n v="295"/>
    <n v="296"/>
  </r>
  <r>
    <x v="0"/>
    <x v="598"/>
    <s v="DISPATCHABLE"/>
    <n v="282.88"/>
    <n v="296"/>
    <n v="296"/>
    <n v="296"/>
    <n v="295"/>
    <m/>
    <n v="1"/>
    <n v="296"/>
    <n v="295"/>
    <n v="296"/>
  </r>
  <r>
    <x v="0"/>
    <x v="599"/>
    <s v="DISPATCHABLE"/>
    <n v="259.95100000000002"/>
    <n v="296"/>
    <n v="296"/>
    <n v="296"/>
    <n v="295"/>
    <m/>
    <n v="1"/>
    <n v="296"/>
    <n v="295"/>
    <n v="296"/>
  </r>
  <r>
    <x v="0"/>
    <x v="600"/>
    <s v="DISPATCHABLE"/>
    <n v="197.88200000000001"/>
    <n v="296"/>
    <n v="296"/>
    <n v="296"/>
    <n v="295"/>
    <m/>
    <n v="1"/>
    <n v="296"/>
    <n v="295"/>
    <n v="296"/>
  </r>
  <r>
    <x v="0"/>
    <x v="601"/>
    <s v="DISPATCHABLE"/>
    <n v="91.787000000000006"/>
    <n v="296"/>
    <n v="296"/>
    <n v="296"/>
    <n v="295"/>
    <m/>
    <n v="1"/>
    <n v="296"/>
    <n v="295"/>
    <n v="296"/>
  </r>
  <r>
    <x v="0"/>
    <x v="602"/>
    <s v="DISPATCHABLE"/>
    <n v="61.134"/>
    <n v="296"/>
    <n v="296"/>
    <n v="296"/>
    <n v="295"/>
    <m/>
    <n v="1"/>
    <n v="296"/>
    <n v="295"/>
    <n v="296"/>
  </r>
  <r>
    <x v="0"/>
    <x v="603"/>
    <s v="DISPATCHABLE"/>
    <n v="59.96"/>
    <n v="296"/>
    <n v="296"/>
    <n v="296"/>
    <n v="295"/>
    <m/>
    <n v="1"/>
    <n v="296"/>
    <n v="295"/>
    <n v="296"/>
  </r>
  <r>
    <x v="0"/>
    <x v="604"/>
    <s v="DISPATCHABLE"/>
    <n v="59.966000000000001"/>
    <n v="296"/>
    <n v="296"/>
    <n v="296"/>
    <n v="295"/>
    <m/>
    <n v="1"/>
    <n v="296"/>
    <n v="295"/>
    <n v="296"/>
  </r>
  <r>
    <x v="0"/>
    <x v="605"/>
    <s v="DISPATCHABLE"/>
    <n v="63.656999999999996"/>
    <n v="295"/>
    <n v="295"/>
    <n v="295"/>
    <n v="295"/>
    <m/>
    <n v="1"/>
    <n v="295"/>
    <n v="295"/>
    <n v="295"/>
  </r>
  <r>
    <x v="0"/>
    <x v="606"/>
    <s v="DISPATCHABLE"/>
    <n v="69.646000000000001"/>
    <n v="295"/>
    <n v="295"/>
    <n v="295"/>
    <n v="295"/>
    <m/>
    <n v="1"/>
    <n v="295"/>
    <n v="295"/>
    <n v="295"/>
  </r>
  <r>
    <x v="0"/>
    <x v="607"/>
    <s v="DISPATCHABLE"/>
    <n v="87.054000000000002"/>
    <n v="295"/>
    <n v="295"/>
    <n v="295"/>
    <n v="295"/>
    <m/>
    <n v="1"/>
    <n v="295"/>
    <n v="295"/>
    <n v="295"/>
  </r>
  <r>
    <x v="0"/>
    <x v="608"/>
    <s v="DISPATCHABLE"/>
    <n v="127.077"/>
    <n v="295"/>
    <n v="295"/>
    <n v="295"/>
    <n v="295"/>
    <m/>
    <n v="1"/>
    <n v="295"/>
    <n v="295"/>
    <n v="295"/>
  </r>
  <r>
    <x v="0"/>
    <x v="609"/>
    <s v="DISPATCHABLE"/>
    <n v="178.28899999999999"/>
    <n v="295"/>
    <n v="295"/>
    <n v="295"/>
    <n v="295"/>
    <m/>
    <n v="1"/>
    <n v="295"/>
    <n v="295"/>
    <n v="295"/>
  </r>
  <r>
    <x v="0"/>
    <x v="610"/>
    <s v="DISPATCHABLE"/>
    <n v="258.57600000000002"/>
    <n v="296"/>
    <n v="296"/>
    <n v="296"/>
    <n v="295"/>
    <m/>
    <n v="1"/>
    <n v="296"/>
    <n v="295"/>
    <n v="296"/>
  </r>
  <r>
    <x v="0"/>
    <x v="611"/>
    <s v="DISPATCHABLE"/>
    <n v="267.11500000000001"/>
    <n v="296"/>
    <n v="296"/>
    <n v="296"/>
    <n v="295"/>
    <m/>
    <n v="1"/>
    <n v="296"/>
    <n v="295"/>
    <n v="296"/>
  </r>
  <r>
    <x v="0"/>
    <x v="612"/>
    <s v="DISPATCHABLE"/>
    <n v="292.68200000000002"/>
    <n v="296"/>
    <n v="296"/>
    <n v="296"/>
    <n v="295"/>
    <m/>
    <n v="1"/>
    <n v="296"/>
    <n v="295"/>
    <n v="296"/>
  </r>
  <r>
    <x v="0"/>
    <x v="613"/>
    <s v="DISPATCHABLE"/>
    <n v="277.80700000000002"/>
    <n v="295"/>
    <n v="295"/>
    <n v="295"/>
    <n v="295"/>
    <m/>
    <n v="1"/>
    <n v="295"/>
    <n v="295"/>
    <n v="295"/>
  </r>
  <r>
    <x v="0"/>
    <x v="614"/>
    <s v="DISPATCHABLE"/>
    <n v="196.315"/>
    <n v="295"/>
    <n v="295"/>
    <n v="295"/>
    <n v="295"/>
    <m/>
    <n v="1"/>
    <n v="295"/>
    <n v="295"/>
    <n v="295"/>
  </r>
  <r>
    <x v="0"/>
    <x v="615"/>
    <s v="DISPATCHABLE"/>
    <n v="156.446"/>
    <n v="295"/>
    <n v="295"/>
    <n v="295"/>
    <n v="295"/>
    <m/>
    <n v="1"/>
    <n v="295"/>
    <n v="295"/>
    <n v="295"/>
  </r>
  <r>
    <x v="0"/>
    <x v="616"/>
    <s v="DISPATCHABLE"/>
    <n v="162.81100000000001"/>
    <n v="295"/>
    <n v="295"/>
    <n v="295"/>
    <n v="295"/>
    <m/>
    <n v="1"/>
    <n v="295"/>
    <n v="295"/>
    <n v="295"/>
  </r>
  <r>
    <x v="0"/>
    <x v="617"/>
    <s v="DISPATCHABLE"/>
    <n v="158.69800000000001"/>
    <n v="295"/>
    <n v="295"/>
    <n v="295"/>
    <n v="295"/>
    <m/>
    <n v="1"/>
    <n v="295"/>
    <n v="295"/>
    <n v="295"/>
  </r>
  <r>
    <x v="0"/>
    <x v="618"/>
    <s v="DISPATCHABLE"/>
    <n v="193.91499999999999"/>
    <n v="295"/>
    <n v="295"/>
    <n v="295"/>
    <n v="295"/>
    <m/>
    <n v="1"/>
    <n v="295"/>
    <n v="295"/>
    <n v="295"/>
  </r>
  <r>
    <x v="0"/>
    <x v="619"/>
    <s v="DISPATCHABLE"/>
    <n v="256.03699999999998"/>
    <n v="295"/>
    <n v="295"/>
    <n v="295"/>
    <n v="295"/>
    <m/>
    <n v="1"/>
    <n v="295"/>
    <n v="295"/>
    <n v="295"/>
  </r>
  <r>
    <x v="0"/>
    <x v="620"/>
    <s v="DISPATCHABLE"/>
    <n v="291.63400000000001"/>
    <n v="296"/>
    <n v="296"/>
    <n v="296"/>
    <n v="295"/>
    <m/>
    <n v="1"/>
    <n v="296"/>
    <n v="295"/>
    <n v="296"/>
  </r>
  <r>
    <x v="0"/>
    <x v="621"/>
    <s v="DISPATCHABLE"/>
    <n v="281.19900000000001"/>
    <n v="295"/>
    <n v="295"/>
    <n v="295"/>
    <n v="295"/>
    <m/>
    <n v="1"/>
    <n v="295"/>
    <n v="295"/>
    <n v="295"/>
  </r>
  <r>
    <x v="0"/>
    <x v="622"/>
    <s v="DISPATCHABLE"/>
    <n v="281.05"/>
    <n v="295"/>
    <n v="295"/>
    <n v="295"/>
    <n v="295"/>
    <m/>
    <n v="1"/>
    <n v="295"/>
    <n v="295"/>
    <n v="295"/>
  </r>
  <r>
    <x v="0"/>
    <x v="623"/>
    <s v="DISPATCHABLE"/>
    <n v="224.238"/>
    <n v="295"/>
    <n v="295"/>
    <n v="295"/>
    <n v="295"/>
    <m/>
    <n v="1"/>
    <n v="295"/>
    <n v="295"/>
    <n v="295"/>
  </r>
  <r>
    <x v="0"/>
    <x v="624"/>
    <s v="DISPATCHABLE"/>
    <n v="173.815"/>
    <n v="295"/>
    <n v="295"/>
    <n v="295"/>
    <n v="295"/>
    <m/>
    <n v="1"/>
    <n v="295"/>
    <n v="295"/>
    <n v="295"/>
  </r>
  <r>
    <x v="0"/>
    <x v="625"/>
    <s v="DISPATCHABLE"/>
    <n v="195.886"/>
    <n v="295"/>
    <n v="295"/>
    <n v="295"/>
    <n v="295"/>
    <m/>
    <n v="1"/>
    <n v="295"/>
    <n v="295"/>
    <n v="295"/>
  </r>
  <r>
    <x v="0"/>
    <x v="626"/>
    <s v="DISPATCHABLE"/>
    <n v="110.84699999999999"/>
    <n v="295"/>
    <n v="295"/>
    <n v="295"/>
    <n v="295"/>
    <m/>
    <n v="1"/>
    <n v="295"/>
    <n v="295"/>
    <n v="295"/>
  </r>
  <r>
    <x v="0"/>
    <x v="627"/>
    <s v="DISPATCHABLE"/>
    <n v="74.808999999999997"/>
    <n v="295"/>
    <n v="295"/>
    <n v="295"/>
    <n v="295"/>
    <m/>
    <n v="1"/>
    <n v="295"/>
    <n v="295"/>
    <n v="295"/>
  </r>
  <r>
    <x v="0"/>
    <x v="628"/>
    <s v="DISPATCHABLE"/>
    <n v="62.512999999999998"/>
    <n v="295"/>
    <n v="295"/>
    <n v="295"/>
    <n v="295"/>
    <m/>
    <n v="1"/>
    <n v="295"/>
    <n v="295"/>
    <n v="295"/>
  </r>
  <r>
    <x v="0"/>
    <x v="629"/>
    <s v="DISPATCHABLE"/>
    <n v="86.775000000000006"/>
    <n v="295"/>
    <n v="295"/>
    <n v="295"/>
    <n v="295"/>
    <m/>
    <n v="1"/>
    <n v="295"/>
    <n v="295"/>
    <n v="295"/>
  </r>
  <r>
    <x v="0"/>
    <x v="630"/>
    <s v="DISPATCHABLE"/>
    <n v="68.311999999999998"/>
    <n v="295"/>
    <n v="295"/>
    <n v="295"/>
    <n v="295"/>
    <m/>
    <n v="1"/>
    <n v="295"/>
    <n v="295"/>
    <n v="295"/>
  </r>
  <r>
    <x v="0"/>
    <x v="631"/>
    <s v="DISPATCHABLE"/>
    <n v="85.048000000000002"/>
    <n v="295"/>
    <n v="295"/>
    <n v="295"/>
    <n v="295"/>
    <m/>
    <n v="1"/>
    <n v="295"/>
    <n v="295"/>
    <n v="295"/>
  </r>
  <r>
    <x v="0"/>
    <x v="632"/>
    <s v="DISPATCHABLE"/>
    <n v="139.637"/>
    <n v="295"/>
    <n v="295"/>
    <n v="295"/>
    <n v="295"/>
    <m/>
    <n v="1"/>
    <n v="295"/>
    <n v="295"/>
    <n v="295"/>
  </r>
  <r>
    <x v="0"/>
    <x v="633"/>
    <s v="DISPATCHABLE"/>
    <n v="194.54900000000001"/>
    <n v="295"/>
    <n v="295"/>
    <n v="295"/>
    <n v="295"/>
    <m/>
    <n v="1"/>
    <n v="295"/>
    <n v="295"/>
    <n v="295"/>
  </r>
  <r>
    <x v="0"/>
    <x v="634"/>
    <s v="DISPATCHABLE"/>
    <n v="278.14699999999999"/>
    <n v="296"/>
    <n v="296"/>
    <n v="296"/>
    <n v="295"/>
    <m/>
    <n v="1"/>
    <n v="296"/>
    <n v="295"/>
    <n v="296"/>
  </r>
  <r>
    <x v="0"/>
    <x v="635"/>
    <s v="DISPATCHABLE"/>
    <n v="285.262"/>
    <n v="296"/>
    <n v="296"/>
    <n v="296"/>
    <n v="295"/>
    <m/>
    <n v="1"/>
    <n v="296"/>
    <n v="295"/>
    <n v="296"/>
  </r>
  <r>
    <x v="0"/>
    <x v="636"/>
    <s v="DISPATCHABLE"/>
    <n v="294.64699999999999"/>
    <n v="296"/>
    <n v="296"/>
    <n v="296"/>
    <n v="295"/>
    <m/>
    <n v="1"/>
    <n v="296"/>
    <n v="295"/>
    <n v="296"/>
  </r>
  <r>
    <x v="0"/>
    <x v="637"/>
    <s v="DISPATCHABLE"/>
    <n v="284.57400000000001"/>
    <n v="296"/>
    <n v="296"/>
    <n v="296"/>
    <n v="295"/>
    <m/>
    <n v="1"/>
    <n v="296"/>
    <n v="295"/>
    <n v="296"/>
  </r>
  <r>
    <x v="0"/>
    <x v="638"/>
    <s v="DISPATCHABLE"/>
    <n v="294.10700000000003"/>
    <n v="296"/>
    <n v="296"/>
    <n v="296"/>
    <n v="295"/>
    <m/>
    <n v="1"/>
    <n v="296"/>
    <n v="295"/>
    <n v="296"/>
  </r>
  <r>
    <x v="0"/>
    <x v="639"/>
    <s v="DISPATCHABLE"/>
    <n v="294.79500000000002"/>
    <n v="296"/>
    <n v="296"/>
    <n v="296"/>
    <n v="295"/>
    <m/>
    <n v="1"/>
    <n v="296"/>
    <n v="295"/>
    <n v="296"/>
  </r>
  <r>
    <x v="0"/>
    <x v="640"/>
    <s v="DISPATCHABLE"/>
    <n v="294.89499999999998"/>
    <n v="296"/>
    <n v="296"/>
    <n v="296"/>
    <n v="295"/>
    <m/>
    <n v="1"/>
    <n v="296"/>
    <n v="295"/>
    <n v="296"/>
  </r>
  <r>
    <x v="0"/>
    <x v="641"/>
    <s v="DISPATCHABLE"/>
    <n v="293.87"/>
    <n v="296"/>
    <n v="296"/>
    <n v="296"/>
    <n v="295"/>
    <m/>
    <n v="1"/>
    <n v="296"/>
    <n v="295"/>
    <n v="296"/>
  </r>
  <r>
    <x v="0"/>
    <x v="642"/>
    <s v="DISPATCHABLE"/>
    <n v="294.86399999999998"/>
    <n v="296"/>
    <n v="296"/>
    <n v="296"/>
    <n v="295"/>
    <m/>
    <n v="1"/>
    <n v="296"/>
    <n v="295"/>
    <n v="296"/>
  </r>
  <r>
    <x v="0"/>
    <x v="643"/>
    <s v="DISPATCHABLE"/>
    <n v="294.67099999999999"/>
    <n v="296"/>
    <n v="296"/>
    <n v="296"/>
    <n v="295"/>
    <m/>
    <n v="1"/>
    <n v="296"/>
    <n v="295"/>
    <n v="296"/>
  </r>
  <r>
    <x v="0"/>
    <x v="644"/>
    <s v="DISPATCHABLE"/>
    <n v="243.63800000000001"/>
    <n v="296"/>
    <n v="296"/>
    <n v="296"/>
    <n v="295"/>
    <m/>
    <n v="1"/>
    <n v="296"/>
    <n v="295"/>
    <n v="296"/>
  </r>
  <r>
    <x v="0"/>
    <x v="645"/>
    <s v="DISPATCHABLE"/>
    <n v="216.16499999999999"/>
    <n v="296"/>
    <n v="296"/>
    <n v="296"/>
    <n v="295"/>
    <m/>
    <n v="1"/>
    <n v="296"/>
    <n v="295"/>
    <n v="296"/>
  </r>
  <r>
    <x v="0"/>
    <x v="646"/>
    <s v="DISPATCHABLE"/>
    <n v="206.042"/>
    <n v="296"/>
    <n v="296"/>
    <n v="296"/>
    <n v="295"/>
    <m/>
    <n v="1"/>
    <n v="296"/>
    <n v="295"/>
    <n v="296"/>
  </r>
  <r>
    <x v="0"/>
    <x v="647"/>
    <s v="DISPATCHABLE"/>
    <n v="146.13999999999999"/>
    <n v="296"/>
    <n v="296"/>
    <n v="296"/>
    <n v="295"/>
    <m/>
    <n v="1"/>
    <n v="296"/>
    <n v="295"/>
    <n v="296"/>
  </r>
  <r>
    <x v="0"/>
    <x v="648"/>
    <s v="DISPATCHABLE"/>
    <n v="73.876000000000005"/>
    <n v="294"/>
    <n v="294"/>
    <n v="294"/>
    <n v="295"/>
    <m/>
    <n v="1"/>
    <n v="294"/>
    <n v="295"/>
    <n v="294"/>
  </r>
  <r>
    <x v="0"/>
    <x v="649"/>
    <s v="FIXED"/>
    <n v="5.2569999999999997"/>
    <n v="6"/>
    <n v="6"/>
    <n v="6"/>
    <n v="295"/>
    <m/>
    <n v="1"/>
    <n v="6"/>
    <n v="295"/>
    <n v="6"/>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4"/>
    <m/>
    <n v="0.5"/>
    <n v="0"/>
    <n v="387"/>
    <n v="0"/>
  </r>
  <r>
    <x v="1"/>
    <x v="1"/>
    <s v="OFFLINE"/>
    <n v="0"/>
    <n v="0"/>
    <n v="0"/>
    <n v="0"/>
    <n v="774"/>
    <m/>
    <n v="0.5"/>
    <n v="0"/>
    <n v="387"/>
    <n v="0"/>
  </r>
  <r>
    <x v="1"/>
    <x v="2"/>
    <s v="OFFLINE"/>
    <n v="0"/>
    <n v="0"/>
    <n v="0"/>
    <n v="0"/>
    <n v="774"/>
    <m/>
    <n v="0.5"/>
    <n v="0"/>
    <n v="387"/>
    <n v="0"/>
  </r>
  <r>
    <x v="1"/>
    <x v="3"/>
    <s v="OFFLINE"/>
    <n v="0"/>
    <n v="0"/>
    <n v="0"/>
    <n v="0"/>
    <n v="774"/>
    <m/>
    <n v="0.5"/>
    <n v="0"/>
    <n v="387"/>
    <n v="0"/>
  </r>
  <r>
    <x v="1"/>
    <x v="4"/>
    <s v="OFFLINE"/>
    <n v="0"/>
    <n v="0"/>
    <n v="0"/>
    <n v="0"/>
    <n v="774"/>
    <m/>
    <n v="0.5"/>
    <n v="0"/>
    <n v="387"/>
    <n v="0"/>
  </r>
  <r>
    <x v="1"/>
    <x v="5"/>
    <s v="OFFLINE"/>
    <n v="0"/>
    <n v="0"/>
    <n v="0"/>
    <n v="0"/>
    <n v="774"/>
    <m/>
    <n v="0.5"/>
    <n v="0"/>
    <n v="387"/>
    <n v="0"/>
  </r>
  <r>
    <x v="1"/>
    <x v="6"/>
    <s v="OFFLINE"/>
    <n v="0"/>
    <n v="0"/>
    <n v="0"/>
    <n v="0"/>
    <n v="774"/>
    <m/>
    <n v="0.5"/>
    <n v="0"/>
    <n v="387"/>
    <n v="0"/>
  </r>
  <r>
    <x v="1"/>
    <x v="7"/>
    <s v="OFFLINE"/>
    <n v="0"/>
    <n v="0"/>
    <n v="0"/>
    <n v="0"/>
    <n v="774"/>
    <m/>
    <n v="0.5"/>
    <n v="0"/>
    <n v="387"/>
    <n v="0"/>
  </r>
  <r>
    <x v="1"/>
    <x v="8"/>
    <s v="OFFLINE"/>
    <n v="0"/>
    <n v="0"/>
    <n v="0"/>
    <n v="0"/>
    <n v="774"/>
    <m/>
    <n v="0.5"/>
    <n v="0"/>
    <n v="387"/>
    <n v="0"/>
  </r>
  <r>
    <x v="1"/>
    <x v="9"/>
    <s v="OFFLINE"/>
    <n v="0"/>
    <n v="0"/>
    <n v="0"/>
    <n v="0"/>
    <n v="774"/>
    <m/>
    <n v="0.5"/>
    <n v="0"/>
    <n v="387"/>
    <n v="0"/>
  </r>
  <r>
    <x v="1"/>
    <x v="10"/>
    <s v="OFFLINE"/>
    <n v="0"/>
    <n v="0"/>
    <n v="0"/>
    <n v="0"/>
    <n v="774"/>
    <m/>
    <n v="0.5"/>
    <n v="0"/>
    <n v="387"/>
    <n v="0"/>
  </r>
  <r>
    <x v="1"/>
    <x v="11"/>
    <s v="OFFLINE"/>
    <n v="0"/>
    <n v="0"/>
    <n v="0"/>
    <n v="0"/>
    <n v="774"/>
    <m/>
    <n v="0.5"/>
    <n v="0"/>
    <n v="387"/>
    <n v="0"/>
  </r>
  <r>
    <x v="1"/>
    <x v="12"/>
    <s v="OFFLINE"/>
    <n v="0"/>
    <n v="0"/>
    <n v="0"/>
    <n v="0"/>
    <n v="774"/>
    <m/>
    <n v="0.5"/>
    <n v="0"/>
    <n v="387"/>
    <n v="0"/>
  </r>
  <r>
    <x v="1"/>
    <x v="13"/>
    <s v="OFFLINE"/>
    <n v="0"/>
    <n v="0"/>
    <n v="0"/>
    <n v="0"/>
    <n v="774"/>
    <m/>
    <n v="0.5"/>
    <n v="0"/>
    <n v="387"/>
    <n v="0"/>
  </r>
  <r>
    <x v="1"/>
    <x v="14"/>
    <s v="OFFLINE"/>
    <n v="0"/>
    <n v="0"/>
    <n v="0"/>
    <n v="0"/>
    <n v="774"/>
    <m/>
    <n v="0.5"/>
    <n v="0"/>
    <n v="387"/>
    <n v="0"/>
  </r>
  <r>
    <x v="1"/>
    <x v="15"/>
    <s v="OFFLINE"/>
    <n v="0"/>
    <n v="0"/>
    <n v="0"/>
    <n v="0"/>
    <n v="774"/>
    <m/>
    <n v="0.5"/>
    <n v="0"/>
    <n v="387"/>
    <n v="0"/>
  </r>
  <r>
    <x v="1"/>
    <x v="16"/>
    <s v="OFFLINE"/>
    <n v="0"/>
    <n v="0"/>
    <n v="0"/>
    <n v="0"/>
    <n v="774"/>
    <m/>
    <n v="0.5"/>
    <n v="0"/>
    <n v="387"/>
    <n v="0"/>
  </r>
  <r>
    <x v="1"/>
    <x v="17"/>
    <s v="OFFLINE"/>
    <n v="0"/>
    <n v="0"/>
    <n v="0"/>
    <n v="0"/>
    <n v="774"/>
    <m/>
    <n v="0.5"/>
    <n v="0"/>
    <n v="387"/>
    <n v="0"/>
  </r>
  <r>
    <x v="1"/>
    <x v="18"/>
    <s v="OFFLINE"/>
    <n v="0"/>
    <n v="0"/>
    <n v="0"/>
    <n v="0"/>
    <n v="774"/>
    <m/>
    <n v="0.5"/>
    <n v="0"/>
    <n v="387"/>
    <n v="0"/>
  </r>
  <r>
    <x v="1"/>
    <x v="19"/>
    <s v="OFFLINE"/>
    <n v="0"/>
    <n v="0"/>
    <n v="0"/>
    <n v="0"/>
    <n v="774"/>
    <m/>
    <n v="0.5"/>
    <n v="0"/>
    <n v="387"/>
    <n v="0"/>
  </r>
  <r>
    <x v="1"/>
    <x v="20"/>
    <s v="OFFLINE"/>
    <n v="0"/>
    <n v="0"/>
    <n v="0"/>
    <n v="0"/>
    <n v="774"/>
    <m/>
    <n v="0.5"/>
    <n v="0"/>
    <n v="387"/>
    <n v="0"/>
  </r>
  <r>
    <x v="1"/>
    <x v="21"/>
    <s v="OFFLINE"/>
    <n v="0"/>
    <n v="0"/>
    <n v="0"/>
    <n v="0"/>
    <n v="774"/>
    <m/>
    <n v="0.5"/>
    <n v="0"/>
    <n v="387"/>
    <n v="0"/>
  </r>
  <r>
    <x v="1"/>
    <x v="22"/>
    <s v="OFFLINE"/>
    <n v="0"/>
    <n v="0"/>
    <n v="0"/>
    <n v="0"/>
    <n v="774"/>
    <m/>
    <n v="0.5"/>
    <n v="0"/>
    <n v="387"/>
    <n v="0"/>
  </r>
  <r>
    <x v="1"/>
    <x v="23"/>
    <s v="OFFLINE"/>
    <n v="0"/>
    <n v="0"/>
    <n v="0"/>
    <n v="0"/>
    <n v="774"/>
    <m/>
    <n v="0.5"/>
    <n v="0"/>
    <n v="387"/>
    <n v="0"/>
  </r>
  <r>
    <x v="1"/>
    <x v="24"/>
    <s v="OFFLINE"/>
    <n v="0"/>
    <n v="0"/>
    <n v="0"/>
    <n v="0"/>
    <n v="774"/>
    <m/>
    <n v="0.5"/>
    <n v="0"/>
    <n v="387"/>
    <n v="0"/>
  </r>
  <r>
    <x v="1"/>
    <x v="25"/>
    <s v="OFFLINE"/>
    <n v="0"/>
    <n v="0"/>
    <n v="0"/>
    <n v="0"/>
    <n v="774"/>
    <m/>
    <n v="0.5"/>
    <n v="0"/>
    <n v="387"/>
    <n v="0"/>
  </r>
  <r>
    <x v="1"/>
    <x v="26"/>
    <s v="OFFLINE"/>
    <n v="0"/>
    <n v="0"/>
    <n v="0"/>
    <n v="0"/>
    <n v="774"/>
    <m/>
    <n v="0.5"/>
    <n v="0"/>
    <n v="387"/>
    <n v="0"/>
  </r>
  <r>
    <x v="1"/>
    <x v="27"/>
    <s v="OFFLINE"/>
    <n v="0"/>
    <n v="0"/>
    <n v="0"/>
    <n v="0"/>
    <n v="774"/>
    <m/>
    <n v="0.5"/>
    <n v="0"/>
    <n v="387"/>
    <n v="0"/>
  </r>
  <r>
    <x v="1"/>
    <x v="28"/>
    <s v="OFFLINE"/>
    <n v="0"/>
    <n v="0"/>
    <n v="0"/>
    <n v="0"/>
    <n v="774"/>
    <m/>
    <n v="0.5"/>
    <n v="0"/>
    <n v="387"/>
    <n v="0"/>
  </r>
  <r>
    <x v="1"/>
    <x v="29"/>
    <s v="OFFLINE"/>
    <n v="0"/>
    <n v="0"/>
    <n v="0"/>
    <n v="0"/>
    <n v="774"/>
    <m/>
    <n v="0.5"/>
    <n v="0"/>
    <n v="387"/>
    <n v="0"/>
  </r>
  <r>
    <x v="1"/>
    <x v="30"/>
    <s v="OFFLINE"/>
    <n v="0"/>
    <n v="0"/>
    <n v="0"/>
    <n v="0"/>
    <n v="774"/>
    <m/>
    <n v="0.5"/>
    <n v="0"/>
    <n v="387"/>
    <n v="0"/>
  </r>
  <r>
    <x v="1"/>
    <x v="31"/>
    <s v="OFFLINE"/>
    <n v="0"/>
    <n v="0"/>
    <n v="0"/>
    <n v="0"/>
    <n v="774"/>
    <m/>
    <n v="0.5"/>
    <n v="0"/>
    <n v="387"/>
    <n v="0"/>
  </r>
  <r>
    <x v="1"/>
    <x v="32"/>
    <s v="OFFLINE"/>
    <n v="0"/>
    <n v="0"/>
    <n v="0"/>
    <n v="0"/>
    <n v="774"/>
    <m/>
    <n v="0.5"/>
    <n v="0"/>
    <n v="387"/>
    <n v="0"/>
  </r>
  <r>
    <x v="1"/>
    <x v="33"/>
    <s v="OFFLINE"/>
    <n v="0"/>
    <n v="0"/>
    <n v="0"/>
    <n v="0"/>
    <n v="774"/>
    <m/>
    <n v="0.5"/>
    <n v="0"/>
    <n v="387"/>
    <n v="0"/>
  </r>
  <r>
    <x v="1"/>
    <x v="34"/>
    <s v="OFFLINE"/>
    <n v="0"/>
    <n v="0"/>
    <n v="0"/>
    <n v="0"/>
    <n v="774"/>
    <m/>
    <n v="0.5"/>
    <n v="0"/>
    <n v="387"/>
    <n v="0"/>
  </r>
  <r>
    <x v="1"/>
    <x v="35"/>
    <s v="OFFLINE"/>
    <n v="0"/>
    <n v="0"/>
    <n v="0"/>
    <n v="0"/>
    <n v="774"/>
    <m/>
    <n v="0.5"/>
    <n v="0"/>
    <n v="387"/>
    <n v="0"/>
  </r>
  <r>
    <x v="1"/>
    <x v="36"/>
    <s v="OFFLINE"/>
    <n v="0"/>
    <n v="0"/>
    <n v="0"/>
    <n v="0"/>
    <n v="774"/>
    <m/>
    <n v="0.5"/>
    <n v="0"/>
    <n v="387"/>
    <n v="0"/>
  </r>
  <r>
    <x v="1"/>
    <x v="37"/>
    <s v="OFFLINE"/>
    <n v="0"/>
    <n v="0"/>
    <n v="0"/>
    <n v="0"/>
    <n v="774"/>
    <m/>
    <n v="0.5"/>
    <n v="0"/>
    <n v="387"/>
    <n v="0"/>
  </r>
  <r>
    <x v="1"/>
    <x v="38"/>
    <s v="OFFLINE"/>
    <n v="0"/>
    <n v="0"/>
    <n v="0"/>
    <n v="0"/>
    <n v="774"/>
    <m/>
    <n v="0.5"/>
    <n v="0"/>
    <n v="387"/>
    <n v="0"/>
  </r>
  <r>
    <x v="1"/>
    <x v="39"/>
    <s v="OFFLINE"/>
    <n v="0"/>
    <n v="0"/>
    <n v="0"/>
    <n v="0"/>
    <n v="774"/>
    <m/>
    <n v="0.5"/>
    <n v="0"/>
    <n v="387"/>
    <n v="0"/>
  </r>
  <r>
    <x v="1"/>
    <x v="40"/>
    <s v="OFFLINE"/>
    <n v="0"/>
    <n v="0"/>
    <n v="0"/>
    <n v="0"/>
    <n v="774"/>
    <m/>
    <n v="0.5"/>
    <n v="0"/>
    <n v="387"/>
    <n v="0"/>
  </r>
  <r>
    <x v="1"/>
    <x v="41"/>
    <s v="OFFLINE"/>
    <n v="0"/>
    <n v="0"/>
    <n v="0"/>
    <n v="0"/>
    <n v="774"/>
    <m/>
    <n v="0.5"/>
    <n v="0"/>
    <n v="387"/>
    <n v="0"/>
  </r>
  <r>
    <x v="1"/>
    <x v="42"/>
    <s v="OFFLINE"/>
    <n v="0"/>
    <n v="0"/>
    <n v="0"/>
    <n v="0"/>
    <n v="774"/>
    <m/>
    <n v="0.5"/>
    <n v="0"/>
    <n v="387"/>
    <n v="0"/>
  </r>
  <r>
    <x v="1"/>
    <x v="43"/>
    <s v="OFFLINE"/>
    <n v="0"/>
    <n v="0"/>
    <n v="0"/>
    <n v="0"/>
    <n v="774"/>
    <m/>
    <n v="0.5"/>
    <n v="0"/>
    <n v="387"/>
    <n v="0"/>
  </r>
  <r>
    <x v="1"/>
    <x v="44"/>
    <s v="OFFLINE"/>
    <n v="0"/>
    <n v="0"/>
    <n v="0"/>
    <n v="0"/>
    <n v="774"/>
    <m/>
    <n v="0.5"/>
    <n v="0"/>
    <n v="387"/>
    <n v="0"/>
  </r>
  <r>
    <x v="1"/>
    <x v="45"/>
    <s v="OFFLINE"/>
    <n v="0"/>
    <n v="0"/>
    <n v="0"/>
    <n v="0"/>
    <n v="774"/>
    <m/>
    <n v="0.5"/>
    <n v="0"/>
    <n v="387"/>
    <n v="0"/>
  </r>
  <r>
    <x v="1"/>
    <x v="46"/>
    <s v="OFFLINE"/>
    <n v="0"/>
    <n v="0"/>
    <n v="0"/>
    <n v="0"/>
    <n v="774"/>
    <m/>
    <n v="0.5"/>
    <n v="0"/>
    <n v="387"/>
    <n v="0"/>
  </r>
  <r>
    <x v="1"/>
    <x v="47"/>
    <s v="OFFLINE"/>
    <n v="0"/>
    <n v="0"/>
    <n v="0"/>
    <n v="0"/>
    <n v="774"/>
    <m/>
    <n v="0.5"/>
    <n v="0"/>
    <n v="387"/>
    <n v="0"/>
  </r>
  <r>
    <x v="1"/>
    <x v="48"/>
    <s v="OFFLINE"/>
    <n v="0"/>
    <n v="0"/>
    <n v="0"/>
    <n v="0"/>
    <n v="774"/>
    <m/>
    <n v="0.5"/>
    <n v="0"/>
    <n v="387"/>
    <n v="0"/>
  </r>
  <r>
    <x v="1"/>
    <x v="49"/>
    <s v="OFFLINE"/>
    <n v="0"/>
    <n v="0"/>
    <n v="0"/>
    <n v="0"/>
    <n v="774"/>
    <m/>
    <n v="0.5"/>
    <n v="0"/>
    <n v="387"/>
    <n v="0"/>
  </r>
  <r>
    <x v="1"/>
    <x v="50"/>
    <s v="OFFLINE"/>
    <n v="0"/>
    <n v="0"/>
    <n v="0"/>
    <n v="0"/>
    <n v="774"/>
    <m/>
    <n v="0.5"/>
    <n v="0"/>
    <n v="387"/>
    <n v="0"/>
  </r>
  <r>
    <x v="1"/>
    <x v="51"/>
    <s v="OFFLINE"/>
    <n v="0"/>
    <n v="0"/>
    <n v="0"/>
    <n v="0"/>
    <n v="774"/>
    <m/>
    <n v="0.5"/>
    <n v="0"/>
    <n v="387"/>
    <n v="0"/>
  </r>
  <r>
    <x v="1"/>
    <x v="52"/>
    <s v="OFFLINE"/>
    <n v="0"/>
    <n v="0"/>
    <n v="0"/>
    <n v="0"/>
    <n v="774"/>
    <m/>
    <n v="0.5"/>
    <n v="0"/>
    <n v="387"/>
    <n v="0"/>
  </r>
  <r>
    <x v="1"/>
    <x v="53"/>
    <s v="OFFLINE"/>
    <n v="0"/>
    <n v="0"/>
    <n v="0"/>
    <n v="0"/>
    <n v="774"/>
    <m/>
    <n v="0.5"/>
    <n v="0"/>
    <n v="387"/>
    <n v="0"/>
  </r>
  <r>
    <x v="1"/>
    <x v="54"/>
    <s v="OFFLINE"/>
    <n v="0"/>
    <n v="0"/>
    <n v="0"/>
    <n v="0"/>
    <n v="774"/>
    <m/>
    <n v="0.5"/>
    <n v="0"/>
    <n v="387"/>
    <n v="0"/>
  </r>
  <r>
    <x v="1"/>
    <x v="55"/>
    <s v="OFFLINE"/>
    <n v="0"/>
    <n v="0"/>
    <n v="0"/>
    <n v="0"/>
    <n v="774"/>
    <m/>
    <n v="0.5"/>
    <n v="0"/>
    <n v="387"/>
    <n v="0"/>
  </r>
  <r>
    <x v="1"/>
    <x v="56"/>
    <s v="OFFLINE"/>
    <n v="0"/>
    <n v="0"/>
    <n v="0"/>
    <n v="0"/>
    <n v="774"/>
    <m/>
    <n v="0.5"/>
    <n v="0"/>
    <n v="387"/>
    <n v="0"/>
  </r>
  <r>
    <x v="1"/>
    <x v="57"/>
    <s v="OFFLINE"/>
    <n v="0"/>
    <n v="0"/>
    <n v="0"/>
    <n v="0"/>
    <n v="774"/>
    <m/>
    <n v="0.5"/>
    <n v="0"/>
    <n v="387"/>
    <n v="0"/>
  </r>
  <r>
    <x v="1"/>
    <x v="58"/>
    <s v="OFFLINE"/>
    <n v="0"/>
    <n v="0"/>
    <n v="0"/>
    <n v="0"/>
    <n v="774"/>
    <m/>
    <n v="0.5"/>
    <n v="0"/>
    <n v="387"/>
    <n v="0"/>
  </r>
  <r>
    <x v="1"/>
    <x v="59"/>
    <s v="OFFLINE"/>
    <n v="0"/>
    <n v="0"/>
    <n v="0"/>
    <n v="0"/>
    <n v="774"/>
    <m/>
    <n v="0.5"/>
    <n v="0"/>
    <n v="387"/>
    <n v="0"/>
  </r>
  <r>
    <x v="1"/>
    <x v="60"/>
    <s v="OFFLINE"/>
    <n v="0"/>
    <n v="0"/>
    <n v="0"/>
    <n v="0"/>
    <n v="774"/>
    <m/>
    <n v="0.5"/>
    <n v="0"/>
    <n v="387"/>
    <n v="0"/>
  </r>
  <r>
    <x v="1"/>
    <x v="61"/>
    <s v="OFFLINE"/>
    <n v="0"/>
    <n v="0"/>
    <n v="0"/>
    <n v="0"/>
    <n v="774"/>
    <m/>
    <n v="0.5"/>
    <n v="0"/>
    <n v="387"/>
    <n v="0"/>
  </r>
  <r>
    <x v="1"/>
    <x v="62"/>
    <s v="OFFLINE"/>
    <n v="0"/>
    <n v="0"/>
    <n v="0"/>
    <n v="0"/>
    <n v="774"/>
    <m/>
    <n v="0.5"/>
    <n v="0"/>
    <n v="387"/>
    <n v="0"/>
  </r>
  <r>
    <x v="1"/>
    <x v="63"/>
    <s v="OFFLINE"/>
    <n v="0"/>
    <n v="0"/>
    <n v="0"/>
    <n v="0"/>
    <n v="774"/>
    <m/>
    <n v="0.5"/>
    <n v="0"/>
    <n v="387"/>
    <n v="0"/>
  </r>
  <r>
    <x v="1"/>
    <x v="64"/>
    <s v="OFFLINE"/>
    <n v="0"/>
    <n v="0"/>
    <n v="0"/>
    <n v="0"/>
    <n v="774"/>
    <m/>
    <n v="0.5"/>
    <n v="0"/>
    <n v="387"/>
    <n v="0"/>
  </r>
  <r>
    <x v="1"/>
    <x v="65"/>
    <s v="OFFLINE"/>
    <n v="0"/>
    <n v="0"/>
    <n v="0"/>
    <n v="0"/>
    <n v="774"/>
    <m/>
    <n v="0.5"/>
    <n v="0"/>
    <n v="387"/>
    <n v="0"/>
  </r>
  <r>
    <x v="1"/>
    <x v="66"/>
    <s v="OFFLINE"/>
    <n v="0"/>
    <n v="0"/>
    <n v="0"/>
    <n v="0"/>
    <n v="774"/>
    <m/>
    <n v="0.5"/>
    <n v="0"/>
    <n v="387"/>
    <n v="0"/>
  </r>
  <r>
    <x v="1"/>
    <x v="67"/>
    <s v="OFFLINE"/>
    <n v="0"/>
    <n v="0"/>
    <n v="0"/>
    <n v="0"/>
    <n v="774"/>
    <m/>
    <n v="0.5"/>
    <n v="0"/>
    <n v="387"/>
    <n v="0"/>
  </r>
  <r>
    <x v="1"/>
    <x v="68"/>
    <s v="OFFLINE"/>
    <n v="0"/>
    <n v="0"/>
    <n v="0"/>
    <n v="0"/>
    <n v="774"/>
    <m/>
    <n v="0.5"/>
    <n v="0"/>
    <n v="387"/>
    <n v="0"/>
  </r>
  <r>
    <x v="1"/>
    <x v="69"/>
    <s v="OFFLINE"/>
    <n v="0"/>
    <n v="0"/>
    <n v="0"/>
    <n v="0"/>
    <n v="774"/>
    <m/>
    <n v="0.5"/>
    <n v="0"/>
    <n v="387"/>
    <n v="0"/>
  </r>
  <r>
    <x v="1"/>
    <x v="70"/>
    <s v="OFFLINE"/>
    <n v="0"/>
    <n v="0"/>
    <n v="0"/>
    <n v="0"/>
    <n v="774"/>
    <m/>
    <n v="0.5"/>
    <n v="0"/>
    <n v="387"/>
    <n v="0"/>
  </r>
  <r>
    <x v="1"/>
    <x v="71"/>
    <s v="OFFLINE"/>
    <n v="0"/>
    <n v="0"/>
    <n v="0"/>
    <n v="0"/>
    <n v="774"/>
    <m/>
    <n v="0.5"/>
    <n v="0"/>
    <n v="387"/>
    <n v="0"/>
  </r>
  <r>
    <x v="1"/>
    <x v="72"/>
    <s v="OFFLINE"/>
    <n v="0"/>
    <n v="0"/>
    <n v="0"/>
    <n v="0"/>
    <n v="774"/>
    <m/>
    <n v="0.5"/>
    <n v="0"/>
    <n v="387"/>
    <n v="0"/>
  </r>
  <r>
    <x v="1"/>
    <x v="73"/>
    <s v="OFFLINE"/>
    <n v="0"/>
    <n v="0"/>
    <n v="0"/>
    <n v="0"/>
    <n v="774"/>
    <m/>
    <n v="0.5"/>
    <n v="0"/>
    <n v="387"/>
    <n v="0"/>
  </r>
  <r>
    <x v="1"/>
    <x v="74"/>
    <s v="OFFLINE"/>
    <n v="0"/>
    <n v="0"/>
    <n v="0"/>
    <n v="0"/>
    <n v="774"/>
    <m/>
    <n v="0.5"/>
    <n v="0"/>
    <n v="387"/>
    <n v="0"/>
  </r>
  <r>
    <x v="1"/>
    <x v="75"/>
    <s v="OFFLINE"/>
    <n v="0"/>
    <n v="0"/>
    <n v="0"/>
    <n v="0"/>
    <n v="774"/>
    <m/>
    <n v="0.5"/>
    <n v="0"/>
    <n v="387"/>
    <n v="0"/>
  </r>
  <r>
    <x v="1"/>
    <x v="76"/>
    <s v="OFFLINE"/>
    <n v="0"/>
    <n v="0"/>
    <n v="0"/>
    <n v="0"/>
    <n v="774"/>
    <m/>
    <n v="0.5"/>
    <n v="0"/>
    <n v="387"/>
    <n v="0"/>
  </r>
  <r>
    <x v="1"/>
    <x v="77"/>
    <s v="OFFLINE"/>
    <n v="0"/>
    <n v="0"/>
    <n v="0"/>
    <n v="0"/>
    <n v="774"/>
    <m/>
    <n v="0.5"/>
    <n v="0"/>
    <n v="387"/>
    <n v="0"/>
  </r>
  <r>
    <x v="1"/>
    <x v="78"/>
    <s v="OFFLINE"/>
    <n v="0"/>
    <n v="0"/>
    <n v="0"/>
    <n v="0"/>
    <n v="774"/>
    <m/>
    <n v="0.5"/>
    <n v="0"/>
    <n v="387"/>
    <n v="0"/>
  </r>
  <r>
    <x v="1"/>
    <x v="79"/>
    <s v="OFFLINE"/>
    <n v="0"/>
    <n v="0"/>
    <n v="0"/>
    <n v="0"/>
    <n v="774"/>
    <m/>
    <n v="0.5"/>
    <n v="0"/>
    <n v="387"/>
    <n v="0"/>
  </r>
  <r>
    <x v="1"/>
    <x v="80"/>
    <s v="OFFLINE"/>
    <n v="0"/>
    <n v="0"/>
    <n v="0"/>
    <n v="0"/>
    <n v="774"/>
    <m/>
    <n v="0.5"/>
    <n v="0"/>
    <n v="387"/>
    <n v="0"/>
  </r>
  <r>
    <x v="1"/>
    <x v="81"/>
    <s v="OFFLINE"/>
    <n v="0"/>
    <n v="0"/>
    <n v="0"/>
    <n v="0"/>
    <n v="774"/>
    <m/>
    <n v="0.5"/>
    <n v="0"/>
    <n v="387"/>
    <n v="0"/>
  </r>
  <r>
    <x v="1"/>
    <x v="82"/>
    <s v="OFFLINE"/>
    <n v="0"/>
    <n v="0"/>
    <n v="0"/>
    <n v="0"/>
    <n v="774"/>
    <m/>
    <n v="0.5"/>
    <n v="0"/>
    <n v="387"/>
    <n v="0"/>
  </r>
  <r>
    <x v="1"/>
    <x v="83"/>
    <s v="OFFLINE"/>
    <n v="0"/>
    <n v="0"/>
    <n v="0"/>
    <n v="0"/>
    <n v="774"/>
    <m/>
    <n v="0.5"/>
    <n v="0"/>
    <n v="387"/>
    <n v="0"/>
  </r>
  <r>
    <x v="1"/>
    <x v="84"/>
    <s v="OFFLINE"/>
    <n v="0"/>
    <n v="0"/>
    <n v="0"/>
    <n v="0"/>
    <n v="774"/>
    <m/>
    <n v="0.5"/>
    <n v="0"/>
    <n v="387"/>
    <n v="0"/>
  </r>
  <r>
    <x v="1"/>
    <x v="85"/>
    <s v="OFFLINE"/>
    <n v="0"/>
    <n v="0"/>
    <n v="0"/>
    <n v="0"/>
    <n v="774"/>
    <m/>
    <n v="0.5"/>
    <n v="0"/>
    <n v="387"/>
    <n v="0"/>
  </r>
  <r>
    <x v="1"/>
    <x v="86"/>
    <s v="OFFLINE"/>
    <n v="0"/>
    <n v="0"/>
    <n v="0"/>
    <n v="0"/>
    <n v="774"/>
    <m/>
    <n v="0.5"/>
    <n v="0"/>
    <n v="387"/>
    <n v="0"/>
  </r>
  <r>
    <x v="1"/>
    <x v="87"/>
    <s v="OFFLINE"/>
    <n v="0"/>
    <n v="0"/>
    <n v="0"/>
    <n v="0"/>
    <n v="774"/>
    <m/>
    <n v="0.5"/>
    <n v="0"/>
    <n v="387"/>
    <n v="0"/>
  </r>
  <r>
    <x v="1"/>
    <x v="88"/>
    <s v="OFFLINE"/>
    <n v="0"/>
    <n v="0"/>
    <n v="0"/>
    <n v="0"/>
    <n v="774"/>
    <m/>
    <n v="0.5"/>
    <n v="0"/>
    <n v="387"/>
    <n v="0"/>
  </r>
  <r>
    <x v="1"/>
    <x v="89"/>
    <s v="OFFLINE"/>
    <n v="0"/>
    <n v="0"/>
    <n v="0"/>
    <n v="0"/>
    <n v="774"/>
    <m/>
    <n v="0.5"/>
    <n v="0"/>
    <n v="387"/>
    <n v="0"/>
  </r>
  <r>
    <x v="1"/>
    <x v="90"/>
    <s v="OFFLINE"/>
    <n v="0"/>
    <n v="0"/>
    <n v="0"/>
    <n v="0"/>
    <n v="774"/>
    <m/>
    <n v="0.5"/>
    <n v="0"/>
    <n v="387"/>
    <n v="0"/>
  </r>
  <r>
    <x v="1"/>
    <x v="91"/>
    <s v="OFFLINE"/>
    <n v="0"/>
    <n v="0"/>
    <n v="0"/>
    <n v="0"/>
    <n v="774"/>
    <m/>
    <n v="0.5"/>
    <n v="0"/>
    <n v="387"/>
    <n v="0"/>
  </r>
  <r>
    <x v="1"/>
    <x v="92"/>
    <s v="OFFLINE"/>
    <n v="0"/>
    <n v="0"/>
    <n v="0"/>
    <n v="0"/>
    <n v="774"/>
    <m/>
    <n v="0.5"/>
    <n v="0"/>
    <n v="387"/>
    <n v="0"/>
  </r>
  <r>
    <x v="1"/>
    <x v="93"/>
    <s v="OFFLINE"/>
    <n v="0"/>
    <n v="0"/>
    <n v="0"/>
    <n v="0"/>
    <n v="774"/>
    <m/>
    <n v="0.5"/>
    <n v="0"/>
    <n v="387"/>
    <n v="0"/>
  </r>
  <r>
    <x v="1"/>
    <x v="94"/>
    <s v="OFFLINE"/>
    <n v="0"/>
    <n v="0"/>
    <n v="0"/>
    <n v="0"/>
    <n v="774"/>
    <m/>
    <n v="0.5"/>
    <n v="0"/>
    <n v="387"/>
    <n v="0"/>
  </r>
  <r>
    <x v="1"/>
    <x v="95"/>
    <s v="OFFLINE"/>
    <n v="0"/>
    <n v="0"/>
    <n v="0"/>
    <n v="0"/>
    <n v="774"/>
    <m/>
    <n v="0.5"/>
    <n v="0"/>
    <n v="387"/>
    <n v="0"/>
  </r>
  <r>
    <x v="1"/>
    <x v="96"/>
    <s v="OFFLINE"/>
    <n v="0"/>
    <n v="0"/>
    <n v="0"/>
    <n v="0"/>
    <n v="774"/>
    <m/>
    <n v="0.5"/>
    <n v="0"/>
    <n v="387"/>
    <n v="0"/>
  </r>
  <r>
    <x v="1"/>
    <x v="97"/>
    <s v="OFFLINE"/>
    <n v="0"/>
    <n v="0"/>
    <n v="0"/>
    <n v="0"/>
    <n v="774"/>
    <m/>
    <n v="0.5"/>
    <n v="0"/>
    <n v="387"/>
    <n v="0"/>
  </r>
  <r>
    <x v="1"/>
    <x v="98"/>
    <s v="OFFLINE"/>
    <n v="0"/>
    <n v="0"/>
    <n v="0"/>
    <n v="0"/>
    <n v="774"/>
    <m/>
    <n v="0.5"/>
    <n v="0"/>
    <n v="387"/>
    <n v="0"/>
  </r>
  <r>
    <x v="1"/>
    <x v="99"/>
    <s v="OFFLINE"/>
    <n v="0"/>
    <n v="0"/>
    <n v="0"/>
    <n v="0"/>
    <n v="774"/>
    <m/>
    <n v="0.5"/>
    <n v="0"/>
    <n v="387"/>
    <n v="0"/>
  </r>
  <r>
    <x v="1"/>
    <x v="100"/>
    <s v="OFFLINE"/>
    <n v="0"/>
    <n v="0"/>
    <n v="0"/>
    <n v="0"/>
    <n v="774"/>
    <m/>
    <n v="0.5"/>
    <n v="0"/>
    <n v="387"/>
    <n v="0"/>
  </r>
  <r>
    <x v="1"/>
    <x v="101"/>
    <s v="OFFLINE"/>
    <n v="0"/>
    <n v="0"/>
    <n v="0"/>
    <n v="0"/>
    <n v="774"/>
    <m/>
    <n v="0.5"/>
    <n v="0"/>
    <n v="387"/>
    <n v="0"/>
  </r>
  <r>
    <x v="1"/>
    <x v="102"/>
    <s v="OFFLINE"/>
    <n v="0"/>
    <n v="0"/>
    <n v="0"/>
    <n v="0"/>
    <n v="774"/>
    <m/>
    <n v="0.5"/>
    <n v="0"/>
    <n v="387"/>
    <n v="0"/>
  </r>
  <r>
    <x v="1"/>
    <x v="103"/>
    <s v="OFFLINE"/>
    <n v="0"/>
    <n v="0"/>
    <n v="0"/>
    <n v="0"/>
    <n v="774"/>
    <m/>
    <n v="0.5"/>
    <n v="0"/>
    <n v="387"/>
    <n v="0"/>
  </r>
  <r>
    <x v="1"/>
    <x v="104"/>
    <s v="OFFLINE"/>
    <n v="0"/>
    <n v="0"/>
    <n v="0"/>
    <n v="0"/>
    <n v="774"/>
    <m/>
    <n v="0.5"/>
    <n v="0"/>
    <n v="387"/>
    <n v="0"/>
  </r>
  <r>
    <x v="1"/>
    <x v="105"/>
    <s v="OFFLINE"/>
    <n v="0"/>
    <n v="0"/>
    <n v="0"/>
    <n v="0"/>
    <n v="774"/>
    <m/>
    <n v="0.5"/>
    <n v="0"/>
    <n v="387"/>
    <n v="0"/>
  </r>
  <r>
    <x v="1"/>
    <x v="106"/>
    <s v="OFFLINE"/>
    <n v="0"/>
    <n v="0"/>
    <n v="0"/>
    <n v="0"/>
    <n v="774"/>
    <m/>
    <n v="0.5"/>
    <n v="0"/>
    <n v="387"/>
    <n v="0"/>
  </r>
  <r>
    <x v="1"/>
    <x v="107"/>
    <s v="OFFLINE"/>
    <n v="0"/>
    <n v="0"/>
    <n v="0"/>
    <n v="0"/>
    <n v="774"/>
    <m/>
    <n v="0.5"/>
    <n v="0"/>
    <n v="387"/>
    <n v="0"/>
  </r>
  <r>
    <x v="1"/>
    <x v="108"/>
    <s v="OFFLINE"/>
    <n v="0"/>
    <n v="0"/>
    <n v="0"/>
    <n v="0"/>
    <n v="774"/>
    <m/>
    <n v="0.5"/>
    <n v="0"/>
    <n v="387"/>
    <n v="0"/>
  </r>
  <r>
    <x v="1"/>
    <x v="109"/>
    <s v="OFFLINE"/>
    <n v="0"/>
    <n v="0"/>
    <n v="0"/>
    <n v="0"/>
    <n v="774"/>
    <m/>
    <n v="0.5"/>
    <n v="0"/>
    <n v="387"/>
    <n v="0"/>
  </r>
  <r>
    <x v="1"/>
    <x v="110"/>
    <s v="OFFLINE"/>
    <n v="0"/>
    <n v="0"/>
    <n v="0"/>
    <n v="0"/>
    <n v="774"/>
    <m/>
    <n v="0.5"/>
    <n v="0"/>
    <n v="387"/>
    <n v="0"/>
  </r>
  <r>
    <x v="1"/>
    <x v="111"/>
    <s v="OFFLINE"/>
    <n v="0"/>
    <n v="0"/>
    <n v="0"/>
    <n v="0"/>
    <n v="774"/>
    <m/>
    <n v="0.5"/>
    <n v="0"/>
    <n v="387"/>
    <n v="0"/>
  </r>
  <r>
    <x v="1"/>
    <x v="112"/>
    <s v="OFFLINE"/>
    <n v="0"/>
    <n v="0"/>
    <n v="0"/>
    <n v="0"/>
    <n v="774"/>
    <m/>
    <n v="0.5"/>
    <n v="0"/>
    <n v="387"/>
    <n v="0"/>
  </r>
  <r>
    <x v="1"/>
    <x v="113"/>
    <s v="OFFLINE"/>
    <n v="0"/>
    <n v="0"/>
    <n v="0"/>
    <n v="0"/>
    <n v="774"/>
    <m/>
    <n v="0.5"/>
    <n v="0"/>
    <n v="387"/>
    <n v="0"/>
  </r>
  <r>
    <x v="1"/>
    <x v="114"/>
    <s v="OFFLINE"/>
    <n v="0"/>
    <n v="0"/>
    <n v="0"/>
    <n v="0"/>
    <n v="774"/>
    <m/>
    <n v="0.5"/>
    <n v="0"/>
    <n v="387"/>
    <n v="0"/>
  </r>
  <r>
    <x v="1"/>
    <x v="115"/>
    <s v="OFFLINE"/>
    <n v="0"/>
    <n v="0"/>
    <n v="0"/>
    <n v="0"/>
    <n v="774"/>
    <m/>
    <n v="0.5"/>
    <n v="0"/>
    <n v="387"/>
    <n v="0"/>
  </r>
  <r>
    <x v="1"/>
    <x v="116"/>
    <s v="OFFLINE"/>
    <n v="0"/>
    <n v="0"/>
    <n v="0"/>
    <n v="0"/>
    <n v="774"/>
    <m/>
    <n v="0.5"/>
    <n v="0"/>
    <n v="387"/>
    <n v="0"/>
  </r>
  <r>
    <x v="1"/>
    <x v="117"/>
    <s v="OFFLINE"/>
    <n v="0"/>
    <n v="0"/>
    <n v="0"/>
    <n v="0"/>
    <n v="774"/>
    <m/>
    <n v="0.5"/>
    <n v="0"/>
    <n v="387"/>
    <n v="0"/>
  </r>
  <r>
    <x v="1"/>
    <x v="118"/>
    <s v="OFFLINE"/>
    <n v="0"/>
    <n v="0"/>
    <n v="0"/>
    <n v="0"/>
    <n v="774"/>
    <m/>
    <n v="0.5"/>
    <n v="0"/>
    <n v="387"/>
    <n v="0"/>
  </r>
  <r>
    <x v="1"/>
    <x v="119"/>
    <s v="OFFLINE"/>
    <n v="0"/>
    <n v="0"/>
    <n v="0"/>
    <n v="0"/>
    <n v="774"/>
    <m/>
    <n v="0.5"/>
    <n v="0"/>
    <n v="387"/>
    <n v="0"/>
  </r>
  <r>
    <x v="1"/>
    <x v="120"/>
    <s v="OFFLINE"/>
    <n v="0"/>
    <n v="0"/>
    <n v="0"/>
    <n v="0"/>
    <n v="774"/>
    <m/>
    <n v="0.5"/>
    <n v="0"/>
    <n v="387"/>
    <n v="0"/>
  </r>
  <r>
    <x v="1"/>
    <x v="121"/>
    <s v="OFFLINE"/>
    <n v="0"/>
    <n v="0"/>
    <n v="0"/>
    <n v="0"/>
    <n v="774"/>
    <m/>
    <n v="0.5"/>
    <n v="0"/>
    <n v="387"/>
    <n v="0"/>
  </r>
  <r>
    <x v="1"/>
    <x v="122"/>
    <s v="OFFLINE"/>
    <n v="0"/>
    <n v="0"/>
    <n v="0"/>
    <n v="0"/>
    <n v="774"/>
    <m/>
    <n v="0.5"/>
    <n v="0"/>
    <n v="387"/>
    <n v="0"/>
  </r>
  <r>
    <x v="1"/>
    <x v="123"/>
    <s v="OFFLINE"/>
    <n v="0"/>
    <n v="0"/>
    <n v="0"/>
    <n v="0"/>
    <n v="774"/>
    <m/>
    <n v="0.5"/>
    <n v="0"/>
    <n v="387"/>
    <n v="0"/>
  </r>
  <r>
    <x v="1"/>
    <x v="124"/>
    <s v="OFFLINE"/>
    <n v="0"/>
    <n v="0"/>
    <n v="0"/>
    <n v="0"/>
    <n v="774"/>
    <m/>
    <n v="0.5"/>
    <n v="0"/>
    <n v="387"/>
    <n v="0"/>
  </r>
  <r>
    <x v="1"/>
    <x v="125"/>
    <s v="OFFLINE"/>
    <n v="0"/>
    <n v="0"/>
    <n v="0"/>
    <n v="0"/>
    <n v="774"/>
    <m/>
    <n v="0.5"/>
    <n v="0"/>
    <n v="387"/>
    <n v="0"/>
  </r>
  <r>
    <x v="1"/>
    <x v="126"/>
    <s v="OFFLINE"/>
    <n v="0"/>
    <n v="0"/>
    <n v="0"/>
    <n v="0"/>
    <n v="774"/>
    <m/>
    <n v="0.5"/>
    <n v="0"/>
    <n v="387"/>
    <n v="0"/>
  </r>
  <r>
    <x v="1"/>
    <x v="127"/>
    <s v="OFFLINE"/>
    <n v="0"/>
    <n v="0"/>
    <n v="0"/>
    <n v="0"/>
    <n v="774"/>
    <m/>
    <n v="0.5"/>
    <n v="0"/>
    <n v="387"/>
    <n v="0"/>
  </r>
  <r>
    <x v="1"/>
    <x v="128"/>
    <s v="OFFLINE"/>
    <n v="0"/>
    <n v="0"/>
    <n v="0"/>
    <n v="0"/>
    <n v="774"/>
    <m/>
    <n v="0.5"/>
    <n v="0"/>
    <n v="387"/>
    <n v="0"/>
  </r>
  <r>
    <x v="1"/>
    <x v="129"/>
    <s v="OFFLINE"/>
    <n v="0"/>
    <n v="0"/>
    <n v="0"/>
    <n v="0"/>
    <n v="774"/>
    <m/>
    <n v="0.5"/>
    <n v="0"/>
    <n v="387"/>
    <n v="0"/>
  </r>
  <r>
    <x v="1"/>
    <x v="130"/>
    <s v="OFFLINE"/>
    <n v="0"/>
    <n v="0"/>
    <n v="0"/>
    <n v="0"/>
    <n v="774"/>
    <m/>
    <n v="0.5"/>
    <n v="0"/>
    <n v="387"/>
    <n v="0"/>
  </r>
  <r>
    <x v="1"/>
    <x v="131"/>
    <s v="OFFLINE"/>
    <n v="0"/>
    <n v="0"/>
    <n v="0"/>
    <n v="0"/>
    <n v="774"/>
    <m/>
    <n v="0.5"/>
    <n v="0"/>
    <n v="387"/>
    <n v="0"/>
  </r>
  <r>
    <x v="1"/>
    <x v="132"/>
    <s v="OFFLINE"/>
    <n v="0"/>
    <n v="0"/>
    <n v="0"/>
    <n v="0"/>
    <n v="774"/>
    <m/>
    <n v="0.5"/>
    <n v="0"/>
    <n v="387"/>
    <n v="0"/>
  </r>
  <r>
    <x v="1"/>
    <x v="133"/>
    <s v="OFFLINE"/>
    <n v="0"/>
    <n v="0"/>
    <n v="0"/>
    <n v="0"/>
    <n v="774"/>
    <m/>
    <n v="0.5"/>
    <n v="0"/>
    <n v="387"/>
    <n v="0"/>
  </r>
  <r>
    <x v="1"/>
    <x v="134"/>
    <s v="OFFLINE"/>
    <n v="0"/>
    <n v="0"/>
    <n v="0"/>
    <n v="0"/>
    <n v="774"/>
    <m/>
    <n v="0.5"/>
    <n v="0"/>
    <n v="387"/>
    <n v="0"/>
  </r>
  <r>
    <x v="1"/>
    <x v="135"/>
    <s v="OFFLINE"/>
    <n v="0"/>
    <n v="0"/>
    <n v="0"/>
    <n v="0"/>
    <n v="774"/>
    <m/>
    <n v="0.5"/>
    <n v="0"/>
    <n v="387"/>
    <n v="0"/>
  </r>
  <r>
    <x v="1"/>
    <x v="136"/>
    <s v="OFFLINE"/>
    <n v="0"/>
    <n v="0"/>
    <n v="0"/>
    <n v="0"/>
    <n v="774"/>
    <m/>
    <n v="0.5"/>
    <n v="0"/>
    <n v="387"/>
    <n v="0"/>
  </r>
  <r>
    <x v="1"/>
    <x v="137"/>
    <s v="OFFLINE"/>
    <n v="0"/>
    <n v="0"/>
    <n v="0"/>
    <n v="0"/>
    <n v="774"/>
    <m/>
    <n v="0.5"/>
    <n v="0"/>
    <n v="387"/>
    <n v="0"/>
  </r>
  <r>
    <x v="1"/>
    <x v="138"/>
    <s v="OFFLINE"/>
    <n v="0"/>
    <n v="0"/>
    <n v="0"/>
    <n v="0"/>
    <n v="774"/>
    <m/>
    <n v="0.5"/>
    <n v="0"/>
    <n v="387"/>
    <n v="0"/>
  </r>
  <r>
    <x v="1"/>
    <x v="139"/>
    <s v="OFFLINE"/>
    <n v="0"/>
    <n v="0"/>
    <n v="0"/>
    <n v="0"/>
    <n v="774"/>
    <m/>
    <n v="0.5"/>
    <n v="0"/>
    <n v="387"/>
    <n v="0"/>
  </r>
  <r>
    <x v="1"/>
    <x v="140"/>
    <s v="OFFLINE"/>
    <n v="0"/>
    <n v="0"/>
    <n v="0"/>
    <n v="0"/>
    <n v="774"/>
    <m/>
    <n v="0.5"/>
    <n v="0"/>
    <n v="387"/>
    <n v="0"/>
  </r>
  <r>
    <x v="1"/>
    <x v="141"/>
    <s v="OFFLINE"/>
    <n v="0"/>
    <n v="0"/>
    <n v="0"/>
    <n v="0"/>
    <n v="774"/>
    <m/>
    <n v="0.5"/>
    <n v="0"/>
    <n v="387"/>
    <n v="0"/>
  </r>
  <r>
    <x v="1"/>
    <x v="142"/>
    <s v="OFFLINE"/>
    <n v="0"/>
    <n v="0"/>
    <n v="0"/>
    <n v="0"/>
    <n v="774"/>
    <m/>
    <n v="0.5"/>
    <n v="0"/>
    <n v="387"/>
    <n v="0"/>
  </r>
  <r>
    <x v="1"/>
    <x v="143"/>
    <s v="OFFLINE"/>
    <n v="0"/>
    <n v="0"/>
    <n v="0"/>
    <n v="0"/>
    <n v="774"/>
    <m/>
    <n v="0.5"/>
    <n v="0"/>
    <n v="387"/>
    <n v="0"/>
  </r>
  <r>
    <x v="1"/>
    <x v="144"/>
    <s v="OFFLINE"/>
    <n v="0"/>
    <n v="0"/>
    <n v="0"/>
    <n v="0"/>
    <n v="774"/>
    <m/>
    <n v="0.5"/>
    <n v="0"/>
    <n v="387"/>
    <n v="0"/>
  </r>
  <r>
    <x v="1"/>
    <x v="145"/>
    <s v="OFFLINE"/>
    <n v="0"/>
    <n v="0"/>
    <n v="0"/>
    <n v="0"/>
    <n v="774"/>
    <m/>
    <n v="0.5"/>
    <n v="0"/>
    <n v="387"/>
    <n v="0"/>
  </r>
  <r>
    <x v="1"/>
    <x v="146"/>
    <s v="OFFLINE"/>
    <n v="0"/>
    <n v="0"/>
    <n v="0"/>
    <n v="0"/>
    <n v="774"/>
    <m/>
    <n v="0.5"/>
    <n v="0"/>
    <n v="387"/>
    <n v="0"/>
  </r>
  <r>
    <x v="1"/>
    <x v="147"/>
    <s v="OFFLINE"/>
    <n v="0"/>
    <n v="0"/>
    <n v="0"/>
    <n v="0"/>
    <n v="774"/>
    <m/>
    <n v="0.5"/>
    <n v="0"/>
    <n v="387"/>
    <n v="0"/>
  </r>
  <r>
    <x v="1"/>
    <x v="148"/>
    <s v="OFFLINE"/>
    <n v="0"/>
    <n v="0"/>
    <n v="0"/>
    <n v="0"/>
    <n v="774"/>
    <m/>
    <n v="0.5"/>
    <n v="0"/>
    <n v="387"/>
    <n v="0"/>
  </r>
  <r>
    <x v="1"/>
    <x v="149"/>
    <s v="OFFLINE"/>
    <n v="0"/>
    <n v="0"/>
    <n v="0"/>
    <n v="0"/>
    <n v="774"/>
    <m/>
    <n v="0.5"/>
    <n v="0"/>
    <n v="387"/>
    <n v="0"/>
  </r>
  <r>
    <x v="1"/>
    <x v="150"/>
    <s v="OFFLINE"/>
    <n v="0"/>
    <n v="0"/>
    <n v="0"/>
    <n v="0"/>
    <n v="774"/>
    <m/>
    <n v="0.5"/>
    <n v="0"/>
    <n v="387"/>
    <n v="0"/>
  </r>
  <r>
    <x v="1"/>
    <x v="151"/>
    <s v="OFFLINE"/>
    <n v="0"/>
    <n v="0"/>
    <n v="0"/>
    <n v="0"/>
    <n v="774"/>
    <m/>
    <n v="0.5"/>
    <n v="0"/>
    <n v="387"/>
    <n v="0"/>
  </r>
  <r>
    <x v="1"/>
    <x v="152"/>
    <s v="OFFLINE"/>
    <n v="0"/>
    <n v="0"/>
    <n v="0"/>
    <n v="0"/>
    <n v="774"/>
    <m/>
    <n v="0.5"/>
    <n v="0"/>
    <n v="387"/>
    <n v="0"/>
  </r>
  <r>
    <x v="1"/>
    <x v="153"/>
    <s v="OFFLINE"/>
    <n v="0"/>
    <n v="0"/>
    <n v="0"/>
    <n v="0"/>
    <n v="774"/>
    <m/>
    <n v="0.5"/>
    <n v="0"/>
    <n v="387"/>
    <n v="0"/>
  </r>
  <r>
    <x v="1"/>
    <x v="154"/>
    <s v="OFFLINE"/>
    <n v="0"/>
    <n v="0"/>
    <n v="0"/>
    <n v="0"/>
    <n v="774"/>
    <m/>
    <n v="0.5"/>
    <n v="0"/>
    <n v="387"/>
    <n v="0"/>
  </r>
  <r>
    <x v="1"/>
    <x v="155"/>
    <s v="OFFLINE"/>
    <n v="0"/>
    <n v="0"/>
    <n v="0"/>
    <n v="0"/>
    <n v="774"/>
    <m/>
    <n v="0.5"/>
    <n v="0"/>
    <n v="387"/>
    <n v="0"/>
  </r>
  <r>
    <x v="1"/>
    <x v="156"/>
    <s v="OFFLINE"/>
    <n v="0"/>
    <n v="0"/>
    <n v="0"/>
    <n v="0"/>
    <n v="774"/>
    <m/>
    <n v="0.5"/>
    <n v="0"/>
    <n v="387"/>
    <n v="0"/>
  </r>
  <r>
    <x v="1"/>
    <x v="157"/>
    <s v="OFFLINE"/>
    <n v="0"/>
    <n v="0"/>
    <n v="0"/>
    <n v="0"/>
    <n v="774"/>
    <m/>
    <n v="0.5"/>
    <n v="0"/>
    <n v="387"/>
    <n v="0"/>
  </r>
  <r>
    <x v="1"/>
    <x v="158"/>
    <s v="OFFLINE"/>
    <n v="0"/>
    <n v="0"/>
    <n v="0"/>
    <n v="0"/>
    <n v="774"/>
    <m/>
    <n v="0.5"/>
    <n v="0"/>
    <n v="387"/>
    <n v="0"/>
  </r>
  <r>
    <x v="1"/>
    <x v="159"/>
    <s v="OFFLINE"/>
    <n v="0"/>
    <n v="0"/>
    <n v="0"/>
    <n v="0"/>
    <n v="774"/>
    <m/>
    <n v="0.5"/>
    <n v="0"/>
    <n v="387"/>
    <n v="0"/>
  </r>
  <r>
    <x v="1"/>
    <x v="160"/>
    <s v="OFFLINE"/>
    <n v="0"/>
    <n v="0"/>
    <n v="0"/>
    <n v="0"/>
    <n v="774"/>
    <m/>
    <n v="0.5"/>
    <n v="0"/>
    <n v="387"/>
    <n v="0"/>
  </r>
  <r>
    <x v="1"/>
    <x v="161"/>
    <s v="OFFLINE"/>
    <n v="0"/>
    <n v="0"/>
    <n v="0"/>
    <n v="0"/>
    <n v="774"/>
    <m/>
    <n v="0.5"/>
    <n v="0"/>
    <n v="387"/>
    <n v="0"/>
  </r>
  <r>
    <x v="1"/>
    <x v="162"/>
    <s v="OFFLINE"/>
    <n v="0"/>
    <n v="0"/>
    <n v="0"/>
    <n v="0"/>
    <n v="774"/>
    <m/>
    <n v="0.5"/>
    <n v="0"/>
    <n v="387"/>
    <n v="0"/>
  </r>
  <r>
    <x v="1"/>
    <x v="163"/>
    <s v="OFFLINE"/>
    <n v="0"/>
    <n v="0"/>
    <n v="0"/>
    <n v="0"/>
    <n v="774"/>
    <m/>
    <n v="0.5"/>
    <n v="0"/>
    <n v="387"/>
    <n v="0"/>
  </r>
  <r>
    <x v="1"/>
    <x v="164"/>
    <s v="OFFLINE"/>
    <n v="0"/>
    <n v="0"/>
    <n v="0"/>
    <n v="0"/>
    <n v="774"/>
    <m/>
    <n v="0.5"/>
    <n v="0"/>
    <n v="387"/>
    <n v="0"/>
  </r>
  <r>
    <x v="1"/>
    <x v="165"/>
    <s v="OFFLINE"/>
    <n v="0"/>
    <n v="0"/>
    <n v="0"/>
    <n v="0"/>
    <n v="774"/>
    <m/>
    <n v="0.5"/>
    <n v="0"/>
    <n v="387"/>
    <n v="0"/>
  </r>
  <r>
    <x v="1"/>
    <x v="166"/>
    <s v="OFFLINE"/>
    <n v="0"/>
    <n v="0"/>
    <n v="0"/>
    <n v="0"/>
    <n v="774"/>
    <m/>
    <n v="0.5"/>
    <n v="0"/>
    <n v="387"/>
    <n v="0"/>
  </r>
  <r>
    <x v="1"/>
    <x v="167"/>
    <s v="OFFLINE"/>
    <n v="0"/>
    <n v="0"/>
    <n v="0"/>
    <n v="0"/>
    <n v="774"/>
    <m/>
    <n v="0.5"/>
    <n v="0"/>
    <n v="387"/>
    <n v="0"/>
  </r>
  <r>
    <x v="1"/>
    <x v="168"/>
    <s v="OFFLINE"/>
    <n v="0"/>
    <n v="0"/>
    <n v="0"/>
    <n v="0"/>
    <n v="774"/>
    <m/>
    <n v="0.5"/>
    <n v="0"/>
    <n v="387"/>
    <n v="0"/>
  </r>
  <r>
    <x v="1"/>
    <x v="169"/>
    <s v="OFFLINE"/>
    <n v="0"/>
    <n v="0"/>
    <n v="0"/>
    <n v="0"/>
    <n v="774"/>
    <m/>
    <n v="0.5"/>
    <n v="0"/>
    <n v="387"/>
    <n v="0"/>
  </r>
  <r>
    <x v="1"/>
    <x v="170"/>
    <s v="OFFLINE"/>
    <n v="0"/>
    <n v="0"/>
    <n v="0"/>
    <n v="0"/>
    <n v="774"/>
    <m/>
    <n v="0.5"/>
    <n v="0"/>
    <n v="387"/>
    <n v="0"/>
  </r>
  <r>
    <x v="1"/>
    <x v="171"/>
    <s v="OFFLINE"/>
    <n v="0"/>
    <n v="0"/>
    <n v="0"/>
    <n v="0"/>
    <n v="774"/>
    <m/>
    <n v="0.5"/>
    <n v="0"/>
    <n v="387"/>
    <n v="0"/>
  </r>
  <r>
    <x v="1"/>
    <x v="172"/>
    <s v="OFFLINE"/>
    <n v="0"/>
    <n v="0"/>
    <n v="0"/>
    <n v="0"/>
    <n v="774"/>
    <m/>
    <n v="0.5"/>
    <n v="0"/>
    <n v="387"/>
    <n v="0"/>
  </r>
  <r>
    <x v="1"/>
    <x v="173"/>
    <s v="OFFLINE"/>
    <n v="0"/>
    <n v="0"/>
    <n v="0"/>
    <n v="0"/>
    <n v="774"/>
    <m/>
    <n v="0.5"/>
    <n v="0"/>
    <n v="387"/>
    <n v="0"/>
  </r>
  <r>
    <x v="1"/>
    <x v="174"/>
    <s v="OFFLINE"/>
    <n v="0"/>
    <n v="0"/>
    <n v="0"/>
    <n v="0"/>
    <n v="774"/>
    <m/>
    <n v="0.5"/>
    <n v="0"/>
    <n v="387"/>
    <n v="0"/>
  </r>
  <r>
    <x v="1"/>
    <x v="175"/>
    <s v="OFFLINE"/>
    <n v="0"/>
    <n v="0"/>
    <n v="0"/>
    <n v="0"/>
    <n v="774"/>
    <m/>
    <n v="0.5"/>
    <n v="0"/>
    <n v="387"/>
    <n v="0"/>
  </r>
  <r>
    <x v="1"/>
    <x v="176"/>
    <s v="OFFLINE"/>
    <n v="0"/>
    <n v="0"/>
    <n v="0"/>
    <n v="0"/>
    <n v="774"/>
    <m/>
    <n v="0.5"/>
    <n v="0"/>
    <n v="387"/>
    <n v="0"/>
  </r>
  <r>
    <x v="1"/>
    <x v="177"/>
    <s v="OFFLINE"/>
    <n v="0"/>
    <n v="0"/>
    <n v="0"/>
    <n v="0"/>
    <n v="774"/>
    <m/>
    <n v="0.5"/>
    <n v="0"/>
    <n v="387"/>
    <n v="0"/>
  </r>
  <r>
    <x v="1"/>
    <x v="178"/>
    <s v="OFFLINE"/>
    <n v="0"/>
    <n v="0"/>
    <n v="0"/>
    <n v="0"/>
    <n v="774"/>
    <m/>
    <n v="0.5"/>
    <n v="0"/>
    <n v="387"/>
    <n v="0"/>
  </r>
  <r>
    <x v="1"/>
    <x v="179"/>
    <s v="OFFLINE"/>
    <n v="0"/>
    <n v="0"/>
    <n v="0"/>
    <n v="0"/>
    <n v="774"/>
    <m/>
    <n v="0.5"/>
    <n v="0"/>
    <n v="387"/>
    <n v="0"/>
  </r>
  <r>
    <x v="1"/>
    <x v="180"/>
    <s v="OFFLINE"/>
    <n v="0"/>
    <n v="0"/>
    <n v="0"/>
    <n v="0"/>
    <n v="774"/>
    <m/>
    <n v="0.5"/>
    <n v="0"/>
    <n v="387"/>
    <n v="0"/>
  </r>
  <r>
    <x v="1"/>
    <x v="181"/>
    <s v="OFFLINE"/>
    <n v="0"/>
    <n v="0"/>
    <n v="0"/>
    <n v="0"/>
    <n v="774"/>
    <m/>
    <n v="0.5"/>
    <n v="0"/>
    <n v="387"/>
    <n v="0"/>
  </r>
  <r>
    <x v="1"/>
    <x v="182"/>
    <s v="OFFLINE"/>
    <n v="0"/>
    <n v="0"/>
    <n v="0"/>
    <n v="0"/>
    <n v="774"/>
    <m/>
    <n v="0.5"/>
    <n v="0"/>
    <n v="387"/>
    <n v="0"/>
  </r>
  <r>
    <x v="1"/>
    <x v="183"/>
    <s v="OFFLINE"/>
    <n v="0"/>
    <n v="0"/>
    <n v="0"/>
    <n v="0"/>
    <n v="774"/>
    <m/>
    <n v="0.5"/>
    <n v="0"/>
    <n v="387"/>
    <n v="0"/>
  </r>
  <r>
    <x v="1"/>
    <x v="184"/>
    <s v="OFFLINE"/>
    <n v="0"/>
    <n v="0"/>
    <n v="0"/>
    <n v="0"/>
    <n v="774"/>
    <m/>
    <n v="0.5"/>
    <n v="0"/>
    <n v="387"/>
    <n v="0"/>
  </r>
  <r>
    <x v="1"/>
    <x v="185"/>
    <s v="OFFLINE"/>
    <n v="0"/>
    <n v="0"/>
    <n v="0"/>
    <n v="0"/>
    <n v="774"/>
    <m/>
    <n v="0.5"/>
    <n v="0"/>
    <n v="387"/>
    <n v="0"/>
  </r>
  <r>
    <x v="1"/>
    <x v="186"/>
    <s v="OFFLINE"/>
    <n v="0"/>
    <n v="0"/>
    <n v="0"/>
    <n v="0"/>
    <n v="774"/>
    <m/>
    <n v="0.5"/>
    <n v="0"/>
    <n v="387"/>
    <n v="0"/>
  </r>
  <r>
    <x v="1"/>
    <x v="187"/>
    <s v="OFFLINE"/>
    <n v="0"/>
    <n v="0"/>
    <n v="0"/>
    <n v="0"/>
    <n v="774"/>
    <m/>
    <n v="0.5"/>
    <n v="0"/>
    <n v="387"/>
    <n v="0"/>
  </r>
  <r>
    <x v="1"/>
    <x v="188"/>
    <s v="OFFLINE"/>
    <n v="0"/>
    <n v="0"/>
    <n v="0"/>
    <n v="0"/>
    <n v="774"/>
    <m/>
    <n v="0.5"/>
    <n v="0"/>
    <n v="387"/>
    <n v="0"/>
  </r>
  <r>
    <x v="1"/>
    <x v="189"/>
    <s v="OFFLINE"/>
    <n v="0"/>
    <n v="0"/>
    <n v="0"/>
    <n v="0"/>
    <n v="774"/>
    <m/>
    <n v="0.5"/>
    <n v="0"/>
    <n v="387"/>
    <n v="0"/>
  </r>
  <r>
    <x v="1"/>
    <x v="190"/>
    <s v="OFFLINE"/>
    <n v="0"/>
    <n v="0"/>
    <n v="0"/>
    <n v="0"/>
    <n v="774"/>
    <m/>
    <n v="0.5"/>
    <n v="0"/>
    <n v="387"/>
    <n v="0"/>
  </r>
  <r>
    <x v="1"/>
    <x v="191"/>
    <s v="OFFLINE"/>
    <n v="0"/>
    <n v="0"/>
    <n v="0"/>
    <n v="0"/>
    <n v="774"/>
    <m/>
    <n v="0.5"/>
    <n v="0"/>
    <n v="387"/>
    <n v="0"/>
  </r>
  <r>
    <x v="1"/>
    <x v="192"/>
    <s v="OFFLINE"/>
    <n v="0"/>
    <n v="0"/>
    <n v="0"/>
    <n v="0"/>
    <n v="774"/>
    <m/>
    <n v="0.5"/>
    <n v="0"/>
    <n v="387"/>
    <n v="0"/>
  </r>
  <r>
    <x v="1"/>
    <x v="193"/>
    <s v="OFFLINE"/>
    <n v="0"/>
    <n v="0"/>
    <n v="0"/>
    <n v="0"/>
    <n v="774"/>
    <m/>
    <n v="0.5"/>
    <n v="0"/>
    <n v="387"/>
    <n v="0"/>
  </r>
  <r>
    <x v="1"/>
    <x v="194"/>
    <s v="OFFLINE"/>
    <n v="0"/>
    <n v="0"/>
    <n v="0"/>
    <n v="0"/>
    <n v="774"/>
    <m/>
    <n v="0.5"/>
    <n v="0"/>
    <n v="387"/>
    <n v="0"/>
  </r>
  <r>
    <x v="1"/>
    <x v="195"/>
    <s v="OFFLINE"/>
    <n v="0"/>
    <n v="0"/>
    <n v="0"/>
    <n v="0"/>
    <n v="774"/>
    <m/>
    <n v="0.5"/>
    <n v="0"/>
    <n v="387"/>
    <n v="0"/>
  </r>
  <r>
    <x v="1"/>
    <x v="196"/>
    <s v="OFFLINE"/>
    <n v="0"/>
    <n v="0"/>
    <n v="0"/>
    <n v="0"/>
    <n v="774"/>
    <m/>
    <n v="0.5"/>
    <n v="0"/>
    <n v="387"/>
    <n v="0"/>
  </r>
  <r>
    <x v="1"/>
    <x v="197"/>
    <s v="OFFLINE"/>
    <n v="0"/>
    <n v="0"/>
    <n v="0"/>
    <n v="0"/>
    <n v="774"/>
    <m/>
    <n v="0.5"/>
    <n v="0"/>
    <n v="387"/>
    <n v="0"/>
  </r>
  <r>
    <x v="1"/>
    <x v="198"/>
    <s v="OFFLINE"/>
    <n v="0"/>
    <n v="0"/>
    <n v="0"/>
    <n v="0"/>
    <n v="774"/>
    <m/>
    <n v="0.5"/>
    <n v="0"/>
    <n v="387"/>
    <n v="0"/>
  </r>
  <r>
    <x v="1"/>
    <x v="199"/>
    <s v="OFFLINE"/>
    <n v="0"/>
    <n v="0"/>
    <n v="0"/>
    <n v="0"/>
    <n v="774"/>
    <m/>
    <n v="0.5"/>
    <n v="0"/>
    <n v="387"/>
    <n v="0"/>
  </r>
  <r>
    <x v="1"/>
    <x v="200"/>
    <s v="OFFLINE"/>
    <n v="0"/>
    <n v="0"/>
    <n v="0"/>
    <n v="0"/>
    <n v="774"/>
    <m/>
    <n v="0.5"/>
    <n v="0"/>
    <n v="387"/>
    <n v="0"/>
  </r>
  <r>
    <x v="1"/>
    <x v="201"/>
    <s v="OFFLINE"/>
    <n v="0"/>
    <n v="0"/>
    <n v="0"/>
    <n v="0"/>
    <n v="774"/>
    <m/>
    <n v="0.5"/>
    <n v="0"/>
    <n v="387"/>
    <n v="0"/>
  </r>
  <r>
    <x v="1"/>
    <x v="202"/>
    <s v="OFFLINE"/>
    <n v="0"/>
    <n v="0"/>
    <n v="0"/>
    <n v="0"/>
    <n v="774"/>
    <m/>
    <n v="0.5"/>
    <n v="0"/>
    <n v="387"/>
    <n v="0"/>
  </r>
  <r>
    <x v="1"/>
    <x v="203"/>
    <s v="OFFLINE"/>
    <n v="0"/>
    <n v="0"/>
    <n v="0"/>
    <n v="0"/>
    <n v="774"/>
    <m/>
    <n v="0.5"/>
    <n v="0"/>
    <n v="387"/>
    <n v="0"/>
  </r>
  <r>
    <x v="1"/>
    <x v="204"/>
    <s v="OFFLINE"/>
    <n v="0"/>
    <n v="0"/>
    <n v="0"/>
    <n v="0"/>
    <n v="774"/>
    <m/>
    <n v="0.5"/>
    <n v="0"/>
    <n v="387"/>
    <n v="0"/>
  </r>
  <r>
    <x v="1"/>
    <x v="205"/>
    <s v="OFFLINE"/>
    <n v="0"/>
    <n v="0"/>
    <n v="0"/>
    <n v="0"/>
    <n v="774"/>
    <m/>
    <n v="0.5"/>
    <n v="0"/>
    <n v="387"/>
    <n v="0"/>
  </r>
  <r>
    <x v="1"/>
    <x v="206"/>
    <s v="OFFLINE"/>
    <n v="0"/>
    <n v="0"/>
    <n v="0"/>
    <n v="0"/>
    <n v="774"/>
    <m/>
    <n v="0.5"/>
    <n v="0"/>
    <n v="387"/>
    <n v="0"/>
  </r>
  <r>
    <x v="1"/>
    <x v="207"/>
    <s v="OFFLINE"/>
    <n v="0"/>
    <n v="0"/>
    <n v="0"/>
    <n v="0"/>
    <n v="774"/>
    <m/>
    <n v="0.5"/>
    <n v="0"/>
    <n v="387"/>
    <n v="0"/>
  </r>
  <r>
    <x v="1"/>
    <x v="208"/>
    <s v="OFFLINE"/>
    <n v="0"/>
    <n v="0"/>
    <n v="0"/>
    <n v="0"/>
    <n v="774"/>
    <m/>
    <n v="0.5"/>
    <n v="0"/>
    <n v="387"/>
    <n v="0"/>
  </r>
  <r>
    <x v="1"/>
    <x v="209"/>
    <s v="OFFLINE"/>
    <n v="0"/>
    <n v="0"/>
    <n v="0"/>
    <n v="0"/>
    <n v="774"/>
    <m/>
    <n v="0.5"/>
    <n v="0"/>
    <n v="387"/>
    <n v="0"/>
  </r>
  <r>
    <x v="1"/>
    <x v="210"/>
    <s v="OFFLINE"/>
    <n v="0"/>
    <n v="0"/>
    <n v="0"/>
    <n v="0"/>
    <n v="774"/>
    <m/>
    <n v="0.5"/>
    <n v="0"/>
    <n v="387"/>
    <n v="0"/>
  </r>
  <r>
    <x v="1"/>
    <x v="211"/>
    <s v="OFFLINE"/>
    <n v="0"/>
    <n v="0"/>
    <n v="0"/>
    <n v="0"/>
    <n v="774"/>
    <m/>
    <n v="0.5"/>
    <n v="0"/>
    <n v="387"/>
    <n v="0"/>
  </r>
  <r>
    <x v="1"/>
    <x v="212"/>
    <s v="OFFLINE"/>
    <n v="0"/>
    <n v="0"/>
    <n v="0"/>
    <n v="0"/>
    <n v="774"/>
    <m/>
    <n v="0.5"/>
    <n v="0"/>
    <n v="387"/>
    <n v="0"/>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1"/>
    <x v="720"/>
    <s v="OFFLINE"/>
    <n v="0"/>
    <n v="0"/>
    <n v="0"/>
    <n v="0"/>
    <n v="774"/>
    <m/>
    <n v="0.5"/>
    <n v="0"/>
    <n v="387"/>
    <n v="0"/>
  </r>
  <r>
    <x v="1"/>
    <x v="721"/>
    <s v="OFFLINE"/>
    <n v="0"/>
    <n v="0"/>
    <n v="0"/>
    <n v="0"/>
    <n v="774"/>
    <m/>
    <n v="0.5"/>
    <n v="0"/>
    <n v="387"/>
    <n v="0"/>
  </r>
  <r>
    <x v="1"/>
    <x v="722"/>
    <s v="OFFLINE"/>
    <n v="0"/>
    <n v="0"/>
    <n v="0"/>
    <n v="0"/>
    <n v="774"/>
    <m/>
    <n v="0.5"/>
    <n v="0"/>
    <n v="387"/>
    <n v="0"/>
  </r>
  <r>
    <x v="1"/>
    <x v="723"/>
    <s v="OFFLINE"/>
    <n v="0"/>
    <n v="0"/>
    <n v="0"/>
    <n v="0"/>
    <n v="774"/>
    <m/>
    <n v="0.5"/>
    <n v="0"/>
    <n v="387"/>
    <n v="0"/>
  </r>
  <r>
    <x v="1"/>
    <x v="724"/>
    <s v="OFFLINE"/>
    <n v="0"/>
    <n v="0"/>
    <n v="0"/>
    <n v="0"/>
    <n v="774"/>
    <m/>
    <n v="0.5"/>
    <n v="0"/>
    <n v="387"/>
    <n v="0"/>
  </r>
  <r>
    <x v="1"/>
    <x v="725"/>
    <s v="OFFLINE"/>
    <n v="0"/>
    <n v="0"/>
    <n v="0"/>
    <n v="0"/>
    <n v="774"/>
    <m/>
    <n v="0.5"/>
    <n v="0"/>
    <n v="387"/>
    <n v="0"/>
  </r>
  <r>
    <x v="1"/>
    <x v="726"/>
    <s v="OFFLINE"/>
    <n v="0"/>
    <n v="0"/>
    <n v="0"/>
    <n v="0"/>
    <n v="774"/>
    <m/>
    <n v="0.5"/>
    <n v="0"/>
    <n v="387"/>
    <n v="0"/>
  </r>
  <r>
    <x v="1"/>
    <x v="727"/>
    <s v="OFFLINE"/>
    <n v="0"/>
    <n v="0"/>
    <n v="0"/>
    <n v="0"/>
    <n v="774"/>
    <m/>
    <n v="0.5"/>
    <n v="0"/>
    <n v="387"/>
    <n v="0"/>
  </r>
  <r>
    <x v="1"/>
    <x v="728"/>
    <s v="OFFLINE"/>
    <n v="0"/>
    <n v="0"/>
    <n v="0"/>
    <n v="0"/>
    <n v="774"/>
    <m/>
    <n v="0.5"/>
    <n v="0"/>
    <n v="387"/>
    <n v="0"/>
  </r>
  <r>
    <x v="1"/>
    <x v="729"/>
    <s v="OFFLINE"/>
    <n v="0"/>
    <n v="0"/>
    <n v="0"/>
    <n v="0"/>
    <n v="774"/>
    <m/>
    <n v="0.5"/>
    <n v="0"/>
    <n v="387"/>
    <n v="0"/>
  </r>
  <r>
    <x v="1"/>
    <x v="730"/>
    <s v="OFFLINE"/>
    <n v="0"/>
    <n v="0"/>
    <n v="0"/>
    <n v="0"/>
    <n v="774"/>
    <m/>
    <n v="0.5"/>
    <n v="0"/>
    <n v="387"/>
    <n v="0"/>
  </r>
  <r>
    <x v="1"/>
    <x v="731"/>
    <s v="OFFLINE"/>
    <n v="0"/>
    <n v="0"/>
    <n v="0"/>
    <n v="0"/>
    <n v="774"/>
    <m/>
    <n v="0.5"/>
    <n v="0"/>
    <n v="387"/>
    <n v="0"/>
  </r>
  <r>
    <x v="1"/>
    <x v="732"/>
    <s v="OFFLINE"/>
    <n v="0"/>
    <n v="0"/>
    <n v="0"/>
    <n v="0"/>
    <n v="774"/>
    <m/>
    <n v="0.5"/>
    <n v="0"/>
    <n v="387"/>
    <n v="0"/>
  </r>
  <r>
    <x v="1"/>
    <x v="733"/>
    <s v="OFFLINE"/>
    <n v="0"/>
    <n v="0"/>
    <n v="0"/>
    <n v="0"/>
    <n v="774"/>
    <m/>
    <n v="0.5"/>
    <n v="0"/>
    <n v="387"/>
    <n v="0"/>
  </r>
  <r>
    <x v="1"/>
    <x v="734"/>
    <s v="OFFLINE"/>
    <n v="0"/>
    <n v="0"/>
    <n v="0"/>
    <n v="0"/>
    <n v="774"/>
    <m/>
    <n v="0.5"/>
    <n v="0"/>
    <n v="387"/>
    <n v="0"/>
  </r>
  <r>
    <x v="1"/>
    <x v="735"/>
    <s v="OFFLINE"/>
    <n v="0"/>
    <n v="0"/>
    <n v="0"/>
    <n v="0"/>
    <n v="774"/>
    <m/>
    <n v="0.5"/>
    <n v="0"/>
    <n v="387"/>
    <n v="0"/>
  </r>
  <r>
    <x v="1"/>
    <x v="736"/>
    <s v="OFFLINE"/>
    <n v="0"/>
    <n v="0"/>
    <n v="0"/>
    <n v="0"/>
    <n v="774"/>
    <m/>
    <n v="0.5"/>
    <n v="0"/>
    <n v="387"/>
    <n v="0"/>
  </r>
  <r>
    <x v="1"/>
    <x v="737"/>
    <s v="OFFLINE"/>
    <n v="0"/>
    <n v="0"/>
    <n v="0"/>
    <n v="0"/>
    <n v="774"/>
    <m/>
    <n v="0.5"/>
    <n v="0"/>
    <n v="387"/>
    <n v="0"/>
  </r>
  <r>
    <x v="1"/>
    <x v="738"/>
    <s v="OFFLINE"/>
    <n v="0"/>
    <n v="0"/>
    <n v="0"/>
    <n v="0"/>
    <n v="774"/>
    <m/>
    <n v="0.5"/>
    <n v="0"/>
    <n v="387"/>
    <n v="0"/>
  </r>
  <r>
    <x v="1"/>
    <x v="739"/>
    <s v="OFFLINE"/>
    <n v="0"/>
    <n v="0"/>
    <n v="0"/>
    <n v="0"/>
    <n v="774"/>
    <m/>
    <n v="0.5"/>
    <n v="0"/>
    <n v="387"/>
    <n v="0"/>
  </r>
  <r>
    <x v="1"/>
    <x v="740"/>
    <s v="OFFLINE"/>
    <n v="0"/>
    <n v="0"/>
    <n v="0"/>
    <n v="0"/>
    <n v="774"/>
    <m/>
    <n v="0.5"/>
    <n v="0"/>
    <n v="387"/>
    <n v="0"/>
  </r>
  <r>
    <x v="1"/>
    <x v="741"/>
    <s v="OFFLINE"/>
    <n v="0"/>
    <n v="0"/>
    <n v="0"/>
    <n v="0"/>
    <n v="774"/>
    <m/>
    <n v="0.5"/>
    <n v="0"/>
    <n v="387"/>
    <n v="0"/>
  </r>
  <r>
    <x v="1"/>
    <x v="742"/>
    <s v="OFFLINE"/>
    <n v="0"/>
    <n v="0"/>
    <n v="0"/>
    <n v="0"/>
    <n v="774"/>
    <m/>
    <n v="0.5"/>
    <n v="0"/>
    <n v="387"/>
    <n v="0"/>
  </r>
  <r>
    <x v="1"/>
    <x v="743"/>
    <s v="OFFLINE"/>
    <n v="0"/>
    <n v="0"/>
    <n v="0"/>
    <n v="0"/>
    <n v="774"/>
    <m/>
    <n v="0.5"/>
    <n v="0"/>
    <n v="387"/>
    <n v="0"/>
  </r>
  <r>
    <x v="2"/>
    <x v="0"/>
    <s v="DISPATCHABLE"/>
    <n v="206.048"/>
    <n v="579"/>
    <n v="581"/>
    <n v="581"/>
    <n v="795"/>
    <m/>
    <n v="0.5"/>
    <n v="290.5"/>
    <n v="397.5"/>
    <n v="289.5"/>
  </r>
  <r>
    <x v="2"/>
    <x v="1"/>
    <s v="DISPATCHABLE"/>
    <n v="204.928"/>
    <n v="511"/>
    <n v="513"/>
    <n v="513"/>
    <n v="795"/>
    <m/>
    <n v="0.5"/>
    <n v="256.5"/>
    <n v="397.5"/>
    <n v="255.5"/>
  </r>
  <r>
    <x v="2"/>
    <x v="2"/>
    <s v="DISPATCHABLE"/>
    <n v="205.12"/>
    <n v="562"/>
    <n v="564"/>
    <n v="564"/>
    <n v="795"/>
    <m/>
    <n v="0.5"/>
    <n v="282"/>
    <n v="397.5"/>
    <n v="281"/>
  </r>
  <r>
    <x v="2"/>
    <x v="3"/>
    <s v="DISPATCHABLE"/>
    <n v="204.864"/>
    <n v="460"/>
    <n v="460"/>
    <n v="460"/>
    <n v="795"/>
    <m/>
    <n v="0.5"/>
    <n v="230"/>
    <n v="397.5"/>
    <n v="230"/>
  </r>
  <r>
    <x v="2"/>
    <x v="4"/>
    <s v="DISPATCHABLE"/>
    <n v="205.024"/>
    <n v="546"/>
    <n v="548"/>
    <n v="548"/>
    <n v="795"/>
    <m/>
    <n v="0.5"/>
    <n v="274"/>
    <n v="397.5"/>
    <n v="273"/>
  </r>
  <r>
    <x v="2"/>
    <x v="5"/>
    <s v="DISPATCHABLE"/>
    <n v="206.01599999999999"/>
    <n v="681"/>
    <n v="684"/>
    <n v="684"/>
    <n v="795"/>
    <m/>
    <n v="0.5"/>
    <n v="342"/>
    <n v="397.5"/>
    <n v="340.5"/>
  </r>
  <r>
    <x v="2"/>
    <x v="6"/>
    <s v="DISPATCHABLE"/>
    <n v="205.15199999999999"/>
    <n v="498"/>
    <n v="499"/>
    <n v="499"/>
    <n v="795"/>
    <m/>
    <n v="0.5"/>
    <n v="249.5"/>
    <n v="397.5"/>
    <n v="249"/>
  </r>
  <r>
    <x v="2"/>
    <x v="7"/>
    <s v="DISPATCHABLE"/>
    <n v="205.56800000000001"/>
    <n v="581"/>
    <n v="583"/>
    <n v="583"/>
    <n v="795"/>
    <m/>
    <n v="0.5"/>
    <n v="291.5"/>
    <n v="397.5"/>
    <n v="290.5"/>
  </r>
  <r>
    <x v="2"/>
    <x v="8"/>
    <s v="DISPATCHABLE"/>
    <n v="206.048"/>
    <n v="659"/>
    <n v="662"/>
    <n v="662"/>
    <n v="795"/>
    <m/>
    <n v="0.5"/>
    <n v="331"/>
    <n v="397.5"/>
    <n v="329.5"/>
  </r>
  <r>
    <x v="2"/>
    <x v="9"/>
    <s v="DISPATCHABLE"/>
    <n v="209.66399999999999"/>
    <n v="654"/>
    <n v="657"/>
    <n v="657"/>
    <n v="795"/>
    <m/>
    <n v="0.5"/>
    <n v="328.5"/>
    <n v="397.5"/>
    <n v="327"/>
  </r>
  <r>
    <x v="2"/>
    <x v="10"/>
    <s v="DISPATCHABLE"/>
    <n v="245.50399999999999"/>
    <n v="790"/>
    <n v="795"/>
    <n v="795"/>
    <n v="795"/>
    <m/>
    <n v="0.5"/>
    <n v="397.5"/>
    <n v="397.5"/>
    <n v="395"/>
  </r>
  <r>
    <x v="2"/>
    <x v="11"/>
    <s v="DISPATCHABLE"/>
    <n v="220"/>
    <n v="785"/>
    <n v="790"/>
    <n v="790"/>
    <n v="795"/>
    <m/>
    <n v="0.5"/>
    <n v="395"/>
    <n v="397.5"/>
    <n v="392.5"/>
  </r>
  <r>
    <x v="2"/>
    <x v="12"/>
    <s v="DISPATCHABLE"/>
    <n v="210.624"/>
    <n v="705"/>
    <n v="709"/>
    <n v="709"/>
    <n v="795"/>
    <m/>
    <n v="0.5"/>
    <n v="354.5"/>
    <n v="397.5"/>
    <n v="352.5"/>
  </r>
  <r>
    <x v="2"/>
    <x v="13"/>
    <s v="DISPATCHABLE"/>
    <n v="204.864"/>
    <n v="582"/>
    <n v="585"/>
    <n v="585"/>
    <n v="795"/>
    <m/>
    <n v="0.5"/>
    <n v="292.5"/>
    <n v="397.5"/>
    <n v="291"/>
  </r>
  <r>
    <x v="2"/>
    <x v="14"/>
    <s v="DISPATCHABLE"/>
    <n v="205.21600000000001"/>
    <n v="679"/>
    <n v="682"/>
    <n v="682"/>
    <n v="795"/>
    <m/>
    <n v="0.5"/>
    <n v="341"/>
    <n v="397.5"/>
    <n v="339.5"/>
  </r>
  <r>
    <x v="2"/>
    <x v="15"/>
    <s v="DISPATCHABLE"/>
    <n v="205.31200000000001"/>
    <n v="610"/>
    <n v="612"/>
    <n v="612"/>
    <n v="795"/>
    <m/>
    <n v="0.5"/>
    <n v="306"/>
    <n v="397.5"/>
    <n v="305"/>
  </r>
  <r>
    <x v="2"/>
    <x v="16"/>
    <s v="DISPATCHABLE"/>
    <n v="207.93600000000001"/>
    <n v="719"/>
    <n v="723"/>
    <n v="723"/>
    <n v="795"/>
    <m/>
    <n v="0.5"/>
    <n v="361.5"/>
    <n v="397.5"/>
    <n v="359.5"/>
  </r>
  <r>
    <x v="2"/>
    <x v="17"/>
    <s v="DISPATCHABLE"/>
    <n v="212.57599999999999"/>
    <n v="771"/>
    <n v="776"/>
    <n v="776"/>
    <n v="795"/>
    <m/>
    <n v="0.5"/>
    <n v="388"/>
    <n v="397.5"/>
    <n v="385.5"/>
  </r>
  <r>
    <x v="2"/>
    <x v="18"/>
    <s v="DISPATCHABLE"/>
    <n v="249.92"/>
    <n v="790"/>
    <n v="795"/>
    <n v="795"/>
    <n v="795"/>
    <m/>
    <n v="0.5"/>
    <n v="397.5"/>
    <n v="397.5"/>
    <n v="395"/>
  </r>
  <r>
    <x v="2"/>
    <x v="19"/>
    <s v="DISPATCHABLE"/>
    <n v="226.78399999999999"/>
    <n v="761"/>
    <n v="765"/>
    <n v="765"/>
    <n v="795"/>
    <m/>
    <n v="0.5"/>
    <n v="382.5"/>
    <n v="397.5"/>
    <n v="380.5"/>
  </r>
  <r>
    <x v="2"/>
    <x v="20"/>
    <s v="DISPATCHABLE"/>
    <n v="227.36"/>
    <n v="729"/>
    <n v="733"/>
    <n v="733"/>
    <n v="795"/>
    <m/>
    <n v="0.5"/>
    <n v="366.5"/>
    <n v="397.5"/>
    <n v="364.5"/>
  </r>
  <r>
    <x v="2"/>
    <x v="21"/>
    <s v="DISPATCHABLE"/>
    <n v="250.68799999999999"/>
    <n v="790"/>
    <n v="795"/>
    <n v="795"/>
    <n v="795"/>
    <m/>
    <n v="0.5"/>
    <n v="397.5"/>
    <n v="397.5"/>
    <n v="395"/>
  </r>
  <r>
    <x v="2"/>
    <x v="22"/>
    <s v="DISPATCHABLE"/>
    <n v="212.70400000000001"/>
    <n v="674"/>
    <n v="677"/>
    <n v="677"/>
    <n v="795"/>
    <m/>
    <n v="0.5"/>
    <n v="338.5"/>
    <n v="397.5"/>
    <n v="337"/>
  </r>
  <r>
    <x v="2"/>
    <x v="23"/>
    <s v="DISPATCHABLE"/>
    <n v="206.976"/>
    <n v="616"/>
    <n v="619"/>
    <n v="619"/>
    <n v="795"/>
    <m/>
    <n v="0.5"/>
    <n v="309.5"/>
    <n v="397.5"/>
    <n v="308"/>
  </r>
  <r>
    <x v="2"/>
    <x v="24"/>
    <s v="DISPATCHABLE"/>
    <n v="204.96"/>
    <n v="510"/>
    <n v="512"/>
    <n v="512"/>
    <n v="795"/>
    <m/>
    <n v="0.5"/>
    <n v="256"/>
    <n v="397.5"/>
    <n v="255"/>
  </r>
  <r>
    <x v="2"/>
    <x v="25"/>
    <s v="DISPATCHABLE"/>
    <n v="204.70400000000001"/>
    <n v="458"/>
    <n v="458"/>
    <n v="458"/>
    <n v="795"/>
    <m/>
    <n v="0.5"/>
    <n v="229"/>
    <n v="397.5"/>
    <n v="229"/>
  </r>
  <r>
    <x v="2"/>
    <x v="26"/>
    <s v="DISPATCHABLE"/>
    <n v="204.8"/>
    <n v="450"/>
    <n v="451"/>
    <n v="451"/>
    <n v="795"/>
    <m/>
    <n v="0.5"/>
    <n v="225.5"/>
    <n v="397.5"/>
    <n v="225"/>
  </r>
  <r>
    <x v="2"/>
    <x v="27"/>
    <s v="DISPATCHABLE"/>
    <n v="204.8"/>
    <n v="430"/>
    <n v="430"/>
    <n v="430"/>
    <n v="795"/>
    <m/>
    <n v="0.5"/>
    <n v="215"/>
    <n v="397.5"/>
    <n v="215"/>
  </r>
  <r>
    <x v="2"/>
    <x v="28"/>
    <s v="DISPATCHABLE"/>
    <n v="204.96"/>
    <n v="442"/>
    <n v="442"/>
    <n v="442"/>
    <n v="795"/>
    <m/>
    <n v="0.5"/>
    <n v="221"/>
    <n v="397.5"/>
    <n v="221"/>
  </r>
  <r>
    <x v="2"/>
    <x v="29"/>
    <s v="DISPATCHABLE"/>
    <n v="204.928"/>
    <n v="471"/>
    <n v="472"/>
    <n v="472"/>
    <n v="795"/>
    <m/>
    <n v="0.5"/>
    <n v="236"/>
    <n v="397.5"/>
    <n v="235.5"/>
  </r>
  <r>
    <x v="2"/>
    <x v="30"/>
    <s v="DISPATCHABLE"/>
    <n v="206.84800000000001"/>
    <n v="616"/>
    <n v="619"/>
    <n v="619"/>
    <n v="795"/>
    <m/>
    <n v="0.5"/>
    <n v="309.5"/>
    <n v="397.5"/>
    <n v="308"/>
  </r>
  <r>
    <x v="2"/>
    <x v="31"/>
    <s v="DISPATCHABLE"/>
    <n v="208"/>
    <n v="739"/>
    <n v="743"/>
    <n v="743"/>
    <n v="795"/>
    <m/>
    <n v="0.5"/>
    <n v="371.5"/>
    <n v="397.5"/>
    <n v="369.5"/>
  </r>
  <r>
    <x v="2"/>
    <x v="32"/>
    <s v="DISPATCHABLE"/>
    <n v="205.34399999999999"/>
    <n v="470"/>
    <n v="471"/>
    <n v="471"/>
    <n v="795"/>
    <m/>
    <n v="0.5"/>
    <n v="235.5"/>
    <n v="397.5"/>
    <n v="235"/>
  </r>
  <r>
    <x v="2"/>
    <x v="33"/>
    <s v="DISPATCHABLE"/>
    <n v="211.71199999999999"/>
    <n v="682"/>
    <n v="685"/>
    <n v="685"/>
    <n v="795"/>
    <m/>
    <n v="0.5"/>
    <n v="342.5"/>
    <n v="397.5"/>
    <n v="341"/>
  </r>
  <r>
    <x v="2"/>
    <x v="34"/>
    <s v="DISPATCHABLE"/>
    <n v="205.28"/>
    <n v="647"/>
    <n v="650"/>
    <n v="650"/>
    <n v="795"/>
    <m/>
    <n v="0.5"/>
    <n v="325"/>
    <n v="397.5"/>
    <n v="323.5"/>
  </r>
  <r>
    <x v="2"/>
    <x v="35"/>
    <s v="DISPATCHABLE"/>
    <n v="205.34399999999999"/>
    <n v="666"/>
    <n v="669"/>
    <n v="669"/>
    <n v="795"/>
    <m/>
    <n v="0.5"/>
    <n v="334.5"/>
    <n v="397.5"/>
    <n v="333"/>
  </r>
  <r>
    <x v="2"/>
    <x v="36"/>
    <s v="DISPATCHABLE"/>
    <n v="206.304"/>
    <n v="708"/>
    <n v="712"/>
    <n v="712"/>
    <n v="795"/>
    <m/>
    <n v="0.5"/>
    <n v="356"/>
    <n v="397.5"/>
    <n v="354"/>
  </r>
  <r>
    <x v="2"/>
    <x v="37"/>
    <s v="DISPATCHABLE"/>
    <n v="205.376"/>
    <n v="647"/>
    <n v="650"/>
    <n v="650"/>
    <n v="795"/>
    <m/>
    <n v="0.5"/>
    <n v="325"/>
    <n v="397.5"/>
    <n v="323.5"/>
  </r>
  <r>
    <x v="2"/>
    <x v="38"/>
    <s v="DISPATCHABLE"/>
    <n v="205.08799999999999"/>
    <n v="605"/>
    <n v="607"/>
    <n v="607"/>
    <n v="795"/>
    <m/>
    <n v="0.5"/>
    <n v="303.5"/>
    <n v="397.5"/>
    <n v="302.5"/>
  </r>
  <r>
    <x v="2"/>
    <x v="39"/>
    <s v="DISPATCHABLE"/>
    <n v="234.08"/>
    <n v="773"/>
    <n v="777"/>
    <n v="777"/>
    <n v="795"/>
    <m/>
    <n v="0.5"/>
    <n v="388.5"/>
    <n v="397.5"/>
    <n v="386.5"/>
  </r>
  <r>
    <x v="2"/>
    <x v="40"/>
    <s v="DISPATCHABLE"/>
    <n v="238.33600000000001"/>
    <n v="790"/>
    <n v="795"/>
    <n v="795"/>
    <n v="795"/>
    <m/>
    <n v="0.5"/>
    <n v="397.5"/>
    <n v="397.5"/>
    <n v="395"/>
  </r>
  <r>
    <x v="2"/>
    <x v="41"/>
    <s v="DISPATCHABLE"/>
    <n v="247.00800000000001"/>
    <n v="790"/>
    <n v="795"/>
    <n v="795"/>
    <n v="795"/>
    <m/>
    <n v="0.5"/>
    <n v="397.5"/>
    <n v="397.5"/>
    <n v="395"/>
  </r>
  <r>
    <x v="2"/>
    <x v="42"/>
    <s v="DISPATCHABLE"/>
    <n v="278.84800000000001"/>
    <n v="790"/>
    <n v="795"/>
    <n v="795"/>
    <n v="795"/>
    <m/>
    <n v="0.5"/>
    <n v="397.5"/>
    <n v="397.5"/>
    <n v="395"/>
  </r>
  <r>
    <x v="2"/>
    <x v="43"/>
    <s v="DISPATCHABLE"/>
    <n v="288.928"/>
    <n v="790"/>
    <n v="795"/>
    <n v="795"/>
    <n v="795"/>
    <m/>
    <n v="0.5"/>
    <n v="397.5"/>
    <n v="397.5"/>
    <n v="395"/>
  </r>
  <r>
    <x v="2"/>
    <x v="44"/>
    <s v="DISPATCHABLE"/>
    <n v="314.72000000000003"/>
    <n v="719"/>
    <n v="795"/>
    <n v="795"/>
    <n v="795"/>
    <m/>
    <n v="0.5"/>
    <n v="397.5"/>
    <n v="397.5"/>
    <n v="359.5"/>
  </r>
  <r>
    <x v="2"/>
    <x v="45"/>
    <s v="DISPATCHABLE"/>
    <n v="311.74400000000003"/>
    <n v="650"/>
    <n v="795"/>
    <n v="795"/>
    <n v="795"/>
    <m/>
    <n v="0.5"/>
    <n v="397.5"/>
    <n v="397.5"/>
    <n v="325"/>
  </r>
  <r>
    <x v="2"/>
    <x v="46"/>
    <s v="DISPATCHABLE"/>
    <n v="301.31200000000001"/>
    <n v="650"/>
    <n v="795"/>
    <n v="795"/>
    <n v="795"/>
    <m/>
    <n v="0.5"/>
    <n v="397.5"/>
    <n v="397.5"/>
    <n v="325"/>
  </r>
  <r>
    <x v="2"/>
    <x v="47"/>
    <s v="DISPATCHABLE"/>
    <n v="267.072"/>
    <n v="626"/>
    <n v="795"/>
    <n v="795"/>
    <n v="795"/>
    <m/>
    <n v="0.5"/>
    <n v="397.5"/>
    <n v="397.5"/>
    <n v="313"/>
  </r>
  <r>
    <x v="2"/>
    <x v="48"/>
    <s v="DISPATCHABLE"/>
    <n v="223.96799999999999"/>
    <n v="491"/>
    <n v="699"/>
    <n v="699"/>
    <n v="795"/>
    <m/>
    <n v="0.5"/>
    <n v="349.5"/>
    <n v="397.5"/>
    <n v="245.5"/>
  </r>
  <r>
    <x v="2"/>
    <x v="49"/>
    <s v="DISPATCHABLE"/>
    <n v="205.08799999999999"/>
    <n v="436"/>
    <n v="517"/>
    <n v="517"/>
    <n v="795"/>
    <m/>
    <n v="0.5"/>
    <n v="258.5"/>
    <n v="397.5"/>
    <n v="218"/>
  </r>
  <r>
    <x v="2"/>
    <x v="50"/>
    <s v="DISPATCHABLE"/>
    <n v="204.672"/>
    <n v="425"/>
    <n v="472"/>
    <n v="472"/>
    <n v="795"/>
    <m/>
    <n v="0.5"/>
    <n v="236"/>
    <n v="397.5"/>
    <n v="212.5"/>
  </r>
  <r>
    <x v="2"/>
    <x v="51"/>
    <s v="DISPATCHABLE"/>
    <n v="204.928"/>
    <n v="445"/>
    <n v="561"/>
    <n v="561"/>
    <n v="795"/>
    <m/>
    <n v="0.5"/>
    <n v="280.5"/>
    <n v="397.5"/>
    <n v="222.5"/>
  </r>
  <r>
    <x v="2"/>
    <x v="52"/>
    <s v="DISPATCHABLE"/>
    <n v="205.05600000000001"/>
    <n v="419"/>
    <n v="450"/>
    <n v="450"/>
    <n v="795"/>
    <m/>
    <n v="0.5"/>
    <n v="225"/>
    <n v="397.5"/>
    <n v="209.5"/>
  </r>
  <r>
    <x v="2"/>
    <x v="53"/>
    <s v="DISPATCHABLE"/>
    <n v="207.93600000000001"/>
    <n v="462"/>
    <n v="633"/>
    <n v="633"/>
    <n v="795"/>
    <m/>
    <n v="0.5"/>
    <n v="316.5"/>
    <n v="397.5"/>
    <n v="231"/>
  </r>
  <r>
    <x v="2"/>
    <x v="54"/>
    <s v="DISPATCHABLE"/>
    <n v="208.89599999999999"/>
    <n v="483"/>
    <n v="723"/>
    <n v="723"/>
    <n v="795"/>
    <m/>
    <n v="0.5"/>
    <n v="361.5"/>
    <n v="397.5"/>
    <n v="241.5"/>
  </r>
  <r>
    <x v="2"/>
    <x v="55"/>
    <s v="DISPATCHABLE"/>
    <n v="214.048"/>
    <n v="499"/>
    <n v="790"/>
    <n v="790"/>
    <n v="795"/>
    <m/>
    <n v="0.5"/>
    <n v="395"/>
    <n v="397.5"/>
    <n v="249.5"/>
  </r>
  <r>
    <x v="2"/>
    <x v="56"/>
    <s v="DISPATCHABLE"/>
    <n v="252.19200000000001"/>
    <n v="600"/>
    <n v="795"/>
    <n v="795"/>
    <n v="795"/>
    <m/>
    <n v="0.5"/>
    <n v="397.5"/>
    <n v="397.5"/>
    <n v="300"/>
  </r>
  <r>
    <x v="2"/>
    <x v="57"/>
    <s v="DISPATCHABLE"/>
    <n v="304.512"/>
    <n v="641"/>
    <n v="795"/>
    <n v="795"/>
    <n v="795"/>
    <m/>
    <n v="0.5"/>
    <n v="397.5"/>
    <n v="397.5"/>
    <n v="320.5"/>
  </r>
  <r>
    <x v="2"/>
    <x v="58"/>
    <s v="DISPATCHABLE"/>
    <n v="306.59199999999998"/>
    <n v="647"/>
    <n v="795"/>
    <n v="795"/>
    <n v="795"/>
    <m/>
    <n v="0.5"/>
    <n v="397.5"/>
    <n v="397.5"/>
    <n v="323.5"/>
  </r>
  <r>
    <x v="2"/>
    <x v="59"/>
    <s v="DISPATCHABLE"/>
    <n v="315.29599999999999"/>
    <n v="651"/>
    <n v="795"/>
    <n v="795"/>
    <n v="795"/>
    <m/>
    <n v="0.5"/>
    <n v="397.5"/>
    <n v="397.5"/>
    <n v="325.5"/>
  </r>
  <r>
    <x v="2"/>
    <x v="60"/>
    <s v="DISPATCHABLE"/>
    <n v="316"/>
    <n v="651"/>
    <n v="795"/>
    <n v="795"/>
    <n v="795"/>
    <m/>
    <n v="0.5"/>
    <n v="397.5"/>
    <n v="397.5"/>
    <n v="325.5"/>
  </r>
  <r>
    <x v="2"/>
    <x v="61"/>
    <s v="DISPATCHABLE"/>
    <n v="324.86399999999998"/>
    <n v="651"/>
    <n v="795"/>
    <n v="795"/>
    <n v="795"/>
    <m/>
    <n v="0.5"/>
    <n v="397.5"/>
    <n v="397.5"/>
    <n v="325.5"/>
  </r>
  <r>
    <x v="2"/>
    <x v="62"/>
    <s v="DISPATCHABLE"/>
    <n v="321.56799999999998"/>
    <n v="651"/>
    <n v="795"/>
    <n v="795"/>
    <n v="795"/>
    <m/>
    <n v="0.5"/>
    <n v="397.5"/>
    <n v="397.5"/>
    <n v="325.5"/>
  </r>
  <r>
    <x v="2"/>
    <x v="63"/>
    <s v="DISPATCHABLE"/>
    <n v="319.83999999999997"/>
    <n v="651"/>
    <n v="795"/>
    <n v="795"/>
    <n v="795"/>
    <m/>
    <n v="0.5"/>
    <n v="397.5"/>
    <n v="397.5"/>
    <n v="325.5"/>
  </r>
  <r>
    <x v="2"/>
    <x v="64"/>
    <s v="DISPATCHABLE"/>
    <n v="324.64"/>
    <n v="651"/>
    <n v="795"/>
    <n v="795"/>
    <n v="795"/>
    <m/>
    <n v="0.5"/>
    <n v="397.5"/>
    <n v="397.5"/>
    <n v="325.5"/>
  </r>
  <r>
    <x v="2"/>
    <x v="65"/>
    <s v="DISPATCHABLE"/>
    <n v="316.12799999999999"/>
    <n v="701"/>
    <n v="795"/>
    <n v="795"/>
    <n v="795"/>
    <m/>
    <n v="0.5"/>
    <n v="397.5"/>
    <n v="397.5"/>
    <n v="350.5"/>
  </r>
  <r>
    <x v="2"/>
    <x v="66"/>
    <s v="DISPATCHABLE"/>
    <n v="315.29599999999999"/>
    <n v="641"/>
    <n v="795"/>
    <n v="795"/>
    <n v="795"/>
    <m/>
    <n v="0.5"/>
    <n v="397.5"/>
    <n v="397.5"/>
    <n v="320.5"/>
  </r>
  <r>
    <x v="2"/>
    <x v="67"/>
    <s v="DISPATCHABLE"/>
    <n v="319.45600000000002"/>
    <n v="641"/>
    <n v="795"/>
    <n v="795"/>
    <n v="795"/>
    <m/>
    <n v="0.5"/>
    <n v="397.5"/>
    <n v="397.5"/>
    <n v="320.5"/>
  </r>
  <r>
    <x v="2"/>
    <x v="68"/>
    <s v="DISPATCHABLE"/>
    <n v="321.79199999999997"/>
    <n v="787"/>
    <n v="795"/>
    <n v="795"/>
    <n v="795"/>
    <m/>
    <n v="0.5"/>
    <n v="397.5"/>
    <n v="397.5"/>
    <n v="393.5"/>
  </r>
  <r>
    <x v="2"/>
    <x v="69"/>
    <s v="DISPATCHABLE"/>
    <n v="340.22399999999999"/>
    <n v="790"/>
    <n v="795"/>
    <n v="795"/>
    <n v="795"/>
    <m/>
    <n v="0.5"/>
    <n v="397.5"/>
    <n v="397.5"/>
    <n v="395"/>
  </r>
  <r>
    <x v="2"/>
    <x v="70"/>
    <s v="DISPATCHABLE"/>
    <n v="316.19200000000001"/>
    <n v="790"/>
    <n v="795"/>
    <n v="795"/>
    <n v="795"/>
    <m/>
    <n v="0.5"/>
    <n v="397.5"/>
    <n v="397.5"/>
    <n v="395"/>
  </r>
  <r>
    <x v="2"/>
    <x v="71"/>
    <s v="DISPATCHABLE"/>
    <n v="261.024"/>
    <n v="790"/>
    <n v="795"/>
    <n v="795"/>
    <n v="795"/>
    <m/>
    <n v="0.5"/>
    <n v="397.5"/>
    <n v="397.5"/>
    <n v="395"/>
  </r>
  <r>
    <x v="2"/>
    <x v="72"/>
    <s v="DISPATCHABLE"/>
    <n v="223.072"/>
    <n v="790"/>
    <n v="795"/>
    <n v="795"/>
    <n v="795"/>
    <m/>
    <n v="0.5"/>
    <n v="397.5"/>
    <n v="397.5"/>
    <n v="395"/>
  </r>
  <r>
    <x v="2"/>
    <x v="73"/>
    <s v="DISPATCHABLE"/>
    <n v="204.99199999999999"/>
    <n v="482"/>
    <n v="483"/>
    <n v="483"/>
    <n v="795"/>
    <m/>
    <n v="0.5"/>
    <n v="241.5"/>
    <n v="397.5"/>
    <n v="241"/>
  </r>
  <r>
    <x v="2"/>
    <x v="74"/>
    <s v="DISPATCHABLE"/>
    <n v="205.15199999999999"/>
    <n v="536"/>
    <n v="537"/>
    <n v="537"/>
    <n v="795"/>
    <m/>
    <n v="0.5"/>
    <n v="268.5"/>
    <n v="397.5"/>
    <n v="268"/>
  </r>
  <r>
    <x v="2"/>
    <x v="75"/>
    <s v="DISPATCHABLE"/>
    <n v="206.65600000000001"/>
    <n v="635"/>
    <n v="638"/>
    <n v="638"/>
    <n v="795"/>
    <m/>
    <n v="0.5"/>
    <n v="319"/>
    <n v="397.5"/>
    <n v="317.5"/>
  </r>
  <r>
    <x v="2"/>
    <x v="76"/>
    <s v="DISPATCHABLE"/>
    <n v="204.672"/>
    <n v="467"/>
    <n v="468"/>
    <n v="468"/>
    <n v="795"/>
    <m/>
    <n v="0.5"/>
    <n v="234"/>
    <n v="397.5"/>
    <n v="233.5"/>
  </r>
  <r>
    <x v="2"/>
    <x v="77"/>
    <s v="DISPATCHABLE"/>
    <n v="205.184"/>
    <n v="497"/>
    <n v="498"/>
    <n v="498"/>
    <n v="795"/>
    <m/>
    <n v="0.5"/>
    <n v="249"/>
    <n v="397.5"/>
    <n v="248.5"/>
  </r>
  <r>
    <x v="2"/>
    <x v="78"/>
    <s v="DISPATCHABLE"/>
    <n v="213.82400000000001"/>
    <n v="787"/>
    <n v="792"/>
    <n v="792"/>
    <n v="795"/>
    <m/>
    <n v="0.5"/>
    <n v="396"/>
    <n v="397.5"/>
    <n v="393.5"/>
  </r>
  <r>
    <x v="2"/>
    <x v="79"/>
    <s v="DISPATCHABLE"/>
    <n v="217.98400000000001"/>
    <n v="757"/>
    <n v="761"/>
    <n v="761"/>
    <n v="795"/>
    <m/>
    <n v="0.5"/>
    <n v="380.5"/>
    <n v="397.5"/>
    <n v="378.5"/>
  </r>
  <r>
    <x v="2"/>
    <x v="80"/>
    <s v="DISPATCHABLE"/>
    <n v="242.94399999999999"/>
    <n v="790"/>
    <n v="795"/>
    <n v="795"/>
    <n v="795"/>
    <m/>
    <n v="0.5"/>
    <n v="397.5"/>
    <n v="397.5"/>
    <n v="395"/>
  </r>
  <r>
    <x v="2"/>
    <x v="81"/>
    <s v="DISPATCHABLE"/>
    <n v="256.25650000000002"/>
    <n v="790"/>
    <n v="795"/>
    <n v="795"/>
    <n v="795"/>
    <m/>
    <n v="0.5"/>
    <n v="397.5"/>
    <n v="397.5"/>
    <n v="395"/>
  </r>
  <r>
    <x v="2"/>
    <x v="82"/>
    <s v="DISPATCHABLE"/>
    <n v="275.74400000000003"/>
    <n v="790"/>
    <n v="795"/>
    <n v="795"/>
    <n v="795"/>
    <m/>
    <n v="0.5"/>
    <n v="397.5"/>
    <n v="397.5"/>
    <n v="395"/>
  </r>
  <r>
    <x v="2"/>
    <x v="83"/>
    <s v="DISPATCHABLE"/>
    <n v="289.44"/>
    <n v="790"/>
    <n v="795"/>
    <n v="795"/>
    <n v="795"/>
    <m/>
    <n v="0.5"/>
    <n v="397.5"/>
    <n v="397.5"/>
    <n v="395"/>
  </r>
  <r>
    <x v="2"/>
    <x v="84"/>
    <s v="DISPATCHABLE"/>
    <n v="318.24"/>
    <n v="790"/>
    <n v="795"/>
    <n v="795"/>
    <n v="795"/>
    <m/>
    <n v="0.5"/>
    <n v="397.5"/>
    <n v="397.5"/>
    <n v="395"/>
  </r>
  <r>
    <x v="2"/>
    <x v="85"/>
    <s v="DISPATCHABLE"/>
    <n v="312.19200000000001"/>
    <n v="790"/>
    <n v="795"/>
    <n v="795"/>
    <n v="795"/>
    <m/>
    <n v="0.5"/>
    <n v="397.5"/>
    <n v="397.5"/>
    <n v="395"/>
  </r>
  <r>
    <x v="2"/>
    <x v="86"/>
    <s v="DISPATCHABLE"/>
    <n v="290.56"/>
    <n v="790"/>
    <n v="795"/>
    <n v="795"/>
    <n v="795"/>
    <m/>
    <n v="0.5"/>
    <n v="397.5"/>
    <n v="397.5"/>
    <n v="395"/>
  </r>
  <r>
    <x v="2"/>
    <x v="87"/>
    <s v="DISPATCHABLE"/>
    <n v="333.05599999999998"/>
    <n v="790"/>
    <n v="795"/>
    <n v="795"/>
    <n v="795"/>
    <m/>
    <n v="0.5"/>
    <n v="397.5"/>
    <n v="397.5"/>
    <n v="395"/>
  </r>
  <r>
    <x v="2"/>
    <x v="88"/>
    <s v="DISPATCHABLE"/>
    <n v="376.03199999999998"/>
    <n v="790"/>
    <n v="795"/>
    <n v="795"/>
    <n v="795"/>
    <m/>
    <n v="0.5"/>
    <n v="397.5"/>
    <n v="397.5"/>
    <n v="395"/>
  </r>
  <r>
    <x v="2"/>
    <x v="89"/>
    <s v="DISPATCHABLE"/>
    <n v="394.72"/>
    <n v="791"/>
    <n v="795"/>
    <n v="795"/>
    <n v="795"/>
    <m/>
    <n v="0.5"/>
    <n v="397.5"/>
    <n v="397.5"/>
    <n v="395.5"/>
  </r>
  <r>
    <x v="2"/>
    <x v="90"/>
    <s v="DISPATCHABLE"/>
    <n v="388.06400000000002"/>
    <n v="791"/>
    <n v="795"/>
    <n v="795"/>
    <n v="795"/>
    <m/>
    <n v="0.5"/>
    <n v="397.5"/>
    <n v="397.5"/>
    <n v="395.5"/>
  </r>
  <r>
    <x v="2"/>
    <x v="91"/>
    <s v="DISPATCHABLE"/>
    <n v="361.72800000000001"/>
    <n v="790"/>
    <n v="795"/>
    <n v="795"/>
    <n v="795"/>
    <m/>
    <n v="0.5"/>
    <n v="397.5"/>
    <n v="397.5"/>
    <n v="395"/>
  </r>
  <r>
    <x v="2"/>
    <x v="92"/>
    <s v="DISPATCHABLE"/>
    <n v="371.96800000000002"/>
    <n v="790"/>
    <n v="795"/>
    <n v="795"/>
    <n v="795"/>
    <m/>
    <n v="0.5"/>
    <n v="397.5"/>
    <n v="397.5"/>
    <n v="395"/>
  </r>
  <r>
    <x v="2"/>
    <x v="93"/>
    <s v="DISPATCHABLE"/>
    <n v="364.86399999999998"/>
    <n v="790"/>
    <n v="795"/>
    <n v="795"/>
    <n v="795"/>
    <m/>
    <n v="0.5"/>
    <n v="397.5"/>
    <n v="397.5"/>
    <n v="395"/>
  </r>
  <r>
    <x v="2"/>
    <x v="94"/>
    <s v="DISPATCHABLE"/>
    <n v="360.03199999999998"/>
    <n v="790"/>
    <n v="795"/>
    <n v="795"/>
    <n v="795"/>
    <m/>
    <n v="0.5"/>
    <n v="397.5"/>
    <n v="397.5"/>
    <n v="395"/>
  </r>
  <r>
    <x v="2"/>
    <x v="95"/>
    <s v="DISPATCHABLE"/>
    <n v="321.60000000000002"/>
    <n v="790"/>
    <n v="795"/>
    <n v="795"/>
    <n v="795"/>
    <m/>
    <n v="0.5"/>
    <n v="397.5"/>
    <n v="397.5"/>
    <n v="395"/>
  </r>
  <r>
    <x v="2"/>
    <x v="96"/>
    <s v="DISPATCHABLE"/>
    <n v="308.928"/>
    <n v="790"/>
    <n v="795"/>
    <n v="795"/>
    <n v="795"/>
    <m/>
    <n v="0.5"/>
    <n v="397.5"/>
    <n v="397.5"/>
    <n v="395"/>
  </r>
  <r>
    <x v="2"/>
    <x v="97"/>
    <s v="DISPATCHABLE"/>
    <n v="284.12799999999999"/>
    <n v="790"/>
    <n v="795"/>
    <n v="795"/>
    <n v="795"/>
    <m/>
    <n v="0.5"/>
    <n v="397.5"/>
    <n v="397.5"/>
    <n v="395"/>
  </r>
  <r>
    <x v="2"/>
    <x v="98"/>
    <s v="DISPATCHABLE"/>
    <n v="254.52799999999999"/>
    <n v="790"/>
    <n v="795"/>
    <n v="795"/>
    <n v="795"/>
    <m/>
    <n v="0.5"/>
    <n v="397.5"/>
    <n v="397.5"/>
    <n v="395"/>
  </r>
  <r>
    <x v="2"/>
    <x v="99"/>
    <s v="DISPATCHABLE"/>
    <n v="234.27199999999999"/>
    <n v="790"/>
    <n v="795"/>
    <n v="795"/>
    <n v="795"/>
    <m/>
    <n v="0.5"/>
    <n v="397.5"/>
    <n v="397.5"/>
    <n v="395"/>
  </r>
  <r>
    <x v="2"/>
    <x v="100"/>
    <s v="DISPATCHABLE"/>
    <n v="208.38399999999999"/>
    <n v="622"/>
    <n v="625"/>
    <n v="625"/>
    <n v="795"/>
    <m/>
    <n v="0.5"/>
    <n v="312.5"/>
    <n v="397.5"/>
    <n v="311"/>
  </r>
  <r>
    <x v="2"/>
    <x v="101"/>
    <s v="DISPATCHABLE"/>
    <n v="212.22399999999999"/>
    <n v="790"/>
    <n v="795"/>
    <n v="795"/>
    <n v="795"/>
    <m/>
    <n v="0.5"/>
    <n v="397.5"/>
    <n v="397.5"/>
    <n v="395"/>
  </r>
  <r>
    <x v="2"/>
    <x v="102"/>
    <s v="DISPATCHABLE"/>
    <n v="221.34399999999999"/>
    <n v="790"/>
    <n v="795"/>
    <n v="795"/>
    <n v="795"/>
    <m/>
    <n v="0.5"/>
    <n v="397.5"/>
    <n v="397.5"/>
    <n v="395"/>
  </r>
  <r>
    <x v="2"/>
    <x v="103"/>
    <s v="DISPATCHABLE"/>
    <n v="255.45599999999999"/>
    <n v="790"/>
    <n v="795"/>
    <n v="795"/>
    <n v="795"/>
    <m/>
    <n v="0.5"/>
    <n v="397.5"/>
    <n v="397.5"/>
    <n v="395"/>
  </r>
  <r>
    <x v="2"/>
    <x v="104"/>
    <s v="DISPATCHABLE"/>
    <n v="310.52800000000002"/>
    <n v="790"/>
    <n v="795"/>
    <n v="795"/>
    <n v="795"/>
    <m/>
    <n v="0.5"/>
    <n v="397.5"/>
    <n v="397.5"/>
    <n v="395"/>
  </r>
  <r>
    <x v="2"/>
    <x v="105"/>
    <s v="DISPATCHABLE"/>
    <n v="333.08800000000002"/>
    <n v="790"/>
    <n v="795"/>
    <n v="795"/>
    <n v="795"/>
    <m/>
    <n v="0.5"/>
    <n v="397.5"/>
    <n v="397.5"/>
    <n v="395"/>
  </r>
  <r>
    <x v="2"/>
    <x v="106"/>
    <s v="DISPATCHABLE"/>
    <n v="292.512"/>
    <n v="790"/>
    <n v="795"/>
    <n v="795"/>
    <n v="795"/>
    <m/>
    <n v="0.5"/>
    <n v="397.5"/>
    <n v="397.5"/>
    <n v="395"/>
  </r>
  <r>
    <x v="2"/>
    <x v="107"/>
    <s v="DISPATCHABLE"/>
    <n v="276.096"/>
    <n v="790"/>
    <n v="795"/>
    <n v="795"/>
    <n v="795"/>
    <m/>
    <n v="0.5"/>
    <n v="397.5"/>
    <n v="397.5"/>
    <n v="395"/>
  </r>
  <r>
    <x v="2"/>
    <x v="108"/>
    <s v="DISPATCHABLE"/>
    <n v="320.44799999999998"/>
    <n v="790"/>
    <n v="795"/>
    <n v="795"/>
    <n v="795"/>
    <m/>
    <n v="0.5"/>
    <n v="397.5"/>
    <n v="397.5"/>
    <n v="395"/>
  </r>
  <r>
    <x v="2"/>
    <x v="109"/>
    <s v="DISPATCHABLE"/>
    <n v="335.45600000000002"/>
    <n v="790"/>
    <n v="795"/>
    <n v="795"/>
    <n v="795"/>
    <m/>
    <n v="0.5"/>
    <n v="397.5"/>
    <n v="397.5"/>
    <n v="395"/>
  </r>
  <r>
    <x v="2"/>
    <x v="110"/>
    <s v="DISPATCHABLE"/>
    <n v="373.50400000000002"/>
    <n v="790"/>
    <n v="795"/>
    <n v="795"/>
    <n v="795"/>
    <m/>
    <n v="0.5"/>
    <n v="397.5"/>
    <n v="397.5"/>
    <n v="395"/>
  </r>
  <r>
    <x v="2"/>
    <x v="111"/>
    <s v="DISPATCHABLE"/>
    <n v="367.29599999999999"/>
    <n v="790"/>
    <n v="795"/>
    <n v="795"/>
    <n v="795"/>
    <m/>
    <n v="0.5"/>
    <n v="397.5"/>
    <n v="397.5"/>
    <n v="395"/>
  </r>
  <r>
    <x v="2"/>
    <x v="112"/>
    <s v="DISPATCHABLE"/>
    <n v="343.32799999999997"/>
    <n v="790"/>
    <n v="795"/>
    <n v="795"/>
    <n v="795"/>
    <m/>
    <n v="0.5"/>
    <n v="397.5"/>
    <n v="397.5"/>
    <n v="395"/>
  </r>
  <r>
    <x v="2"/>
    <x v="113"/>
    <s v="DISPATCHABLE"/>
    <n v="316.03199999999998"/>
    <n v="668"/>
    <n v="795"/>
    <n v="795"/>
    <n v="795"/>
    <m/>
    <n v="0.5"/>
    <n v="397.5"/>
    <n v="397.5"/>
    <n v="334"/>
  </r>
  <r>
    <x v="2"/>
    <x v="114"/>
    <s v="DISPATCHABLE"/>
    <n v="318.30399999999997"/>
    <n v="702"/>
    <n v="795"/>
    <n v="795"/>
    <n v="795"/>
    <m/>
    <n v="0.5"/>
    <n v="397.5"/>
    <n v="397.5"/>
    <n v="351"/>
  </r>
  <r>
    <x v="2"/>
    <x v="115"/>
    <s v="DISPATCHABLE"/>
    <n v="311.42399999999998"/>
    <n v="650"/>
    <n v="795"/>
    <n v="795"/>
    <n v="795"/>
    <m/>
    <n v="0.5"/>
    <n v="397.5"/>
    <n v="397.5"/>
    <n v="325"/>
  </r>
  <r>
    <x v="2"/>
    <x v="116"/>
    <s v="DISPATCHABLE"/>
    <n v="303.83999999999997"/>
    <n v="650"/>
    <n v="795"/>
    <n v="795"/>
    <n v="795"/>
    <m/>
    <n v="0.5"/>
    <n v="397.5"/>
    <n v="397.5"/>
    <n v="325"/>
  </r>
  <r>
    <x v="2"/>
    <x v="117"/>
    <s v="DISPATCHABLE"/>
    <n v="299.96800000000002"/>
    <n v="650"/>
    <n v="795"/>
    <n v="795"/>
    <n v="795"/>
    <m/>
    <n v="0.5"/>
    <n v="397.5"/>
    <n v="397.5"/>
    <n v="325"/>
  </r>
  <r>
    <x v="2"/>
    <x v="118"/>
    <s v="DISPATCHABLE"/>
    <n v="261.56799999999998"/>
    <n v="650"/>
    <n v="795"/>
    <n v="795"/>
    <n v="795"/>
    <m/>
    <n v="0.5"/>
    <n v="397.5"/>
    <n v="397.5"/>
    <n v="325"/>
  </r>
  <r>
    <x v="2"/>
    <x v="119"/>
    <s v="DISPATCHABLE"/>
    <n v="226.65600000000001"/>
    <n v="650"/>
    <n v="795"/>
    <n v="795"/>
    <n v="795"/>
    <m/>
    <n v="0.5"/>
    <n v="397.5"/>
    <n v="397.5"/>
    <n v="325"/>
  </r>
  <r>
    <x v="2"/>
    <x v="120"/>
    <s v="DISPATCHABLE"/>
    <n v="213.66399999999999"/>
    <n v="592"/>
    <n v="701"/>
    <n v="701"/>
    <n v="795"/>
    <m/>
    <n v="0.5"/>
    <n v="350.5"/>
    <n v="397.5"/>
    <n v="296"/>
  </r>
  <r>
    <x v="2"/>
    <x v="121"/>
    <s v="DISPATCHABLE"/>
    <n v="204.672"/>
    <n v="461"/>
    <n v="491"/>
    <n v="491"/>
    <n v="795"/>
    <m/>
    <n v="0.5"/>
    <n v="245.5"/>
    <n v="397.5"/>
    <n v="230.5"/>
  </r>
  <r>
    <x v="2"/>
    <x v="122"/>
    <s v="DISPATCHABLE"/>
    <n v="205.024"/>
    <n v="451"/>
    <n v="475"/>
    <n v="475"/>
    <n v="795"/>
    <m/>
    <n v="0.5"/>
    <n v="237.5"/>
    <n v="397.5"/>
    <n v="225.5"/>
  </r>
  <r>
    <x v="2"/>
    <x v="123"/>
    <s v="DISPATCHABLE"/>
    <n v="204.73599999999999"/>
    <n v="439"/>
    <n v="456"/>
    <n v="456"/>
    <n v="795"/>
    <m/>
    <n v="0.5"/>
    <n v="228"/>
    <n v="397.5"/>
    <n v="219.5"/>
  </r>
  <r>
    <x v="2"/>
    <x v="124"/>
    <s v="DISPATCHABLE"/>
    <n v="208.38399999999999"/>
    <n v="549"/>
    <n v="634"/>
    <n v="634"/>
    <n v="795"/>
    <m/>
    <n v="0.5"/>
    <n v="317"/>
    <n v="397.5"/>
    <n v="274.5"/>
  </r>
  <r>
    <x v="2"/>
    <x v="125"/>
    <s v="DISPATCHABLE"/>
    <n v="210.048"/>
    <n v="650"/>
    <n v="795"/>
    <n v="795"/>
    <n v="795"/>
    <m/>
    <n v="0.5"/>
    <n v="397.5"/>
    <n v="397.5"/>
    <n v="325"/>
  </r>
  <r>
    <x v="2"/>
    <x v="126"/>
    <s v="DISPATCHABLE"/>
    <n v="237.376"/>
    <n v="650"/>
    <n v="795"/>
    <n v="795"/>
    <n v="795"/>
    <m/>
    <n v="0.5"/>
    <n v="397.5"/>
    <n v="397.5"/>
    <n v="325"/>
  </r>
  <r>
    <x v="2"/>
    <x v="127"/>
    <s v="DISPATCHABLE"/>
    <n v="250.17599999999999"/>
    <n v="650"/>
    <n v="795"/>
    <n v="795"/>
    <n v="795"/>
    <m/>
    <n v="0.5"/>
    <n v="397.5"/>
    <n v="397.5"/>
    <n v="325"/>
  </r>
  <r>
    <x v="2"/>
    <x v="128"/>
    <s v="DISPATCHABLE"/>
    <n v="265.85599999999999"/>
    <n v="650"/>
    <n v="795"/>
    <n v="795"/>
    <n v="795"/>
    <m/>
    <n v="0.5"/>
    <n v="397.5"/>
    <n v="397.5"/>
    <n v="325"/>
  </r>
  <r>
    <x v="2"/>
    <x v="129"/>
    <s v="DISPATCHABLE"/>
    <n v="307.072"/>
    <n v="650"/>
    <n v="795"/>
    <n v="795"/>
    <n v="795"/>
    <m/>
    <n v="0.5"/>
    <n v="397.5"/>
    <n v="397.5"/>
    <n v="325"/>
  </r>
  <r>
    <x v="2"/>
    <x v="130"/>
    <s v="DISPATCHABLE"/>
    <n v="311.93599999999998"/>
    <n v="650"/>
    <n v="795"/>
    <n v="795"/>
    <n v="795"/>
    <m/>
    <n v="0.5"/>
    <n v="397.5"/>
    <n v="397.5"/>
    <n v="325"/>
  </r>
  <r>
    <x v="2"/>
    <x v="131"/>
    <s v="DISPATCHABLE"/>
    <n v="308.512"/>
    <n v="650"/>
    <n v="795"/>
    <n v="795"/>
    <n v="795"/>
    <m/>
    <n v="0.5"/>
    <n v="397.5"/>
    <n v="397.5"/>
    <n v="325"/>
  </r>
  <r>
    <x v="2"/>
    <x v="132"/>
    <s v="DISPATCHABLE"/>
    <n v="315.52"/>
    <n v="650"/>
    <n v="795"/>
    <n v="795"/>
    <n v="795"/>
    <m/>
    <n v="0.5"/>
    <n v="397.5"/>
    <n v="397.5"/>
    <n v="325"/>
  </r>
  <r>
    <x v="2"/>
    <x v="133"/>
    <s v="DISPATCHABLE"/>
    <n v="311.36"/>
    <n v="764"/>
    <n v="795"/>
    <n v="795"/>
    <n v="795"/>
    <m/>
    <n v="0.5"/>
    <n v="397.5"/>
    <n v="397.5"/>
    <n v="382"/>
  </r>
  <r>
    <x v="2"/>
    <x v="134"/>
    <s v="DISPATCHABLE"/>
    <n v="300.416"/>
    <n v="790"/>
    <n v="795"/>
    <n v="795"/>
    <n v="795"/>
    <m/>
    <n v="0.5"/>
    <n v="397.5"/>
    <n v="397.5"/>
    <n v="395"/>
  </r>
  <r>
    <x v="2"/>
    <x v="135"/>
    <s v="DISPATCHABLE"/>
    <n v="261.98399999999998"/>
    <n v="790"/>
    <n v="795"/>
    <n v="795"/>
    <n v="795"/>
    <m/>
    <n v="0.5"/>
    <n v="397.5"/>
    <n v="397.5"/>
    <n v="395"/>
  </r>
  <r>
    <x v="2"/>
    <x v="136"/>
    <s v="DISPATCHABLE"/>
    <n v="259.61599999999999"/>
    <n v="790"/>
    <n v="795"/>
    <n v="795"/>
    <n v="795"/>
    <m/>
    <n v="0.5"/>
    <n v="397.5"/>
    <n v="397.5"/>
    <n v="395"/>
  </r>
  <r>
    <x v="2"/>
    <x v="137"/>
    <s v="DISPATCHABLE"/>
    <n v="305.60000000000002"/>
    <n v="790"/>
    <n v="795"/>
    <n v="795"/>
    <n v="795"/>
    <m/>
    <n v="0.5"/>
    <n v="397.5"/>
    <n v="397.5"/>
    <n v="395"/>
  </r>
  <r>
    <x v="2"/>
    <x v="138"/>
    <s v="DISPATCHABLE"/>
    <n v="319.16800000000001"/>
    <n v="790"/>
    <n v="795"/>
    <n v="795"/>
    <n v="795"/>
    <m/>
    <n v="0.5"/>
    <n v="397.5"/>
    <n v="397.5"/>
    <n v="395"/>
  </r>
  <r>
    <x v="2"/>
    <x v="139"/>
    <s v="DISPATCHABLE"/>
    <n v="365.28"/>
    <n v="790"/>
    <n v="795"/>
    <n v="795"/>
    <n v="795"/>
    <m/>
    <n v="0.5"/>
    <n v="397.5"/>
    <n v="397.5"/>
    <n v="395"/>
  </r>
  <r>
    <x v="2"/>
    <x v="140"/>
    <s v="DISPATCHABLE"/>
    <n v="381.79199999999997"/>
    <n v="790"/>
    <n v="795"/>
    <n v="795"/>
    <n v="795"/>
    <m/>
    <n v="0.5"/>
    <n v="397.5"/>
    <n v="397.5"/>
    <n v="395"/>
  </r>
  <r>
    <x v="2"/>
    <x v="141"/>
    <s v="DISPATCHABLE"/>
    <n v="387.74400000000003"/>
    <n v="790"/>
    <n v="795"/>
    <n v="795"/>
    <n v="795"/>
    <m/>
    <n v="0.5"/>
    <n v="397.5"/>
    <n v="397.5"/>
    <n v="395"/>
  </r>
  <r>
    <x v="2"/>
    <x v="142"/>
    <s v="DISPATCHABLE"/>
    <n v="364.96"/>
    <n v="790"/>
    <n v="795"/>
    <n v="795"/>
    <n v="795"/>
    <m/>
    <n v="0.5"/>
    <n v="397.5"/>
    <n v="397.5"/>
    <n v="395"/>
  </r>
  <r>
    <x v="2"/>
    <x v="143"/>
    <s v="DISPATCHABLE"/>
    <n v="345.18400000000003"/>
    <n v="790"/>
    <n v="795"/>
    <n v="795"/>
    <n v="795"/>
    <m/>
    <n v="0.5"/>
    <n v="397.5"/>
    <n v="397.5"/>
    <n v="395"/>
  </r>
  <r>
    <x v="2"/>
    <x v="144"/>
    <s v="DISPATCHABLE"/>
    <n v="280"/>
    <n v="790"/>
    <n v="795"/>
    <n v="795"/>
    <n v="795"/>
    <m/>
    <n v="0.5"/>
    <n v="397.5"/>
    <n v="397.5"/>
    <n v="395"/>
  </r>
  <r>
    <x v="2"/>
    <x v="145"/>
    <s v="DISPATCHABLE"/>
    <n v="219.232"/>
    <n v="653"/>
    <n v="656"/>
    <n v="656"/>
    <n v="795"/>
    <m/>
    <n v="0.5"/>
    <n v="328"/>
    <n v="397.5"/>
    <n v="326.5"/>
  </r>
  <r>
    <x v="2"/>
    <x v="146"/>
    <s v="DISPATCHABLE"/>
    <n v="204.89599999999999"/>
    <n v="464"/>
    <n v="465"/>
    <n v="465"/>
    <n v="795"/>
    <m/>
    <n v="0.5"/>
    <n v="232.5"/>
    <n v="397.5"/>
    <n v="232"/>
  </r>
  <r>
    <x v="2"/>
    <x v="147"/>
    <s v="DISPATCHABLE"/>
    <n v="204.89599999999999"/>
    <n v="460"/>
    <n v="460"/>
    <n v="460"/>
    <n v="795"/>
    <m/>
    <n v="0.5"/>
    <n v="230"/>
    <n v="397.5"/>
    <n v="230"/>
  </r>
  <r>
    <x v="2"/>
    <x v="148"/>
    <s v="DISPATCHABLE"/>
    <n v="204.928"/>
    <n v="497"/>
    <n v="498"/>
    <n v="498"/>
    <n v="795"/>
    <m/>
    <n v="0.5"/>
    <n v="249"/>
    <n v="397.5"/>
    <n v="248.5"/>
  </r>
  <r>
    <x v="2"/>
    <x v="149"/>
    <s v="DISPATCHABLE"/>
    <n v="209.88800000000001"/>
    <n v="742"/>
    <n v="746"/>
    <n v="746"/>
    <n v="795"/>
    <m/>
    <n v="0.5"/>
    <n v="373"/>
    <n v="397.5"/>
    <n v="371"/>
  </r>
  <r>
    <x v="2"/>
    <x v="150"/>
    <s v="DISPATCHABLE"/>
    <n v="236.38399999999999"/>
    <n v="788"/>
    <n v="793"/>
    <n v="793"/>
    <n v="795"/>
    <m/>
    <n v="0.5"/>
    <n v="396.5"/>
    <n v="397.5"/>
    <n v="394"/>
  </r>
  <r>
    <x v="2"/>
    <x v="151"/>
    <s v="DISPATCHABLE"/>
    <n v="238.976"/>
    <n v="790"/>
    <n v="795"/>
    <n v="795"/>
    <n v="795"/>
    <m/>
    <n v="0.5"/>
    <n v="397.5"/>
    <n v="397.5"/>
    <n v="395"/>
  </r>
  <r>
    <x v="2"/>
    <x v="152"/>
    <s v="DISPATCHABLE"/>
    <n v="275.13600000000002"/>
    <n v="790"/>
    <n v="795"/>
    <n v="795"/>
    <n v="795"/>
    <m/>
    <n v="0.5"/>
    <n v="397.5"/>
    <n v="397.5"/>
    <n v="395"/>
  </r>
  <r>
    <x v="2"/>
    <x v="153"/>
    <s v="DISPATCHABLE"/>
    <n v="335.29599999999999"/>
    <n v="790"/>
    <n v="795"/>
    <n v="795"/>
    <n v="795"/>
    <m/>
    <n v="0.5"/>
    <n v="397.5"/>
    <n v="397.5"/>
    <n v="395"/>
  </r>
  <r>
    <x v="2"/>
    <x v="154"/>
    <s v="DISPATCHABLE"/>
    <n v="376.99200000000002"/>
    <n v="790"/>
    <n v="795"/>
    <n v="795"/>
    <n v="795"/>
    <m/>
    <n v="0.5"/>
    <n v="397.5"/>
    <n v="397.5"/>
    <n v="395"/>
  </r>
  <r>
    <x v="2"/>
    <x v="155"/>
    <s v="DISPATCHABLE"/>
    <n v="357.85599999999999"/>
    <n v="790"/>
    <n v="795"/>
    <n v="795"/>
    <n v="795"/>
    <m/>
    <n v="0.5"/>
    <n v="397.5"/>
    <n v="397.5"/>
    <n v="395"/>
  </r>
  <r>
    <x v="2"/>
    <x v="156"/>
    <s v="DISPATCHABLE"/>
    <n v="320.12799999999999"/>
    <n v="790"/>
    <n v="795"/>
    <n v="795"/>
    <n v="795"/>
    <m/>
    <n v="0.5"/>
    <n v="397.5"/>
    <n v="397.5"/>
    <n v="395"/>
  </r>
  <r>
    <x v="2"/>
    <x v="157"/>
    <s v="DISPATCHABLE"/>
    <n v="308.64"/>
    <n v="790"/>
    <n v="795"/>
    <n v="795"/>
    <n v="795"/>
    <m/>
    <n v="0.5"/>
    <n v="397.5"/>
    <n v="397.5"/>
    <n v="395"/>
  </r>
  <r>
    <x v="2"/>
    <x v="158"/>
    <s v="DISPATCHABLE"/>
    <n v="292.95999999999998"/>
    <n v="790"/>
    <n v="795"/>
    <n v="795"/>
    <n v="795"/>
    <m/>
    <n v="0.5"/>
    <n v="397.5"/>
    <n v="397.5"/>
    <n v="395"/>
  </r>
  <r>
    <x v="2"/>
    <x v="159"/>
    <s v="DISPATCHABLE"/>
    <n v="295.904"/>
    <n v="790"/>
    <n v="795"/>
    <n v="795"/>
    <n v="795"/>
    <m/>
    <n v="0.5"/>
    <n v="397.5"/>
    <n v="397.5"/>
    <n v="395"/>
  </r>
  <r>
    <x v="2"/>
    <x v="160"/>
    <s v="DISPATCHABLE"/>
    <n v="257.12"/>
    <n v="790"/>
    <n v="795"/>
    <n v="795"/>
    <n v="795"/>
    <m/>
    <n v="0.5"/>
    <n v="397.5"/>
    <n v="397.5"/>
    <n v="395"/>
  </r>
  <r>
    <x v="2"/>
    <x v="161"/>
    <s v="DISPATCHABLE"/>
    <n v="257.79199999999997"/>
    <n v="790"/>
    <n v="795"/>
    <n v="795"/>
    <n v="795"/>
    <m/>
    <n v="0.5"/>
    <n v="397.5"/>
    <n v="397.5"/>
    <n v="395"/>
  </r>
  <r>
    <x v="2"/>
    <x v="162"/>
    <s v="DISPATCHABLE"/>
    <n v="254.65600000000001"/>
    <n v="790"/>
    <n v="795"/>
    <n v="795"/>
    <n v="795"/>
    <m/>
    <n v="0.5"/>
    <n v="397.5"/>
    <n v="397.5"/>
    <n v="395"/>
  </r>
  <r>
    <x v="2"/>
    <x v="163"/>
    <s v="DISPATCHABLE"/>
    <n v="267.93599999999998"/>
    <n v="790"/>
    <n v="795"/>
    <n v="795"/>
    <n v="795"/>
    <m/>
    <n v="0.5"/>
    <n v="397.5"/>
    <n v="397.5"/>
    <n v="395"/>
  </r>
  <r>
    <x v="2"/>
    <x v="164"/>
    <s v="DISPATCHABLE"/>
    <n v="285.44"/>
    <n v="790"/>
    <n v="795"/>
    <n v="795"/>
    <n v="795"/>
    <m/>
    <n v="0.5"/>
    <n v="397.5"/>
    <n v="397.5"/>
    <n v="395"/>
  </r>
  <r>
    <x v="2"/>
    <x v="165"/>
    <s v="DISPATCHABLE"/>
    <n v="283.26400000000001"/>
    <n v="790"/>
    <n v="795"/>
    <n v="795"/>
    <n v="795"/>
    <m/>
    <n v="0.5"/>
    <n v="397.5"/>
    <n v="397.5"/>
    <n v="395"/>
  </r>
  <r>
    <x v="2"/>
    <x v="166"/>
    <s v="DISPATCHABLE"/>
    <n v="269.85599999999999"/>
    <n v="790"/>
    <n v="795"/>
    <n v="795"/>
    <n v="795"/>
    <m/>
    <n v="0.5"/>
    <n v="397.5"/>
    <n v="397.5"/>
    <n v="395"/>
  </r>
  <r>
    <x v="2"/>
    <x v="167"/>
    <s v="DISPATCHABLE"/>
    <n v="287.13600000000002"/>
    <n v="790"/>
    <n v="795"/>
    <n v="795"/>
    <n v="795"/>
    <m/>
    <n v="0.5"/>
    <n v="397.5"/>
    <n v="397.5"/>
    <n v="395"/>
  </r>
  <r>
    <x v="2"/>
    <x v="168"/>
    <s v="DISPATCHABLE"/>
    <n v="277.024"/>
    <n v="790"/>
    <n v="795"/>
    <n v="795"/>
    <n v="795"/>
    <m/>
    <n v="0.5"/>
    <n v="397.5"/>
    <n v="397.5"/>
    <n v="395"/>
  </r>
  <r>
    <x v="2"/>
    <x v="169"/>
    <s v="DISPATCHABLE"/>
    <n v="241.44"/>
    <n v="790"/>
    <n v="795"/>
    <n v="795"/>
    <n v="795"/>
    <m/>
    <n v="0.5"/>
    <n v="397.5"/>
    <n v="397.5"/>
    <n v="395"/>
  </r>
  <r>
    <x v="2"/>
    <x v="170"/>
    <s v="DISPATCHABLE"/>
    <n v="225.08799999999999"/>
    <n v="790"/>
    <n v="795"/>
    <n v="795"/>
    <n v="795"/>
    <m/>
    <n v="0.5"/>
    <n v="397.5"/>
    <n v="397.5"/>
    <n v="395"/>
  </r>
  <r>
    <x v="2"/>
    <x v="171"/>
    <s v="DISPATCHABLE"/>
    <n v="209.34399999999999"/>
    <n v="696"/>
    <n v="700"/>
    <n v="700"/>
    <n v="795"/>
    <m/>
    <n v="0.5"/>
    <n v="350"/>
    <n v="397.5"/>
    <n v="348"/>
  </r>
  <r>
    <x v="2"/>
    <x v="172"/>
    <s v="DISPATCHABLE"/>
    <n v="213.72800000000001"/>
    <n v="790"/>
    <n v="795"/>
    <n v="795"/>
    <n v="795"/>
    <m/>
    <n v="0.5"/>
    <n v="397.5"/>
    <n v="397.5"/>
    <n v="395"/>
  </r>
  <r>
    <x v="2"/>
    <x v="173"/>
    <s v="DISPATCHABLE"/>
    <n v="224.89599999999999"/>
    <n v="790"/>
    <n v="795"/>
    <n v="795"/>
    <n v="795"/>
    <m/>
    <n v="0.5"/>
    <n v="397.5"/>
    <n v="397.5"/>
    <n v="395"/>
  </r>
  <r>
    <x v="2"/>
    <x v="174"/>
    <s v="DISPATCHABLE"/>
    <n v="206.208"/>
    <n v="633"/>
    <n v="636"/>
    <n v="636"/>
    <n v="795"/>
    <m/>
    <n v="0.5"/>
    <n v="318"/>
    <n v="397.5"/>
    <n v="316.5"/>
  </r>
  <r>
    <x v="2"/>
    <x v="175"/>
    <s v="DISPATCHABLE"/>
    <n v="208.83199999999999"/>
    <n v="768"/>
    <n v="773"/>
    <n v="773"/>
    <n v="795"/>
    <m/>
    <n v="0.5"/>
    <n v="386.5"/>
    <n v="397.5"/>
    <n v="384"/>
  </r>
  <r>
    <x v="2"/>
    <x v="176"/>
    <s v="DISPATCHABLE"/>
    <n v="235.2"/>
    <n v="790"/>
    <n v="795"/>
    <n v="795"/>
    <n v="795"/>
    <m/>
    <n v="0.5"/>
    <n v="397.5"/>
    <n v="397.5"/>
    <n v="395"/>
  </r>
  <r>
    <x v="2"/>
    <x v="177"/>
    <s v="DISPATCHABLE"/>
    <n v="263.23200000000003"/>
    <n v="790"/>
    <n v="795"/>
    <n v="795"/>
    <n v="795"/>
    <m/>
    <n v="0.5"/>
    <n v="397.5"/>
    <n v="397.5"/>
    <n v="395"/>
  </r>
  <r>
    <x v="2"/>
    <x v="178"/>
    <s v="DISPATCHABLE"/>
    <n v="250.75200000000001"/>
    <n v="790"/>
    <n v="795"/>
    <n v="795"/>
    <n v="795"/>
    <m/>
    <n v="0.5"/>
    <n v="397.5"/>
    <n v="397.5"/>
    <n v="395"/>
  </r>
  <r>
    <x v="2"/>
    <x v="179"/>
    <s v="DISPATCHABLE"/>
    <n v="256"/>
    <n v="790"/>
    <n v="795"/>
    <n v="795"/>
    <n v="795"/>
    <m/>
    <n v="0.5"/>
    <n v="397.5"/>
    <n v="397.5"/>
    <n v="395"/>
  </r>
  <r>
    <x v="2"/>
    <x v="180"/>
    <s v="DISPATCHABLE"/>
    <n v="224.54400000000001"/>
    <n v="790"/>
    <n v="795"/>
    <n v="795"/>
    <n v="795"/>
    <m/>
    <n v="0.5"/>
    <n v="397.5"/>
    <n v="397.5"/>
    <n v="395"/>
  </r>
  <r>
    <x v="2"/>
    <x v="181"/>
    <s v="DISPATCHABLE"/>
    <n v="205.50399999999999"/>
    <n v="641"/>
    <n v="644"/>
    <n v="644"/>
    <n v="795"/>
    <m/>
    <n v="0.5"/>
    <n v="322"/>
    <n v="397.5"/>
    <n v="320.5"/>
  </r>
  <r>
    <x v="2"/>
    <x v="182"/>
    <s v="DISPATCHABLE"/>
    <n v="205.24799999999999"/>
    <n v="625"/>
    <n v="627"/>
    <n v="627"/>
    <n v="795"/>
    <m/>
    <n v="0.5"/>
    <n v="313.5"/>
    <n v="397.5"/>
    <n v="312.5"/>
  </r>
  <r>
    <x v="2"/>
    <x v="183"/>
    <s v="DISPATCHABLE"/>
    <n v="210.78399999999999"/>
    <n v="789"/>
    <n v="794"/>
    <n v="794"/>
    <n v="795"/>
    <m/>
    <n v="0.5"/>
    <n v="397"/>
    <n v="397.5"/>
    <n v="394.5"/>
  </r>
  <r>
    <x v="2"/>
    <x v="184"/>
    <s v="DISPATCHABLE"/>
    <n v="225.12"/>
    <n v="790"/>
    <n v="795"/>
    <n v="795"/>
    <n v="795"/>
    <m/>
    <n v="0.5"/>
    <n v="397.5"/>
    <n v="397.5"/>
    <n v="395"/>
  </r>
  <r>
    <x v="2"/>
    <x v="185"/>
    <s v="DISPATCHABLE"/>
    <n v="210.88"/>
    <n v="748"/>
    <n v="753"/>
    <n v="753"/>
    <n v="795"/>
    <m/>
    <n v="0.5"/>
    <n v="376.5"/>
    <n v="397.5"/>
    <n v="374"/>
  </r>
  <r>
    <x v="2"/>
    <x v="186"/>
    <s v="DISPATCHABLE"/>
    <n v="229.47200000000001"/>
    <n v="731"/>
    <n v="736"/>
    <n v="736"/>
    <n v="795"/>
    <m/>
    <n v="0.5"/>
    <n v="368"/>
    <n v="397.5"/>
    <n v="365.5"/>
  </r>
  <r>
    <x v="2"/>
    <x v="187"/>
    <s v="DISPATCHABLE"/>
    <n v="237.792"/>
    <n v="790"/>
    <n v="795"/>
    <n v="795"/>
    <n v="795"/>
    <m/>
    <n v="0.5"/>
    <n v="397.5"/>
    <n v="397.5"/>
    <n v="395"/>
  </r>
  <r>
    <x v="2"/>
    <x v="188"/>
    <s v="DISPATCHABLE"/>
    <n v="227.55199999999999"/>
    <n v="790"/>
    <n v="795"/>
    <n v="795"/>
    <n v="795"/>
    <m/>
    <n v="0.5"/>
    <n v="397.5"/>
    <n v="397.5"/>
    <n v="395"/>
  </r>
  <r>
    <x v="2"/>
    <x v="189"/>
    <s v="DISPATCHABLE"/>
    <n v="244.12799999999999"/>
    <n v="790"/>
    <n v="795"/>
    <n v="795"/>
    <n v="795"/>
    <m/>
    <n v="0.5"/>
    <n v="397.5"/>
    <n v="397.5"/>
    <n v="395"/>
  </r>
  <r>
    <x v="2"/>
    <x v="190"/>
    <s v="DISPATCHABLE"/>
    <n v="286.11200000000002"/>
    <n v="702"/>
    <n v="795"/>
    <n v="795"/>
    <n v="795"/>
    <m/>
    <n v="0.5"/>
    <n v="397.5"/>
    <n v="397.5"/>
    <n v="351"/>
  </r>
  <r>
    <x v="2"/>
    <x v="191"/>
    <s v="DISPATCHABLE"/>
    <n v="302.72000000000003"/>
    <n v="788"/>
    <n v="795"/>
    <n v="795"/>
    <n v="795"/>
    <m/>
    <n v="0.5"/>
    <n v="397.5"/>
    <n v="397.5"/>
    <n v="394"/>
  </r>
  <r>
    <x v="2"/>
    <x v="192"/>
    <s v="DISPATCHABLE"/>
    <n v="275.26400000000001"/>
    <n v="790"/>
    <n v="795"/>
    <n v="795"/>
    <n v="795"/>
    <m/>
    <n v="0.5"/>
    <n v="397.5"/>
    <n v="397.5"/>
    <n v="395"/>
  </r>
  <r>
    <x v="2"/>
    <x v="193"/>
    <s v="DISPATCHABLE"/>
    <n v="212.672"/>
    <n v="636"/>
    <n v="639"/>
    <n v="639"/>
    <n v="795"/>
    <m/>
    <n v="0.5"/>
    <n v="319.5"/>
    <n v="397.5"/>
    <n v="318"/>
  </r>
  <r>
    <x v="2"/>
    <x v="194"/>
    <s v="DISPATCHABLE"/>
    <n v="207.232"/>
    <n v="641"/>
    <n v="644"/>
    <n v="644"/>
    <n v="795"/>
    <m/>
    <n v="0.5"/>
    <n v="322"/>
    <n v="397.5"/>
    <n v="320.5"/>
  </r>
  <r>
    <x v="2"/>
    <x v="195"/>
    <s v="DISPATCHABLE"/>
    <n v="204.864"/>
    <n v="446"/>
    <n v="446"/>
    <n v="446"/>
    <n v="795"/>
    <m/>
    <n v="0.5"/>
    <n v="223"/>
    <n v="397.5"/>
    <n v="223"/>
  </r>
  <r>
    <x v="2"/>
    <x v="196"/>
    <s v="DISPATCHABLE"/>
    <n v="204.864"/>
    <n v="477"/>
    <n v="478"/>
    <n v="478"/>
    <n v="795"/>
    <m/>
    <n v="0.5"/>
    <n v="239"/>
    <n v="397.5"/>
    <n v="238.5"/>
  </r>
  <r>
    <x v="2"/>
    <x v="197"/>
    <s v="DISPATCHABLE"/>
    <n v="204.864"/>
    <n v="451"/>
    <n v="452"/>
    <n v="452"/>
    <n v="795"/>
    <m/>
    <n v="0.5"/>
    <n v="226"/>
    <n v="397.5"/>
    <n v="225.5"/>
  </r>
  <r>
    <x v="2"/>
    <x v="198"/>
    <s v="DISPATCHABLE"/>
    <n v="204.70400000000001"/>
    <n v="483"/>
    <n v="484"/>
    <n v="484"/>
    <n v="795"/>
    <m/>
    <n v="0.5"/>
    <n v="242"/>
    <n v="397.5"/>
    <n v="241.5"/>
  </r>
  <r>
    <x v="2"/>
    <x v="199"/>
    <s v="DISPATCHABLE"/>
    <n v="204.89599999999999"/>
    <n v="468"/>
    <n v="469"/>
    <n v="469"/>
    <n v="795"/>
    <m/>
    <n v="0.5"/>
    <n v="234.5"/>
    <n v="397.5"/>
    <n v="234"/>
  </r>
  <r>
    <x v="2"/>
    <x v="200"/>
    <s v="DISPATCHABLE"/>
    <n v="206.24"/>
    <n v="655"/>
    <n v="658"/>
    <n v="658"/>
    <n v="795"/>
    <m/>
    <n v="0.5"/>
    <n v="329"/>
    <n v="397.5"/>
    <n v="327.5"/>
  </r>
  <r>
    <x v="2"/>
    <x v="201"/>
    <s v="DISPATCHABLE"/>
    <n v="213.40799999999999"/>
    <n v="780"/>
    <n v="785"/>
    <n v="785"/>
    <n v="795"/>
    <m/>
    <n v="0.5"/>
    <n v="392.5"/>
    <n v="397.5"/>
    <n v="390"/>
  </r>
  <r>
    <x v="2"/>
    <x v="202"/>
    <s v="DISPATCHABLE"/>
    <n v="205.47200000000001"/>
    <n v="618"/>
    <n v="621"/>
    <n v="621"/>
    <n v="795"/>
    <m/>
    <n v="0.5"/>
    <n v="310.5"/>
    <n v="397.5"/>
    <n v="309"/>
  </r>
  <r>
    <x v="2"/>
    <x v="203"/>
    <s v="DISPATCHABLE"/>
    <n v="209.88800000000001"/>
    <n v="783"/>
    <n v="788"/>
    <n v="788"/>
    <n v="795"/>
    <m/>
    <n v="0.5"/>
    <n v="394"/>
    <n v="397.5"/>
    <n v="391.5"/>
  </r>
  <r>
    <x v="2"/>
    <x v="204"/>
    <s v="DISPATCHABLE"/>
    <n v="205.47200000000001"/>
    <n v="642"/>
    <n v="645"/>
    <n v="645"/>
    <n v="795"/>
    <m/>
    <n v="0.5"/>
    <n v="322.5"/>
    <n v="397.5"/>
    <n v="321"/>
  </r>
  <r>
    <x v="2"/>
    <x v="205"/>
    <s v="DISPATCHABLE"/>
    <n v="215.68"/>
    <n v="790"/>
    <n v="795"/>
    <n v="795"/>
    <n v="795"/>
    <m/>
    <n v="0.5"/>
    <n v="397.5"/>
    <n v="397.5"/>
    <n v="395"/>
  </r>
  <r>
    <x v="2"/>
    <x v="206"/>
    <s v="DISPATCHABLE"/>
    <n v="205.98400000000001"/>
    <n v="624"/>
    <n v="627"/>
    <n v="627"/>
    <n v="795"/>
    <m/>
    <n v="0.5"/>
    <n v="313.5"/>
    <n v="397.5"/>
    <n v="312"/>
  </r>
  <r>
    <x v="2"/>
    <x v="207"/>
    <s v="DISPATCHABLE"/>
    <n v="206.75200000000001"/>
    <n v="684"/>
    <n v="687"/>
    <n v="687"/>
    <n v="795"/>
    <m/>
    <n v="0.5"/>
    <n v="343.5"/>
    <n v="397.5"/>
    <n v="342"/>
  </r>
  <r>
    <x v="2"/>
    <x v="208"/>
    <s v="DISPATCHABLE"/>
    <n v="218.72"/>
    <n v="715"/>
    <n v="719"/>
    <n v="719"/>
    <n v="795"/>
    <m/>
    <n v="0.5"/>
    <n v="359.5"/>
    <n v="397.5"/>
    <n v="357.5"/>
  </r>
  <r>
    <x v="2"/>
    <x v="209"/>
    <s v="DISPATCHABLE"/>
    <n v="234.208"/>
    <n v="790"/>
    <n v="795"/>
    <n v="795"/>
    <n v="795"/>
    <m/>
    <n v="0.5"/>
    <n v="397.5"/>
    <n v="397.5"/>
    <n v="395"/>
  </r>
  <r>
    <x v="2"/>
    <x v="210"/>
    <s v="DISPATCHABLE"/>
    <n v="250.11199999999999"/>
    <n v="790"/>
    <n v="795"/>
    <n v="795"/>
    <n v="795"/>
    <m/>
    <n v="0.5"/>
    <n v="397.5"/>
    <n v="397.5"/>
    <n v="395"/>
  </r>
  <r>
    <x v="2"/>
    <x v="211"/>
    <s v="DISPATCHABLE"/>
    <n v="262.91199999999998"/>
    <n v="790"/>
    <n v="795"/>
    <n v="795"/>
    <n v="795"/>
    <m/>
    <n v="0.5"/>
    <n v="397.5"/>
    <n v="397.5"/>
    <n v="395"/>
  </r>
  <r>
    <x v="2"/>
    <x v="212"/>
    <s v="DISPATCHABLE"/>
    <n v="286.88"/>
    <n v="790"/>
    <n v="795"/>
    <n v="795"/>
    <n v="795"/>
    <m/>
    <n v="0.5"/>
    <n v="397.5"/>
    <n v="397.5"/>
    <n v="395"/>
  </r>
  <r>
    <x v="2"/>
    <x v="213"/>
    <s v="DISPATCHABLE"/>
    <n v="312.83199999999999"/>
    <n v="790"/>
    <n v="795"/>
    <n v="795"/>
    <n v="795"/>
    <m/>
    <n v="0.5"/>
    <n v="397.5"/>
    <n v="397.5"/>
    <n v="395"/>
  </r>
  <r>
    <x v="2"/>
    <x v="214"/>
    <s v="DISPATCHABLE"/>
    <n v="307.488"/>
    <n v="790"/>
    <n v="795"/>
    <n v="795"/>
    <n v="795"/>
    <m/>
    <n v="0.5"/>
    <n v="397.5"/>
    <n v="397.5"/>
    <n v="395"/>
  </r>
  <r>
    <x v="2"/>
    <x v="215"/>
    <s v="DISPATCHABLE"/>
    <n v="290.56"/>
    <n v="790"/>
    <n v="795"/>
    <n v="795"/>
    <n v="795"/>
    <m/>
    <n v="0.5"/>
    <n v="397.5"/>
    <n v="397.5"/>
    <n v="395"/>
  </r>
  <r>
    <x v="2"/>
    <x v="216"/>
    <s v="DISPATCHABLE"/>
    <n v="235.136"/>
    <n v="776"/>
    <n v="780"/>
    <n v="780"/>
    <n v="795"/>
    <m/>
    <n v="0.5"/>
    <n v="390"/>
    <n v="397.5"/>
    <n v="388"/>
  </r>
  <r>
    <x v="2"/>
    <x v="217"/>
    <s v="DISPATCHABLE"/>
    <n v="206.048"/>
    <n v="665"/>
    <n v="668"/>
    <n v="668"/>
    <n v="795"/>
    <m/>
    <n v="0.5"/>
    <n v="334"/>
    <n v="397.5"/>
    <n v="332.5"/>
  </r>
  <r>
    <x v="2"/>
    <x v="218"/>
    <s v="DISPATCHABLE"/>
    <n v="205.50399999999999"/>
    <n v="512"/>
    <n v="513"/>
    <n v="513"/>
    <n v="795"/>
    <m/>
    <n v="0.5"/>
    <n v="256.5"/>
    <n v="397.5"/>
    <n v="256"/>
  </r>
  <r>
    <x v="2"/>
    <x v="219"/>
    <s v="DISPATCHABLE"/>
    <n v="207.648"/>
    <n v="631"/>
    <n v="634"/>
    <n v="634"/>
    <n v="795"/>
    <m/>
    <n v="0.5"/>
    <n v="317"/>
    <n v="397.5"/>
    <n v="315.5"/>
  </r>
  <r>
    <x v="2"/>
    <x v="220"/>
    <s v="DISPATCHABLE"/>
    <n v="205.50399999999999"/>
    <n v="517"/>
    <n v="518"/>
    <n v="518"/>
    <n v="795"/>
    <m/>
    <n v="0.5"/>
    <n v="259"/>
    <n v="397.5"/>
    <n v="258.5"/>
  </r>
  <r>
    <x v="2"/>
    <x v="221"/>
    <s v="DISPATCHABLE"/>
    <n v="208.54400000000001"/>
    <n v="743"/>
    <n v="747"/>
    <n v="747"/>
    <n v="795"/>
    <m/>
    <n v="0.5"/>
    <n v="373.5"/>
    <n v="397.5"/>
    <n v="371.5"/>
  </r>
  <r>
    <x v="2"/>
    <x v="222"/>
    <s v="DISPATCHABLE"/>
    <n v="226.49600000000001"/>
    <n v="701"/>
    <n v="704"/>
    <n v="704"/>
    <n v="795"/>
    <m/>
    <n v="0.5"/>
    <n v="352"/>
    <n v="397.5"/>
    <n v="350.5"/>
  </r>
  <r>
    <x v="2"/>
    <x v="223"/>
    <s v="DISPATCHABLE"/>
    <n v="281.21600000000001"/>
    <n v="790"/>
    <n v="795"/>
    <n v="795"/>
    <n v="795"/>
    <m/>
    <n v="0.5"/>
    <n v="397.5"/>
    <n v="397.5"/>
    <n v="395"/>
  </r>
  <r>
    <x v="2"/>
    <x v="224"/>
    <s v="DISPATCHABLE"/>
    <n v="312.8"/>
    <n v="790"/>
    <n v="795"/>
    <n v="795"/>
    <n v="795"/>
    <m/>
    <n v="0.5"/>
    <n v="397.5"/>
    <n v="397.5"/>
    <n v="395"/>
  </r>
  <r>
    <x v="2"/>
    <x v="225"/>
    <s v="DISPATCHABLE"/>
    <n v="339.42399999999998"/>
    <n v="790"/>
    <n v="795"/>
    <n v="795"/>
    <n v="795"/>
    <m/>
    <n v="0.5"/>
    <n v="397.5"/>
    <n v="397.5"/>
    <n v="395"/>
  </r>
  <r>
    <x v="2"/>
    <x v="226"/>
    <s v="DISPATCHABLE"/>
    <n v="359.26400000000001"/>
    <n v="790"/>
    <n v="795"/>
    <n v="795"/>
    <n v="795"/>
    <m/>
    <n v="0.5"/>
    <n v="397.5"/>
    <n v="397.5"/>
    <n v="395"/>
  </r>
  <r>
    <x v="2"/>
    <x v="227"/>
    <s v="DISPATCHABLE"/>
    <n v="340.512"/>
    <n v="790"/>
    <n v="795"/>
    <n v="795"/>
    <n v="795"/>
    <m/>
    <n v="0.5"/>
    <n v="397.5"/>
    <n v="397.5"/>
    <n v="395"/>
  </r>
  <r>
    <x v="2"/>
    <x v="228"/>
    <s v="DISPATCHABLE"/>
    <n v="324.44799999999998"/>
    <n v="790"/>
    <n v="795"/>
    <n v="795"/>
    <n v="795"/>
    <m/>
    <n v="0.5"/>
    <n v="397.5"/>
    <n v="397.5"/>
    <n v="395"/>
  </r>
  <r>
    <x v="2"/>
    <x v="229"/>
    <s v="DISPATCHABLE"/>
    <n v="313.63200000000001"/>
    <n v="790"/>
    <n v="795"/>
    <n v="795"/>
    <n v="795"/>
    <m/>
    <n v="0.5"/>
    <n v="397.5"/>
    <n v="397.5"/>
    <n v="395"/>
  </r>
  <r>
    <x v="2"/>
    <x v="230"/>
    <s v="DISPATCHABLE"/>
    <n v="309.63200000000001"/>
    <n v="790"/>
    <n v="795"/>
    <n v="795"/>
    <n v="795"/>
    <m/>
    <n v="0.5"/>
    <n v="397.5"/>
    <n v="397.5"/>
    <n v="395"/>
  </r>
  <r>
    <x v="2"/>
    <x v="231"/>
    <s v="DISPATCHABLE"/>
    <n v="290.464"/>
    <n v="790"/>
    <n v="795"/>
    <n v="795"/>
    <n v="795"/>
    <m/>
    <n v="0.5"/>
    <n v="397.5"/>
    <n v="397.5"/>
    <n v="395"/>
  </r>
  <r>
    <x v="2"/>
    <x v="232"/>
    <s v="DISPATCHABLE"/>
    <n v="299.71199999999999"/>
    <n v="790"/>
    <n v="795"/>
    <n v="795"/>
    <n v="795"/>
    <m/>
    <n v="0.5"/>
    <n v="397.5"/>
    <n v="397.5"/>
    <n v="395"/>
  </r>
  <r>
    <x v="2"/>
    <x v="233"/>
    <s v="DISPATCHABLE"/>
    <n v="273.37599999999998"/>
    <n v="790"/>
    <n v="795"/>
    <n v="795"/>
    <n v="795"/>
    <m/>
    <n v="0.5"/>
    <n v="397.5"/>
    <n v="397.5"/>
    <n v="395"/>
  </r>
  <r>
    <x v="2"/>
    <x v="234"/>
    <s v="DISPATCHABLE"/>
    <n v="309.27999999999997"/>
    <n v="790"/>
    <n v="795"/>
    <n v="795"/>
    <n v="795"/>
    <m/>
    <n v="0.5"/>
    <n v="397.5"/>
    <n v="397.5"/>
    <n v="395"/>
  </r>
  <r>
    <x v="2"/>
    <x v="235"/>
    <s v="DISPATCHABLE"/>
    <n v="333.76"/>
    <n v="790"/>
    <n v="795"/>
    <n v="795"/>
    <n v="795"/>
    <m/>
    <n v="0.5"/>
    <n v="397.5"/>
    <n v="397.5"/>
    <n v="395"/>
  </r>
  <r>
    <x v="2"/>
    <x v="236"/>
    <s v="DISPATCHABLE"/>
    <n v="345.92"/>
    <n v="790"/>
    <n v="795"/>
    <n v="795"/>
    <n v="795"/>
    <m/>
    <n v="0.5"/>
    <n v="397.5"/>
    <n v="397.5"/>
    <n v="395"/>
  </r>
  <r>
    <x v="2"/>
    <x v="237"/>
    <s v="DISPATCHABLE"/>
    <n v="340.12799999999999"/>
    <n v="790"/>
    <n v="795"/>
    <n v="795"/>
    <n v="795"/>
    <m/>
    <n v="0.5"/>
    <n v="397.5"/>
    <n v="397.5"/>
    <n v="395"/>
  </r>
  <r>
    <x v="2"/>
    <x v="238"/>
    <s v="DISPATCHABLE"/>
    <n v="293.15199999999999"/>
    <n v="790"/>
    <n v="795"/>
    <n v="795"/>
    <n v="795"/>
    <m/>
    <n v="0.5"/>
    <n v="397.5"/>
    <n v="397.5"/>
    <n v="395"/>
  </r>
  <r>
    <x v="2"/>
    <x v="239"/>
    <s v="DISPATCHABLE"/>
    <n v="234.624"/>
    <n v="790"/>
    <n v="795"/>
    <n v="795"/>
    <n v="795"/>
    <m/>
    <n v="0.5"/>
    <n v="397.5"/>
    <n v="397.5"/>
    <n v="395"/>
  </r>
  <r>
    <x v="2"/>
    <x v="240"/>
    <s v="DISPATCHABLE"/>
    <n v="217.696"/>
    <n v="790"/>
    <n v="795"/>
    <n v="795"/>
    <n v="795"/>
    <m/>
    <n v="0.5"/>
    <n v="397.5"/>
    <n v="397.5"/>
    <n v="395"/>
  </r>
  <r>
    <x v="2"/>
    <x v="241"/>
    <s v="DISPATCHABLE"/>
    <n v="207.68"/>
    <n v="607"/>
    <n v="609"/>
    <n v="609"/>
    <n v="795"/>
    <m/>
    <n v="0.5"/>
    <n v="304.5"/>
    <n v="397.5"/>
    <n v="303.5"/>
  </r>
  <r>
    <x v="2"/>
    <x v="242"/>
    <s v="DISPATCHABLE"/>
    <n v="212.32"/>
    <n v="790"/>
    <n v="795"/>
    <n v="795"/>
    <n v="795"/>
    <m/>
    <n v="0.5"/>
    <n v="397.5"/>
    <n v="397.5"/>
    <n v="395"/>
  </r>
  <r>
    <x v="2"/>
    <x v="243"/>
    <s v="DISPATCHABLE"/>
    <n v="205.72800000000001"/>
    <n v="513"/>
    <n v="514"/>
    <n v="514"/>
    <n v="795"/>
    <m/>
    <n v="0.5"/>
    <n v="257"/>
    <n v="397.5"/>
    <n v="256.5"/>
  </r>
  <r>
    <x v="2"/>
    <x v="244"/>
    <s v="DISPATCHABLE"/>
    <n v="206.43199999999999"/>
    <n v="744"/>
    <n v="748"/>
    <n v="748"/>
    <n v="795"/>
    <m/>
    <n v="0.5"/>
    <n v="374"/>
    <n v="397.5"/>
    <n v="372"/>
  </r>
  <r>
    <x v="2"/>
    <x v="245"/>
    <s v="DISPATCHABLE"/>
    <n v="219.04"/>
    <n v="694"/>
    <n v="698"/>
    <n v="698"/>
    <n v="795"/>
    <m/>
    <n v="0.5"/>
    <n v="349"/>
    <n v="397.5"/>
    <n v="347"/>
  </r>
  <r>
    <x v="2"/>
    <x v="246"/>
    <s v="DISPATCHABLE"/>
    <n v="222.91200000000001"/>
    <n v="790"/>
    <n v="795"/>
    <n v="795"/>
    <n v="795"/>
    <m/>
    <n v="0.5"/>
    <n v="397.5"/>
    <n v="397.5"/>
    <n v="395"/>
  </r>
  <r>
    <x v="2"/>
    <x v="247"/>
    <s v="DISPATCHABLE"/>
    <n v="218.17599999999999"/>
    <n v="742"/>
    <n v="747"/>
    <n v="747"/>
    <n v="795"/>
    <m/>
    <n v="0.5"/>
    <n v="373.5"/>
    <n v="397.5"/>
    <n v="371"/>
  </r>
  <r>
    <x v="2"/>
    <x v="248"/>
    <s v="DISPATCHABLE"/>
    <n v="214.14400000000001"/>
    <n v="771"/>
    <n v="776"/>
    <n v="776"/>
    <n v="795"/>
    <m/>
    <n v="0.5"/>
    <n v="388"/>
    <n v="397.5"/>
    <n v="385.5"/>
  </r>
  <r>
    <x v="2"/>
    <x v="249"/>
    <s v="DISPATCHABLE"/>
    <n v="212.864"/>
    <n v="729"/>
    <n v="733"/>
    <n v="733"/>
    <n v="795"/>
    <m/>
    <n v="0.5"/>
    <n v="366.5"/>
    <n v="397.5"/>
    <n v="364.5"/>
  </r>
  <r>
    <x v="2"/>
    <x v="250"/>
    <s v="DISPATCHABLE"/>
    <n v="237.82400000000001"/>
    <n v="790"/>
    <n v="795"/>
    <n v="795"/>
    <n v="795"/>
    <m/>
    <n v="0.5"/>
    <n v="397.5"/>
    <n v="397.5"/>
    <n v="395"/>
  </r>
  <r>
    <x v="2"/>
    <x v="251"/>
    <s v="DISPATCHABLE"/>
    <n v="225.952"/>
    <n v="790"/>
    <n v="795"/>
    <n v="795"/>
    <n v="795"/>
    <m/>
    <n v="0.5"/>
    <n v="397.5"/>
    <n v="397.5"/>
    <n v="395"/>
  </r>
  <r>
    <x v="2"/>
    <x v="252"/>
    <s v="DISPATCHABLE"/>
    <n v="256.928"/>
    <n v="790"/>
    <n v="795"/>
    <n v="795"/>
    <n v="795"/>
    <m/>
    <n v="0.5"/>
    <n v="397.5"/>
    <n v="397.5"/>
    <n v="395"/>
  </r>
  <r>
    <x v="2"/>
    <x v="253"/>
    <s v="DISPATCHABLE"/>
    <n v="266.048"/>
    <n v="790"/>
    <n v="795"/>
    <n v="795"/>
    <n v="795"/>
    <m/>
    <n v="0.5"/>
    <n v="397.5"/>
    <n v="397.5"/>
    <n v="395"/>
  </r>
  <r>
    <x v="2"/>
    <x v="254"/>
    <s v="DISPATCHABLE"/>
    <n v="261.05599999999998"/>
    <n v="790"/>
    <n v="795"/>
    <n v="795"/>
    <n v="795"/>
    <m/>
    <n v="0.5"/>
    <n v="397.5"/>
    <n v="397.5"/>
    <n v="395"/>
  </r>
  <r>
    <x v="2"/>
    <x v="255"/>
    <s v="DISPATCHABLE"/>
    <n v="251.744"/>
    <n v="790"/>
    <n v="795"/>
    <n v="795"/>
    <n v="795"/>
    <m/>
    <n v="0.5"/>
    <n v="397.5"/>
    <n v="397.5"/>
    <n v="395"/>
  </r>
  <r>
    <x v="2"/>
    <x v="256"/>
    <s v="DISPATCHABLE"/>
    <n v="245.376"/>
    <n v="790"/>
    <n v="795"/>
    <n v="795"/>
    <n v="795"/>
    <m/>
    <n v="0.5"/>
    <n v="397.5"/>
    <n v="397.5"/>
    <n v="395"/>
  </r>
  <r>
    <x v="2"/>
    <x v="257"/>
    <s v="DISPATCHABLE"/>
    <n v="246.33600000000001"/>
    <n v="790"/>
    <n v="795"/>
    <n v="795"/>
    <n v="795"/>
    <m/>
    <n v="0.5"/>
    <n v="397.5"/>
    <n v="397.5"/>
    <n v="395"/>
  </r>
  <r>
    <x v="2"/>
    <x v="258"/>
    <s v="DISPATCHABLE"/>
    <n v="247.87200000000001"/>
    <n v="790"/>
    <n v="795"/>
    <n v="795"/>
    <n v="795"/>
    <m/>
    <n v="0.5"/>
    <n v="397.5"/>
    <n v="397.5"/>
    <n v="395"/>
  </r>
  <r>
    <x v="2"/>
    <x v="259"/>
    <s v="DISPATCHABLE"/>
    <n v="246.59200000000001"/>
    <n v="790"/>
    <n v="795"/>
    <n v="795"/>
    <n v="795"/>
    <m/>
    <n v="0.5"/>
    <n v="397.5"/>
    <n v="397.5"/>
    <n v="395"/>
  </r>
  <r>
    <x v="2"/>
    <x v="260"/>
    <s v="DISPATCHABLE"/>
    <n v="222.14400000000001"/>
    <n v="779"/>
    <n v="784"/>
    <n v="784"/>
    <n v="795"/>
    <m/>
    <n v="0.5"/>
    <n v="392"/>
    <n v="397.5"/>
    <n v="389.5"/>
  </r>
  <r>
    <x v="2"/>
    <x v="261"/>
    <s v="DISPATCHABLE"/>
    <n v="236.672"/>
    <n v="790"/>
    <n v="795"/>
    <n v="795"/>
    <n v="795"/>
    <m/>
    <n v="0.5"/>
    <n v="397.5"/>
    <n v="397.5"/>
    <n v="395"/>
  </r>
  <r>
    <x v="2"/>
    <x v="262"/>
    <s v="DISPATCHABLE"/>
    <n v="242.33600000000001"/>
    <n v="790"/>
    <n v="795"/>
    <n v="795"/>
    <n v="795"/>
    <m/>
    <n v="0.5"/>
    <n v="397.5"/>
    <n v="397.5"/>
    <n v="395"/>
  </r>
  <r>
    <x v="2"/>
    <x v="263"/>
    <s v="DISPATCHABLE"/>
    <n v="213.376"/>
    <n v="766"/>
    <n v="771"/>
    <n v="771"/>
    <n v="795"/>
    <m/>
    <n v="0.5"/>
    <n v="385.5"/>
    <n v="397.5"/>
    <n v="383"/>
  </r>
  <r>
    <x v="2"/>
    <x v="264"/>
    <s v="DISPATCHABLE"/>
    <n v="207.232"/>
    <n v="662"/>
    <n v="665"/>
    <n v="665"/>
    <n v="795"/>
    <m/>
    <n v="0.5"/>
    <n v="332.5"/>
    <n v="397.5"/>
    <n v="331"/>
  </r>
  <r>
    <x v="2"/>
    <x v="265"/>
    <s v="DISPATCHABLE"/>
    <n v="208.57599999999999"/>
    <n v="755"/>
    <n v="759"/>
    <n v="759"/>
    <n v="795"/>
    <m/>
    <n v="0.5"/>
    <n v="379.5"/>
    <n v="397.5"/>
    <n v="377.5"/>
  </r>
  <r>
    <x v="2"/>
    <x v="266"/>
    <s v="DISPATCHABLE"/>
    <n v="205.44"/>
    <n v="605"/>
    <n v="607"/>
    <n v="607"/>
    <n v="795"/>
    <m/>
    <n v="0.5"/>
    <n v="303.5"/>
    <n v="397.5"/>
    <n v="302.5"/>
  </r>
  <r>
    <x v="2"/>
    <x v="267"/>
    <s v="DISPATCHABLE"/>
    <n v="204.96"/>
    <n v="555"/>
    <n v="557"/>
    <n v="557"/>
    <n v="795"/>
    <m/>
    <n v="0.5"/>
    <n v="278.5"/>
    <n v="397.5"/>
    <n v="277.5"/>
  </r>
  <r>
    <x v="2"/>
    <x v="268"/>
    <s v="DISPATCHABLE"/>
    <n v="205.21600000000001"/>
    <n v="508"/>
    <n v="510"/>
    <n v="510"/>
    <n v="795"/>
    <m/>
    <n v="0.5"/>
    <n v="255"/>
    <n v="397.5"/>
    <n v="254"/>
  </r>
  <r>
    <x v="2"/>
    <x v="269"/>
    <s v="DISPATCHABLE"/>
    <n v="207.136"/>
    <n v="709"/>
    <n v="713"/>
    <n v="713"/>
    <n v="795"/>
    <m/>
    <n v="0.5"/>
    <n v="356.5"/>
    <n v="397.5"/>
    <n v="354.5"/>
  </r>
  <r>
    <x v="2"/>
    <x v="270"/>
    <s v="DISPATCHABLE"/>
    <n v="208.22399999999999"/>
    <n v="685"/>
    <n v="688"/>
    <n v="688"/>
    <n v="795"/>
    <m/>
    <n v="0.5"/>
    <n v="344"/>
    <n v="397.5"/>
    <n v="342.5"/>
  </r>
  <r>
    <x v="2"/>
    <x v="271"/>
    <s v="DISPATCHABLE"/>
    <n v="250.4"/>
    <n v="790"/>
    <n v="795"/>
    <n v="795"/>
    <n v="795"/>
    <m/>
    <n v="0.5"/>
    <n v="397.5"/>
    <n v="397.5"/>
    <n v="395"/>
  </r>
  <r>
    <x v="2"/>
    <x v="272"/>
    <s v="DISPATCHABLE"/>
    <n v="311.80799999999999"/>
    <n v="790"/>
    <n v="795"/>
    <n v="795"/>
    <n v="795"/>
    <m/>
    <n v="0.5"/>
    <n v="397.5"/>
    <n v="397.5"/>
    <n v="395"/>
  </r>
  <r>
    <x v="2"/>
    <x v="273"/>
    <s v="DISPATCHABLE"/>
    <n v="369.12"/>
    <n v="790"/>
    <n v="795"/>
    <n v="795"/>
    <n v="795"/>
    <m/>
    <n v="0.5"/>
    <n v="397.5"/>
    <n v="397.5"/>
    <n v="395"/>
  </r>
  <r>
    <x v="2"/>
    <x v="274"/>
    <s v="DISPATCHABLE"/>
    <n v="364.70400000000001"/>
    <n v="790"/>
    <n v="795"/>
    <n v="795"/>
    <n v="795"/>
    <m/>
    <n v="0.5"/>
    <n v="397.5"/>
    <n v="397.5"/>
    <n v="395"/>
  </r>
  <r>
    <x v="2"/>
    <x v="275"/>
    <s v="DISPATCHABLE"/>
    <n v="378.27199999999999"/>
    <n v="790"/>
    <n v="795"/>
    <n v="795"/>
    <n v="795"/>
    <m/>
    <n v="0.5"/>
    <n v="397.5"/>
    <n v="397.5"/>
    <n v="395"/>
  </r>
  <r>
    <x v="2"/>
    <x v="276"/>
    <s v="DISPATCHABLE"/>
    <n v="353.88799999999998"/>
    <n v="790"/>
    <n v="795"/>
    <n v="795"/>
    <n v="795"/>
    <m/>
    <n v="0.5"/>
    <n v="397.5"/>
    <n v="397.5"/>
    <n v="395"/>
  </r>
  <r>
    <x v="2"/>
    <x v="277"/>
    <s v="DISPATCHABLE"/>
    <n v="369.72800000000001"/>
    <n v="790"/>
    <n v="795"/>
    <n v="795"/>
    <n v="795"/>
    <m/>
    <n v="0.5"/>
    <n v="397.5"/>
    <n v="397.5"/>
    <n v="395"/>
  </r>
  <r>
    <x v="2"/>
    <x v="278"/>
    <s v="DISPATCHABLE"/>
    <n v="362.048"/>
    <n v="790"/>
    <n v="795"/>
    <n v="795"/>
    <n v="795"/>
    <m/>
    <n v="0.5"/>
    <n v="397.5"/>
    <n v="397.5"/>
    <n v="395"/>
  </r>
  <r>
    <x v="2"/>
    <x v="279"/>
    <s v="DISPATCHABLE"/>
    <n v="352.512"/>
    <n v="780"/>
    <n v="795"/>
    <n v="795"/>
    <n v="795"/>
    <m/>
    <n v="0.5"/>
    <n v="397.5"/>
    <n v="397.5"/>
    <n v="390"/>
  </r>
  <r>
    <x v="2"/>
    <x v="280"/>
    <s v="DISPATCHABLE"/>
    <n v="314.27199999999999"/>
    <n v="668"/>
    <n v="795"/>
    <n v="795"/>
    <n v="795"/>
    <m/>
    <n v="0.5"/>
    <n v="397.5"/>
    <n v="397.5"/>
    <n v="334"/>
  </r>
  <r>
    <x v="2"/>
    <x v="281"/>
    <s v="DISPATCHABLE"/>
    <n v="304.83199999999999"/>
    <n v="790"/>
    <n v="795"/>
    <n v="795"/>
    <n v="795"/>
    <m/>
    <n v="0.5"/>
    <n v="397.5"/>
    <n v="397.5"/>
    <n v="395"/>
  </r>
  <r>
    <x v="2"/>
    <x v="282"/>
    <s v="DISPATCHABLE"/>
    <n v="299.584"/>
    <n v="790"/>
    <n v="795"/>
    <n v="795"/>
    <n v="795"/>
    <m/>
    <n v="0.5"/>
    <n v="397.5"/>
    <n v="397.5"/>
    <n v="395"/>
  </r>
  <r>
    <x v="2"/>
    <x v="283"/>
    <s v="DISPATCHABLE"/>
    <n v="303.80799999999999"/>
    <n v="790"/>
    <n v="795"/>
    <n v="795"/>
    <n v="795"/>
    <m/>
    <n v="0.5"/>
    <n v="397.5"/>
    <n v="397.5"/>
    <n v="395"/>
  </r>
  <r>
    <x v="2"/>
    <x v="284"/>
    <s v="DISPATCHABLE"/>
    <n v="318.84800000000001"/>
    <n v="790"/>
    <n v="795"/>
    <n v="795"/>
    <n v="795"/>
    <m/>
    <n v="0.5"/>
    <n v="397.5"/>
    <n v="397.5"/>
    <n v="395"/>
  </r>
  <r>
    <x v="2"/>
    <x v="285"/>
    <s v="DISPATCHABLE"/>
    <n v="322.65600000000001"/>
    <n v="724"/>
    <n v="795"/>
    <n v="795"/>
    <n v="795"/>
    <m/>
    <n v="0.5"/>
    <n v="397.5"/>
    <n v="397.5"/>
    <n v="362"/>
  </r>
  <r>
    <x v="2"/>
    <x v="286"/>
    <s v="DISPATCHABLE"/>
    <n v="291.13600000000002"/>
    <n v="675"/>
    <n v="795"/>
    <n v="795"/>
    <n v="795"/>
    <m/>
    <n v="0.5"/>
    <n v="397.5"/>
    <n v="397.5"/>
    <n v="337.5"/>
  </r>
  <r>
    <x v="2"/>
    <x v="287"/>
    <s v="DISPATCHABLE"/>
    <n v="233.34399999999999"/>
    <n v="695"/>
    <n v="759"/>
    <n v="759"/>
    <n v="795"/>
    <m/>
    <n v="0.5"/>
    <n v="379.5"/>
    <n v="397.5"/>
    <n v="347.5"/>
  </r>
  <r>
    <x v="2"/>
    <x v="288"/>
    <s v="DISPATCHABLE"/>
    <n v="214.43199999999999"/>
    <n v="790"/>
    <n v="795"/>
    <n v="795"/>
    <n v="795"/>
    <m/>
    <n v="0.5"/>
    <n v="397.5"/>
    <n v="397.5"/>
    <n v="395"/>
  </r>
  <r>
    <x v="2"/>
    <x v="289"/>
    <s v="DISPATCHABLE"/>
    <n v="205.28"/>
    <n v="620"/>
    <n v="623"/>
    <n v="623"/>
    <n v="795"/>
    <m/>
    <n v="0.5"/>
    <n v="311.5"/>
    <n v="397.5"/>
    <n v="310"/>
  </r>
  <r>
    <x v="2"/>
    <x v="290"/>
    <s v="DISPATCHABLE"/>
    <n v="205.24799999999999"/>
    <n v="673"/>
    <n v="677"/>
    <n v="677"/>
    <n v="795"/>
    <m/>
    <n v="0.5"/>
    <n v="338.5"/>
    <n v="397.5"/>
    <n v="336.5"/>
  </r>
  <r>
    <x v="2"/>
    <x v="291"/>
    <s v="DISPATCHABLE"/>
    <n v="204.99199999999999"/>
    <n v="633"/>
    <n v="636"/>
    <n v="636"/>
    <n v="795"/>
    <m/>
    <n v="0.5"/>
    <n v="318"/>
    <n v="397.5"/>
    <n v="316.5"/>
  </r>
  <r>
    <x v="2"/>
    <x v="292"/>
    <s v="DISPATCHABLE"/>
    <n v="205.536"/>
    <n v="658"/>
    <n v="662"/>
    <n v="662"/>
    <n v="795"/>
    <m/>
    <n v="0.5"/>
    <n v="331"/>
    <n v="397.5"/>
    <n v="329"/>
  </r>
  <r>
    <x v="2"/>
    <x v="293"/>
    <s v="DISPATCHABLE"/>
    <n v="218.01599999999999"/>
    <n v="790"/>
    <n v="795"/>
    <n v="795"/>
    <n v="795"/>
    <m/>
    <n v="0.5"/>
    <n v="397.5"/>
    <n v="397.5"/>
    <n v="395"/>
  </r>
  <r>
    <x v="2"/>
    <x v="294"/>
    <s v="DISPATCHABLE"/>
    <n v="218.84800000000001"/>
    <n v="790"/>
    <n v="795"/>
    <n v="795"/>
    <n v="795"/>
    <m/>
    <n v="0.5"/>
    <n v="397.5"/>
    <n v="397.5"/>
    <n v="395"/>
  </r>
  <r>
    <x v="2"/>
    <x v="295"/>
    <s v="DISPATCHABLE"/>
    <n v="207.68"/>
    <n v="572"/>
    <n v="574"/>
    <n v="574"/>
    <n v="795"/>
    <m/>
    <n v="0.5"/>
    <n v="287"/>
    <n v="397.5"/>
    <n v="286"/>
  </r>
  <r>
    <x v="2"/>
    <x v="296"/>
    <s v="DISPATCHABLE"/>
    <n v="204.864"/>
    <n v="499"/>
    <n v="500"/>
    <n v="500"/>
    <n v="795"/>
    <m/>
    <n v="0.5"/>
    <n v="250"/>
    <n v="397.5"/>
    <n v="249.5"/>
  </r>
  <r>
    <x v="2"/>
    <x v="297"/>
    <s v="DISPATCHABLE"/>
    <n v="207.68"/>
    <n v="631"/>
    <n v="634"/>
    <n v="634"/>
    <n v="795"/>
    <m/>
    <n v="0.5"/>
    <n v="317"/>
    <n v="397.5"/>
    <n v="315.5"/>
  </r>
  <r>
    <x v="2"/>
    <x v="298"/>
    <s v="DISPATCHABLE"/>
    <n v="208.28800000000001"/>
    <n v="748"/>
    <n v="753"/>
    <n v="753"/>
    <n v="795"/>
    <m/>
    <n v="0.5"/>
    <n v="376.5"/>
    <n v="397.5"/>
    <n v="374"/>
  </r>
  <r>
    <x v="2"/>
    <x v="299"/>
    <s v="DISPATCHABLE"/>
    <n v="210.14400000000001"/>
    <n v="631"/>
    <n v="634"/>
    <n v="634"/>
    <n v="795"/>
    <m/>
    <n v="0.5"/>
    <n v="317"/>
    <n v="397.5"/>
    <n v="315.5"/>
  </r>
  <r>
    <x v="2"/>
    <x v="300"/>
    <s v="DISPATCHABLE"/>
    <n v="220.99199999999999"/>
    <n v="790"/>
    <n v="795"/>
    <n v="795"/>
    <n v="795"/>
    <m/>
    <n v="0.5"/>
    <n v="397.5"/>
    <n v="397.5"/>
    <n v="395"/>
  </r>
  <r>
    <x v="2"/>
    <x v="301"/>
    <s v="DISPATCHABLE"/>
    <n v="258.33600000000001"/>
    <n v="790"/>
    <n v="795"/>
    <n v="795"/>
    <n v="795"/>
    <m/>
    <n v="0.5"/>
    <n v="397.5"/>
    <n v="397.5"/>
    <n v="395"/>
  </r>
  <r>
    <x v="2"/>
    <x v="302"/>
    <s v="DISPATCHABLE"/>
    <n v="285.92"/>
    <n v="790"/>
    <n v="795"/>
    <n v="795"/>
    <n v="795"/>
    <m/>
    <n v="0.5"/>
    <n v="397.5"/>
    <n v="397.5"/>
    <n v="395"/>
  </r>
  <r>
    <x v="2"/>
    <x v="303"/>
    <s v="DISPATCHABLE"/>
    <n v="286.33600000000001"/>
    <n v="790"/>
    <n v="795"/>
    <n v="795"/>
    <n v="795"/>
    <m/>
    <n v="0.5"/>
    <n v="397.5"/>
    <n v="397.5"/>
    <n v="395"/>
  </r>
  <r>
    <x v="2"/>
    <x v="304"/>
    <s v="DISPATCHABLE"/>
    <n v="276.28800000000001"/>
    <n v="790"/>
    <n v="795"/>
    <n v="795"/>
    <n v="795"/>
    <m/>
    <n v="0.5"/>
    <n v="397.5"/>
    <n v="397.5"/>
    <n v="395"/>
  </r>
  <r>
    <x v="2"/>
    <x v="305"/>
    <s v="DISPATCHABLE"/>
    <n v="281.92"/>
    <n v="790"/>
    <n v="795"/>
    <n v="795"/>
    <n v="795"/>
    <m/>
    <n v="0.5"/>
    <n v="397.5"/>
    <n v="397.5"/>
    <n v="395"/>
  </r>
  <r>
    <x v="2"/>
    <x v="306"/>
    <s v="DISPATCHABLE"/>
    <n v="271.77600000000001"/>
    <n v="790"/>
    <n v="795"/>
    <n v="795"/>
    <n v="795"/>
    <m/>
    <n v="0.5"/>
    <n v="397.5"/>
    <n v="397.5"/>
    <n v="395"/>
  </r>
  <r>
    <x v="2"/>
    <x v="307"/>
    <s v="DISPATCHABLE"/>
    <n v="249.536"/>
    <n v="790"/>
    <n v="795"/>
    <n v="795"/>
    <n v="795"/>
    <m/>
    <n v="0.5"/>
    <n v="397.5"/>
    <n v="397.5"/>
    <n v="395"/>
  </r>
  <r>
    <x v="2"/>
    <x v="308"/>
    <s v="DISPATCHABLE"/>
    <n v="235.36"/>
    <n v="790"/>
    <n v="795"/>
    <n v="795"/>
    <n v="795"/>
    <m/>
    <n v="0.5"/>
    <n v="397.5"/>
    <n v="397.5"/>
    <n v="395"/>
  </r>
  <r>
    <x v="2"/>
    <x v="309"/>
    <s v="DISPATCHABLE"/>
    <n v="245.40799999999999"/>
    <n v="790"/>
    <n v="795"/>
    <n v="795"/>
    <n v="795"/>
    <m/>
    <n v="0.5"/>
    <n v="397.5"/>
    <n v="397.5"/>
    <n v="395"/>
  </r>
  <r>
    <x v="2"/>
    <x v="310"/>
    <s v="DISPATCHABLE"/>
    <n v="209.792"/>
    <n v="761"/>
    <n v="765"/>
    <n v="765"/>
    <n v="795"/>
    <m/>
    <n v="0.5"/>
    <n v="382.5"/>
    <n v="397.5"/>
    <n v="380.5"/>
  </r>
  <r>
    <x v="2"/>
    <x v="311"/>
    <s v="DISPATCHABLE"/>
    <n v="204.96"/>
    <n v="483"/>
    <n v="484"/>
    <n v="484"/>
    <n v="795"/>
    <m/>
    <n v="0.5"/>
    <n v="242"/>
    <n v="397.5"/>
    <n v="241.5"/>
  </r>
  <r>
    <x v="2"/>
    <x v="312"/>
    <s v="DISPATCHABLE"/>
    <n v="208.512"/>
    <n v="727"/>
    <n v="731"/>
    <n v="731"/>
    <n v="795"/>
    <m/>
    <n v="0.5"/>
    <n v="365.5"/>
    <n v="397.5"/>
    <n v="363.5"/>
  </r>
  <r>
    <x v="2"/>
    <x v="313"/>
    <s v="DISPATCHABLE"/>
    <n v="204.99199999999999"/>
    <n v="454"/>
    <n v="455"/>
    <n v="455"/>
    <n v="795"/>
    <m/>
    <n v="0.5"/>
    <n v="227.5"/>
    <n v="397.5"/>
    <n v="227"/>
  </r>
  <r>
    <x v="2"/>
    <x v="314"/>
    <s v="DISPATCHABLE"/>
    <n v="204.73599999999999"/>
    <n v="552"/>
    <n v="553"/>
    <n v="553"/>
    <n v="795"/>
    <m/>
    <n v="0.5"/>
    <n v="276.5"/>
    <n v="397.5"/>
    <n v="276"/>
  </r>
  <r>
    <x v="2"/>
    <x v="315"/>
    <s v="DISPATCHABLE"/>
    <n v="204.928"/>
    <n v="528"/>
    <n v="530"/>
    <n v="530"/>
    <n v="795"/>
    <m/>
    <n v="0.5"/>
    <n v="265"/>
    <n v="397.5"/>
    <n v="264"/>
  </r>
  <r>
    <x v="2"/>
    <x v="316"/>
    <s v="DISPATCHABLE"/>
    <n v="204.99199999999999"/>
    <n v="542"/>
    <n v="544"/>
    <n v="544"/>
    <n v="795"/>
    <m/>
    <n v="0.5"/>
    <n v="272"/>
    <n v="397.5"/>
    <n v="271"/>
  </r>
  <r>
    <x v="2"/>
    <x v="317"/>
    <s v="DISPATCHABLE"/>
    <n v="205.376"/>
    <n v="632"/>
    <n v="635"/>
    <n v="635"/>
    <n v="795"/>
    <m/>
    <n v="0.5"/>
    <n v="317.5"/>
    <n v="397.5"/>
    <n v="316"/>
  </r>
  <r>
    <x v="2"/>
    <x v="318"/>
    <s v="DISPATCHABLE"/>
    <n v="208.096"/>
    <n v="704"/>
    <n v="708"/>
    <n v="708"/>
    <n v="795"/>
    <m/>
    <n v="0.5"/>
    <n v="354"/>
    <n v="397.5"/>
    <n v="352"/>
  </r>
  <r>
    <x v="2"/>
    <x v="319"/>
    <s v="DISPATCHABLE"/>
    <n v="204.864"/>
    <n v="610"/>
    <n v="612"/>
    <n v="612"/>
    <n v="795"/>
    <m/>
    <n v="0.5"/>
    <n v="306"/>
    <n v="397.5"/>
    <n v="305"/>
  </r>
  <r>
    <x v="2"/>
    <x v="320"/>
    <s v="DISPATCHABLE"/>
    <n v="205.24799999999999"/>
    <n v="680"/>
    <n v="683"/>
    <n v="683"/>
    <n v="795"/>
    <m/>
    <n v="0.5"/>
    <n v="341.5"/>
    <n v="397.5"/>
    <n v="340"/>
  </r>
  <r>
    <x v="2"/>
    <x v="321"/>
    <s v="DISPATCHABLE"/>
    <n v="233.21600000000001"/>
    <n v="790"/>
    <n v="795"/>
    <n v="795"/>
    <n v="795"/>
    <m/>
    <n v="0.5"/>
    <n v="397.5"/>
    <n v="397.5"/>
    <n v="395"/>
  </r>
  <r>
    <x v="2"/>
    <x v="322"/>
    <s v="DISPATCHABLE"/>
    <n v="256.35199999999998"/>
    <n v="790"/>
    <n v="795"/>
    <n v="795"/>
    <n v="795"/>
    <m/>
    <n v="0.5"/>
    <n v="397.5"/>
    <n v="397.5"/>
    <n v="395"/>
  </r>
  <r>
    <x v="2"/>
    <x v="323"/>
    <s v="DISPATCHABLE"/>
    <n v="292.096"/>
    <n v="790"/>
    <n v="795"/>
    <n v="795"/>
    <n v="795"/>
    <m/>
    <n v="0.5"/>
    <n v="397.5"/>
    <n v="397.5"/>
    <n v="395"/>
  </r>
  <r>
    <x v="2"/>
    <x v="324"/>
    <s v="DISPATCHABLE"/>
    <n v="330.4"/>
    <n v="790"/>
    <n v="795"/>
    <n v="795"/>
    <n v="795"/>
    <m/>
    <n v="0.5"/>
    <n v="397.5"/>
    <n v="397.5"/>
    <n v="395"/>
  </r>
  <r>
    <x v="2"/>
    <x v="325"/>
    <s v="DISPATCHABLE"/>
    <n v="350.84800000000001"/>
    <n v="790"/>
    <n v="795"/>
    <n v="795"/>
    <n v="795"/>
    <m/>
    <n v="0.5"/>
    <n v="397.5"/>
    <n v="397.5"/>
    <n v="395"/>
  </r>
  <r>
    <x v="2"/>
    <x v="326"/>
    <s v="DISPATCHABLE"/>
    <n v="329.50400000000002"/>
    <n v="790"/>
    <n v="795"/>
    <n v="795"/>
    <n v="795"/>
    <m/>
    <n v="0.5"/>
    <n v="397.5"/>
    <n v="397.5"/>
    <n v="395"/>
  </r>
  <r>
    <x v="2"/>
    <x v="327"/>
    <s v="DISPATCHABLE"/>
    <n v="301.72800000000001"/>
    <n v="790"/>
    <n v="795"/>
    <n v="795"/>
    <n v="795"/>
    <m/>
    <n v="0.5"/>
    <n v="397.5"/>
    <n v="397.5"/>
    <n v="395"/>
  </r>
  <r>
    <x v="2"/>
    <x v="328"/>
    <s v="DISPATCHABLE"/>
    <n v="282.84800000000001"/>
    <n v="790"/>
    <n v="795"/>
    <n v="795"/>
    <n v="795"/>
    <m/>
    <n v="0.5"/>
    <n v="397.5"/>
    <n v="397.5"/>
    <n v="395"/>
  </r>
  <r>
    <x v="2"/>
    <x v="329"/>
    <s v="DISPATCHABLE"/>
    <n v="256.73599999999999"/>
    <n v="790"/>
    <n v="795"/>
    <n v="795"/>
    <n v="795"/>
    <m/>
    <n v="0.5"/>
    <n v="397.5"/>
    <n v="397.5"/>
    <n v="395"/>
  </r>
  <r>
    <x v="2"/>
    <x v="330"/>
    <s v="DISPATCHABLE"/>
    <n v="241.024"/>
    <n v="790"/>
    <n v="795"/>
    <n v="795"/>
    <n v="795"/>
    <m/>
    <n v="0.5"/>
    <n v="397.5"/>
    <n v="397.5"/>
    <n v="395"/>
  </r>
  <r>
    <x v="2"/>
    <x v="331"/>
    <s v="DISPATCHABLE"/>
    <n v="227.96799999999999"/>
    <n v="790"/>
    <n v="795"/>
    <n v="795"/>
    <n v="795"/>
    <m/>
    <n v="0.5"/>
    <n v="397.5"/>
    <n v="397.5"/>
    <n v="395"/>
  </r>
  <r>
    <x v="2"/>
    <x v="332"/>
    <s v="DISPATCHABLE"/>
    <n v="228.57599999999999"/>
    <n v="790"/>
    <n v="795"/>
    <n v="795"/>
    <n v="795"/>
    <m/>
    <n v="0.5"/>
    <n v="397.5"/>
    <n v="397.5"/>
    <n v="395"/>
  </r>
  <r>
    <x v="2"/>
    <x v="333"/>
    <s v="DISPATCHABLE"/>
    <n v="230.78399999999999"/>
    <n v="790"/>
    <n v="795"/>
    <n v="795"/>
    <n v="795"/>
    <m/>
    <n v="0.5"/>
    <n v="397.5"/>
    <n v="397.5"/>
    <n v="395"/>
  </r>
  <r>
    <x v="2"/>
    <x v="334"/>
    <s v="DISPATCHABLE"/>
    <n v="216.44800000000001"/>
    <n v="739"/>
    <n v="743"/>
    <n v="743"/>
    <n v="795"/>
    <m/>
    <n v="0.5"/>
    <n v="371.5"/>
    <n v="397.5"/>
    <n v="369.5"/>
  </r>
  <r>
    <x v="2"/>
    <x v="335"/>
    <s v="DISPATCHABLE"/>
    <n v="210.49600000000001"/>
    <n v="747"/>
    <n v="752"/>
    <n v="752"/>
    <n v="795"/>
    <m/>
    <n v="0.5"/>
    <n v="376"/>
    <n v="397.5"/>
    <n v="373.5"/>
  </r>
  <r>
    <x v="2"/>
    <x v="336"/>
    <s v="DISPATCHABLE"/>
    <n v="206.91200000000001"/>
    <n v="695"/>
    <n v="699"/>
    <n v="699"/>
    <n v="795"/>
    <m/>
    <n v="0.5"/>
    <n v="349.5"/>
    <n v="397.5"/>
    <n v="347.5"/>
  </r>
  <r>
    <x v="2"/>
    <x v="337"/>
    <s v="DISPATCHABLE"/>
    <n v="215.52"/>
    <n v="790"/>
    <n v="795"/>
    <n v="795"/>
    <n v="795"/>
    <m/>
    <n v="0.5"/>
    <n v="397.5"/>
    <n v="397.5"/>
    <n v="395"/>
  </r>
  <r>
    <x v="2"/>
    <x v="338"/>
    <s v="DISPATCHABLE"/>
    <n v="205.31200000000001"/>
    <n v="510"/>
    <n v="512"/>
    <n v="512"/>
    <n v="795"/>
    <m/>
    <n v="0.5"/>
    <n v="256"/>
    <n v="397.5"/>
    <n v="255"/>
  </r>
  <r>
    <x v="2"/>
    <x v="339"/>
    <s v="DISPATCHABLE"/>
    <n v="204.99199999999999"/>
    <n v="525"/>
    <n v="527"/>
    <n v="527"/>
    <n v="795"/>
    <m/>
    <n v="0.5"/>
    <n v="263.5"/>
    <n v="397.5"/>
    <n v="262.5"/>
  </r>
  <r>
    <x v="2"/>
    <x v="340"/>
    <s v="DISPATCHABLE"/>
    <n v="205.536"/>
    <n v="607"/>
    <n v="610"/>
    <n v="610"/>
    <n v="795"/>
    <m/>
    <n v="0.5"/>
    <n v="305"/>
    <n v="397.5"/>
    <n v="303.5"/>
  </r>
  <r>
    <x v="2"/>
    <x v="341"/>
    <s v="DISPATCHABLE"/>
    <n v="207.232"/>
    <n v="703"/>
    <n v="707"/>
    <n v="707"/>
    <n v="795"/>
    <m/>
    <n v="0.5"/>
    <n v="353.5"/>
    <n v="397.5"/>
    <n v="351.5"/>
  </r>
  <r>
    <x v="2"/>
    <x v="342"/>
    <s v="DISPATCHABLE"/>
    <n v="205.08799999999999"/>
    <n v="519"/>
    <n v="520"/>
    <n v="520"/>
    <n v="795"/>
    <m/>
    <n v="0.5"/>
    <n v="260"/>
    <n v="397.5"/>
    <n v="259.5"/>
  </r>
  <r>
    <x v="2"/>
    <x v="343"/>
    <s v="DISPATCHABLE"/>
    <n v="205.376"/>
    <n v="684"/>
    <n v="687"/>
    <n v="687"/>
    <n v="795"/>
    <m/>
    <n v="0.5"/>
    <n v="343.5"/>
    <n v="397.5"/>
    <n v="342"/>
  </r>
  <r>
    <x v="2"/>
    <x v="344"/>
    <s v="DISPATCHABLE"/>
    <n v="205.40799999999999"/>
    <n v="511"/>
    <n v="512"/>
    <n v="512"/>
    <n v="795"/>
    <m/>
    <n v="0.5"/>
    <n v="256"/>
    <n v="397.5"/>
    <n v="255.5"/>
  </r>
  <r>
    <x v="2"/>
    <x v="345"/>
    <s v="DISPATCHABLE"/>
    <n v="210.976"/>
    <n v="765"/>
    <n v="770"/>
    <n v="770"/>
    <n v="795"/>
    <m/>
    <n v="0.5"/>
    <n v="385"/>
    <n v="397.5"/>
    <n v="382.5"/>
  </r>
  <r>
    <x v="2"/>
    <x v="346"/>
    <s v="DISPATCHABLE"/>
    <n v="222.68799999999999"/>
    <n v="763"/>
    <n v="768"/>
    <n v="768"/>
    <n v="795"/>
    <m/>
    <n v="0.5"/>
    <n v="384"/>
    <n v="397.5"/>
    <n v="381.5"/>
  </r>
  <r>
    <x v="2"/>
    <x v="347"/>
    <s v="DISPATCHABLE"/>
    <n v="205.6"/>
    <n v="506"/>
    <n v="507"/>
    <n v="507"/>
    <n v="795"/>
    <m/>
    <n v="0.5"/>
    <n v="253.5"/>
    <n v="397.5"/>
    <n v="253"/>
  </r>
  <r>
    <x v="2"/>
    <x v="348"/>
    <s v="DISPATCHABLE"/>
    <n v="210.36799999999999"/>
    <n v="790"/>
    <n v="795"/>
    <n v="795"/>
    <n v="795"/>
    <m/>
    <n v="0.5"/>
    <n v="397.5"/>
    <n v="397.5"/>
    <n v="395"/>
  </r>
  <r>
    <x v="2"/>
    <x v="349"/>
    <s v="DISPATCHABLE"/>
    <n v="218.72"/>
    <n v="782"/>
    <n v="787"/>
    <n v="787"/>
    <n v="795"/>
    <m/>
    <n v="0.5"/>
    <n v="393.5"/>
    <n v="397.5"/>
    <n v="391"/>
  </r>
  <r>
    <x v="2"/>
    <x v="350"/>
    <s v="DISPATCHABLE"/>
    <n v="208.096"/>
    <n v="655"/>
    <n v="659"/>
    <n v="659"/>
    <n v="795"/>
    <m/>
    <n v="0.5"/>
    <n v="329.5"/>
    <n v="397.5"/>
    <n v="327.5"/>
  </r>
  <r>
    <x v="2"/>
    <x v="351"/>
    <s v="DISPATCHABLE"/>
    <n v="212.512"/>
    <n v="651"/>
    <n v="655"/>
    <n v="655"/>
    <n v="795"/>
    <m/>
    <n v="0.5"/>
    <n v="327.5"/>
    <n v="397.5"/>
    <n v="325.5"/>
  </r>
  <r>
    <x v="2"/>
    <x v="352"/>
    <s v="DISPATCHABLE"/>
    <n v="225.63200000000001"/>
    <n v="790"/>
    <n v="795"/>
    <n v="795"/>
    <n v="795"/>
    <m/>
    <n v="0.5"/>
    <n v="397.5"/>
    <n v="397.5"/>
    <n v="395"/>
  </r>
  <r>
    <x v="2"/>
    <x v="353"/>
    <s v="DISPATCHABLE"/>
    <n v="225.56800000000001"/>
    <n v="790"/>
    <n v="795"/>
    <n v="795"/>
    <n v="795"/>
    <m/>
    <n v="0.5"/>
    <n v="397.5"/>
    <n v="397.5"/>
    <n v="395"/>
  </r>
  <r>
    <x v="2"/>
    <x v="354"/>
    <s v="DISPATCHABLE"/>
    <n v="212.22399999999999"/>
    <n v="645"/>
    <n v="648"/>
    <n v="648"/>
    <n v="795"/>
    <m/>
    <n v="0.5"/>
    <n v="324"/>
    <n v="397.5"/>
    <n v="322.5"/>
  </r>
  <r>
    <x v="2"/>
    <x v="355"/>
    <s v="DISPATCHABLE"/>
    <n v="211.45599999999999"/>
    <n v="626"/>
    <n v="629"/>
    <n v="629"/>
    <n v="795"/>
    <m/>
    <n v="0.5"/>
    <n v="314.5"/>
    <n v="397.5"/>
    <n v="313"/>
  </r>
  <r>
    <x v="2"/>
    <x v="356"/>
    <s v="DISPATCHABLE"/>
    <n v="210.59200000000001"/>
    <n v="719"/>
    <n v="723"/>
    <n v="723"/>
    <n v="795"/>
    <m/>
    <n v="0.5"/>
    <n v="361.5"/>
    <n v="397.5"/>
    <n v="359.5"/>
  </r>
  <r>
    <x v="2"/>
    <x v="357"/>
    <s v="DISPATCHABLE"/>
    <n v="260"/>
    <n v="790"/>
    <n v="795"/>
    <n v="795"/>
    <n v="795"/>
    <m/>
    <n v="0.5"/>
    <n v="397.5"/>
    <n v="397.5"/>
    <n v="395"/>
  </r>
  <r>
    <x v="2"/>
    <x v="358"/>
    <s v="DISPATCHABLE"/>
    <n v="281.82400000000001"/>
    <n v="679"/>
    <n v="795"/>
    <n v="795"/>
    <n v="795"/>
    <m/>
    <n v="0.5"/>
    <n v="397.5"/>
    <n v="397.5"/>
    <n v="339.5"/>
  </r>
  <r>
    <x v="2"/>
    <x v="359"/>
    <s v="DISPATCHABLE"/>
    <n v="225.696"/>
    <n v="710"/>
    <n v="714"/>
    <n v="714"/>
    <n v="795"/>
    <m/>
    <n v="0.5"/>
    <n v="357"/>
    <n v="397.5"/>
    <n v="355"/>
  </r>
  <r>
    <x v="2"/>
    <x v="360"/>
    <s v="DISPATCHABLE"/>
    <n v="205.56800000000001"/>
    <n v="535"/>
    <n v="536"/>
    <n v="536"/>
    <n v="795"/>
    <m/>
    <n v="0.5"/>
    <n v="268"/>
    <n v="397.5"/>
    <n v="267.5"/>
  </r>
  <r>
    <x v="2"/>
    <x v="361"/>
    <s v="DISPATCHABLE"/>
    <n v="204.70400000000001"/>
    <n v="486"/>
    <n v="487"/>
    <n v="487"/>
    <n v="795"/>
    <m/>
    <n v="0.5"/>
    <n v="243.5"/>
    <n v="397.5"/>
    <n v="243"/>
  </r>
  <r>
    <x v="2"/>
    <x v="362"/>
    <s v="DISPATCHABLE"/>
    <n v="205.05600000000001"/>
    <n v="571"/>
    <n v="573"/>
    <n v="573"/>
    <n v="795"/>
    <m/>
    <n v="0.5"/>
    <n v="286.5"/>
    <n v="397.5"/>
    <n v="285.5"/>
  </r>
  <r>
    <x v="2"/>
    <x v="363"/>
    <s v="DISPATCHABLE"/>
    <n v="204.928"/>
    <n v="509"/>
    <n v="511"/>
    <n v="511"/>
    <n v="795"/>
    <m/>
    <n v="0.5"/>
    <n v="255.5"/>
    <n v="397.5"/>
    <n v="254.5"/>
  </r>
  <r>
    <x v="2"/>
    <x v="364"/>
    <s v="DISPATCHABLE"/>
    <n v="204.96"/>
    <n v="537"/>
    <n v="539"/>
    <n v="539"/>
    <n v="795"/>
    <m/>
    <n v="0.5"/>
    <n v="269.5"/>
    <n v="397.5"/>
    <n v="268.5"/>
  </r>
  <r>
    <x v="2"/>
    <x v="365"/>
    <s v="DISPATCHABLE"/>
    <n v="204.8"/>
    <n v="513"/>
    <n v="514"/>
    <n v="514"/>
    <n v="795"/>
    <m/>
    <n v="0.5"/>
    <n v="257"/>
    <n v="397.5"/>
    <n v="256.5"/>
  </r>
  <r>
    <x v="2"/>
    <x v="366"/>
    <s v="DISPATCHABLE"/>
    <n v="206.75200000000001"/>
    <n v="740"/>
    <n v="744"/>
    <n v="744"/>
    <n v="795"/>
    <m/>
    <n v="0.5"/>
    <n v="372"/>
    <n v="397.5"/>
    <n v="370"/>
  </r>
  <r>
    <x v="2"/>
    <x v="367"/>
    <s v="DISPATCHABLE"/>
    <n v="204.928"/>
    <n v="539"/>
    <n v="541"/>
    <n v="541"/>
    <n v="795"/>
    <m/>
    <n v="0.5"/>
    <n v="270.5"/>
    <n v="397.5"/>
    <n v="269.5"/>
  </r>
  <r>
    <x v="2"/>
    <x v="368"/>
    <s v="DISPATCHABLE"/>
    <n v="207.45599999999999"/>
    <n v="745"/>
    <n v="749"/>
    <n v="749"/>
    <n v="795"/>
    <m/>
    <n v="0.5"/>
    <n v="374.5"/>
    <n v="397.5"/>
    <n v="372.5"/>
  </r>
  <r>
    <x v="2"/>
    <x v="369"/>
    <s v="DISPATCHABLE"/>
    <n v="206.14400000000001"/>
    <n v="637"/>
    <n v="640"/>
    <n v="640"/>
    <n v="795"/>
    <m/>
    <n v="0.5"/>
    <n v="320"/>
    <n v="397.5"/>
    <n v="318.5"/>
  </r>
  <r>
    <x v="2"/>
    <x v="370"/>
    <s v="DISPATCHABLE"/>
    <n v="205.56800000000001"/>
    <n v="660"/>
    <n v="663"/>
    <n v="663"/>
    <n v="795"/>
    <m/>
    <n v="0.5"/>
    <n v="331.5"/>
    <n v="397.5"/>
    <n v="330"/>
  </r>
  <r>
    <x v="2"/>
    <x v="371"/>
    <s v="DISPATCHABLE"/>
    <n v="210.624"/>
    <n v="691"/>
    <n v="695"/>
    <n v="695"/>
    <n v="795"/>
    <m/>
    <n v="0.5"/>
    <n v="347.5"/>
    <n v="397.5"/>
    <n v="345.5"/>
  </r>
  <r>
    <x v="2"/>
    <x v="372"/>
    <s v="DISPATCHABLE"/>
    <n v="209.12"/>
    <n v="693"/>
    <n v="697"/>
    <n v="697"/>
    <n v="795"/>
    <m/>
    <n v="0.5"/>
    <n v="348.5"/>
    <n v="397.5"/>
    <n v="346.5"/>
  </r>
  <r>
    <x v="2"/>
    <x v="373"/>
    <s v="DISPATCHABLE"/>
    <n v="206.33600000000001"/>
    <n v="649"/>
    <n v="652"/>
    <n v="652"/>
    <n v="795"/>
    <m/>
    <n v="0.5"/>
    <n v="326"/>
    <n v="397.5"/>
    <n v="324.5"/>
  </r>
  <r>
    <x v="2"/>
    <x v="374"/>
    <s v="DISPATCHABLE"/>
    <n v="209.34399999999999"/>
    <n v="765"/>
    <n v="770"/>
    <n v="770"/>
    <n v="795"/>
    <m/>
    <n v="0.5"/>
    <n v="385"/>
    <n v="397.5"/>
    <n v="382.5"/>
  </r>
  <r>
    <x v="2"/>
    <x v="375"/>
    <s v="DISPATCHABLE"/>
    <n v="214.36799999999999"/>
    <n v="697"/>
    <n v="701"/>
    <n v="701"/>
    <n v="795"/>
    <m/>
    <n v="0.5"/>
    <n v="350.5"/>
    <n v="397.5"/>
    <n v="348.5"/>
  </r>
  <r>
    <x v="2"/>
    <x v="376"/>
    <s v="DISPATCHABLE"/>
    <n v="228.99199999999999"/>
    <n v="790"/>
    <n v="795"/>
    <n v="795"/>
    <n v="795"/>
    <m/>
    <n v="0.5"/>
    <n v="397.5"/>
    <n v="397.5"/>
    <n v="395"/>
  </r>
  <r>
    <x v="2"/>
    <x v="377"/>
    <s v="DISPATCHABLE"/>
    <n v="268.64"/>
    <n v="790"/>
    <n v="795"/>
    <n v="795"/>
    <n v="795"/>
    <m/>
    <n v="0.5"/>
    <n v="397.5"/>
    <n v="397.5"/>
    <n v="395"/>
  </r>
  <r>
    <x v="2"/>
    <x v="378"/>
    <s v="DISPATCHABLE"/>
    <n v="287.74400000000003"/>
    <n v="790"/>
    <n v="795"/>
    <n v="795"/>
    <n v="795"/>
    <m/>
    <n v="0.5"/>
    <n v="397.5"/>
    <n v="397.5"/>
    <n v="395"/>
  </r>
  <r>
    <x v="2"/>
    <x v="379"/>
    <s v="DISPATCHABLE"/>
    <n v="259.32799999999997"/>
    <n v="790"/>
    <n v="795"/>
    <n v="795"/>
    <n v="795"/>
    <m/>
    <n v="0.5"/>
    <n v="397.5"/>
    <n v="397.5"/>
    <n v="395"/>
  </r>
  <r>
    <x v="2"/>
    <x v="380"/>
    <s v="DISPATCHABLE"/>
    <n v="236.70400000000001"/>
    <n v="790"/>
    <n v="795"/>
    <n v="795"/>
    <n v="795"/>
    <m/>
    <n v="0.5"/>
    <n v="397.5"/>
    <n v="397.5"/>
    <n v="395"/>
  </r>
  <r>
    <x v="2"/>
    <x v="381"/>
    <s v="DISPATCHABLE"/>
    <n v="239.55199999999999"/>
    <n v="790"/>
    <n v="795"/>
    <n v="795"/>
    <n v="795"/>
    <m/>
    <n v="0.5"/>
    <n v="397.5"/>
    <n v="397.5"/>
    <n v="395"/>
  </r>
  <r>
    <x v="2"/>
    <x v="382"/>
    <s v="DISPATCHABLE"/>
    <n v="213.98400000000001"/>
    <n v="750"/>
    <n v="754"/>
    <n v="754"/>
    <n v="795"/>
    <m/>
    <n v="0.5"/>
    <n v="377"/>
    <n v="397.5"/>
    <n v="375"/>
  </r>
  <r>
    <x v="2"/>
    <x v="383"/>
    <s v="DISPATCHABLE"/>
    <n v="212.512"/>
    <n v="683"/>
    <n v="686"/>
    <n v="686"/>
    <n v="795"/>
    <m/>
    <n v="0.5"/>
    <n v="343"/>
    <n v="397.5"/>
    <n v="341.5"/>
  </r>
  <r>
    <x v="2"/>
    <x v="384"/>
    <s v="DISPATCHABLE"/>
    <n v="209.63200000000001"/>
    <n v="705"/>
    <n v="709"/>
    <n v="709"/>
    <n v="795"/>
    <m/>
    <n v="0.5"/>
    <n v="354.5"/>
    <n v="397.5"/>
    <n v="352.5"/>
  </r>
  <r>
    <x v="2"/>
    <x v="385"/>
    <s v="DISPATCHABLE"/>
    <n v="204.89599999999999"/>
    <n v="477"/>
    <n v="478"/>
    <n v="478"/>
    <n v="795"/>
    <m/>
    <n v="0.5"/>
    <n v="239"/>
    <n v="397.5"/>
    <n v="238.5"/>
  </r>
  <r>
    <x v="2"/>
    <x v="386"/>
    <s v="DISPATCHABLE"/>
    <n v="204.8"/>
    <n v="431"/>
    <n v="431"/>
    <n v="431"/>
    <n v="795"/>
    <m/>
    <n v="0.5"/>
    <n v="215.5"/>
    <n v="397.5"/>
    <n v="215.5"/>
  </r>
  <r>
    <x v="2"/>
    <x v="387"/>
    <s v="DISPATCHABLE"/>
    <n v="204.864"/>
    <n v="449"/>
    <n v="450"/>
    <n v="450"/>
    <n v="795"/>
    <m/>
    <n v="0.5"/>
    <n v="225"/>
    <n v="397.5"/>
    <n v="224.5"/>
  </r>
  <r>
    <x v="2"/>
    <x v="388"/>
    <s v="DISPATCHABLE"/>
    <n v="204.768"/>
    <n v="429"/>
    <n v="429"/>
    <n v="429"/>
    <n v="795"/>
    <m/>
    <n v="0.5"/>
    <n v="214.5"/>
    <n v="397.5"/>
    <n v="214.5"/>
  </r>
  <r>
    <x v="2"/>
    <x v="389"/>
    <s v="DISPATCHABLE"/>
    <n v="205.28"/>
    <n v="502"/>
    <n v="503"/>
    <n v="503"/>
    <n v="795"/>
    <m/>
    <n v="0.5"/>
    <n v="251.5"/>
    <n v="397.5"/>
    <n v="251"/>
  </r>
  <r>
    <x v="2"/>
    <x v="390"/>
    <s v="DISPATCHABLE"/>
    <n v="234.52799999999999"/>
    <n v="729"/>
    <n v="733"/>
    <n v="733"/>
    <n v="795"/>
    <m/>
    <n v="0.5"/>
    <n v="366.5"/>
    <n v="397.5"/>
    <n v="364.5"/>
  </r>
  <r>
    <x v="2"/>
    <x v="391"/>
    <s v="DISPATCHABLE"/>
    <n v="246.94399999999999"/>
    <n v="790"/>
    <n v="795"/>
    <n v="795"/>
    <n v="795"/>
    <m/>
    <n v="0.5"/>
    <n v="397.5"/>
    <n v="397.5"/>
    <n v="395"/>
  </r>
  <r>
    <x v="2"/>
    <x v="392"/>
    <s v="DISPATCHABLE"/>
    <n v="225.82400000000001"/>
    <n v="776"/>
    <n v="780"/>
    <n v="780"/>
    <n v="795"/>
    <m/>
    <n v="0.5"/>
    <n v="390"/>
    <n v="397.5"/>
    <n v="388"/>
  </r>
  <r>
    <x v="2"/>
    <x v="393"/>
    <s v="DISPATCHABLE"/>
    <n v="219.93600000000001"/>
    <n v="727"/>
    <n v="731"/>
    <n v="731"/>
    <n v="795"/>
    <m/>
    <n v="0.5"/>
    <n v="365.5"/>
    <n v="397.5"/>
    <n v="363.5"/>
  </r>
  <r>
    <x v="2"/>
    <x v="394"/>
    <s v="DISPATCHABLE"/>
    <n v="228.096"/>
    <n v="790"/>
    <n v="795"/>
    <n v="795"/>
    <n v="795"/>
    <m/>
    <n v="0.5"/>
    <n v="397.5"/>
    <n v="397.5"/>
    <n v="395"/>
  </r>
  <r>
    <x v="2"/>
    <x v="395"/>
    <s v="DISPATCHABLE"/>
    <n v="233.952"/>
    <n v="756"/>
    <n v="761"/>
    <n v="761"/>
    <n v="795"/>
    <m/>
    <n v="0.5"/>
    <n v="380.5"/>
    <n v="397.5"/>
    <n v="378"/>
  </r>
  <r>
    <x v="2"/>
    <x v="396"/>
    <s v="DISPATCHABLE"/>
    <n v="261.47199999999998"/>
    <n v="790"/>
    <n v="795"/>
    <n v="795"/>
    <n v="795"/>
    <m/>
    <n v="0.5"/>
    <n v="397.5"/>
    <n v="397.5"/>
    <n v="395"/>
  </r>
  <r>
    <x v="2"/>
    <x v="397"/>
    <s v="DISPATCHABLE"/>
    <n v="302.01600000000002"/>
    <n v="790"/>
    <n v="795"/>
    <n v="795"/>
    <n v="795"/>
    <m/>
    <n v="0.5"/>
    <n v="397.5"/>
    <n v="397.5"/>
    <n v="395"/>
  </r>
  <r>
    <x v="2"/>
    <x v="398"/>
    <s v="DISPATCHABLE"/>
    <n v="328.19200000000001"/>
    <n v="790"/>
    <n v="795"/>
    <n v="795"/>
    <n v="795"/>
    <m/>
    <n v="0.5"/>
    <n v="397.5"/>
    <n v="397.5"/>
    <n v="395"/>
  </r>
  <r>
    <x v="2"/>
    <x v="399"/>
    <s v="DISPATCHABLE"/>
    <n v="310.52800000000002"/>
    <n v="790"/>
    <n v="795"/>
    <n v="795"/>
    <n v="795"/>
    <m/>
    <n v="0.5"/>
    <n v="397.5"/>
    <n v="397.5"/>
    <n v="395"/>
  </r>
  <r>
    <x v="2"/>
    <x v="400"/>
    <s v="DISPATCHABLE"/>
    <n v="310.52800000000002"/>
    <n v="790"/>
    <n v="795"/>
    <n v="795"/>
    <n v="795"/>
    <m/>
    <n v="0.5"/>
    <n v="397.5"/>
    <n v="397.5"/>
    <n v="395"/>
  </r>
  <r>
    <x v="2"/>
    <x v="401"/>
    <s v="DISPATCHABLE"/>
    <n v="314.048"/>
    <n v="790"/>
    <n v="795"/>
    <n v="795"/>
    <n v="795"/>
    <m/>
    <n v="0.5"/>
    <n v="397.5"/>
    <n v="397.5"/>
    <n v="395"/>
  </r>
  <r>
    <x v="2"/>
    <x v="402"/>
    <s v="DISPATCHABLE"/>
    <n v="361.98399999999998"/>
    <n v="790"/>
    <n v="795"/>
    <n v="795"/>
    <n v="795"/>
    <m/>
    <n v="0.5"/>
    <n v="397.5"/>
    <n v="397.5"/>
    <n v="395"/>
  </r>
  <r>
    <x v="2"/>
    <x v="403"/>
    <s v="DISPATCHABLE"/>
    <n v="379.488"/>
    <n v="790"/>
    <n v="795"/>
    <n v="795"/>
    <n v="795"/>
    <m/>
    <n v="0.5"/>
    <n v="397.5"/>
    <n v="397.5"/>
    <n v="395"/>
  </r>
  <r>
    <x v="2"/>
    <x v="404"/>
    <s v="DISPATCHABLE"/>
    <n v="363.26400000000001"/>
    <n v="790"/>
    <n v="795"/>
    <n v="795"/>
    <n v="795"/>
    <m/>
    <n v="0.5"/>
    <n v="397.5"/>
    <n v="397.5"/>
    <n v="395"/>
  </r>
  <r>
    <x v="2"/>
    <x v="405"/>
    <s v="DISPATCHABLE"/>
    <n v="370.20800000000003"/>
    <n v="790"/>
    <n v="795"/>
    <n v="795"/>
    <n v="795"/>
    <m/>
    <n v="0.5"/>
    <n v="397.5"/>
    <n v="397.5"/>
    <n v="395"/>
  </r>
  <r>
    <x v="2"/>
    <x v="406"/>
    <s v="DISPATCHABLE"/>
    <n v="320.608"/>
    <n v="790"/>
    <n v="795"/>
    <n v="795"/>
    <n v="795"/>
    <m/>
    <n v="0.5"/>
    <n v="397.5"/>
    <n v="397.5"/>
    <n v="395"/>
  </r>
  <r>
    <x v="2"/>
    <x v="407"/>
    <s v="DISPATCHABLE"/>
    <n v="300.03199999999998"/>
    <n v="790"/>
    <n v="795"/>
    <n v="795"/>
    <n v="795"/>
    <m/>
    <n v="0.5"/>
    <n v="397.5"/>
    <n v="397.5"/>
    <n v="395"/>
  </r>
  <r>
    <x v="2"/>
    <x v="408"/>
    <s v="DISPATCHABLE"/>
    <n v="248.19200000000001"/>
    <n v="790"/>
    <n v="795"/>
    <n v="795"/>
    <n v="795"/>
    <m/>
    <n v="0.5"/>
    <n v="397.5"/>
    <n v="397.5"/>
    <n v="395"/>
  </r>
  <r>
    <x v="2"/>
    <x v="409"/>
    <s v="DISPATCHABLE"/>
    <n v="204.672"/>
    <n v="450"/>
    <n v="451"/>
    <n v="451"/>
    <n v="795"/>
    <m/>
    <n v="0.5"/>
    <n v="225.5"/>
    <n v="397.5"/>
    <n v="225"/>
  </r>
  <r>
    <x v="2"/>
    <x v="410"/>
    <s v="DISPATCHABLE"/>
    <n v="204.83199999999999"/>
    <n v="485"/>
    <n v="486"/>
    <n v="486"/>
    <n v="795"/>
    <m/>
    <n v="0.5"/>
    <n v="243"/>
    <n v="397.5"/>
    <n v="242.5"/>
  </r>
  <r>
    <x v="2"/>
    <x v="411"/>
    <s v="DISPATCHABLE"/>
    <n v="204.96"/>
    <n v="537"/>
    <n v="539"/>
    <n v="539"/>
    <n v="795"/>
    <m/>
    <n v="0.5"/>
    <n v="269.5"/>
    <n v="397.5"/>
    <n v="268.5"/>
  </r>
  <r>
    <x v="2"/>
    <x v="412"/>
    <s v="DISPATCHABLE"/>
    <n v="204.99199999999999"/>
    <n v="581"/>
    <n v="584"/>
    <n v="584"/>
    <n v="795"/>
    <m/>
    <n v="0.5"/>
    <n v="292"/>
    <n v="397.5"/>
    <n v="290.5"/>
  </r>
  <r>
    <x v="2"/>
    <x v="413"/>
    <s v="DISPATCHABLE"/>
    <n v="205.792"/>
    <n v="665"/>
    <n v="668"/>
    <n v="668"/>
    <n v="795"/>
    <m/>
    <n v="0.5"/>
    <n v="334"/>
    <n v="397.5"/>
    <n v="332.5"/>
  </r>
  <r>
    <x v="2"/>
    <x v="414"/>
    <s v="DISPATCHABLE"/>
    <n v="206.94399999999999"/>
    <n v="732"/>
    <n v="736"/>
    <n v="736"/>
    <n v="795"/>
    <m/>
    <n v="0.5"/>
    <n v="368"/>
    <n v="397.5"/>
    <n v="366"/>
  </r>
  <r>
    <x v="2"/>
    <x v="415"/>
    <s v="DISPATCHABLE"/>
    <n v="207.744"/>
    <n v="717"/>
    <n v="721"/>
    <n v="721"/>
    <n v="795"/>
    <m/>
    <n v="0.5"/>
    <n v="360.5"/>
    <n v="397.5"/>
    <n v="358.5"/>
  </r>
  <r>
    <x v="2"/>
    <x v="416"/>
    <s v="DISPATCHABLE"/>
    <n v="213.92"/>
    <n v="790"/>
    <n v="795"/>
    <n v="795"/>
    <n v="795"/>
    <m/>
    <n v="0.5"/>
    <n v="397.5"/>
    <n v="397.5"/>
    <n v="395"/>
  </r>
  <r>
    <x v="2"/>
    <x v="417"/>
    <s v="DISPATCHABLE"/>
    <n v="207.80799999999999"/>
    <n v="693"/>
    <n v="697"/>
    <n v="697"/>
    <n v="795"/>
    <m/>
    <n v="0.5"/>
    <n v="348.5"/>
    <n v="397.5"/>
    <n v="346.5"/>
  </r>
  <r>
    <x v="2"/>
    <x v="418"/>
    <s v="DISPATCHABLE"/>
    <n v="208.28800000000001"/>
    <n v="790"/>
    <n v="795"/>
    <n v="795"/>
    <n v="795"/>
    <m/>
    <n v="0.5"/>
    <n v="397.5"/>
    <n v="397.5"/>
    <n v="395"/>
  </r>
  <r>
    <x v="2"/>
    <x v="419"/>
    <s v="DISPATCHABLE"/>
    <n v="249.50399999999999"/>
    <n v="790"/>
    <n v="795"/>
    <n v="795"/>
    <n v="795"/>
    <m/>
    <n v="0.5"/>
    <n v="397.5"/>
    <n v="397.5"/>
    <n v="395"/>
  </r>
  <r>
    <x v="2"/>
    <x v="420"/>
    <s v="DISPATCHABLE"/>
    <n v="267.52"/>
    <n v="790"/>
    <n v="795"/>
    <n v="795"/>
    <n v="795"/>
    <m/>
    <n v="0.5"/>
    <n v="397.5"/>
    <n v="397.5"/>
    <n v="395"/>
  </r>
  <r>
    <x v="2"/>
    <x v="421"/>
    <s v="DISPATCHABLE"/>
    <n v="315.87200000000001"/>
    <n v="790"/>
    <n v="795"/>
    <n v="795"/>
    <n v="795"/>
    <m/>
    <n v="0.5"/>
    <n v="397.5"/>
    <n v="397.5"/>
    <n v="395"/>
  </r>
  <r>
    <x v="2"/>
    <x v="422"/>
    <s v="DISPATCHABLE"/>
    <n v="371.42399999999998"/>
    <n v="790"/>
    <n v="795"/>
    <n v="795"/>
    <n v="795"/>
    <m/>
    <n v="0.5"/>
    <n v="397.5"/>
    <n v="397.5"/>
    <n v="395"/>
  </r>
  <r>
    <x v="2"/>
    <x v="423"/>
    <s v="DISPATCHABLE"/>
    <n v="378.72"/>
    <n v="790"/>
    <n v="795"/>
    <n v="795"/>
    <n v="795"/>
    <m/>
    <n v="0.5"/>
    <n v="397.5"/>
    <n v="397.5"/>
    <n v="395"/>
  </r>
  <r>
    <x v="2"/>
    <x v="424"/>
    <s v="DISPATCHABLE"/>
    <n v="382.75200000000001"/>
    <n v="790"/>
    <n v="795"/>
    <n v="795"/>
    <n v="795"/>
    <m/>
    <n v="0.5"/>
    <n v="397.5"/>
    <n v="397.5"/>
    <n v="395"/>
  </r>
  <r>
    <x v="2"/>
    <x v="425"/>
    <s v="DISPATCHABLE"/>
    <n v="385.76"/>
    <n v="790"/>
    <n v="795"/>
    <n v="795"/>
    <n v="795"/>
    <m/>
    <n v="0.5"/>
    <n v="397.5"/>
    <n v="397.5"/>
    <n v="395"/>
  </r>
  <r>
    <x v="2"/>
    <x v="426"/>
    <s v="DISPATCHABLE"/>
    <n v="394.976"/>
    <n v="791"/>
    <n v="795"/>
    <n v="795"/>
    <n v="795"/>
    <m/>
    <n v="0.5"/>
    <n v="397.5"/>
    <n v="397.5"/>
    <n v="395.5"/>
  </r>
  <r>
    <x v="2"/>
    <x v="427"/>
    <s v="DISPATCHABLE"/>
    <n v="367.71199999999999"/>
    <n v="791"/>
    <n v="795"/>
    <n v="795"/>
    <n v="795"/>
    <m/>
    <n v="0.5"/>
    <n v="397.5"/>
    <n v="397.5"/>
    <n v="395.5"/>
  </r>
  <r>
    <x v="2"/>
    <x v="428"/>
    <s v="DISPATCHABLE"/>
    <n v="351.392"/>
    <n v="790"/>
    <n v="795"/>
    <n v="795"/>
    <n v="795"/>
    <m/>
    <n v="0.5"/>
    <n v="397.5"/>
    <n v="397.5"/>
    <n v="395"/>
  </r>
  <r>
    <x v="2"/>
    <x v="429"/>
    <s v="DISPATCHABLE"/>
    <n v="376.8"/>
    <n v="790"/>
    <n v="795"/>
    <n v="795"/>
    <n v="795"/>
    <m/>
    <n v="0.5"/>
    <n v="397.5"/>
    <n v="397.5"/>
    <n v="395"/>
  </r>
  <r>
    <x v="2"/>
    <x v="430"/>
    <s v="DISPATCHABLE"/>
    <n v="329.98399999999998"/>
    <n v="790"/>
    <n v="795"/>
    <n v="795"/>
    <n v="795"/>
    <m/>
    <n v="0.5"/>
    <n v="397.5"/>
    <n v="397.5"/>
    <n v="395"/>
  </r>
  <r>
    <x v="2"/>
    <x v="431"/>
    <s v="DISPATCHABLE"/>
    <n v="258.56"/>
    <n v="790"/>
    <n v="795"/>
    <n v="795"/>
    <n v="795"/>
    <m/>
    <n v="0.5"/>
    <n v="397.5"/>
    <n v="397.5"/>
    <n v="395"/>
  </r>
  <r>
    <x v="2"/>
    <x v="432"/>
    <s v="DISPATCHABLE"/>
    <n v="219.93600000000001"/>
    <n v="754"/>
    <n v="758"/>
    <n v="758"/>
    <n v="795"/>
    <m/>
    <n v="0.5"/>
    <n v="379"/>
    <n v="397.5"/>
    <n v="377"/>
  </r>
  <r>
    <x v="2"/>
    <x v="433"/>
    <s v="DISPATCHABLE"/>
    <n v="204.99199999999999"/>
    <n v="673"/>
    <n v="677"/>
    <n v="677"/>
    <n v="795"/>
    <m/>
    <n v="0.5"/>
    <n v="338.5"/>
    <n v="397.5"/>
    <n v="336.5"/>
  </r>
  <r>
    <x v="2"/>
    <x v="434"/>
    <s v="DISPATCHABLE"/>
    <n v="204.99199999999999"/>
    <n v="543"/>
    <n v="545"/>
    <n v="545"/>
    <n v="795"/>
    <m/>
    <n v="0.5"/>
    <n v="272.5"/>
    <n v="397.5"/>
    <n v="271.5"/>
  </r>
  <r>
    <x v="2"/>
    <x v="435"/>
    <s v="DISPATCHABLE"/>
    <n v="204.73599999999999"/>
    <n v="447"/>
    <n v="448"/>
    <n v="448"/>
    <n v="795"/>
    <m/>
    <n v="0.5"/>
    <n v="224"/>
    <n v="397.5"/>
    <n v="223.5"/>
  </r>
  <r>
    <x v="2"/>
    <x v="436"/>
    <s v="DISPATCHABLE"/>
    <n v="204.83199999999999"/>
    <n v="434"/>
    <n v="435"/>
    <n v="435"/>
    <n v="795"/>
    <m/>
    <n v="0.5"/>
    <n v="217.5"/>
    <n v="397.5"/>
    <n v="217"/>
  </r>
  <r>
    <x v="2"/>
    <x v="437"/>
    <s v="DISPATCHABLE"/>
    <n v="205.24799999999999"/>
    <n v="522"/>
    <n v="524"/>
    <n v="524"/>
    <n v="795"/>
    <m/>
    <n v="0.5"/>
    <n v="262"/>
    <n v="397.5"/>
    <n v="261"/>
  </r>
  <r>
    <x v="2"/>
    <x v="438"/>
    <s v="DISPATCHABLE"/>
    <n v="206.36799999999999"/>
    <n v="584"/>
    <n v="587"/>
    <n v="587"/>
    <n v="795"/>
    <m/>
    <n v="0.5"/>
    <n v="293.5"/>
    <n v="397.5"/>
    <n v="292"/>
  </r>
  <r>
    <x v="2"/>
    <x v="439"/>
    <s v="DISPATCHABLE"/>
    <n v="206.84800000000001"/>
    <n v="684"/>
    <n v="687"/>
    <n v="687"/>
    <n v="795"/>
    <m/>
    <n v="0.5"/>
    <n v="343.5"/>
    <n v="397.5"/>
    <n v="342"/>
  </r>
  <r>
    <x v="2"/>
    <x v="440"/>
    <s v="DISPATCHABLE"/>
    <n v="211.80799999999999"/>
    <n v="733"/>
    <n v="738"/>
    <n v="738"/>
    <n v="795"/>
    <m/>
    <n v="0.5"/>
    <n v="369"/>
    <n v="397.5"/>
    <n v="366.5"/>
  </r>
  <r>
    <x v="2"/>
    <x v="441"/>
    <s v="DISPATCHABLE"/>
    <n v="206.84800000000001"/>
    <n v="700"/>
    <n v="703"/>
    <n v="703"/>
    <n v="795"/>
    <m/>
    <n v="0.5"/>
    <n v="351.5"/>
    <n v="397.5"/>
    <n v="350"/>
  </r>
  <r>
    <x v="2"/>
    <x v="442"/>
    <s v="DISPATCHABLE"/>
    <n v="208.928"/>
    <n v="713"/>
    <n v="717"/>
    <n v="717"/>
    <n v="795"/>
    <m/>
    <n v="0.5"/>
    <n v="358.5"/>
    <n v="397.5"/>
    <n v="356.5"/>
  </r>
  <r>
    <x v="2"/>
    <x v="443"/>
    <s v="DISPATCHABLE"/>
    <n v="210.208"/>
    <n v="661"/>
    <n v="665"/>
    <n v="665"/>
    <n v="795"/>
    <m/>
    <n v="0.5"/>
    <n v="332.5"/>
    <n v="397.5"/>
    <n v="330.5"/>
  </r>
  <r>
    <x v="2"/>
    <x v="444"/>
    <s v="DISPATCHABLE"/>
    <n v="211.072"/>
    <n v="790"/>
    <n v="795"/>
    <n v="795"/>
    <n v="795"/>
    <m/>
    <n v="0.5"/>
    <n v="397.5"/>
    <n v="397.5"/>
    <n v="395"/>
  </r>
  <r>
    <x v="2"/>
    <x v="445"/>
    <s v="DISPATCHABLE"/>
    <n v="242.78399999999999"/>
    <n v="790"/>
    <n v="795"/>
    <n v="795"/>
    <n v="795"/>
    <m/>
    <n v="0.5"/>
    <n v="397.5"/>
    <n v="397.5"/>
    <n v="395"/>
  </r>
  <r>
    <x v="2"/>
    <x v="446"/>
    <s v="DISPATCHABLE"/>
    <n v="280.416"/>
    <n v="790"/>
    <n v="795"/>
    <n v="795"/>
    <n v="795"/>
    <m/>
    <n v="0.5"/>
    <n v="397.5"/>
    <n v="397.5"/>
    <n v="395"/>
  </r>
  <r>
    <x v="2"/>
    <x v="447"/>
    <s v="DISPATCHABLE"/>
    <n v="341.50400000000002"/>
    <n v="790"/>
    <n v="795"/>
    <n v="795"/>
    <n v="795"/>
    <m/>
    <n v="0.5"/>
    <n v="397.5"/>
    <n v="397.5"/>
    <n v="395"/>
  </r>
  <r>
    <x v="2"/>
    <x v="448"/>
    <s v="DISPATCHABLE"/>
    <n v="384.25599999999997"/>
    <n v="790"/>
    <n v="795"/>
    <n v="795"/>
    <n v="795"/>
    <m/>
    <n v="0.5"/>
    <n v="397.5"/>
    <n v="397.5"/>
    <n v="395"/>
  </r>
  <r>
    <x v="2"/>
    <x v="449"/>
    <s v="DISPATCHABLE"/>
    <n v="393.44"/>
    <n v="791"/>
    <n v="795"/>
    <n v="795"/>
    <n v="795"/>
    <m/>
    <n v="0.5"/>
    <n v="397.5"/>
    <n v="397.5"/>
    <n v="395.5"/>
  </r>
  <r>
    <x v="2"/>
    <x v="450"/>
    <s v="DISPATCHABLE"/>
    <n v="385.88799999999998"/>
    <n v="791"/>
    <n v="795"/>
    <n v="795"/>
    <n v="795"/>
    <m/>
    <n v="0.5"/>
    <n v="397.5"/>
    <n v="397.5"/>
    <n v="395.5"/>
  </r>
  <r>
    <x v="2"/>
    <x v="451"/>
    <s v="DISPATCHABLE"/>
    <n v="382.36799999999999"/>
    <n v="791"/>
    <n v="795"/>
    <n v="795"/>
    <n v="795"/>
    <m/>
    <n v="0.5"/>
    <n v="397.5"/>
    <n v="397.5"/>
    <n v="395.5"/>
  </r>
  <r>
    <x v="2"/>
    <x v="452"/>
    <s v="DISPATCHABLE"/>
    <n v="343.392"/>
    <n v="790"/>
    <n v="795"/>
    <n v="795"/>
    <n v="795"/>
    <m/>
    <n v="0.5"/>
    <n v="397.5"/>
    <n v="397.5"/>
    <n v="395"/>
  </r>
  <r>
    <x v="2"/>
    <x v="453"/>
    <s v="DISPATCHABLE"/>
    <n v="366.43200000000002"/>
    <n v="790"/>
    <n v="795"/>
    <n v="795"/>
    <n v="795"/>
    <m/>
    <n v="0.5"/>
    <n v="397.5"/>
    <n v="397.5"/>
    <n v="395"/>
  </r>
  <r>
    <x v="2"/>
    <x v="454"/>
    <s v="DISPATCHABLE"/>
    <n v="358.94400000000002"/>
    <n v="790"/>
    <n v="795"/>
    <n v="795"/>
    <n v="795"/>
    <m/>
    <n v="0.5"/>
    <n v="397.5"/>
    <n v="397.5"/>
    <n v="395"/>
  </r>
  <r>
    <x v="2"/>
    <x v="455"/>
    <s v="DISPATCHABLE"/>
    <n v="310.20800000000003"/>
    <n v="790"/>
    <n v="795"/>
    <n v="795"/>
    <n v="795"/>
    <m/>
    <n v="0.5"/>
    <n v="397.5"/>
    <n v="397.5"/>
    <n v="395"/>
  </r>
  <r>
    <x v="2"/>
    <x v="456"/>
    <s v="DISPATCHABLE"/>
    <n v="232.256"/>
    <n v="756"/>
    <n v="760"/>
    <n v="760"/>
    <n v="795"/>
    <m/>
    <n v="0.5"/>
    <n v="380"/>
    <n v="397.5"/>
    <n v="378"/>
  </r>
  <r>
    <x v="2"/>
    <x v="457"/>
    <s v="DISPATCHABLE"/>
    <n v="206.01599999999999"/>
    <n v="695"/>
    <n v="699"/>
    <n v="699"/>
    <n v="795"/>
    <m/>
    <n v="0.5"/>
    <n v="349.5"/>
    <n v="397.5"/>
    <n v="347.5"/>
  </r>
  <r>
    <x v="2"/>
    <x v="458"/>
    <s v="DISPATCHABLE"/>
    <n v="204.928"/>
    <n v="627"/>
    <n v="630"/>
    <n v="630"/>
    <n v="795"/>
    <m/>
    <n v="0.5"/>
    <n v="315"/>
    <n v="397.5"/>
    <n v="313.5"/>
  </r>
  <r>
    <x v="2"/>
    <x v="459"/>
    <s v="DISPATCHABLE"/>
    <n v="205.05600000000001"/>
    <n v="632"/>
    <n v="635"/>
    <n v="635"/>
    <n v="795"/>
    <m/>
    <n v="0.5"/>
    <n v="317.5"/>
    <n v="397.5"/>
    <n v="316"/>
  </r>
  <r>
    <x v="2"/>
    <x v="460"/>
    <s v="DISPATCHABLE"/>
    <n v="205.12"/>
    <n v="637"/>
    <n v="640"/>
    <n v="640"/>
    <n v="795"/>
    <m/>
    <n v="0.5"/>
    <n v="320"/>
    <n v="397.5"/>
    <n v="318.5"/>
  </r>
  <r>
    <x v="2"/>
    <x v="461"/>
    <s v="DISPATCHABLE"/>
    <n v="205.024"/>
    <n v="617"/>
    <n v="620"/>
    <n v="620"/>
    <n v="795"/>
    <m/>
    <n v="0.5"/>
    <n v="310"/>
    <n v="397.5"/>
    <n v="308.5"/>
  </r>
  <r>
    <x v="2"/>
    <x v="462"/>
    <s v="DISPATCHABLE"/>
    <n v="205.536"/>
    <n v="634"/>
    <n v="637"/>
    <n v="637"/>
    <n v="795"/>
    <m/>
    <n v="0.5"/>
    <n v="318.5"/>
    <n v="397.5"/>
    <n v="317"/>
  </r>
  <r>
    <x v="2"/>
    <x v="463"/>
    <s v="DISPATCHABLE"/>
    <n v="205.63200000000001"/>
    <n v="654"/>
    <n v="657"/>
    <n v="657"/>
    <n v="795"/>
    <m/>
    <n v="0.5"/>
    <n v="328.5"/>
    <n v="397.5"/>
    <n v="327"/>
  </r>
  <r>
    <x v="2"/>
    <x v="464"/>
    <s v="DISPATCHABLE"/>
    <n v="207.00800000000001"/>
    <n v="679"/>
    <n v="682"/>
    <n v="682"/>
    <n v="795"/>
    <m/>
    <n v="0.5"/>
    <n v="341"/>
    <n v="397.5"/>
    <n v="339.5"/>
  </r>
  <r>
    <x v="2"/>
    <x v="465"/>
    <s v="DISPATCHABLE"/>
    <n v="214.36799999999999"/>
    <n v="731"/>
    <n v="736"/>
    <n v="736"/>
    <n v="795"/>
    <m/>
    <n v="0.5"/>
    <n v="368"/>
    <n v="397.5"/>
    <n v="365.5"/>
  </r>
  <r>
    <x v="2"/>
    <x v="466"/>
    <s v="DISPATCHABLE"/>
    <n v="237.31200000000001"/>
    <n v="790"/>
    <n v="795"/>
    <n v="795"/>
    <n v="795"/>
    <m/>
    <n v="0.5"/>
    <n v="397.5"/>
    <n v="397.5"/>
    <n v="395"/>
  </r>
  <r>
    <x v="2"/>
    <x v="467"/>
    <s v="DISPATCHABLE"/>
    <n v="253.40799999999999"/>
    <n v="790"/>
    <n v="795"/>
    <n v="795"/>
    <n v="795"/>
    <m/>
    <n v="0.5"/>
    <n v="397.5"/>
    <n v="397.5"/>
    <n v="395"/>
  </r>
  <r>
    <x v="2"/>
    <x v="468"/>
    <s v="DISPATCHABLE"/>
    <n v="234.17599999999999"/>
    <n v="790"/>
    <n v="795"/>
    <n v="795"/>
    <n v="795"/>
    <m/>
    <n v="0.5"/>
    <n v="397.5"/>
    <n v="397.5"/>
    <n v="395"/>
  </r>
  <r>
    <x v="2"/>
    <x v="469"/>
    <s v="DISPATCHABLE"/>
    <n v="273.40800000000002"/>
    <n v="790"/>
    <n v="795"/>
    <n v="795"/>
    <n v="795"/>
    <m/>
    <n v="0.5"/>
    <n v="397.5"/>
    <n v="397.5"/>
    <n v="395"/>
  </r>
  <r>
    <x v="2"/>
    <x v="470"/>
    <s v="DISPATCHABLE"/>
    <n v="305.69600000000003"/>
    <n v="790"/>
    <n v="795"/>
    <n v="795"/>
    <n v="795"/>
    <m/>
    <n v="0.5"/>
    <n v="397.5"/>
    <n v="397.5"/>
    <n v="395"/>
  </r>
  <r>
    <x v="2"/>
    <x v="471"/>
    <s v="DISPATCHABLE"/>
    <n v="346.94400000000002"/>
    <n v="790"/>
    <n v="795"/>
    <n v="795"/>
    <n v="795"/>
    <m/>
    <n v="0.5"/>
    <n v="397.5"/>
    <n v="397.5"/>
    <n v="395"/>
  </r>
  <r>
    <x v="2"/>
    <x v="472"/>
    <s v="DISPATCHABLE"/>
    <n v="390.91199999999998"/>
    <n v="791"/>
    <n v="795"/>
    <n v="795"/>
    <n v="795"/>
    <m/>
    <n v="0.5"/>
    <n v="397.5"/>
    <n v="397.5"/>
    <n v="395.5"/>
  </r>
  <r>
    <x v="2"/>
    <x v="473"/>
    <s v="DISPATCHABLE"/>
    <n v="395.10399999999998"/>
    <n v="791"/>
    <n v="795"/>
    <n v="795"/>
    <n v="795"/>
    <m/>
    <n v="0.5"/>
    <n v="397.5"/>
    <n v="397.5"/>
    <n v="395.5"/>
  </r>
  <r>
    <x v="2"/>
    <x v="474"/>
    <s v="DISPATCHABLE"/>
    <n v="395.13600000000002"/>
    <n v="791"/>
    <n v="795"/>
    <n v="795"/>
    <n v="795"/>
    <m/>
    <n v="0.5"/>
    <n v="397.5"/>
    <n v="397.5"/>
    <n v="395.5"/>
  </r>
  <r>
    <x v="2"/>
    <x v="475"/>
    <s v="DISPATCHABLE"/>
    <n v="392.512"/>
    <n v="791"/>
    <n v="795"/>
    <n v="795"/>
    <n v="795"/>
    <m/>
    <n v="0.5"/>
    <n v="397.5"/>
    <n v="397.5"/>
    <n v="395.5"/>
  </r>
  <r>
    <x v="2"/>
    <x v="476"/>
    <s v="DISPATCHABLE"/>
    <n v="388.83199999999999"/>
    <n v="790"/>
    <n v="795"/>
    <n v="795"/>
    <n v="795"/>
    <m/>
    <n v="0.5"/>
    <n v="397.5"/>
    <n v="397.5"/>
    <n v="395"/>
  </r>
  <r>
    <x v="2"/>
    <x v="477"/>
    <s v="DISPATCHABLE"/>
    <n v="384.54399999999998"/>
    <n v="791"/>
    <n v="795"/>
    <n v="795"/>
    <n v="795"/>
    <m/>
    <n v="0.5"/>
    <n v="397.5"/>
    <n v="397.5"/>
    <n v="395.5"/>
  </r>
  <r>
    <x v="2"/>
    <x v="478"/>
    <s v="DISPATCHABLE"/>
    <n v="345.82400000000001"/>
    <n v="790"/>
    <n v="795"/>
    <n v="795"/>
    <n v="795"/>
    <m/>
    <n v="0.5"/>
    <n v="397.5"/>
    <n v="397.5"/>
    <n v="395"/>
  </r>
  <r>
    <x v="2"/>
    <x v="479"/>
    <s v="DISPATCHABLE"/>
    <n v="276.86399999999998"/>
    <n v="790"/>
    <n v="795"/>
    <n v="795"/>
    <n v="795"/>
    <m/>
    <n v="0.5"/>
    <n v="397.5"/>
    <n v="397.5"/>
    <n v="395"/>
  </r>
  <r>
    <x v="2"/>
    <x v="480"/>
    <s v="DISPATCHABLE"/>
    <n v="213.76"/>
    <n v="639"/>
    <n v="642"/>
    <n v="642"/>
    <n v="795"/>
    <m/>
    <n v="0.5"/>
    <n v="321"/>
    <n v="397.5"/>
    <n v="319.5"/>
  </r>
  <r>
    <x v="2"/>
    <x v="481"/>
    <s v="DISPATCHABLE"/>
    <n v="208.54400000000001"/>
    <n v="683"/>
    <n v="686"/>
    <n v="686"/>
    <n v="795"/>
    <m/>
    <n v="0.5"/>
    <n v="343"/>
    <n v="397.5"/>
    <n v="341.5"/>
  </r>
  <r>
    <x v="2"/>
    <x v="482"/>
    <s v="DISPATCHABLE"/>
    <n v="205.15199999999999"/>
    <n v="463"/>
    <n v="464"/>
    <n v="464"/>
    <n v="795"/>
    <m/>
    <n v="0.5"/>
    <n v="232"/>
    <n v="397.5"/>
    <n v="231.5"/>
  </r>
  <r>
    <x v="2"/>
    <x v="483"/>
    <s v="DISPATCHABLE"/>
    <n v="204.608"/>
    <n v="421"/>
    <n v="421"/>
    <n v="421"/>
    <n v="795"/>
    <m/>
    <n v="0.5"/>
    <n v="210.5"/>
    <n v="397.5"/>
    <n v="210.5"/>
  </r>
  <r>
    <x v="2"/>
    <x v="484"/>
    <s v="DISPATCHABLE"/>
    <n v="205.08799999999999"/>
    <n v="442"/>
    <n v="442"/>
    <n v="442"/>
    <n v="795"/>
    <m/>
    <n v="0.5"/>
    <n v="221"/>
    <n v="397.5"/>
    <n v="221"/>
  </r>
  <r>
    <x v="2"/>
    <x v="485"/>
    <s v="DISPATCHABLE"/>
    <n v="204.70400000000001"/>
    <n v="444"/>
    <n v="444"/>
    <n v="444"/>
    <n v="795"/>
    <m/>
    <n v="0.5"/>
    <n v="222"/>
    <n v="397.5"/>
    <n v="222"/>
  </r>
  <r>
    <x v="2"/>
    <x v="486"/>
    <s v="DISPATCHABLE"/>
    <n v="204.864"/>
    <n v="448"/>
    <n v="449"/>
    <n v="449"/>
    <n v="795"/>
    <m/>
    <n v="0.5"/>
    <n v="224.5"/>
    <n v="397.5"/>
    <n v="224"/>
  </r>
  <r>
    <x v="2"/>
    <x v="487"/>
    <s v="DISPATCHABLE"/>
    <n v="204.73599999999999"/>
    <n v="429"/>
    <n v="429"/>
    <n v="429"/>
    <n v="795"/>
    <m/>
    <n v="0.5"/>
    <n v="214.5"/>
    <n v="397.5"/>
    <n v="214.5"/>
  </r>
  <r>
    <x v="2"/>
    <x v="488"/>
    <s v="DISPATCHABLE"/>
    <n v="204.8"/>
    <n v="431"/>
    <n v="431"/>
    <n v="431"/>
    <n v="795"/>
    <m/>
    <n v="0.5"/>
    <n v="215.5"/>
    <n v="397.5"/>
    <n v="215.5"/>
  </r>
  <r>
    <x v="2"/>
    <x v="489"/>
    <s v="DISPATCHABLE"/>
    <n v="210.01599999999999"/>
    <n v="638"/>
    <n v="641"/>
    <n v="641"/>
    <n v="795"/>
    <m/>
    <n v="0.5"/>
    <n v="320.5"/>
    <n v="397.5"/>
    <n v="319"/>
  </r>
  <r>
    <x v="2"/>
    <x v="490"/>
    <s v="DISPATCHABLE"/>
    <n v="232.73599999999999"/>
    <n v="790"/>
    <n v="795"/>
    <n v="795"/>
    <n v="795"/>
    <m/>
    <n v="0.5"/>
    <n v="397.5"/>
    <n v="397.5"/>
    <n v="395"/>
  </r>
  <r>
    <x v="2"/>
    <x v="491"/>
    <s v="DISPATCHABLE"/>
    <n v="209.76"/>
    <n v="633"/>
    <n v="636"/>
    <n v="636"/>
    <n v="795"/>
    <m/>
    <n v="0.5"/>
    <n v="318"/>
    <n v="397.5"/>
    <n v="316.5"/>
  </r>
  <r>
    <x v="2"/>
    <x v="492"/>
    <s v="DISPATCHABLE"/>
    <n v="226.4"/>
    <n v="777"/>
    <n v="782"/>
    <n v="782"/>
    <n v="795"/>
    <m/>
    <n v="0.5"/>
    <n v="391"/>
    <n v="397.5"/>
    <n v="388.5"/>
  </r>
  <r>
    <x v="2"/>
    <x v="493"/>
    <s v="DISPATCHABLE"/>
    <n v="237.56800000000001"/>
    <n v="790"/>
    <n v="795"/>
    <n v="795"/>
    <n v="795"/>
    <m/>
    <n v="0.5"/>
    <n v="397.5"/>
    <n v="397.5"/>
    <n v="395"/>
  </r>
  <r>
    <x v="2"/>
    <x v="494"/>
    <s v="DISPATCHABLE"/>
    <n v="215.45599999999999"/>
    <n v="754"/>
    <n v="758"/>
    <n v="758"/>
    <n v="795"/>
    <m/>
    <n v="0.5"/>
    <n v="379"/>
    <n v="397.5"/>
    <n v="377"/>
  </r>
  <r>
    <x v="2"/>
    <x v="495"/>
    <s v="DISPATCHABLE"/>
    <n v="252.672"/>
    <n v="790"/>
    <n v="795"/>
    <n v="795"/>
    <n v="795"/>
    <m/>
    <n v="0.5"/>
    <n v="397.5"/>
    <n v="397.5"/>
    <n v="395"/>
  </r>
  <r>
    <x v="2"/>
    <x v="496"/>
    <s v="DISPATCHABLE"/>
    <n v="318.08"/>
    <n v="790"/>
    <n v="795"/>
    <n v="795"/>
    <n v="795"/>
    <m/>
    <n v="0.5"/>
    <n v="397.5"/>
    <n v="397.5"/>
    <n v="395"/>
  </r>
  <r>
    <x v="2"/>
    <x v="497"/>
    <s v="DISPATCHABLE"/>
    <n v="376.096"/>
    <n v="790"/>
    <n v="795"/>
    <n v="795"/>
    <n v="795"/>
    <m/>
    <n v="0.5"/>
    <n v="397.5"/>
    <n v="397.5"/>
    <n v="395"/>
  </r>
  <r>
    <x v="2"/>
    <x v="498"/>
    <s v="DISPATCHABLE"/>
    <n v="387.488"/>
    <n v="790"/>
    <n v="795"/>
    <n v="795"/>
    <n v="795"/>
    <m/>
    <n v="0.5"/>
    <n v="397.5"/>
    <n v="397.5"/>
    <n v="395"/>
  </r>
  <r>
    <x v="2"/>
    <x v="499"/>
    <s v="DISPATCHABLE"/>
    <n v="376.86399999999998"/>
    <n v="790"/>
    <n v="795"/>
    <n v="795"/>
    <n v="795"/>
    <m/>
    <n v="0.5"/>
    <n v="397.5"/>
    <n v="397.5"/>
    <n v="395"/>
  </r>
  <r>
    <x v="2"/>
    <x v="500"/>
    <s v="DISPATCHABLE"/>
    <n v="342.976"/>
    <n v="790"/>
    <n v="795"/>
    <n v="795"/>
    <n v="795"/>
    <m/>
    <n v="0.5"/>
    <n v="397.5"/>
    <n v="397.5"/>
    <n v="395"/>
  </r>
  <r>
    <x v="2"/>
    <x v="501"/>
    <s v="DISPATCHABLE"/>
    <n v="316.73599999999999"/>
    <n v="790"/>
    <n v="795"/>
    <n v="795"/>
    <n v="795"/>
    <m/>
    <n v="0.5"/>
    <n v="397.5"/>
    <n v="397.5"/>
    <n v="395"/>
  </r>
  <r>
    <x v="2"/>
    <x v="502"/>
    <s v="DISPATCHABLE"/>
    <n v="285.88799999999998"/>
    <n v="790"/>
    <n v="795"/>
    <n v="795"/>
    <n v="795"/>
    <m/>
    <n v="0.5"/>
    <n v="397.5"/>
    <n v="397.5"/>
    <n v="395"/>
  </r>
  <r>
    <x v="2"/>
    <x v="503"/>
    <s v="DISPATCHABLE"/>
    <n v="231.16800000000001"/>
    <n v="753"/>
    <n v="758"/>
    <n v="758"/>
    <n v="795"/>
    <m/>
    <n v="0.5"/>
    <n v="379"/>
    <n v="397.5"/>
    <n v="376.5"/>
  </r>
  <r>
    <x v="2"/>
    <x v="504"/>
    <s v="DISPATCHABLE"/>
    <n v="214.17599999999999"/>
    <n v="747"/>
    <n v="752"/>
    <n v="752"/>
    <n v="795"/>
    <m/>
    <n v="0.5"/>
    <n v="376"/>
    <n v="397.5"/>
    <n v="373.5"/>
  </r>
  <r>
    <x v="2"/>
    <x v="505"/>
    <s v="DISPATCHABLE"/>
    <n v="207.29599999999999"/>
    <n v="717"/>
    <n v="721"/>
    <n v="721"/>
    <n v="795"/>
    <m/>
    <n v="0.5"/>
    <n v="360.5"/>
    <n v="397.5"/>
    <n v="358.5"/>
  </r>
  <r>
    <x v="2"/>
    <x v="506"/>
    <s v="DISPATCHABLE"/>
    <n v="204.864"/>
    <n v="488"/>
    <n v="489"/>
    <n v="489"/>
    <n v="795"/>
    <m/>
    <n v="0.5"/>
    <n v="244.5"/>
    <n v="397.5"/>
    <n v="244"/>
  </r>
  <r>
    <x v="2"/>
    <x v="507"/>
    <s v="DISPATCHABLE"/>
    <n v="204.89599999999999"/>
    <n v="438"/>
    <n v="438"/>
    <n v="438"/>
    <n v="795"/>
    <m/>
    <n v="0.5"/>
    <n v="219"/>
    <n v="397.5"/>
    <n v="219"/>
  </r>
  <r>
    <x v="2"/>
    <x v="508"/>
    <s v="DISPATCHABLE"/>
    <n v="204.768"/>
    <n v="465"/>
    <n v="466"/>
    <n v="466"/>
    <n v="795"/>
    <m/>
    <n v="0.5"/>
    <n v="233"/>
    <n v="397.5"/>
    <n v="232.5"/>
  </r>
  <r>
    <x v="2"/>
    <x v="509"/>
    <s v="DISPATCHABLE"/>
    <n v="204.96"/>
    <n v="451"/>
    <n v="452"/>
    <n v="452"/>
    <n v="795"/>
    <m/>
    <n v="0.5"/>
    <n v="226"/>
    <n v="397.5"/>
    <n v="225.5"/>
  </r>
  <r>
    <x v="2"/>
    <x v="510"/>
    <s v="DISPATCHABLE"/>
    <n v="204.83199999999999"/>
    <n v="476"/>
    <n v="476"/>
    <n v="476"/>
    <n v="795"/>
    <m/>
    <n v="0.5"/>
    <n v="238"/>
    <n v="397.5"/>
    <n v="238"/>
  </r>
  <r>
    <x v="2"/>
    <x v="511"/>
    <s v="DISPATCHABLE"/>
    <n v="204.99199999999999"/>
    <n v="575"/>
    <n v="577"/>
    <n v="577"/>
    <n v="795"/>
    <m/>
    <n v="0.5"/>
    <n v="288.5"/>
    <n v="397.5"/>
    <n v="287.5"/>
  </r>
  <r>
    <x v="2"/>
    <x v="512"/>
    <s v="DISPATCHABLE"/>
    <n v="205.024"/>
    <n v="537"/>
    <n v="539"/>
    <n v="539"/>
    <n v="795"/>
    <m/>
    <n v="0.5"/>
    <n v="269.5"/>
    <n v="397.5"/>
    <n v="268.5"/>
  </r>
  <r>
    <x v="2"/>
    <x v="513"/>
    <s v="DISPATCHABLE"/>
    <n v="205.12"/>
    <n v="549"/>
    <n v="551"/>
    <n v="551"/>
    <n v="795"/>
    <m/>
    <n v="0.5"/>
    <n v="275.5"/>
    <n v="397.5"/>
    <n v="274.5"/>
  </r>
  <r>
    <x v="2"/>
    <x v="514"/>
    <s v="DISPATCHABLE"/>
    <n v="211.29599999999999"/>
    <n v="790"/>
    <n v="795"/>
    <n v="795"/>
    <n v="795"/>
    <m/>
    <n v="0.5"/>
    <n v="397.5"/>
    <n v="397.5"/>
    <n v="395"/>
  </r>
  <r>
    <x v="2"/>
    <x v="515"/>
    <s v="DISPATCHABLE"/>
    <n v="211.04"/>
    <n v="782"/>
    <n v="787"/>
    <n v="787"/>
    <n v="795"/>
    <m/>
    <n v="0.5"/>
    <n v="393.5"/>
    <n v="397.5"/>
    <n v="391"/>
  </r>
  <r>
    <x v="2"/>
    <x v="516"/>
    <s v="DISPATCHABLE"/>
    <n v="205.82400000000001"/>
    <n v="639"/>
    <n v="642"/>
    <n v="642"/>
    <n v="795"/>
    <m/>
    <n v="0.5"/>
    <n v="321"/>
    <n v="397.5"/>
    <n v="319.5"/>
  </r>
  <r>
    <x v="2"/>
    <x v="517"/>
    <s v="DISPATCHABLE"/>
    <n v="220.416"/>
    <n v="787"/>
    <n v="792"/>
    <n v="792"/>
    <n v="795"/>
    <m/>
    <n v="0.5"/>
    <n v="396"/>
    <n v="397.5"/>
    <n v="393.5"/>
  </r>
  <r>
    <x v="2"/>
    <x v="518"/>
    <s v="DISPATCHABLE"/>
    <n v="254.78399999999999"/>
    <n v="790"/>
    <n v="795"/>
    <n v="795"/>
    <n v="795"/>
    <m/>
    <n v="0.5"/>
    <n v="397.5"/>
    <n v="397.5"/>
    <n v="395"/>
  </r>
  <r>
    <x v="2"/>
    <x v="519"/>
    <s v="DISPATCHABLE"/>
    <n v="290.68799999999999"/>
    <n v="790"/>
    <n v="795"/>
    <n v="795"/>
    <n v="795"/>
    <m/>
    <n v="0.5"/>
    <n v="397.5"/>
    <n v="397.5"/>
    <n v="395"/>
  </r>
  <r>
    <x v="2"/>
    <x v="520"/>
    <s v="DISPATCHABLE"/>
    <n v="309.24799999999999"/>
    <n v="790"/>
    <n v="795"/>
    <n v="795"/>
    <n v="795"/>
    <m/>
    <n v="0.5"/>
    <n v="397.5"/>
    <n v="397.5"/>
    <n v="395"/>
  </r>
  <r>
    <x v="2"/>
    <x v="521"/>
    <s v="DISPATCHABLE"/>
    <n v="311.87200000000001"/>
    <n v="790"/>
    <n v="795"/>
    <n v="795"/>
    <n v="795"/>
    <m/>
    <n v="0.5"/>
    <n v="397.5"/>
    <n v="397.5"/>
    <n v="395"/>
  </r>
  <r>
    <x v="2"/>
    <x v="522"/>
    <s v="DISPATCHABLE"/>
    <n v="337.47199999999998"/>
    <n v="790"/>
    <n v="795"/>
    <n v="795"/>
    <n v="795"/>
    <m/>
    <n v="0.5"/>
    <n v="397.5"/>
    <n v="397.5"/>
    <n v="395"/>
  </r>
  <r>
    <x v="2"/>
    <x v="523"/>
    <s v="DISPATCHABLE"/>
    <n v="319.904"/>
    <n v="790"/>
    <n v="795"/>
    <n v="795"/>
    <n v="795"/>
    <m/>
    <n v="0.5"/>
    <n v="397.5"/>
    <n v="397.5"/>
    <n v="395"/>
  </r>
  <r>
    <x v="2"/>
    <x v="524"/>
    <s v="DISPATCHABLE"/>
    <n v="276"/>
    <n v="790"/>
    <n v="795"/>
    <n v="795"/>
    <n v="795"/>
    <m/>
    <n v="0.5"/>
    <n v="397.5"/>
    <n v="397.5"/>
    <n v="395"/>
  </r>
  <r>
    <x v="2"/>
    <x v="525"/>
    <s v="DISPATCHABLE"/>
    <n v="275.61599999999999"/>
    <n v="790"/>
    <n v="795"/>
    <n v="795"/>
    <n v="795"/>
    <m/>
    <n v="0.5"/>
    <n v="397.5"/>
    <n v="397.5"/>
    <n v="395"/>
  </r>
  <r>
    <x v="2"/>
    <x v="526"/>
    <s v="DISPATCHABLE"/>
    <n v="235.29599999999999"/>
    <n v="790"/>
    <n v="795"/>
    <n v="795"/>
    <n v="795"/>
    <m/>
    <n v="0.5"/>
    <n v="397.5"/>
    <n v="397.5"/>
    <n v="395"/>
  </r>
  <r>
    <x v="2"/>
    <x v="527"/>
    <s v="DISPATCHABLE"/>
    <n v="210.01599999999999"/>
    <n v="729"/>
    <n v="733"/>
    <n v="733"/>
    <n v="795"/>
    <m/>
    <n v="0.5"/>
    <n v="366.5"/>
    <n v="397.5"/>
    <n v="364.5"/>
  </r>
  <r>
    <x v="2"/>
    <x v="528"/>
    <s v="DISPATCHABLE"/>
    <n v="205.12"/>
    <n v="520"/>
    <n v="521"/>
    <n v="521"/>
    <n v="795"/>
    <m/>
    <n v="0.5"/>
    <n v="260.5"/>
    <n v="397.5"/>
    <n v="260"/>
  </r>
  <r>
    <x v="2"/>
    <x v="529"/>
    <s v="DISPATCHABLE"/>
    <n v="205.66399999999999"/>
    <n v="545"/>
    <n v="547"/>
    <n v="547"/>
    <n v="795"/>
    <m/>
    <n v="0.5"/>
    <n v="273.5"/>
    <n v="397.5"/>
    <n v="272.5"/>
  </r>
  <r>
    <x v="2"/>
    <x v="530"/>
    <s v="DISPATCHABLE"/>
    <n v="207.16800000000001"/>
    <n v="564"/>
    <n v="566"/>
    <n v="566"/>
    <n v="795"/>
    <m/>
    <n v="0.5"/>
    <n v="283"/>
    <n v="397.5"/>
    <n v="282"/>
  </r>
  <r>
    <x v="2"/>
    <x v="531"/>
    <s v="DISPATCHABLE"/>
    <n v="204.83199999999999"/>
    <n v="470"/>
    <n v="471"/>
    <n v="471"/>
    <n v="795"/>
    <m/>
    <n v="0.5"/>
    <n v="235.5"/>
    <n v="397.5"/>
    <n v="235"/>
  </r>
  <r>
    <x v="2"/>
    <x v="532"/>
    <s v="DISPATCHABLE"/>
    <n v="204.864"/>
    <n v="466"/>
    <n v="467"/>
    <n v="467"/>
    <n v="795"/>
    <m/>
    <n v="0.5"/>
    <n v="233.5"/>
    <n v="397.5"/>
    <n v="233"/>
  </r>
  <r>
    <x v="2"/>
    <x v="533"/>
    <s v="DISPATCHABLE"/>
    <n v="204.73599999999999"/>
    <n v="474"/>
    <n v="474"/>
    <n v="474"/>
    <n v="795"/>
    <m/>
    <n v="0.5"/>
    <n v="237"/>
    <n v="397.5"/>
    <n v="237"/>
  </r>
  <r>
    <x v="2"/>
    <x v="534"/>
    <s v="DISPATCHABLE"/>
    <n v="205.0915"/>
    <n v="464"/>
    <n v="465"/>
    <n v="465"/>
    <n v="795"/>
    <m/>
    <n v="0.5"/>
    <n v="232.5"/>
    <n v="397.5"/>
    <n v="232"/>
  </r>
  <r>
    <x v="2"/>
    <x v="535"/>
    <s v="DISPATCHABLE"/>
    <n v="205.79949999999999"/>
    <n v="705"/>
    <n v="709"/>
    <n v="709"/>
    <n v="795"/>
    <m/>
    <n v="0.5"/>
    <n v="354.5"/>
    <n v="397.5"/>
    <n v="352.5"/>
  </r>
  <r>
    <x v="2"/>
    <x v="536"/>
    <s v="DISPATCHABLE"/>
    <n v="204.47"/>
    <n v="450"/>
    <n v="451"/>
    <n v="451"/>
    <n v="795"/>
    <m/>
    <n v="0.5"/>
    <n v="225.5"/>
    <n v="397.5"/>
    <n v="225"/>
  </r>
  <r>
    <x v="2"/>
    <x v="537"/>
    <s v="DISPATCHABLE"/>
    <n v="209.5975"/>
    <n v="686"/>
    <n v="689"/>
    <n v="689"/>
    <n v="795"/>
    <m/>
    <n v="0.5"/>
    <n v="344.5"/>
    <n v="397.5"/>
    <n v="343"/>
  </r>
  <r>
    <x v="2"/>
    <x v="538"/>
    <s v="DISPATCHABLE"/>
    <n v="244.65"/>
    <n v="508"/>
    <n v="795"/>
    <n v="795"/>
    <n v="795"/>
    <m/>
    <n v="0.5"/>
    <n v="397.5"/>
    <n v="397.5"/>
    <n v="254"/>
  </r>
  <r>
    <x v="2"/>
    <x v="539"/>
    <s v="DISPATCHABLE"/>
    <n v="250.1995"/>
    <n v="592"/>
    <n v="795"/>
    <n v="795"/>
    <n v="795"/>
    <m/>
    <n v="0.5"/>
    <n v="397.5"/>
    <n v="397.5"/>
    <n v="296"/>
  </r>
  <r>
    <x v="2"/>
    <x v="540"/>
    <s v="DISPATCHABLE"/>
    <n v="276.0915"/>
    <n v="790"/>
    <n v="795"/>
    <n v="795"/>
    <n v="795"/>
    <m/>
    <n v="0.5"/>
    <n v="397.5"/>
    <n v="397.5"/>
    <n v="395"/>
  </r>
  <r>
    <x v="2"/>
    <x v="541"/>
    <s v="DISPATCHABLE"/>
    <n v="315.05450000000002"/>
    <n v="790"/>
    <n v="795"/>
    <n v="795"/>
    <n v="795"/>
    <m/>
    <n v="0.5"/>
    <n v="397.5"/>
    <n v="397.5"/>
    <n v="395"/>
  </r>
  <r>
    <x v="2"/>
    <x v="542"/>
    <s v="DISPATCHABLE"/>
    <n v="347.45850000000002"/>
    <n v="790"/>
    <n v="795"/>
    <n v="795"/>
    <n v="795"/>
    <m/>
    <n v="0.5"/>
    <n v="397.5"/>
    <n v="397.5"/>
    <n v="395"/>
  </r>
  <r>
    <x v="2"/>
    <x v="543"/>
    <s v="DISPATCHABLE"/>
    <n v="358.63350000000003"/>
    <n v="790"/>
    <n v="795"/>
    <n v="795"/>
    <n v="795"/>
    <m/>
    <n v="0.5"/>
    <n v="397.5"/>
    <n v="397.5"/>
    <n v="395"/>
  </r>
  <r>
    <x v="2"/>
    <x v="544"/>
    <s v="DISPATCHABLE"/>
    <n v="392.9085"/>
    <n v="791"/>
    <n v="795"/>
    <n v="795"/>
    <n v="795"/>
    <m/>
    <n v="0.5"/>
    <n v="397.5"/>
    <n v="397.5"/>
    <n v="395.5"/>
  </r>
  <r>
    <x v="2"/>
    <x v="545"/>
    <s v="DISPATCHABLE"/>
    <n v="386.44900000000001"/>
    <n v="791"/>
    <n v="795"/>
    <n v="795"/>
    <n v="795"/>
    <m/>
    <n v="0.5"/>
    <n v="397.5"/>
    <n v="397.5"/>
    <n v="395.5"/>
  </r>
  <r>
    <x v="2"/>
    <x v="546"/>
    <s v="DISPATCHABLE"/>
    <n v="381.56200000000001"/>
    <n v="790"/>
    <n v="795"/>
    <n v="795"/>
    <n v="795"/>
    <m/>
    <n v="0.5"/>
    <n v="397.5"/>
    <n v="397.5"/>
    <n v="395"/>
  </r>
  <r>
    <x v="2"/>
    <x v="547"/>
    <s v="DISPATCHABLE"/>
    <n v="381.17250000000001"/>
    <n v="790"/>
    <n v="795"/>
    <n v="795"/>
    <n v="795"/>
    <m/>
    <n v="0.5"/>
    <n v="397.5"/>
    <n v="397.5"/>
    <n v="395"/>
  </r>
  <r>
    <x v="2"/>
    <x v="548"/>
    <s v="DISPATCHABLE"/>
    <n v="389.25450000000001"/>
    <n v="790"/>
    <n v="795"/>
    <n v="795"/>
    <n v="795"/>
    <m/>
    <n v="0.5"/>
    <n v="397.5"/>
    <n v="397.5"/>
    <n v="395"/>
  </r>
  <r>
    <x v="2"/>
    <x v="549"/>
    <s v="DISPATCHABLE"/>
    <n v="375.77499999999998"/>
    <n v="790"/>
    <n v="795"/>
    <n v="795"/>
    <n v="795"/>
    <m/>
    <n v="0.5"/>
    <n v="397.5"/>
    <n v="397.5"/>
    <n v="395"/>
  </r>
  <r>
    <x v="2"/>
    <x v="550"/>
    <s v="DISPATCHABLE"/>
    <n v="340.05200000000002"/>
    <n v="790"/>
    <n v="795"/>
    <n v="795"/>
    <n v="795"/>
    <m/>
    <n v="0.5"/>
    <n v="397.5"/>
    <n v="397.5"/>
    <n v="395"/>
  </r>
  <r>
    <x v="2"/>
    <x v="551"/>
    <s v="DISPATCHABLE"/>
    <n v="307.67250000000001"/>
    <n v="790"/>
    <n v="795"/>
    <n v="795"/>
    <n v="795"/>
    <m/>
    <n v="0.5"/>
    <n v="397.5"/>
    <n v="397.5"/>
    <n v="395"/>
  </r>
  <r>
    <x v="2"/>
    <x v="552"/>
    <s v="DISPATCHABLE"/>
    <n v="308.3245"/>
    <n v="790"/>
    <n v="795"/>
    <n v="795"/>
    <n v="795"/>
    <m/>
    <n v="0.5"/>
    <n v="397.5"/>
    <n v="397.5"/>
    <n v="395"/>
  </r>
  <r>
    <x v="2"/>
    <x v="553"/>
    <s v="DISPATCHABLE"/>
    <n v="257.09100000000001"/>
    <n v="790"/>
    <n v="795"/>
    <n v="795"/>
    <n v="795"/>
    <m/>
    <n v="0.5"/>
    <n v="397.5"/>
    <n v="397.5"/>
    <n v="395"/>
  </r>
  <r>
    <x v="2"/>
    <x v="554"/>
    <s v="DISPATCHABLE"/>
    <n v="216.25149999999999"/>
    <n v="738"/>
    <n v="742"/>
    <n v="742"/>
    <n v="795"/>
    <m/>
    <n v="0.5"/>
    <n v="371"/>
    <n v="397.5"/>
    <n v="369"/>
  </r>
  <r>
    <x v="2"/>
    <x v="555"/>
    <s v="DISPATCHABLE"/>
    <n v="205.35650000000001"/>
    <n v="564"/>
    <n v="566"/>
    <n v="566"/>
    <n v="795"/>
    <m/>
    <n v="0.5"/>
    <n v="283"/>
    <n v="397.5"/>
    <n v="282"/>
  </r>
  <r>
    <x v="2"/>
    <x v="556"/>
    <s v="DISPATCHABLE"/>
    <n v="205.05199999999999"/>
    <n v="546"/>
    <n v="548"/>
    <n v="548"/>
    <n v="795"/>
    <m/>
    <n v="0.5"/>
    <n v="274"/>
    <n v="397.5"/>
    <n v="273"/>
  </r>
  <r>
    <x v="2"/>
    <x v="557"/>
    <s v="DISPATCHABLE"/>
    <n v="213.35550000000001"/>
    <n v="790"/>
    <n v="795"/>
    <n v="795"/>
    <n v="795"/>
    <m/>
    <n v="0.5"/>
    <n v="397.5"/>
    <n v="397.5"/>
    <n v="395"/>
  </r>
  <r>
    <x v="2"/>
    <x v="558"/>
    <s v="DISPATCHABLE"/>
    <n v="206.71950000000001"/>
    <n v="590"/>
    <n v="694"/>
    <n v="694"/>
    <n v="795"/>
    <m/>
    <n v="0.5"/>
    <n v="347"/>
    <n v="397.5"/>
    <n v="295"/>
  </r>
  <r>
    <x v="2"/>
    <x v="559"/>
    <s v="DISPATCHABLE"/>
    <n v="223.73249999999999"/>
    <n v="646"/>
    <n v="789"/>
    <n v="789"/>
    <n v="795"/>
    <m/>
    <n v="0.5"/>
    <n v="394.5"/>
    <n v="397.5"/>
    <n v="323"/>
  </r>
  <r>
    <x v="2"/>
    <x v="560"/>
    <s v="DISPATCHABLE"/>
    <n v="211.30099999999999"/>
    <n v="647"/>
    <n v="790"/>
    <n v="790"/>
    <n v="795"/>
    <m/>
    <n v="0.5"/>
    <n v="395"/>
    <n v="397.5"/>
    <n v="323.5"/>
  </r>
  <r>
    <x v="2"/>
    <x v="561"/>
    <s v="DISPATCHABLE"/>
    <n v="238.31899999999999"/>
    <n v="650"/>
    <n v="795"/>
    <n v="795"/>
    <n v="795"/>
    <m/>
    <n v="0.5"/>
    <n v="397.5"/>
    <n v="397.5"/>
    <n v="325"/>
  </r>
  <r>
    <x v="2"/>
    <x v="562"/>
    <s v="DISPATCHABLE"/>
    <n v="252.458"/>
    <n v="650"/>
    <n v="795"/>
    <n v="795"/>
    <n v="795"/>
    <m/>
    <n v="0.5"/>
    <n v="397.5"/>
    <n v="397.5"/>
    <n v="325"/>
  </r>
  <r>
    <x v="2"/>
    <x v="563"/>
    <s v="DISPATCHABLE"/>
    <n v="300.74599999999998"/>
    <n v="651"/>
    <n v="709"/>
    <n v="709"/>
    <n v="708"/>
    <m/>
    <n v="0.5"/>
    <n v="354.5"/>
    <n v="354"/>
    <n v="325.5"/>
  </r>
  <r>
    <x v="2"/>
    <x v="564"/>
    <s v="DISPATCHABLE"/>
    <n v="350.78300000000002"/>
    <n v="771"/>
    <n v="771"/>
    <n v="771"/>
    <n v="771"/>
    <m/>
    <n v="0.5"/>
    <n v="385.5"/>
    <n v="385.5"/>
    <n v="385.5"/>
  </r>
  <r>
    <x v="2"/>
    <x v="565"/>
    <s v="DISPATCHABLE"/>
    <n v="390.31299999999999"/>
    <n v="791"/>
    <n v="791"/>
    <n v="791"/>
    <n v="790"/>
    <m/>
    <n v="0.5"/>
    <n v="395.5"/>
    <n v="395"/>
    <n v="395.5"/>
  </r>
  <r>
    <x v="2"/>
    <x v="566"/>
    <s v="DISPATCHABLE"/>
    <n v="375.81"/>
    <n v="790"/>
    <n v="790"/>
    <n v="790"/>
    <n v="790"/>
    <m/>
    <n v="0.5"/>
    <n v="395"/>
    <n v="395"/>
    <n v="395"/>
  </r>
  <r>
    <x v="2"/>
    <x v="567"/>
    <s v="DISPATCHABLE"/>
    <n v="362.15300000000002"/>
    <n v="790"/>
    <n v="790"/>
    <n v="790"/>
    <n v="790"/>
    <m/>
    <n v="0.5"/>
    <n v="395"/>
    <n v="395"/>
    <n v="395"/>
  </r>
  <r>
    <x v="2"/>
    <x v="568"/>
    <s v="DISPATCHABLE"/>
    <n v="339.03100000000001"/>
    <n v="790"/>
    <n v="790"/>
    <n v="790"/>
    <n v="790"/>
    <m/>
    <n v="0.5"/>
    <n v="395"/>
    <n v="395"/>
    <n v="395"/>
  </r>
  <r>
    <x v="2"/>
    <x v="569"/>
    <s v="DISPATCHABLE"/>
    <n v="325.54199999999997"/>
    <n v="790"/>
    <n v="790"/>
    <n v="790"/>
    <n v="790"/>
    <m/>
    <n v="0.5"/>
    <n v="395"/>
    <n v="395"/>
    <n v="395"/>
  </r>
  <r>
    <x v="2"/>
    <x v="570"/>
    <s v="DISPATCHABLE"/>
    <n v="358.04899999999998"/>
    <n v="790"/>
    <n v="790"/>
    <n v="790"/>
    <n v="790"/>
    <m/>
    <n v="0.5"/>
    <n v="395"/>
    <n v="395"/>
    <n v="395"/>
  </r>
  <r>
    <x v="2"/>
    <x v="571"/>
    <s v="DISPATCHABLE"/>
    <n v="356.01499999999999"/>
    <n v="790"/>
    <n v="790"/>
    <n v="790"/>
    <n v="790"/>
    <m/>
    <n v="0.5"/>
    <n v="395"/>
    <n v="395"/>
    <n v="395"/>
  </r>
  <r>
    <x v="2"/>
    <x v="572"/>
    <s v="DISPATCHABLE"/>
    <n v="343.94799999999998"/>
    <n v="790"/>
    <n v="790"/>
    <n v="790"/>
    <n v="790"/>
    <m/>
    <n v="0.5"/>
    <n v="395"/>
    <n v="395"/>
    <n v="395"/>
  </r>
  <r>
    <x v="2"/>
    <x v="573"/>
    <s v="DISPATCHABLE"/>
    <n v="315.46699999999998"/>
    <n v="790"/>
    <n v="790"/>
    <n v="790"/>
    <n v="790"/>
    <m/>
    <n v="0.5"/>
    <n v="395"/>
    <n v="395"/>
    <n v="395"/>
  </r>
  <r>
    <x v="2"/>
    <x v="574"/>
    <s v="DISPATCHABLE"/>
    <n v="292.68099999999998"/>
    <n v="790"/>
    <n v="790"/>
    <n v="790"/>
    <n v="790"/>
    <m/>
    <n v="0.5"/>
    <n v="395"/>
    <n v="395"/>
    <n v="395"/>
  </r>
  <r>
    <x v="2"/>
    <x v="575"/>
    <s v="DISPATCHABLE"/>
    <n v="238.88900000000001"/>
    <n v="780"/>
    <n v="780"/>
    <n v="780"/>
    <n v="790"/>
    <m/>
    <n v="0.5"/>
    <n v="390"/>
    <n v="395"/>
    <n v="390"/>
  </r>
  <r>
    <x v="2"/>
    <x v="576"/>
    <s v="DISPATCHABLE"/>
    <n v="209.749"/>
    <n v="738"/>
    <n v="738"/>
    <n v="738"/>
    <n v="790"/>
    <m/>
    <n v="0.5"/>
    <n v="369"/>
    <n v="395"/>
    <n v="369"/>
  </r>
  <r>
    <x v="2"/>
    <x v="577"/>
    <s v="DISPATCHABLE"/>
    <n v="204.82400000000001"/>
    <n v="574"/>
    <n v="574"/>
    <n v="574"/>
    <n v="790"/>
    <m/>
    <n v="0.5"/>
    <n v="287"/>
    <n v="395"/>
    <n v="287"/>
  </r>
  <r>
    <x v="2"/>
    <x v="578"/>
    <s v="DISPATCHABLE"/>
    <n v="204.90700000000001"/>
    <n v="569"/>
    <n v="569"/>
    <n v="569"/>
    <n v="790"/>
    <m/>
    <n v="0.5"/>
    <n v="284.5"/>
    <n v="395"/>
    <n v="284.5"/>
  </r>
  <r>
    <x v="2"/>
    <x v="579"/>
    <s v="DISPATCHABLE"/>
    <n v="205.114"/>
    <n v="625"/>
    <n v="625"/>
    <n v="625"/>
    <n v="790"/>
    <m/>
    <n v="0.5"/>
    <n v="312.5"/>
    <n v="395"/>
    <n v="312.5"/>
  </r>
  <r>
    <x v="2"/>
    <x v="580"/>
    <s v="DISPATCHABLE"/>
    <n v="204.989"/>
    <n v="573"/>
    <n v="573"/>
    <n v="573"/>
    <n v="790"/>
    <m/>
    <n v="0.5"/>
    <n v="286.5"/>
    <n v="395"/>
    <n v="286.5"/>
  </r>
  <r>
    <x v="2"/>
    <x v="581"/>
    <s v="DISPATCHABLE"/>
    <n v="205.18799999999999"/>
    <n v="642"/>
    <n v="642"/>
    <n v="642"/>
    <n v="790"/>
    <m/>
    <n v="0.5"/>
    <n v="321"/>
    <n v="395"/>
    <n v="321"/>
  </r>
  <r>
    <x v="2"/>
    <x v="582"/>
    <s v="DISPATCHABLE"/>
    <n v="205.38499999999999"/>
    <n v="505"/>
    <n v="555"/>
    <n v="555"/>
    <n v="790"/>
    <m/>
    <n v="0.5"/>
    <n v="277.5"/>
    <n v="395"/>
    <n v="252.5"/>
  </r>
  <r>
    <x v="2"/>
    <x v="583"/>
    <s v="DISPATCHABLE"/>
    <n v="216.84399999999999"/>
    <n v="650"/>
    <n v="790"/>
    <n v="790"/>
    <n v="790"/>
    <m/>
    <n v="0.5"/>
    <n v="395"/>
    <n v="395"/>
    <n v="325"/>
  </r>
  <r>
    <x v="2"/>
    <x v="584"/>
    <s v="DISPATCHABLE"/>
    <n v="239.596"/>
    <n v="650"/>
    <n v="790"/>
    <n v="790"/>
    <n v="790"/>
    <m/>
    <n v="0.5"/>
    <n v="395"/>
    <n v="395"/>
    <n v="325"/>
  </r>
  <r>
    <x v="2"/>
    <x v="585"/>
    <s v="DISPATCHABLE"/>
    <n v="259.55399999999997"/>
    <n v="650"/>
    <n v="790"/>
    <n v="790"/>
    <n v="790"/>
    <m/>
    <n v="0.5"/>
    <n v="395"/>
    <n v="395"/>
    <n v="325"/>
  </r>
  <r>
    <x v="2"/>
    <x v="586"/>
    <s v="DISPATCHABLE"/>
    <n v="253.18299999999999"/>
    <n v="650"/>
    <n v="790"/>
    <n v="790"/>
    <n v="790"/>
    <m/>
    <n v="0.5"/>
    <n v="395"/>
    <n v="395"/>
    <n v="325"/>
  </r>
  <r>
    <x v="2"/>
    <x v="587"/>
    <s v="DISPATCHABLE"/>
    <n v="263.11599999999999"/>
    <n v="670"/>
    <n v="790"/>
    <n v="790"/>
    <n v="790"/>
    <m/>
    <n v="0.5"/>
    <n v="395"/>
    <n v="395"/>
    <n v="335"/>
  </r>
  <r>
    <x v="2"/>
    <x v="588"/>
    <s v="DISPATCHABLE"/>
    <n v="297.42899999999997"/>
    <n v="790"/>
    <n v="790"/>
    <n v="790"/>
    <n v="790"/>
    <m/>
    <n v="0.5"/>
    <n v="395"/>
    <n v="395"/>
    <n v="395"/>
  </r>
  <r>
    <x v="2"/>
    <x v="589"/>
    <s v="DISPATCHABLE"/>
    <n v="324.82400000000001"/>
    <n v="790"/>
    <n v="790"/>
    <n v="790"/>
    <n v="790"/>
    <m/>
    <n v="0.5"/>
    <n v="395"/>
    <n v="395"/>
    <n v="395"/>
  </r>
  <r>
    <x v="2"/>
    <x v="590"/>
    <s v="DISPATCHABLE"/>
    <n v="331.52800000000002"/>
    <n v="790"/>
    <n v="790"/>
    <n v="790"/>
    <n v="790"/>
    <m/>
    <n v="0.5"/>
    <n v="395"/>
    <n v="395"/>
    <n v="395"/>
  </r>
  <r>
    <x v="2"/>
    <x v="591"/>
    <s v="DISPATCHABLE"/>
    <n v="361.49"/>
    <n v="790"/>
    <n v="790"/>
    <n v="790"/>
    <n v="790"/>
    <m/>
    <n v="0.5"/>
    <n v="395"/>
    <n v="395"/>
    <n v="395"/>
  </r>
  <r>
    <x v="2"/>
    <x v="592"/>
    <s v="DISPATCHABLE"/>
    <n v="391.83199999999999"/>
    <n v="790"/>
    <n v="790"/>
    <n v="790"/>
    <n v="790"/>
    <m/>
    <n v="0.5"/>
    <n v="395"/>
    <n v="395"/>
    <n v="395"/>
  </r>
  <r>
    <x v="2"/>
    <x v="593"/>
    <s v="DISPATCHABLE"/>
    <n v="393.82"/>
    <n v="791"/>
    <n v="791"/>
    <n v="791"/>
    <n v="790"/>
    <m/>
    <n v="0.5"/>
    <n v="395.5"/>
    <n v="395"/>
    <n v="395.5"/>
  </r>
  <r>
    <x v="2"/>
    <x v="594"/>
    <s v="DISPATCHABLE"/>
    <n v="394.54399999999998"/>
    <n v="791"/>
    <n v="791"/>
    <n v="791"/>
    <n v="790"/>
    <m/>
    <n v="0.5"/>
    <n v="395.5"/>
    <n v="395"/>
    <n v="395.5"/>
  </r>
  <r>
    <x v="2"/>
    <x v="595"/>
    <s v="DISPATCHABLE"/>
    <n v="394.79399999999998"/>
    <n v="791"/>
    <n v="791"/>
    <n v="791"/>
    <n v="790"/>
    <m/>
    <n v="0.5"/>
    <n v="395.5"/>
    <n v="395"/>
    <n v="395.5"/>
  </r>
  <r>
    <x v="2"/>
    <x v="596"/>
    <s v="DISPATCHABLE"/>
    <n v="391.298"/>
    <n v="791"/>
    <n v="791"/>
    <n v="791"/>
    <n v="790"/>
    <m/>
    <n v="0.5"/>
    <n v="395.5"/>
    <n v="395"/>
    <n v="395.5"/>
  </r>
  <r>
    <x v="2"/>
    <x v="597"/>
    <s v="DISPATCHABLE"/>
    <n v="362.62799999999999"/>
    <n v="790"/>
    <n v="790"/>
    <n v="790"/>
    <n v="790"/>
    <m/>
    <n v="0.5"/>
    <n v="395"/>
    <n v="395"/>
    <n v="395"/>
  </r>
  <r>
    <x v="2"/>
    <x v="598"/>
    <s v="DISPATCHABLE"/>
    <n v="365.99200000000002"/>
    <n v="780"/>
    <n v="790"/>
    <n v="790"/>
    <n v="790"/>
    <m/>
    <n v="0.5"/>
    <n v="395"/>
    <n v="395"/>
    <n v="390"/>
  </r>
  <r>
    <x v="2"/>
    <x v="599"/>
    <s v="DISPATCHABLE"/>
    <n v="347.678"/>
    <n v="790"/>
    <n v="790"/>
    <n v="790"/>
    <n v="790"/>
    <m/>
    <n v="0.5"/>
    <n v="395"/>
    <n v="395"/>
    <n v="395"/>
  </r>
  <r>
    <x v="2"/>
    <x v="600"/>
    <s v="DISPATCHABLE"/>
    <n v="313.98"/>
    <n v="790"/>
    <n v="790"/>
    <n v="790"/>
    <n v="790"/>
    <m/>
    <n v="0.5"/>
    <n v="395"/>
    <n v="395"/>
    <n v="395"/>
  </r>
  <r>
    <x v="2"/>
    <x v="601"/>
    <s v="DISPATCHABLE"/>
    <n v="262.17200000000003"/>
    <n v="790"/>
    <n v="790"/>
    <n v="790"/>
    <n v="790"/>
    <m/>
    <n v="0.5"/>
    <n v="395"/>
    <n v="395"/>
    <n v="395"/>
  </r>
  <r>
    <x v="2"/>
    <x v="602"/>
    <s v="DISPATCHABLE"/>
    <n v="206.56800000000001"/>
    <n v="598"/>
    <n v="598"/>
    <n v="598"/>
    <n v="790"/>
    <m/>
    <n v="0.5"/>
    <n v="299"/>
    <n v="395"/>
    <n v="299"/>
  </r>
  <r>
    <x v="2"/>
    <x v="603"/>
    <s v="DISPATCHABLE"/>
    <n v="204.78800000000001"/>
    <n v="580"/>
    <n v="580"/>
    <n v="580"/>
    <n v="790"/>
    <m/>
    <n v="0.5"/>
    <n v="290"/>
    <n v="395"/>
    <n v="290"/>
  </r>
  <r>
    <x v="2"/>
    <x v="604"/>
    <s v="DISPATCHABLE"/>
    <n v="205.27600000000001"/>
    <n v="651"/>
    <n v="651"/>
    <n v="651"/>
    <n v="790"/>
    <m/>
    <n v="0.5"/>
    <n v="325.5"/>
    <n v="395"/>
    <n v="325.5"/>
  </r>
  <r>
    <x v="2"/>
    <x v="605"/>
    <s v="DISPATCHABLE"/>
    <n v="205.44200000000001"/>
    <n v="619"/>
    <n v="619"/>
    <n v="619"/>
    <n v="790"/>
    <m/>
    <n v="0.5"/>
    <n v="309.5"/>
    <n v="395"/>
    <n v="309.5"/>
  </r>
  <r>
    <x v="2"/>
    <x v="606"/>
    <s v="DISPATCHABLE"/>
    <n v="212.4"/>
    <n v="789"/>
    <n v="789"/>
    <n v="789"/>
    <n v="790"/>
    <m/>
    <n v="0.5"/>
    <n v="394.5"/>
    <n v="395"/>
    <n v="394.5"/>
  </r>
  <r>
    <x v="2"/>
    <x v="607"/>
    <s v="DISPATCHABLE"/>
    <n v="225.61799999999999"/>
    <n v="790"/>
    <n v="790"/>
    <n v="790"/>
    <n v="790"/>
    <m/>
    <n v="0.5"/>
    <n v="395"/>
    <n v="395"/>
    <n v="395"/>
  </r>
  <r>
    <x v="2"/>
    <x v="608"/>
    <s v="DISPATCHABLE"/>
    <n v="227.56800000000001"/>
    <n v="790"/>
    <n v="790"/>
    <n v="790"/>
    <n v="790"/>
    <m/>
    <n v="0.5"/>
    <n v="395"/>
    <n v="395"/>
    <n v="395"/>
  </r>
  <r>
    <x v="2"/>
    <x v="609"/>
    <s v="DISPATCHABLE"/>
    <n v="276.05599999999998"/>
    <n v="790"/>
    <n v="790"/>
    <n v="790"/>
    <n v="790"/>
    <m/>
    <n v="0.5"/>
    <n v="395"/>
    <n v="395"/>
    <n v="395"/>
  </r>
  <r>
    <x v="2"/>
    <x v="610"/>
    <s v="DISPATCHABLE"/>
    <n v="342.35199999999998"/>
    <n v="790"/>
    <n v="790"/>
    <n v="790"/>
    <n v="790"/>
    <m/>
    <n v="0.5"/>
    <n v="395"/>
    <n v="395"/>
    <n v="395"/>
  </r>
  <r>
    <x v="2"/>
    <x v="611"/>
    <s v="DISPATCHABLE"/>
    <n v="370.06"/>
    <n v="790"/>
    <n v="790"/>
    <n v="790"/>
    <n v="790"/>
    <m/>
    <n v="0.5"/>
    <n v="395"/>
    <n v="395"/>
    <n v="395"/>
  </r>
  <r>
    <x v="2"/>
    <x v="612"/>
    <s v="DISPATCHABLE"/>
    <n v="380.45800000000003"/>
    <n v="790"/>
    <n v="790"/>
    <n v="790"/>
    <n v="790"/>
    <m/>
    <n v="0.5"/>
    <n v="395"/>
    <n v="395"/>
    <n v="395"/>
  </r>
  <r>
    <x v="2"/>
    <x v="613"/>
    <s v="DISPATCHABLE"/>
    <n v="386.86799999999999"/>
    <n v="790"/>
    <n v="790"/>
    <n v="790"/>
    <n v="790"/>
    <m/>
    <n v="0.5"/>
    <n v="395"/>
    <n v="395"/>
    <n v="395"/>
  </r>
  <r>
    <x v="2"/>
    <x v="614"/>
    <s v="DISPATCHABLE"/>
    <n v="372.48599999999999"/>
    <n v="790"/>
    <n v="790"/>
    <n v="790"/>
    <n v="790"/>
    <m/>
    <n v="0.5"/>
    <n v="395"/>
    <n v="395"/>
    <n v="395"/>
  </r>
  <r>
    <x v="2"/>
    <x v="615"/>
    <s v="DISPATCHABLE"/>
    <n v="391.35599999999999"/>
    <n v="791"/>
    <n v="791"/>
    <n v="791"/>
    <n v="790"/>
    <m/>
    <n v="0.5"/>
    <n v="395.5"/>
    <n v="395"/>
    <n v="395.5"/>
  </r>
  <r>
    <x v="2"/>
    <x v="616"/>
    <s v="DISPATCHABLE"/>
    <n v="395.17200000000003"/>
    <n v="791"/>
    <n v="791"/>
    <n v="791"/>
    <n v="790"/>
    <m/>
    <n v="0.5"/>
    <n v="395.5"/>
    <n v="395"/>
    <n v="395.5"/>
  </r>
  <r>
    <x v="2"/>
    <x v="617"/>
    <s v="DISPATCHABLE"/>
    <n v="372.74400000000003"/>
    <n v="791"/>
    <n v="791"/>
    <n v="791"/>
    <n v="790"/>
    <m/>
    <n v="0.5"/>
    <n v="395.5"/>
    <n v="395"/>
    <n v="395.5"/>
  </r>
  <r>
    <x v="2"/>
    <x v="618"/>
    <s v="DISPATCHABLE"/>
    <n v="375.25"/>
    <n v="790"/>
    <n v="790"/>
    <n v="790"/>
    <n v="790"/>
    <m/>
    <n v="0.5"/>
    <n v="395"/>
    <n v="395"/>
    <n v="395"/>
  </r>
  <r>
    <x v="2"/>
    <x v="619"/>
    <s v="DISPATCHABLE"/>
    <n v="362.18400000000003"/>
    <n v="790"/>
    <n v="790"/>
    <n v="790"/>
    <n v="790"/>
    <m/>
    <n v="0.5"/>
    <n v="395"/>
    <n v="395"/>
    <n v="395"/>
  </r>
  <r>
    <x v="2"/>
    <x v="620"/>
    <s v="DISPATCHABLE"/>
    <n v="368.7"/>
    <n v="783"/>
    <n v="790"/>
    <n v="790"/>
    <n v="790"/>
    <m/>
    <n v="0.5"/>
    <n v="395"/>
    <n v="395"/>
    <n v="391.5"/>
  </r>
  <r>
    <x v="2"/>
    <x v="621"/>
    <s v="DISPATCHABLE"/>
    <n v="364.45800000000003"/>
    <n v="790"/>
    <n v="790"/>
    <n v="790"/>
    <n v="790"/>
    <m/>
    <n v="0.5"/>
    <n v="395"/>
    <n v="395"/>
    <n v="395"/>
  </r>
  <r>
    <x v="2"/>
    <x v="622"/>
    <s v="DISPATCHABLE"/>
    <n v="376.00400000000002"/>
    <n v="790"/>
    <n v="790"/>
    <n v="790"/>
    <n v="790"/>
    <m/>
    <n v="0.5"/>
    <n v="395"/>
    <n v="395"/>
    <n v="395"/>
  </r>
  <r>
    <x v="2"/>
    <x v="623"/>
    <s v="DISPATCHABLE"/>
    <n v="367.87200000000001"/>
    <n v="790"/>
    <n v="790"/>
    <n v="790"/>
    <n v="790"/>
    <m/>
    <n v="0.5"/>
    <n v="395"/>
    <n v="395"/>
    <n v="395"/>
  </r>
  <r>
    <x v="2"/>
    <x v="624"/>
    <s v="DISPATCHABLE"/>
    <n v="339.85399999999998"/>
    <n v="790"/>
    <n v="790"/>
    <n v="790"/>
    <n v="790"/>
    <m/>
    <n v="0.5"/>
    <n v="395"/>
    <n v="395"/>
    <n v="395"/>
  </r>
  <r>
    <x v="2"/>
    <x v="625"/>
    <s v="DISPATCHABLE"/>
    <n v="305.97199999999998"/>
    <n v="790"/>
    <n v="790"/>
    <n v="790"/>
    <n v="790"/>
    <m/>
    <n v="0.5"/>
    <n v="395"/>
    <n v="395"/>
    <n v="395"/>
  </r>
  <r>
    <x v="2"/>
    <x v="626"/>
    <s v="DISPATCHABLE"/>
    <n v="283.60000000000002"/>
    <n v="790"/>
    <n v="790"/>
    <n v="790"/>
    <n v="790"/>
    <m/>
    <n v="0.5"/>
    <n v="395"/>
    <n v="395"/>
    <n v="395"/>
  </r>
  <r>
    <x v="2"/>
    <x v="627"/>
    <s v="DISPATCHABLE"/>
    <n v="258.25400000000002"/>
    <n v="790"/>
    <n v="790"/>
    <n v="790"/>
    <n v="790"/>
    <m/>
    <n v="0.5"/>
    <n v="395"/>
    <n v="395"/>
    <n v="395"/>
  </r>
  <r>
    <x v="2"/>
    <x v="628"/>
    <s v="DISPATCHABLE"/>
    <n v="222.03399999999999"/>
    <n v="790"/>
    <n v="790"/>
    <n v="790"/>
    <n v="790"/>
    <m/>
    <n v="0.5"/>
    <n v="395"/>
    <n v="395"/>
    <n v="395"/>
  </r>
  <r>
    <x v="2"/>
    <x v="629"/>
    <s v="DISPATCHABLE"/>
    <n v="215.566"/>
    <n v="790"/>
    <n v="790"/>
    <n v="790"/>
    <n v="790"/>
    <m/>
    <n v="0.5"/>
    <n v="395"/>
    <n v="395"/>
    <n v="395"/>
  </r>
  <r>
    <x v="2"/>
    <x v="630"/>
    <s v="DISPATCHABLE"/>
    <n v="205.52199999999999"/>
    <n v="673"/>
    <n v="673"/>
    <n v="673"/>
    <n v="790"/>
    <m/>
    <n v="0.5"/>
    <n v="336.5"/>
    <n v="395"/>
    <n v="336.5"/>
  </r>
  <r>
    <x v="2"/>
    <x v="631"/>
    <s v="DISPATCHABLE"/>
    <n v="225.57400000000001"/>
    <n v="790"/>
    <n v="790"/>
    <n v="790"/>
    <n v="790"/>
    <m/>
    <n v="0.5"/>
    <n v="395"/>
    <n v="395"/>
    <n v="395"/>
  </r>
  <r>
    <x v="2"/>
    <x v="632"/>
    <s v="DISPATCHABLE"/>
    <n v="262.80799999999999"/>
    <n v="790"/>
    <n v="790"/>
    <n v="790"/>
    <n v="790"/>
    <m/>
    <n v="0.5"/>
    <n v="395"/>
    <n v="395"/>
    <n v="395"/>
  </r>
  <r>
    <x v="2"/>
    <x v="633"/>
    <s v="DISPATCHABLE"/>
    <n v="278.92599999999999"/>
    <n v="790"/>
    <n v="790"/>
    <n v="790"/>
    <n v="790"/>
    <m/>
    <n v="0.5"/>
    <n v="395"/>
    <n v="395"/>
    <n v="395"/>
  </r>
  <r>
    <x v="2"/>
    <x v="634"/>
    <s v="DISPATCHABLE"/>
    <n v="297.45400000000001"/>
    <n v="790"/>
    <n v="790"/>
    <n v="790"/>
    <n v="790"/>
    <m/>
    <n v="0.5"/>
    <n v="395"/>
    <n v="395"/>
    <n v="395"/>
  </r>
  <r>
    <x v="2"/>
    <x v="635"/>
    <s v="DISPATCHABLE"/>
    <n v="293.89400000000001"/>
    <n v="790"/>
    <n v="790"/>
    <n v="790"/>
    <n v="790"/>
    <m/>
    <n v="0.5"/>
    <n v="395"/>
    <n v="395"/>
    <n v="395"/>
  </r>
  <r>
    <x v="2"/>
    <x v="636"/>
    <s v="DISPATCHABLE"/>
    <n v="324.01799999999997"/>
    <n v="790"/>
    <n v="790"/>
    <n v="790"/>
    <n v="790"/>
    <m/>
    <n v="0.5"/>
    <n v="395"/>
    <n v="395"/>
    <n v="395"/>
  </r>
  <r>
    <x v="2"/>
    <x v="637"/>
    <s v="DISPATCHABLE"/>
    <n v="344.68200000000002"/>
    <n v="790"/>
    <n v="790"/>
    <n v="790"/>
    <n v="790"/>
    <m/>
    <n v="0.5"/>
    <n v="395"/>
    <n v="395"/>
    <n v="395"/>
  </r>
  <r>
    <x v="2"/>
    <x v="638"/>
    <s v="DISPATCHABLE"/>
    <n v="369.41399999999999"/>
    <n v="790"/>
    <n v="790"/>
    <n v="790"/>
    <n v="790"/>
    <m/>
    <n v="0.5"/>
    <n v="395"/>
    <n v="395"/>
    <n v="395"/>
  </r>
  <r>
    <x v="2"/>
    <x v="639"/>
    <s v="DISPATCHABLE"/>
    <n v="390.75599999999997"/>
    <n v="791"/>
    <n v="791"/>
    <n v="791"/>
    <n v="790"/>
    <m/>
    <n v="0.5"/>
    <n v="395.5"/>
    <n v="395"/>
    <n v="395.5"/>
  </r>
  <r>
    <x v="2"/>
    <x v="640"/>
    <s v="DISPATCHABLE"/>
    <n v="391.67599999999999"/>
    <n v="790"/>
    <n v="790"/>
    <n v="790"/>
    <n v="790"/>
    <m/>
    <n v="0.5"/>
    <n v="395"/>
    <n v="395"/>
    <n v="395"/>
  </r>
  <r>
    <x v="2"/>
    <x v="641"/>
    <s v="DISPATCHABLE"/>
    <n v="389.96"/>
    <n v="790"/>
    <n v="790"/>
    <n v="790"/>
    <n v="790"/>
    <m/>
    <n v="0.5"/>
    <n v="395"/>
    <n v="395"/>
    <n v="395"/>
  </r>
  <r>
    <x v="2"/>
    <x v="642"/>
    <s v="DISPATCHABLE"/>
    <n v="394.12"/>
    <n v="791"/>
    <n v="791"/>
    <n v="791"/>
    <n v="790"/>
    <m/>
    <n v="0.5"/>
    <n v="395.5"/>
    <n v="395"/>
    <n v="395.5"/>
  </r>
  <r>
    <x v="2"/>
    <x v="643"/>
    <s v="DISPATCHABLE"/>
    <n v="395.15600000000001"/>
    <n v="791"/>
    <n v="791"/>
    <n v="791"/>
    <n v="790"/>
    <m/>
    <n v="0.5"/>
    <n v="395.5"/>
    <n v="395"/>
    <n v="395.5"/>
  </r>
  <r>
    <x v="2"/>
    <x v="644"/>
    <s v="DISPATCHABLE"/>
    <n v="389.78399999999999"/>
    <n v="791"/>
    <n v="791"/>
    <n v="791"/>
    <n v="790"/>
    <m/>
    <n v="0.5"/>
    <n v="395.5"/>
    <n v="395"/>
    <n v="395.5"/>
  </r>
  <r>
    <x v="2"/>
    <x v="645"/>
    <s v="DISPATCHABLE"/>
    <n v="365.428"/>
    <n v="790"/>
    <n v="790"/>
    <n v="790"/>
    <n v="790"/>
    <m/>
    <n v="0.5"/>
    <n v="395"/>
    <n v="395"/>
    <n v="395"/>
  </r>
  <r>
    <x v="2"/>
    <x v="646"/>
    <s v="DISPATCHABLE"/>
    <n v="339.71199999999999"/>
    <n v="790"/>
    <n v="790"/>
    <n v="790"/>
    <n v="790"/>
    <m/>
    <n v="0.5"/>
    <n v="395"/>
    <n v="395"/>
    <n v="395"/>
  </r>
  <r>
    <x v="2"/>
    <x v="647"/>
    <s v="DISPATCHABLE"/>
    <n v="269.93599999999998"/>
    <n v="790"/>
    <n v="790"/>
    <n v="790"/>
    <n v="790"/>
    <m/>
    <n v="0.5"/>
    <n v="395"/>
    <n v="395"/>
    <n v="395"/>
  </r>
  <r>
    <x v="2"/>
    <x v="648"/>
    <s v="DISPATCHABLE"/>
    <n v="216.34"/>
    <n v="728"/>
    <n v="728"/>
    <n v="728"/>
    <n v="790"/>
    <m/>
    <n v="0.5"/>
    <n v="364"/>
    <n v="395"/>
    <n v="364"/>
  </r>
  <r>
    <x v="2"/>
    <x v="649"/>
    <s v="DISPATCHABLE"/>
    <n v="206.72"/>
    <n v="689"/>
    <n v="689"/>
    <n v="689"/>
    <n v="790"/>
    <m/>
    <n v="0.5"/>
    <n v="344.5"/>
    <n v="395"/>
    <n v="344.5"/>
  </r>
  <r>
    <x v="2"/>
    <x v="650"/>
    <s v="DISPATCHABLE"/>
    <n v="207.27600000000001"/>
    <n v="755"/>
    <n v="755"/>
    <n v="755"/>
    <n v="790"/>
    <m/>
    <n v="0.5"/>
    <n v="377.5"/>
    <n v="395"/>
    <n v="377.5"/>
  </r>
  <r>
    <x v="2"/>
    <x v="651"/>
    <s v="DISPATCHABLE"/>
    <n v="205.392"/>
    <n v="642"/>
    <n v="642"/>
    <n v="642"/>
    <n v="790"/>
    <m/>
    <n v="0.5"/>
    <n v="321"/>
    <n v="395"/>
    <n v="321"/>
  </r>
  <r>
    <x v="2"/>
    <x v="652"/>
    <s v="DISPATCHABLE"/>
    <n v="206.77199999999999"/>
    <n v="701"/>
    <n v="701"/>
    <n v="701"/>
    <n v="790"/>
    <m/>
    <n v="0.5"/>
    <n v="350.5"/>
    <n v="395"/>
    <n v="350.5"/>
  </r>
  <r>
    <x v="2"/>
    <x v="653"/>
    <s v="DISPATCHABLE"/>
    <n v="206.45599999999999"/>
    <n v="684"/>
    <n v="684"/>
    <n v="684"/>
    <n v="790"/>
    <m/>
    <n v="0.5"/>
    <n v="342"/>
    <n v="395"/>
    <n v="342"/>
  </r>
  <r>
    <x v="2"/>
    <x v="654"/>
    <s v="DISPATCHABLE"/>
    <n v="209.392"/>
    <n v="750"/>
    <n v="750"/>
    <n v="750"/>
    <n v="790"/>
    <m/>
    <n v="0.5"/>
    <n v="375"/>
    <n v="395"/>
    <n v="375"/>
  </r>
  <r>
    <x v="2"/>
    <x v="655"/>
    <s v="DISPATCHABLE"/>
    <n v="205.12799999999999"/>
    <n v="640"/>
    <n v="640"/>
    <n v="640"/>
    <n v="790"/>
    <m/>
    <n v="0.5"/>
    <n v="320"/>
    <n v="395"/>
    <n v="320"/>
  </r>
  <r>
    <x v="2"/>
    <x v="656"/>
    <s v="DISPATCHABLE"/>
    <n v="211.68799999999999"/>
    <n v="731"/>
    <n v="731"/>
    <n v="731"/>
    <n v="790"/>
    <m/>
    <n v="0.5"/>
    <n v="365.5"/>
    <n v="395"/>
    <n v="365.5"/>
  </r>
  <r>
    <x v="2"/>
    <x v="657"/>
    <s v="DISPATCHABLE"/>
    <n v="208.328"/>
    <n v="699"/>
    <n v="699"/>
    <n v="699"/>
    <n v="790"/>
    <m/>
    <n v="0.5"/>
    <n v="349.5"/>
    <n v="395"/>
    <n v="349.5"/>
  </r>
  <r>
    <x v="2"/>
    <x v="658"/>
    <s v="DISPATCHABLE"/>
    <n v="211"/>
    <n v="745"/>
    <n v="745"/>
    <n v="745"/>
    <n v="790"/>
    <m/>
    <n v="0.5"/>
    <n v="372.5"/>
    <n v="395"/>
    <n v="372.5"/>
  </r>
  <r>
    <x v="2"/>
    <x v="659"/>
    <s v="DISPATCHABLE"/>
    <n v="237.916"/>
    <n v="768"/>
    <n v="768"/>
    <n v="768"/>
    <n v="790"/>
    <m/>
    <n v="0.5"/>
    <n v="384"/>
    <n v="395"/>
    <n v="384"/>
  </r>
  <r>
    <x v="2"/>
    <x v="660"/>
    <s v="DISPATCHABLE"/>
    <n v="265.24"/>
    <n v="790"/>
    <n v="790"/>
    <n v="790"/>
    <n v="790"/>
    <m/>
    <n v="0.5"/>
    <n v="395"/>
    <n v="395"/>
    <n v="395"/>
  </r>
  <r>
    <x v="2"/>
    <x v="661"/>
    <s v="DISPATCHABLE"/>
    <n v="270.33999999999997"/>
    <n v="790"/>
    <n v="790"/>
    <n v="790"/>
    <n v="790"/>
    <m/>
    <n v="0.5"/>
    <n v="395"/>
    <n v="395"/>
    <n v="395"/>
  </r>
  <r>
    <x v="2"/>
    <x v="662"/>
    <s v="DISPATCHABLE"/>
    <n v="243.29599999999999"/>
    <n v="790"/>
    <n v="790"/>
    <n v="790"/>
    <n v="790"/>
    <m/>
    <n v="0.5"/>
    <n v="395"/>
    <n v="395"/>
    <n v="395"/>
  </r>
  <r>
    <x v="2"/>
    <x v="663"/>
    <s v="DISPATCHABLE"/>
    <n v="211.24"/>
    <n v="671"/>
    <n v="671"/>
    <n v="671"/>
    <n v="790"/>
    <m/>
    <n v="0.5"/>
    <n v="335.5"/>
    <n v="395"/>
    <n v="335.5"/>
  </r>
  <r>
    <x v="2"/>
    <x v="664"/>
    <s v="DISPATCHABLE"/>
    <n v="205.52"/>
    <n v="637"/>
    <n v="637"/>
    <n v="637"/>
    <n v="790"/>
    <m/>
    <n v="0.5"/>
    <n v="318.5"/>
    <n v="395"/>
    <n v="318.5"/>
  </r>
  <r>
    <x v="2"/>
    <x v="665"/>
    <s v="DISPATCHABLE"/>
    <n v="216.672"/>
    <n v="790"/>
    <n v="790"/>
    <n v="790"/>
    <n v="790"/>
    <m/>
    <n v="0.5"/>
    <n v="395"/>
    <n v="395"/>
    <n v="395"/>
  </r>
  <r>
    <x v="2"/>
    <x v="666"/>
    <s v="DISPATCHABLE"/>
    <n v="205.50800000000001"/>
    <n v="608"/>
    <n v="608"/>
    <n v="608"/>
    <n v="790"/>
    <m/>
    <n v="0.5"/>
    <n v="304"/>
    <n v="395"/>
    <n v="304"/>
  </r>
  <r>
    <x v="2"/>
    <x v="667"/>
    <s v="DISPATCHABLE"/>
    <n v="205.84800000000001"/>
    <n v="739"/>
    <n v="739"/>
    <n v="739"/>
    <n v="790"/>
    <m/>
    <n v="0.5"/>
    <n v="369.5"/>
    <n v="395"/>
    <n v="369.5"/>
  </r>
  <r>
    <x v="2"/>
    <x v="668"/>
    <s v="DISPATCHABLE"/>
    <n v="205.35599999999999"/>
    <n v="632"/>
    <n v="632"/>
    <n v="632"/>
    <n v="790"/>
    <m/>
    <n v="0.5"/>
    <n v="316"/>
    <n v="395"/>
    <n v="316"/>
  </r>
  <r>
    <x v="2"/>
    <x v="669"/>
    <s v="DISPATCHABLE"/>
    <n v="215.268"/>
    <n v="790"/>
    <n v="790"/>
    <n v="790"/>
    <n v="790"/>
    <m/>
    <n v="0.5"/>
    <n v="395"/>
    <n v="395"/>
    <n v="395"/>
  </r>
  <r>
    <x v="2"/>
    <x v="670"/>
    <s v="DISPATCHABLE"/>
    <n v="248.52"/>
    <n v="508"/>
    <n v="790"/>
    <n v="790"/>
    <n v="790"/>
    <m/>
    <n v="0.5"/>
    <n v="395"/>
    <n v="395"/>
    <n v="254"/>
  </r>
  <r>
    <x v="2"/>
    <x v="671"/>
    <s v="DISPATCHABLE"/>
    <n v="219.88399999999999"/>
    <n v="646"/>
    <n v="652"/>
    <n v="652"/>
    <n v="790"/>
    <m/>
    <n v="0.5"/>
    <n v="326"/>
    <n v="395"/>
    <n v="323"/>
  </r>
  <r>
    <x v="2"/>
    <x v="672"/>
    <s v="DISPATCHABLE"/>
    <n v="204.78"/>
    <n v="445"/>
    <n v="445"/>
    <n v="445"/>
    <n v="790"/>
    <m/>
    <n v="0.5"/>
    <n v="222.5"/>
    <n v="395"/>
    <n v="222.5"/>
  </r>
  <r>
    <x v="2"/>
    <x v="673"/>
    <s v="DISPATCHABLE"/>
    <n v="204.88"/>
    <n v="550"/>
    <n v="550"/>
    <n v="550"/>
    <n v="790"/>
    <m/>
    <n v="0.5"/>
    <n v="275"/>
    <n v="395"/>
    <n v="275"/>
  </r>
  <r>
    <x v="2"/>
    <x v="674"/>
    <s v="DISPATCHABLE"/>
    <n v="204.952"/>
    <n v="448"/>
    <n v="448"/>
    <n v="448"/>
    <n v="790"/>
    <m/>
    <n v="0.5"/>
    <n v="224"/>
    <n v="395"/>
    <n v="224"/>
  </r>
  <r>
    <x v="2"/>
    <x v="675"/>
    <s v="DISPATCHABLE"/>
    <n v="204.68799999999999"/>
    <n v="454"/>
    <n v="454"/>
    <n v="454"/>
    <n v="790"/>
    <m/>
    <n v="0.5"/>
    <n v="227"/>
    <n v="395"/>
    <n v="227"/>
  </r>
  <r>
    <x v="2"/>
    <x v="676"/>
    <s v="DISPATCHABLE"/>
    <n v="204.864"/>
    <n v="479"/>
    <n v="479"/>
    <n v="479"/>
    <n v="790"/>
    <m/>
    <n v="0.5"/>
    <n v="239.5"/>
    <n v="395"/>
    <n v="239.5"/>
  </r>
  <r>
    <x v="2"/>
    <x v="677"/>
    <s v="DISPATCHABLE"/>
    <n v="204.828"/>
    <n v="449"/>
    <n v="449"/>
    <n v="449"/>
    <n v="790"/>
    <m/>
    <n v="0.5"/>
    <n v="224.5"/>
    <n v="395"/>
    <n v="224.5"/>
  </r>
  <r>
    <x v="2"/>
    <x v="678"/>
    <s v="DISPATCHABLE"/>
    <n v="204.84399999999999"/>
    <n v="456"/>
    <n v="456"/>
    <n v="456"/>
    <n v="790"/>
    <m/>
    <n v="0.5"/>
    <n v="228"/>
    <n v="395"/>
    <n v="228"/>
  </r>
  <r>
    <x v="2"/>
    <x v="679"/>
    <s v="DISPATCHABLE"/>
    <n v="204.672"/>
    <n v="444"/>
    <n v="444"/>
    <n v="444"/>
    <n v="790"/>
    <m/>
    <n v="0.5"/>
    <n v="222"/>
    <n v="395"/>
    <n v="222"/>
  </r>
  <r>
    <x v="2"/>
    <x v="680"/>
    <s v="DISPATCHABLE"/>
    <n v="204.85599999999999"/>
    <n v="452"/>
    <n v="452"/>
    <n v="452"/>
    <n v="790"/>
    <m/>
    <n v="0.5"/>
    <n v="226"/>
    <n v="395"/>
    <n v="226"/>
  </r>
  <r>
    <x v="2"/>
    <x v="681"/>
    <s v="DISPATCHABLE"/>
    <n v="204.804"/>
    <n v="441"/>
    <n v="441"/>
    <n v="441"/>
    <n v="790"/>
    <m/>
    <n v="0.5"/>
    <n v="220.5"/>
    <n v="395"/>
    <n v="220.5"/>
  </r>
  <r>
    <x v="2"/>
    <x v="682"/>
    <s v="DISPATCHABLE"/>
    <n v="204.85599999999999"/>
    <n v="442"/>
    <n v="442"/>
    <n v="442"/>
    <n v="790"/>
    <m/>
    <n v="0.5"/>
    <n v="221"/>
    <n v="395"/>
    <n v="221"/>
  </r>
  <r>
    <x v="2"/>
    <x v="683"/>
    <s v="DISPATCHABLE"/>
    <n v="204.77199999999999"/>
    <n v="435"/>
    <n v="435"/>
    <n v="435"/>
    <n v="790"/>
    <m/>
    <n v="0.5"/>
    <n v="217.5"/>
    <n v="395"/>
    <n v="217.5"/>
  </r>
  <r>
    <x v="2"/>
    <x v="684"/>
    <s v="DISPATCHABLE"/>
    <n v="204.70400000000001"/>
    <n v="439"/>
    <n v="439"/>
    <n v="439"/>
    <n v="790"/>
    <m/>
    <n v="0.5"/>
    <n v="219.5"/>
    <n v="395"/>
    <n v="219.5"/>
  </r>
  <r>
    <x v="2"/>
    <x v="685"/>
    <s v="DISPATCHABLE"/>
    <n v="204.97200000000001"/>
    <n v="481"/>
    <n v="481"/>
    <n v="481"/>
    <n v="790"/>
    <m/>
    <n v="0.5"/>
    <n v="240.5"/>
    <n v="395"/>
    <n v="240.5"/>
  </r>
  <r>
    <x v="2"/>
    <x v="686"/>
    <s v="DISPATCHABLE"/>
    <n v="204.89599999999999"/>
    <n v="468"/>
    <n v="468"/>
    <n v="468"/>
    <n v="790"/>
    <m/>
    <n v="0.5"/>
    <n v="234"/>
    <n v="395"/>
    <n v="234"/>
  </r>
  <r>
    <x v="2"/>
    <x v="687"/>
    <s v="DISPATCHABLE"/>
    <n v="204.74"/>
    <n v="491"/>
    <n v="491"/>
    <n v="491"/>
    <n v="790"/>
    <m/>
    <n v="0.5"/>
    <n v="245.5"/>
    <n v="395"/>
    <n v="245.5"/>
  </r>
  <r>
    <x v="2"/>
    <x v="688"/>
    <s v="DISPATCHABLE"/>
    <n v="205.30799999999999"/>
    <n v="508"/>
    <n v="508"/>
    <n v="508"/>
    <n v="790"/>
    <m/>
    <n v="0.5"/>
    <n v="254"/>
    <n v="395"/>
    <n v="254"/>
  </r>
  <r>
    <x v="2"/>
    <x v="689"/>
    <s v="DISPATCHABLE"/>
    <n v="207.536"/>
    <n v="729"/>
    <n v="729"/>
    <n v="729"/>
    <n v="790"/>
    <m/>
    <n v="0.5"/>
    <n v="364.5"/>
    <n v="395"/>
    <n v="364.5"/>
  </r>
  <r>
    <x v="2"/>
    <x v="690"/>
    <s v="DISPATCHABLE"/>
    <n v="205.14400000000001"/>
    <n v="539"/>
    <n v="539"/>
    <n v="539"/>
    <n v="790"/>
    <m/>
    <n v="0.5"/>
    <n v="269.5"/>
    <n v="395"/>
    <n v="269.5"/>
  </r>
  <r>
    <x v="2"/>
    <x v="691"/>
    <s v="DISPATCHABLE"/>
    <n v="204.89599999999999"/>
    <n v="499"/>
    <n v="499"/>
    <n v="499"/>
    <n v="790"/>
    <m/>
    <n v="0.5"/>
    <n v="249.5"/>
    <n v="395"/>
    <n v="249.5"/>
  </r>
  <r>
    <x v="2"/>
    <x v="692"/>
    <s v="DISPATCHABLE"/>
    <n v="204.816"/>
    <n v="496"/>
    <n v="496"/>
    <n v="496"/>
    <n v="790"/>
    <m/>
    <n v="0.5"/>
    <n v="248"/>
    <n v="395"/>
    <n v="248"/>
  </r>
  <r>
    <x v="2"/>
    <x v="693"/>
    <s v="DISPATCHABLE"/>
    <n v="205.04"/>
    <n v="520"/>
    <n v="520"/>
    <n v="520"/>
    <n v="790"/>
    <m/>
    <n v="0.5"/>
    <n v="260"/>
    <n v="395"/>
    <n v="260"/>
  </r>
  <r>
    <x v="2"/>
    <x v="694"/>
    <s v="DISPATCHABLE"/>
    <n v="204.852"/>
    <n v="479"/>
    <n v="479"/>
    <n v="479"/>
    <n v="790"/>
    <m/>
    <n v="0.5"/>
    <n v="239.5"/>
    <n v="395"/>
    <n v="239.5"/>
  </r>
  <r>
    <x v="2"/>
    <x v="695"/>
    <s v="DISPATCHABLE"/>
    <n v="204.75200000000001"/>
    <n v="471"/>
    <n v="471"/>
    <n v="471"/>
    <n v="790"/>
    <m/>
    <n v="0.5"/>
    <n v="235.5"/>
    <n v="395"/>
    <n v="235.5"/>
  </r>
  <r>
    <x v="2"/>
    <x v="696"/>
    <s v="DISPATCHABLE"/>
    <n v="204.90799999999999"/>
    <n v="488"/>
    <n v="488"/>
    <n v="488"/>
    <n v="790"/>
    <m/>
    <n v="0.5"/>
    <n v="244"/>
    <n v="395"/>
    <n v="244"/>
  </r>
  <r>
    <x v="2"/>
    <x v="697"/>
    <s v="DISPATCHABLE"/>
    <n v="204.72399999999999"/>
    <n v="472"/>
    <n v="472"/>
    <n v="472"/>
    <n v="790"/>
    <m/>
    <n v="0.5"/>
    <n v="236"/>
    <n v="395"/>
    <n v="236"/>
  </r>
  <r>
    <x v="2"/>
    <x v="698"/>
    <s v="DISPATCHABLE"/>
    <n v="204.88"/>
    <n v="450"/>
    <n v="450"/>
    <n v="450"/>
    <n v="790"/>
    <m/>
    <n v="0.5"/>
    <n v="225"/>
    <n v="395"/>
    <n v="225"/>
  </r>
  <r>
    <x v="2"/>
    <x v="699"/>
    <s v="DISPATCHABLE"/>
    <n v="204.9"/>
    <n v="479"/>
    <n v="479"/>
    <n v="479"/>
    <n v="790"/>
    <m/>
    <n v="0.5"/>
    <n v="239.5"/>
    <n v="395"/>
    <n v="239.5"/>
  </r>
  <r>
    <x v="2"/>
    <x v="700"/>
    <s v="DISPATCHABLE"/>
    <n v="204.91200000000001"/>
    <n v="643"/>
    <n v="643"/>
    <n v="643"/>
    <n v="790"/>
    <m/>
    <n v="0.5"/>
    <n v="321.5"/>
    <n v="395"/>
    <n v="321.5"/>
  </r>
  <r>
    <x v="2"/>
    <x v="701"/>
    <s v="DISPATCHABLE"/>
    <n v="204.86799999999999"/>
    <n v="528"/>
    <n v="528"/>
    <n v="528"/>
    <n v="790"/>
    <m/>
    <n v="0.5"/>
    <n v="264"/>
    <n v="395"/>
    <n v="264"/>
  </r>
  <r>
    <x v="2"/>
    <x v="702"/>
    <s v="DISPATCHABLE"/>
    <n v="204.99199999999999"/>
    <n v="616"/>
    <n v="616"/>
    <n v="616"/>
    <n v="790"/>
    <m/>
    <n v="0.5"/>
    <n v="308"/>
    <n v="395"/>
    <n v="308"/>
  </r>
  <r>
    <x v="2"/>
    <x v="703"/>
    <s v="DISPATCHABLE"/>
    <n v="205.00399999999999"/>
    <n v="570"/>
    <n v="570"/>
    <n v="570"/>
    <n v="790"/>
    <m/>
    <n v="0.5"/>
    <n v="285"/>
    <n v="395"/>
    <n v="285"/>
  </r>
  <r>
    <x v="2"/>
    <x v="704"/>
    <s v="DISPATCHABLE"/>
    <n v="205.08"/>
    <n v="602"/>
    <n v="602"/>
    <n v="602"/>
    <n v="790"/>
    <m/>
    <n v="0.5"/>
    <n v="301"/>
    <n v="395"/>
    <n v="301"/>
  </r>
  <r>
    <x v="2"/>
    <x v="705"/>
    <s v="DISPATCHABLE"/>
    <n v="212.59200000000001"/>
    <n v="790"/>
    <n v="790"/>
    <n v="790"/>
    <n v="790"/>
    <m/>
    <n v="0.5"/>
    <n v="395"/>
    <n v="395"/>
    <n v="395"/>
  </r>
  <r>
    <x v="2"/>
    <x v="706"/>
    <s v="DISPATCHABLE"/>
    <n v="205.38"/>
    <n v="606"/>
    <n v="606"/>
    <n v="606"/>
    <n v="790"/>
    <m/>
    <n v="0.5"/>
    <n v="303"/>
    <n v="395"/>
    <n v="303"/>
  </r>
  <r>
    <x v="2"/>
    <x v="707"/>
    <s v="DISPATCHABLE"/>
    <n v="205.148"/>
    <n v="631"/>
    <n v="631"/>
    <n v="631"/>
    <n v="790"/>
    <m/>
    <n v="0.5"/>
    <n v="315.5"/>
    <n v="395"/>
    <n v="315.5"/>
  </r>
  <r>
    <x v="2"/>
    <x v="708"/>
    <s v="DISPATCHABLE"/>
    <n v="205.15199999999999"/>
    <n v="662"/>
    <n v="662"/>
    <n v="662"/>
    <n v="790"/>
    <m/>
    <n v="0.5"/>
    <n v="331"/>
    <n v="395"/>
    <n v="331"/>
  </r>
  <r>
    <x v="2"/>
    <x v="709"/>
    <s v="DISPATCHABLE"/>
    <n v="205.08799999999999"/>
    <n v="628"/>
    <n v="628"/>
    <n v="628"/>
    <n v="790"/>
    <m/>
    <n v="0.5"/>
    <n v="314"/>
    <n v="395"/>
    <n v="314"/>
  </r>
  <r>
    <x v="2"/>
    <x v="710"/>
    <s v="DISPATCHABLE"/>
    <n v="205.01599999999999"/>
    <n v="632"/>
    <n v="632"/>
    <n v="632"/>
    <n v="790"/>
    <m/>
    <n v="0.5"/>
    <n v="316"/>
    <n v="395"/>
    <n v="316"/>
  </r>
  <r>
    <x v="2"/>
    <x v="711"/>
    <s v="DISPATCHABLE"/>
    <n v="204.952"/>
    <n v="607"/>
    <n v="607"/>
    <n v="607"/>
    <n v="790"/>
    <m/>
    <n v="0.5"/>
    <n v="303.5"/>
    <n v="395"/>
    <n v="303.5"/>
  </r>
  <r>
    <x v="2"/>
    <x v="712"/>
    <s v="DISPATCHABLE"/>
    <n v="205.04400000000001"/>
    <n v="635"/>
    <n v="635"/>
    <n v="635"/>
    <n v="790"/>
    <m/>
    <n v="0.5"/>
    <n v="317.5"/>
    <n v="395"/>
    <n v="317.5"/>
  </r>
  <r>
    <x v="2"/>
    <x v="713"/>
    <s v="DISPATCHABLE"/>
    <n v="205.12"/>
    <n v="612"/>
    <n v="612"/>
    <n v="612"/>
    <n v="790"/>
    <m/>
    <n v="0.5"/>
    <n v="306"/>
    <n v="395"/>
    <n v="306"/>
  </r>
  <r>
    <x v="2"/>
    <x v="714"/>
    <s v="DISPATCHABLE"/>
    <n v="209.196"/>
    <n v="779"/>
    <n v="779"/>
    <n v="779"/>
    <n v="790"/>
    <m/>
    <n v="0.5"/>
    <n v="389.5"/>
    <n v="395"/>
    <n v="389.5"/>
  </r>
  <r>
    <x v="2"/>
    <x v="715"/>
    <s v="DISPATCHABLE"/>
    <n v="205.28800000000001"/>
    <n v="653"/>
    <n v="653"/>
    <n v="653"/>
    <n v="790"/>
    <m/>
    <n v="0.5"/>
    <n v="326.5"/>
    <n v="395"/>
    <n v="326.5"/>
  </r>
  <r>
    <x v="2"/>
    <x v="716"/>
    <s v="DISPATCHABLE"/>
    <n v="205.42"/>
    <n v="514"/>
    <n v="514"/>
    <n v="514"/>
    <n v="790"/>
    <m/>
    <n v="0.5"/>
    <n v="257"/>
    <n v="395"/>
    <n v="257"/>
  </r>
  <r>
    <x v="2"/>
    <x v="717"/>
    <s v="DISPATCHABLE"/>
    <n v="208.81200000000001"/>
    <n v="708"/>
    <n v="708"/>
    <n v="708"/>
    <n v="790"/>
    <m/>
    <n v="0.5"/>
    <n v="354"/>
    <n v="395"/>
    <n v="354"/>
  </r>
  <r>
    <x v="2"/>
    <x v="718"/>
    <s v="DISPATCHABLE"/>
    <n v="208.084"/>
    <n v="714"/>
    <n v="714"/>
    <n v="714"/>
    <n v="790"/>
    <m/>
    <n v="0.5"/>
    <n v="357"/>
    <n v="395"/>
    <n v="357"/>
  </r>
  <r>
    <x v="2"/>
    <x v="719"/>
    <s v="DISPATCHABLE"/>
    <n v="204.82400000000001"/>
    <n v="536"/>
    <n v="536"/>
    <n v="536"/>
    <n v="790"/>
    <m/>
    <n v="0.5"/>
    <n v="268"/>
    <n v="395"/>
    <n v="268"/>
  </r>
  <r>
    <x v="2"/>
    <x v="720"/>
    <s v="DISPATCHABLE"/>
    <n v="204.744"/>
    <n v="459"/>
    <n v="459"/>
    <n v="459"/>
    <n v="790"/>
    <m/>
    <n v="0.5"/>
    <n v="229.5"/>
    <n v="395"/>
    <n v="229.5"/>
  </r>
  <r>
    <x v="2"/>
    <x v="721"/>
    <s v="DISPATCHABLE"/>
    <n v="204.80799999999999"/>
    <n v="512"/>
    <n v="512"/>
    <n v="512"/>
    <n v="790"/>
    <m/>
    <n v="0.5"/>
    <n v="256"/>
    <n v="395"/>
    <n v="256"/>
  </r>
  <r>
    <x v="2"/>
    <x v="722"/>
    <s v="DISPATCHABLE"/>
    <n v="204.864"/>
    <n v="474"/>
    <n v="474"/>
    <n v="474"/>
    <n v="790"/>
    <m/>
    <n v="0.5"/>
    <n v="237"/>
    <n v="395"/>
    <n v="237"/>
  </r>
  <r>
    <x v="2"/>
    <x v="723"/>
    <s v="DISPATCHABLE"/>
    <n v="204.916"/>
    <n v="489"/>
    <n v="489"/>
    <n v="489"/>
    <n v="790"/>
    <m/>
    <n v="0.5"/>
    <n v="244.5"/>
    <n v="395"/>
    <n v="244.5"/>
  </r>
  <r>
    <x v="2"/>
    <x v="724"/>
    <s v="DISPATCHABLE"/>
    <n v="204.71199999999999"/>
    <n v="440"/>
    <n v="440"/>
    <n v="440"/>
    <n v="790"/>
    <m/>
    <n v="0.5"/>
    <n v="220"/>
    <n v="395"/>
    <n v="220"/>
  </r>
  <r>
    <x v="2"/>
    <x v="725"/>
    <s v="DISPATCHABLE"/>
    <n v="204.94"/>
    <n v="541"/>
    <n v="541"/>
    <n v="541"/>
    <n v="790"/>
    <m/>
    <n v="0.5"/>
    <n v="270.5"/>
    <n v="395"/>
    <n v="270.5"/>
  </r>
  <r>
    <x v="2"/>
    <x v="726"/>
    <s v="DISPATCHABLE"/>
    <n v="204.792"/>
    <n v="448"/>
    <n v="448"/>
    <n v="448"/>
    <n v="790"/>
    <m/>
    <n v="0.5"/>
    <n v="224"/>
    <n v="395"/>
    <n v="224"/>
  </r>
  <r>
    <x v="2"/>
    <x v="727"/>
    <s v="DISPATCHABLE"/>
    <n v="204.708"/>
    <n v="475"/>
    <n v="475"/>
    <n v="475"/>
    <n v="790"/>
    <m/>
    <n v="0.5"/>
    <n v="237.5"/>
    <n v="395"/>
    <n v="237.5"/>
  </r>
  <r>
    <x v="2"/>
    <x v="728"/>
    <s v="DISPATCHABLE"/>
    <n v="204.988"/>
    <n v="430"/>
    <n v="430"/>
    <n v="430"/>
    <n v="790"/>
    <m/>
    <n v="0.5"/>
    <n v="215"/>
    <n v="395"/>
    <n v="215"/>
  </r>
  <r>
    <x v="2"/>
    <x v="729"/>
    <s v="DISPATCHABLE"/>
    <n v="204.76"/>
    <n v="483"/>
    <n v="483"/>
    <n v="483"/>
    <n v="790"/>
    <m/>
    <n v="0.5"/>
    <n v="241.5"/>
    <n v="395"/>
    <n v="241.5"/>
  </r>
  <r>
    <x v="2"/>
    <x v="730"/>
    <s v="DISPATCHABLE"/>
    <n v="204.82"/>
    <n v="429"/>
    <n v="429"/>
    <n v="429"/>
    <n v="790"/>
    <m/>
    <n v="0.5"/>
    <n v="214.5"/>
    <n v="395"/>
    <n v="214.5"/>
  </r>
  <r>
    <x v="2"/>
    <x v="731"/>
    <s v="DISPATCHABLE"/>
    <n v="204.87200000000001"/>
    <n v="453"/>
    <n v="453"/>
    <n v="453"/>
    <n v="790"/>
    <m/>
    <n v="0.5"/>
    <n v="226.5"/>
    <n v="395"/>
    <n v="226.5"/>
  </r>
  <r>
    <x v="2"/>
    <x v="732"/>
    <s v="DISPATCHABLE"/>
    <n v="204.74799999999999"/>
    <n v="459"/>
    <n v="459"/>
    <n v="459"/>
    <n v="790"/>
    <m/>
    <n v="0.5"/>
    <n v="229.5"/>
    <n v="395"/>
    <n v="229.5"/>
  </r>
  <r>
    <x v="2"/>
    <x v="733"/>
    <s v="DISPATCHABLE"/>
    <n v="204.96"/>
    <n v="471"/>
    <n v="471"/>
    <n v="471"/>
    <n v="790"/>
    <m/>
    <n v="0.5"/>
    <n v="235.5"/>
    <n v="395"/>
    <n v="235.5"/>
  </r>
  <r>
    <x v="2"/>
    <x v="734"/>
    <s v="DISPATCHABLE"/>
    <n v="204.58799999999999"/>
    <n v="425"/>
    <n v="425"/>
    <n v="425"/>
    <n v="790"/>
    <m/>
    <n v="0.5"/>
    <n v="212.5"/>
    <n v="395"/>
    <n v="212.5"/>
  </r>
  <r>
    <x v="2"/>
    <x v="735"/>
    <s v="DISPATCHABLE"/>
    <n v="204.90799999999999"/>
    <n v="430"/>
    <n v="430"/>
    <n v="430"/>
    <n v="790"/>
    <m/>
    <n v="0.5"/>
    <n v="215"/>
    <n v="395"/>
    <n v="215"/>
  </r>
  <r>
    <x v="2"/>
    <x v="736"/>
    <s v="DISPATCHABLE"/>
    <n v="204.732"/>
    <n v="424"/>
    <n v="424"/>
    <n v="424"/>
    <n v="790"/>
    <m/>
    <n v="0.5"/>
    <n v="212"/>
    <n v="395"/>
    <n v="212"/>
  </r>
  <r>
    <x v="2"/>
    <x v="737"/>
    <s v="DISPATCHABLE"/>
    <n v="204.88800000000001"/>
    <n v="423"/>
    <n v="423"/>
    <n v="423"/>
    <n v="790"/>
    <m/>
    <n v="0.5"/>
    <n v="211.5"/>
    <n v="395"/>
    <n v="211.5"/>
  </r>
  <r>
    <x v="2"/>
    <x v="738"/>
    <s v="DISPATCHABLE"/>
    <n v="204.78"/>
    <n v="428"/>
    <n v="428"/>
    <n v="428"/>
    <n v="790"/>
    <m/>
    <n v="0.5"/>
    <n v="214"/>
    <n v="395"/>
    <n v="214"/>
  </r>
  <r>
    <x v="2"/>
    <x v="739"/>
    <s v="DISPATCHABLE"/>
    <n v="205.64400000000001"/>
    <n v="514"/>
    <n v="514"/>
    <n v="514"/>
    <n v="790"/>
    <m/>
    <n v="0.5"/>
    <n v="257"/>
    <n v="395"/>
    <n v="257"/>
  </r>
  <r>
    <x v="2"/>
    <x v="740"/>
    <s v="DISPATCHABLE"/>
    <n v="216.524"/>
    <n v="790"/>
    <n v="790"/>
    <n v="790"/>
    <n v="790"/>
    <m/>
    <n v="0.5"/>
    <n v="395"/>
    <n v="395"/>
    <n v="395"/>
  </r>
  <r>
    <x v="2"/>
    <x v="741"/>
    <s v="DISPATCHABLE"/>
    <n v="223.65600000000001"/>
    <n v="705"/>
    <n v="705"/>
    <n v="705"/>
    <n v="790"/>
    <m/>
    <n v="0.5"/>
    <n v="352.5"/>
    <n v="395"/>
    <n v="352.5"/>
  </r>
  <r>
    <x v="2"/>
    <x v="742"/>
    <s v="DISPATCHABLE"/>
    <n v="207.96"/>
    <n v="663"/>
    <n v="663"/>
    <n v="663"/>
    <n v="790"/>
    <m/>
    <n v="0.5"/>
    <n v="331.5"/>
    <n v="395"/>
    <n v="331.5"/>
  </r>
  <r>
    <x v="2"/>
    <x v="743"/>
    <s v="DISPATCHABLE"/>
    <n v="204.988"/>
    <n v="487"/>
    <n v="487"/>
    <n v="487"/>
    <n v="790"/>
    <m/>
    <n v="0.5"/>
    <n v="243.5"/>
    <n v="395"/>
    <n v="243.5"/>
  </r>
  <r>
    <x v="3"/>
    <x v="0"/>
    <s v="DISPATCHABLE"/>
    <n v="75.297600000000003"/>
    <n v="1179"/>
    <n v="1180"/>
    <n v="1180"/>
    <n v="1180"/>
    <m/>
    <n v="0.15"/>
    <n v="177"/>
    <n v="177"/>
    <n v="176.85"/>
  </r>
  <r>
    <x v="3"/>
    <x v="1"/>
    <s v="DISPATCHABLE"/>
    <n v="75.460800000000006"/>
    <n v="1192"/>
    <n v="1195"/>
    <n v="1195"/>
    <n v="1180"/>
    <m/>
    <n v="0.15"/>
    <n v="179.25"/>
    <n v="177"/>
    <n v="178.79999999999998"/>
  </r>
  <r>
    <x v="3"/>
    <x v="2"/>
    <s v="DISPATCHABLE"/>
    <n v="75.475200000000001"/>
    <n v="1192"/>
    <n v="1195"/>
    <n v="1195"/>
    <n v="1180"/>
    <m/>
    <n v="0.15"/>
    <n v="179.25"/>
    <n v="177"/>
    <n v="178.79999999999998"/>
  </r>
  <r>
    <x v="3"/>
    <x v="3"/>
    <s v="DISPATCHABLE"/>
    <n v="75.398399999999995"/>
    <n v="1192"/>
    <n v="1195"/>
    <n v="1195"/>
    <n v="1180"/>
    <m/>
    <n v="0.15"/>
    <n v="179.25"/>
    <n v="177"/>
    <n v="178.79999999999998"/>
  </r>
  <r>
    <x v="3"/>
    <x v="4"/>
    <s v="DISPATCHABLE"/>
    <n v="75.297600000000003"/>
    <n v="1192"/>
    <n v="1195"/>
    <n v="1195"/>
    <n v="1180"/>
    <m/>
    <n v="0.15"/>
    <n v="179.25"/>
    <n v="177"/>
    <n v="178.79999999999998"/>
  </r>
  <r>
    <x v="3"/>
    <x v="5"/>
    <s v="DISPATCHABLE"/>
    <n v="75.403199999999998"/>
    <n v="1192"/>
    <n v="1195"/>
    <n v="1195"/>
    <n v="1180"/>
    <m/>
    <n v="0.15"/>
    <n v="179.25"/>
    <n v="177"/>
    <n v="178.79999999999998"/>
  </r>
  <r>
    <x v="3"/>
    <x v="6"/>
    <s v="DISPATCHABLE"/>
    <n v="75.297600000000003"/>
    <n v="1192"/>
    <n v="1195"/>
    <n v="1195"/>
    <n v="1180"/>
    <m/>
    <n v="0.15"/>
    <n v="179.25"/>
    <n v="177"/>
    <n v="178.79999999999998"/>
  </r>
  <r>
    <x v="3"/>
    <x v="7"/>
    <s v="DISPATCHABLE"/>
    <n v="75.432000000000002"/>
    <n v="1192"/>
    <n v="1195"/>
    <n v="1195"/>
    <n v="1180"/>
    <m/>
    <n v="0.15"/>
    <n v="179.25"/>
    <n v="177"/>
    <n v="178.79999999999998"/>
  </r>
  <r>
    <x v="3"/>
    <x v="8"/>
    <s v="DISPATCHABLE"/>
    <n v="75.422399999999996"/>
    <n v="1192"/>
    <n v="1195"/>
    <n v="1195"/>
    <n v="1180"/>
    <m/>
    <n v="0.15"/>
    <n v="179.25"/>
    <n v="177"/>
    <n v="178.79999999999998"/>
  </r>
  <r>
    <x v="3"/>
    <x v="9"/>
    <s v="DISPATCHABLE"/>
    <n v="77.016000000000005"/>
    <n v="1192"/>
    <n v="1195"/>
    <n v="1195"/>
    <n v="1180"/>
    <m/>
    <n v="0.15"/>
    <n v="179.25"/>
    <n v="177"/>
    <n v="178.79999999999998"/>
  </r>
  <r>
    <x v="3"/>
    <x v="10"/>
    <s v="DISPATCHABLE"/>
    <n v="96.724800000000002"/>
    <n v="1192"/>
    <n v="1195"/>
    <n v="1195"/>
    <n v="1180"/>
    <m/>
    <n v="0.15"/>
    <n v="179.25"/>
    <n v="177"/>
    <n v="178.79999999999998"/>
  </r>
  <r>
    <x v="3"/>
    <x v="11"/>
    <s v="DISPATCHABLE"/>
    <n v="89.169600000000003"/>
    <n v="1192"/>
    <n v="1195"/>
    <n v="1195"/>
    <n v="1180"/>
    <m/>
    <n v="0.15"/>
    <n v="179.25"/>
    <n v="177"/>
    <n v="178.79999999999998"/>
  </r>
  <r>
    <x v="3"/>
    <x v="12"/>
    <s v="DISPATCHABLE"/>
    <n v="75.744"/>
    <n v="1192"/>
    <n v="1195"/>
    <n v="1195"/>
    <n v="1180"/>
    <m/>
    <n v="0.15"/>
    <n v="179.25"/>
    <n v="177"/>
    <n v="178.79999999999998"/>
  </r>
  <r>
    <x v="3"/>
    <x v="13"/>
    <s v="DISPATCHABLE"/>
    <n v="75.316800000000001"/>
    <n v="1192"/>
    <n v="1195"/>
    <n v="1195"/>
    <n v="1180"/>
    <m/>
    <n v="0.15"/>
    <n v="179.25"/>
    <n v="177"/>
    <n v="178.79999999999998"/>
  </r>
  <r>
    <x v="3"/>
    <x v="14"/>
    <s v="DISPATCHABLE"/>
    <n v="75.374399999999994"/>
    <n v="1192"/>
    <n v="1195"/>
    <n v="1195"/>
    <n v="1180"/>
    <m/>
    <n v="0.15"/>
    <n v="179.25"/>
    <n v="177"/>
    <n v="178.79999999999998"/>
  </r>
  <r>
    <x v="3"/>
    <x v="15"/>
    <s v="DISPATCHABLE"/>
    <n v="75.422399999999996"/>
    <n v="1192"/>
    <n v="1195"/>
    <n v="1195"/>
    <n v="1180"/>
    <m/>
    <n v="0.15"/>
    <n v="179.25"/>
    <n v="177"/>
    <n v="178.79999999999998"/>
  </r>
  <r>
    <x v="3"/>
    <x v="16"/>
    <s v="DISPATCHABLE"/>
    <n v="75.508799999999994"/>
    <n v="1179"/>
    <n v="1180"/>
    <n v="1180"/>
    <n v="1180"/>
    <m/>
    <n v="0.15"/>
    <n v="177"/>
    <n v="177"/>
    <n v="176.85"/>
  </r>
  <r>
    <x v="3"/>
    <x v="17"/>
    <s v="DISPATCHABLE"/>
    <n v="75.6096"/>
    <n v="1179"/>
    <n v="1180"/>
    <n v="1180"/>
    <n v="1180"/>
    <m/>
    <n v="0.15"/>
    <n v="177"/>
    <n v="177"/>
    <n v="176.85"/>
  </r>
  <r>
    <x v="3"/>
    <x v="18"/>
    <s v="DISPATCHABLE"/>
    <n v="84.139200000000002"/>
    <n v="1179"/>
    <n v="1180"/>
    <n v="1180"/>
    <n v="1180"/>
    <m/>
    <n v="0.15"/>
    <n v="177"/>
    <n v="177"/>
    <n v="176.85"/>
  </r>
  <r>
    <x v="3"/>
    <x v="19"/>
    <s v="DISPATCHABLE"/>
    <n v="88.372799999999998"/>
    <n v="1179"/>
    <n v="1180"/>
    <n v="1180"/>
    <n v="1180"/>
    <m/>
    <n v="0.15"/>
    <n v="177"/>
    <n v="177"/>
    <n v="176.85"/>
  </r>
  <r>
    <x v="3"/>
    <x v="20"/>
    <s v="DISPATCHABLE"/>
    <n v="79.070400000000006"/>
    <n v="1179"/>
    <n v="1180"/>
    <n v="1180"/>
    <n v="1180"/>
    <m/>
    <n v="0.15"/>
    <n v="177"/>
    <n v="177"/>
    <n v="176.85"/>
  </r>
  <r>
    <x v="3"/>
    <x v="21"/>
    <s v="DISPATCHABLE"/>
    <n v="77.836799999999997"/>
    <n v="1179"/>
    <n v="1180"/>
    <n v="1180"/>
    <n v="1180"/>
    <m/>
    <n v="0.15"/>
    <n v="177"/>
    <n v="177"/>
    <n v="176.85"/>
  </r>
  <r>
    <x v="3"/>
    <x v="22"/>
    <s v="DISPATCHABLE"/>
    <n v="75.427199999999999"/>
    <n v="1179"/>
    <n v="1180"/>
    <n v="1180"/>
    <n v="1180"/>
    <m/>
    <n v="0.15"/>
    <n v="177"/>
    <n v="177"/>
    <n v="176.85"/>
  </r>
  <r>
    <x v="3"/>
    <x v="23"/>
    <s v="DISPATCHABLE"/>
    <n v="74.875200000000007"/>
    <n v="1179"/>
    <n v="1180"/>
    <n v="1180"/>
    <n v="1180"/>
    <m/>
    <n v="0.15"/>
    <n v="177"/>
    <n v="177"/>
    <n v="176.85"/>
  </r>
  <r>
    <x v="3"/>
    <x v="24"/>
    <s v="DISPATCHABLE"/>
    <n v="74.956800000000001"/>
    <n v="730"/>
    <n v="1180"/>
    <n v="1180"/>
    <n v="1180"/>
    <m/>
    <n v="0.15"/>
    <n v="177"/>
    <n v="177"/>
    <n v="109.5"/>
  </r>
  <r>
    <x v="3"/>
    <x v="25"/>
    <s v="DISPATCHABLE"/>
    <n v="74.8416"/>
    <n v="1192"/>
    <n v="1195"/>
    <n v="1195"/>
    <n v="1180"/>
    <m/>
    <n v="0.15"/>
    <n v="179.25"/>
    <n v="177"/>
    <n v="178.79999999999998"/>
  </r>
  <r>
    <x v="3"/>
    <x v="26"/>
    <s v="DISPATCHABLE"/>
    <n v="75.004800000000003"/>
    <n v="1192"/>
    <n v="1195"/>
    <n v="1195"/>
    <n v="1180"/>
    <m/>
    <n v="0.15"/>
    <n v="179.25"/>
    <n v="177"/>
    <n v="178.79999999999998"/>
  </r>
  <r>
    <x v="3"/>
    <x v="27"/>
    <s v="DISPATCHABLE"/>
    <n v="74.990399999999994"/>
    <n v="1192"/>
    <n v="1195"/>
    <n v="1195"/>
    <n v="1180"/>
    <m/>
    <n v="0.15"/>
    <n v="179.25"/>
    <n v="177"/>
    <n v="178.79999999999998"/>
  </r>
  <r>
    <x v="3"/>
    <x v="28"/>
    <s v="DISPATCHABLE"/>
    <n v="74.923199999999994"/>
    <n v="1192"/>
    <n v="1195"/>
    <n v="1195"/>
    <n v="1180"/>
    <m/>
    <n v="0.15"/>
    <n v="179.25"/>
    <n v="177"/>
    <n v="178.79999999999998"/>
  </r>
  <r>
    <x v="3"/>
    <x v="29"/>
    <s v="DISPATCHABLE"/>
    <n v="74.894400000000005"/>
    <n v="1192"/>
    <n v="1195"/>
    <n v="1195"/>
    <n v="1180"/>
    <m/>
    <n v="0.15"/>
    <n v="179.25"/>
    <n v="177"/>
    <n v="178.79999999999998"/>
  </r>
  <r>
    <x v="3"/>
    <x v="30"/>
    <s v="DISPATCHABLE"/>
    <n v="74.803200000000004"/>
    <n v="1192"/>
    <n v="1192"/>
    <n v="1192"/>
    <n v="1180"/>
    <m/>
    <n v="0.15"/>
    <n v="178.79999999999998"/>
    <n v="177"/>
    <n v="178.79999999999998"/>
  </r>
  <r>
    <x v="3"/>
    <x v="31"/>
    <s v="DISPATCHABLE"/>
    <n v="75.052800000000005"/>
    <n v="1192"/>
    <n v="1192"/>
    <n v="1192"/>
    <n v="1180"/>
    <m/>
    <n v="0.15"/>
    <n v="178.79999999999998"/>
    <n v="177"/>
    <n v="178.79999999999998"/>
  </r>
  <r>
    <x v="3"/>
    <x v="32"/>
    <s v="DISPATCHABLE"/>
    <n v="75.028800000000004"/>
    <n v="1192"/>
    <n v="1195"/>
    <n v="1195"/>
    <n v="1180"/>
    <m/>
    <n v="0.15"/>
    <n v="179.25"/>
    <n v="177"/>
    <n v="178.79999999999998"/>
  </r>
  <r>
    <x v="3"/>
    <x v="33"/>
    <s v="DISPATCHABLE"/>
    <n v="75.974400000000003"/>
    <n v="1192"/>
    <n v="1195"/>
    <n v="1195"/>
    <n v="1180"/>
    <m/>
    <n v="0.15"/>
    <n v="179.25"/>
    <n v="177"/>
    <n v="178.79999999999998"/>
  </r>
  <r>
    <x v="3"/>
    <x v="34"/>
    <s v="DISPATCHABLE"/>
    <n v="76.6464"/>
    <n v="1192"/>
    <n v="1195"/>
    <n v="1195"/>
    <n v="1180"/>
    <m/>
    <n v="0.15"/>
    <n v="179.25"/>
    <n v="177"/>
    <n v="178.79999999999998"/>
  </r>
  <r>
    <x v="3"/>
    <x v="35"/>
    <s v="DISPATCHABLE"/>
    <n v="75.758399999999995"/>
    <n v="1192"/>
    <n v="1195"/>
    <n v="1195"/>
    <n v="1180"/>
    <m/>
    <n v="0.15"/>
    <n v="179.25"/>
    <n v="177"/>
    <n v="178.79999999999998"/>
  </r>
  <r>
    <x v="3"/>
    <x v="36"/>
    <s v="DISPATCHABLE"/>
    <n v="75.888000000000005"/>
    <n v="1192"/>
    <n v="1195"/>
    <n v="1195"/>
    <n v="1180"/>
    <m/>
    <n v="0.15"/>
    <n v="179.25"/>
    <n v="177"/>
    <n v="178.79999999999998"/>
  </r>
  <r>
    <x v="3"/>
    <x v="37"/>
    <s v="DISPATCHABLE"/>
    <n v="75.528000000000006"/>
    <n v="1192"/>
    <n v="1195"/>
    <n v="1195"/>
    <n v="1180"/>
    <m/>
    <n v="0.15"/>
    <n v="179.25"/>
    <n v="177"/>
    <n v="178.79999999999998"/>
  </r>
  <r>
    <x v="3"/>
    <x v="38"/>
    <s v="DISPATCHABLE"/>
    <n v="75.153599999999997"/>
    <n v="1192"/>
    <n v="1195"/>
    <n v="1195"/>
    <n v="1180"/>
    <m/>
    <n v="0.15"/>
    <n v="179.25"/>
    <n v="177"/>
    <n v="178.79999999999998"/>
  </r>
  <r>
    <x v="3"/>
    <x v="39"/>
    <s v="DISPATCHABLE"/>
    <n v="80.352000000000004"/>
    <n v="1192"/>
    <n v="1195"/>
    <n v="1195"/>
    <n v="1180"/>
    <m/>
    <n v="0.15"/>
    <n v="179.25"/>
    <n v="177"/>
    <n v="178.79999999999998"/>
  </r>
  <r>
    <x v="3"/>
    <x v="40"/>
    <s v="DISPATCHABLE"/>
    <n v="80.927999999999997"/>
    <n v="1179"/>
    <n v="1180"/>
    <n v="1180"/>
    <n v="1180"/>
    <m/>
    <n v="0.15"/>
    <n v="177"/>
    <n v="177"/>
    <n v="176.85"/>
  </r>
  <r>
    <x v="3"/>
    <x v="41"/>
    <s v="DISPATCHABLE"/>
    <n v="76.103999999999999"/>
    <n v="1179"/>
    <n v="1180"/>
    <n v="1180"/>
    <n v="1180"/>
    <m/>
    <n v="0.15"/>
    <n v="177"/>
    <n v="177"/>
    <n v="176.85"/>
  </r>
  <r>
    <x v="3"/>
    <x v="42"/>
    <s v="DISPATCHABLE"/>
    <n v="76.046400000000006"/>
    <n v="1179"/>
    <n v="1180"/>
    <n v="1180"/>
    <n v="1180"/>
    <m/>
    <n v="0.15"/>
    <n v="177"/>
    <n v="177"/>
    <n v="176.85"/>
  </r>
  <r>
    <x v="3"/>
    <x v="43"/>
    <s v="DISPATCHABLE"/>
    <n v="75.235200000000006"/>
    <n v="1179"/>
    <n v="1180"/>
    <n v="1180"/>
    <n v="1180"/>
    <m/>
    <n v="0.15"/>
    <n v="177"/>
    <n v="177"/>
    <n v="176.85"/>
  </r>
  <r>
    <x v="3"/>
    <x v="44"/>
    <s v="DISPATCHABLE"/>
    <n v="77.616"/>
    <n v="1179"/>
    <n v="1180"/>
    <n v="1180"/>
    <n v="1180"/>
    <m/>
    <n v="0.15"/>
    <n v="177"/>
    <n v="177"/>
    <n v="176.85"/>
  </r>
  <r>
    <x v="3"/>
    <x v="45"/>
    <s v="DISPATCHABLE"/>
    <n v="75.456000000000003"/>
    <n v="1179"/>
    <n v="1180"/>
    <n v="1180"/>
    <n v="1180"/>
    <m/>
    <n v="0.15"/>
    <n v="177"/>
    <n v="177"/>
    <n v="176.85"/>
  </r>
  <r>
    <x v="3"/>
    <x v="46"/>
    <s v="DISPATCHABLE"/>
    <n v="75.432000000000002"/>
    <n v="1179"/>
    <n v="1180"/>
    <n v="1180"/>
    <n v="1180"/>
    <m/>
    <n v="0.15"/>
    <n v="177"/>
    <n v="177"/>
    <n v="176.85"/>
  </r>
  <r>
    <x v="3"/>
    <x v="47"/>
    <s v="DISPATCHABLE"/>
    <n v="75.254400000000004"/>
    <n v="1179"/>
    <n v="1180"/>
    <n v="1180"/>
    <n v="1180"/>
    <m/>
    <n v="0.15"/>
    <n v="177"/>
    <n v="177"/>
    <n v="176.85"/>
  </r>
  <r>
    <x v="3"/>
    <x v="48"/>
    <s v="DISPATCHABLE"/>
    <n v="75.528000000000006"/>
    <n v="1192"/>
    <n v="1192"/>
    <n v="1192"/>
    <n v="1180"/>
    <m/>
    <n v="0.15"/>
    <n v="178.79999999999998"/>
    <n v="177"/>
    <n v="178.79999999999998"/>
  </r>
  <r>
    <x v="3"/>
    <x v="49"/>
    <s v="DISPATCHABLE"/>
    <n v="75.139200000000002"/>
    <n v="1192"/>
    <n v="1193"/>
    <n v="1193"/>
    <n v="1180"/>
    <m/>
    <n v="0.15"/>
    <n v="178.95"/>
    <n v="177"/>
    <n v="178.79999999999998"/>
  </r>
  <r>
    <x v="3"/>
    <x v="50"/>
    <s v="DISPATCHABLE"/>
    <n v="75.532799999999995"/>
    <n v="1192"/>
    <n v="1193"/>
    <n v="1193"/>
    <n v="1180"/>
    <m/>
    <n v="0.15"/>
    <n v="178.95"/>
    <n v="177"/>
    <n v="178.79999999999998"/>
  </r>
  <r>
    <x v="3"/>
    <x v="51"/>
    <s v="DISPATCHABLE"/>
    <n v="75.148799999999994"/>
    <n v="1192"/>
    <n v="1193"/>
    <n v="1193"/>
    <n v="1180"/>
    <m/>
    <n v="0.15"/>
    <n v="178.95"/>
    <n v="177"/>
    <n v="178.79999999999998"/>
  </r>
  <r>
    <x v="3"/>
    <x v="52"/>
    <s v="DISPATCHABLE"/>
    <n v="75.345600000000005"/>
    <n v="1192"/>
    <n v="1193"/>
    <n v="1193"/>
    <n v="1180"/>
    <m/>
    <n v="0.15"/>
    <n v="178.95"/>
    <n v="177"/>
    <n v="178.79999999999998"/>
  </r>
  <r>
    <x v="3"/>
    <x v="53"/>
    <s v="DISPATCHABLE"/>
    <n v="75.566400000000002"/>
    <n v="1192"/>
    <n v="1193"/>
    <n v="1193"/>
    <n v="1180"/>
    <m/>
    <n v="0.15"/>
    <n v="178.95"/>
    <n v="177"/>
    <n v="178.79999999999998"/>
  </r>
  <r>
    <x v="3"/>
    <x v="54"/>
    <s v="DISPATCHABLE"/>
    <n v="82.272000000000006"/>
    <n v="1192"/>
    <n v="1193"/>
    <n v="1193"/>
    <n v="1180"/>
    <m/>
    <n v="0.15"/>
    <n v="178.95"/>
    <n v="177"/>
    <n v="178.79999999999998"/>
  </r>
  <r>
    <x v="3"/>
    <x v="55"/>
    <s v="DISPATCHABLE"/>
    <n v="106.83839999999999"/>
    <n v="1192"/>
    <n v="1193"/>
    <n v="1193"/>
    <n v="1180"/>
    <m/>
    <n v="0.15"/>
    <n v="178.95"/>
    <n v="177"/>
    <n v="178.79999999999998"/>
  </r>
  <r>
    <x v="3"/>
    <x v="56"/>
    <s v="DISPATCHABLE"/>
    <n v="115.6272"/>
    <n v="1192"/>
    <n v="1193"/>
    <n v="1193"/>
    <n v="1180"/>
    <m/>
    <n v="0.15"/>
    <n v="178.95"/>
    <n v="177"/>
    <n v="178.79999999999998"/>
  </r>
  <r>
    <x v="3"/>
    <x v="57"/>
    <s v="DISPATCHABLE"/>
    <n v="107.7072"/>
    <n v="1192"/>
    <n v="1193"/>
    <n v="1193"/>
    <n v="1180"/>
    <m/>
    <n v="0.15"/>
    <n v="178.95"/>
    <n v="177"/>
    <n v="178.79999999999998"/>
  </r>
  <r>
    <x v="3"/>
    <x v="58"/>
    <s v="DISPATCHABLE"/>
    <n v="115.20480000000001"/>
    <n v="1192"/>
    <n v="1193"/>
    <n v="1193"/>
    <n v="1180"/>
    <m/>
    <n v="0.15"/>
    <n v="178.95"/>
    <n v="177"/>
    <n v="178.79999999999998"/>
  </r>
  <r>
    <x v="3"/>
    <x v="59"/>
    <s v="DISPATCHABLE"/>
    <n v="122.0256"/>
    <n v="1192"/>
    <n v="1193"/>
    <n v="1193"/>
    <n v="1180"/>
    <m/>
    <n v="0.15"/>
    <n v="178.95"/>
    <n v="177"/>
    <n v="178.79999999999998"/>
  </r>
  <r>
    <x v="3"/>
    <x v="60"/>
    <s v="DISPATCHABLE"/>
    <n v="127.2384"/>
    <n v="1192"/>
    <n v="1193"/>
    <n v="1193"/>
    <n v="1180"/>
    <m/>
    <n v="0.15"/>
    <n v="178.95"/>
    <n v="177"/>
    <n v="178.79999999999998"/>
  </r>
  <r>
    <x v="3"/>
    <x v="61"/>
    <s v="DISPATCHABLE"/>
    <n v="145.18559999999999"/>
    <n v="1192"/>
    <n v="1193"/>
    <n v="1193"/>
    <n v="1180"/>
    <m/>
    <n v="0.15"/>
    <n v="178.95"/>
    <n v="177"/>
    <n v="178.79999999999998"/>
  </r>
  <r>
    <x v="3"/>
    <x v="62"/>
    <s v="DISPATCHABLE"/>
    <n v="167.78399999999999"/>
    <n v="1300"/>
    <n v="1301"/>
    <n v="1301"/>
    <n v="1298"/>
    <m/>
    <n v="0.15"/>
    <n v="195.15"/>
    <n v="194.7"/>
    <n v="195"/>
  </r>
  <r>
    <x v="3"/>
    <x v="63"/>
    <s v="DISPATCHABLE"/>
    <n v="159.9648"/>
    <n v="1320"/>
    <n v="1320"/>
    <n v="1320"/>
    <n v="1320"/>
    <m/>
    <n v="0.15"/>
    <n v="198"/>
    <n v="198"/>
    <n v="198"/>
  </r>
  <r>
    <x v="3"/>
    <x v="64"/>
    <s v="DISPATCHABLE"/>
    <n v="181.8288"/>
    <n v="1320"/>
    <n v="1320"/>
    <n v="1320"/>
    <n v="1320"/>
    <m/>
    <n v="0.15"/>
    <n v="198"/>
    <n v="198"/>
    <n v="198"/>
  </r>
  <r>
    <x v="3"/>
    <x v="65"/>
    <s v="DISPATCHABLE"/>
    <n v="185.6112"/>
    <n v="1285"/>
    <n v="1320"/>
    <n v="1320"/>
    <n v="1320"/>
    <m/>
    <n v="0.15"/>
    <n v="198"/>
    <n v="198"/>
    <n v="192.75"/>
  </r>
  <r>
    <x v="3"/>
    <x v="66"/>
    <s v="DISPATCHABLE"/>
    <n v="180.3648"/>
    <n v="1255"/>
    <n v="1320"/>
    <n v="1320"/>
    <n v="1320"/>
    <m/>
    <n v="0.15"/>
    <n v="198"/>
    <n v="198"/>
    <n v="188.25"/>
  </r>
  <r>
    <x v="3"/>
    <x v="67"/>
    <s v="DISPATCHABLE"/>
    <n v="169.90559999999999"/>
    <n v="1251"/>
    <n v="1320"/>
    <n v="1320"/>
    <n v="1320"/>
    <m/>
    <n v="0.15"/>
    <n v="198"/>
    <n v="198"/>
    <n v="187.65"/>
  </r>
  <r>
    <x v="3"/>
    <x v="68"/>
    <s v="DISPATCHABLE"/>
    <n v="148.52160000000001"/>
    <n v="1290"/>
    <n v="1320"/>
    <n v="1320"/>
    <n v="1320"/>
    <m/>
    <n v="0.15"/>
    <n v="198"/>
    <n v="198"/>
    <n v="193.5"/>
  </r>
  <r>
    <x v="3"/>
    <x v="69"/>
    <s v="DISPATCHABLE"/>
    <n v="160.27199999999999"/>
    <n v="1298"/>
    <n v="1320"/>
    <n v="1320"/>
    <n v="1320"/>
    <m/>
    <n v="0.15"/>
    <n v="198"/>
    <n v="198"/>
    <n v="194.7"/>
  </r>
  <r>
    <x v="3"/>
    <x v="70"/>
    <s v="DISPATCHABLE"/>
    <n v="133.25280000000001"/>
    <n v="1320"/>
    <n v="1320"/>
    <n v="1320"/>
    <n v="1320"/>
    <m/>
    <n v="0.15"/>
    <n v="198"/>
    <n v="198"/>
    <n v="198"/>
  </r>
  <r>
    <x v="3"/>
    <x v="71"/>
    <s v="DISPATCHABLE"/>
    <n v="98.140799999999999"/>
    <n v="1320"/>
    <n v="1320"/>
    <n v="1320"/>
    <n v="1320"/>
    <m/>
    <n v="0.15"/>
    <n v="198"/>
    <n v="198"/>
    <n v="198"/>
  </r>
  <r>
    <x v="3"/>
    <x v="72"/>
    <s v="DISPATCHABLE"/>
    <n v="77.352000000000004"/>
    <n v="1320"/>
    <n v="1320"/>
    <n v="1320"/>
    <n v="1320"/>
    <m/>
    <n v="0.15"/>
    <n v="198"/>
    <n v="198"/>
    <n v="198"/>
  </r>
  <r>
    <x v="3"/>
    <x v="73"/>
    <s v="DISPATCHABLE"/>
    <n v="75.710400000000007"/>
    <n v="1320"/>
    <n v="1320"/>
    <n v="1320"/>
    <n v="1320"/>
    <m/>
    <n v="0.15"/>
    <n v="198"/>
    <n v="198"/>
    <n v="198"/>
  </r>
  <r>
    <x v="3"/>
    <x v="74"/>
    <s v="DISPATCHABLE"/>
    <n v="75.657600000000002"/>
    <n v="1320"/>
    <n v="1320"/>
    <n v="1320"/>
    <n v="1320"/>
    <m/>
    <n v="0.15"/>
    <n v="198"/>
    <n v="198"/>
    <n v="198"/>
  </r>
  <r>
    <x v="3"/>
    <x v="75"/>
    <s v="DISPATCHABLE"/>
    <n v="75.772800000000004"/>
    <n v="1320"/>
    <n v="1320"/>
    <n v="1320"/>
    <n v="1320"/>
    <m/>
    <n v="0.15"/>
    <n v="198"/>
    <n v="198"/>
    <n v="198"/>
  </r>
  <r>
    <x v="3"/>
    <x v="76"/>
    <s v="DISPATCHABLE"/>
    <n v="75.748800000000003"/>
    <n v="1320"/>
    <n v="1320"/>
    <n v="1320"/>
    <n v="1320"/>
    <m/>
    <n v="0.15"/>
    <n v="198"/>
    <n v="198"/>
    <n v="198"/>
  </r>
  <r>
    <x v="3"/>
    <x v="77"/>
    <s v="DISPATCHABLE"/>
    <n v="75.638400000000004"/>
    <n v="1320"/>
    <n v="1320"/>
    <n v="1320"/>
    <n v="1320"/>
    <m/>
    <n v="0.15"/>
    <n v="198"/>
    <n v="198"/>
    <n v="198"/>
  </r>
  <r>
    <x v="3"/>
    <x v="78"/>
    <s v="DISPATCHABLE"/>
    <n v="102.12479999999999"/>
    <n v="1320"/>
    <n v="1320"/>
    <n v="1320"/>
    <n v="1320"/>
    <m/>
    <n v="0.15"/>
    <n v="198"/>
    <n v="198"/>
    <n v="198"/>
  </r>
  <r>
    <x v="3"/>
    <x v="79"/>
    <s v="DISPATCHABLE"/>
    <n v="134.5248"/>
    <n v="1320"/>
    <n v="1320"/>
    <n v="1320"/>
    <n v="1320"/>
    <m/>
    <n v="0.15"/>
    <n v="198"/>
    <n v="198"/>
    <n v="198"/>
  </r>
  <r>
    <x v="3"/>
    <x v="80"/>
    <s v="DISPATCHABLE"/>
    <n v="162.19200000000001"/>
    <n v="1320"/>
    <n v="1320"/>
    <n v="1320"/>
    <n v="1320"/>
    <m/>
    <n v="0.15"/>
    <n v="198"/>
    <n v="198"/>
    <n v="198"/>
  </r>
  <r>
    <x v="3"/>
    <x v="81"/>
    <s v="DISPATCHABLE"/>
    <n v="165.14879999999999"/>
    <n v="1141"/>
    <n v="1320"/>
    <n v="1320"/>
    <n v="1320"/>
    <m/>
    <n v="0.15"/>
    <n v="198"/>
    <n v="198"/>
    <n v="171.15"/>
  </r>
  <r>
    <x v="3"/>
    <x v="82"/>
    <s v="DISPATCHABLE"/>
    <n v="165.3408"/>
    <n v="1104"/>
    <n v="1320"/>
    <n v="1320"/>
    <n v="1320"/>
    <m/>
    <n v="0.15"/>
    <n v="198"/>
    <n v="198"/>
    <n v="165.6"/>
  </r>
  <r>
    <x v="3"/>
    <x v="83"/>
    <s v="DISPATCHABLE"/>
    <n v="165.31200000000001"/>
    <n v="1103"/>
    <n v="1320"/>
    <n v="1320"/>
    <n v="1320"/>
    <m/>
    <n v="0.15"/>
    <n v="198"/>
    <n v="198"/>
    <n v="165.45"/>
  </r>
  <r>
    <x v="3"/>
    <x v="84"/>
    <s v="DISPATCHABLE"/>
    <n v="165.47040000000001"/>
    <n v="1103"/>
    <n v="1320"/>
    <n v="1320"/>
    <n v="1320"/>
    <m/>
    <n v="0.15"/>
    <n v="198"/>
    <n v="198"/>
    <n v="165.45"/>
  </r>
  <r>
    <x v="3"/>
    <x v="85"/>
    <s v="DISPATCHABLE"/>
    <n v="165.31200000000001"/>
    <n v="1103"/>
    <n v="1320"/>
    <n v="1320"/>
    <n v="1320"/>
    <m/>
    <n v="0.15"/>
    <n v="198"/>
    <n v="198"/>
    <n v="165.45"/>
  </r>
  <r>
    <x v="3"/>
    <x v="86"/>
    <s v="DISPATCHABLE"/>
    <n v="165.5136"/>
    <n v="1104"/>
    <n v="1320"/>
    <n v="1320"/>
    <n v="1320"/>
    <m/>
    <n v="0.15"/>
    <n v="198"/>
    <n v="198"/>
    <n v="165.6"/>
  </r>
  <r>
    <x v="3"/>
    <x v="87"/>
    <s v="DISPATCHABLE"/>
    <n v="165.1584"/>
    <n v="1102"/>
    <n v="1320"/>
    <n v="1320"/>
    <n v="1320"/>
    <m/>
    <n v="0.15"/>
    <n v="198"/>
    <n v="198"/>
    <n v="165.29999999999998"/>
  </r>
  <r>
    <x v="3"/>
    <x v="88"/>
    <s v="DISPATCHABLE"/>
    <n v="165.5136"/>
    <n v="1104"/>
    <n v="1320"/>
    <n v="1320"/>
    <n v="1320"/>
    <m/>
    <n v="0.15"/>
    <n v="198"/>
    <n v="198"/>
    <n v="165.6"/>
  </r>
  <r>
    <x v="3"/>
    <x v="89"/>
    <s v="DISPATCHABLE"/>
    <n v="165.2784"/>
    <n v="1258"/>
    <n v="1320"/>
    <n v="1320"/>
    <n v="1320"/>
    <m/>
    <n v="0.15"/>
    <n v="198"/>
    <n v="198"/>
    <n v="188.7"/>
  </r>
  <r>
    <x v="3"/>
    <x v="90"/>
    <s v="DISPATCHABLE"/>
    <n v="144.57599999999999"/>
    <n v="1320"/>
    <n v="1320"/>
    <n v="1320"/>
    <n v="1320"/>
    <m/>
    <n v="0.15"/>
    <n v="198"/>
    <n v="198"/>
    <n v="198"/>
  </r>
  <r>
    <x v="3"/>
    <x v="91"/>
    <s v="DISPATCHABLE"/>
    <n v="112.8528"/>
    <n v="1320"/>
    <n v="1320"/>
    <n v="1320"/>
    <n v="1320"/>
    <m/>
    <n v="0.15"/>
    <n v="198"/>
    <n v="198"/>
    <n v="198"/>
  </r>
  <r>
    <x v="3"/>
    <x v="92"/>
    <s v="DISPATCHABLE"/>
    <n v="93.2256"/>
    <n v="1320"/>
    <n v="1320"/>
    <n v="1320"/>
    <n v="1320"/>
    <m/>
    <n v="0.15"/>
    <n v="198"/>
    <n v="198"/>
    <n v="198"/>
  </r>
  <r>
    <x v="3"/>
    <x v="93"/>
    <s v="DISPATCHABLE"/>
    <n v="106.94880000000001"/>
    <n v="1320"/>
    <n v="1320"/>
    <n v="1320"/>
    <n v="1320"/>
    <m/>
    <n v="0.15"/>
    <n v="198"/>
    <n v="198"/>
    <n v="198"/>
  </r>
  <r>
    <x v="3"/>
    <x v="94"/>
    <s v="DISPATCHABLE"/>
    <n v="102.5472"/>
    <n v="1320"/>
    <n v="1320"/>
    <n v="1320"/>
    <n v="1320"/>
    <m/>
    <n v="0.15"/>
    <n v="198"/>
    <n v="198"/>
    <n v="198"/>
  </r>
  <r>
    <x v="3"/>
    <x v="95"/>
    <s v="DISPATCHABLE"/>
    <n v="94.012799999999999"/>
    <n v="1320"/>
    <n v="1320"/>
    <n v="1320"/>
    <n v="1320"/>
    <m/>
    <n v="0.15"/>
    <n v="198"/>
    <n v="198"/>
    <n v="198"/>
  </r>
  <r>
    <x v="3"/>
    <x v="96"/>
    <s v="DISPATCHABLE"/>
    <n v="79.876800000000003"/>
    <n v="1320"/>
    <n v="1320"/>
    <n v="1320"/>
    <n v="1320"/>
    <m/>
    <n v="0.15"/>
    <n v="198"/>
    <n v="198"/>
    <n v="198"/>
  </r>
  <r>
    <x v="3"/>
    <x v="97"/>
    <s v="DISPATCHABLE"/>
    <n v="75.873599999999996"/>
    <n v="1320"/>
    <n v="1320"/>
    <n v="1320"/>
    <n v="1320"/>
    <m/>
    <n v="0.15"/>
    <n v="198"/>
    <n v="198"/>
    <n v="198"/>
  </r>
  <r>
    <x v="3"/>
    <x v="98"/>
    <s v="DISPATCHABLE"/>
    <n v="75.9024"/>
    <n v="1320"/>
    <n v="1320"/>
    <n v="1320"/>
    <n v="1320"/>
    <m/>
    <n v="0.15"/>
    <n v="198"/>
    <n v="198"/>
    <n v="198"/>
  </r>
  <r>
    <x v="3"/>
    <x v="99"/>
    <s v="DISPATCHABLE"/>
    <n v="75.916799999999995"/>
    <n v="1320"/>
    <n v="1320"/>
    <n v="1320"/>
    <n v="1320"/>
    <m/>
    <n v="0.15"/>
    <n v="198"/>
    <n v="198"/>
    <n v="198"/>
  </r>
  <r>
    <x v="3"/>
    <x v="100"/>
    <s v="DISPATCHABLE"/>
    <n v="75.883200000000002"/>
    <n v="1320"/>
    <n v="1320"/>
    <n v="1320"/>
    <n v="1320"/>
    <m/>
    <n v="0.15"/>
    <n v="198"/>
    <n v="198"/>
    <n v="198"/>
  </r>
  <r>
    <x v="3"/>
    <x v="101"/>
    <s v="DISPATCHABLE"/>
    <n v="75.768000000000001"/>
    <n v="1320"/>
    <n v="1320"/>
    <n v="1320"/>
    <n v="1320"/>
    <m/>
    <n v="0.15"/>
    <n v="198"/>
    <n v="198"/>
    <n v="198"/>
  </r>
  <r>
    <x v="3"/>
    <x v="102"/>
    <s v="DISPATCHABLE"/>
    <n v="98.059200000000004"/>
    <n v="1320"/>
    <n v="1320"/>
    <n v="1320"/>
    <n v="1320"/>
    <m/>
    <n v="0.15"/>
    <n v="198"/>
    <n v="198"/>
    <n v="198"/>
  </r>
  <r>
    <x v="3"/>
    <x v="103"/>
    <s v="DISPATCHABLE"/>
    <n v="132.2784"/>
    <n v="1320"/>
    <n v="1320"/>
    <n v="1320"/>
    <n v="1320"/>
    <m/>
    <n v="0.15"/>
    <n v="198"/>
    <n v="198"/>
    <n v="198"/>
  </r>
  <r>
    <x v="3"/>
    <x v="104"/>
    <s v="DISPATCHABLE"/>
    <n v="168.12960000000001"/>
    <n v="1320"/>
    <n v="1320"/>
    <n v="1320"/>
    <n v="1320"/>
    <m/>
    <n v="0.15"/>
    <n v="198"/>
    <n v="198"/>
    <n v="198"/>
  </r>
  <r>
    <x v="3"/>
    <x v="105"/>
    <s v="DISPATCHABLE"/>
    <n v="165.072"/>
    <n v="1108"/>
    <n v="1320"/>
    <n v="1320"/>
    <n v="1320"/>
    <m/>
    <n v="0.15"/>
    <n v="198"/>
    <n v="198"/>
    <n v="166.2"/>
  </r>
  <r>
    <x v="3"/>
    <x v="106"/>
    <s v="DISPATCHABLE"/>
    <n v="164.8656"/>
    <n v="1101"/>
    <n v="1320"/>
    <n v="1320"/>
    <n v="1320"/>
    <m/>
    <n v="0.15"/>
    <n v="198"/>
    <n v="198"/>
    <n v="165.15"/>
  </r>
  <r>
    <x v="3"/>
    <x v="107"/>
    <s v="DISPATCHABLE"/>
    <n v="165.03360000000001"/>
    <n v="1101"/>
    <n v="1320"/>
    <n v="1320"/>
    <n v="1320"/>
    <m/>
    <n v="0.15"/>
    <n v="198"/>
    <n v="198"/>
    <n v="165.15"/>
  </r>
  <r>
    <x v="3"/>
    <x v="108"/>
    <s v="DISPATCHABLE"/>
    <n v="164.86080000000001"/>
    <n v="1101"/>
    <n v="1320"/>
    <n v="1320"/>
    <n v="1320"/>
    <m/>
    <n v="0.15"/>
    <n v="198"/>
    <n v="198"/>
    <n v="165.15"/>
  </r>
  <r>
    <x v="3"/>
    <x v="109"/>
    <s v="DISPATCHABLE"/>
    <n v="164.72640000000001"/>
    <n v="1101"/>
    <n v="1320"/>
    <n v="1320"/>
    <n v="1320"/>
    <m/>
    <n v="0.15"/>
    <n v="198"/>
    <n v="198"/>
    <n v="165.15"/>
  </r>
  <r>
    <x v="3"/>
    <x v="110"/>
    <s v="DISPATCHABLE"/>
    <n v="164.78880000000001"/>
    <n v="1101"/>
    <n v="1320"/>
    <n v="1320"/>
    <n v="1320"/>
    <m/>
    <n v="0.15"/>
    <n v="198"/>
    <n v="198"/>
    <n v="165.15"/>
  </r>
  <r>
    <x v="3"/>
    <x v="111"/>
    <s v="DISPATCHABLE"/>
    <n v="165.13919999999999"/>
    <n v="1102"/>
    <n v="1320"/>
    <n v="1320"/>
    <n v="1320"/>
    <m/>
    <n v="0.15"/>
    <n v="198"/>
    <n v="198"/>
    <n v="165.29999999999998"/>
  </r>
  <r>
    <x v="3"/>
    <x v="112"/>
    <s v="DISPATCHABLE"/>
    <n v="164.8272"/>
    <n v="1101"/>
    <n v="1320"/>
    <n v="1320"/>
    <n v="1320"/>
    <m/>
    <n v="0.15"/>
    <n v="198"/>
    <n v="198"/>
    <n v="165.15"/>
  </r>
  <r>
    <x v="3"/>
    <x v="113"/>
    <s v="DISPATCHABLE"/>
    <n v="163.8768"/>
    <n v="1184"/>
    <n v="1320"/>
    <n v="1320"/>
    <n v="1320"/>
    <m/>
    <n v="0.15"/>
    <n v="198"/>
    <n v="198"/>
    <n v="177.6"/>
  </r>
  <r>
    <x v="3"/>
    <x v="114"/>
    <s v="DISPATCHABLE"/>
    <n v="141.76320000000001"/>
    <n v="1320"/>
    <n v="1320"/>
    <n v="1320"/>
    <n v="1320"/>
    <m/>
    <n v="0.15"/>
    <n v="198"/>
    <n v="198"/>
    <n v="198"/>
  </r>
  <r>
    <x v="3"/>
    <x v="115"/>
    <s v="DISPATCHABLE"/>
    <n v="119.71680000000001"/>
    <n v="1320"/>
    <n v="1320"/>
    <n v="1320"/>
    <n v="1320"/>
    <m/>
    <n v="0.15"/>
    <n v="198"/>
    <n v="198"/>
    <n v="198"/>
  </r>
  <r>
    <x v="3"/>
    <x v="116"/>
    <s v="DISPATCHABLE"/>
    <n v="111.9264"/>
    <n v="1320"/>
    <n v="1320"/>
    <n v="1320"/>
    <n v="1320"/>
    <m/>
    <n v="0.15"/>
    <n v="198"/>
    <n v="198"/>
    <n v="198"/>
  </r>
  <r>
    <x v="3"/>
    <x v="117"/>
    <s v="DISPATCHABLE"/>
    <n v="116.7792"/>
    <n v="1320"/>
    <n v="1320"/>
    <n v="1320"/>
    <n v="1320"/>
    <m/>
    <n v="0.15"/>
    <n v="198"/>
    <n v="198"/>
    <n v="198"/>
  </r>
  <r>
    <x v="3"/>
    <x v="118"/>
    <s v="DISPATCHABLE"/>
    <n v="98.471999999999994"/>
    <n v="1320"/>
    <n v="1320"/>
    <n v="1320"/>
    <n v="1320"/>
    <m/>
    <n v="0.15"/>
    <n v="198"/>
    <n v="198"/>
    <n v="198"/>
  </r>
  <r>
    <x v="3"/>
    <x v="119"/>
    <s v="DISPATCHABLE"/>
    <n v="77.212800000000001"/>
    <n v="1320"/>
    <n v="1320"/>
    <n v="1320"/>
    <n v="1320"/>
    <m/>
    <n v="0.15"/>
    <n v="198"/>
    <n v="198"/>
    <n v="198"/>
  </r>
  <r>
    <x v="3"/>
    <x v="120"/>
    <s v="DISPATCHABLE"/>
    <n v="76.315200000000004"/>
    <n v="1320"/>
    <n v="1320"/>
    <n v="1320"/>
    <n v="1320"/>
    <m/>
    <n v="0.15"/>
    <n v="198"/>
    <n v="198"/>
    <n v="198"/>
  </r>
  <r>
    <x v="3"/>
    <x v="121"/>
    <s v="DISPATCHABLE"/>
    <n v="76.209599999999995"/>
    <n v="1320"/>
    <n v="1320"/>
    <n v="1320"/>
    <n v="1320"/>
    <m/>
    <n v="0.15"/>
    <n v="198"/>
    <n v="198"/>
    <n v="198"/>
  </r>
  <r>
    <x v="3"/>
    <x v="122"/>
    <s v="DISPATCHABLE"/>
    <n v="76.296000000000006"/>
    <n v="1320"/>
    <n v="1320"/>
    <n v="1320"/>
    <n v="1320"/>
    <m/>
    <n v="0.15"/>
    <n v="198"/>
    <n v="198"/>
    <n v="198"/>
  </r>
  <r>
    <x v="3"/>
    <x v="123"/>
    <s v="DISPATCHABLE"/>
    <n v="76.281599999999997"/>
    <n v="1320"/>
    <n v="1320"/>
    <n v="1320"/>
    <n v="1320"/>
    <m/>
    <n v="0.15"/>
    <n v="198"/>
    <n v="198"/>
    <n v="198"/>
  </r>
  <r>
    <x v="3"/>
    <x v="124"/>
    <s v="DISPATCHABLE"/>
    <n v="76.444800000000001"/>
    <n v="1320"/>
    <n v="1320"/>
    <n v="1320"/>
    <n v="1320"/>
    <m/>
    <n v="0.15"/>
    <n v="198"/>
    <n v="198"/>
    <n v="198"/>
  </r>
  <r>
    <x v="3"/>
    <x v="125"/>
    <s v="DISPATCHABLE"/>
    <n v="82.934399999999997"/>
    <n v="1320"/>
    <n v="1320"/>
    <n v="1320"/>
    <n v="1320"/>
    <m/>
    <n v="0.15"/>
    <n v="198"/>
    <n v="198"/>
    <n v="198"/>
  </r>
  <r>
    <x v="3"/>
    <x v="126"/>
    <s v="DISPATCHABLE"/>
    <n v="105.48480000000001"/>
    <n v="1320"/>
    <n v="1320"/>
    <n v="1320"/>
    <n v="1320"/>
    <m/>
    <n v="0.15"/>
    <n v="198"/>
    <n v="198"/>
    <n v="198"/>
  </r>
  <r>
    <x v="3"/>
    <x v="127"/>
    <s v="DISPATCHABLE"/>
    <n v="143.5488"/>
    <n v="1320"/>
    <n v="1320"/>
    <n v="1320"/>
    <n v="1320"/>
    <m/>
    <n v="0.15"/>
    <n v="198"/>
    <n v="198"/>
    <n v="198"/>
  </r>
  <r>
    <x v="3"/>
    <x v="128"/>
    <s v="DISPATCHABLE"/>
    <n v="165.8784"/>
    <n v="1320"/>
    <n v="1320"/>
    <n v="1320"/>
    <n v="1320"/>
    <m/>
    <n v="0.15"/>
    <n v="198"/>
    <n v="198"/>
    <n v="198"/>
  </r>
  <r>
    <x v="3"/>
    <x v="129"/>
    <s v="DISPATCHABLE"/>
    <n v="165.21600000000001"/>
    <n v="1108"/>
    <n v="1320"/>
    <n v="1320"/>
    <n v="1320"/>
    <m/>
    <n v="0.15"/>
    <n v="198"/>
    <n v="198"/>
    <n v="166.2"/>
  </r>
  <r>
    <x v="3"/>
    <x v="130"/>
    <s v="DISPATCHABLE"/>
    <n v="165.52799999999999"/>
    <n v="1103"/>
    <n v="1320"/>
    <n v="1320"/>
    <n v="1320"/>
    <m/>
    <n v="0.15"/>
    <n v="198"/>
    <n v="198"/>
    <n v="165.45"/>
  </r>
  <r>
    <x v="3"/>
    <x v="131"/>
    <s v="DISPATCHABLE"/>
    <n v="165.44159999999999"/>
    <n v="1105"/>
    <n v="1320"/>
    <n v="1320"/>
    <n v="1320"/>
    <m/>
    <n v="0.15"/>
    <n v="198"/>
    <n v="198"/>
    <n v="165.75"/>
  </r>
  <r>
    <x v="3"/>
    <x v="132"/>
    <s v="DISPATCHABLE"/>
    <n v="165.4512"/>
    <n v="1104"/>
    <n v="1320"/>
    <n v="1320"/>
    <n v="1320"/>
    <m/>
    <n v="0.15"/>
    <n v="198"/>
    <n v="198"/>
    <n v="165.6"/>
  </r>
  <r>
    <x v="3"/>
    <x v="133"/>
    <s v="DISPATCHABLE"/>
    <n v="165.53280000000001"/>
    <n v="1104"/>
    <n v="1320"/>
    <n v="1320"/>
    <n v="1320"/>
    <m/>
    <n v="0.15"/>
    <n v="198"/>
    <n v="198"/>
    <n v="165.6"/>
  </r>
  <r>
    <x v="3"/>
    <x v="134"/>
    <s v="DISPATCHABLE"/>
    <n v="165.39840000000001"/>
    <n v="1103"/>
    <n v="1320"/>
    <n v="1320"/>
    <n v="1320"/>
    <m/>
    <n v="0.15"/>
    <n v="198"/>
    <n v="198"/>
    <n v="165.45"/>
  </r>
  <r>
    <x v="3"/>
    <x v="135"/>
    <s v="DISPATCHABLE"/>
    <n v="165.5376"/>
    <n v="1104"/>
    <n v="1320"/>
    <n v="1320"/>
    <n v="1320"/>
    <m/>
    <n v="0.15"/>
    <n v="198"/>
    <n v="198"/>
    <n v="165.6"/>
  </r>
  <r>
    <x v="3"/>
    <x v="136"/>
    <s v="DISPATCHABLE"/>
    <n v="165.56639999999999"/>
    <n v="1104"/>
    <n v="1320"/>
    <n v="1320"/>
    <n v="1320"/>
    <m/>
    <n v="0.15"/>
    <n v="198"/>
    <n v="198"/>
    <n v="165.6"/>
  </r>
  <r>
    <x v="3"/>
    <x v="137"/>
    <s v="DISPATCHABLE"/>
    <n v="165.40799999999999"/>
    <n v="1103"/>
    <n v="1320"/>
    <n v="1320"/>
    <n v="1320"/>
    <m/>
    <n v="0.15"/>
    <n v="198"/>
    <n v="198"/>
    <n v="165.45"/>
  </r>
  <r>
    <x v="3"/>
    <x v="138"/>
    <s v="DISPATCHABLE"/>
    <n v="159.13919999999999"/>
    <n v="1251"/>
    <n v="1320"/>
    <n v="1320"/>
    <n v="1320"/>
    <m/>
    <n v="0.15"/>
    <n v="198"/>
    <n v="198"/>
    <n v="187.65"/>
  </r>
  <r>
    <x v="3"/>
    <x v="139"/>
    <s v="DISPATCHABLE"/>
    <n v="162.14400000000001"/>
    <n v="1320"/>
    <n v="1320"/>
    <n v="1320"/>
    <n v="1320"/>
    <m/>
    <n v="0.15"/>
    <n v="198"/>
    <n v="198"/>
    <n v="198"/>
  </r>
  <r>
    <x v="3"/>
    <x v="140"/>
    <s v="DISPATCHABLE"/>
    <n v="170.33279999999999"/>
    <n v="1320"/>
    <n v="1320"/>
    <n v="1320"/>
    <n v="1320"/>
    <m/>
    <n v="0.15"/>
    <n v="198"/>
    <n v="198"/>
    <n v="198"/>
  </r>
  <r>
    <x v="3"/>
    <x v="141"/>
    <s v="DISPATCHABLE"/>
    <n v="189.55680000000001"/>
    <n v="1320"/>
    <n v="1320"/>
    <n v="1320"/>
    <n v="1320"/>
    <m/>
    <n v="0.15"/>
    <n v="198"/>
    <n v="198"/>
    <n v="198"/>
  </r>
  <r>
    <x v="3"/>
    <x v="142"/>
    <s v="DISPATCHABLE"/>
    <n v="181.9248"/>
    <n v="1320"/>
    <n v="1320"/>
    <n v="1320"/>
    <n v="1320"/>
    <m/>
    <n v="0.15"/>
    <n v="198"/>
    <n v="198"/>
    <n v="198"/>
  </r>
  <r>
    <x v="3"/>
    <x v="143"/>
    <s v="DISPATCHABLE"/>
    <n v="151.83840000000001"/>
    <n v="1320"/>
    <n v="1320"/>
    <n v="1320"/>
    <n v="1320"/>
    <m/>
    <n v="0.15"/>
    <n v="198"/>
    <n v="198"/>
    <n v="198"/>
  </r>
  <r>
    <x v="3"/>
    <x v="144"/>
    <s v="DISPATCHABLE"/>
    <n v="121.512"/>
    <n v="1320"/>
    <n v="1320"/>
    <n v="1320"/>
    <n v="1320"/>
    <m/>
    <n v="0.15"/>
    <n v="198"/>
    <n v="198"/>
    <n v="198"/>
  </r>
  <r>
    <x v="3"/>
    <x v="145"/>
    <s v="DISPATCHABLE"/>
    <n v="93.331199999999995"/>
    <n v="1320"/>
    <n v="1320"/>
    <n v="1320"/>
    <n v="1320"/>
    <m/>
    <n v="0.15"/>
    <n v="198"/>
    <n v="198"/>
    <n v="198"/>
  </r>
  <r>
    <x v="3"/>
    <x v="146"/>
    <s v="DISPATCHABLE"/>
    <n v="77.875200000000007"/>
    <n v="1320"/>
    <n v="1320"/>
    <n v="1320"/>
    <n v="1320"/>
    <m/>
    <n v="0.15"/>
    <n v="198"/>
    <n v="198"/>
    <n v="198"/>
  </r>
  <r>
    <x v="3"/>
    <x v="147"/>
    <s v="DISPATCHABLE"/>
    <n v="76.137600000000006"/>
    <n v="1320"/>
    <n v="1320"/>
    <n v="1320"/>
    <n v="1320"/>
    <m/>
    <n v="0.15"/>
    <n v="198"/>
    <n v="198"/>
    <n v="198"/>
  </r>
  <r>
    <x v="3"/>
    <x v="148"/>
    <s v="DISPATCHABLE"/>
    <n v="76.128"/>
    <n v="1320"/>
    <n v="1320"/>
    <n v="1320"/>
    <n v="1320"/>
    <m/>
    <n v="0.15"/>
    <n v="198"/>
    <n v="198"/>
    <n v="198"/>
  </r>
  <r>
    <x v="3"/>
    <x v="149"/>
    <s v="DISPATCHABLE"/>
    <n v="76.238399999999999"/>
    <n v="1320"/>
    <n v="1320"/>
    <n v="1320"/>
    <n v="1320"/>
    <m/>
    <n v="0.15"/>
    <n v="198"/>
    <n v="198"/>
    <n v="198"/>
  </r>
  <r>
    <x v="3"/>
    <x v="150"/>
    <s v="DISPATCHABLE"/>
    <n v="86.591999999999999"/>
    <n v="1320"/>
    <n v="1320"/>
    <n v="1320"/>
    <n v="1320"/>
    <m/>
    <n v="0.15"/>
    <n v="198"/>
    <n v="198"/>
    <n v="198"/>
  </r>
  <r>
    <x v="3"/>
    <x v="151"/>
    <s v="DISPATCHABLE"/>
    <n v="78.950400000000002"/>
    <n v="1320"/>
    <n v="1320"/>
    <n v="1320"/>
    <n v="1320"/>
    <m/>
    <n v="0.15"/>
    <n v="198"/>
    <n v="198"/>
    <n v="198"/>
  </r>
  <r>
    <x v="3"/>
    <x v="152"/>
    <s v="DISPATCHABLE"/>
    <n v="96.177599999999998"/>
    <n v="1320"/>
    <n v="1320"/>
    <n v="1320"/>
    <n v="1320"/>
    <m/>
    <n v="0.15"/>
    <n v="198"/>
    <n v="198"/>
    <n v="198"/>
  </r>
  <r>
    <x v="3"/>
    <x v="153"/>
    <s v="DISPATCHABLE"/>
    <n v="112.13760000000001"/>
    <n v="1320"/>
    <n v="1320"/>
    <n v="1320"/>
    <n v="1320"/>
    <m/>
    <n v="0.15"/>
    <n v="198"/>
    <n v="198"/>
    <n v="198"/>
  </r>
  <r>
    <x v="3"/>
    <x v="154"/>
    <s v="DISPATCHABLE"/>
    <n v="115.4928"/>
    <n v="1320"/>
    <n v="1320"/>
    <n v="1320"/>
    <n v="1320"/>
    <m/>
    <n v="0.15"/>
    <n v="198"/>
    <n v="198"/>
    <n v="198"/>
  </r>
  <r>
    <x v="3"/>
    <x v="155"/>
    <s v="DISPATCHABLE"/>
    <n v="87.873599999999996"/>
    <n v="1320"/>
    <n v="1320"/>
    <n v="1320"/>
    <n v="1320"/>
    <m/>
    <n v="0.15"/>
    <n v="198"/>
    <n v="198"/>
    <n v="198"/>
  </r>
  <r>
    <x v="3"/>
    <x v="156"/>
    <s v="DISPATCHABLE"/>
    <n v="76.147199999999998"/>
    <n v="1320"/>
    <n v="1320"/>
    <n v="1320"/>
    <n v="1320"/>
    <m/>
    <n v="0.15"/>
    <n v="198"/>
    <n v="198"/>
    <n v="198"/>
  </r>
  <r>
    <x v="3"/>
    <x v="157"/>
    <s v="DISPATCHABLE"/>
    <n v="74.784000000000006"/>
    <n v="1320"/>
    <n v="1320"/>
    <n v="1320"/>
    <n v="1320"/>
    <m/>
    <n v="0.15"/>
    <n v="198"/>
    <n v="198"/>
    <n v="198"/>
  </r>
  <r>
    <x v="3"/>
    <x v="158"/>
    <s v="DISPATCHABLE"/>
    <n v="74.736000000000004"/>
    <n v="1320"/>
    <n v="1320"/>
    <n v="1320"/>
    <n v="1320"/>
    <m/>
    <n v="0.15"/>
    <n v="198"/>
    <n v="198"/>
    <n v="198"/>
  </r>
  <r>
    <x v="3"/>
    <x v="159"/>
    <s v="DISPATCHABLE"/>
    <n v="74.692800000000005"/>
    <n v="1320"/>
    <n v="1320"/>
    <n v="1320"/>
    <n v="1320"/>
    <m/>
    <n v="0.15"/>
    <n v="198"/>
    <n v="198"/>
    <n v="198"/>
  </r>
  <r>
    <x v="3"/>
    <x v="160"/>
    <s v="DISPATCHABLE"/>
    <n v="74.884799999999998"/>
    <n v="1320"/>
    <n v="1320"/>
    <n v="1320"/>
    <n v="1320"/>
    <m/>
    <n v="0.15"/>
    <n v="198"/>
    <n v="198"/>
    <n v="198"/>
  </r>
  <r>
    <x v="3"/>
    <x v="161"/>
    <s v="DISPATCHABLE"/>
    <n v="74.784000000000006"/>
    <n v="1320"/>
    <n v="1320"/>
    <n v="1320"/>
    <n v="1320"/>
    <m/>
    <n v="0.15"/>
    <n v="198"/>
    <n v="198"/>
    <n v="198"/>
  </r>
  <r>
    <x v="3"/>
    <x v="162"/>
    <s v="DISPATCHABLE"/>
    <n v="74.64"/>
    <n v="1320"/>
    <n v="1320"/>
    <n v="1320"/>
    <n v="1320"/>
    <m/>
    <n v="0.15"/>
    <n v="198"/>
    <n v="198"/>
    <n v="198"/>
  </r>
  <r>
    <x v="3"/>
    <x v="163"/>
    <s v="DISPATCHABLE"/>
    <n v="74.740799999999993"/>
    <n v="1320"/>
    <n v="1320"/>
    <n v="1320"/>
    <n v="1320"/>
    <m/>
    <n v="0.15"/>
    <n v="198"/>
    <n v="198"/>
    <n v="198"/>
  </r>
  <r>
    <x v="3"/>
    <x v="164"/>
    <s v="DISPATCHABLE"/>
    <n v="76.617599999999996"/>
    <n v="1320"/>
    <n v="1320"/>
    <n v="1320"/>
    <n v="1320"/>
    <m/>
    <n v="0.15"/>
    <n v="198"/>
    <n v="198"/>
    <n v="198"/>
  </r>
  <r>
    <x v="3"/>
    <x v="165"/>
    <s v="DISPATCHABLE"/>
    <n v="76.924800000000005"/>
    <n v="1320"/>
    <n v="1320"/>
    <n v="1320"/>
    <n v="1320"/>
    <m/>
    <n v="0.15"/>
    <n v="198"/>
    <n v="198"/>
    <n v="198"/>
  </r>
  <r>
    <x v="3"/>
    <x v="166"/>
    <s v="DISPATCHABLE"/>
    <n v="78.681600000000003"/>
    <n v="1320"/>
    <n v="1320"/>
    <n v="1320"/>
    <n v="1320"/>
    <m/>
    <n v="0.15"/>
    <n v="198"/>
    <n v="198"/>
    <n v="198"/>
  </r>
  <r>
    <x v="3"/>
    <x v="167"/>
    <s v="DISPATCHABLE"/>
    <n v="75.499200000000002"/>
    <n v="1320"/>
    <n v="1320"/>
    <n v="1320"/>
    <n v="1320"/>
    <m/>
    <n v="0.15"/>
    <n v="198"/>
    <n v="198"/>
    <n v="198"/>
  </r>
  <r>
    <x v="3"/>
    <x v="168"/>
    <s v="DISPATCHABLE"/>
    <n v="75.667199999999994"/>
    <n v="1320"/>
    <n v="1320"/>
    <n v="1320"/>
    <n v="1320"/>
    <m/>
    <n v="0.15"/>
    <n v="198"/>
    <n v="198"/>
    <n v="198"/>
  </r>
  <r>
    <x v="3"/>
    <x v="169"/>
    <s v="DISPATCHABLE"/>
    <n v="75.599999999999994"/>
    <n v="1320"/>
    <n v="1320"/>
    <n v="1320"/>
    <n v="1320"/>
    <m/>
    <n v="0.15"/>
    <n v="198"/>
    <n v="198"/>
    <n v="198"/>
  </r>
  <r>
    <x v="3"/>
    <x v="170"/>
    <s v="DISPATCHABLE"/>
    <n v="75.513599999999997"/>
    <n v="673"/>
    <n v="1320"/>
    <n v="1320"/>
    <n v="1320"/>
    <m/>
    <n v="0.15"/>
    <n v="198"/>
    <n v="198"/>
    <n v="100.95"/>
  </r>
  <r>
    <x v="3"/>
    <x v="171"/>
    <s v="DISPATCHABLE"/>
    <n v="76.449600000000004"/>
    <n v="1320"/>
    <n v="1320"/>
    <n v="1320"/>
    <n v="1320"/>
    <m/>
    <n v="0.15"/>
    <n v="198"/>
    <n v="198"/>
    <n v="198"/>
  </r>
  <r>
    <x v="3"/>
    <x v="172"/>
    <s v="DISPATCHABLE"/>
    <n v="76.444800000000001"/>
    <n v="1320"/>
    <n v="1320"/>
    <n v="1320"/>
    <n v="1320"/>
    <m/>
    <n v="0.15"/>
    <n v="198"/>
    <n v="198"/>
    <n v="198"/>
  </r>
  <r>
    <x v="3"/>
    <x v="173"/>
    <s v="DISPATCHABLE"/>
    <n v="83.011200000000002"/>
    <n v="1320"/>
    <n v="1320"/>
    <n v="1320"/>
    <n v="1320"/>
    <m/>
    <n v="0.15"/>
    <n v="198"/>
    <n v="198"/>
    <n v="198"/>
  </r>
  <r>
    <x v="3"/>
    <x v="174"/>
    <s v="DISPATCHABLE"/>
    <n v="88.296000000000006"/>
    <n v="1320"/>
    <n v="1320"/>
    <n v="1320"/>
    <n v="1320"/>
    <m/>
    <n v="0.15"/>
    <n v="198"/>
    <n v="198"/>
    <n v="198"/>
  </r>
  <r>
    <x v="3"/>
    <x v="175"/>
    <s v="DISPATCHABLE"/>
    <n v="76.910399999999996"/>
    <n v="1320"/>
    <n v="1320"/>
    <n v="1320"/>
    <n v="1320"/>
    <m/>
    <n v="0.15"/>
    <n v="198"/>
    <n v="198"/>
    <n v="198"/>
  </r>
  <r>
    <x v="3"/>
    <x v="176"/>
    <s v="DISPATCHABLE"/>
    <n v="87.614400000000003"/>
    <n v="1320"/>
    <n v="1320"/>
    <n v="1320"/>
    <n v="1320"/>
    <m/>
    <n v="0.15"/>
    <n v="198"/>
    <n v="198"/>
    <n v="198"/>
  </r>
  <r>
    <x v="3"/>
    <x v="177"/>
    <s v="DISPATCHABLE"/>
    <n v="103.6176"/>
    <n v="1320"/>
    <n v="1320"/>
    <n v="1320"/>
    <n v="1320"/>
    <m/>
    <n v="0.15"/>
    <n v="198"/>
    <n v="198"/>
    <n v="198"/>
  </r>
  <r>
    <x v="3"/>
    <x v="178"/>
    <s v="DISPATCHABLE"/>
    <n v="93.422399999999996"/>
    <n v="1320"/>
    <n v="1320"/>
    <n v="1320"/>
    <n v="1320"/>
    <m/>
    <n v="0.15"/>
    <n v="198"/>
    <n v="198"/>
    <n v="198"/>
  </r>
  <r>
    <x v="3"/>
    <x v="179"/>
    <s v="DISPATCHABLE"/>
    <n v="86.385599999999997"/>
    <n v="1320"/>
    <n v="1320"/>
    <n v="1320"/>
    <n v="1320"/>
    <m/>
    <n v="0.15"/>
    <n v="198"/>
    <n v="198"/>
    <n v="198"/>
  </r>
  <r>
    <x v="3"/>
    <x v="180"/>
    <s v="DISPATCHABLE"/>
    <n v="81.12"/>
    <n v="1320"/>
    <n v="1320"/>
    <n v="1320"/>
    <n v="1320"/>
    <m/>
    <n v="0.15"/>
    <n v="198"/>
    <n v="198"/>
    <n v="198"/>
  </r>
  <r>
    <x v="3"/>
    <x v="181"/>
    <s v="DISPATCHABLE"/>
    <n v="78.681600000000003"/>
    <n v="1320"/>
    <n v="1320"/>
    <n v="1320"/>
    <n v="1320"/>
    <m/>
    <n v="0.15"/>
    <n v="198"/>
    <n v="198"/>
    <n v="198"/>
  </r>
  <r>
    <x v="3"/>
    <x v="182"/>
    <s v="DISPATCHABLE"/>
    <n v="75.211200000000005"/>
    <n v="1320"/>
    <n v="1320"/>
    <n v="1320"/>
    <n v="1320"/>
    <m/>
    <n v="0.15"/>
    <n v="198"/>
    <n v="198"/>
    <n v="198"/>
  </r>
  <r>
    <x v="3"/>
    <x v="183"/>
    <s v="DISPATCHABLE"/>
    <n v="75.163200000000003"/>
    <n v="1320"/>
    <n v="1320"/>
    <n v="1320"/>
    <n v="1320"/>
    <m/>
    <n v="0.15"/>
    <n v="198"/>
    <n v="198"/>
    <n v="198"/>
  </r>
  <r>
    <x v="3"/>
    <x v="184"/>
    <s v="DISPATCHABLE"/>
    <n v="75.062399999999997"/>
    <n v="1320"/>
    <n v="1320"/>
    <n v="1320"/>
    <n v="1320"/>
    <m/>
    <n v="0.15"/>
    <n v="198"/>
    <n v="198"/>
    <n v="198"/>
  </r>
  <r>
    <x v="3"/>
    <x v="185"/>
    <s v="DISPATCHABLE"/>
    <n v="75.177599999999998"/>
    <n v="1320"/>
    <n v="1320"/>
    <n v="1320"/>
    <n v="1320"/>
    <m/>
    <n v="0.15"/>
    <n v="198"/>
    <n v="198"/>
    <n v="198"/>
  </r>
  <r>
    <x v="3"/>
    <x v="186"/>
    <s v="DISPATCHABLE"/>
    <n v="75.115200000000002"/>
    <n v="1320"/>
    <n v="1320"/>
    <n v="1320"/>
    <n v="1320"/>
    <m/>
    <n v="0.15"/>
    <n v="198"/>
    <n v="198"/>
    <n v="198"/>
  </r>
  <r>
    <x v="3"/>
    <x v="187"/>
    <s v="DISPATCHABLE"/>
    <n v="78.623999999999995"/>
    <n v="1320"/>
    <n v="1320"/>
    <n v="1320"/>
    <n v="1320"/>
    <m/>
    <n v="0.15"/>
    <n v="198"/>
    <n v="198"/>
    <n v="198"/>
  </r>
  <r>
    <x v="3"/>
    <x v="188"/>
    <s v="DISPATCHABLE"/>
    <n v="77.817599999999999"/>
    <n v="1320"/>
    <n v="1320"/>
    <n v="1320"/>
    <n v="1320"/>
    <m/>
    <n v="0.15"/>
    <n v="198"/>
    <n v="198"/>
    <n v="198"/>
  </r>
  <r>
    <x v="3"/>
    <x v="189"/>
    <s v="DISPATCHABLE"/>
    <n v="92.500799999999998"/>
    <n v="1320"/>
    <n v="1320"/>
    <n v="1320"/>
    <n v="1320"/>
    <m/>
    <n v="0.15"/>
    <n v="198"/>
    <n v="198"/>
    <n v="198"/>
  </r>
  <r>
    <x v="3"/>
    <x v="190"/>
    <s v="DISPATCHABLE"/>
    <n v="96.84"/>
    <n v="1320"/>
    <n v="1320"/>
    <n v="1320"/>
    <n v="1320"/>
    <m/>
    <n v="0.15"/>
    <n v="198"/>
    <n v="198"/>
    <n v="198"/>
  </r>
  <r>
    <x v="3"/>
    <x v="191"/>
    <s v="DISPATCHABLE"/>
    <n v="82.689599999999999"/>
    <n v="1320"/>
    <n v="1320"/>
    <n v="1320"/>
    <n v="1320"/>
    <m/>
    <n v="0.15"/>
    <n v="198"/>
    <n v="198"/>
    <n v="198"/>
  </r>
  <r>
    <x v="3"/>
    <x v="192"/>
    <s v="DISPATCHABLE"/>
    <n v="75.825599999999994"/>
    <n v="1320"/>
    <n v="1320"/>
    <n v="1320"/>
    <n v="1320"/>
    <m/>
    <n v="0.15"/>
    <n v="198"/>
    <n v="198"/>
    <n v="198"/>
  </r>
  <r>
    <x v="3"/>
    <x v="193"/>
    <s v="DISPATCHABLE"/>
    <n v="75.988799999999998"/>
    <n v="1320"/>
    <n v="1320"/>
    <n v="1320"/>
    <n v="1320"/>
    <m/>
    <n v="0.15"/>
    <n v="198"/>
    <n v="198"/>
    <n v="198"/>
  </r>
  <r>
    <x v="3"/>
    <x v="194"/>
    <s v="DISPATCHABLE"/>
    <n v="76.007999999999996"/>
    <n v="1320"/>
    <n v="1320"/>
    <n v="1320"/>
    <n v="1320"/>
    <m/>
    <n v="0.15"/>
    <n v="198"/>
    <n v="198"/>
    <n v="198"/>
  </r>
  <r>
    <x v="3"/>
    <x v="195"/>
    <s v="DISPATCHABLE"/>
    <n v="75.964799999999997"/>
    <n v="1320"/>
    <n v="1320"/>
    <n v="1320"/>
    <n v="1320"/>
    <m/>
    <n v="0.15"/>
    <n v="198"/>
    <n v="198"/>
    <n v="198"/>
  </r>
  <r>
    <x v="3"/>
    <x v="196"/>
    <s v="DISPATCHABLE"/>
    <n v="75.998400000000004"/>
    <n v="1320"/>
    <n v="1320"/>
    <n v="1320"/>
    <n v="1320"/>
    <m/>
    <n v="0.15"/>
    <n v="198"/>
    <n v="198"/>
    <n v="198"/>
  </r>
  <r>
    <x v="3"/>
    <x v="197"/>
    <s v="DISPATCHABLE"/>
    <n v="75.964799999999997"/>
    <n v="1320"/>
    <n v="1320"/>
    <n v="1320"/>
    <n v="1320"/>
    <m/>
    <n v="0.15"/>
    <n v="198"/>
    <n v="198"/>
    <n v="198"/>
  </r>
  <r>
    <x v="3"/>
    <x v="198"/>
    <s v="DISPATCHABLE"/>
    <n v="76.041600000000003"/>
    <n v="1320"/>
    <n v="1320"/>
    <n v="1320"/>
    <n v="1320"/>
    <m/>
    <n v="0.15"/>
    <n v="198"/>
    <n v="198"/>
    <n v="198"/>
  </r>
  <r>
    <x v="3"/>
    <x v="199"/>
    <s v="DISPATCHABLE"/>
    <n v="76.108800000000002"/>
    <n v="1320"/>
    <n v="1320"/>
    <n v="1320"/>
    <n v="1320"/>
    <m/>
    <n v="0.15"/>
    <n v="198"/>
    <n v="198"/>
    <n v="198"/>
  </r>
  <r>
    <x v="3"/>
    <x v="200"/>
    <s v="DISPATCHABLE"/>
    <n v="76.0608"/>
    <n v="1320"/>
    <n v="1320"/>
    <n v="1320"/>
    <n v="1320"/>
    <m/>
    <n v="0.15"/>
    <n v="198"/>
    <n v="198"/>
    <n v="198"/>
  </r>
  <r>
    <x v="3"/>
    <x v="201"/>
    <s v="DISPATCHABLE"/>
    <n v="75.988799999999998"/>
    <n v="1320"/>
    <n v="1320"/>
    <n v="1320"/>
    <n v="1320"/>
    <m/>
    <n v="0.15"/>
    <n v="198"/>
    <n v="198"/>
    <n v="198"/>
  </r>
  <r>
    <x v="3"/>
    <x v="202"/>
    <s v="DISPATCHABLE"/>
    <n v="76.099199999999996"/>
    <n v="1320"/>
    <n v="1320"/>
    <n v="1320"/>
    <n v="1320"/>
    <m/>
    <n v="0.15"/>
    <n v="198"/>
    <n v="198"/>
    <n v="198"/>
  </r>
  <r>
    <x v="3"/>
    <x v="203"/>
    <s v="DISPATCHABLE"/>
    <n v="75.1584"/>
    <n v="1320"/>
    <n v="1320"/>
    <n v="1320"/>
    <n v="1320"/>
    <m/>
    <n v="0.15"/>
    <n v="198"/>
    <n v="198"/>
    <n v="198"/>
  </r>
  <r>
    <x v="3"/>
    <x v="204"/>
    <s v="DISPATCHABLE"/>
    <n v="75.057599999999994"/>
    <n v="1320"/>
    <n v="1320"/>
    <n v="1320"/>
    <n v="1320"/>
    <m/>
    <n v="0.15"/>
    <n v="198"/>
    <n v="198"/>
    <n v="198"/>
  </r>
  <r>
    <x v="3"/>
    <x v="205"/>
    <s v="DISPATCHABLE"/>
    <n v="74.908799999999999"/>
    <n v="1320"/>
    <n v="1320"/>
    <n v="1320"/>
    <n v="1320"/>
    <m/>
    <n v="0.15"/>
    <n v="198"/>
    <n v="198"/>
    <n v="198"/>
  </r>
  <r>
    <x v="3"/>
    <x v="206"/>
    <s v="DISPATCHABLE"/>
    <n v="74.870400000000004"/>
    <n v="1320"/>
    <n v="1320"/>
    <n v="1320"/>
    <n v="1320"/>
    <m/>
    <n v="0.15"/>
    <n v="198"/>
    <n v="198"/>
    <n v="198"/>
  </r>
  <r>
    <x v="3"/>
    <x v="207"/>
    <s v="DISPATCHABLE"/>
    <n v="75.062399999999997"/>
    <n v="1320"/>
    <n v="1320"/>
    <n v="1320"/>
    <n v="1320"/>
    <m/>
    <n v="0.15"/>
    <n v="198"/>
    <n v="198"/>
    <n v="198"/>
  </r>
  <r>
    <x v="3"/>
    <x v="208"/>
    <s v="DISPATCHABLE"/>
    <n v="75.052800000000005"/>
    <n v="1320"/>
    <n v="1320"/>
    <n v="1320"/>
    <n v="1320"/>
    <m/>
    <n v="0.15"/>
    <n v="198"/>
    <n v="198"/>
    <n v="198"/>
  </r>
  <r>
    <x v="3"/>
    <x v="209"/>
    <s v="DISPATCHABLE"/>
    <n v="74.995199999999997"/>
    <n v="1320"/>
    <n v="1320"/>
    <n v="1320"/>
    <n v="1320"/>
    <m/>
    <n v="0.15"/>
    <n v="198"/>
    <n v="198"/>
    <n v="198"/>
  </r>
  <r>
    <x v="3"/>
    <x v="210"/>
    <s v="DISPATCHABLE"/>
    <n v="79.017600000000002"/>
    <n v="1320"/>
    <n v="1320"/>
    <n v="1320"/>
    <n v="1320"/>
    <m/>
    <n v="0.15"/>
    <n v="198"/>
    <n v="198"/>
    <n v="198"/>
  </r>
  <r>
    <x v="3"/>
    <x v="211"/>
    <s v="DISPATCHABLE"/>
    <n v="76.103999999999999"/>
    <n v="1320"/>
    <n v="1320"/>
    <n v="1320"/>
    <n v="1320"/>
    <m/>
    <n v="0.15"/>
    <n v="198"/>
    <n v="198"/>
    <n v="198"/>
  </r>
  <r>
    <x v="3"/>
    <x v="212"/>
    <s v="DISPATCHABLE"/>
    <n v="81.988799999999998"/>
    <n v="1320"/>
    <n v="1320"/>
    <n v="1320"/>
    <n v="1320"/>
    <m/>
    <n v="0.15"/>
    <n v="198"/>
    <n v="198"/>
    <n v="198"/>
  </r>
  <r>
    <x v="3"/>
    <x v="213"/>
    <s v="DISPATCHABLE"/>
    <n v="90.235200000000006"/>
    <n v="1320"/>
    <n v="1320"/>
    <n v="1320"/>
    <n v="1320"/>
    <m/>
    <n v="0.15"/>
    <n v="198"/>
    <n v="198"/>
    <n v="198"/>
  </r>
  <r>
    <x v="3"/>
    <x v="214"/>
    <s v="DISPATCHABLE"/>
    <n v="80.721599999999995"/>
    <n v="1320"/>
    <n v="1320"/>
    <n v="1320"/>
    <n v="1320"/>
    <m/>
    <n v="0.15"/>
    <n v="198"/>
    <n v="198"/>
    <n v="198"/>
  </r>
  <r>
    <x v="3"/>
    <x v="215"/>
    <s v="DISPATCHABLE"/>
    <n v="76.459199999999996"/>
    <n v="1320"/>
    <n v="1320"/>
    <n v="1320"/>
    <n v="1320"/>
    <m/>
    <n v="0.15"/>
    <n v="198"/>
    <n v="198"/>
    <n v="198"/>
  </r>
  <r>
    <x v="3"/>
    <x v="216"/>
    <s v="DISPATCHABLE"/>
    <n v="76.022400000000005"/>
    <n v="1320"/>
    <n v="1320"/>
    <n v="1320"/>
    <n v="1320"/>
    <m/>
    <n v="0.15"/>
    <n v="198"/>
    <n v="198"/>
    <n v="198"/>
  </r>
  <r>
    <x v="3"/>
    <x v="217"/>
    <s v="DISPATCHABLE"/>
    <n v="75.744"/>
    <n v="1320"/>
    <n v="1320"/>
    <n v="1320"/>
    <n v="1320"/>
    <m/>
    <n v="0.15"/>
    <n v="198"/>
    <n v="198"/>
    <n v="198"/>
  </r>
  <r>
    <x v="3"/>
    <x v="218"/>
    <s v="DISPATCHABLE"/>
    <n v="75.825599999999994"/>
    <n v="1320"/>
    <n v="1320"/>
    <n v="1320"/>
    <n v="1320"/>
    <m/>
    <n v="0.15"/>
    <n v="198"/>
    <n v="198"/>
    <n v="198"/>
  </r>
  <r>
    <x v="3"/>
    <x v="219"/>
    <s v="DISPATCHABLE"/>
    <n v="75.830399999999997"/>
    <n v="1320"/>
    <n v="1320"/>
    <n v="1320"/>
    <n v="1320"/>
    <m/>
    <n v="0.15"/>
    <n v="198"/>
    <n v="198"/>
    <n v="198"/>
  </r>
  <r>
    <x v="3"/>
    <x v="220"/>
    <s v="DISPATCHABLE"/>
    <n v="75.724800000000002"/>
    <n v="1320"/>
    <n v="1320"/>
    <n v="1320"/>
    <n v="1320"/>
    <m/>
    <n v="0.15"/>
    <n v="198"/>
    <n v="198"/>
    <n v="198"/>
  </r>
  <r>
    <x v="3"/>
    <x v="221"/>
    <s v="DISPATCHABLE"/>
    <n v="75.820800000000006"/>
    <n v="1320"/>
    <n v="1320"/>
    <n v="1320"/>
    <n v="1320"/>
    <m/>
    <n v="0.15"/>
    <n v="198"/>
    <n v="198"/>
    <n v="198"/>
  </r>
  <r>
    <x v="3"/>
    <x v="222"/>
    <s v="DISPATCHABLE"/>
    <n v="75.657600000000002"/>
    <n v="1320"/>
    <n v="1320"/>
    <n v="1320"/>
    <n v="1320"/>
    <m/>
    <n v="0.15"/>
    <n v="198"/>
    <n v="198"/>
    <n v="198"/>
  </r>
  <r>
    <x v="3"/>
    <x v="223"/>
    <s v="DISPATCHABLE"/>
    <n v="85.7376"/>
    <n v="1320"/>
    <n v="1320"/>
    <n v="1320"/>
    <n v="1320"/>
    <m/>
    <n v="0.15"/>
    <n v="198"/>
    <n v="198"/>
    <n v="198"/>
  </r>
  <r>
    <x v="3"/>
    <x v="224"/>
    <s v="DISPATCHABLE"/>
    <n v="82.574399999999997"/>
    <n v="1320"/>
    <n v="1320"/>
    <n v="1320"/>
    <n v="1320"/>
    <m/>
    <n v="0.15"/>
    <n v="198"/>
    <n v="198"/>
    <n v="198"/>
  </r>
  <r>
    <x v="3"/>
    <x v="225"/>
    <s v="DISPATCHABLE"/>
    <n v="85.612799999999993"/>
    <n v="1320"/>
    <n v="1320"/>
    <n v="1320"/>
    <n v="1320"/>
    <m/>
    <n v="0.15"/>
    <n v="198"/>
    <n v="198"/>
    <n v="198"/>
  </r>
  <r>
    <x v="3"/>
    <x v="226"/>
    <s v="DISPATCHABLE"/>
    <n v="91.900800000000004"/>
    <n v="1320"/>
    <n v="1320"/>
    <n v="1320"/>
    <n v="1320"/>
    <m/>
    <n v="0.15"/>
    <n v="198"/>
    <n v="198"/>
    <n v="198"/>
  </r>
  <r>
    <x v="3"/>
    <x v="227"/>
    <s v="DISPATCHABLE"/>
    <n v="95.577600000000004"/>
    <n v="1320"/>
    <n v="1320"/>
    <n v="1320"/>
    <n v="1320"/>
    <m/>
    <n v="0.15"/>
    <n v="198"/>
    <n v="198"/>
    <n v="198"/>
  </r>
  <r>
    <x v="3"/>
    <x v="228"/>
    <s v="DISPATCHABLE"/>
    <n v="91.219200000000001"/>
    <n v="1320"/>
    <n v="1320"/>
    <n v="1320"/>
    <n v="1320"/>
    <m/>
    <n v="0.15"/>
    <n v="198"/>
    <n v="198"/>
    <n v="198"/>
  </r>
  <r>
    <x v="3"/>
    <x v="229"/>
    <s v="DISPATCHABLE"/>
    <n v="76.584000000000003"/>
    <n v="1320"/>
    <n v="1320"/>
    <n v="1320"/>
    <n v="1320"/>
    <m/>
    <n v="0.15"/>
    <n v="198"/>
    <n v="198"/>
    <n v="198"/>
  </r>
  <r>
    <x v="3"/>
    <x v="230"/>
    <s v="DISPATCHABLE"/>
    <n v="79.531199999999998"/>
    <n v="1320"/>
    <n v="1320"/>
    <n v="1320"/>
    <n v="1320"/>
    <m/>
    <n v="0.15"/>
    <n v="198"/>
    <n v="198"/>
    <n v="198"/>
  </r>
  <r>
    <x v="3"/>
    <x v="231"/>
    <s v="DISPATCHABLE"/>
    <n v="77.673599999999993"/>
    <n v="1320"/>
    <n v="1320"/>
    <n v="1320"/>
    <n v="1320"/>
    <m/>
    <n v="0.15"/>
    <n v="198"/>
    <n v="198"/>
    <n v="198"/>
  </r>
  <r>
    <x v="3"/>
    <x v="232"/>
    <s v="DISPATCHABLE"/>
    <n v="83.0976"/>
    <n v="1320"/>
    <n v="1320"/>
    <n v="1320"/>
    <n v="1320"/>
    <m/>
    <n v="0.15"/>
    <n v="198"/>
    <n v="198"/>
    <n v="198"/>
  </r>
  <r>
    <x v="3"/>
    <x v="233"/>
    <s v="DISPATCHABLE"/>
    <n v="75.691199999999995"/>
    <n v="1320"/>
    <n v="1320"/>
    <n v="1320"/>
    <n v="1320"/>
    <m/>
    <n v="0.15"/>
    <n v="198"/>
    <n v="198"/>
    <n v="198"/>
  </r>
  <r>
    <x v="3"/>
    <x v="234"/>
    <s v="DISPATCHABLE"/>
    <n v="78.403199999999998"/>
    <n v="1320"/>
    <n v="1320"/>
    <n v="1320"/>
    <n v="1320"/>
    <m/>
    <n v="0.15"/>
    <n v="198"/>
    <n v="198"/>
    <n v="198"/>
  </r>
  <r>
    <x v="3"/>
    <x v="235"/>
    <s v="DISPATCHABLE"/>
    <n v="91.329599999999999"/>
    <n v="1320"/>
    <n v="1320"/>
    <n v="1320"/>
    <n v="1320"/>
    <m/>
    <n v="0.15"/>
    <n v="198"/>
    <n v="198"/>
    <n v="198"/>
  </r>
  <r>
    <x v="3"/>
    <x v="236"/>
    <s v="DISPATCHABLE"/>
    <n v="100.5936"/>
    <n v="1320"/>
    <n v="1320"/>
    <n v="1320"/>
    <n v="1320"/>
    <m/>
    <n v="0.15"/>
    <n v="198"/>
    <n v="198"/>
    <n v="198"/>
  </r>
  <r>
    <x v="3"/>
    <x v="237"/>
    <s v="DISPATCHABLE"/>
    <n v="108.71040000000001"/>
    <n v="1320"/>
    <n v="1320"/>
    <n v="1320"/>
    <n v="1320"/>
    <m/>
    <n v="0.15"/>
    <n v="198"/>
    <n v="198"/>
    <n v="198"/>
  </r>
  <r>
    <x v="3"/>
    <x v="238"/>
    <s v="DISPATCHABLE"/>
    <n v="89.995199999999997"/>
    <n v="1320"/>
    <n v="1320"/>
    <n v="1320"/>
    <n v="1320"/>
    <m/>
    <n v="0.15"/>
    <n v="198"/>
    <n v="198"/>
    <n v="198"/>
  </r>
  <r>
    <x v="3"/>
    <x v="239"/>
    <s v="DISPATCHABLE"/>
    <n v="75.148799999999994"/>
    <n v="1320"/>
    <n v="1320"/>
    <n v="1320"/>
    <n v="1320"/>
    <m/>
    <n v="0.15"/>
    <n v="198"/>
    <n v="198"/>
    <n v="198"/>
  </r>
  <r>
    <x v="3"/>
    <x v="240"/>
    <s v="DISPATCHABLE"/>
    <n v="75.235200000000006"/>
    <n v="1320"/>
    <n v="1320"/>
    <n v="1320"/>
    <n v="1320"/>
    <m/>
    <n v="0.15"/>
    <n v="198"/>
    <n v="198"/>
    <n v="198"/>
  </r>
  <r>
    <x v="3"/>
    <x v="241"/>
    <s v="DISPATCHABLE"/>
    <n v="75.0672"/>
    <n v="1320"/>
    <n v="1320"/>
    <n v="1320"/>
    <n v="1320"/>
    <m/>
    <n v="0.15"/>
    <n v="198"/>
    <n v="198"/>
    <n v="198"/>
  </r>
  <r>
    <x v="3"/>
    <x v="242"/>
    <s v="DISPATCHABLE"/>
    <n v="75.153599999999997"/>
    <n v="1320"/>
    <n v="1320"/>
    <n v="1320"/>
    <n v="1320"/>
    <m/>
    <n v="0.15"/>
    <n v="198"/>
    <n v="198"/>
    <n v="198"/>
  </r>
  <r>
    <x v="3"/>
    <x v="243"/>
    <s v="DISPATCHABLE"/>
    <n v="75.144000000000005"/>
    <n v="1320"/>
    <n v="1320"/>
    <n v="1320"/>
    <n v="1320"/>
    <m/>
    <n v="0.15"/>
    <n v="198"/>
    <n v="198"/>
    <n v="198"/>
  </r>
  <r>
    <x v="3"/>
    <x v="244"/>
    <s v="DISPATCHABLE"/>
    <n v="75.033600000000007"/>
    <n v="1320"/>
    <n v="1320"/>
    <n v="1320"/>
    <n v="1320"/>
    <m/>
    <n v="0.15"/>
    <n v="198"/>
    <n v="198"/>
    <n v="198"/>
  </r>
  <r>
    <x v="3"/>
    <x v="245"/>
    <s v="DISPATCHABLE"/>
    <n v="75.230400000000003"/>
    <n v="1320"/>
    <n v="1320"/>
    <n v="1320"/>
    <n v="1320"/>
    <m/>
    <n v="0.15"/>
    <n v="198"/>
    <n v="198"/>
    <n v="198"/>
  </r>
  <r>
    <x v="3"/>
    <x v="246"/>
    <s v="DISPATCHABLE"/>
    <n v="75.316800000000001"/>
    <n v="1320"/>
    <n v="1320"/>
    <n v="1320"/>
    <n v="1320"/>
    <m/>
    <n v="0.15"/>
    <n v="198"/>
    <n v="198"/>
    <n v="198"/>
  </r>
  <r>
    <x v="3"/>
    <x v="247"/>
    <s v="DISPATCHABLE"/>
    <n v="77.467200000000005"/>
    <n v="1320"/>
    <n v="1320"/>
    <n v="1320"/>
    <n v="1320"/>
    <m/>
    <n v="0.15"/>
    <n v="198"/>
    <n v="198"/>
    <n v="198"/>
  </r>
  <r>
    <x v="3"/>
    <x v="248"/>
    <s v="DISPATCHABLE"/>
    <n v="106.72799999999999"/>
    <n v="1320"/>
    <n v="1320"/>
    <n v="1320"/>
    <n v="1320"/>
    <m/>
    <n v="0.15"/>
    <n v="198"/>
    <n v="198"/>
    <n v="198"/>
  </r>
  <r>
    <x v="3"/>
    <x v="249"/>
    <s v="DISPATCHABLE"/>
    <n v="139.41120000000001"/>
    <n v="1320"/>
    <n v="1320"/>
    <n v="1320"/>
    <n v="1320"/>
    <m/>
    <n v="0.15"/>
    <n v="198"/>
    <n v="198"/>
    <n v="198"/>
  </r>
  <r>
    <x v="3"/>
    <x v="250"/>
    <s v="DISPATCHABLE"/>
    <n v="170.6688"/>
    <n v="1320"/>
    <n v="1320"/>
    <n v="1320"/>
    <n v="1320"/>
    <m/>
    <n v="0.15"/>
    <n v="198"/>
    <n v="198"/>
    <n v="198"/>
  </r>
  <r>
    <x v="3"/>
    <x v="251"/>
    <s v="DISPATCHABLE"/>
    <n v="180.6336"/>
    <n v="1320"/>
    <n v="1320"/>
    <n v="1320"/>
    <n v="1320"/>
    <m/>
    <n v="0.15"/>
    <n v="198"/>
    <n v="198"/>
    <n v="198"/>
  </r>
  <r>
    <x v="3"/>
    <x v="252"/>
    <s v="DISPATCHABLE"/>
    <n v="180.3888"/>
    <n v="1320"/>
    <n v="1320"/>
    <n v="1320"/>
    <n v="1320"/>
    <m/>
    <n v="0.15"/>
    <n v="198"/>
    <n v="198"/>
    <n v="198"/>
  </r>
  <r>
    <x v="3"/>
    <x v="253"/>
    <s v="DISPATCHABLE"/>
    <n v="180.2208"/>
    <n v="1320"/>
    <n v="1320"/>
    <n v="1320"/>
    <n v="1320"/>
    <m/>
    <n v="0.15"/>
    <n v="198"/>
    <n v="198"/>
    <n v="198"/>
  </r>
  <r>
    <x v="3"/>
    <x v="254"/>
    <s v="DISPATCHABLE"/>
    <n v="179.6112"/>
    <n v="1320"/>
    <n v="1320"/>
    <n v="1320"/>
    <n v="1320"/>
    <m/>
    <n v="0.15"/>
    <n v="198"/>
    <n v="198"/>
    <n v="198"/>
  </r>
  <r>
    <x v="3"/>
    <x v="255"/>
    <s v="DISPATCHABLE"/>
    <n v="155.2176"/>
    <n v="1320"/>
    <n v="1320"/>
    <n v="1320"/>
    <n v="1320"/>
    <m/>
    <n v="0.15"/>
    <n v="198"/>
    <n v="198"/>
    <n v="198"/>
  </r>
  <r>
    <x v="3"/>
    <x v="256"/>
    <s v="DISPATCHABLE"/>
    <n v="126.2256"/>
    <n v="1320"/>
    <n v="1320"/>
    <n v="1320"/>
    <n v="1320"/>
    <m/>
    <n v="0.15"/>
    <n v="198"/>
    <n v="198"/>
    <n v="198"/>
  </r>
  <r>
    <x v="3"/>
    <x v="257"/>
    <s v="DISPATCHABLE"/>
    <n v="109.2384"/>
    <n v="1320"/>
    <n v="1320"/>
    <n v="1320"/>
    <n v="1320"/>
    <m/>
    <n v="0.15"/>
    <n v="198"/>
    <n v="198"/>
    <n v="198"/>
  </r>
  <r>
    <x v="3"/>
    <x v="258"/>
    <s v="DISPATCHABLE"/>
    <n v="93.316800000000001"/>
    <n v="1320"/>
    <n v="1320"/>
    <n v="1320"/>
    <n v="1320"/>
    <m/>
    <n v="0.15"/>
    <n v="198"/>
    <n v="198"/>
    <n v="198"/>
  </r>
  <r>
    <x v="3"/>
    <x v="259"/>
    <s v="DISPATCHABLE"/>
    <n v="93.374399999999994"/>
    <n v="1320"/>
    <n v="1320"/>
    <n v="1320"/>
    <n v="1320"/>
    <m/>
    <n v="0.15"/>
    <n v="198"/>
    <n v="198"/>
    <n v="198"/>
  </r>
  <r>
    <x v="3"/>
    <x v="260"/>
    <s v="DISPATCHABLE"/>
    <n v="85.257599999999996"/>
    <n v="1320"/>
    <n v="1320"/>
    <n v="1320"/>
    <n v="1320"/>
    <m/>
    <n v="0.15"/>
    <n v="198"/>
    <n v="198"/>
    <n v="198"/>
  </r>
  <r>
    <x v="3"/>
    <x v="261"/>
    <s v="DISPATCHABLE"/>
    <n v="98.073599999999999"/>
    <n v="1320"/>
    <n v="1320"/>
    <n v="1320"/>
    <n v="1320"/>
    <m/>
    <n v="0.15"/>
    <n v="198"/>
    <n v="198"/>
    <n v="198"/>
  </r>
  <r>
    <x v="3"/>
    <x v="262"/>
    <s v="DISPATCHABLE"/>
    <n v="89.150400000000005"/>
    <n v="1320"/>
    <n v="1320"/>
    <n v="1320"/>
    <n v="1320"/>
    <m/>
    <n v="0.15"/>
    <n v="198"/>
    <n v="198"/>
    <n v="198"/>
  </r>
  <r>
    <x v="3"/>
    <x v="263"/>
    <s v="DISPATCHABLE"/>
    <n v="78.955200000000005"/>
    <n v="1320"/>
    <n v="1320"/>
    <n v="1320"/>
    <n v="1320"/>
    <m/>
    <n v="0.15"/>
    <n v="198"/>
    <n v="198"/>
    <n v="198"/>
  </r>
  <r>
    <x v="3"/>
    <x v="264"/>
    <s v="DISPATCHABLE"/>
    <n v="75.168000000000006"/>
    <n v="1320"/>
    <n v="1320"/>
    <n v="1320"/>
    <n v="1320"/>
    <m/>
    <n v="0.15"/>
    <n v="198"/>
    <n v="198"/>
    <n v="198"/>
  </r>
  <r>
    <x v="3"/>
    <x v="265"/>
    <s v="DISPATCHABLE"/>
    <n v="75.215999999999994"/>
    <n v="1320"/>
    <n v="1320"/>
    <n v="1320"/>
    <n v="1320"/>
    <m/>
    <n v="0.15"/>
    <n v="198"/>
    <n v="198"/>
    <n v="198"/>
  </r>
  <r>
    <x v="3"/>
    <x v="266"/>
    <s v="DISPATCHABLE"/>
    <n v="75.182400000000001"/>
    <n v="1320"/>
    <n v="1320"/>
    <n v="1320"/>
    <n v="1320"/>
    <m/>
    <n v="0.15"/>
    <n v="198"/>
    <n v="198"/>
    <n v="198"/>
  </r>
  <r>
    <x v="3"/>
    <x v="267"/>
    <s v="DISPATCHABLE"/>
    <n v="75.172799999999995"/>
    <n v="1320"/>
    <n v="1320"/>
    <n v="1320"/>
    <n v="1320"/>
    <m/>
    <n v="0.15"/>
    <n v="198"/>
    <n v="198"/>
    <n v="198"/>
  </r>
  <r>
    <x v="3"/>
    <x v="268"/>
    <s v="DISPATCHABLE"/>
    <n v="75.191999999999993"/>
    <n v="1320"/>
    <n v="1320"/>
    <n v="1320"/>
    <n v="1320"/>
    <m/>
    <n v="0.15"/>
    <n v="198"/>
    <n v="198"/>
    <n v="198"/>
  </r>
  <r>
    <x v="3"/>
    <x v="269"/>
    <s v="DISPATCHABLE"/>
    <n v="75.038399999999996"/>
    <n v="1320"/>
    <n v="1320"/>
    <n v="1320"/>
    <n v="1320"/>
    <m/>
    <n v="0.15"/>
    <n v="198"/>
    <n v="198"/>
    <n v="198"/>
  </r>
  <r>
    <x v="3"/>
    <x v="270"/>
    <s v="DISPATCHABLE"/>
    <n v="75.734399999999994"/>
    <n v="1320"/>
    <n v="1320"/>
    <n v="1320"/>
    <n v="1320"/>
    <m/>
    <n v="0.15"/>
    <n v="198"/>
    <n v="198"/>
    <n v="198"/>
  </r>
  <r>
    <x v="3"/>
    <x v="271"/>
    <s v="DISPATCHABLE"/>
    <n v="88.137600000000006"/>
    <n v="1320"/>
    <n v="1320"/>
    <n v="1320"/>
    <n v="1320"/>
    <m/>
    <n v="0.15"/>
    <n v="198"/>
    <n v="198"/>
    <n v="198"/>
  </r>
  <r>
    <x v="3"/>
    <x v="272"/>
    <s v="DISPATCHABLE"/>
    <n v="105.75839999999999"/>
    <n v="1320"/>
    <n v="1320"/>
    <n v="1320"/>
    <n v="1320"/>
    <m/>
    <n v="0.15"/>
    <n v="198"/>
    <n v="198"/>
    <n v="198"/>
  </r>
  <r>
    <x v="3"/>
    <x v="273"/>
    <s v="DISPATCHABLE"/>
    <n v="118.2432"/>
    <n v="1320"/>
    <n v="1320"/>
    <n v="1320"/>
    <n v="1320"/>
    <m/>
    <n v="0.15"/>
    <n v="198"/>
    <n v="198"/>
    <n v="198"/>
  </r>
  <r>
    <x v="3"/>
    <x v="274"/>
    <s v="DISPATCHABLE"/>
    <n v="142.07040000000001"/>
    <n v="1320"/>
    <n v="1320"/>
    <n v="1320"/>
    <n v="1320"/>
    <m/>
    <n v="0.15"/>
    <n v="198"/>
    <n v="198"/>
    <n v="198"/>
  </r>
  <r>
    <x v="3"/>
    <x v="275"/>
    <s v="DISPATCHABLE"/>
    <n v="140.232"/>
    <n v="1320"/>
    <n v="1320"/>
    <n v="1320"/>
    <n v="1320"/>
    <m/>
    <n v="0.15"/>
    <n v="198"/>
    <n v="198"/>
    <n v="198"/>
  </r>
  <r>
    <x v="3"/>
    <x v="276"/>
    <s v="DISPATCHABLE"/>
    <n v="130.83359999999999"/>
    <n v="1320"/>
    <n v="1320"/>
    <n v="1320"/>
    <n v="1320"/>
    <m/>
    <n v="0.15"/>
    <n v="198"/>
    <n v="198"/>
    <n v="198"/>
  </r>
  <r>
    <x v="3"/>
    <x v="277"/>
    <s v="DISPATCHABLE"/>
    <n v="113.9376"/>
    <n v="1320"/>
    <n v="1320"/>
    <n v="1320"/>
    <n v="1320"/>
    <m/>
    <n v="0.15"/>
    <n v="198"/>
    <n v="198"/>
    <n v="198"/>
  </r>
  <r>
    <x v="3"/>
    <x v="278"/>
    <s v="DISPATCHABLE"/>
    <n v="90.316800000000001"/>
    <n v="1320"/>
    <n v="1320"/>
    <n v="1320"/>
    <n v="1320"/>
    <m/>
    <n v="0.15"/>
    <n v="198"/>
    <n v="198"/>
    <n v="198"/>
  </r>
  <r>
    <x v="3"/>
    <x v="279"/>
    <s v="DISPATCHABLE"/>
    <n v="83.995199999999997"/>
    <n v="1320"/>
    <n v="1320"/>
    <n v="1320"/>
    <n v="1320"/>
    <m/>
    <n v="0.15"/>
    <n v="198"/>
    <n v="198"/>
    <n v="198"/>
  </r>
  <r>
    <x v="3"/>
    <x v="280"/>
    <s v="DISPATCHABLE"/>
    <n v="100.3152"/>
    <n v="1320"/>
    <n v="1320"/>
    <n v="1320"/>
    <n v="1320"/>
    <m/>
    <n v="0.15"/>
    <n v="198"/>
    <n v="198"/>
    <n v="198"/>
  </r>
  <r>
    <x v="3"/>
    <x v="281"/>
    <s v="DISPATCHABLE"/>
    <n v="100.56480000000001"/>
    <n v="1320"/>
    <n v="1320"/>
    <n v="1320"/>
    <n v="1320"/>
    <m/>
    <n v="0.15"/>
    <n v="198"/>
    <n v="198"/>
    <n v="198"/>
  </r>
  <r>
    <x v="3"/>
    <x v="282"/>
    <s v="DISPATCHABLE"/>
    <n v="94.459199999999996"/>
    <n v="1320"/>
    <n v="1320"/>
    <n v="1320"/>
    <n v="1320"/>
    <m/>
    <n v="0.15"/>
    <n v="198"/>
    <n v="198"/>
    <n v="198"/>
  </r>
  <r>
    <x v="3"/>
    <x v="283"/>
    <s v="DISPATCHABLE"/>
    <n v="78.100800000000007"/>
    <n v="1320"/>
    <n v="1320"/>
    <n v="1320"/>
    <n v="1320"/>
    <m/>
    <n v="0.15"/>
    <n v="198"/>
    <n v="198"/>
    <n v="198"/>
  </r>
  <r>
    <x v="3"/>
    <x v="284"/>
    <s v="DISPATCHABLE"/>
    <n v="83.179199999999994"/>
    <n v="1320"/>
    <n v="1320"/>
    <n v="1320"/>
    <n v="1320"/>
    <m/>
    <n v="0.15"/>
    <n v="198"/>
    <n v="198"/>
    <n v="198"/>
  </r>
  <r>
    <x v="3"/>
    <x v="285"/>
    <s v="DISPATCHABLE"/>
    <n v="76.910399999999996"/>
    <n v="1320"/>
    <n v="1320"/>
    <n v="1320"/>
    <n v="1320"/>
    <m/>
    <n v="0.15"/>
    <n v="198"/>
    <n v="198"/>
    <n v="198"/>
  </r>
  <r>
    <x v="3"/>
    <x v="286"/>
    <s v="DISPATCHABLE"/>
    <n v="75.408000000000001"/>
    <n v="1320"/>
    <n v="1320"/>
    <n v="1320"/>
    <n v="1320"/>
    <m/>
    <n v="0.15"/>
    <n v="198"/>
    <n v="198"/>
    <n v="198"/>
  </r>
  <r>
    <x v="3"/>
    <x v="287"/>
    <s v="DISPATCHABLE"/>
    <n v="75.403199999999998"/>
    <n v="1320"/>
    <n v="1320"/>
    <n v="1320"/>
    <n v="1320"/>
    <m/>
    <n v="0.15"/>
    <n v="198"/>
    <n v="198"/>
    <n v="198"/>
  </r>
  <r>
    <x v="3"/>
    <x v="288"/>
    <s v="DISPATCHABLE"/>
    <n v="75.244799999999998"/>
    <n v="1320"/>
    <n v="1320"/>
    <n v="1320"/>
    <n v="1320"/>
    <m/>
    <n v="0.15"/>
    <n v="198"/>
    <n v="198"/>
    <n v="198"/>
  </r>
  <r>
    <x v="3"/>
    <x v="289"/>
    <s v="DISPATCHABLE"/>
    <n v="75.552000000000007"/>
    <n v="1320"/>
    <n v="1320"/>
    <n v="1320"/>
    <n v="1320"/>
    <m/>
    <n v="0.15"/>
    <n v="198"/>
    <n v="198"/>
    <n v="198"/>
  </r>
  <r>
    <x v="3"/>
    <x v="290"/>
    <s v="DISPATCHABLE"/>
    <n v="75.436800000000005"/>
    <n v="1320"/>
    <n v="1320"/>
    <n v="1320"/>
    <n v="1320"/>
    <m/>
    <n v="0.15"/>
    <n v="198"/>
    <n v="198"/>
    <n v="198"/>
  </r>
  <r>
    <x v="3"/>
    <x v="291"/>
    <s v="DISPATCHABLE"/>
    <n v="75.326400000000007"/>
    <n v="1320"/>
    <n v="1320"/>
    <n v="1320"/>
    <n v="1320"/>
    <m/>
    <n v="0.15"/>
    <n v="198"/>
    <n v="198"/>
    <n v="198"/>
  </r>
  <r>
    <x v="3"/>
    <x v="292"/>
    <s v="DISPATCHABLE"/>
    <n v="75.369600000000005"/>
    <n v="1320"/>
    <n v="1320"/>
    <n v="1320"/>
    <n v="1320"/>
    <m/>
    <n v="0.15"/>
    <n v="198"/>
    <n v="198"/>
    <n v="198"/>
  </r>
  <r>
    <x v="3"/>
    <x v="293"/>
    <s v="DISPATCHABLE"/>
    <n v="79.622399999999999"/>
    <n v="1320"/>
    <n v="1320"/>
    <n v="1320"/>
    <n v="1320"/>
    <m/>
    <n v="0.15"/>
    <n v="198"/>
    <n v="198"/>
    <n v="198"/>
  </r>
  <r>
    <x v="3"/>
    <x v="294"/>
    <s v="DISPATCHABLE"/>
    <n v="82.612799999999993"/>
    <n v="1320"/>
    <n v="1320"/>
    <n v="1320"/>
    <n v="1320"/>
    <m/>
    <n v="0.15"/>
    <n v="198"/>
    <n v="198"/>
    <n v="198"/>
  </r>
  <r>
    <x v="3"/>
    <x v="295"/>
    <s v="DISPATCHABLE"/>
    <n v="81.307199999999995"/>
    <n v="1320"/>
    <n v="1320"/>
    <n v="1320"/>
    <n v="1320"/>
    <m/>
    <n v="0.15"/>
    <n v="198"/>
    <n v="198"/>
    <n v="198"/>
  </r>
  <r>
    <x v="3"/>
    <x v="296"/>
    <s v="DISPATCHABLE"/>
    <n v="75.220799999999997"/>
    <n v="1320"/>
    <n v="1320"/>
    <n v="1320"/>
    <n v="1320"/>
    <m/>
    <n v="0.15"/>
    <n v="198"/>
    <n v="198"/>
    <n v="198"/>
  </r>
  <r>
    <x v="3"/>
    <x v="297"/>
    <s v="DISPATCHABLE"/>
    <n v="75.273600000000002"/>
    <n v="1320"/>
    <n v="1320"/>
    <n v="1320"/>
    <n v="1320"/>
    <m/>
    <n v="0.15"/>
    <n v="198"/>
    <n v="198"/>
    <n v="198"/>
  </r>
  <r>
    <x v="3"/>
    <x v="298"/>
    <s v="DISPATCHABLE"/>
    <n v="75.043199999999999"/>
    <n v="1320"/>
    <n v="1320"/>
    <n v="1320"/>
    <n v="1320"/>
    <m/>
    <n v="0.15"/>
    <n v="198"/>
    <n v="198"/>
    <n v="198"/>
  </r>
  <r>
    <x v="3"/>
    <x v="299"/>
    <s v="DISPATCHABLE"/>
    <n v="75.206400000000002"/>
    <n v="1320"/>
    <n v="1320"/>
    <n v="1320"/>
    <n v="1320"/>
    <m/>
    <n v="0.15"/>
    <n v="198"/>
    <n v="198"/>
    <n v="198"/>
  </r>
  <r>
    <x v="3"/>
    <x v="300"/>
    <s v="DISPATCHABLE"/>
    <n v="75.888000000000005"/>
    <n v="1320"/>
    <n v="1320"/>
    <n v="1320"/>
    <n v="1320"/>
    <m/>
    <n v="0.15"/>
    <n v="198"/>
    <n v="198"/>
    <n v="198"/>
  </r>
  <r>
    <x v="3"/>
    <x v="301"/>
    <s v="DISPATCHABLE"/>
    <n v="75.384"/>
    <n v="1320"/>
    <n v="1320"/>
    <n v="1320"/>
    <n v="1320"/>
    <m/>
    <n v="0.15"/>
    <n v="198"/>
    <n v="198"/>
    <n v="198"/>
  </r>
  <r>
    <x v="3"/>
    <x v="302"/>
    <s v="DISPATCHABLE"/>
    <n v="86.961600000000004"/>
    <n v="1320"/>
    <n v="1320"/>
    <n v="1320"/>
    <n v="1320"/>
    <m/>
    <n v="0.15"/>
    <n v="198"/>
    <n v="198"/>
    <n v="198"/>
  </r>
  <r>
    <x v="3"/>
    <x v="303"/>
    <s v="DISPATCHABLE"/>
    <n v="78.998400000000004"/>
    <n v="1320"/>
    <n v="1320"/>
    <n v="1320"/>
    <n v="1320"/>
    <m/>
    <n v="0.15"/>
    <n v="198"/>
    <n v="198"/>
    <n v="198"/>
  </r>
  <r>
    <x v="3"/>
    <x v="304"/>
    <s v="DISPATCHABLE"/>
    <n v="75.364800000000002"/>
    <n v="1320"/>
    <n v="1320"/>
    <n v="1320"/>
    <n v="1320"/>
    <m/>
    <n v="0.15"/>
    <n v="198"/>
    <n v="198"/>
    <n v="198"/>
  </r>
  <r>
    <x v="3"/>
    <x v="305"/>
    <s v="DISPATCHABLE"/>
    <n v="75.542400000000001"/>
    <n v="1320"/>
    <n v="1320"/>
    <n v="1320"/>
    <n v="1320"/>
    <m/>
    <n v="0.15"/>
    <n v="198"/>
    <n v="198"/>
    <n v="198"/>
  </r>
  <r>
    <x v="3"/>
    <x v="306"/>
    <s v="DISPATCHABLE"/>
    <n v="75.417599999999993"/>
    <n v="1320"/>
    <n v="1320"/>
    <n v="1320"/>
    <n v="1320"/>
    <m/>
    <n v="0.15"/>
    <n v="198"/>
    <n v="198"/>
    <n v="198"/>
  </r>
  <r>
    <x v="3"/>
    <x v="307"/>
    <s v="DISPATCHABLE"/>
    <n v="75.465599999999995"/>
    <n v="1320"/>
    <n v="1320"/>
    <n v="1320"/>
    <n v="1320"/>
    <m/>
    <n v="0.15"/>
    <n v="198"/>
    <n v="198"/>
    <n v="198"/>
  </r>
  <r>
    <x v="3"/>
    <x v="308"/>
    <s v="DISPATCHABLE"/>
    <n v="75.268799999999999"/>
    <n v="1320"/>
    <n v="1320"/>
    <n v="1320"/>
    <n v="1320"/>
    <m/>
    <n v="0.15"/>
    <n v="198"/>
    <n v="198"/>
    <n v="198"/>
  </r>
  <r>
    <x v="3"/>
    <x v="309"/>
    <s v="DISPATCHABLE"/>
    <n v="75.239999999999995"/>
    <n v="1320"/>
    <n v="1320"/>
    <n v="1320"/>
    <n v="1320"/>
    <m/>
    <n v="0.15"/>
    <n v="198"/>
    <n v="198"/>
    <n v="198"/>
  </r>
  <r>
    <x v="3"/>
    <x v="310"/>
    <s v="DISPATCHABLE"/>
    <n v="75.215999999999994"/>
    <n v="1320"/>
    <n v="1320"/>
    <n v="1320"/>
    <n v="1320"/>
    <m/>
    <n v="0.15"/>
    <n v="198"/>
    <n v="198"/>
    <n v="198"/>
  </r>
  <r>
    <x v="3"/>
    <x v="311"/>
    <s v="DISPATCHABLE"/>
    <n v="75.273600000000002"/>
    <n v="1320"/>
    <n v="1320"/>
    <n v="1320"/>
    <n v="1320"/>
    <m/>
    <n v="0.15"/>
    <n v="198"/>
    <n v="198"/>
    <n v="198"/>
  </r>
  <r>
    <x v="3"/>
    <x v="312"/>
    <s v="DISPATCHABLE"/>
    <n v="75.009600000000006"/>
    <n v="1320"/>
    <n v="1320"/>
    <n v="1320"/>
    <n v="1320"/>
    <m/>
    <n v="0.15"/>
    <n v="198"/>
    <n v="198"/>
    <n v="198"/>
  </r>
  <r>
    <x v="3"/>
    <x v="313"/>
    <s v="DISPATCHABLE"/>
    <n v="75.220799999999997"/>
    <n v="1320"/>
    <n v="1320"/>
    <n v="1320"/>
    <n v="1320"/>
    <m/>
    <n v="0.15"/>
    <n v="198"/>
    <n v="198"/>
    <n v="198"/>
  </r>
  <r>
    <x v="3"/>
    <x v="314"/>
    <s v="DISPATCHABLE"/>
    <n v="75.172799999999995"/>
    <n v="1320"/>
    <n v="1320"/>
    <n v="1320"/>
    <n v="1320"/>
    <m/>
    <n v="0.15"/>
    <n v="198"/>
    <n v="198"/>
    <n v="198"/>
  </r>
  <r>
    <x v="3"/>
    <x v="315"/>
    <s v="DISPATCHABLE"/>
    <n v="75.139200000000002"/>
    <n v="1320"/>
    <n v="1320"/>
    <n v="1320"/>
    <n v="1320"/>
    <m/>
    <n v="0.15"/>
    <n v="198"/>
    <n v="198"/>
    <n v="198"/>
  </r>
  <r>
    <x v="3"/>
    <x v="316"/>
    <s v="DISPATCHABLE"/>
    <n v="75.105599999999995"/>
    <n v="1320"/>
    <n v="1320"/>
    <n v="1320"/>
    <n v="1320"/>
    <m/>
    <n v="0.15"/>
    <n v="198"/>
    <n v="198"/>
    <n v="198"/>
  </r>
  <r>
    <x v="3"/>
    <x v="317"/>
    <s v="DISPATCHABLE"/>
    <n v="75.206400000000002"/>
    <n v="1320"/>
    <n v="1320"/>
    <n v="1320"/>
    <n v="1320"/>
    <m/>
    <n v="0.15"/>
    <n v="198"/>
    <n v="198"/>
    <n v="198"/>
  </r>
  <r>
    <x v="3"/>
    <x v="318"/>
    <s v="DISPATCHABLE"/>
    <n v="75.043199999999999"/>
    <n v="1320"/>
    <n v="1320"/>
    <n v="1320"/>
    <n v="1320"/>
    <m/>
    <n v="0.15"/>
    <n v="198"/>
    <n v="198"/>
    <n v="198"/>
  </r>
  <r>
    <x v="3"/>
    <x v="319"/>
    <s v="DISPATCHABLE"/>
    <n v="75.144000000000005"/>
    <n v="1320"/>
    <n v="1320"/>
    <n v="1320"/>
    <n v="1320"/>
    <m/>
    <n v="0.15"/>
    <n v="198"/>
    <n v="198"/>
    <n v="198"/>
  </r>
  <r>
    <x v="3"/>
    <x v="320"/>
    <s v="DISPATCHABLE"/>
    <n v="75.1584"/>
    <n v="1320"/>
    <n v="1320"/>
    <n v="1320"/>
    <n v="1320"/>
    <m/>
    <n v="0.15"/>
    <n v="198"/>
    <n v="198"/>
    <n v="198"/>
  </r>
  <r>
    <x v="3"/>
    <x v="321"/>
    <s v="DISPATCHABLE"/>
    <n v="83.731200000000001"/>
    <n v="1320"/>
    <n v="1320"/>
    <n v="1320"/>
    <n v="1320"/>
    <m/>
    <n v="0.15"/>
    <n v="198"/>
    <n v="198"/>
    <n v="198"/>
  </r>
  <r>
    <x v="3"/>
    <x v="322"/>
    <s v="DISPATCHABLE"/>
    <n v="89.788799999999995"/>
    <n v="1320"/>
    <n v="1320"/>
    <n v="1320"/>
    <n v="1320"/>
    <m/>
    <n v="0.15"/>
    <n v="198"/>
    <n v="198"/>
    <n v="198"/>
  </r>
  <r>
    <x v="3"/>
    <x v="323"/>
    <s v="DISPATCHABLE"/>
    <n v="101.928"/>
    <n v="1320"/>
    <n v="1320"/>
    <n v="1320"/>
    <n v="1320"/>
    <m/>
    <n v="0.15"/>
    <n v="198"/>
    <n v="198"/>
    <n v="198"/>
  </r>
  <r>
    <x v="3"/>
    <x v="324"/>
    <s v="DISPATCHABLE"/>
    <n v="125.904"/>
    <n v="1320"/>
    <n v="1320"/>
    <n v="1320"/>
    <n v="1320"/>
    <m/>
    <n v="0.15"/>
    <n v="198"/>
    <n v="198"/>
    <n v="198"/>
  </r>
  <r>
    <x v="3"/>
    <x v="325"/>
    <s v="DISPATCHABLE"/>
    <n v="118.5552"/>
    <n v="1320"/>
    <n v="1320"/>
    <n v="1320"/>
    <n v="1320"/>
    <m/>
    <n v="0.15"/>
    <n v="198"/>
    <n v="198"/>
    <n v="198"/>
  </r>
  <r>
    <x v="3"/>
    <x v="326"/>
    <s v="DISPATCHABLE"/>
    <n v="100.2576"/>
    <n v="1320"/>
    <n v="1320"/>
    <n v="1320"/>
    <n v="1320"/>
    <m/>
    <n v="0.15"/>
    <n v="198"/>
    <n v="198"/>
    <n v="198"/>
  </r>
  <r>
    <x v="3"/>
    <x v="327"/>
    <s v="DISPATCHABLE"/>
    <n v="78.921599999999998"/>
    <n v="1320"/>
    <n v="1320"/>
    <n v="1320"/>
    <n v="1320"/>
    <m/>
    <n v="0.15"/>
    <n v="198"/>
    <n v="198"/>
    <n v="198"/>
  </r>
  <r>
    <x v="3"/>
    <x v="328"/>
    <s v="DISPATCHABLE"/>
    <n v="76.828800000000001"/>
    <n v="1320"/>
    <n v="1320"/>
    <n v="1320"/>
    <n v="1320"/>
    <m/>
    <n v="0.15"/>
    <n v="198"/>
    <n v="198"/>
    <n v="198"/>
  </r>
  <r>
    <x v="3"/>
    <x v="329"/>
    <s v="DISPATCHABLE"/>
    <n v="76.099199999999996"/>
    <n v="1320"/>
    <n v="1320"/>
    <n v="1320"/>
    <n v="1320"/>
    <m/>
    <n v="0.15"/>
    <n v="198"/>
    <n v="198"/>
    <n v="198"/>
  </r>
  <r>
    <x v="3"/>
    <x v="330"/>
    <s v="DISPATCHABLE"/>
    <n v="75.129599999999996"/>
    <n v="1320"/>
    <n v="1320"/>
    <n v="1320"/>
    <n v="1320"/>
    <m/>
    <n v="0.15"/>
    <n v="198"/>
    <n v="198"/>
    <n v="198"/>
  </r>
  <r>
    <x v="3"/>
    <x v="331"/>
    <s v="DISPATCHABLE"/>
    <n v="75.393600000000006"/>
    <n v="1320"/>
    <n v="1320"/>
    <n v="1320"/>
    <n v="1320"/>
    <m/>
    <n v="0.15"/>
    <n v="198"/>
    <n v="198"/>
    <n v="198"/>
  </r>
  <r>
    <x v="3"/>
    <x v="332"/>
    <s v="DISPATCHABLE"/>
    <n v="75.326400000000007"/>
    <n v="1320"/>
    <n v="1320"/>
    <n v="1320"/>
    <n v="1320"/>
    <m/>
    <n v="0.15"/>
    <n v="198"/>
    <n v="198"/>
    <n v="198"/>
  </r>
  <r>
    <x v="3"/>
    <x v="333"/>
    <s v="DISPATCHABLE"/>
    <n v="88.343999999999994"/>
    <n v="1320"/>
    <n v="1320"/>
    <n v="1320"/>
    <n v="1320"/>
    <m/>
    <n v="0.15"/>
    <n v="198"/>
    <n v="198"/>
    <n v="198"/>
  </r>
  <r>
    <x v="3"/>
    <x v="334"/>
    <s v="DISPATCHABLE"/>
    <n v="85.046400000000006"/>
    <n v="1320"/>
    <n v="1320"/>
    <n v="1320"/>
    <n v="1320"/>
    <m/>
    <n v="0.15"/>
    <n v="198"/>
    <n v="198"/>
    <n v="198"/>
  </r>
  <r>
    <x v="3"/>
    <x v="335"/>
    <s v="DISPATCHABLE"/>
    <n v="76.252799999999993"/>
    <n v="1320"/>
    <n v="1320"/>
    <n v="1320"/>
    <n v="1320"/>
    <m/>
    <n v="0.15"/>
    <n v="198"/>
    <n v="198"/>
    <n v="198"/>
  </r>
  <r>
    <x v="3"/>
    <x v="336"/>
    <s v="DISPATCHABLE"/>
    <n v="75.691199999999995"/>
    <n v="1320"/>
    <n v="1320"/>
    <n v="1320"/>
    <n v="1320"/>
    <m/>
    <n v="0.15"/>
    <n v="198"/>
    <n v="198"/>
    <n v="198"/>
  </r>
  <r>
    <x v="3"/>
    <x v="337"/>
    <s v="DISPATCHABLE"/>
    <n v="75.744"/>
    <n v="1320"/>
    <n v="1320"/>
    <n v="1320"/>
    <n v="1320"/>
    <m/>
    <n v="0.15"/>
    <n v="198"/>
    <n v="198"/>
    <n v="198"/>
  </r>
  <r>
    <x v="3"/>
    <x v="338"/>
    <s v="DISPATCHABLE"/>
    <n v="75.931200000000004"/>
    <n v="1320"/>
    <n v="1320"/>
    <n v="1320"/>
    <n v="1320"/>
    <m/>
    <n v="0.15"/>
    <n v="198"/>
    <n v="198"/>
    <n v="198"/>
  </r>
  <r>
    <x v="3"/>
    <x v="339"/>
    <s v="DISPATCHABLE"/>
    <n v="75.916799999999995"/>
    <n v="1320"/>
    <n v="1320"/>
    <n v="1320"/>
    <n v="1320"/>
    <m/>
    <n v="0.15"/>
    <n v="198"/>
    <n v="198"/>
    <n v="198"/>
  </r>
  <r>
    <x v="3"/>
    <x v="340"/>
    <s v="DISPATCHABLE"/>
    <n v="75.868799999999993"/>
    <n v="1320"/>
    <n v="1320"/>
    <n v="1320"/>
    <n v="1320"/>
    <m/>
    <n v="0.15"/>
    <n v="198"/>
    <n v="198"/>
    <n v="198"/>
  </r>
  <r>
    <x v="3"/>
    <x v="341"/>
    <s v="DISPATCHABLE"/>
    <n v="75.585599999999999"/>
    <n v="1320"/>
    <n v="1320"/>
    <n v="1320"/>
    <n v="1320"/>
    <m/>
    <n v="0.15"/>
    <n v="198"/>
    <n v="198"/>
    <n v="198"/>
  </r>
  <r>
    <x v="3"/>
    <x v="342"/>
    <s v="DISPATCHABLE"/>
    <n v="75.643199999999993"/>
    <n v="1320"/>
    <n v="1320"/>
    <n v="1320"/>
    <n v="1320"/>
    <m/>
    <n v="0.15"/>
    <n v="198"/>
    <n v="198"/>
    <n v="198"/>
  </r>
  <r>
    <x v="3"/>
    <x v="343"/>
    <s v="DISPATCHABLE"/>
    <n v="75.729600000000005"/>
    <n v="1320"/>
    <n v="1320"/>
    <n v="1320"/>
    <n v="1320"/>
    <m/>
    <n v="0.15"/>
    <n v="198"/>
    <n v="198"/>
    <n v="198"/>
  </r>
  <r>
    <x v="3"/>
    <x v="344"/>
    <s v="DISPATCHABLE"/>
    <n v="75.748800000000003"/>
    <n v="1320"/>
    <n v="1320"/>
    <n v="1320"/>
    <n v="1320"/>
    <m/>
    <n v="0.15"/>
    <n v="198"/>
    <n v="198"/>
    <n v="198"/>
  </r>
  <r>
    <x v="3"/>
    <x v="345"/>
    <s v="DISPATCHABLE"/>
    <n v="75.647999999999996"/>
    <n v="523"/>
    <n v="1320"/>
    <n v="1320"/>
    <n v="1320"/>
    <m/>
    <n v="0.15"/>
    <n v="198"/>
    <n v="198"/>
    <n v="78.45"/>
  </r>
  <r>
    <x v="3"/>
    <x v="346"/>
    <s v="DISPATCHABLE"/>
    <n v="78.302400000000006"/>
    <n v="1221"/>
    <n v="1320"/>
    <n v="1320"/>
    <n v="1320"/>
    <m/>
    <n v="0.15"/>
    <n v="198"/>
    <n v="198"/>
    <n v="183.15"/>
  </r>
  <r>
    <x v="3"/>
    <x v="347"/>
    <s v="DISPATCHABLE"/>
    <n v="75.647999999999996"/>
    <n v="1320"/>
    <n v="1320"/>
    <n v="1320"/>
    <n v="1320"/>
    <m/>
    <n v="0.15"/>
    <n v="198"/>
    <n v="198"/>
    <n v="198"/>
  </r>
  <r>
    <x v="3"/>
    <x v="348"/>
    <s v="DISPATCHABLE"/>
    <n v="75.796800000000005"/>
    <n v="1320"/>
    <n v="1320"/>
    <n v="1320"/>
    <n v="1320"/>
    <m/>
    <n v="0.15"/>
    <n v="198"/>
    <n v="198"/>
    <n v="198"/>
  </r>
  <r>
    <x v="3"/>
    <x v="349"/>
    <s v="DISPATCHABLE"/>
    <n v="78.844800000000006"/>
    <n v="1320"/>
    <n v="1320"/>
    <n v="1320"/>
    <n v="1320"/>
    <m/>
    <n v="0.15"/>
    <n v="198"/>
    <n v="198"/>
    <n v="198"/>
  </r>
  <r>
    <x v="3"/>
    <x v="350"/>
    <s v="DISPATCHABLE"/>
    <n v="75.6768"/>
    <n v="1320"/>
    <n v="1320"/>
    <n v="1320"/>
    <n v="1320"/>
    <m/>
    <n v="0.15"/>
    <n v="198"/>
    <n v="198"/>
    <n v="198"/>
  </r>
  <r>
    <x v="3"/>
    <x v="351"/>
    <s v="DISPATCHABLE"/>
    <n v="76.099199999999996"/>
    <n v="1320"/>
    <n v="1320"/>
    <n v="1320"/>
    <n v="1320"/>
    <m/>
    <n v="0.15"/>
    <n v="198"/>
    <n v="198"/>
    <n v="198"/>
  </r>
  <r>
    <x v="3"/>
    <x v="352"/>
    <s v="DISPATCHABLE"/>
    <n v="79.790400000000005"/>
    <n v="1320"/>
    <n v="1320"/>
    <n v="1320"/>
    <n v="1320"/>
    <m/>
    <n v="0.15"/>
    <n v="198"/>
    <n v="198"/>
    <n v="198"/>
  </r>
  <r>
    <x v="3"/>
    <x v="353"/>
    <s v="DISPATCHABLE"/>
    <n v="80.419200000000004"/>
    <n v="1320"/>
    <n v="1320"/>
    <n v="1320"/>
    <n v="1320"/>
    <m/>
    <n v="0.15"/>
    <n v="198"/>
    <n v="198"/>
    <n v="198"/>
  </r>
  <r>
    <x v="3"/>
    <x v="354"/>
    <s v="DISPATCHABLE"/>
    <n v="79.055999999999997"/>
    <n v="1320"/>
    <n v="1320"/>
    <n v="1320"/>
    <n v="1320"/>
    <m/>
    <n v="0.15"/>
    <n v="198"/>
    <n v="198"/>
    <n v="198"/>
  </r>
  <r>
    <x v="3"/>
    <x v="355"/>
    <s v="DISPATCHABLE"/>
    <n v="75.657600000000002"/>
    <n v="1320"/>
    <n v="1320"/>
    <n v="1320"/>
    <n v="1320"/>
    <m/>
    <n v="0.15"/>
    <n v="198"/>
    <n v="198"/>
    <n v="198"/>
  </r>
  <r>
    <x v="3"/>
    <x v="356"/>
    <s v="DISPATCHABLE"/>
    <n v="75.307199999999995"/>
    <n v="1320"/>
    <n v="1320"/>
    <n v="1320"/>
    <n v="1320"/>
    <m/>
    <n v="0.15"/>
    <n v="198"/>
    <n v="198"/>
    <n v="198"/>
  </r>
  <r>
    <x v="3"/>
    <x v="357"/>
    <s v="DISPATCHABLE"/>
    <n v="90.979200000000006"/>
    <n v="1320"/>
    <n v="1320"/>
    <n v="1320"/>
    <n v="1320"/>
    <m/>
    <n v="0.15"/>
    <n v="198"/>
    <n v="198"/>
    <n v="198"/>
  </r>
  <r>
    <x v="3"/>
    <x v="358"/>
    <s v="DISPATCHABLE"/>
    <n v="82.823999999999998"/>
    <n v="1320"/>
    <n v="1320"/>
    <n v="1320"/>
    <n v="1320"/>
    <m/>
    <n v="0.15"/>
    <n v="198"/>
    <n v="198"/>
    <n v="198"/>
  </r>
  <r>
    <x v="3"/>
    <x v="359"/>
    <s v="DISPATCHABLE"/>
    <n v="75.8352"/>
    <n v="1320"/>
    <n v="1320"/>
    <n v="1320"/>
    <n v="1320"/>
    <m/>
    <n v="0.15"/>
    <n v="198"/>
    <n v="198"/>
    <n v="198"/>
  </r>
  <r>
    <x v="3"/>
    <x v="360"/>
    <s v="DISPATCHABLE"/>
    <n v="75.561599999999999"/>
    <n v="1320"/>
    <n v="1320"/>
    <n v="1320"/>
    <n v="1320"/>
    <m/>
    <n v="0.15"/>
    <n v="198"/>
    <n v="198"/>
    <n v="198"/>
  </r>
  <r>
    <x v="3"/>
    <x v="361"/>
    <s v="DISPATCHABLE"/>
    <n v="75.499200000000002"/>
    <n v="1320"/>
    <n v="1320"/>
    <n v="1320"/>
    <n v="1320"/>
    <m/>
    <n v="0.15"/>
    <n v="198"/>
    <n v="198"/>
    <n v="198"/>
  </r>
  <r>
    <x v="3"/>
    <x v="362"/>
    <s v="DISPATCHABLE"/>
    <n v="75.446399999999997"/>
    <n v="1320"/>
    <n v="1320"/>
    <n v="1320"/>
    <n v="1320"/>
    <m/>
    <n v="0.15"/>
    <n v="198"/>
    <n v="198"/>
    <n v="198"/>
  </r>
  <r>
    <x v="3"/>
    <x v="363"/>
    <s v="DISPATCHABLE"/>
    <n v="75.475200000000001"/>
    <n v="1320"/>
    <n v="1320"/>
    <n v="1320"/>
    <n v="1320"/>
    <m/>
    <n v="0.15"/>
    <n v="198"/>
    <n v="198"/>
    <n v="198"/>
  </r>
  <r>
    <x v="3"/>
    <x v="364"/>
    <s v="DISPATCHABLE"/>
    <n v="75.379199999999997"/>
    <n v="1320"/>
    <n v="1320"/>
    <n v="1320"/>
    <n v="1320"/>
    <m/>
    <n v="0.15"/>
    <n v="198"/>
    <n v="198"/>
    <n v="198"/>
  </r>
  <r>
    <x v="3"/>
    <x v="365"/>
    <s v="DISPATCHABLE"/>
    <n v="75.263999999999996"/>
    <n v="1320"/>
    <n v="1320"/>
    <n v="1320"/>
    <n v="1320"/>
    <m/>
    <n v="0.15"/>
    <n v="198"/>
    <n v="198"/>
    <n v="198"/>
  </r>
  <r>
    <x v="3"/>
    <x v="366"/>
    <s v="DISPATCHABLE"/>
    <n v="75.456000000000003"/>
    <n v="1320"/>
    <n v="1320"/>
    <n v="1320"/>
    <n v="1320"/>
    <m/>
    <n v="0.15"/>
    <n v="198"/>
    <n v="198"/>
    <n v="198"/>
  </r>
  <r>
    <x v="3"/>
    <x v="367"/>
    <s v="DISPATCHABLE"/>
    <n v="75.489599999999996"/>
    <n v="1320"/>
    <n v="1320"/>
    <n v="1320"/>
    <n v="1320"/>
    <m/>
    <n v="0.15"/>
    <n v="198"/>
    <n v="198"/>
    <n v="198"/>
  </r>
  <r>
    <x v="3"/>
    <x v="368"/>
    <s v="DISPATCHABLE"/>
    <n v="75.441599999999994"/>
    <n v="1320"/>
    <n v="1320"/>
    <n v="1320"/>
    <n v="1320"/>
    <m/>
    <n v="0.15"/>
    <n v="198"/>
    <n v="198"/>
    <n v="198"/>
  </r>
  <r>
    <x v="3"/>
    <x v="369"/>
    <s v="DISPATCHABLE"/>
    <n v="75.475200000000001"/>
    <n v="1320"/>
    <n v="1320"/>
    <n v="1320"/>
    <n v="1320"/>
    <m/>
    <n v="0.15"/>
    <n v="198"/>
    <n v="198"/>
    <n v="198"/>
  </r>
  <r>
    <x v="3"/>
    <x v="370"/>
    <s v="DISPATCHABLE"/>
    <n v="75.364800000000002"/>
    <n v="1320"/>
    <n v="1320"/>
    <n v="1320"/>
    <n v="1320"/>
    <m/>
    <n v="0.15"/>
    <n v="198"/>
    <n v="198"/>
    <n v="198"/>
  </r>
  <r>
    <x v="3"/>
    <x v="371"/>
    <s v="DISPATCHABLE"/>
    <n v="75.393600000000006"/>
    <n v="1320"/>
    <n v="1320"/>
    <n v="1320"/>
    <n v="1320"/>
    <m/>
    <n v="0.15"/>
    <n v="198"/>
    <n v="198"/>
    <n v="198"/>
  </r>
  <r>
    <x v="3"/>
    <x v="372"/>
    <s v="DISPATCHABLE"/>
    <n v="75.489599999999996"/>
    <n v="1320"/>
    <n v="1320"/>
    <n v="1320"/>
    <n v="1320"/>
    <m/>
    <n v="0.15"/>
    <n v="198"/>
    <n v="198"/>
    <n v="198"/>
  </r>
  <r>
    <x v="3"/>
    <x v="373"/>
    <s v="DISPATCHABLE"/>
    <n v="75.417599999999993"/>
    <n v="1320"/>
    <n v="1320"/>
    <n v="1320"/>
    <n v="1320"/>
    <m/>
    <n v="0.15"/>
    <n v="198"/>
    <n v="198"/>
    <n v="198"/>
  </r>
  <r>
    <x v="3"/>
    <x v="374"/>
    <s v="DISPATCHABLE"/>
    <n v="75.484800000000007"/>
    <n v="1320"/>
    <n v="1320"/>
    <n v="1320"/>
    <n v="1320"/>
    <m/>
    <n v="0.15"/>
    <n v="198"/>
    <n v="198"/>
    <n v="198"/>
  </r>
  <r>
    <x v="3"/>
    <x v="375"/>
    <s v="DISPATCHABLE"/>
    <n v="75.504000000000005"/>
    <n v="1320"/>
    <n v="1320"/>
    <n v="1320"/>
    <n v="1320"/>
    <m/>
    <n v="0.15"/>
    <n v="198"/>
    <n v="198"/>
    <n v="198"/>
  </r>
  <r>
    <x v="3"/>
    <x v="376"/>
    <s v="DISPATCHABLE"/>
    <n v="80.328000000000003"/>
    <n v="1320"/>
    <n v="1320"/>
    <n v="1320"/>
    <n v="1320"/>
    <m/>
    <n v="0.15"/>
    <n v="198"/>
    <n v="198"/>
    <n v="198"/>
  </r>
  <r>
    <x v="3"/>
    <x v="377"/>
    <s v="DISPATCHABLE"/>
    <n v="83.414400000000001"/>
    <n v="1320"/>
    <n v="1320"/>
    <n v="1320"/>
    <n v="1320"/>
    <m/>
    <n v="0.15"/>
    <n v="198"/>
    <n v="198"/>
    <n v="198"/>
  </r>
  <r>
    <x v="3"/>
    <x v="378"/>
    <s v="DISPATCHABLE"/>
    <n v="82.190399999999997"/>
    <n v="1320"/>
    <n v="1320"/>
    <n v="1320"/>
    <n v="1320"/>
    <m/>
    <n v="0.15"/>
    <n v="198"/>
    <n v="198"/>
    <n v="198"/>
  </r>
  <r>
    <x v="3"/>
    <x v="379"/>
    <s v="DISPATCHABLE"/>
    <n v="75.072000000000003"/>
    <n v="1320"/>
    <n v="1320"/>
    <n v="1320"/>
    <n v="1320"/>
    <m/>
    <n v="0.15"/>
    <n v="198"/>
    <n v="198"/>
    <n v="198"/>
  </r>
  <r>
    <x v="3"/>
    <x v="380"/>
    <s v="DISPATCHABLE"/>
    <n v="78.623999999999995"/>
    <n v="1320"/>
    <n v="1320"/>
    <n v="1320"/>
    <n v="1320"/>
    <m/>
    <n v="0.15"/>
    <n v="198"/>
    <n v="198"/>
    <n v="198"/>
  </r>
  <r>
    <x v="3"/>
    <x v="381"/>
    <s v="DISPATCHABLE"/>
    <n v="80.068799999999996"/>
    <n v="1320"/>
    <n v="1320"/>
    <n v="1320"/>
    <n v="1320"/>
    <m/>
    <n v="0.15"/>
    <n v="198"/>
    <n v="198"/>
    <n v="198"/>
  </r>
  <r>
    <x v="3"/>
    <x v="382"/>
    <s v="DISPATCHABLE"/>
    <n v="75.643199999999993"/>
    <n v="1320"/>
    <n v="1320"/>
    <n v="1320"/>
    <n v="1320"/>
    <m/>
    <n v="0.15"/>
    <n v="198"/>
    <n v="198"/>
    <n v="198"/>
  </r>
  <r>
    <x v="3"/>
    <x v="383"/>
    <s v="DISPATCHABLE"/>
    <n v="75.561599999999999"/>
    <n v="1320"/>
    <n v="1320"/>
    <n v="1320"/>
    <n v="1320"/>
    <m/>
    <n v="0.15"/>
    <n v="198"/>
    <n v="198"/>
    <n v="198"/>
  </r>
  <r>
    <x v="3"/>
    <x v="384"/>
    <s v="DISPATCHABLE"/>
    <n v="75.782399999999996"/>
    <n v="1320"/>
    <n v="1320"/>
    <n v="1320"/>
    <n v="1320"/>
    <m/>
    <n v="0.15"/>
    <n v="198"/>
    <n v="198"/>
    <n v="198"/>
  </r>
  <r>
    <x v="3"/>
    <x v="385"/>
    <s v="DISPATCHABLE"/>
    <n v="75.599999999999994"/>
    <n v="1320"/>
    <n v="1320"/>
    <n v="1320"/>
    <n v="1320"/>
    <m/>
    <n v="0.15"/>
    <n v="198"/>
    <n v="198"/>
    <n v="198"/>
  </r>
  <r>
    <x v="3"/>
    <x v="386"/>
    <s v="DISPATCHABLE"/>
    <n v="75.513599999999997"/>
    <n v="1320"/>
    <n v="1320"/>
    <n v="1320"/>
    <n v="1320"/>
    <m/>
    <n v="0.15"/>
    <n v="198"/>
    <n v="198"/>
    <n v="198"/>
  </r>
  <r>
    <x v="3"/>
    <x v="387"/>
    <s v="DISPATCHABLE"/>
    <n v="75.787199999999999"/>
    <n v="1320"/>
    <n v="1320"/>
    <n v="1320"/>
    <n v="1320"/>
    <m/>
    <n v="0.15"/>
    <n v="198"/>
    <n v="198"/>
    <n v="198"/>
  </r>
  <r>
    <x v="3"/>
    <x v="388"/>
    <s v="DISPATCHABLE"/>
    <n v="75.744"/>
    <n v="1320"/>
    <n v="1320"/>
    <n v="1320"/>
    <n v="1320"/>
    <m/>
    <n v="0.15"/>
    <n v="198"/>
    <n v="198"/>
    <n v="198"/>
  </r>
  <r>
    <x v="3"/>
    <x v="389"/>
    <s v="DISPATCHABLE"/>
    <n v="75.744"/>
    <n v="1320"/>
    <n v="1320"/>
    <n v="1320"/>
    <n v="1320"/>
    <m/>
    <n v="0.15"/>
    <n v="198"/>
    <n v="198"/>
    <n v="198"/>
  </r>
  <r>
    <x v="3"/>
    <x v="390"/>
    <s v="DISPATCHABLE"/>
    <n v="79.281599999999997"/>
    <n v="1320"/>
    <n v="1320"/>
    <n v="1320"/>
    <n v="1320"/>
    <m/>
    <n v="0.15"/>
    <n v="198"/>
    <n v="198"/>
    <n v="198"/>
  </r>
  <r>
    <x v="3"/>
    <x v="391"/>
    <s v="DISPATCHABLE"/>
    <n v="77.083200000000005"/>
    <n v="1320"/>
    <n v="1320"/>
    <n v="1320"/>
    <n v="1320"/>
    <m/>
    <n v="0.15"/>
    <n v="198"/>
    <n v="198"/>
    <n v="198"/>
  </r>
  <r>
    <x v="3"/>
    <x v="392"/>
    <s v="DISPATCHABLE"/>
    <n v="75.547200000000004"/>
    <n v="1320"/>
    <n v="1320"/>
    <n v="1320"/>
    <n v="1320"/>
    <m/>
    <n v="0.15"/>
    <n v="198"/>
    <n v="198"/>
    <n v="198"/>
  </r>
  <r>
    <x v="3"/>
    <x v="393"/>
    <s v="DISPATCHABLE"/>
    <n v="75.907200000000003"/>
    <n v="1320"/>
    <n v="1320"/>
    <n v="1320"/>
    <n v="1320"/>
    <m/>
    <n v="0.15"/>
    <n v="198"/>
    <n v="198"/>
    <n v="198"/>
  </r>
  <r>
    <x v="3"/>
    <x v="394"/>
    <s v="DISPATCHABLE"/>
    <n v="75.163200000000003"/>
    <n v="1320"/>
    <n v="1320"/>
    <n v="1320"/>
    <n v="1320"/>
    <m/>
    <n v="0.15"/>
    <n v="198"/>
    <n v="198"/>
    <n v="198"/>
  </r>
  <r>
    <x v="3"/>
    <x v="395"/>
    <s v="DISPATCHABLE"/>
    <n v="78.983999999999995"/>
    <n v="1320"/>
    <n v="1320"/>
    <n v="1320"/>
    <n v="1320"/>
    <m/>
    <n v="0.15"/>
    <n v="198"/>
    <n v="198"/>
    <n v="198"/>
  </r>
  <r>
    <x v="3"/>
    <x v="396"/>
    <s v="DISPATCHABLE"/>
    <n v="100.2912"/>
    <n v="1320"/>
    <n v="1320"/>
    <n v="1320"/>
    <n v="1320"/>
    <m/>
    <n v="0.15"/>
    <n v="198"/>
    <n v="198"/>
    <n v="198"/>
  </r>
  <r>
    <x v="3"/>
    <x v="397"/>
    <s v="DISPATCHABLE"/>
    <n v="131.26079999999999"/>
    <n v="1320"/>
    <n v="1320"/>
    <n v="1320"/>
    <n v="1320"/>
    <m/>
    <n v="0.15"/>
    <n v="198"/>
    <n v="198"/>
    <n v="198"/>
  </r>
  <r>
    <x v="3"/>
    <x v="398"/>
    <s v="DISPATCHABLE"/>
    <n v="143.37119999999999"/>
    <n v="1320"/>
    <n v="1320"/>
    <n v="1320"/>
    <n v="1320"/>
    <m/>
    <n v="0.15"/>
    <n v="198"/>
    <n v="198"/>
    <n v="198"/>
  </r>
  <r>
    <x v="3"/>
    <x v="399"/>
    <s v="DISPATCHABLE"/>
    <n v="132.6336"/>
    <n v="1320"/>
    <n v="1320"/>
    <n v="1320"/>
    <n v="1320"/>
    <m/>
    <n v="0.15"/>
    <n v="198"/>
    <n v="198"/>
    <n v="198"/>
  </r>
  <r>
    <x v="3"/>
    <x v="400"/>
    <s v="DISPATCHABLE"/>
    <n v="100.752"/>
    <n v="1320"/>
    <n v="1320"/>
    <n v="1320"/>
    <n v="1320"/>
    <m/>
    <n v="0.15"/>
    <n v="198"/>
    <n v="198"/>
    <n v="198"/>
  </r>
  <r>
    <x v="3"/>
    <x v="401"/>
    <s v="DISPATCHABLE"/>
    <n v="90.739199999999997"/>
    <n v="1320"/>
    <n v="1320"/>
    <n v="1320"/>
    <n v="1320"/>
    <m/>
    <n v="0.15"/>
    <n v="198"/>
    <n v="198"/>
    <n v="198"/>
  </r>
  <r>
    <x v="3"/>
    <x v="402"/>
    <s v="DISPATCHABLE"/>
    <n v="116.1936"/>
    <n v="1320"/>
    <n v="1320"/>
    <n v="1320"/>
    <n v="1320"/>
    <m/>
    <n v="0.15"/>
    <n v="198"/>
    <n v="198"/>
    <n v="198"/>
  </r>
  <r>
    <x v="3"/>
    <x v="403"/>
    <s v="DISPATCHABLE"/>
    <n v="119.904"/>
    <n v="1320"/>
    <n v="1320"/>
    <n v="1320"/>
    <n v="1320"/>
    <m/>
    <n v="0.15"/>
    <n v="198"/>
    <n v="198"/>
    <n v="198"/>
  </r>
  <r>
    <x v="3"/>
    <x v="404"/>
    <s v="DISPATCHABLE"/>
    <n v="110.28959999999999"/>
    <n v="1320"/>
    <n v="1320"/>
    <n v="1320"/>
    <n v="1320"/>
    <m/>
    <n v="0.15"/>
    <n v="198"/>
    <n v="198"/>
    <n v="198"/>
  </r>
  <r>
    <x v="3"/>
    <x v="405"/>
    <s v="DISPATCHABLE"/>
    <n v="120.7968"/>
    <n v="1320"/>
    <n v="1320"/>
    <n v="1320"/>
    <n v="1320"/>
    <m/>
    <n v="0.15"/>
    <n v="198"/>
    <n v="198"/>
    <n v="198"/>
  </r>
  <r>
    <x v="3"/>
    <x v="406"/>
    <s v="DISPATCHABLE"/>
    <n v="96.537599999999998"/>
    <n v="1320"/>
    <n v="1320"/>
    <n v="1320"/>
    <n v="1320"/>
    <m/>
    <n v="0.15"/>
    <n v="198"/>
    <n v="198"/>
    <n v="198"/>
  </r>
  <r>
    <x v="3"/>
    <x v="407"/>
    <s v="DISPATCHABLE"/>
    <n v="86.616"/>
    <n v="1320"/>
    <n v="1320"/>
    <n v="1320"/>
    <n v="1320"/>
    <m/>
    <n v="0.15"/>
    <n v="198"/>
    <n v="198"/>
    <n v="198"/>
  </r>
  <r>
    <x v="3"/>
    <x v="408"/>
    <s v="DISPATCHABLE"/>
    <n v="75.623999999999995"/>
    <n v="1320"/>
    <n v="1320"/>
    <n v="1320"/>
    <n v="1320"/>
    <m/>
    <n v="0.15"/>
    <n v="198"/>
    <n v="198"/>
    <n v="198"/>
  </r>
  <r>
    <x v="3"/>
    <x v="409"/>
    <s v="DISPATCHABLE"/>
    <n v="75.446399999999997"/>
    <n v="1320"/>
    <n v="1320"/>
    <n v="1320"/>
    <n v="1320"/>
    <m/>
    <n v="0.15"/>
    <n v="198"/>
    <n v="198"/>
    <n v="198"/>
  </r>
  <r>
    <x v="3"/>
    <x v="410"/>
    <s v="DISPATCHABLE"/>
    <n v="75.825599999999994"/>
    <n v="1320"/>
    <n v="1320"/>
    <n v="1320"/>
    <n v="1320"/>
    <m/>
    <n v="0.15"/>
    <n v="198"/>
    <n v="198"/>
    <n v="198"/>
  </r>
  <r>
    <x v="3"/>
    <x v="411"/>
    <s v="DISPATCHABLE"/>
    <n v="75.753600000000006"/>
    <n v="1320"/>
    <n v="1320"/>
    <n v="1320"/>
    <n v="1320"/>
    <m/>
    <n v="0.15"/>
    <n v="198"/>
    <n v="198"/>
    <n v="198"/>
  </r>
  <r>
    <x v="3"/>
    <x v="412"/>
    <s v="DISPATCHABLE"/>
    <n v="75.758399999999995"/>
    <n v="1320"/>
    <n v="1320"/>
    <n v="1320"/>
    <n v="1320"/>
    <m/>
    <n v="0.15"/>
    <n v="198"/>
    <n v="198"/>
    <n v="198"/>
  </r>
  <r>
    <x v="3"/>
    <x v="413"/>
    <s v="DISPATCHABLE"/>
    <n v="75.590400000000002"/>
    <n v="1320"/>
    <n v="1320"/>
    <n v="1320"/>
    <n v="1320"/>
    <m/>
    <n v="0.15"/>
    <n v="198"/>
    <n v="198"/>
    <n v="198"/>
  </r>
  <r>
    <x v="3"/>
    <x v="414"/>
    <s v="DISPATCHABLE"/>
    <n v="75.537599999999998"/>
    <n v="1320"/>
    <n v="1320"/>
    <n v="1320"/>
    <n v="1320"/>
    <m/>
    <n v="0.15"/>
    <n v="198"/>
    <n v="198"/>
    <n v="198"/>
  </r>
  <r>
    <x v="3"/>
    <x v="415"/>
    <s v="DISPATCHABLE"/>
    <n v="75.532799999999995"/>
    <n v="1320"/>
    <n v="1320"/>
    <n v="1320"/>
    <n v="1320"/>
    <m/>
    <n v="0.15"/>
    <n v="198"/>
    <n v="198"/>
    <n v="198"/>
  </r>
  <r>
    <x v="3"/>
    <x v="416"/>
    <s v="DISPATCHABLE"/>
    <n v="75.772800000000004"/>
    <n v="1320"/>
    <n v="1320"/>
    <n v="1320"/>
    <n v="1320"/>
    <m/>
    <n v="0.15"/>
    <n v="198"/>
    <n v="198"/>
    <n v="198"/>
  </r>
  <r>
    <x v="3"/>
    <x v="417"/>
    <s v="DISPATCHABLE"/>
    <n v="75.316800000000001"/>
    <n v="1320"/>
    <n v="1320"/>
    <n v="1320"/>
    <n v="1320"/>
    <m/>
    <n v="0.15"/>
    <n v="198"/>
    <n v="198"/>
    <n v="198"/>
  </r>
  <r>
    <x v="3"/>
    <x v="418"/>
    <s v="DISPATCHABLE"/>
    <n v="75.470399999999998"/>
    <n v="1320"/>
    <n v="1320"/>
    <n v="1320"/>
    <n v="1320"/>
    <m/>
    <n v="0.15"/>
    <n v="198"/>
    <n v="198"/>
    <n v="198"/>
  </r>
  <r>
    <x v="3"/>
    <x v="419"/>
    <s v="DISPATCHABLE"/>
    <n v="91.027199999999993"/>
    <n v="1320"/>
    <n v="1320"/>
    <n v="1320"/>
    <n v="1320"/>
    <m/>
    <n v="0.15"/>
    <n v="198"/>
    <n v="198"/>
    <n v="198"/>
  </r>
  <r>
    <x v="3"/>
    <x v="420"/>
    <s v="DISPATCHABLE"/>
    <n v="97.190399999999997"/>
    <n v="1320"/>
    <n v="1320"/>
    <n v="1320"/>
    <n v="1320"/>
    <m/>
    <n v="0.15"/>
    <n v="198"/>
    <n v="198"/>
    <n v="198"/>
  </r>
  <r>
    <x v="3"/>
    <x v="421"/>
    <s v="DISPATCHABLE"/>
    <n v="106.5312"/>
    <n v="1320"/>
    <n v="1320"/>
    <n v="1320"/>
    <n v="1320"/>
    <m/>
    <n v="0.15"/>
    <n v="198"/>
    <n v="198"/>
    <n v="198"/>
  </r>
  <r>
    <x v="3"/>
    <x v="422"/>
    <s v="DISPATCHABLE"/>
    <n v="123.7728"/>
    <n v="1320"/>
    <n v="1320"/>
    <n v="1320"/>
    <n v="1320"/>
    <m/>
    <n v="0.15"/>
    <n v="198"/>
    <n v="198"/>
    <n v="198"/>
  </r>
  <r>
    <x v="3"/>
    <x v="423"/>
    <s v="DISPATCHABLE"/>
    <n v="129.82079999999999"/>
    <n v="1320"/>
    <n v="1320"/>
    <n v="1320"/>
    <n v="1320"/>
    <m/>
    <n v="0.15"/>
    <n v="198"/>
    <n v="198"/>
    <n v="198"/>
  </r>
  <r>
    <x v="3"/>
    <x v="424"/>
    <s v="DISPATCHABLE"/>
    <n v="158.49119999999999"/>
    <n v="1320"/>
    <n v="1320"/>
    <n v="1320"/>
    <n v="1320"/>
    <m/>
    <n v="0.15"/>
    <n v="198"/>
    <n v="198"/>
    <n v="198"/>
  </r>
  <r>
    <x v="3"/>
    <x v="425"/>
    <s v="DISPATCHABLE"/>
    <n v="164.2944"/>
    <n v="1320"/>
    <n v="1320"/>
    <n v="1320"/>
    <n v="1320"/>
    <m/>
    <n v="0.15"/>
    <n v="198"/>
    <n v="198"/>
    <n v="198"/>
  </r>
  <r>
    <x v="3"/>
    <x v="426"/>
    <s v="DISPATCHABLE"/>
    <n v="175.00319999999999"/>
    <n v="1320"/>
    <n v="1320"/>
    <n v="1320"/>
    <n v="1320"/>
    <m/>
    <n v="0.15"/>
    <n v="198"/>
    <n v="198"/>
    <n v="198"/>
  </r>
  <r>
    <x v="3"/>
    <x v="427"/>
    <s v="DISPATCHABLE"/>
    <n v="172.08"/>
    <n v="1320"/>
    <n v="1320"/>
    <n v="1320"/>
    <n v="1320"/>
    <m/>
    <n v="0.15"/>
    <n v="198"/>
    <n v="198"/>
    <n v="198"/>
  </r>
  <r>
    <x v="3"/>
    <x v="428"/>
    <s v="DISPATCHABLE"/>
    <n v="156"/>
    <n v="1320"/>
    <n v="1320"/>
    <n v="1320"/>
    <n v="1320"/>
    <m/>
    <n v="0.15"/>
    <n v="198"/>
    <n v="198"/>
    <n v="198"/>
  </r>
  <r>
    <x v="3"/>
    <x v="429"/>
    <s v="DISPATCHABLE"/>
    <n v="154.11359999999999"/>
    <n v="1320"/>
    <n v="1320"/>
    <n v="1320"/>
    <n v="1320"/>
    <m/>
    <n v="0.15"/>
    <n v="198"/>
    <n v="198"/>
    <n v="198"/>
  </r>
  <r>
    <x v="3"/>
    <x v="430"/>
    <s v="DISPATCHABLE"/>
    <n v="118.20480000000001"/>
    <n v="1320"/>
    <n v="1320"/>
    <n v="1320"/>
    <n v="1320"/>
    <m/>
    <n v="0.15"/>
    <n v="198"/>
    <n v="198"/>
    <n v="198"/>
  </r>
  <r>
    <x v="3"/>
    <x v="431"/>
    <s v="DISPATCHABLE"/>
    <n v="84.763199999999998"/>
    <n v="1320"/>
    <n v="1320"/>
    <n v="1320"/>
    <n v="1320"/>
    <m/>
    <n v="0.15"/>
    <n v="198"/>
    <n v="198"/>
    <n v="198"/>
  </r>
  <r>
    <x v="3"/>
    <x v="432"/>
    <s v="DISPATCHABLE"/>
    <n v="75.355199999999996"/>
    <n v="1320"/>
    <n v="1320"/>
    <n v="1320"/>
    <n v="1320"/>
    <m/>
    <n v="0.15"/>
    <n v="198"/>
    <n v="198"/>
    <n v="198"/>
  </r>
  <r>
    <x v="3"/>
    <x v="433"/>
    <s v="DISPATCHABLE"/>
    <n v="75.379199999999997"/>
    <n v="1320"/>
    <n v="1320"/>
    <n v="1320"/>
    <n v="1320"/>
    <m/>
    <n v="0.15"/>
    <n v="198"/>
    <n v="198"/>
    <n v="198"/>
  </r>
  <r>
    <x v="3"/>
    <x v="434"/>
    <s v="DISPATCHABLE"/>
    <n v="75.393600000000006"/>
    <n v="1320"/>
    <n v="1320"/>
    <n v="1320"/>
    <n v="1320"/>
    <m/>
    <n v="0.15"/>
    <n v="198"/>
    <n v="198"/>
    <n v="198"/>
  </r>
  <r>
    <x v="3"/>
    <x v="435"/>
    <s v="DISPATCHABLE"/>
    <n v="75.331199999999995"/>
    <n v="1320"/>
    <n v="1320"/>
    <n v="1320"/>
    <n v="1320"/>
    <m/>
    <n v="0.15"/>
    <n v="198"/>
    <n v="198"/>
    <n v="198"/>
  </r>
  <r>
    <x v="3"/>
    <x v="436"/>
    <s v="DISPATCHABLE"/>
    <n v="75.403199999999998"/>
    <n v="1320"/>
    <n v="1320"/>
    <n v="1320"/>
    <n v="1320"/>
    <m/>
    <n v="0.15"/>
    <n v="198"/>
    <n v="198"/>
    <n v="198"/>
  </r>
  <r>
    <x v="3"/>
    <x v="437"/>
    <s v="DISPATCHABLE"/>
    <n v="75.2928"/>
    <n v="1320"/>
    <n v="1320"/>
    <n v="1320"/>
    <n v="1320"/>
    <m/>
    <n v="0.15"/>
    <n v="198"/>
    <n v="198"/>
    <n v="198"/>
  </r>
  <r>
    <x v="3"/>
    <x v="438"/>
    <s v="DISPATCHABLE"/>
    <n v="75.316800000000001"/>
    <n v="1320"/>
    <n v="1320"/>
    <n v="1320"/>
    <n v="1320"/>
    <m/>
    <n v="0.15"/>
    <n v="198"/>
    <n v="198"/>
    <n v="198"/>
  </r>
  <r>
    <x v="3"/>
    <x v="439"/>
    <s v="DISPATCHABLE"/>
    <n v="75.403199999999998"/>
    <n v="1320"/>
    <n v="1320"/>
    <n v="1320"/>
    <n v="1320"/>
    <m/>
    <n v="0.15"/>
    <n v="198"/>
    <n v="198"/>
    <n v="198"/>
  </r>
  <r>
    <x v="3"/>
    <x v="440"/>
    <s v="DISPATCHABLE"/>
    <n v="75.48"/>
    <n v="1320"/>
    <n v="1320"/>
    <n v="1320"/>
    <n v="1320"/>
    <m/>
    <n v="0.15"/>
    <n v="198"/>
    <n v="198"/>
    <n v="198"/>
  </r>
  <r>
    <x v="3"/>
    <x v="441"/>
    <s v="DISPATCHABLE"/>
    <n v="75.499200000000002"/>
    <n v="1320"/>
    <n v="1320"/>
    <n v="1320"/>
    <n v="1320"/>
    <m/>
    <n v="0.15"/>
    <n v="198"/>
    <n v="198"/>
    <n v="198"/>
  </r>
  <r>
    <x v="3"/>
    <x v="442"/>
    <s v="DISPATCHABLE"/>
    <n v="75.561599999999999"/>
    <n v="1320"/>
    <n v="1320"/>
    <n v="1320"/>
    <n v="1320"/>
    <m/>
    <n v="0.15"/>
    <n v="198"/>
    <n v="198"/>
    <n v="198"/>
  </r>
  <r>
    <x v="3"/>
    <x v="443"/>
    <s v="DISPATCHABLE"/>
    <n v="75.9024"/>
    <n v="1320"/>
    <n v="1320"/>
    <n v="1320"/>
    <n v="1320"/>
    <m/>
    <n v="0.15"/>
    <n v="198"/>
    <n v="198"/>
    <n v="198"/>
  </r>
  <r>
    <x v="3"/>
    <x v="444"/>
    <s v="DISPATCHABLE"/>
    <n v="74.990399999999994"/>
    <n v="1320"/>
    <n v="1320"/>
    <n v="1320"/>
    <n v="1320"/>
    <m/>
    <n v="0.15"/>
    <n v="198"/>
    <n v="198"/>
    <n v="198"/>
  </r>
  <r>
    <x v="3"/>
    <x v="445"/>
    <s v="DISPATCHABLE"/>
    <n v="78.619200000000006"/>
    <n v="1320"/>
    <n v="1320"/>
    <n v="1320"/>
    <n v="1320"/>
    <m/>
    <n v="0.15"/>
    <n v="198"/>
    <n v="198"/>
    <n v="198"/>
  </r>
  <r>
    <x v="3"/>
    <x v="446"/>
    <s v="DISPATCHABLE"/>
    <n v="79.641599999999997"/>
    <n v="1320"/>
    <n v="1320"/>
    <n v="1320"/>
    <n v="1320"/>
    <m/>
    <n v="0.15"/>
    <n v="198"/>
    <n v="198"/>
    <n v="198"/>
  </r>
  <r>
    <x v="3"/>
    <x v="447"/>
    <s v="DISPATCHABLE"/>
    <n v="104.38079999999999"/>
    <n v="1320"/>
    <n v="1320"/>
    <n v="1320"/>
    <n v="1320"/>
    <m/>
    <n v="0.15"/>
    <n v="198"/>
    <n v="198"/>
    <n v="198"/>
  </r>
  <r>
    <x v="3"/>
    <x v="448"/>
    <s v="DISPATCHABLE"/>
    <n v="125.3712"/>
    <n v="1320"/>
    <n v="1320"/>
    <n v="1320"/>
    <n v="1320"/>
    <m/>
    <n v="0.15"/>
    <n v="198"/>
    <n v="198"/>
    <n v="198"/>
  </r>
  <r>
    <x v="3"/>
    <x v="449"/>
    <s v="DISPATCHABLE"/>
    <n v="145.55520000000001"/>
    <n v="1320"/>
    <n v="1320"/>
    <n v="1320"/>
    <n v="1320"/>
    <m/>
    <n v="0.15"/>
    <n v="198"/>
    <n v="198"/>
    <n v="198"/>
  </r>
  <r>
    <x v="3"/>
    <x v="450"/>
    <s v="DISPATCHABLE"/>
    <n v="141.2544"/>
    <n v="1320"/>
    <n v="1320"/>
    <n v="1320"/>
    <n v="1320"/>
    <m/>
    <n v="0.15"/>
    <n v="198"/>
    <n v="198"/>
    <n v="198"/>
  </r>
  <r>
    <x v="3"/>
    <x v="451"/>
    <s v="DISPATCHABLE"/>
    <n v="154.6944"/>
    <n v="1320"/>
    <n v="1320"/>
    <n v="1320"/>
    <n v="1320"/>
    <m/>
    <n v="0.15"/>
    <n v="198"/>
    <n v="198"/>
    <n v="198"/>
  </r>
  <r>
    <x v="3"/>
    <x v="452"/>
    <s v="DISPATCHABLE"/>
    <n v="119.3904"/>
    <n v="1320"/>
    <n v="1320"/>
    <n v="1320"/>
    <n v="1320"/>
    <m/>
    <n v="0.15"/>
    <n v="198"/>
    <n v="198"/>
    <n v="198"/>
  </r>
  <r>
    <x v="3"/>
    <x v="453"/>
    <s v="DISPATCHABLE"/>
    <n v="128.7312"/>
    <n v="1320"/>
    <n v="1320"/>
    <n v="1320"/>
    <n v="1320"/>
    <m/>
    <n v="0.15"/>
    <n v="198"/>
    <n v="198"/>
    <n v="198"/>
  </r>
  <r>
    <x v="3"/>
    <x v="454"/>
    <s v="DISPATCHABLE"/>
    <n v="130.2576"/>
    <n v="1320"/>
    <n v="1320"/>
    <n v="1320"/>
    <n v="1320"/>
    <m/>
    <n v="0.15"/>
    <n v="198"/>
    <n v="198"/>
    <n v="198"/>
  </r>
  <r>
    <x v="3"/>
    <x v="455"/>
    <s v="DISPATCHABLE"/>
    <n v="98.087999999999994"/>
    <n v="1320"/>
    <n v="1320"/>
    <n v="1320"/>
    <n v="1320"/>
    <m/>
    <n v="0.15"/>
    <n v="198"/>
    <n v="198"/>
    <n v="198"/>
  </r>
  <r>
    <x v="3"/>
    <x v="456"/>
    <s v="DISPATCHABLE"/>
    <n v="76.531199999999998"/>
    <n v="1320"/>
    <n v="1320"/>
    <n v="1320"/>
    <n v="1320"/>
    <m/>
    <n v="0.15"/>
    <n v="198"/>
    <n v="198"/>
    <n v="198"/>
  </r>
  <r>
    <x v="3"/>
    <x v="457"/>
    <s v="DISPATCHABLE"/>
    <n v="75.830399999999997"/>
    <n v="1320"/>
    <n v="1320"/>
    <n v="1320"/>
    <n v="1320"/>
    <m/>
    <n v="0.15"/>
    <n v="198"/>
    <n v="198"/>
    <n v="198"/>
  </r>
  <r>
    <x v="3"/>
    <x v="458"/>
    <s v="DISPATCHABLE"/>
    <n v="75.311999999999998"/>
    <n v="1320"/>
    <n v="1320"/>
    <n v="1320"/>
    <n v="1320"/>
    <m/>
    <n v="0.15"/>
    <n v="198"/>
    <n v="198"/>
    <n v="198"/>
  </r>
  <r>
    <x v="3"/>
    <x v="459"/>
    <s v="DISPATCHABLE"/>
    <n v="74.865600000000001"/>
    <n v="1320"/>
    <n v="1320"/>
    <n v="1320"/>
    <n v="1320"/>
    <m/>
    <n v="0.15"/>
    <n v="198"/>
    <n v="198"/>
    <n v="198"/>
  </r>
  <r>
    <x v="3"/>
    <x v="460"/>
    <s v="DISPATCHABLE"/>
    <n v="74.889600000000002"/>
    <n v="1320"/>
    <n v="1320"/>
    <n v="1320"/>
    <n v="1320"/>
    <m/>
    <n v="0.15"/>
    <n v="198"/>
    <n v="198"/>
    <n v="198"/>
  </r>
  <r>
    <x v="3"/>
    <x v="461"/>
    <s v="DISPATCHABLE"/>
    <n v="74.894400000000005"/>
    <n v="1320"/>
    <n v="1320"/>
    <n v="1320"/>
    <n v="1320"/>
    <m/>
    <n v="0.15"/>
    <n v="198"/>
    <n v="198"/>
    <n v="198"/>
  </r>
  <r>
    <x v="3"/>
    <x v="462"/>
    <s v="DISPATCHABLE"/>
    <n v="74.985600000000005"/>
    <n v="1320"/>
    <n v="1320"/>
    <n v="1320"/>
    <n v="1320"/>
    <m/>
    <n v="0.15"/>
    <n v="198"/>
    <n v="198"/>
    <n v="198"/>
  </r>
  <r>
    <x v="3"/>
    <x v="463"/>
    <s v="DISPATCHABLE"/>
    <n v="75.374399999999994"/>
    <n v="1320"/>
    <n v="1320"/>
    <n v="1320"/>
    <n v="1320"/>
    <m/>
    <n v="0.15"/>
    <n v="198"/>
    <n v="198"/>
    <n v="198"/>
  </r>
  <r>
    <x v="3"/>
    <x v="464"/>
    <s v="DISPATCHABLE"/>
    <n v="75.441599999999994"/>
    <n v="1320"/>
    <n v="1320"/>
    <n v="1320"/>
    <n v="1320"/>
    <m/>
    <n v="0.15"/>
    <n v="198"/>
    <n v="198"/>
    <n v="198"/>
  </r>
  <r>
    <x v="3"/>
    <x v="465"/>
    <s v="DISPATCHABLE"/>
    <n v="75.475200000000001"/>
    <n v="1320"/>
    <n v="1320"/>
    <n v="1320"/>
    <n v="1320"/>
    <m/>
    <n v="0.15"/>
    <n v="198"/>
    <n v="198"/>
    <n v="198"/>
  </r>
  <r>
    <x v="3"/>
    <x v="466"/>
    <s v="DISPATCHABLE"/>
    <n v="77.457599999999999"/>
    <n v="1320"/>
    <n v="1320"/>
    <n v="1320"/>
    <n v="1320"/>
    <m/>
    <n v="0.15"/>
    <n v="198"/>
    <n v="198"/>
    <n v="198"/>
  </r>
  <r>
    <x v="3"/>
    <x v="467"/>
    <s v="DISPATCHABLE"/>
    <n v="83.366399999999999"/>
    <n v="1320"/>
    <n v="1320"/>
    <n v="1320"/>
    <n v="1320"/>
    <m/>
    <n v="0.15"/>
    <n v="198"/>
    <n v="198"/>
    <n v="198"/>
  </r>
  <r>
    <x v="3"/>
    <x v="468"/>
    <s v="DISPATCHABLE"/>
    <n v="77.664000000000001"/>
    <n v="1320"/>
    <n v="1320"/>
    <n v="1320"/>
    <n v="1320"/>
    <m/>
    <n v="0.15"/>
    <n v="198"/>
    <n v="198"/>
    <n v="198"/>
  </r>
  <r>
    <x v="3"/>
    <x v="469"/>
    <s v="DISPATCHABLE"/>
    <n v="93.878399999999999"/>
    <n v="1320"/>
    <n v="1320"/>
    <n v="1320"/>
    <n v="1320"/>
    <m/>
    <n v="0.15"/>
    <n v="198"/>
    <n v="198"/>
    <n v="198"/>
  </r>
  <r>
    <x v="3"/>
    <x v="470"/>
    <s v="DISPATCHABLE"/>
    <n v="87.283199999999994"/>
    <n v="1320"/>
    <n v="1320"/>
    <n v="1320"/>
    <n v="1320"/>
    <m/>
    <n v="0.15"/>
    <n v="198"/>
    <n v="198"/>
    <n v="198"/>
  </r>
  <r>
    <x v="3"/>
    <x v="471"/>
    <s v="DISPATCHABLE"/>
    <n v="83.990399999999994"/>
    <n v="1320"/>
    <n v="1320"/>
    <n v="1320"/>
    <n v="1320"/>
    <m/>
    <n v="0.15"/>
    <n v="198"/>
    <n v="198"/>
    <n v="198"/>
  </r>
  <r>
    <x v="3"/>
    <x v="472"/>
    <s v="DISPATCHABLE"/>
    <n v="100.8672"/>
    <n v="1320"/>
    <n v="1320"/>
    <n v="1320"/>
    <n v="1320"/>
    <m/>
    <n v="0.15"/>
    <n v="198"/>
    <n v="198"/>
    <n v="198"/>
  </r>
  <r>
    <x v="3"/>
    <x v="473"/>
    <s v="DISPATCHABLE"/>
    <n v="100.416"/>
    <n v="1320"/>
    <n v="1320"/>
    <n v="1320"/>
    <n v="1320"/>
    <m/>
    <n v="0.15"/>
    <n v="198"/>
    <n v="198"/>
    <n v="198"/>
  </r>
  <r>
    <x v="3"/>
    <x v="474"/>
    <s v="DISPATCHABLE"/>
    <n v="120.9936"/>
    <n v="1320"/>
    <n v="1320"/>
    <n v="1320"/>
    <n v="1320"/>
    <m/>
    <n v="0.15"/>
    <n v="198"/>
    <n v="198"/>
    <n v="198"/>
  </r>
  <r>
    <x v="3"/>
    <x v="475"/>
    <s v="DISPATCHABLE"/>
    <n v="150.92160000000001"/>
    <n v="1320"/>
    <n v="1320"/>
    <n v="1320"/>
    <n v="1320"/>
    <m/>
    <n v="0.15"/>
    <n v="198"/>
    <n v="198"/>
    <n v="198"/>
  </r>
  <r>
    <x v="3"/>
    <x v="476"/>
    <s v="DISPATCHABLE"/>
    <n v="141.87360000000001"/>
    <n v="1320"/>
    <n v="1320"/>
    <n v="1320"/>
    <n v="1320"/>
    <m/>
    <n v="0.15"/>
    <n v="198"/>
    <n v="198"/>
    <n v="198"/>
  </r>
  <r>
    <x v="3"/>
    <x v="477"/>
    <s v="DISPATCHABLE"/>
    <n v="129.73439999999999"/>
    <n v="1320"/>
    <n v="1320"/>
    <n v="1320"/>
    <n v="1320"/>
    <m/>
    <n v="0.15"/>
    <n v="198"/>
    <n v="198"/>
    <n v="198"/>
  </r>
  <r>
    <x v="3"/>
    <x v="478"/>
    <s v="DISPATCHABLE"/>
    <n v="109.94880000000001"/>
    <n v="1320"/>
    <n v="1320"/>
    <n v="1320"/>
    <n v="1320"/>
    <m/>
    <n v="0.15"/>
    <n v="198"/>
    <n v="198"/>
    <n v="198"/>
  </r>
  <r>
    <x v="3"/>
    <x v="479"/>
    <s v="DISPATCHABLE"/>
    <n v="79.766400000000004"/>
    <n v="1320"/>
    <n v="1320"/>
    <n v="1320"/>
    <n v="1320"/>
    <m/>
    <n v="0.15"/>
    <n v="198"/>
    <n v="198"/>
    <n v="198"/>
  </r>
  <r>
    <x v="3"/>
    <x v="480"/>
    <s v="DISPATCHABLE"/>
    <n v="75.283199999999994"/>
    <n v="1320"/>
    <n v="1320"/>
    <n v="1320"/>
    <n v="1320"/>
    <m/>
    <n v="0.15"/>
    <n v="198"/>
    <n v="198"/>
    <n v="198"/>
  </r>
  <r>
    <x v="3"/>
    <x v="481"/>
    <s v="DISPATCHABLE"/>
    <n v="75.191999999999993"/>
    <n v="1320"/>
    <n v="1320"/>
    <n v="1320"/>
    <n v="1320"/>
    <m/>
    <n v="0.15"/>
    <n v="198"/>
    <n v="198"/>
    <n v="198"/>
  </r>
  <r>
    <x v="3"/>
    <x v="482"/>
    <s v="DISPATCHABLE"/>
    <n v="75.307199999999995"/>
    <n v="1320"/>
    <n v="1320"/>
    <n v="1320"/>
    <n v="1320"/>
    <m/>
    <n v="0.15"/>
    <n v="198"/>
    <n v="198"/>
    <n v="198"/>
  </r>
  <r>
    <x v="3"/>
    <x v="483"/>
    <s v="DISPATCHABLE"/>
    <n v="75.307199999999995"/>
    <n v="1320"/>
    <n v="1320"/>
    <n v="1320"/>
    <n v="1320"/>
    <m/>
    <n v="0.15"/>
    <n v="198"/>
    <n v="198"/>
    <n v="198"/>
  </r>
  <r>
    <x v="3"/>
    <x v="484"/>
    <s v="DISPATCHABLE"/>
    <n v="75.350399999999993"/>
    <n v="1320"/>
    <n v="1320"/>
    <n v="1320"/>
    <n v="1320"/>
    <m/>
    <n v="0.15"/>
    <n v="198"/>
    <n v="198"/>
    <n v="198"/>
  </r>
  <r>
    <x v="3"/>
    <x v="485"/>
    <s v="DISPATCHABLE"/>
    <n v="75.302400000000006"/>
    <n v="1320"/>
    <n v="1320"/>
    <n v="1320"/>
    <n v="1320"/>
    <m/>
    <n v="0.15"/>
    <n v="198"/>
    <n v="198"/>
    <n v="198"/>
  </r>
  <r>
    <x v="3"/>
    <x v="486"/>
    <s v="DISPATCHABLE"/>
    <n v="75.187200000000004"/>
    <n v="1320"/>
    <n v="1320"/>
    <n v="1320"/>
    <n v="1320"/>
    <m/>
    <n v="0.15"/>
    <n v="198"/>
    <n v="198"/>
    <n v="198"/>
  </r>
  <r>
    <x v="3"/>
    <x v="487"/>
    <s v="DISPATCHABLE"/>
    <n v="75.388800000000003"/>
    <n v="1320"/>
    <n v="1320"/>
    <n v="1320"/>
    <n v="1320"/>
    <m/>
    <n v="0.15"/>
    <n v="198"/>
    <n v="198"/>
    <n v="198"/>
  </r>
  <r>
    <x v="3"/>
    <x v="488"/>
    <s v="DISPATCHABLE"/>
    <n v="75.355199999999996"/>
    <n v="1320"/>
    <n v="1320"/>
    <n v="1320"/>
    <n v="1320"/>
    <m/>
    <n v="0.15"/>
    <n v="198"/>
    <n v="198"/>
    <n v="198"/>
  </r>
  <r>
    <x v="3"/>
    <x v="489"/>
    <s v="DISPATCHABLE"/>
    <n v="75.369600000000005"/>
    <n v="1320"/>
    <n v="1320"/>
    <n v="1320"/>
    <n v="1320"/>
    <m/>
    <n v="0.15"/>
    <n v="198"/>
    <n v="198"/>
    <n v="198"/>
  </r>
  <r>
    <x v="3"/>
    <x v="490"/>
    <s v="DISPATCHABLE"/>
    <n v="77.553600000000003"/>
    <n v="1320"/>
    <n v="1320"/>
    <n v="1320"/>
    <n v="1320"/>
    <m/>
    <n v="0.15"/>
    <n v="198"/>
    <n v="198"/>
    <n v="198"/>
  </r>
  <r>
    <x v="3"/>
    <x v="491"/>
    <s v="DISPATCHABLE"/>
    <n v="75.772800000000004"/>
    <n v="1320"/>
    <n v="1320"/>
    <n v="1320"/>
    <n v="1320"/>
    <m/>
    <n v="0.15"/>
    <n v="198"/>
    <n v="198"/>
    <n v="198"/>
  </r>
  <r>
    <x v="3"/>
    <x v="492"/>
    <s v="DISPATCHABLE"/>
    <n v="77.380799999999994"/>
    <n v="1320"/>
    <n v="1320"/>
    <n v="1320"/>
    <n v="1320"/>
    <m/>
    <n v="0.15"/>
    <n v="198"/>
    <n v="198"/>
    <n v="198"/>
  </r>
  <r>
    <x v="3"/>
    <x v="493"/>
    <s v="DISPATCHABLE"/>
    <n v="83.635199999999998"/>
    <n v="1320"/>
    <n v="1320"/>
    <n v="1320"/>
    <n v="1320"/>
    <m/>
    <n v="0.15"/>
    <n v="198"/>
    <n v="198"/>
    <n v="198"/>
  </r>
  <r>
    <x v="3"/>
    <x v="494"/>
    <s v="DISPATCHABLE"/>
    <n v="97.315200000000004"/>
    <n v="1320"/>
    <n v="1320"/>
    <n v="1320"/>
    <n v="1320"/>
    <m/>
    <n v="0.15"/>
    <n v="198"/>
    <n v="198"/>
    <n v="198"/>
  </r>
  <r>
    <x v="3"/>
    <x v="495"/>
    <s v="DISPATCHABLE"/>
    <n v="98.231999999999999"/>
    <n v="1320"/>
    <n v="1320"/>
    <n v="1320"/>
    <n v="1320"/>
    <m/>
    <n v="0.15"/>
    <n v="198"/>
    <n v="198"/>
    <n v="198"/>
  </r>
  <r>
    <x v="3"/>
    <x v="496"/>
    <s v="DISPATCHABLE"/>
    <n v="130.91040000000001"/>
    <n v="1320"/>
    <n v="1320"/>
    <n v="1320"/>
    <n v="1320"/>
    <m/>
    <n v="0.15"/>
    <n v="198"/>
    <n v="198"/>
    <n v="198"/>
  </r>
  <r>
    <x v="3"/>
    <x v="497"/>
    <s v="DISPATCHABLE"/>
    <n v="151.23840000000001"/>
    <n v="1320"/>
    <n v="1320"/>
    <n v="1320"/>
    <n v="1320"/>
    <m/>
    <n v="0.15"/>
    <n v="198"/>
    <n v="198"/>
    <n v="198"/>
  </r>
  <r>
    <x v="3"/>
    <x v="498"/>
    <s v="DISPATCHABLE"/>
    <n v="153.21119999999999"/>
    <n v="1320"/>
    <n v="1320"/>
    <n v="1320"/>
    <n v="1320"/>
    <m/>
    <n v="0.15"/>
    <n v="198"/>
    <n v="198"/>
    <n v="198"/>
  </r>
  <r>
    <x v="3"/>
    <x v="499"/>
    <s v="DISPATCHABLE"/>
    <n v="132.96960000000001"/>
    <n v="1320"/>
    <n v="1320"/>
    <n v="1320"/>
    <n v="1320"/>
    <m/>
    <n v="0.15"/>
    <n v="198"/>
    <n v="198"/>
    <n v="198"/>
  </r>
  <r>
    <x v="3"/>
    <x v="500"/>
    <s v="DISPATCHABLE"/>
    <n v="103.6272"/>
    <n v="1320"/>
    <n v="1320"/>
    <n v="1320"/>
    <n v="1320"/>
    <m/>
    <n v="0.15"/>
    <n v="198"/>
    <n v="198"/>
    <n v="198"/>
  </r>
  <r>
    <x v="3"/>
    <x v="501"/>
    <s v="DISPATCHABLE"/>
    <n v="89.620800000000003"/>
    <n v="1320"/>
    <n v="1320"/>
    <n v="1320"/>
    <n v="1320"/>
    <m/>
    <n v="0.15"/>
    <n v="198"/>
    <n v="198"/>
    <n v="198"/>
  </r>
  <r>
    <x v="3"/>
    <x v="502"/>
    <s v="DISPATCHABLE"/>
    <n v="83.846400000000003"/>
    <n v="1320"/>
    <n v="1320"/>
    <n v="1320"/>
    <n v="1320"/>
    <m/>
    <n v="0.15"/>
    <n v="198"/>
    <n v="198"/>
    <n v="198"/>
  </r>
  <r>
    <x v="3"/>
    <x v="503"/>
    <s v="DISPATCHABLE"/>
    <n v="75.235200000000006"/>
    <n v="1320"/>
    <n v="1320"/>
    <n v="1320"/>
    <n v="1320"/>
    <m/>
    <n v="0.15"/>
    <n v="198"/>
    <n v="198"/>
    <n v="198"/>
  </r>
  <r>
    <x v="3"/>
    <x v="504"/>
    <s v="DISPATCHABLE"/>
    <n v="75.316800000000001"/>
    <n v="1130"/>
    <n v="1320"/>
    <n v="1320"/>
    <n v="1320"/>
    <m/>
    <n v="0.15"/>
    <n v="198"/>
    <n v="198"/>
    <n v="169.5"/>
  </r>
  <r>
    <x v="3"/>
    <x v="505"/>
    <s v="DISPATCHABLE"/>
    <n v="75.297600000000003"/>
    <n v="1320"/>
    <n v="1320"/>
    <n v="1320"/>
    <n v="1320"/>
    <m/>
    <n v="0.15"/>
    <n v="198"/>
    <n v="198"/>
    <n v="198"/>
  </r>
  <r>
    <x v="3"/>
    <x v="506"/>
    <s v="DISPATCHABLE"/>
    <n v="75.268799999999999"/>
    <n v="1320"/>
    <n v="1320"/>
    <n v="1320"/>
    <n v="1320"/>
    <m/>
    <n v="0.15"/>
    <n v="198"/>
    <n v="198"/>
    <n v="198"/>
  </r>
  <r>
    <x v="3"/>
    <x v="507"/>
    <s v="DISPATCHABLE"/>
    <n v="75.168000000000006"/>
    <n v="1320"/>
    <n v="1320"/>
    <n v="1320"/>
    <n v="1320"/>
    <m/>
    <n v="0.15"/>
    <n v="198"/>
    <n v="198"/>
    <n v="198"/>
  </r>
  <r>
    <x v="3"/>
    <x v="508"/>
    <s v="DISPATCHABLE"/>
    <n v="75.297600000000003"/>
    <n v="1320"/>
    <n v="1320"/>
    <n v="1320"/>
    <n v="1320"/>
    <m/>
    <n v="0.15"/>
    <n v="198"/>
    <n v="198"/>
    <n v="198"/>
  </r>
  <r>
    <x v="3"/>
    <x v="509"/>
    <s v="DISPATCHABLE"/>
    <n v="75.12"/>
    <n v="1320"/>
    <n v="1320"/>
    <n v="1320"/>
    <n v="1320"/>
    <m/>
    <n v="0.15"/>
    <n v="198"/>
    <n v="198"/>
    <n v="198"/>
  </r>
  <r>
    <x v="3"/>
    <x v="510"/>
    <s v="DISPATCHABLE"/>
    <n v="75.014399999999995"/>
    <n v="1320"/>
    <n v="1320"/>
    <n v="1320"/>
    <n v="1320"/>
    <m/>
    <n v="0.15"/>
    <n v="198"/>
    <n v="198"/>
    <n v="198"/>
  </r>
  <r>
    <x v="3"/>
    <x v="511"/>
    <s v="DISPATCHABLE"/>
    <n v="75.220799999999997"/>
    <n v="1320"/>
    <n v="1320"/>
    <n v="1320"/>
    <n v="1320"/>
    <m/>
    <n v="0.15"/>
    <n v="198"/>
    <n v="198"/>
    <n v="198"/>
  </r>
  <r>
    <x v="3"/>
    <x v="512"/>
    <s v="DISPATCHABLE"/>
    <n v="75.187200000000004"/>
    <n v="1320"/>
    <n v="1320"/>
    <n v="1320"/>
    <n v="1320"/>
    <m/>
    <n v="0.15"/>
    <n v="198"/>
    <n v="198"/>
    <n v="198"/>
  </r>
  <r>
    <x v="3"/>
    <x v="513"/>
    <s v="DISPATCHABLE"/>
    <n v="75.091200000000001"/>
    <n v="1320"/>
    <n v="1320"/>
    <n v="1320"/>
    <n v="1320"/>
    <m/>
    <n v="0.15"/>
    <n v="198"/>
    <n v="198"/>
    <n v="198"/>
  </r>
  <r>
    <x v="3"/>
    <x v="514"/>
    <s v="DISPATCHABLE"/>
    <n v="75.091200000000001"/>
    <n v="1320"/>
    <n v="1320"/>
    <n v="1320"/>
    <n v="1320"/>
    <m/>
    <n v="0.15"/>
    <n v="198"/>
    <n v="198"/>
    <n v="198"/>
  </r>
  <r>
    <x v="3"/>
    <x v="515"/>
    <s v="DISPATCHABLE"/>
    <n v="75.163200000000003"/>
    <n v="1320"/>
    <n v="1320"/>
    <n v="1320"/>
    <n v="1320"/>
    <m/>
    <n v="0.15"/>
    <n v="198"/>
    <n v="198"/>
    <n v="198"/>
  </r>
  <r>
    <x v="3"/>
    <x v="516"/>
    <s v="DISPATCHABLE"/>
    <n v="75.134399999999999"/>
    <n v="1320"/>
    <n v="1320"/>
    <n v="1320"/>
    <n v="1320"/>
    <m/>
    <n v="0.15"/>
    <n v="198"/>
    <n v="198"/>
    <n v="198"/>
  </r>
  <r>
    <x v="3"/>
    <x v="517"/>
    <s v="DISPATCHABLE"/>
    <n v="75.278400000000005"/>
    <n v="1320"/>
    <n v="1320"/>
    <n v="1320"/>
    <n v="1320"/>
    <m/>
    <n v="0.15"/>
    <n v="198"/>
    <n v="198"/>
    <n v="198"/>
  </r>
  <r>
    <x v="3"/>
    <x v="518"/>
    <s v="DISPATCHABLE"/>
    <n v="77.831999999999994"/>
    <n v="1320"/>
    <n v="1320"/>
    <n v="1320"/>
    <n v="1320"/>
    <m/>
    <n v="0.15"/>
    <n v="198"/>
    <n v="198"/>
    <n v="198"/>
  </r>
  <r>
    <x v="3"/>
    <x v="519"/>
    <s v="DISPATCHABLE"/>
    <n v="83.140799999999999"/>
    <n v="1320"/>
    <n v="1320"/>
    <n v="1320"/>
    <n v="1320"/>
    <m/>
    <n v="0.15"/>
    <n v="198"/>
    <n v="198"/>
    <n v="198"/>
  </r>
  <r>
    <x v="3"/>
    <x v="520"/>
    <s v="DISPATCHABLE"/>
    <n v="83.347200000000001"/>
    <n v="1320"/>
    <n v="1320"/>
    <n v="1320"/>
    <n v="1320"/>
    <m/>
    <n v="0.15"/>
    <n v="198"/>
    <n v="198"/>
    <n v="198"/>
  </r>
  <r>
    <x v="3"/>
    <x v="521"/>
    <s v="DISPATCHABLE"/>
    <n v="107.9568"/>
    <n v="1320"/>
    <n v="1320"/>
    <n v="1320"/>
    <n v="1320"/>
    <m/>
    <n v="0.15"/>
    <n v="198"/>
    <n v="198"/>
    <n v="198"/>
  </r>
  <r>
    <x v="3"/>
    <x v="522"/>
    <s v="DISPATCHABLE"/>
    <n v="120.1824"/>
    <n v="1320"/>
    <n v="1320"/>
    <n v="1320"/>
    <n v="1320"/>
    <m/>
    <n v="0.15"/>
    <n v="198"/>
    <n v="198"/>
    <n v="198"/>
  </r>
  <r>
    <x v="3"/>
    <x v="523"/>
    <s v="DISPATCHABLE"/>
    <n v="102.2688"/>
    <n v="1320"/>
    <n v="1320"/>
    <n v="1320"/>
    <n v="1320"/>
    <m/>
    <n v="0.15"/>
    <n v="198"/>
    <n v="198"/>
    <n v="198"/>
  </r>
  <r>
    <x v="3"/>
    <x v="524"/>
    <s v="DISPATCHABLE"/>
    <n v="83.587199999999996"/>
    <n v="1320"/>
    <n v="1320"/>
    <n v="1320"/>
    <n v="1320"/>
    <m/>
    <n v="0.15"/>
    <n v="198"/>
    <n v="198"/>
    <n v="198"/>
  </r>
  <r>
    <x v="3"/>
    <x v="525"/>
    <s v="DISPATCHABLE"/>
    <n v="79.377600000000001"/>
    <n v="1320"/>
    <n v="1320"/>
    <n v="1320"/>
    <n v="1320"/>
    <m/>
    <n v="0.15"/>
    <n v="198"/>
    <n v="198"/>
    <n v="198"/>
  </r>
  <r>
    <x v="3"/>
    <x v="526"/>
    <s v="DISPATCHABLE"/>
    <n v="75.868799999999993"/>
    <n v="1320"/>
    <n v="1320"/>
    <n v="1320"/>
    <n v="1320"/>
    <m/>
    <n v="0.15"/>
    <n v="198"/>
    <n v="198"/>
    <n v="198"/>
  </r>
  <r>
    <x v="3"/>
    <x v="527"/>
    <s v="DISPATCHABLE"/>
    <n v="75.513599999999997"/>
    <n v="1320"/>
    <n v="1320"/>
    <n v="1320"/>
    <n v="1320"/>
    <m/>
    <n v="0.15"/>
    <n v="198"/>
    <n v="198"/>
    <n v="198"/>
  </r>
  <r>
    <x v="3"/>
    <x v="528"/>
    <s v="DISPATCHABLE"/>
    <n v="74.980800000000002"/>
    <n v="1320"/>
    <n v="1320"/>
    <n v="1320"/>
    <n v="1320"/>
    <m/>
    <n v="0.15"/>
    <n v="198"/>
    <n v="198"/>
    <n v="198"/>
  </r>
  <r>
    <x v="3"/>
    <x v="529"/>
    <s v="DISPATCHABLE"/>
    <n v="75.196799999999996"/>
    <n v="1320"/>
    <n v="1320"/>
    <n v="1320"/>
    <n v="1320"/>
    <m/>
    <n v="0.15"/>
    <n v="198"/>
    <n v="198"/>
    <n v="198"/>
  </r>
  <r>
    <x v="3"/>
    <x v="530"/>
    <s v="DISPATCHABLE"/>
    <n v="75.148799999999994"/>
    <n v="1320"/>
    <n v="1320"/>
    <n v="1320"/>
    <n v="1320"/>
    <m/>
    <n v="0.15"/>
    <n v="198"/>
    <n v="198"/>
    <n v="198"/>
  </r>
  <r>
    <x v="3"/>
    <x v="531"/>
    <s v="DISPATCHABLE"/>
    <n v="75.004800000000003"/>
    <n v="1320"/>
    <n v="1320"/>
    <n v="1320"/>
    <n v="1320"/>
    <m/>
    <n v="0.15"/>
    <n v="198"/>
    <n v="198"/>
    <n v="198"/>
  </r>
  <r>
    <x v="3"/>
    <x v="532"/>
    <s v="DISPATCHABLE"/>
    <n v="75.043199999999999"/>
    <n v="1320"/>
    <n v="1320"/>
    <n v="1320"/>
    <n v="1320"/>
    <m/>
    <n v="0.15"/>
    <n v="198"/>
    <n v="198"/>
    <n v="198"/>
  </r>
  <r>
    <x v="3"/>
    <x v="533"/>
    <s v="DISPATCHABLE"/>
    <n v="75.052800000000005"/>
    <n v="1320"/>
    <n v="1320"/>
    <n v="1320"/>
    <n v="1320"/>
    <m/>
    <n v="0.15"/>
    <n v="198"/>
    <n v="198"/>
    <n v="198"/>
  </r>
  <r>
    <x v="3"/>
    <x v="534"/>
    <s v="DISPATCHABLE"/>
    <n v="75.024000000000001"/>
    <n v="1320"/>
    <n v="1320"/>
    <n v="1320"/>
    <n v="1320"/>
    <m/>
    <n v="0.15"/>
    <n v="198"/>
    <n v="198"/>
    <n v="198"/>
  </r>
  <r>
    <x v="3"/>
    <x v="535"/>
    <s v="DISPATCHABLE"/>
    <n v="75.004800000000003"/>
    <n v="1320"/>
    <n v="1320"/>
    <n v="1320"/>
    <n v="1320"/>
    <m/>
    <n v="0.15"/>
    <n v="198"/>
    <n v="198"/>
    <n v="198"/>
  </r>
  <r>
    <x v="3"/>
    <x v="536"/>
    <s v="DISPATCHABLE"/>
    <n v="76.483199999999997"/>
    <n v="1320"/>
    <n v="1320"/>
    <n v="1320"/>
    <n v="1320"/>
    <m/>
    <n v="0.15"/>
    <n v="198"/>
    <n v="198"/>
    <n v="198"/>
  </r>
  <r>
    <x v="3"/>
    <x v="537"/>
    <s v="DISPATCHABLE"/>
    <n v="75.547200000000004"/>
    <n v="1320"/>
    <n v="1320"/>
    <n v="1320"/>
    <n v="1320"/>
    <m/>
    <n v="0.15"/>
    <n v="198"/>
    <n v="198"/>
    <n v="198"/>
  </r>
  <r>
    <x v="3"/>
    <x v="538"/>
    <s v="DISPATCHABLE"/>
    <n v="75.422399999999996"/>
    <n v="1320"/>
    <n v="1320"/>
    <n v="1320"/>
    <n v="1320"/>
    <m/>
    <n v="0.15"/>
    <n v="198"/>
    <n v="198"/>
    <n v="198"/>
  </r>
  <r>
    <x v="3"/>
    <x v="539"/>
    <s v="DISPATCHABLE"/>
    <n v="81.096000000000004"/>
    <n v="1320"/>
    <n v="1320"/>
    <n v="1320"/>
    <n v="1320"/>
    <m/>
    <n v="0.15"/>
    <n v="198"/>
    <n v="198"/>
    <n v="198"/>
  </r>
  <r>
    <x v="3"/>
    <x v="540"/>
    <s v="DISPATCHABLE"/>
    <n v="90.278400000000005"/>
    <n v="1320"/>
    <n v="1320"/>
    <n v="1320"/>
    <n v="1320"/>
    <m/>
    <n v="0.15"/>
    <n v="198"/>
    <n v="198"/>
    <n v="198"/>
  </r>
  <r>
    <x v="3"/>
    <x v="541"/>
    <s v="DISPATCHABLE"/>
    <n v="96.028800000000004"/>
    <n v="1320"/>
    <n v="1320"/>
    <n v="1320"/>
    <n v="1320"/>
    <m/>
    <n v="0.15"/>
    <n v="198"/>
    <n v="198"/>
    <n v="198"/>
  </r>
  <r>
    <x v="3"/>
    <x v="542"/>
    <s v="DISPATCHABLE"/>
    <n v="103.9632"/>
    <n v="1320"/>
    <n v="1320"/>
    <n v="1320"/>
    <n v="1320"/>
    <m/>
    <n v="0.15"/>
    <n v="198"/>
    <n v="198"/>
    <n v="198"/>
  </r>
  <r>
    <x v="3"/>
    <x v="543"/>
    <s v="DISPATCHABLE"/>
    <n v="98.424000000000007"/>
    <n v="1320"/>
    <n v="1320"/>
    <n v="1320"/>
    <n v="1320"/>
    <m/>
    <n v="0.15"/>
    <n v="198"/>
    <n v="198"/>
    <n v="198"/>
  </r>
  <r>
    <x v="3"/>
    <x v="544"/>
    <s v="DISPATCHABLE"/>
    <n v="108.0288"/>
    <n v="1320"/>
    <n v="1320"/>
    <n v="1320"/>
    <n v="1320"/>
    <m/>
    <n v="0.15"/>
    <n v="198"/>
    <n v="198"/>
    <n v="198"/>
  </r>
  <r>
    <x v="3"/>
    <x v="545"/>
    <s v="DISPATCHABLE"/>
    <n v="122.8704"/>
    <n v="1320"/>
    <n v="1320"/>
    <n v="1320"/>
    <n v="1320"/>
    <m/>
    <n v="0.15"/>
    <n v="198"/>
    <n v="198"/>
    <n v="198"/>
  </r>
  <r>
    <x v="3"/>
    <x v="546"/>
    <s v="DISPATCHABLE"/>
    <n v="135.28319999999999"/>
    <n v="1320"/>
    <n v="1320"/>
    <n v="1320"/>
    <n v="1320"/>
    <m/>
    <n v="0.15"/>
    <n v="198"/>
    <n v="198"/>
    <n v="198"/>
  </r>
  <r>
    <x v="3"/>
    <x v="547"/>
    <s v="DISPATCHABLE"/>
    <n v="155.20320000000001"/>
    <n v="1320"/>
    <n v="1320"/>
    <n v="1320"/>
    <n v="1320"/>
    <m/>
    <n v="0.15"/>
    <n v="198"/>
    <n v="198"/>
    <n v="198"/>
  </r>
  <r>
    <x v="3"/>
    <x v="548"/>
    <s v="DISPATCHABLE"/>
    <n v="155.75040000000001"/>
    <n v="1320"/>
    <n v="1320"/>
    <n v="1320"/>
    <n v="1320"/>
    <m/>
    <n v="0.15"/>
    <n v="198"/>
    <n v="198"/>
    <n v="198"/>
  </r>
  <r>
    <x v="3"/>
    <x v="549"/>
    <s v="DISPATCHABLE"/>
    <n v="143.06399999999999"/>
    <n v="1320"/>
    <n v="1320"/>
    <n v="1320"/>
    <n v="1320"/>
    <m/>
    <n v="0.15"/>
    <n v="198"/>
    <n v="198"/>
    <n v="198"/>
  </r>
  <r>
    <x v="3"/>
    <x v="550"/>
    <s v="DISPATCHABLE"/>
    <n v="122.9376"/>
    <n v="1320"/>
    <n v="1320"/>
    <n v="1320"/>
    <n v="1320"/>
    <m/>
    <n v="0.15"/>
    <n v="198"/>
    <n v="198"/>
    <n v="198"/>
  </r>
  <r>
    <x v="3"/>
    <x v="551"/>
    <s v="DISPATCHABLE"/>
    <n v="88.497600000000006"/>
    <n v="1320"/>
    <n v="1320"/>
    <n v="1320"/>
    <n v="1320"/>
    <m/>
    <n v="0.15"/>
    <n v="198"/>
    <n v="198"/>
    <n v="198"/>
  </r>
  <r>
    <x v="3"/>
    <x v="552"/>
    <s v="DISPATCHABLE"/>
    <n v="86.371200000000002"/>
    <n v="1320"/>
    <n v="1320"/>
    <n v="1320"/>
    <n v="1320"/>
    <m/>
    <n v="0.15"/>
    <n v="198"/>
    <n v="198"/>
    <n v="198"/>
  </r>
  <r>
    <x v="3"/>
    <x v="553"/>
    <s v="DISPATCHABLE"/>
    <n v="76.147199999999998"/>
    <n v="1320"/>
    <n v="1320"/>
    <n v="1320"/>
    <n v="1320"/>
    <m/>
    <n v="0.15"/>
    <n v="198"/>
    <n v="198"/>
    <n v="198"/>
  </r>
  <r>
    <x v="3"/>
    <x v="554"/>
    <s v="DISPATCHABLE"/>
    <n v="75.307199999999995"/>
    <n v="1320"/>
    <n v="1320"/>
    <n v="1320"/>
    <n v="1320"/>
    <m/>
    <n v="0.15"/>
    <n v="198"/>
    <n v="198"/>
    <n v="198"/>
  </r>
  <r>
    <x v="3"/>
    <x v="555"/>
    <s v="DISPATCHABLE"/>
    <n v="75.124799999999993"/>
    <n v="1320"/>
    <n v="1320"/>
    <n v="1320"/>
    <n v="1320"/>
    <m/>
    <n v="0.15"/>
    <n v="198"/>
    <n v="198"/>
    <n v="198"/>
  </r>
  <r>
    <x v="3"/>
    <x v="556"/>
    <s v="DISPATCHABLE"/>
    <n v="75.182400000000001"/>
    <n v="1320"/>
    <n v="1320"/>
    <n v="1320"/>
    <n v="1320"/>
    <m/>
    <n v="0.15"/>
    <n v="198"/>
    <n v="198"/>
    <n v="198"/>
  </r>
  <r>
    <x v="3"/>
    <x v="557"/>
    <s v="DISPATCHABLE"/>
    <n v="75.2256"/>
    <n v="1320"/>
    <n v="1320"/>
    <n v="1320"/>
    <n v="1320"/>
    <m/>
    <n v="0.15"/>
    <n v="198"/>
    <n v="198"/>
    <n v="198"/>
  </r>
  <r>
    <x v="3"/>
    <x v="558"/>
    <s v="DISPATCHABLE"/>
    <n v="75.144000000000005"/>
    <n v="1320"/>
    <n v="1320"/>
    <n v="1320"/>
    <n v="1320"/>
    <m/>
    <n v="0.15"/>
    <n v="198"/>
    <n v="198"/>
    <n v="198"/>
  </r>
  <r>
    <x v="3"/>
    <x v="559"/>
    <s v="DISPATCHABLE"/>
    <n v="75.134399999999999"/>
    <n v="1320"/>
    <n v="1320"/>
    <n v="1320"/>
    <n v="1320"/>
    <m/>
    <n v="0.15"/>
    <n v="198"/>
    <n v="198"/>
    <n v="198"/>
  </r>
  <r>
    <x v="3"/>
    <x v="560"/>
    <s v="DISPATCHABLE"/>
    <n v="75.211200000000005"/>
    <n v="1320"/>
    <n v="1320"/>
    <n v="1320"/>
    <n v="1320"/>
    <m/>
    <n v="0.15"/>
    <n v="198"/>
    <n v="198"/>
    <n v="198"/>
  </r>
  <r>
    <x v="3"/>
    <x v="561"/>
    <s v="DISPATCHABLE"/>
    <n v="79.603200000000001"/>
    <n v="1320"/>
    <n v="1320"/>
    <n v="1320"/>
    <n v="1320"/>
    <m/>
    <n v="0.15"/>
    <n v="198"/>
    <n v="198"/>
    <n v="198"/>
  </r>
  <r>
    <x v="3"/>
    <x v="562"/>
    <s v="DISPATCHABLE"/>
    <n v="115.9872"/>
    <n v="1320"/>
    <n v="1320"/>
    <n v="1320"/>
    <n v="1320"/>
    <m/>
    <n v="0.15"/>
    <n v="198"/>
    <n v="198"/>
    <n v="198"/>
  </r>
  <r>
    <x v="3"/>
    <x v="563"/>
    <s v="DISPATCHABLE"/>
    <n v="116.46720000000001"/>
    <n v="1320"/>
    <n v="1320"/>
    <n v="1320"/>
    <n v="1320"/>
    <m/>
    <n v="0.15"/>
    <n v="198"/>
    <n v="198"/>
    <n v="198"/>
  </r>
  <r>
    <x v="3"/>
    <x v="564"/>
    <s v="DISPATCHABLE"/>
    <n v="116.53440000000001"/>
    <n v="1320"/>
    <n v="1320"/>
    <n v="1320"/>
    <n v="1320"/>
    <m/>
    <n v="0.15"/>
    <n v="198"/>
    <n v="198"/>
    <n v="198"/>
  </r>
  <r>
    <x v="3"/>
    <x v="565"/>
    <s v="DISPATCHABLE"/>
    <n v="123.44159999999999"/>
    <n v="1320"/>
    <n v="1320"/>
    <n v="1320"/>
    <n v="1320"/>
    <m/>
    <n v="0.15"/>
    <n v="198"/>
    <n v="198"/>
    <n v="198"/>
  </r>
  <r>
    <x v="3"/>
    <x v="566"/>
    <s v="DISPATCHABLE"/>
    <n v="118.0128"/>
    <n v="1320"/>
    <n v="1320"/>
    <n v="1320"/>
    <n v="1320"/>
    <m/>
    <n v="0.15"/>
    <n v="198"/>
    <n v="198"/>
    <n v="198"/>
  </r>
  <r>
    <x v="3"/>
    <x v="567"/>
    <s v="DISPATCHABLE"/>
    <n v="134.28960000000001"/>
    <n v="1320"/>
    <n v="1320"/>
    <n v="1320"/>
    <n v="1320"/>
    <m/>
    <n v="0.15"/>
    <n v="198"/>
    <n v="198"/>
    <n v="198"/>
  </r>
  <r>
    <x v="3"/>
    <x v="568"/>
    <s v="DISPATCHABLE"/>
    <n v="158.6208"/>
    <n v="1320"/>
    <n v="1320"/>
    <n v="1320"/>
    <n v="1320"/>
    <m/>
    <n v="0.15"/>
    <n v="198"/>
    <n v="198"/>
    <n v="198"/>
  </r>
  <r>
    <x v="3"/>
    <x v="569"/>
    <s v="DISPATCHABLE"/>
    <n v="167.9136"/>
    <n v="1320"/>
    <n v="1320"/>
    <n v="1320"/>
    <n v="1320"/>
    <m/>
    <n v="0.15"/>
    <n v="198"/>
    <n v="198"/>
    <n v="198"/>
  </r>
  <r>
    <x v="3"/>
    <x v="570"/>
    <s v="DISPATCHABLE"/>
    <n v="179.24639999999999"/>
    <n v="1320"/>
    <n v="1320"/>
    <n v="1320"/>
    <n v="1320"/>
    <m/>
    <n v="0.15"/>
    <n v="198"/>
    <n v="198"/>
    <n v="198"/>
  </r>
  <r>
    <x v="3"/>
    <x v="571"/>
    <s v="DISPATCHABLE"/>
    <n v="167.0112"/>
    <n v="1320"/>
    <n v="1320"/>
    <n v="1320"/>
    <n v="1320"/>
    <m/>
    <n v="0.15"/>
    <n v="198"/>
    <n v="198"/>
    <n v="198"/>
  </r>
  <r>
    <x v="3"/>
    <x v="572"/>
    <s v="DISPATCHABLE"/>
    <n v="166.83359999999999"/>
    <n v="1320"/>
    <n v="1320"/>
    <n v="1320"/>
    <n v="1320"/>
    <m/>
    <n v="0.15"/>
    <n v="198"/>
    <n v="198"/>
    <n v="198"/>
  </r>
  <r>
    <x v="3"/>
    <x v="573"/>
    <s v="DISPATCHABLE"/>
    <n v="146.99039999999999"/>
    <n v="1320"/>
    <n v="1320"/>
    <n v="1320"/>
    <n v="1320"/>
    <m/>
    <n v="0.15"/>
    <n v="198"/>
    <n v="198"/>
    <n v="198"/>
  </r>
  <r>
    <x v="3"/>
    <x v="574"/>
    <s v="DISPATCHABLE"/>
    <n v="120.21120000000001"/>
    <n v="1320"/>
    <n v="1320"/>
    <n v="1320"/>
    <n v="1320"/>
    <m/>
    <n v="0.15"/>
    <n v="198"/>
    <n v="198"/>
    <n v="198"/>
  </r>
  <r>
    <x v="3"/>
    <x v="575"/>
    <s v="DISPATCHABLE"/>
    <n v="87.139200000000002"/>
    <n v="1320"/>
    <n v="1320"/>
    <n v="1320"/>
    <n v="1320"/>
    <m/>
    <n v="0.15"/>
    <n v="198"/>
    <n v="198"/>
    <n v="198"/>
  </r>
  <r>
    <x v="3"/>
    <x v="576"/>
    <s v="DISPATCHABLE"/>
    <n v="75.782399999999996"/>
    <n v="1320"/>
    <n v="1320"/>
    <n v="1320"/>
    <n v="1320"/>
    <m/>
    <n v="0.15"/>
    <n v="198"/>
    <n v="198"/>
    <n v="198"/>
  </r>
  <r>
    <x v="3"/>
    <x v="577"/>
    <s v="DISPATCHABLE"/>
    <n v="75.604799999999997"/>
    <n v="1320"/>
    <n v="1320"/>
    <n v="1320"/>
    <n v="1320"/>
    <m/>
    <n v="0.15"/>
    <n v="198"/>
    <n v="198"/>
    <n v="198"/>
  </r>
  <r>
    <x v="3"/>
    <x v="578"/>
    <s v="DISPATCHABLE"/>
    <n v="75.729600000000005"/>
    <n v="1320"/>
    <n v="1320"/>
    <n v="1320"/>
    <n v="1320"/>
    <m/>
    <n v="0.15"/>
    <n v="198"/>
    <n v="198"/>
    <n v="198"/>
  </r>
  <r>
    <x v="3"/>
    <x v="579"/>
    <s v="DISPATCHABLE"/>
    <n v="75.700800000000001"/>
    <n v="1320"/>
    <n v="1320"/>
    <n v="1320"/>
    <n v="1320"/>
    <m/>
    <n v="0.15"/>
    <n v="198"/>
    <n v="198"/>
    <n v="198"/>
  </r>
  <r>
    <x v="3"/>
    <x v="580"/>
    <s v="DISPATCHABLE"/>
    <n v="75.384"/>
    <n v="1320"/>
    <n v="1320"/>
    <n v="1320"/>
    <n v="1320"/>
    <m/>
    <n v="0.15"/>
    <n v="198"/>
    <n v="198"/>
    <n v="198"/>
  </r>
  <r>
    <x v="3"/>
    <x v="581"/>
    <s v="DISPATCHABLE"/>
    <n v="75.763199999999998"/>
    <n v="1320"/>
    <n v="1320"/>
    <n v="1320"/>
    <n v="1320"/>
    <m/>
    <n v="0.15"/>
    <n v="198"/>
    <n v="198"/>
    <n v="198"/>
  </r>
  <r>
    <x v="3"/>
    <x v="582"/>
    <s v="DISPATCHABLE"/>
    <n v="75.599999999999994"/>
    <n v="1320"/>
    <n v="1320"/>
    <n v="1320"/>
    <n v="1320"/>
    <m/>
    <n v="0.15"/>
    <n v="198"/>
    <n v="198"/>
    <n v="198"/>
  </r>
  <r>
    <x v="3"/>
    <x v="583"/>
    <s v="DISPATCHABLE"/>
    <n v="75.633600000000001"/>
    <n v="1320"/>
    <n v="1320"/>
    <n v="1320"/>
    <n v="1320"/>
    <m/>
    <n v="0.15"/>
    <n v="198"/>
    <n v="198"/>
    <n v="198"/>
  </r>
  <r>
    <x v="3"/>
    <x v="584"/>
    <s v="DISPATCHABLE"/>
    <n v="81.244799999999998"/>
    <n v="1320"/>
    <n v="1320"/>
    <n v="1320"/>
    <n v="1320"/>
    <m/>
    <n v="0.15"/>
    <n v="198"/>
    <n v="198"/>
    <n v="198"/>
  </r>
  <r>
    <x v="3"/>
    <x v="585"/>
    <s v="DISPATCHABLE"/>
    <n v="105.6576"/>
    <n v="1320"/>
    <n v="1320"/>
    <n v="1320"/>
    <n v="1320"/>
    <m/>
    <n v="0.15"/>
    <n v="198"/>
    <n v="198"/>
    <n v="198"/>
  </r>
  <r>
    <x v="3"/>
    <x v="586"/>
    <s v="DISPATCHABLE"/>
    <n v="120.1344"/>
    <n v="1320"/>
    <n v="1320"/>
    <n v="1320"/>
    <n v="1320"/>
    <m/>
    <n v="0.15"/>
    <n v="198"/>
    <n v="198"/>
    <n v="198"/>
  </r>
  <r>
    <x v="3"/>
    <x v="587"/>
    <s v="DISPATCHABLE"/>
    <n v="107.44799999999999"/>
    <n v="1320"/>
    <n v="1320"/>
    <n v="1320"/>
    <n v="1320"/>
    <m/>
    <n v="0.15"/>
    <n v="198"/>
    <n v="198"/>
    <n v="198"/>
  </r>
  <r>
    <x v="3"/>
    <x v="588"/>
    <s v="DISPATCHABLE"/>
    <n v="109.18559999999999"/>
    <n v="1320"/>
    <n v="1320"/>
    <n v="1320"/>
    <n v="1320"/>
    <m/>
    <n v="0.15"/>
    <n v="198"/>
    <n v="198"/>
    <n v="198"/>
  </r>
  <r>
    <x v="3"/>
    <x v="589"/>
    <s v="DISPATCHABLE"/>
    <n v="133.08000000000001"/>
    <n v="1320"/>
    <n v="1320"/>
    <n v="1320"/>
    <n v="1320"/>
    <m/>
    <n v="0.15"/>
    <n v="198"/>
    <n v="198"/>
    <n v="198"/>
  </r>
  <r>
    <x v="3"/>
    <x v="590"/>
    <s v="DISPATCHABLE"/>
    <n v="117.0288"/>
    <n v="1320"/>
    <n v="1320"/>
    <n v="1320"/>
    <n v="1320"/>
    <m/>
    <n v="0.15"/>
    <n v="198"/>
    <n v="198"/>
    <n v="198"/>
  </r>
  <r>
    <x v="3"/>
    <x v="591"/>
    <s v="DISPATCHABLE"/>
    <n v="118.6944"/>
    <n v="1320"/>
    <n v="1320"/>
    <n v="1320"/>
    <n v="1320"/>
    <m/>
    <n v="0.15"/>
    <n v="198"/>
    <n v="198"/>
    <n v="198"/>
  </r>
  <r>
    <x v="3"/>
    <x v="592"/>
    <s v="DISPATCHABLE"/>
    <n v="138.11519999999999"/>
    <n v="1320"/>
    <n v="1320"/>
    <n v="1320"/>
    <n v="1320"/>
    <m/>
    <n v="0.15"/>
    <n v="198"/>
    <n v="198"/>
    <n v="198"/>
  </r>
  <r>
    <x v="3"/>
    <x v="593"/>
    <s v="DISPATCHABLE"/>
    <n v="165.12960000000001"/>
    <n v="1320"/>
    <n v="1320"/>
    <n v="1320"/>
    <n v="1320"/>
    <m/>
    <n v="0.15"/>
    <n v="198"/>
    <n v="198"/>
    <n v="198"/>
  </r>
  <r>
    <x v="3"/>
    <x v="594"/>
    <s v="DISPATCHABLE"/>
    <n v="165.73920000000001"/>
    <n v="1320"/>
    <n v="1320"/>
    <n v="1320"/>
    <n v="1320"/>
    <m/>
    <n v="0.15"/>
    <n v="198"/>
    <n v="198"/>
    <n v="198"/>
  </r>
  <r>
    <x v="3"/>
    <x v="595"/>
    <s v="DISPATCHABLE"/>
    <n v="168.5136"/>
    <n v="1320"/>
    <n v="1320"/>
    <n v="1320"/>
    <n v="1320"/>
    <m/>
    <n v="0.15"/>
    <n v="198"/>
    <n v="198"/>
    <n v="198"/>
  </r>
  <r>
    <x v="3"/>
    <x v="596"/>
    <s v="DISPATCHABLE"/>
    <n v="167.86080000000001"/>
    <n v="1320"/>
    <n v="1320"/>
    <n v="1320"/>
    <n v="1320"/>
    <m/>
    <n v="0.15"/>
    <n v="198"/>
    <n v="198"/>
    <n v="198"/>
  </r>
  <r>
    <x v="3"/>
    <x v="597"/>
    <s v="DISPATCHABLE"/>
    <n v="162.2208"/>
    <n v="1320"/>
    <n v="1320"/>
    <n v="1320"/>
    <n v="1320"/>
    <m/>
    <n v="0.15"/>
    <n v="198"/>
    <n v="198"/>
    <n v="198"/>
  </r>
  <r>
    <x v="3"/>
    <x v="598"/>
    <s v="DISPATCHABLE"/>
    <n v="150.60480000000001"/>
    <n v="1320"/>
    <n v="1320"/>
    <n v="1320"/>
    <n v="1320"/>
    <m/>
    <n v="0.15"/>
    <n v="198"/>
    <n v="198"/>
    <n v="198"/>
  </r>
  <r>
    <x v="3"/>
    <x v="599"/>
    <s v="DISPATCHABLE"/>
    <n v="116.69759999999999"/>
    <n v="1320"/>
    <n v="1320"/>
    <n v="1320"/>
    <n v="1320"/>
    <m/>
    <n v="0.15"/>
    <n v="198"/>
    <n v="198"/>
    <n v="198"/>
  </r>
  <r>
    <x v="3"/>
    <x v="600"/>
    <s v="DISPATCHABLE"/>
    <n v="85.982399999999998"/>
    <n v="1320"/>
    <n v="1320"/>
    <n v="1320"/>
    <n v="1320"/>
    <m/>
    <n v="0.15"/>
    <n v="198"/>
    <n v="198"/>
    <n v="198"/>
  </r>
  <r>
    <x v="3"/>
    <x v="601"/>
    <s v="DISPATCHABLE"/>
    <n v="75.441599999999994"/>
    <n v="1320"/>
    <n v="1320"/>
    <n v="1320"/>
    <n v="1320"/>
    <m/>
    <n v="0.15"/>
    <n v="198"/>
    <n v="198"/>
    <n v="198"/>
  </r>
  <r>
    <x v="3"/>
    <x v="602"/>
    <s v="DISPATCHABLE"/>
    <n v="75.686400000000006"/>
    <n v="1320"/>
    <n v="1320"/>
    <n v="1320"/>
    <n v="1320"/>
    <m/>
    <n v="0.15"/>
    <n v="198"/>
    <n v="198"/>
    <n v="198"/>
  </r>
  <r>
    <x v="3"/>
    <x v="603"/>
    <s v="DISPATCHABLE"/>
    <n v="75.667199999999994"/>
    <n v="1320"/>
    <n v="1320"/>
    <n v="1320"/>
    <n v="1320"/>
    <m/>
    <n v="0.15"/>
    <n v="198"/>
    <n v="198"/>
    <n v="198"/>
  </r>
  <r>
    <x v="3"/>
    <x v="604"/>
    <s v="DISPATCHABLE"/>
    <n v="75.436800000000005"/>
    <n v="1320"/>
    <n v="1320"/>
    <n v="1320"/>
    <n v="1320"/>
    <m/>
    <n v="0.15"/>
    <n v="198"/>
    <n v="198"/>
    <n v="198"/>
  </r>
  <r>
    <x v="3"/>
    <x v="605"/>
    <s v="DISPATCHABLE"/>
    <n v="75.700800000000001"/>
    <n v="1320"/>
    <n v="1320"/>
    <n v="1320"/>
    <n v="1320"/>
    <m/>
    <n v="0.15"/>
    <n v="198"/>
    <n v="198"/>
    <n v="198"/>
  </r>
  <r>
    <x v="3"/>
    <x v="606"/>
    <s v="DISPATCHABLE"/>
    <n v="75.599999999999994"/>
    <n v="1320"/>
    <n v="1320"/>
    <n v="1320"/>
    <n v="1320"/>
    <m/>
    <n v="0.15"/>
    <n v="198"/>
    <n v="198"/>
    <n v="198"/>
  </r>
  <r>
    <x v="3"/>
    <x v="607"/>
    <s v="DISPATCHABLE"/>
    <n v="78.2928"/>
    <n v="1320"/>
    <n v="1320"/>
    <n v="1320"/>
    <n v="1320"/>
    <m/>
    <n v="0.15"/>
    <n v="198"/>
    <n v="198"/>
    <n v="198"/>
  </r>
  <r>
    <x v="3"/>
    <x v="608"/>
    <s v="DISPATCHABLE"/>
    <n v="80.52"/>
    <n v="1320"/>
    <n v="1320"/>
    <n v="1320"/>
    <n v="1320"/>
    <m/>
    <n v="0.15"/>
    <n v="198"/>
    <n v="198"/>
    <n v="198"/>
  </r>
  <r>
    <x v="3"/>
    <x v="609"/>
    <s v="DISPATCHABLE"/>
    <n v="115.752"/>
    <n v="1320"/>
    <n v="1320"/>
    <n v="1320"/>
    <n v="1320"/>
    <m/>
    <n v="0.15"/>
    <n v="198"/>
    <n v="198"/>
    <n v="198"/>
  </r>
  <r>
    <x v="3"/>
    <x v="610"/>
    <s v="DISPATCHABLE"/>
    <n v="151.7664"/>
    <n v="1320"/>
    <n v="1320"/>
    <n v="1320"/>
    <n v="1320"/>
    <m/>
    <n v="0.15"/>
    <n v="198"/>
    <n v="198"/>
    <n v="198"/>
  </r>
  <r>
    <x v="3"/>
    <x v="611"/>
    <s v="DISPATCHABLE"/>
    <n v="155.7072"/>
    <n v="1320"/>
    <n v="1320"/>
    <n v="1320"/>
    <n v="1320"/>
    <m/>
    <n v="0.15"/>
    <n v="198"/>
    <n v="198"/>
    <n v="198"/>
  </r>
  <r>
    <x v="3"/>
    <x v="612"/>
    <s v="DISPATCHABLE"/>
    <n v="160.99680000000001"/>
    <n v="1320"/>
    <n v="1320"/>
    <n v="1320"/>
    <n v="1320"/>
    <m/>
    <n v="0.15"/>
    <n v="198"/>
    <n v="198"/>
    <n v="198"/>
  </r>
  <r>
    <x v="3"/>
    <x v="613"/>
    <s v="DISPATCHABLE"/>
    <n v="162.40799999999999"/>
    <n v="1320"/>
    <n v="1320"/>
    <n v="1320"/>
    <n v="1320"/>
    <m/>
    <n v="0.15"/>
    <n v="198"/>
    <n v="198"/>
    <n v="198"/>
  </r>
  <r>
    <x v="3"/>
    <x v="614"/>
    <s v="DISPATCHABLE"/>
    <n v="124.6416"/>
    <n v="1320"/>
    <n v="1320"/>
    <n v="1320"/>
    <n v="1320"/>
    <m/>
    <n v="0.15"/>
    <n v="198"/>
    <n v="198"/>
    <n v="198"/>
  </r>
  <r>
    <x v="3"/>
    <x v="615"/>
    <s v="DISPATCHABLE"/>
    <n v="136.2816"/>
    <n v="1320"/>
    <n v="1320"/>
    <n v="1320"/>
    <n v="1320"/>
    <m/>
    <n v="0.15"/>
    <n v="198"/>
    <n v="198"/>
    <n v="198"/>
  </r>
  <r>
    <x v="3"/>
    <x v="616"/>
    <s v="DISPATCHABLE"/>
    <n v="150.18719999999999"/>
    <n v="1320"/>
    <n v="1320"/>
    <n v="1320"/>
    <n v="1320"/>
    <m/>
    <n v="0.15"/>
    <n v="198"/>
    <n v="198"/>
    <n v="198"/>
  </r>
  <r>
    <x v="3"/>
    <x v="617"/>
    <s v="DISPATCHABLE"/>
    <n v="109.7424"/>
    <n v="1320"/>
    <n v="1320"/>
    <n v="1320"/>
    <n v="1320"/>
    <m/>
    <n v="0.15"/>
    <n v="198"/>
    <n v="198"/>
    <n v="198"/>
  </r>
  <r>
    <x v="3"/>
    <x v="618"/>
    <s v="DISPATCHABLE"/>
    <n v="84.647999999999996"/>
    <n v="1320"/>
    <n v="1320"/>
    <n v="1320"/>
    <n v="1320"/>
    <m/>
    <n v="0.15"/>
    <n v="198"/>
    <n v="198"/>
    <n v="198"/>
  </r>
  <r>
    <x v="3"/>
    <x v="619"/>
    <s v="DISPATCHABLE"/>
    <n v="80.764799999999994"/>
    <n v="1320"/>
    <n v="1320"/>
    <n v="1320"/>
    <n v="1320"/>
    <m/>
    <n v="0.15"/>
    <n v="198"/>
    <n v="198"/>
    <n v="198"/>
  </r>
  <r>
    <x v="3"/>
    <x v="620"/>
    <s v="DISPATCHABLE"/>
    <n v="103.9344"/>
    <n v="1320"/>
    <n v="1320"/>
    <n v="1320"/>
    <n v="1320"/>
    <m/>
    <n v="0.15"/>
    <n v="198"/>
    <n v="198"/>
    <n v="198"/>
  </r>
  <r>
    <x v="3"/>
    <x v="621"/>
    <s v="DISPATCHABLE"/>
    <n v="135.1344"/>
    <n v="1320"/>
    <n v="1320"/>
    <n v="1320"/>
    <n v="1320"/>
    <m/>
    <n v="0.15"/>
    <n v="198"/>
    <n v="198"/>
    <n v="198"/>
  </r>
  <r>
    <x v="3"/>
    <x v="622"/>
    <s v="DISPATCHABLE"/>
    <n v="152.98560000000001"/>
    <n v="1320"/>
    <n v="1320"/>
    <n v="1320"/>
    <n v="1320"/>
    <m/>
    <n v="0.15"/>
    <n v="198"/>
    <n v="198"/>
    <n v="198"/>
  </r>
  <r>
    <x v="3"/>
    <x v="623"/>
    <s v="DISPATCHABLE"/>
    <n v="118.34399999999999"/>
    <n v="1320"/>
    <n v="1320"/>
    <n v="1320"/>
    <n v="1320"/>
    <m/>
    <n v="0.15"/>
    <n v="198"/>
    <n v="198"/>
    <n v="198"/>
  </r>
  <r>
    <x v="3"/>
    <x v="624"/>
    <s v="DISPATCHABLE"/>
    <n v="92.380799999999994"/>
    <n v="1320"/>
    <n v="1320"/>
    <n v="1320"/>
    <n v="1320"/>
    <m/>
    <n v="0.15"/>
    <n v="198"/>
    <n v="198"/>
    <n v="198"/>
  </r>
  <r>
    <x v="3"/>
    <x v="625"/>
    <s v="DISPATCHABLE"/>
    <n v="79.257599999999996"/>
    <n v="1320"/>
    <n v="1320"/>
    <n v="1320"/>
    <n v="1320"/>
    <m/>
    <n v="0.15"/>
    <n v="198"/>
    <n v="198"/>
    <n v="198"/>
  </r>
  <r>
    <x v="3"/>
    <x v="626"/>
    <s v="DISPATCHABLE"/>
    <n v="76.065600000000003"/>
    <n v="1320"/>
    <n v="1320"/>
    <n v="1320"/>
    <n v="1320"/>
    <m/>
    <n v="0.15"/>
    <n v="198"/>
    <n v="198"/>
    <n v="198"/>
  </r>
  <r>
    <x v="3"/>
    <x v="627"/>
    <s v="DISPATCHABLE"/>
    <n v="75.652799999999999"/>
    <n v="1320"/>
    <n v="1320"/>
    <n v="1320"/>
    <n v="1320"/>
    <m/>
    <n v="0.15"/>
    <n v="198"/>
    <n v="198"/>
    <n v="198"/>
  </r>
  <r>
    <x v="3"/>
    <x v="628"/>
    <s v="DISPATCHABLE"/>
    <n v="75.724800000000002"/>
    <n v="1320"/>
    <n v="1320"/>
    <n v="1320"/>
    <n v="1320"/>
    <m/>
    <n v="0.15"/>
    <n v="198"/>
    <n v="198"/>
    <n v="198"/>
  </r>
  <r>
    <x v="3"/>
    <x v="629"/>
    <s v="DISPATCHABLE"/>
    <n v="75.998400000000004"/>
    <n v="1320"/>
    <n v="1320"/>
    <n v="1320"/>
    <n v="1320"/>
    <m/>
    <n v="0.15"/>
    <n v="198"/>
    <n v="198"/>
    <n v="198"/>
  </r>
  <r>
    <x v="3"/>
    <x v="630"/>
    <s v="DISPATCHABLE"/>
    <n v="75.724800000000002"/>
    <n v="1320"/>
    <n v="1320"/>
    <n v="1320"/>
    <n v="1320"/>
    <m/>
    <n v="0.15"/>
    <n v="198"/>
    <n v="198"/>
    <n v="198"/>
  </r>
  <r>
    <x v="3"/>
    <x v="631"/>
    <s v="DISPATCHABLE"/>
    <n v="75.796800000000005"/>
    <n v="1320"/>
    <n v="1320"/>
    <n v="1320"/>
    <n v="1320"/>
    <m/>
    <n v="0.15"/>
    <n v="198"/>
    <n v="198"/>
    <n v="198"/>
  </r>
  <r>
    <x v="3"/>
    <x v="632"/>
    <s v="DISPATCHABLE"/>
    <n v="76.8"/>
    <n v="1320"/>
    <n v="1320"/>
    <n v="1320"/>
    <n v="1320"/>
    <m/>
    <n v="0.15"/>
    <n v="198"/>
    <n v="198"/>
    <n v="198"/>
  </r>
  <r>
    <x v="3"/>
    <x v="633"/>
    <s v="DISPATCHABLE"/>
    <n v="104.3904"/>
    <n v="1320"/>
    <n v="1320"/>
    <n v="1320"/>
    <n v="1320"/>
    <m/>
    <n v="0.15"/>
    <n v="198"/>
    <n v="198"/>
    <n v="198"/>
  </r>
  <r>
    <x v="3"/>
    <x v="634"/>
    <s v="DISPATCHABLE"/>
    <n v="161.43360000000001"/>
    <n v="1320"/>
    <n v="1320"/>
    <n v="1320"/>
    <n v="1320"/>
    <m/>
    <n v="0.15"/>
    <n v="198"/>
    <n v="198"/>
    <n v="198"/>
  </r>
  <r>
    <x v="3"/>
    <x v="635"/>
    <s v="DISPATCHABLE"/>
    <n v="164.2704"/>
    <n v="1320"/>
    <n v="1320"/>
    <n v="1320"/>
    <n v="1320"/>
    <m/>
    <n v="0.15"/>
    <n v="198"/>
    <n v="198"/>
    <n v="198"/>
  </r>
  <r>
    <x v="3"/>
    <x v="636"/>
    <s v="DISPATCHABLE"/>
    <n v="164.6448"/>
    <n v="1320"/>
    <n v="1320"/>
    <n v="1320"/>
    <n v="1320"/>
    <m/>
    <n v="0.15"/>
    <n v="198"/>
    <n v="198"/>
    <n v="198"/>
  </r>
  <r>
    <x v="3"/>
    <x v="637"/>
    <s v="DISPATCHABLE"/>
    <n v="164.86080000000001"/>
    <n v="1320"/>
    <n v="1320"/>
    <n v="1320"/>
    <n v="1320"/>
    <m/>
    <n v="0.15"/>
    <n v="198"/>
    <n v="198"/>
    <n v="198"/>
  </r>
  <r>
    <x v="3"/>
    <x v="638"/>
    <s v="DISPATCHABLE"/>
    <n v="165.4128"/>
    <n v="1320"/>
    <n v="1320"/>
    <n v="1320"/>
    <n v="1320"/>
    <m/>
    <n v="0.15"/>
    <n v="198"/>
    <n v="198"/>
    <n v="198"/>
  </r>
  <r>
    <x v="3"/>
    <x v="639"/>
    <s v="DISPATCHABLE"/>
    <n v="154.84800000000001"/>
    <n v="1320"/>
    <n v="1320"/>
    <n v="1320"/>
    <n v="1320"/>
    <m/>
    <n v="0.15"/>
    <n v="198"/>
    <n v="198"/>
    <n v="198"/>
  </r>
  <r>
    <x v="3"/>
    <x v="640"/>
    <s v="DISPATCHABLE"/>
    <n v="164.17920000000001"/>
    <n v="1320"/>
    <n v="1320"/>
    <n v="1320"/>
    <n v="1320"/>
    <m/>
    <n v="0.15"/>
    <n v="198"/>
    <n v="198"/>
    <n v="198"/>
  </r>
  <r>
    <x v="3"/>
    <x v="641"/>
    <s v="DISPATCHABLE"/>
    <n v="156.2688"/>
    <n v="1320"/>
    <n v="1320"/>
    <n v="1320"/>
    <n v="1320"/>
    <m/>
    <n v="0.15"/>
    <n v="198"/>
    <n v="198"/>
    <n v="198"/>
  </r>
  <r>
    <x v="3"/>
    <x v="642"/>
    <s v="DISPATCHABLE"/>
    <n v="149.71199999999999"/>
    <n v="1320"/>
    <n v="1320"/>
    <n v="1320"/>
    <n v="1320"/>
    <m/>
    <n v="0.15"/>
    <n v="198"/>
    <n v="198"/>
    <n v="198"/>
  </r>
  <r>
    <x v="3"/>
    <x v="643"/>
    <s v="DISPATCHABLE"/>
    <n v="163.7808"/>
    <n v="1320"/>
    <n v="1320"/>
    <n v="1320"/>
    <n v="1320"/>
    <m/>
    <n v="0.15"/>
    <n v="198"/>
    <n v="198"/>
    <n v="198"/>
  </r>
  <r>
    <x v="3"/>
    <x v="644"/>
    <s v="DISPATCHABLE"/>
    <n v="158.4144"/>
    <n v="1320"/>
    <n v="1320"/>
    <n v="1320"/>
    <n v="1320"/>
    <m/>
    <n v="0.15"/>
    <n v="198"/>
    <n v="198"/>
    <n v="198"/>
  </r>
  <r>
    <x v="3"/>
    <x v="645"/>
    <s v="DISPATCHABLE"/>
    <n v="139.51679999999999"/>
    <n v="1320"/>
    <n v="1320"/>
    <n v="1320"/>
    <n v="1320"/>
    <m/>
    <n v="0.15"/>
    <n v="198"/>
    <n v="198"/>
    <n v="198"/>
  </r>
  <r>
    <x v="3"/>
    <x v="646"/>
    <s v="DISPATCHABLE"/>
    <n v="109.56959999999999"/>
    <n v="1320"/>
    <n v="1320"/>
    <n v="1320"/>
    <n v="1320"/>
    <m/>
    <n v="0.15"/>
    <n v="198"/>
    <n v="198"/>
    <n v="198"/>
  </r>
  <r>
    <x v="3"/>
    <x v="647"/>
    <s v="DISPATCHABLE"/>
    <n v="79.324799999999996"/>
    <n v="1320"/>
    <n v="1320"/>
    <n v="1320"/>
    <n v="1320"/>
    <m/>
    <n v="0.15"/>
    <n v="198"/>
    <n v="198"/>
    <n v="198"/>
  </r>
  <r>
    <x v="3"/>
    <x v="648"/>
    <s v="DISPATCHABLE"/>
    <n v="75.561599999999999"/>
    <n v="1320"/>
    <n v="1320"/>
    <n v="1320"/>
    <n v="1320"/>
    <m/>
    <n v="0.15"/>
    <n v="198"/>
    <n v="198"/>
    <n v="198"/>
  </r>
  <r>
    <x v="3"/>
    <x v="649"/>
    <s v="DISPATCHABLE"/>
    <n v="75.484800000000007"/>
    <n v="1320"/>
    <n v="1320"/>
    <n v="1320"/>
    <n v="1320"/>
    <m/>
    <n v="0.15"/>
    <n v="198"/>
    <n v="198"/>
    <n v="198"/>
  </r>
  <r>
    <x v="3"/>
    <x v="650"/>
    <s v="DISPATCHABLE"/>
    <n v="75.4512"/>
    <n v="1320"/>
    <n v="1320"/>
    <n v="1320"/>
    <n v="1320"/>
    <m/>
    <n v="0.15"/>
    <n v="198"/>
    <n v="198"/>
    <n v="198"/>
  </r>
  <r>
    <x v="3"/>
    <x v="651"/>
    <s v="DISPATCHABLE"/>
    <n v="75.331199999999995"/>
    <n v="1320"/>
    <n v="1320"/>
    <n v="1320"/>
    <n v="1320"/>
    <m/>
    <n v="0.15"/>
    <n v="198"/>
    <n v="198"/>
    <n v="198"/>
  </r>
  <r>
    <x v="3"/>
    <x v="652"/>
    <s v="DISPATCHABLE"/>
    <n v="75.374399999999994"/>
    <n v="1320"/>
    <n v="1320"/>
    <n v="1320"/>
    <n v="1320"/>
    <m/>
    <n v="0.15"/>
    <n v="198"/>
    <n v="198"/>
    <n v="198"/>
  </r>
  <r>
    <x v="3"/>
    <x v="653"/>
    <s v="DISPATCHABLE"/>
    <n v="75.5184"/>
    <n v="1320"/>
    <n v="1320"/>
    <n v="1320"/>
    <n v="1320"/>
    <m/>
    <n v="0.15"/>
    <n v="198"/>
    <n v="198"/>
    <n v="198"/>
  </r>
  <r>
    <x v="3"/>
    <x v="654"/>
    <s v="DISPATCHABLE"/>
    <n v="75.417599999999993"/>
    <n v="1320"/>
    <n v="1320"/>
    <n v="1320"/>
    <n v="1320"/>
    <m/>
    <n v="0.15"/>
    <n v="198"/>
    <n v="198"/>
    <n v="198"/>
  </r>
  <r>
    <x v="3"/>
    <x v="655"/>
    <s v="DISPATCHABLE"/>
    <n v="75.528000000000006"/>
    <n v="1320"/>
    <n v="1320"/>
    <n v="1320"/>
    <n v="1320"/>
    <m/>
    <n v="0.15"/>
    <n v="198"/>
    <n v="198"/>
    <n v="198"/>
  </r>
  <r>
    <x v="3"/>
    <x v="656"/>
    <s v="DISPATCHABLE"/>
    <n v="75.667199999999994"/>
    <n v="1320"/>
    <n v="1320"/>
    <n v="1320"/>
    <n v="1320"/>
    <m/>
    <n v="0.15"/>
    <n v="198"/>
    <n v="198"/>
    <n v="198"/>
  </r>
  <r>
    <x v="3"/>
    <x v="657"/>
    <s v="DISPATCHABLE"/>
    <n v="75.552000000000007"/>
    <n v="1320"/>
    <n v="1320"/>
    <n v="1320"/>
    <n v="1320"/>
    <m/>
    <n v="0.15"/>
    <n v="198"/>
    <n v="198"/>
    <n v="198"/>
  </r>
  <r>
    <x v="3"/>
    <x v="658"/>
    <s v="DISPATCHABLE"/>
    <n v="75.427199999999999"/>
    <n v="1320"/>
    <n v="1320"/>
    <n v="1320"/>
    <n v="1320"/>
    <m/>
    <n v="0.15"/>
    <n v="198"/>
    <n v="198"/>
    <n v="198"/>
  </r>
  <r>
    <x v="3"/>
    <x v="659"/>
    <s v="DISPATCHABLE"/>
    <n v="80.740799999999993"/>
    <n v="1320"/>
    <n v="1320"/>
    <n v="1320"/>
    <n v="1320"/>
    <m/>
    <n v="0.15"/>
    <n v="198"/>
    <n v="198"/>
    <n v="198"/>
  </r>
  <r>
    <x v="3"/>
    <x v="660"/>
    <s v="DISPATCHABLE"/>
    <n v="85.497600000000006"/>
    <n v="1320"/>
    <n v="1320"/>
    <n v="1320"/>
    <n v="1320"/>
    <m/>
    <n v="0.15"/>
    <n v="198"/>
    <n v="198"/>
    <n v="198"/>
  </r>
  <r>
    <x v="3"/>
    <x v="661"/>
    <s v="DISPATCHABLE"/>
    <n v="75.220799999999997"/>
    <n v="1320"/>
    <n v="1320"/>
    <n v="1320"/>
    <n v="1320"/>
    <m/>
    <n v="0.15"/>
    <n v="198"/>
    <n v="198"/>
    <n v="198"/>
  </r>
  <r>
    <x v="3"/>
    <x v="662"/>
    <s v="DISPATCHABLE"/>
    <n v="75.235200000000006"/>
    <n v="1320"/>
    <n v="1320"/>
    <n v="1320"/>
    <n v="1320"/>
    <m/>
    <n v="0.15"/>
    <n v="198"/>
    <n v="198"/>
    <n v="198"/>
  </r>
  <r>
    <x v="3"/>
    <x v="663"/>
    <s v="DISPATCHABLE"/>
    <n v="75.052800000000005"/>
    <n v="1320"/>
    <n v="1320"/>
    <n v="1320"/>
    <n v="1320"/>
    <m/>
    <n v="0.15"/>
    <n v="198"/>
    <n v="198"/>
    <n v="198"/>
  </r>
  <r>
    <x v="3"/>
    <x v="664"/>
    <s v="DISPATCHABLE"/>
    <n v="75.033600000000007"/>
    <n v="1320"/>
    <n v="1320"/>
    <n v="1320"/>
    <n v="1320"/>
    <m/>
    <n v="0.15"/>
    <n v="198"/>
    <n v="198"/>
    <n v="198"/>
  </r>
  <r>
    <x v="3"/>
    <x v="665"/>
    <s v="DISPATCHABLE"/>
    <n v="75.129599999999996"/>
    <n v="1320"/>
    <n v="1320"/>
    <n v="1320"/>
    <n v="1320"/>
    <m/>
    <n v="0.15"/>
    <n v="198"/>
    <n v="198"/>
    <n v="198"/>
  </r>
  <r>
    <x v="3"/>
    <x v="666"/>
    <s v="DISPATCHABLE"/>
    <n v="75.129599999999996"/>
    <n v="1320"/>
    <n v="1320"/>
    <n v="1320"/>
    <n v="1320"/>
    <m/>
    <n v="0.15"/>
    <n v="198"/>
    <n v="198"/>
    <n v="198"/>
  </r>
  <r>
    <x v="3"/>
    <x v="667"/>
    <s v="DISPATCHABLE"/>
    <n v="75.129599999999996"/>
    <n v="1320"/>
    <n v="1320"/>
    <n v="1320"/>
    <n v="1320"/>
    <m/>
    <n v="0.15"/>
    <n v="198"/>
    <n v="198"/>
    <n v="198"/>
  </r>
  <r>
    <x v="3"/>
    <x v="668"/>
    <s v="DISPATCHABLE"/>
    <n v="75.105599999999995"/>
    <n v="1320"/>
    <n v="1320"/>
    <n v="1320"/>
    <n v="1320"/>
    <m/>
    <n v="0.15"/>
    <n v="198"/>
    <n v="198"/>
    <n v="198"/>
  </r>
  <r>
    <x v="3"/>
    <x v="669"/>
    <s v="DISPATCHABLE"/>
    <n v="74.875200000000007"/>
    <n v="1320"/>
    <n v="1320"/>
    <n v="1320"/>
    <n v="1320"/>
    <m/>
    <n v="0.15"/>
    <n v="198"/>
    <n v="198"/>
    <n v="198"/>
  </r>
  <r>
    <x v="3"/>
    <x v="670"/>
    <s v="DISPATCHABLE"/>
    <n v="75.139200000000002"/>
    <n v="1320"/>
    <n v="1320"/>
    <n v="1320"/>
    <n v="1320"/>
    <m/>
    <n v="0.15"/>
    <n v="198"/>
    <n v="198"/>
    <n v="198"/>
  </r>
  <r>
    <x v="3"/>
    <x v="671"/>
    <s v="DISPATCHABLE"/>
    <n v="75.201599999999999"/>
    <n v="1320"/>
    <n v="1320"/>
    <n v="1320"/>
    <n v="1320"/>
    <m/>
    <n v="0.15"/>
    <n v="198"/>
    <n v="198"/>
    <n v="198"/>
  </r>
  <r>
    <x v="3"/>
    <x v="672"/>
    <s v="DISPATCHABLE"/>
    <n v="75.163200000000003"/>
    <n v="1320"/>
    <n v="1320"/>
    <n v="1320"/>
    <n v="1320"/>
    <m/>
    <n v="0.15"/>
    <n v="198"/>
    <n v="198"/>
    <n v="198"/>
  </r>
  <r>
    <x v="3"/>
    <x v="673"/>
    <s v="DISPATCHABLE"/>
    <n v="75.201599999999999"/>
    <n v="693"/>
    <n v="1320"/>
    <n v="1320"/>
    <n v="1320"/>
    <m/>
    <n v="0.15"/>
    <n v="198"/>
    <n v="198"/>
    <n v="103.95"/>
  </r>
  <r>
    <x v="3"/>
    <x v="674"/>
    <s v="DISPATCHABLE"/>
    <n v="75.369600000000005"/>
    <n v="1320"/>
    <n v="1320"/>
    <n v="1320"/>
    <n v="1320"/>
    <m/>
    <n v="0.15"/>
    <n v="198"/>
    <n v="198"/>
    <n v="198"/>
  </r>
  <r>
    <x v="3"/>
    <x v="675"/>
    <s v="DISPATCHABLE"/>
    <n v="75.484800000000007"/>
    <n v="1320"/>
    <n v="1320"/>
    <n v="1320"/>
    <n v="1320"/>
    <m/>
    <n v="0.15"/>
    <n v="198"/>
    <n v="198"/>
    <n v="198"/>
  </r>
  <r>
    <x v="3"/>
    <x v="676"/>
    <s v="DISPATCHABLE"/>
    <n v="75.475200000000001"/>
    <n v="1320"/>
    <n v="1320"/>
    <n v="1320"/>
    <n v="1320"/>
    <m/>
    <n v="0.15"/>
    <n v="198"/>
    <n v="198"/>
    <n v="198"/>
  </r>
  <r>
    <x v="3"/>
    <x v="677"/>
    <s v="DISPATCHABLE"/>
    <n v="75.422399999999996"/>
    <n v="1320"/>
    <n v="1320"/>
    <n v="1320"/>
    <n v="1320"/>
    <m/>
    <n v="0.15"/>
    <n v="198"/>
    <n v="198"/>
    <n v="198"/>
  </r>
  <r>
    <x v="3"/>
    <x v="678"/>
    <s v="DISPATCHABLE"/>
    <n v="75.595200000000006"/>
    <n v="1320"/>
    <n v="1320"/>
    <n v="1320"/>
    <n v="1320"/>
    <m/>
    <n v="0.15"/>
    <n v="198"/>
    <n v="198"/>
    <n v="198"/>
  </r>
  <r>
    <x v="3"/>
    <x v="679"/>
    <s v="DISPATCHABLE"/>
    <n v="75.916799999999995"/>
    <n v="1320"/>
    <n v="1320"/>
    <n v="1320"/>
    <n v="1320"/>
    <m/>
    <n v="0.15"/>
    <n v="198"/>
    <n v="198"/>
    <n v="198"/>
  </r>
  <r>
    <x v="3"/>
    <x v="680"/>
    <s v="DISPATCHABLE"/>
    <n v="75.268799999999999"/>
    <n v="1320"/>
    <n v="1320"/>
    <n v="1320"/>
    <n v="1320"/>
    <m/>
    <n v="0.15"/>
    <n v="198"/>
    <n v="198"/>
    <n v="198"/>
  </r>
  <r>
    <x v="3"/>
    <x v="681"/>
    <s v="DISPATCHABLE"/>
    <n v="75.196799999999996"/>
    <n v="1320"/>
    <n v="1320"/>
    <n v="1320"/>
    <n v="1320"/>
    <m/>
    <n v="0.15"/>
    <n v="198"/>
    <n v="198"/>
    <n v="198"/>
  </r>
  <r>
    <x v="3"/>
    <x v="682"/>
    <s v="DISPATCHABLE"/>
    <n v="75.062399999999997"/>
    <n v="1232"/>
    <n v="1320"/>
    <n v="1320"/>
    <n v="1320"/>
    <m/>
    <n v="0.15"/>
    <n v="198"/>
    <n v="198"/>
    <n v="184.79999999999998"/>
  </r>
  <r>
    <x v="3"/>
    <x v="683"/>
    <s v="DISPATCHABLE"/>
    <n v="75.052800000000005"/>
    <n v="900"/>
    <n v="1320"/>
    <n v="1320"/>
    <n v="1320"/>
    <m/>
    <n v="0.15"/>
    <n v="198"/>
    <n v="198"/>
    <n v="135"/>
  </r>
  <r>
    <x v="3"/>
    <x v="684"/>
    <s v="DISPATCHABLE"/>
    <n v="75.081599999999995"/>
    <n v="900"/>
    <n v="1320"/>
    <n v="1320"/>
    <n v="1320"/>
    <m/>
    <n v="0.15"/>
    <n v="198"/>
    <n v="198"/>
    <n v="135"/>
  </r>
  <r>
    <x v="3"/>
    <x v="685"/>
    <s v="DISPATCHABLE"/>
    <n v="75.115200000000002"/>
    <n v="900"/>
    <n v="1320"/>
    <n v="1320"/>
    <n v="1320"/>
    <m/>
    <n v="0.15"/>
    <n v="198"/>
    <n v="198"/>
    <n v="135"/>
  </r>
  <r>
    <x v="3"/>
    <x v="686"/>
    <s v="DISPATCHABLE"/>
    <n v="75.100800000000007"/>
    <n v="900"/>
    <n v="1320"/>
    <n v="1320"/>
    <n v="1320"/>
    <m/>
    <n v="0.15"/>
    <n v="198"/>
    <n v="198"/>
    <n v="135"/>
  </r>
  <r>
    <x v="3"/>
    <x v="687"/>
    <s v="DISPATCHABLE"/>
    <n v="75.182400000000001"/>
    <n v="900"/>
    <n v="1320"/>
    <n v="1320"/>
    <n v="1320"/>
    <m/>
    <n v="0.15"/>
    <n v="198"/>
    <n v="198"/>
    <n v="135"/>
  </r>
  <r>
    <x v="3"/>
    <x v="688"/>
    <s v="DISPATCHABLE"/>
    <n v="75.177599999999998"/>
    <n v="900"/>
    <n v="1320"/>
    <n v="1320"/>
    <n v="1320"/>
    <m/>
    <n v="0.15"/>
    <n v="198"/>
    <n v="198"/>
    <n v="135"/>
  </r>
  <r>
    <x v="3"/>
    <x v="689"/>
    <s v="DISPATCHABLE"/>
    <n v="75.110399999999998"/>
    <n v="900"/>
    <n v="1320"/>
    <n v="1320"/>
    <n v="1320"/>
    <m/>
    <n v="0.15"/>
    <n v="198"/>
    <n v="198"/>
    <n v="135"/>
  </r>
  <r>
    <x v="3"/>
    <x v="690"/>
    <s v="DISPATCHABLE"/>
    <n v="75.033600000000007"/>
    <n v="900"/>
    <n v="1320"/>
    <n v="1320"/>
    <n v="1320"/>
    <m/>
    <n v="0.15"/>
    <n v="198"/>
    <n v="198"/>
    <n v="135"/>
  </r>
  <r>
    <x v="3"/>
    <x v="691"/>
    <s v="DISPATCHABLE"/>
    <n v="75.211200000000005"/>
    <n v="900"/>
    <n v="1320"/>
    <n v="1320"/>
    <n v="1320"/>
    <m/>
    <n v="0.15"/>
    <n v="198"/>
    <n v="198"/>
    <n v="135"/>
  </r>
  <r>
    <x v="3"/>
    <x v="692"/>
    <s v="DISPATCHABLE"/>
    <n v="75.028800000000004"/>
    <n v="900"/>
    <n v="1320"/>
    <n v="1320"/>
    <n v="1320"/>
    <m/>
    <n v="0.15"/>
    <n v="198"/>
    <n v="198"/>
    <n v="135"/>
  </r>
  <r>
    <x v="3"/>
    <x v="693"/>
    <s v="DISPATCHABLE"/>
    <n v="75.091200000000001"/>
    <n v="900"/>
    <n v="1320"/>
    <n v="1320"/>
    <n v="1320"/>
    <m/>
    <n v="0.15"/>
    <n v="198"/>
    <n v="198"/>
    <n v="135"/>
  </r>
  <r>
    <x v="3"/>
    <x v="694"/>
    <s v="DISPATCHABLE"/>
    <n v="75.009600000000006"/>
    <n v="900"/>
    <n v="1320"/>
    <n v="1320"/>
    <n v="1320"/>
    <m/>
    <n v="0.15"/>
    <n v="198"/>
    <n v="198"/>
    <n v="135"/>
  </r>
  <r>
    <x v="3"/>
    <x v="695"/>
    <s v="DISPATCHABLE"/>
    <n v="74.927999999999997"/>
    <n v="900"/>
    <n v="1320"/>
    <n v="1320"/>
    <n v="1320"/>
    <m/>
    <n v="0.15"/>
    <n v="198"/>
    <n v="198"/>
    <n v="135"/>
  </r>
  <r>
    <x v="3"/>
    <x v="696"/>
    <s v="DISPATCHABLE"/>
    <n v="75.004800000000003"/>
    <n v="900"/>
    <n v="1320"/>
    <n v="1320"/>
    <n v="1320"/>
    <m/>
    <n v="0.15"/>
    <n v="198"/>
    <n v="198"/>
    <n v="135"/>
  </r>
  <r>
    <x v="3"/>
    <x v="697"/>
    <s v="DISPATCHABLE"/>
    <n v="75.105599999999995"/>
    <n v="900"/>
    <n v="1320"/>
    <n v="1320"/>
    <n v="1320"/>
    <m/>
    <n v="0.15"/>
    <n v="198"/>
    <n v="198"/>
    <n v="135"/>
  </r>
  <r>
    <x v="3"/>
    <x v="698"/>
    <s v="DISPATCHABLE"/>
    <n v="74.899199999999993"/>
    <n v="900"/>
    <n v="1320"/>
    <n v="1320"/>
    <n v="1320"/>
    <m/>
    <n v="0.15"/>
    <n v="198"/>
    <n v="198"/>
    <n v="135"/>
  </r>
  <r>
    <x v="3"/>
    <x v="699"/>
    <s v="DISPATCHABLE"/>
    <n v="75.033600000000007"/>
    <n v="900"/>
    <n v="1320"/>
    <n v="1320"/>
    <n v="1320"/>
    <m/>
    <n v="0.15"/>
    <n v="198"/>
    <n v="198"/>
    <n v="135"/>
  </r>
  <r>
    <x v="3"/>
    <x v="700"/>
    <s v="DISPATCHABLE"/>
    <n v="75.427199999999999"/>
    <n v="900"/>
    <n v="1320"/>
    <n v="1320"/>
    <n v="1320"/>
    <m/>
    <n v="0.15"/>
    <n v="198"/>
    <n v="198"/>
    <n v="135"/>
  </r>
  <r>
    <x v="3"/>
    <x v="701"/>
    <s v="DISPATCHABLE"/>
    <n v="75.191999999999993"/>
    <n v="900"/>
    <n v="1320"/>
    <n v="1320"/>
    <n v="1320"/>
    <m/>
    <n v="0.15"/>
    <n v="198"/>
    <n v="198"/>
    <n v="135"/>
  </r>
  <r>
    <x v="3"/>
    <x v="702"/>
    <s v="DISPATCHABLE"/>
    <n v="75.321600000000004"/>
    <n v="900"/>
    <n v="1320"/>
    <n v="1320"/>
    <n v="1320"/>
    <m/>
    <n v="0.15"/>
    <n v="198"/>
    <n v="198"/>
    <n v="135"/>
  </r>
  <r>
    <x v="3"/>
    <x v="703"/>
    <s v="DISPATCHABLE"/>
    <n v="75.489599999999996"/>
    <n v="1157"/>
    <n v="1320"/>
    <n v="1320"/>
    <n v="1320"/>
    <m/>
    <n v="0.15"/>
    <n v="198"/>
    <n v="198"/>
    <n v="173.54999999999998"/>
  </r>
  <r>
    <x v="3"/>
    <x v="704"/>
    <s v="DISPATCHABLE"/>
    <n v="75.4512"/>
    <n v="1320"/>
    <n v="1320"/>
    <n v="1320"/>
    <n v="1320"/>
    <m/>
    <n v="0.15"/>
    <n v="198"/>
    <n v="198"/>
    <n v="198"/>
  </r>
  <r>
    <x v="3"/>
    <x v="705"/>
    <s v="DISPATCHABLE"/>
    <n v="75.422399999999996"/>
    <n v="1320"/>
    <n v="1320"/>
    <n v="1320"/>
    <n v="1320"/>
    <m/>
    <n v="0.15"/>
    <n v="198"/>
    <n v="198"/>
    <n v="198"/>
  </r>
  <r>
    <x v="3"/>
    <x v="706"/>
    <s v="DISPATCHABLE"/>
    <n v="75.263999999999996"/>
    <n v="1320"/>
    <n v="1320"/>
    <n v="1320"/>
    <n v="1320"/>
    <m/>
    <n v="0.15"/>
    <n v="198"/>
    <n v="198"/>
    <n v="198"/>
  </r>
  <r>
    <x v="3"/>
    <x v="707"/>
    <s v="DISPATCHABLE"/>
    <n v="75.244799999999998"/>
    <n v="1320"/>
    <n v="1320"/>
    <n v="1320"/>
    <n v="1320"/>
    <m/>
    <n v="0.15"/>
    <n v="198"/>
    <n v="198"/>
    <n v="198"/>
  </r>
  <r>
    <x v="3"/>
    <x v="708"/>
    <s v="DISPATCHABLE"/>
    <n v="75.379199999999997"/>
    <n v="1320"/>
    <n v="1320"/>
    <n v="1320"/>
    <n v="1320"/>
    <m/>
    <n v="0.15"/>
    <n v="198"/>
    <n v="198"/>
    <n v="198"/>
  </r>
  <r>
    <x v="3"/>
    <x v="709"/>
    <s v="DISPATCHABLE"/>
    <n v="75.374399999999994"/>
    <n v="1320"/>
    <n v="1320"/>
    <n v="1320"/>
    <n v="1320"/>
    <m/>
    <n v="0.15"/>
    <n v="198"/>
    <n v="198"/>
    <n v="198"/>
  </r>
  <r>
    <x v="3"/>
    <x v="710"/>
    <s v="DISPATCHABLE"/>
    <n v="75.100800000000007"/>
    <n v="1320"/>
    <n v="1320"/>
    <n v="1320"/>
    <n v="1320"/>
    <m/>
    <n v="0.15"/>
    <n v="198"/>
    <n v="198"/>
    <n v="198"/>
  </r>
  <r>
    <x v="3"/>
    <x v="711"/>
    <s v="DISPATCHABLE"/>
    <n v="75.244799999999998"/>
    <n v="1320"/>
    <n v="1320"/>
    <n v="1320"/>
    <n v="1320"/>
    <m/>
    <n v="0.15"/>
    <n v="198"/>
    <n v="198"/>
    <n v="198"/>
  </r>
  <r>
    <x v="3"/>
    <x v="712"/>
    <s v="DISPATCHABLE"/>
    <n v="75.441599999999994"/>
    <n v="1320"/>
    <n v="1320"/>
    <n v="1320"/>
    <n v="1320"/>
    <m/>
    <n v="0.15"/>
    <n v="198"/>
    <n v="198"/>
    <n v="198"/>
  </r>
  <r>
    <x v="3"/>
    <x v="713"/>
    <s v="DISPATCHABLE"/>
    <n v="75.36"/>
    <n v="1320"/>
    <n v="1320"/>
    <n v="1320"/>
    <n v="1320"/>
    <m/>
    <n v="0.15"/>
    <n v="198"/>
    <n v="198"/>
    <n v="198"/>
  </r>
  <r>
    <x v="3"/>
    <x v="714"/>
    <s v="DISPATCHABLE"/>
    <n v="75.345600000000005"/>
    <n v="1320"/>
    <n v="1320"/>
    <n v="1320"/>
    <n v="1320"/>
    <m/>
    <n v="0.15"/>
    <n v="198"/>
    <n v="198"/>
    <n v="198"/>
  </r>
  <r>
    <x v="3"/>
    <x v="715"/>
    <s v="DISPATCHABLE"/>
    <n v="75.345600000000005"/>
    <n v="1320"/>
    <n v="1320"/>
    <n v="1320"/>
    <n v="1320"/>
    <m/>
    <n v="0.15"/>
    <n v="198"/>
    <n v="198"/>
    <n v="198"/>
  </r>
  <r>
    <x v="3"/>
    <x v="716"/>
    <s v="DISPATCHABLE"/>
    <n v="75.465599999999995"/>
    <n v="1320"/>
    <n v="1320"/>
    <n v="1320"/>
    <n v="1320"/>
    <m/>
    <n v="0.15"/>
    <n v="198"/>
    <n v="198"/>
    <n v="198"/>
  </r>
  <r>
    <x v="3"/>
    <x v="717"/>
    <s v="DISPATCHABLE"/>
    <n v="78.897599999999997"/>
    <n v="1320"/>
    <n v="1320"/>
    <n v="1320"/>
    <n v="1320"/>
    <m/>
    <n v="0.15"/>
    <n v="198"/>
    <n v="198"/>
    <n v="198"/>
  </r>
  <r>
    <x v="3"/>
    <x v="718"/>
    <s v="DISPATCHABLE"/>
    <n v="75.724800000000002"/>
    <n v="1320"/>
    <n v="1320"/>
    <n v="1320"/>
    <n v="1320"/>
    <m/>
    <n v="0.15"/>
    <n v="198"/>
    <n v="198"/>
    <n v="198"/>
  </r>
  <r>
    <x v="3"/>
    <x v="719"/>
    <s v="DISPATCHABLE"/>
    <n v="75.393600000000006"/>
    <n v="1320"/>
    <n v="1320"/>
    <n v="1320"/>
    <n v="1320"/>
    <m/>
    <n v="0.15"/>
    <n v="198"/>
    <n v="198"/>
    <n v="198"/>
  </r>
  <r>
    <x v="3"/>
    <x v="720"/>
    <s v="DISPATCHABLE"/>
    <n v="75.412800000000004"/>
    <n v="1320"/>
    <n v="1320"/>
    <n v="1320"/>
    <n v="1320"/>
    <m/>
    <n v="0.15"/>
    <n v="198"/>
    <n v="198"/>
    <n v="198"/>
  </r>
  <r>
    <x v="3"/>
    <x v="721"/>
    <s v="DISPATCHABLE"/>
    <n v="75.211200000000005"/>
    <n v="1320"/>
    <n v="1320"/>
    <n v="1320"/>
    <n v="1320"/>
    <m/>
    <n v="0.15"/>
    <n v="198"/>
    <n v="198"/>
    <n v="198"/>
  </r>
  <r>
    <x v="3"/>
    <x v="722"/>
    <s v="DISPATCHABLE"/>
    <n v="75.388800000000003"/>
    <n v="1320"/>
    <n v="1320"/>
    <n v="1320"/>
    <n v="1320"/>
    <m/>
    <n v="0.15"/>
    <n v="198"/>
    <n v="198"/>
    <n v="198"/>
  </r>
  <r>
    <x v="3"/>
    <x v="723"/>
    <s v="DISPATCHABLE"/>
    <n v="75.388800000000003"/>
    <n v="1320"/>
    <n v="1320"/>
    <n v="1320"/>
    <n v="1320"/>
    <m/>
    <n v="0.15"/>
    <n v="198"/>
    <n v="198"/>
    <n v="198"/>
  </r>
  <r>
    <x v="3"/>
    <x v="724"/>
    <s v="DISPATCHABLE"/>
    <n v="75.278400000000005"/>
    <n v="1320"/>
    <n v="1320"/>
    <n v="1320"/>
    <n v="1320"/>
    <m/>
    <n v="0.15"/>
    <n v="198"/>
    <n v="198"/>
    <n v="198"/>
  </r>
  <r>
    <x v="3"/>
    <x v="725"/>
    <s v="DISPATCHABLE"/>
    <n v="75.129599999999996"/>
    <n v="1320"/>
    <n v="1320"/>
    <n v="1320"/>
    <n v="1320"/>
    <m/>
    <n v="0.15"/>
    <n v="198"/>
    <n v="198"/>
    <n v="198"/>
  </r>
  <r>
    <x v="3"/>
    <x v="726"/>
    <s v="DISPATCHABLE"/>
    <n v="75.052800000000005"/>
    <n v="1320"/>
    <n v="1320"/>
    <n v="1320"/>
    <n v="1320"/>
    <m/>
    <n v="0.15"/>
    <n v="198"/>
    <n v="198"/>
    <n v="198"/>
  </r>
  <r>
    <x v="3"/>
    <x v="727"/>
    <s v="DISPATCHABLE"/>
    <n v="75.239999999999995"/>
    <n v="1320"/>
    <n v="1320"/>
    <n v="1320"/>
    <n v="1320"/>
    <m/>
    <n v="0.15"/>
    <n v="198"/>
    <n v="198"/>
    <n v="198"/>
  </r>
  <r>
    <x v="3"/>
    <x v="728"/>
    <s v="DISPATCHABLE"/>
    <n v="75.283199999999994"/>
    <n v="1320"/>
    <n v="1320"/>
    <n v="1320"/>
    <n v="1320"/>
    <m/>
    <n v="0.15"/>
    <n v="198"/>
    <n v="198"/>
    <n v="198"/>
  </r>
  <r>
    <x v="3"/>
    <x v="729"/>
    <s v="DISPATCHABLE"/>
    <n v="75.230400000000003"/>
    <n v="1320"/>
    <n v="1320"/>
    <n v="1320"/>
    <n v="1320"/>
    <m/>
    <n v="0.15"/>
    <n v="198"/>
    <n v="198"/>
    <n v="198"/>
  </r>
  <r>
    <x v="3"/>
    <x v="730"/>
    <s v="DISPATCHABLE"/>
    <n v="75.191999999999993"/>
    <n v="1320"/>
    <n v="1320"/>
    <n v="1320"/>
    <n v="1320"/>
    <m/>
    <n v="0.15"/>
    <n v="198"/>
    <n v="198"/>
    <n v="198"/>
  </r>
  <r>
    <x v="3"/>
    <x v="731"/>
    <s v="DISPATCHABLE"/>
    <n v="75.086399999999998"/>
    <n v="1320"/>
    <n v="1320"/>
    <n v="1320"/>
    <n v="1320"/>
    <m/>
    <n v="0.15"/>
    <n v="198"/>
    <n v="198"/>
    <n v="198"/>
  </r>
  <r>
    <x v="3"/>
    <x v="732"/>
    <s v="DISPATCHABLE"/>
    <n v="75.048000000000002"/>
    <n v="1320"/>
    <n v="1320"/>
    <n v="1320"/>
    <n v="1320"/>
    <m/>
    <n v="0.15"/>
    <n v="198"/>
    <n v="198"/>
    <n v="198"/>
  </r>
  <r>
    <x v="3"/>
    <x v="733"/>
    <s v="DISPATCHABLE"/>
    <n v="75.244799999999998"/>
    <n v="1320"/>
    <n v="1320"/>
    <n v="1320"/>
    <n v="1320"/>
    <m/>
    <n v="0.15"/>
    <n v="198"/>
    <n v="198"/>
    <n v="198"/>
  </r>
  <r>
    <x v="3"/>
    <x v="734"/>
    <s v="DISPATCHABLE"/>
    <n v="75.254400000000004"/>
    <n v="1320"/>
    <n v="1320"/>
    <n v="1320"/>
    <n v="1320"/>
    <m/>
    <n v="0.15"/>
    <n v="198"/>
    <n v="198"/>
    <n v="198"/>
  </r>
  <r>
    <x v="3"/>
    <x v="735"/>
    <s v="DISPATCHABLE"/>
    <n v="75.139200000000002"/>
    <n v="1320"/>
    <n v="1320"/>
    <n v="1320"/>
    <n v="1320"/>
    <m/>
    <n v="0.15"/>
    <n v="198"/>
    <n v="198"/>
    <n v="198"/>
  </r>
  <r>
    <x v="3"/>
    <x v="736"/>
    <s v="DISPATCHABLE"/>
    <n v="75.144000000000005"/>
    <n v="1320"/>
    <n v="1320"/>
    <n v="1320"/>
    <n v="1320"/>
    <m/>
    <n v="0.15"/>
    <n v="198"/>
    <n v="198"/>
    <n v="198"/>
  </r>
  <r>
    <x v="3"/>
    <x v="737"/>
    <s v="DISPATCHABLE"/>
    <n v="75.057599999999994"/>
    <n v="1320"/>
    <n v="1320"/>
    <n v="1320"/>
    <n v="1320"/>
    <m/>
    <n v="0.15"/>
    <n v="198"/>
    <n v="198"/>
    <n v="198"/>
  </r>
  <r>
    <x v="3"/>
    <x v="738"/>
    <s v="DISPATCHABLE"/>
    <n v="75.172799999999995"/>
    <n v="1320"/>
    <n v="1320"/>
    <n v="1320"/>
    <n v="1320"/>
    <m/>
    <n v="0.15"/>
    <n v="198"/>
    <n v="198"/>
    <n v="198"/>
  </r>
  <r>
    <x v="3"/>
    <x v="739"/>
    <s v="DISPATCHABLE"/>
    <n v="75.230400000000003"/>
    <n v="1320"/>
    <n v="1320"/>
    <n v="1320"/>
    <n v="1320"/>
    <m/>
    <n v="0.15"/>
    <n v="198"/>
    <n v="198"/>
    <n v="198"/>
  </r>
  <r>
    <x v="3"/>
    <x v="740"/>
    <s v="DISPATCHABLE"/>
    <n v="76.300799999999995"/>
    <n v="1320"/>
    <n v="1320"/>
    <n v="1320"/>
    <n v="1320"/>
    <m/>
    <n v="0.15"/>
    <n v="198"/>
    <n v="198"/>
    <n v="198"/>
  </r>
  <r>
    <x v="3"/>
    <x v="741"/>
    <s v="DISPATCHABLE"/>
    <n v="84.331199999999995"/>
    <n v="1320"/>
    <n v="1320"/>
    <n v="1320"/>
    <n v="1320"/>
    <m/>
    <n v="0.15"/>
    <n v="198"/>
    <n v="198"/>
    <n v="198"/>
  </r>
  <r>
    <x v="3"/>
    <x v="742"/>
    <s v="DISPATCHABLE"/>
    <n v="75.388800000000003"/>
    <n v="1320"/>
    <n v="1320"/>
    <n v="1320"/>
    <n v="1320"/>
    <m/>
    <n v="0.15"/>
    <n v="198"/>
    <n v="198"/>
    <n v="198"/>
  </r>
  <r>
    <x v="3"/>
    <x v="743"/>
    <s v="DISPATCHABLE"/>
    <n v="75.667199999999994"/>
    <n v="1320"/>
    <n v="1320"/>
    <n v="1320"/>
    <n v="1320"/>
    <m/>
    <n v="0.15"/>
    <n v="198"/>
    <n v="198"/>
    <n v="198"/>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4"/>
    <x v="720"/>
    <s v="OFFLINE"/>
    <n v="0"/>
    <n v="0"/>
    <n v="0"/>
    <n v="0"/>
    <n v="1320"/>
    <m/>
    <n v="0.15"/>
    <n v="0"/>
    <n v="198"/>
    <n v="0"/>
  </r>
  <r>
    <x v="4"/>
    <x v="721"/>
    <s v="OFFLINE"/>
    <n v="0"/>
    <n v="0"/>
    <n v="0"/>
    <n v="0"/>
    <n v="1320"/>
    <m/>
    <n v="0.15"/>
    <n v="0"/>
    <n v="198"/>
    <n v="0"/>
  </r>
  <r>
    <x v="4"/>
    <x v="722"/>
    <s v="OFFLINE"/>
    <n v="0"/>
    <n v="0"/>
    <n v="0"/>
    <n v="0"/>
    <n v="1320"/>
    <m/>
    <n v="0.15"/>
    <n v="0"/>
    <n v="198"/>
    <n v="0"/>
  </r>
  <r>
    <x v="4"/>
    <x v="723"/>
    <s v="OFFLINE"/>
    <n v="0"/>
    <n v="0"/>
    <n v="0"/>
    <n v="0"/>
    <n v="1320"/>
    <m/>
    <n v="0.15"/>
    <n v="0"/>
    <n v="198"/>
    <n v="0"/>
  </r>
  <r>
    <x v="4"/>
    <x v="724"/>
    <s v="OFFLINE"/>
    <n v="0"/>
    <n v="0"/>
    <n v="0"/>
    <n v="0"/>
    <n v="1320"/>
    <m/>
    <n v="0.15"/>
    <n v="0"/>
    <n v="198"/>
    <n v="0"/>
  </r>
  <r>
    <x v="4"/>
    <x v="725"/>
    <s v="OFFLINE"/>
    <n v="0"/>
    <n v="0"/>
    <n v="0"/>
    <n v="0"/>
    <n v="1320"/>
    <m/>
    <n v="0.15"/>
    <n v="0"/>
    <n v="198"/>
    <n v="0"/>
  </r>
  <r>
    <x v="4"/>
    <x v="726"/>
    <s v="OFFLINE"/>
    <n v="0"/>
    <n v="0"/>
    <n v="0"/>
    <n v="0"/>
    <n v="1320"/>
    <m/>
    <n v="0.15"/>
    <n v="0"/>
    <n v="198"/>
    <n v="0"/>
  </r>
  <r>
    <x v="4"/>
    <x v="727"/>
    <s v="OFFLINE"/>
    <n v="0"/>
    <n v="0"/>
    <n v="0"/>
    <n v="0"/>
    <n v="1320"/>
    <m/>
    <n v="0.15"/>
    <n v="0"/>
    <n v="198"/>
    <n v="0"/>
  </r>
  <r>
    <x v="4"/>
    <x v="728"/>
    <s v="OFFLINE"/>
    <n v="0"/>
    <n v="0"/>
    <n v="0"/>
    <n v="0"/>
    <n v="1320"/>
    <m/>
    <n v="0.15"/>
    <n v="0"/>
    <n v="198"/>
    <n v="0"/>
  </r>
  <r>
    <x v="4"/>
    <x v="729"/>
    <s v="OFFLINE"/>
    <n v="0"/>
    <n v="0"/>
    <n v="0"/>
    <n v="0"/>
    <n v="1320"/>
    <m/>
    <n v="0.15"/>
    <n v="0"/>
    <n v="198"/>
    <n v="0"/>
  </r>
  <r>
    <x v="4"/>
    <x v="730"/>
    <s v="OFFLINE"/>
    <n v="0"/>
    <n v="0"/>
    <n v="0"/>
    <n v="0"/>
    <n v="1320"/>
    <m/>
    <n v="0.15"/>
    <n v="0"/>
    <n v="198"/>
    <n v="0"/>
  </r>
  <r>
    <x v="4"/>
    <x v="731"/>
    <s v="OFFLINE"/>
    <n v="0"/>
    <n v="0"/>
    <n v="0"/>
    <n v="0"/>
    <n v="1320"/>
    <m/>
    <n v="0.15"/>
    <n v="0"/>
    <n v="198"/>
    <n v="0"/>
  </r>
  <r>
    <x v="4"/>
    <x v="732"/>
    <s v="OFFLINE"/>
    <n v="0"/>
    <n v="0"/>
    <n v="0"/>
    <n v="0"/>
    <n v="1320"/>
    <m/>
    <n v="0.15"/>
    <n v="0"/>
    <n v="198"/>
    <n v="0"/>
  </r>
  <r>
    <x v="4"/>
    <x v="733"/>
    <s v="OFFLINE"/>
    <n v="0"/>
    <n v="0"/>
    <n v="0"/>
    <n v="0"/>
    <n v="1320"/>
    <m/>
    <n v="0.15"/>
    <n v="0"/>
    <n v="198"/>
    <n v="0"/>
  </r>
  <r>
    <x v="4"/>
    <x v="734"/>
    <s v="OFFLINE"/>
    <n v="0"/>
    <n v="0"/>
    <n v="0"/>
    <n v="0"/>
    <n v="1320"/>
    <m/>
    <n v="0.15"/>
    <n v="0"/>
    <n v="198"/>
    <n v="0"/>
  </r>
  <r>
    <x v="4"/>
    <x v="735"/>
    <s v="OFFLINE"/>
    <n v="0"/>
    <n v="0"/>
    <n v="0"/>
    <n v="0"/>
    <n v="1320"/>
    <m/>
    <n v="0.15"/>
    <n v="0"/>
    <n v="198"/>
    <n v="0"/>
  </r>
  <r>
    <x v="4"/>
    <x v="736"/>
    <s v="OFFLINE"/>
    <n v="0"/>
    <n v="0"/>
    <n v="0"/>
    <n v="0"/>
    <n v="1320"/>
    <m/>
    <n v="0.15"/>
    <n v="0"/>
    <n v="198"/>
    <n v="0"/>
  </r>
  <r>
    <x v="4"/>
    <x v="737"/>
    <s v="OFFLINE"/>
    <n v="0"/>
    <n v="0"/>
    <n v="0"/>
    <n v="0"/>
    <n v="1320"/>
    <m/>
    <n v="0.15"/>
    <n v="0"/>
    <n v="198"/>
    <n v="0"/>
  </r>
  <r>
    <x v="4"/>
    <x v="738"/>
    <s v="OFFLINE"/>
    <n v="0"/>
    <n v="0"/>
    <n v="0"/>
    <n v="0"/>
    <n v="1320"/>
    <m/>
    <n v="0.15"/>
    <n v="0"/>
    <n v="198"/>
    <n v="0"/>
  </r>
  <r>
    <x v="4"/>
    <x v="739"/>
    <s v="OFFLINE"/>
    <n v="0"/>
    <n v="0"/>
    <n v="0"/>
    <n v="0"/>
    <n v="1320"/>
    <m/>
    <n v="0.15"/>
    <n v="0"/>
    <n v="198"/>
    <n v="0"/>
  </r>
  <r>
    <x v="4"/>
    <x v="740"/>
    <s v="OFFLINE"/>
    <n v="0"/>
    <n v="0"/>
    <n v="0"/>
    <n v="0"/>
    <n v="1320"/>
    <m/>
    <n v="0.15"/>
    <n v="0"/>
    <n v="198"/>
    <n v="0"/>
  </r>
  <r>
    <x v="4"/>
    <x v="741"/>
    <s v="OFFLINE"/>
    <n v="0"/>
    <n v="0"/>
    <n v="0"/>
    <n v="0"/>
    <n v="1320"/>
    <m/>
    <n v="0.15"/>
    <n v="0"/>
    <n v="198"/>
    <n v="0"/>
  </r>
  <r>
    <x v="4"/>
    <x v="742"/>
    <s v="OFFLINE"/>
    <n v="0"/>
    <n v="0"/>
    <n v="0"/>
    <n v="0"/>
    <n v="1320"/>
    <m/>
    <n v="0.15"/>
    <n v="0"/>
    <n v="198"/>
    <n v="0"/>
  </r>
  <r>
    <x v="4"/>
    <x v="743"/>
    <s v="OFFLINE"/>
    <n v="0"/>
    <n v="0"/>
    <n v="0"/>
    <n v="0"/>
    <n v="1320"/>
    <m/>
    <n v="0.15"/>
    <n v="0"/>
    <n v="198"/>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9"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073"/>
        <item m="1" x="7075"/>
        <item m="1" x="7078"/>
        <item m="1" x="7082"/>
        <item m="1" x="7086"/>
        <item m="1" x="7090"/>
        <item m="1" x="7095"/>
        <item m="1" x="7101"/>
        <item m="1" x="7108"/>
        <item m="1" x="7115"/>
        <item m="1" x="7122"/>
        <item m="1" x="7129"/>
        <item m="1" x="7136"/>
        <item m="1" x="7143"/>
        <item m="1" x="7150"/>
        <item m="1" x="7157"/>
        <item m="1" x="7164"/>
        <item m="1" x="7171"/>
        <item m="1" x="7178"/>
        <item m="1" x="7185"/>
        <item m="1" x="7192"/>
        <item m="1" x="7199"/>
        <item m="1" x="7206"/>
        <item m="1" x="1817"/>
        <item m="1" x="1818"/>
        <item m="1" x="1820"/>
        <item m="1" x="1823"/>
        <item m="1" x="1827"/>
        <item m="1" x="1831"/>
        <item m="1" x="1835"/>
        <item m="1" x="1840"/>
        <item m="1" x="1846"/>
        <item m="1" x="1853"/>
        <item m="1" x="1860"/>
        <item m="1" x="1867"/>
        <item m="1" x="1874"/>
        <item m="1" x="1881"/>
        <item m="1" x="1888"/>
        <item m="1" x="1895"/>
        <item m="1" x="1902"/>
        <item m="1" x="1909"/>
        <item m="1" x="1916"/>
        <item m="1" x="1923"/>
        <item m="1" x="1930"/>
        <item m="1" x="1937"/>
        <item m="1" x="1944"/>
        <item m="1" x="1951"/>
        <item m="1" x="3884"/>
        <item m="1" x="3885"/>
        <item m="1" x="3887"/>
        <item m="1" x="3890"/>
        <item m="1" x="3894"/>
        <item m="1" x="3898"/>
        <item m="1" x="3902"/>
        <item m="1" x="3907"/>
        <item m="1" x="3913"/>
        <item m="1" x="3920"/>
        <item m="1" x="3927"/>
        <item m="1" x="3934"/>
        <item m="1" x="3941"/>
        <item m="1" x="3948"/>
        <item m="1" x="3955"/>
        <item m="1" x="3962"/>
        <item m="1" x="3969"/>
        <item m="1" x="3976"/>
        <item m="1" x="3983"/>
        <item m="1" x="3990"/>
        <item m="1" x="3997"/>
        <item m="1" x="4004"/>
        <item m="1" x="4011"/>
        <item m="1" x="4018"/>
        <item m="1" x="5468"/>
        <item m="1" x="5469"/>
        <item m="1" x="5471"/>
        <item m="1" x="5474"/>
        <item m="1" x="5478"/>
        <item m="1" x="5482"/>
        <item m="1" x="5486"/>
        <item m="1" x="5491"/>
        <item m="1" x="5497"/>
        <item m="1" x="5504"/>
        <item m="1" x="5511"/>
        <item m="1" x="5518"/>
        <item m="1" x="5525"/>
        <item m="1" x="5532"/>
        <item m="1" x="5539"/>
        <item m="1" x="5546"/>
        <item m="1" x="5553"/>
        <item m="1" x="5560"/>
        <item m="1" x="5567"/>
        <item m="1" x="5574"/>
        <item m="1" x="5581"/>
        <item m="1" x="5588"/>
        <item m="1" x="5595"/>
        <item m="1" x="5602"/>
        <item m="1" x="7661"/>
        <item m="1" x="7665"/>
        <item m="1" x="7670"/>
        <item m="1" x="7676"/>
        <item m="1" x="7683"/>
        <item m="1" x="7690"/>
        <item m="1" x="7697"/>
        <item m="1" x="7705"/>
        <item m="1" x="7714"/>
        <item m="1" x="7724"/>
        <item m="1" x="7734"/>
        <item m="1" x="7744"/>
        <item m="1" x="7754"/>
        <item m="1" x="7764"/>
        <item m="1" x="7774"/>
        <item m="1" x="7784"/>
        <item m="1" x="7794"/>
        <item m="1" x="7804"/>
        <item m="1" x="7814"/>
        <item m="1" x="7824"/>
        <item m="1" x="7833"/>
        <item m="1" x="7841"/>
        <item m="1" x="7848"/>
        <item m="1" x="7855"/>
        <item m="1" x="2405"/>
        <item m="1" x="2409"/>
        <item m="1" x="2414"/>
        <item m="1" x="2420"/>
        <item m="1" x="2427"/>
        <item m="1" x="2434"/>
        <item m="1" x="2441"/>
        <item m="1" x="2449"/>
        <item m="1" x="2458"/>
        <item m="1" x="2468"/>
        <item m="1" x="2478"/>
        <item m="1" x="2488"/>
        <item m="1" x="2498"/>
        <item m="1" x="2508"/>
        <item m="1" x="2518"/>
        <item m="1" x="2528"/>
        <item m="1" x="2538"/>
        <item m="1" x="2548"/>
        <item m="1" x="2558"/>
        <item m="1" x="2568"/>
        <item m="1" x="2577"/>
        <item m="1" x="2585"/>
        <item m="1" x="2592"/>
        <item m="1" x="2599"/>
        <item m="1" x="4472"/>
        <item m="1" x="4476"/>
        <item m="1" x="4481"/>
        <item m="1" x="4487"/>
        <item m="1" x="4494"/>
        <item m="1" x="4501"/>
        <item m="1" x="4508"/>
        <item m="1" x="4515"/>
        <item m="1" x="4522"/>
        <item m="1" x="4529"/>
        <item m="1" x="4536"/>
        <item m="1" x="4543"/>
        <item m="1" x="4550"/>
        <item m="1" x="4557"/>
        <item m="1" x="4564"/>
        <item m="1" x="4571"/>
        <item m="1" x="4578"/>
        <item m="1" x="4585"/>
        <item m="1" x="4592"/>
        <item m="1" x="4599"/>
        <item m="1" x="4605"/>
        <item m="1" x="4610"/>
        <item m="1" x="4614"/>
        <item m="1" x="4618"/>
        <item m="1" x="6056"/>
        <item m="1" x="6060"/>
        <item m="1" x="6065"/>
        <item m="1" x="6071"/>
        <item m="1" x="6078"/>
        <item m="1" x="6085"/>
        <item m="1" x="6092"/>
        <item m="1" x="6099"/>
        <item m="1" x="6106"/>
        <item m="1" x="6113"/>
        <item m="1" x="6120"/>
        <item m="1" x="6127"/>
        <item m="1" x="6134"/>
        <item m="1" x="6141"/>
        <item m="1" x="6148"/>
        <item m="1" x="6155"/>
        <item m="1" x="6162"/>
        <item m="1" x="6169"/>
        <item m="1" x="6176"/>
        <item m="1" x="6183"/>
        <item m="1" x="6189"/>
        <item m="1" x="6194"/>
        <item m="1" x="6198"/>
        <item m="1" x="6202"/>
        <item m="1" x="783"/>
        <item m="1" x="785"/>
        <item m="1" x="788"/>
        <item m="1" x="792"/>
        <item m="1" x="797"/>
        <item m="1" x="802"/>
        <item m="1" x="807"/>
        <item m="1" x="812"/>
        <item m="1" x="817"/>
        <item m="1" x="822"/>
        <item m="1" x="827"/>
        <item m="1" x="832"/>
        <item m="1" x="837"/>
        <item m="1" x="842"/>
        <item m="1" x="847"/>
        <item m="1" x="852"/>
        <item m="1" x="857"/>
        <item m="1" x="862"/>
        <item m="1" x="867"/>
        <item m="1" x="872"/>
        <item m="1" x="877"/>
        <item m="1" x="882"/>
        <item m="1" x="886"/>
        <item m="1" x="890"/>
        <item m="1" x="3053"/>
        <item m="1" x="3057"/>
        <item m="1" x="3062"/>
        <item m="1" x="3068"/>
        <item m="1" x="3075"/>
        <item m="1" x="3082"/>
        <item m="1" x="3089"/>
        <item m="1" x="3096"/>
        <item m="1" x="3103"/>
        <item m="1" x="3110"/>
        <item m="1" x="3117"/>
        <item m="1" x="3124"/>
        <item m="1" x="3131"/>
        <item m="1" x="3138"/>
        <item m="1" x="3145"/>
        <item m="1" x="3152"/>
        <item m="1" x="3159"/>
        <item m="1" x="3166"/>
        <item m="1" x="3173"/>
        <item m="1" x="3180"/>
        <item m="1" x="3186"/>
        <item m="1" x="7240"/>
        <item h="1" x="744"/>
        <item m="1" x="7241"/>
        <item m="1" x="7243"/>
        <item m="1" x="7246"/>
        <item m="1" x="7250"/>
        <item m="1" x="7253"/>
        <item m="1" x="7256"/>
        <item m="1" x="7260"/>
        <item m="1" x="7265"/>
        <item m="1" x="7270"/>
        <item m="1" x="7275"/>
        <item m="1" x="7280"/>
        <item m="1" x="7285"/>
        <item m="1" x="7290"/>
        <item m="1" x="7295"/>
        <item m="1" x="7300"/>
        <item m="1" x="7305"/>
        <item m="1" x="7310"/>
        <item m="1" x="7315"/>
        <item m="1" x="7320"/>
        <item m="1" x="7325"/>
        <item m="1" x="7330"/>
        <item m="1" x="7335"/>
        <item m="1" x="7340"/>
        <item m="1" x="1985"/>
        <item m="1" x="1986"/>
        <item m="1" x="1988"/>
        <item m="1" x="1991"/>
        <item m="1" x="1994"/>
        <item m="1" x="1997"/>
        <item m="1" x="2000"/>
        <item m="1" x="2004"/>
        <item m="1" x="2009"/>
        <item m="1" x="2014"/>
        <item m="1" x="2019"/>
        <item m="1" x="2024"/>
        <item m="1" x="2029"/>
        <item m="1" x="2034"/>
        <item m="1" x="2039"/>
        <item m="1" x="2044"/>
        <item m="1" x="2049"/>
        <item m="1" x="2054"/>
        <item m="1" x="2059"/>
        <item m="1" x="2064"/>
        <item m="1" x="2069"/>
        <item m="1" x="2074"/>
        <item m="1" x="2079"/>
        <item m="1" x="2084"/>
        <item m="1" x="4052"/>
        <item m="1" x="4053"/>
        <item m="1" x="4055"/>
        <item m="1" x="4058"/>
        <item m="1" x="4061"/>
        <item m="1" x="4064"/>
        <item m="1" x="4067"/>
        <item m="1" x="4071"/>
        <item m="1" x="4076"/>
        <item m="1" x="4081"/>
        <item m="1" x="4086"/>
        <item m="1" x="4091"/>
        <item m="1" x="4096"/>
        <item m="1" x="4101"/>
        <item m="1" x="4106"/>
        <item m="1" x="4111"/>
        <item m="1" x="4116"/>
        <item m="1" x="4121"/>
        <item m="1" x="4126"/>
        <item m="1" x="4131"/>
        <item m="1" x="4136"/>
        <item m="1" x="4141"/>
        <item m="1" x="4146"/>
        <item m="1" x="4151"/>
        <item m="1" x="5636"/>
        <item m="1" x="5637"/>
        <item m="1" x="5639"/>
        <item m="1" x="5642"/>
        <item m="1" x="5645"/>
        <item m="1" x="5648"/>
        <item m="1" x="5651"/>
        <item m="1" x="5655"/>
        <item m="1" x="5660"/>
        <item m="1" x="5665"/>
        <item m="1" x="5670"/>
        <item m="1" x="5675"/>
        <item m="1" x="5680"/>
        <item m="1" x="5685"/>
        <item m="1" x="5690"/>
        <item m="1" x="5695"/>
        <item m="1" x="5700"/>
        <item m="1" x="5705"/>
        <item m="1" x="5710"/>
        <item m="1" x="5715"/>
        <item m="1" x="5720"/>
        <item m="1" x="5725"/>
        <item m="1" x="5730"/>
        <item m="1" x="5735"/>
        <item m="1" x="7901"/>
        <item m="1" x="7905"/>
        <item m="1" x="7910"/>
        <item m="1" x="7916"/>
        <item m="1" x="7922"/>
        <item m="1" x="7928"/>
        <item m="1" x="7934"/>
        <item m="1" x="7941"/>
        <item m="1" x="7949"/>
        <item m="1" x="7957"/>
        <item m="1" x="7965"/>
        <item m="1" x="7973"/>
        <item m="1" x="7981"/>
        <item m="1" x="7989"/>
        <item m="1" x="7997"/>
        <item m="1" x="2645"/>
        <item m="1" x="2649"/>
        <item m="1" x="2654"/>
        <item m="1" x="2660"/>
        <item m="1" x="2666"/>
        <item m="1" x="2672"/>
        <item m="1" x="2678"/>
        <item m="1" x="2684"/>
        <item m="1" x="2690"/>
        <item m="1" x="2696"/>
        <item m="1" x="2702"/>
        <item m="1" x="2708"/>
        <item m="1" x="2714"/>
        <item m="1" x="2720"/>
        <item m="1" x="2726"/>
        <item m="1" x="2732"/>
        <item m="1" x="2738"/>
        <item m="1" x="2744"/>
        <item m="1" x="2750"/>
        <item m="1" x="2756"/>
        <item m="1" x="2761"/>
        <item m="1" x="2765"/>
        <item m="1" x="2768"/>
        <item m="1" x="2771"/>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0"/>
        <item m="1" x="4763"/>
        <item m="1" x="4766"/>
        <item m="1" x="6224"/>
        <item m="1" x="6228"/>
        <item m="1" x="6233"/>
        <item m="1" x="6239"/>
        <item m="1" x="6245"/>
        <item m="1" x="6251"/>
        <item m="1" x="6257"/>
        <item m="1" x="6261"/>
        <item m="1" x="6265"/>
        <item m="1" x="6269"/>
        <item m="1" x="6273"/>
        <item m="1" x="6277"/>
        <item m="1" x="6281"/>
        <item m="1" x="6285"/>
        <item m="1" x="6289"/>
        <item m="1" x="6293"/>
        <item m="1" x="6297"/>
        <item m="1" x="6301"/>
        <item m="1" x="6305"/>
        <item m="1" x="6309"/>
        <item m="1" x="6313"/>
        <item m="1" x="6317"/>
        <item m="1" x="6320"/>
        <item m="1" x="6323"/>
        <item m="1" x="903"/>
        <item m="1" x="905"/>
        <item m="1" x="908"/>
        <item m="1" x="912"/>
        <item m="1" x="916"/>
        <item m="1" x="920"/>
        <item m="1" x="924"/>
        <item m="1" x="928"/>
        <item m="1" x="932"/>
        <item m="1" x="936"/>
        <item m="1" x="940"/>
        <item m="1" x="944"/>
        <item m="1" x="948"/>
        <item m="1" x="952"/>
        <item m="1" x="956"/>
        <item m="1" x="960"/>
        <item m="1" x="964"/>
        <item m="1" x="968"/>
        <item m="1" x="972"/>
        <item m="1" x="976"/>
        <item m="1" x="980"/>
        <item m="1" x="984"/>
        <item m="1" x="987"/>
        <item m="1" x="990"/>
        <item m="1" x="7361"/>
        <item m="1" x="7362"/>
        <item m="1" x="7364"/>
        <item m="1" x="7367"/>
        <item m="1" x="7370"/>
        <item m="1" x="7373"/>
        <item m="1" x="7376"/>
        <item m="1" x="7380"/>
        <item m="1" x="7385"/>
        <item m="1" x="7391"/>
        <item m="1" x="7397"/>
        <item m="1" x="7403"/>
        <item m="1" x="7409"/>
        <item m="1" x="7415"/>
        <item m="1" x="7421"/>
        <item m="1" x="7427"/>
        <item m="1" x="7433"/>
        <item m="1" x="7439"/>
        <item m="1" x="7445"/>
        <item m="1" x="7451"/>
        <item m="1" x="7457"/>
        <item m="1" x="7463"/>
        <item m="1" x="7469"/>
        <item m="1" x="7475"/>
        <item m="1" x="2105"/>
        <item m="1" x="2106"/>
        <item m="1" x="2108"/>
        <item m="1" x="2111"/>
        <item m="1" x="2114"/>
        <item m="1" x="2117"/>
        <item m="1" x="2120"/>
        <item m="1" x="2124"/>
        <item m="1" x="2129"/>
        <item m="1" x="2135"/>
        <item m="1" x="2141"/>
        <item m="1" x="2147"/>
        <item m="1" x="2153"/>
        <item m="1" x="2159"/>
        <item m="1" x="2165"/>
        <item m="1" x="2171"/>
        <item m="1" x="2177"/>
        <item m="1" x="2183"/>
        <item m="1" x="2189"/>
        <item m="1" x="2195"/>
        <item m="1" x="2201"/>
        <item m="1" x="2207"/>
        <item m="1" x="2213"/>
        <item m="1" x="2219"/>
        <item m="1" x="4172"/>
        <item m="1" x="4173"/>
        <item m="1" x="4175"/>
        <item m="1" x="4178"/>
        <item m="1" x="4181"/>
        <item m="1" x="4184"/>
        <item m="1" x="4187"/>
        <item m="1" x="4191"/>
        <item m="1" x="4196"/>
        <item m="1" x="4202"/>
        <item m="1" x="4208"/>
        <item m="1" x="4214"/>
        <item m="1" x="4220"/>
        <item m="1" x="4226"/>
        <item m="1" x="4232"/>
        <item m="1" x="4238"/>
        <item m="1" x="4244"/>
        <item m="1" x="4250"/>
        <item m="1" x="4256"/>
        <item m="1" x="4262"/>
        <item m="1" x="4268"/>
        <item m="1" x="4274"/>
        <item m="1" x="4280"/>
        <item m="1" x="4286"/>
        <item m="1" x="5756"/>
        <item m="1" x="5757"/>
        <item m="1" x="5759"/>
        <item m="1" x="5762"/>
        <item m="1" x="5765"/>
        <item m="1" x="5768"/>
        <item m="1" x="5771"/>
        <item m="1" x="5775"/>
        <item m="1" x="5780"/>
        <item m="1" x="5786"/>
        <item m="1" x="5792"/>
        <item m="1" x="5798"/>
        <item m="1" x="5804"/>
        <item m="1" x="5810"/>
        <item m="1" x="5816"/>
        <item m="1" x="5822"/>
        <item m="1" x="5828"/>
        <item m="1" x="5834"/>
        <item m="1" x="5840"/>
        <item m="1" x="5846"/>
        <item m="1" x="5852"/>
        <item m="1" x="5858"/>
        <item m="1" x="5864"/>
        <item m="1" x="5870"/>
        <item m="1" x="2780"/>
        <item m="1" x="2782"/>
        <item m="1" x="2785"/>
        <item m="1" x="2789"/>
        <item m="1" x="2793"/>
        <item m="1" x="2797"/>
        <item m="1" x="2801"/>
        <item m="1" x="2806"/>
        <item m="1" x="2812"/>
        <item m="1" x="2819"/>
        <item m="1" x="2826"/>
        <item m="1" x="2833"/>
        <item m="1" x="2840"/>
        <item m="1" x="2847"/>
        <item m="1" x="2854"/>
        <item m="1" x="2861"/>
        <item m="1" x="2868"/>
        <item m="1" x="2875"/>
        <item m="1" x="2882"/>
        <item m="1" x="2889"/>
        <item m="1" x="2896"/>
        <item m="1" x="2903"/>
        <item m="1" x="2909"/>
        <item m="1" x="2915"/>
        <item m="1" x="4784"/>
        <item m="1" x="4789"/>
        <item m="1" x="4794"/>
        <item m="1" x="4800"/>
        <item m="1" x="4806"/>
        <item m="1" x="4812"/>
        <item m="1" x="4818"/>
        <item m="1" x="4824"/>
        <item m="1" x="4830"/>
        <item m="1" x="4836"/>
        <item m="1" x="4842"/>
        <item m="1" x="4848"/>
        <item m="1" x="4854"/>
        <item m="1" x="4860"/>
        <item m="1" x="4866"/>
        <item m="1" x="4872"/>
        <item m="1" x="4878"/>
        <item m="1" x="4884"/>
        <item m="1" x="4890"/>
        <item m="1" x="4896"/>
        <item m="1" x="4901"/>
        <item m="1" x="4905"/>
        <item m="1" x="4908"/>
        <item m="1" x="4911"/>
        <item m="1" x="6332"/>
        <item m="1" x="6334"/>
        <item m="1" x="6337"/>
        <item m="1" x="6341"/>
        <item m="1" x="6345"/>
        <item m="1" x="6349"/>
        <item m="1" x="6353"/>
        <item m="1" x="6357"/>
        <item m="1" x="6361"/>
        <item m="1" x="6365"/>
        <item m="1" x="6369"/>
        <item m="1" x="6373"/>
        <item m="1" x="6377"/>
        <item m="1" x="6381"/>
        <item m="1" x="6385"/>
        <item m="1" x="6389"/>
        <item m="1" x="6393"/>
        <item m="1" x="6397"/>
        <item m="1" x="6401"/>
        <item m="1" x="6405"/>
        <item m="1" x="6409"/>
        <item m="1" x="6413"/>
        <item m="1" x="6416"/>
        <item m="1" x="6419"/>
        <item m="1" x="999"/>
        <item m="1" x="1001"/>
        <item m="1" x="1004"/>
        <item m="1" x="1008"/>
        <item m="1" x="1012"/>
        <item m="1" x="1016"/>
        <item m="1" x="1022"/>
        <item m="1" x="1028"/>
        <item m="1" x="1034"/>
        <item m="1" x="1040"/>
        <item m="1" x="1046"/>
        <item m="1" x="1052"/>
        <item m="1" x="1058"/>
        <item m="1" x="1064"/>
        <item m="1" x="1070"/>
        <item m="1" x="1076"/>
        <item m="1" x="1082"/>
        <item m="1" x="1088"/>
        <item m="1" x="1094"/>
        <item m="1" x="1100"/>
        <item m="1" x="1105"/>
        <item m="1" x="1109"/>
        <item m="1" x="1112"/>
        <item m="1" x="1115"/>
        <item m="1" x="7505"/>
        <item m="1" x="7506"/>
        <item m="1" x="7508"/>
        <item m="1" x="7511"/>
        <item m="1" x="7514"/>
        <item m="1" x="7517"/>
        <item m="1" x="7520"/>
        <item m="1" x="7524"/>
        <item m="1" x="7529"/>
        <item m="1" x="7535"/>
        <item m="1" x="7541"/>
        <item m="1" x="7547"/>
        <item m="1" x="7553"/>
        <item m="1" x="7559"/>
        <item m="1" x="7565"/>
        <item m="1" x="7571"/>
        <item m="1" x="7577"/>
        <item m="1" x="7583"/>
        <item m="1" x="7589"/>
        <item m="1" x="7595"/>
        <item m="1" x="7601"/>
        <item m="1" x="7607"/>
        <item m="1" x="7613"/>
        <item m="1" x="7619"/>
        <item m="1" x="2249"/>
        <item m="1" x="2250"/>
        <item m="1" x="2252"/>
        <item m="1" x="2255"/>
        <item m="1" x="2258"/>
        <item m="1" x="2261"/>
        <item m="1" x="2264"/>
        <item m="1" x="2268"/>
        <item m="1" x="2273"/>
        <item m="1" x="2279"/>
        <item m="1" x="2285"/>
        <item m="1" x="2291"/>
        <item m="1" x="2297"/>
        <item m="1" x="2303"/>
        <item m="1" x="2309"/>
        <item m="1" x="2315"/>
        <item m="1" x="2321"/>
        <item m="1" x="2327"/>
        <item m="1" x="2333"/>
        <item m="1" x="2339"/>
        <item m="1" x="2345"/>
        <item m="1" x="2351"/>
        <item m="1" x="2357"/>
        <item m="1" x="2363"/>
        <item m="1" x="4316"/>
        <item m="1" x="4317"/>
        <item m="1" x="4319"/>
        <item m="1" x="4322"/>
        <item m="1" x="4325"/>
        <item m="1" x="4328"/>
        <item m="1" x="4331"/>
        <item m="1" x="4335"/>
        <item m="1" x="4340"/>
        <item m="1" x="4346"/>
        <item m="1" x="4352"/>
        <item m="1" x="4358"/>
        <item m="1" x="4364"/>
        <item m="1" x="4370"/>
        <item m="1" x="4376"/>
        <item m="1" x="4382"/>
        <item m="1" x="4388"/>
        <item m="1" x="4394"/>
        <item m="1" x="4400"/>
        <item m="1" x="4406"/>
        <item m="1" x="4412"/>
        <item m="1" x="4418"/>
        <item m="1" x="4424"/>
        <item m="1" x="4430"/>
        <item m="1" x="5900"/>
        <item m="1" x="5901"/>
        <item m="1" x="5903"/>
        <item m="1" x="5906"/>
        <item m="1" x="5909"/>
        <item m="1" x="5912"/>
        <item m="1" x="5915"/>
        <item m="1" x="5919"/>
        <item m="1" x="5924"/>
        <item m="1" x="5930"/>
        <item m="1" x="5936"/>
        <item m="1" x="5942"/>
        <item m="1" x="5948"/>
        <item m="1" x="5954"/>
        <item m="1" x="5960"/>
        <item m="1" x="5966"/>
        <item m="1" x="5972"/>
        <item m="1" x="5978"/>
        <item m="1" x="5984"/>
        <item m="1" x="5990"/>
        <item m="1" x="5996"/>
        <item m="1" x="6002"/>
        <item m="1" x="6008"/>
        <item m="1" x="6014"/>
        <item m="1" x="2948"/>
        <item m="1" x="2950"/>
        <item m="1" x="2953"/>
        <item m="1" x="2957"/>
        <item m="1" x="2961"/>
        <item m="1" x="2965"/>
        <item m="1" x="2969"/>
        <item m="1" x="2973"/>
        <item m="1" x="2977"/>
        <item m="1" x="2981"/>
        <item m="1" x="2985"/>
        <item m="1" x="2989"/>
        <item m="1" x="2993"/>
        <item m="1" x="2997"/>
        <item m="1" x="3001"/>
        <item m="1" x="3005"/>
        <item m="1" x="3009"/>
        <item m="1" x="3013"/>
        <item m="1" x="3017"/>
        <item m="1" x="3021"/>
        <item m="1" x="3025"/>
        <item m="1" x="3029"/>
        <item m="1" x="3032"/>
        <item m="1" x="3035"/>
        <item m="1" x="6428"/>
        <item m="1" x="6430"/>
        <item m="1" x="6433"/>
        <item m="1" x="6437"/>
        <item m="1" x="6441"/>
        <item m="1" x="6445"/>
        <item m="1" x="6449"/>
        <item m="1" x="6453"/>
        <item m="1" x="6457"/>
        <item m="1" x="6461"/>
        <item m="1" x="6465"/>
        <item m="1" x="6469"/>
        <item m="1" x="6473"/>
        <item m="1" x="6477"/>
        <item m="1" x="6481"/>
        <item m="1" x="6485"/>
        <item m="1" x="6489"/>
        <item m="1" x="6493"/>
        <item m="1" x="6497"/>
        <item m="1" x="6501"/>
        <item m="1" x="6505"/>
        <item m="1" x="6509"/>
        <item m="1" x="6512"/>
        <item m="1" x="6515"/>
        <item m="1" x="1133"/>
        <item m="1" x="1137"/>
        <item m="1" x="1142"/>
        <item m="1" x="1148"/>
        <item m="1" x="1154"/>
        <item m="1" x="1160"/>
        <item m="1" x="1166"/>
        <item m="1" x="1172"/>
        <item m="1" x="1178"/>
        <item m="1" x="1184"/>
        <item m="1" x="1190"/>
        <item m="1" x="1196"/>
        <item m="1" x="1202"/>
        <item m="1" x="1208"/>
        <item m="1" x="1214"/>
        <item m="1" x="1220"/>
        <item m="1" x="1226"/>
        <item m="1" x="1232"/>
        <item m="1" x="1238"/>
        <item m="1" x="1244"/>
        <item m="1" x="1249"/>
        <item m="1" x="1253"/>
        <item m="1" x="1256"/>
        <item m="1" x="1259"/>
        <item m="1" x="3438"/>
        <item m="1" x="3444"/>
        <item m="1" x="3450"/>
        <item m="1" x="3456"/>
        <item m="1" x="3461"/>
        <item m="1" x="3465"/>
        <item m="1" x="3468"/>
        <item m="1" x="3471"/>
        <item m="1" x="7649"/>
        <item m="1" x="7650"/>
        <item m="1" x="7652"/>
        <item m="1" x="7655"/>
        <item m="1" x="7658"/>
        <item m="1" x="7662"/>
        <item m="1" x="7666"/>
        <item m="1" x="7671"/>
        <item m="1" x="7677"/>
        <item m="1" x="7684"/>
        <item m="1" x="7691"/>
        <item m="1" x="7698"/>
        <item m="1" x="7706"/>
        <item m="1" x="7715"/>
        <item m="1" x="7725"/>
        <item m="1" x="7735"/>
        <item m="1" x="7745"/>
        <item m="1" x="7755"/>
        <item m="1" x="7765"/>
        <item m="1" x="7775"/>
        <item m="1" x="7785"/>
        <item m="1" x="7795"/>
        <item m="1" x="7805"/>
        <item m="1" x="7815"/>
        <item m="1" x="2393"/>
        <item m="1" x="2394"/>
        <item m="1" x="2396"/>
        <item m="1" x="2399"/>
        <item m="1" x="2402"/>
        <item m="1" x="2406"/>
        <item m="1" x="2410"/>
        <item m="1" x="2415"/>
        <item m="1" x="2421"/>
        <item m="1" x="2428"/>
        <item m="1" x="2435"/>
        <item m="1" x="2442"/>
        <item m="1" x="2450"/>
        <item m="1" x="2459"/>
        <item m="1" x="2469"/>
        <item m="1" x="2479"/>
        <item m="1" x="2489"/>
        <item m="1" x="2499"/>
        <item m="1" x="2509"/>
        <item m="1" x="2519"/>
        <item m="1" x="2529"/>
        <item m="1" x="2539"/>
        <item m="1" x="2549"/>
        <item m="1" x="2559"/>
        <item m="1" x="4460"/>
        <item m="1" x="4461"/>
        <item m="1" x="4463"/>
        <item m="1" x="4466"/>
        <item m="1" x="4469"/>
        <item m="1" x="4473"/>
        <item m="1" x="4477"/>
        <item m="1" x="4482"/>
        <item m="1" x="4488"/>
        <item m="1" x="4495"/>
        <item m="1" x="4502"/>
        <item m="1" x="4509"/>
        <item m="1" x="4516"/>
        <item m="1" x="4523"/>
        <item m="1" x="4530"/>
        <item m="1" x="4537"/>
        <item m="1" x="4544"/>
        <item m="1" x="4551"/>
        <item m="1" x="4558"/>
        <item m="1" x="4565"/>
        <item m="1" x="4572"/>
        <item m="1" x="4579"/>
        <item m="1" x="4586"/>
        <item m="1" x="4593"/>
        <item m="1" x="6044"/>
        <item m="1" x="6045"/>
        <item m="1" x="6047"/>
        <item m="1" x="6050"/>
        <item m="1" x="6053"/>
        <item m="1" x="6057"/>
        <item m="1" x="6061"/>
        <item m="1" x="6066"/>
        <item m="1" x="6072"/>
        <item m="1" x="6079"/>
        <item m="1" x="6086"/>
        <item m="1" x="6093"/>
        <item m="1" x="6100"/>
        <item m="1" x="6107"/>
        <item m="1" x="6114"/>
        <item m="1" x="6121"/>
        <item m="1" x="6128"/>
        <item m="1" x="6135"/>
        <item m="1" x="6142"/>
        <item m="1" x="6149"/>
        <item m="1" x="6156"/>
        <item m="1" x="6163"/>
        <item m="1" x="6170"/>
        <item m="1" x="6177"/>
        <item m="1" x="3041"/>
        <item m="1" x="3042"/>
        <item m="1" x="3044"/>
        <item m="1" x="3047"/>
        <item m="1" x="3050"/>
        <item m="1" x="3054"/>
        <item m="1" x="3058"/>
        <item m="1" x="3063"/>
        <item m="1" x="3069"/>
        <item m="1" x="3076"/>
        <item m="1" x="3083"/>
        <item m="1" x="3090"/>
        <item m="1" x="3097"/>
        <item m="1" x="3104"/>
        <item m="1" x="3111"/>
        <item m="1" x="3118"/>
        <item m="1" x="3125"/>
        <item m="1" x="3132"/>
        <item m="1" x="3139"/>
        <item m="1" x="3146"/>
        <item m="1" x="3153"/>
        <item m="1" x="3160"/>
        <item m="1" x="3167"/>
        <item m="1" x="3174"/>
        <item m="1" x="6545"/>
        <item m="1" x="6549"/>
        <item m="1" x="6554"/>
        <item m="1" x="6560"/>
        <item m="1" x="6566"/>
        <item m="1" x="6572"/>
        <item m="1" x="6578"/>
        <item m="1" x="6584"/>
        <item m="1" x="6590"/>
        <item m="1" x="6596"/>
        <item m="1" x="6602"/>
        <item m="1" x="6608"/>
        <item m="1" x="6614"/>
        <item m="1" x="6620"/>
        <item m="1" x="6626"/>
        <item m="1" x="6632"/>
        <item m="1" x="6637"/>
        <item m="1" x="6641"/>
        <item m="1" x="6644"/>
        <item m="1" x="6647"/>
        <item m="1" x="6650"/>
        <item m="1" x="6653"/>
        <item m="1" x="6656"/>
        <item m="1" x="6659"/>
        <item m="1" x="1289"/>
        <item m="1" x="1293"/>
        <item m="1" x="1298"/>
        <item m="1" x="1304"/>
        <item m="1" x="1310"/>
        <item m="1" x="1316"/>
        <item m="1" x="1322"/>
        <item m="1" x="1328"/>
        <item m="1" x="1334"/>
        <item m="1" x="1340"/>
        <item m="1" x="1346"/>
        <item m="1" x="1352"/>
        <item m="1" x="1358"/>
        <item m="1" x="1364"/>
        <item m="1" x="1370"/>
        <item m="1" x="1376"/>
        <item m="1" x="1381"/>
        <item m="1" x="1385"/>
        <item m="1" x="1388"/>
        <item m="1" x="1391"/>
        <item m="1" x="1394"/>
        <item m="1" x="1397"/>
        <item m="1" x="1400"/>
        <item m="1" x="1403"/>
        <item m="1" x="7889"/>
        <item m="1" x="7890"/>
        <item m="1" x="7892"/>
        <item m="1" x="7895"/>
        <item m="1" x="7898"/>
        <item m="1" x="7902"/>
        <item m="1" x="7906"/>
        <item m="1" x="7911"/>
        <item m="1" x="7917"/>
        <item m="1" x="7923"/>
        <item m="1" x="7929"/>
        <item m="1" x="7935"/>
        <item m="1" x="7942"/>
        <item m="1" x="7950"/>
        <item m="1" x="7958"/>
        <item m="1" x="7966"/>
        <item m="1" x="7974"/>
        <item m="1" x="7982"/>
        <item m="1" x="7990"/>
        <item m="1" x="7998"/>
        <item m="1" x="2633"/>
        <item m="1" x="2634"/>
        <item m="1" x="2636"/>
        <item m="1" x="2639"/>
        <item m="1" x="2642"/>
        <item m="1" x="2646"/>
        <item m="1" x="2650"/>
        <item m="1" x="2655"/>
        <item m="1" x="2661"/>
        <item m="1" x="2667"/>
        <item m="1" x="2673"/>
        <item m="1" x="2679"/>
        <item m="1" x="2685"/>
        <item m="1" x="2691"/>
        <item m="1" x="2697"/>
        <item m="1" x="2703"/>
        <item m="1" x="2709"/>
        <item m="1" x="2715"/>
        <item m="1" x="2721"/>
        <item m="1" x="2727"/>
        <item m="1" x="2733"/>
        <item m="1" x="2739"/>
        <item m="1" x="2745"/>
        <item m="1" x="2751"/>
        <item m="1" x="4628"/>
        <item m="1" x="4629"/>
        <item m="1" x="4631"/>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6212"/>
        <item m="1" x="6213"/>
        <item m="1" x="6215"/>
        <item m="1" x="6218"/>
        <item m="1" x="6221"/>
        <item m="1" x="6225"/>
        <item m="1" x="6229"/>
        <item m="1" x="6234"/>
        <item m="1" x="6240"/>
        <item m="1" x="6246"/>
        <item m="1" x="6252"/>
        <item m="1" x="3196"/>
        <item m="1" x="3197"/>
        <item m="1" x="3199"/>
        <item m="1" x="3202"/>
        <item m="1" x="3205"/>
        <item m="1" x="3208"/>
        <item m="1" x="3211"/>
        <item m="1" x="3214"/>
        <item m="1" x="3217"/>
        <item m="1" x="3220"/>
        <item m="1" x="3223"/>
        <item m="1" x="3226"/>
        <item m="1" x="3229"/>
        <item m="1" x="3232"/>
        <item m="1" x="3235"/>
        <item m="1" x="3238"/>
        <item m="1" x="3241"/>
        <item m="1" x="3244"/>
        <item m="1" x="3247"/>
        <item m="1" x="3250"/>
        <item m="1" x="3253"/>
        <item m="1" x="3256"/>
        <item m="1" x="3259"/>
        <item m="1" x="3262"/>
        <item m="1" x="6683"/>
        <item m="1" x="6686"/>
        <item m="1" x="6690"/>
        <item m="1" x="6695"/>
        <item m="1" x="6700"/>
        <item m="1" x="6705"/>
        <item m="1" x="6710"/>
        <item m="1" x="6715"/>
        <item m="1" x="6720"/>
        <item m="1" x="6725"/>
        <item m="1" x="6730"/>
        <item m="1" x="6735"/>
        <item m="1" x="6740"/>
        <item m="1" x="6745"/>
        <item m="1" x="6750"/>
        <item m="1" x="6755"/>
        <item m="1" x="6759"/>
        <item m="1" x="6762"/>
        <item m="1" x="6765"/>
        <item m="1" x="6768"/>
        <item m="1" x="6771"/>
        <item m="1" x="6774"/>
        <item m="1" x="6777"/>
        <item m="1" x="6780"/>
        <item m="1" x="1426"/>
        <item m="1" x="1429"/>
        <item m="1" x="1433"/>
        <item m="1" x="1438"/>
        <item m="1" x="1443"/>
        <item m="1" x="1448"/>
        <item m="1" x="1453"/>
        <item m="1" x="1458"/>
        <item m="1" x="1463"/>
        <item m="1" x="1468"/>
        <item m="1" x="1473"/>
        <item m="1" x="1478"/>
        <item m="1" x="1483"/>
        <item m="1" x="1488"/>
        <item m="1" x="1493"/>
        <item m="1" x="1498"/>
        <item m="1" x="1502"/>
        <item m="1" x="1505"/>
        <item m="1" x="1508"/>
        <item m="1" x="1511"/>
        <item m="1" x="1514"/>
        <item m="1" x="1517"/>
        <item m="1" x="1520"/>
        <item m="1" x="1523"/>
        <item m="1" x="3566"/>
        <item m="1" x="3569"/>
        <item m="1" x="3573"/>
        <item m="1" x="3578"/>
        <item m="1" x="3583"/>
        <item m="1" x="3588"/>
        <item m="1" x="3593"/>
        <item m="1" x="3598"/>
        <item m="1" x="3603"/>
        <item m="1" x="3608"/>
        <item m="1" x="3613"/>
        <item m="1" x="3618"/>
        <item m="1" x="3623"/>
        <item m="1" x="3628"/>
        <item m="1" x="3633"/>
        <item m="1" x="3638"/>
        <item m="1" x="3642"/>
        <item m="1" x="3645"/>
        <item m="1" x="3648"/>
        <item m="1" x="3651"/>
        <item m="1" x="3654"/>
        <item m="1" x="3657"/>
        <item m="1" x="3660"/>
        <item m="1" x="3663"/>
        <item m="1" x="4772"/>
        <item m="1" x="4773"/>
        <item m="1" x="4775"/>
        <item m="1" x="4778"/>
        <item m="1" x="4781"/>
        <item m="1" x="4785"/>
        <item m="1" x="4790"/>
        <item m="1" x="4795"/>
        <item m="1" x="4801"/>
        <item m="1" x="4807"/>
        <item m="1" x="4813"/>
        <item m="1" x="4819"/>
        <item m="1" x="4825"/>
        <item m="1" x="4831"/>
        <item m="1" x="4837"/>
        <item m="1" x="4843"/>
        <item m="1" x="4849"/>
        <item m="1" x="4855"/>
        <item m="1" x="4861"/>
        <item m="1" x="4867"/>
        <item m="1" x="4873"/>
        <item m="1" x="4879"/>
        <item m="1" x="4885"/>
        <item m="1" x="4891"/>
        <item m="1" x="1017"/>
        <item m="1" x="1023"/>
        <item m="1" x="1029"/>
        <item m="1" x="1035"/>
        <item m="1" x="1041"/>
        <item m="1" x="1047"/>
        <item m="1" x="1053"/>
        <item m="1" x="1059"/>
        <item m="1" x="1065"/>
        <item m="1" x="1071"/>
        <item m="1" x="1077"/>
        <item m="1" x="1083"/>
        <item m="1" x="1089"/>
        <item m="1" x="1095"/>
        <item m="1" x="3268"/>
        <item m="1" x="3269"/>
        <item m="1" x="3271"/>
        <item m="1" x="3274"/>
        <item m="1" x="3277"/>
        <item m="1" x="3280"/>
        <item m="1" x="3283"/>
        <item m="1" x="3286"/>
        <item m="1" x="3290"/>
        <item m="1" x="3294"/>
        <item m="1" x="3298"/>
        <item m="1" x="3302"/>
        <item m="1" x="3306"/>
        <item m="1" x="3310"/>
        <item m="1" x="3314"/>
        <item m="1" x="3318"/>
        <item m="1" x="3322"/>
        <item m="1" x="3326"/>
        <item m="1" x="3330"/>
        <item m="1" x="3334"/>
        <item m="1" x="3338"/>
        <item m="1" x="3342"/>
        <item m="1" x="3346"/>
        <item m="1" x="3350"/>
        <item m="1" x="5061"/>
        <item m="1" x="5062"/>
        <item m="1" x="5064"/>
        <item m="1" x="5067"/>
        <item m="1" x="5070"/>
        <item m="1" x="5073"/>
        <item m="1" x="5076"/>
        <item m="1" x="5079"/>
        <item m="1" x="5082"/>
        <item m="1" x="5085"/>
        <item m="1" x="5088"/>
        <item m="1" x="5091"/>
        <item m="1" x="5094"/>
        <item m="1" x="5097"/>
        <item m="1" x="5100"/>
        <item m="1" x="5103"/>
        <item m="1" x="5106"/>
        <item m="1" x="5109"/>
        <item m="1" x="5112"/>
        <item m="1" x="5115"/>
        <item m="1" x="5118"/>
        <item m="1" x="5121"/>
        <item m="1" x="5124"/>
        <item m="1" x="5127"/>
        <item m="1" x="6809"/>
        <item m="1" x="6813"/>
        <item m="1" x="6818"/>
        <item m="1" x="6824"/>
        <item m="1" x="6830"/>
        <item m="1" x="6836"/>
        <item m="1" x="6842"/>
        <item m="1" x="6848"/>
        <item m="1" x="6854"/>
        <item m="1" x="6860"/>
        <item m="1" x="6866"/>
        <item m="1" x="6872"/>
        <item m="1" x="6878"/>
        <item m="1" x="6884"/>
        <item m="1" x="6890"/>
        <item m="1" x="6896"/>
        <item m="1" x="6901"/>
        <item m="1" x="6905"/>
        <item m="1" x="6908"/>
        <item m="1" x="6911"/>
        <item m="1" x="6914"/>
        <item m="1" x="6917"/>
        <item m="1" x="6920"/>
        <item m="1" x="6923"/>
        <item m="1" x="1553"/>
        <item m="1" x="1557"/>
        <item m="1" x="1562"/>
        <item m="1" x="1568"/>
        <item m="1" x="1574"/>
        <item m="1" x="1580"/>
        <item m="1" x="1586"/>
        <item m="1" x="1592"/>
        <item m="1" x="1598"/>
        <item m="1" x="1604"/>
        <item m="1" x="1610"/>
        <item m="1" x="1616"/>
        <item m="1" x="1622"/>
        <item m="1" x="1628"/>
        <item m="1" x="1634"/>
        <item m="1" x="1640"/>
        <item m="1" x="1645"/>
        <item m="1" x="1649"/>
        <item m="1" x="1652"/>
        <item m="1" x="1655"/>
        <item m="1" x="1658"/>
        <item m="1" x="1661"/>
        <item m="1" x="1664"/>
        <item m="1" x="1667"/>
        <item m="1" x="4917"/>
        <item m="1" x="4918"/>
        <item m="1" x="4920"/>
        <item m="1" x="4923"/>
        <item m="1" x="4926"/>
        <item m="1" x="4929"/>
        <item m="1" x="4932"/>
        <item m="1" x="4935"/>
        <item m="1" x="4939"/>
        <item m="1" x="4943"/>
        <item m="1" x="4947"/>
        <item m="1" x="4951"/>
        <item m="1" x="4955"/>
        <item m="1" x="4959"/>
        <item m="1" x="4963"/>
        <item m="1" x="4967"/>
        <item m="1" x="4971"/>
        <item m="1" x="4975"/>
        <item m="1" x="4979"/>
        <item m="1" x="4983"/>
        <item m="1" x="4987"/>
        <item m="1" x="4991"/>
        <item m="1" x="4995"/>
        <item m="1" x="4999"/>
        <item m="1" x="1121"/>
        <item m="1" x="1122"/>
        <item m="1" x="1124"/>
        <item m="1" x="1127"/>
        <item m="1" x="1130"/>
        <item m="1" x="1134"/>
        <item m="1" x="1138"/>
        <item m="1" x="1143"/>
        <item m="1" x="1149"/>
        <item m="1" x="1155"/>
        <item m="1" x="1161"/>
        <item m="1" x="1167"/>
        <item m="1" x="1173"/>
        <item m="1" x="1179"/>
        <item m="1" x="1185"/>
        <item m="1" x="1191"/>
        <item m="1" x="1197"/>
        <item m="1" x="1203"/>
        <item m="1" x="1209"/>
        <item m="1" x="1215"/>
        <item m="1" x="1221"/>
        <item m="1" x="1227"/>
        <item m="1" x="1233"/>
        <item m="1" x="1239"/>
        <item m="1" x="3364"/>
        <item m="1" x="3365"/>
        <item m="1" x="3367"/>
        <item m="1" x="3370"/>
        <item m="1" x="3373"/>
        <item m="1" x="3376"/>
        <item m="1" x="3379"/>
        <item m="1" x="3382"/>
        <item m="1" x="3386"/>
        <item m="1" x="3390"/>
        <item m="1" x="3394"/>
        <item m="1" x="3398"/>
        <item m="1" x="3402"/>
        <item m="1" x="3406"/>
        <item m="1" x="3410"/>
        <item m="1" x="3414"/>
        <item m="1" x="3418"/>
        <item m="1" x="3422"/>
        <item m="1" x="3426"/>
        <item m="1" x="3430"/>
        <item m="1" x="3434"/>
        <item m="1" x="3439"/>
        <item m="1" x="3445"/>
        <item m="1" x="3451"/>
        <item m="1" x="5133"/>
        <item m="1" x="5134"/>
        <item m="1" x="5136"/>
        <item m="1" x="5139"/>
        <item m="1" x="5142"/>
        <item m="1" x="5145"/>
        <item m="1" x="5148"/>
        <item m="1" x="5151"/>
        <item m="1" x="5154"/>
        <item m="1" x="5157"/>
        <item m="1" x="5160"/>
        <item m="1" x="5163"/>
        <item m="1" x="5166"/>
        <item m="1" x="5169"/>
        <item m="1" x="5172"/>
        <item m="1" x="5175"/>
        <item m="1" x="5178"/>
        <item m="1" x="5181"/>
        <item m="1" x="5184"/>
        <item m="1" x="5187"/>
        <item m="1" x="5190"/>
        <item m="1" x="5193"/>
        <item m="1" x="5196"/>
        <item m="1" x="5199"/>
        <item m="1" x="6953"/>
        <item m="1" x="6957"/>
        <item m="1" x="6962"/>
        <item m="1" x="6968"/>
        <item m="1" x="6974"/>
        <item m="1" x="6980"/>
        <item m="1" x="6986"/>
        <item m="1" x="6992"/>
        <item m="1" x="6998"/>
        <item m="1" x="7004"/>
        <item m="1" x="7010"/>
        <item m="1" x="7016"/>
        <item m="1" x="7022"/>
        <item m="1" x="7028"/>
        <item m="1" x="7034"/>
        <item m="1" x="7040"/>
        <item m="1" x="7045"/>
        <item m="1" x="7049"/>
        <item m="1" x="7052"/>
        <item m="1" x="7055"/>
        <item m="1" x="7058"/>
        <item m="1" x="7061"/>
        <item m="1" x="7064"/>
        <item m="1" x="7067"/>
        <item m="1" x="1697"/>
        <item m="1" x="1701"/>
        <item m="1" x="1706"/>
        <item m="1" x="1712"/>
        <item m="1" x="1718"/>
        <item m="1" x="1724"/>
        <item m="1" x="1730"/>
        <item m="1" x="1736"/>
        <item m="1" x="1742"/>
        <item m="1" x="1748"/>
        <item m="1" x="1754"/>
        <item m="1" x="1760"/>
        <item m="1" x="1766"/>
        <item m="1" x="1772"/>
        <item m="1" x="1778"/>
        <item m="1" x="1784"/>
        <item m="1" x="1789"/>
        <item m="1" x="1793"/>
        <item m="1" x="1796"/>
        <item m="1" x="1799"/>
        <item m="1" x="1802"/>
        <item m="1" x="1805"/>
        <item m="1" x="1808"/>
        <item m="1" x="1811"/>
        <item m="1" x="3764"/>
        <item m="1" x="3768"/>
        <item m="1" x="3773"/>
        <item m="1" x="3779"/>
        <item m="1" x="3785"/>
        <item m="1" x="3791"/>
        <item m="1" x="3797"/>
        <item m="1" x="3803"/>
        <item m="1" x="3809"/>
        <item m="1" x="3815"/>
        <item m="1" x="3821"/>
        <item m="1" x="3827"/>
        <item m="1" x="3833"/>
        <item m="1" x="3839"/>
        <item m="1" x="3845"/>
        <item m="1" x="3851"/>
        <item m="1" x="3856"/>
        <item m="1" x="3860"/>
        <item m="1" x="3863"/>
        <item m="1" x="3866"/>
        <item m="1" x="3869"/>
        <item m="1" x="3872"/>
        <item m="1" x="3875"/>
        <item m="1" x="3878"/>
        <item m="1" x="6521"/>
        <item m="1" x="6522"/>
        <item m="1" x="6524"/>
        <item m="1" x="6527"/>
        <item m="1" x="6530"/>
        <item m="1" x="6533"/>
        <item m="1" x="6536"/>
        <item m="1" x="6539"/>
        <item m="1" x="6542"/>
        <item m="1" x="6546"/>
        <item m="1" x="6550"/>
        <item m="1" x="6555"/>
        <item m="1" x="6561"/>
        <item m="1" x="6567"/>
        <item m="1" x="6573"/>
        <item m="1" x="6579"/>
        <item m="1" x="6585"/>
        <item m="1" x="6591"/>
        <item m="1" x="6597"/>
        <item m="1" x="6603"/>
        <item m="1" x="6609"/>
        <item m="1" x="6615"/>
        <item m="1" x="6621"/>
        <item m="1" x="6627"/>
        <item m="1" x="1265"/>
        <item m="1" x="1266"/>
        <item m="1" x="1268"/>
        <item m="1" x="1271"/>
        <item m="1" x="1274"/>
        <item m="1" x="1277"/>
        <item m="1" x="1280"/>
        <item m="1" x="1283"/>
        <item m="1" x="1286"/>
        <item m="1" x="1290"/>
        <item m="1" x="1294"/>
        <item m="1" x="1299"/>
        <item m="1" x="1305"/>
        <item m="1" x="1311"/>
        <item m="1" x="1317"/>
        <item m="1" x="1323"/>
        <item m="1" x="1329"/>
        <item m="1" x="1335"/>
        <item m="1" x="1341"/>
        <item m="1" x="1347"/>
        <item m="1" x="1353"/>
        <item m="1" x="1359"/>
        <item m="1" x="1365"/>
        <item m="1" x="1371"/>
        <item m="1" x="3477"/>
        <item m="1" x="3478"/>
        <item m="1" x="3480"/>
        <item m="1" x="3483"/>
        <item m="1" x="3486"/>
        <item m="1" x="3489"/>
        <item m="1" x="3492"/>
        <item m="1" x="3495"/>
        <item m="1" x="3498"/>
        <item m="1" x="3501"/>
        <item m="1" x="3504"/>
        <item m="1" x="3507"/>
        <item m="1" x="3510"/>
        <item m="1" x="3513"/>
        <item m="1" x="3516"/>
        <item m="1" x="3519"/>
        <item m="1" x="3522"/>
        <item m="1" x="3525"/>
        <item m="1" x="3528"/>
        <item m="1" x="3531"/>
        <item m="1" x="3534"/>
        <item m="1" x="3537"/>
        <item m="1" x="3540"/>
        <item m="1" x="3543"/>
        <item m="1" x="5205"/>
        <item m="1" x="5206"/>
        <item m="1" x="5208"/>
        <item m="1" x="5211"/>
        <item m="1" x="5214"/>
        <item m="1" x="5217"/>
        <item m="1" x="5220"/>
        <item m="1" x="5223"/>
        <item m="1" x="5226"/>
        <item m="1" x="5229"/>
        <item m="1" x="5232"/>
        <item m="1" x="5235"/>
        <item m="1" x="5238"/>
        <item m="1" x="5241"/>
        <item m="1" x="5244"/>
        <item m="1" x="5247"/>
        <item m="1" x="5250"/>
        <item m="1" x="5253"/>
        <item m="1" x="5256"/>
        <item m="1" x="5259"/>
        <item m="1" x="5262"/>
        <item m="1" x="5265"/>
        <item m="1" x="5268"/>
        <item m="1" x="5271"/>
        <item m="1" x="7091"/>
        <item m="1" x="7096"/>
        <item m="1" x="7102"/>
        <item m="1" x="7109"/>
        <item m="1" x="7116"/>
        <item m="1" x="7123"/>
        <item m="1" x="7130"/>
        <item m="1" x="7137"/>
        <item m="1" x="7144"/>
        <item m="1" x="7151"/>
        <item m="1" x="7158"/>
        <item m="1" x="7165"/>
        <item m="1" x="7172"/>
        <item m="1" x="7179"/>
        <item m="1" x="7186"/>
        <item m="1" x="7193"/>
        <item m="1" x="7200"/>
        <item m="1" x="7207"/>
        <item m="1" x="7213"/>
        <item m="1" x="7219"/>
        <item m="1" x="7224"/>
        <item m="1" x="7228"/>
        <item m="1" x="7231"/>
        <item m="1" x="7234"/>
        <item m="1" x="1836"/>
        <item m="1" x="1841"/>
        <item m="1" x="1847"/>
        <item m="1" x="1854"/>
        <item m="1" x="1861"/>
        <item m="1" x="1868"/>
        <item m="1" x="1875"/>
        <item m="1" x="1882"/>
        <item m="1" x="1889"/>
        <item m="1" x="1896"/>
        <item m="1" x="1903"/>
        <item m="1" x="1910"/>
        <item m="1" x="1917"/>
        <item m="1" x="1924"/>
        <item m="1" x="1931"/>
        <item m="1" x="1938"/>
        <item m="1" x="1945"/>
        <item m="1" x="1952"/>
        <item m="1" x="1958"/>
        <item m="1" x="1964"/>
        <item m="1" x="1969"/>
        <item m="1" x="1973"/>
        <item m="1" x="1976"/>
        <item m="1" x="1979"/>
        <item m="1" x="3903"/>
        <item m="1" x="3908"/>
        <item m="1" x="3914"/>
        <item m="1" x="3921"/>
        <item m="1" x="3928"/>
        <item m="1" x="3935"/>
        <item m="1" x="3942"/>
        <item m="1" x="3949"/>
        <item m="1" x="3956"/>
        <item m="1" x="3963"/>
        <item m="1" x="3970"/>
        <item m="1" x="3977"/>
        <item m="1" x="3984"/>
        <item m="1" x="3991"/>
        <item m="1" x="3998"/>
        <item m="1" x="4005"/>
        <item m="1" x="4012"/>
        <item m="1" x="4019"/>
        <item m="1" x="4025"/>
        <item m="1" x="4031"/>
        <item m="1" x="4036"/>
        <item m="1" x="4040"/>
        <item m="1" x="4043"/>
        <item m="1" x="4046"/>
        <item m="1" x="5487"/>
        <item m="1" x="5492"/>
        <item m="1" x="5498"/>
        <item m="1" x="5505"/>
        <item m="1" x="5512"/>
        <item m="1" x="5519"/>
        <item m="1" x="5526"/>
        <item m="1" x="5533"/>
        <item m="1" x="5540"/>
        <item m="1" x="5547"/>
        <item m="1" x="5554"/>
        <item m="1" x="5561"/>
        <item m="1" x="5568"/>
        <item m="1" x="5575"/>
        <item m="1" x="5582"/>
        <item m="1" x="5589"/>
        <item m="1" x="5596"/>
        <item m="1" x="5603"/>
        <item m="1" x="5609"/>
        <item m="1" x="5615"/>
        <item m="1" x="5620"/>
        <item m="1" x="5624"/>
        <item m="1" x="5627"/>
        <item m="1" x="5630"/>
        <item m="1" x="7699"/>
        <item m="1" x="7707"/>
        <item m="1" x="7716"/>
        <item m="1" x="7726"/>
        <item m="1" x="7736"/>
        <item m="1" x="7746"/>
        <item m="1" x="7756"/>
        <item m="1" x="7766"/>
        <item m="1" x="7776"/>
        <item m="1" x="7786"/>
        <item m="1" x="7796"/>
        <item m="1" x="7806"/>
        <item m="1" x="7816"/>
        <item m="1" x="7825"/>
        <item m="1" x="7834"/>
        <item m="1" x="7842"/>
        <item m="1" x="7849"/>
        <item m="1" x="7856"/>
        <item m="1" x="7862"/>
        <item m="1" x="7868"/>
        <item m="1" x="7873"/>
        <item m="1" x="7877"/>
        <item m="1" x="7880"/>
        <item m="1" x="7883"/>
        <item m="1" x="2443"/>
        <item m="1" x="2451"/>
        <item m="1" x="2460"/>
        <item m="1" x="2470"/>
        <item m="1" x="2480"/>
        <item m="1" x="2490"/>
        <item m="1" x="2500"/>
        <item m="1" x="2510"/>
        <item m="1" x="2520"/>
        <item m="1" x="2530"/>
        <item m="1" x="2540"/>
        <item m="1" x="2550"/>
        <item m="1" x="2560"/>
        <item m="1" x="2569"/>
        <item m="1" x="2578"/>
        <item m="1" x="2586"/>
        <item m="1" x="2593"/>
        <item m="1" x="2600"/>
        <item m="1" x="2606"/>
        <item m="1" x="2612"/>
        <item m="1" x="2617"/>
        <item m="1" x="2621"/>
        <item m="1" x="2624"/>
        <item m="1" x="2627"/>
        <item m="1" x="6665"/>
        <item m="1" x="6666"/>
        <item m="1" x="6668"/>
        <item m="1" x="6671"/>
        <item m="1" x="6673"/>
        <item m="1" x="6675"/>
        <item m="1" x="6677"/>
        <item m="1" x="6679"/>
        <item m="1" x="6681"/>
        <item m="1" x="6684"/>
        <item m="1" x="6687"/>
        <item m="1" x="6691"/>
        <item m="1" x="6696"/>
        <item m="1" x="6701"/>
        <item m="1" x="6706"/>
        <item m="1" x="6711"/>
        <item m="1" x="6716"/>
        <item m="1" x="6721"/>
        <item m="1" x="6726"/>
        <item m="1" x="6731"/>
        <item m="1" x="6736"/>
        <item m="1" x="6741"/>
        <item m="1" x="6746"/>
        <item m="1" x="6751"/>
        <item m="1" x="1409"/>
        <item m="1" x="1410"/>
        <item m="1" x="1412"/>
        <item m="1" x="1414"/>
        <item m="1" x="1416"/>
        <item m="1" x="1418"/>
        <item m="1" x="1420"/>
        <item m="1" x="1422"/>
        <item m="1" x="1424"/>
        <item m="1" x="1427"/>
        <item m="1" x="1430"/>
        <item m="1" x="1434"/>
        <item m="1" x="1439"/>
        <item m="1" x="1444"/>
        <item m="1" x="1449"/>
        <item m="1" x="1454"/>
        <item m="1" x="1459"/>
        <item m="1" x="1464"/>
        <item m="1" x="1469"/>
        <item m="1" x="1474"/>
        <item m="1" x="1479"/>
        <item m="1" x="1484"/>
        <item m="1" x="1489"/>
        <item m="1" x="1494"/>
        <item m="1" x="3549"/>
        <item m="1" x="3550"/>
        <item m="1" x="3552"/>
        <item m="1" x="3554"/>
        <item m="1" x="3556"/>
        <item m="1" x="3558"/>
        <item m="1" x="3560"/>
        <item m="1" x="3562"/>
        <item m="1" x="3564"/>
        <item m="1" x="3567"/>
        <item m="1" x="3570"/>
        <item m="1" x="3574"/>
        <item m="1" x="3579"/>
        <item m="1" x="3584"/>
        <item m="1" x="3589"/>
        <item m="1" x="3594"/>
        <item m="1" x="3599"/>
        <item m="1" x="3604"/>
        <item m="1" x="3609"/>
        <item m="1" x="3614"/>
        <item m="1" x="3619"/>
        <item m="1" x="3624"/>
        <item m="1" x="3629"/>
        <item m="1" x="3634"/>
        <item m="1" x="5277"/>
        <item m="1" x="5278"/>
        <item m="1" x="5280"/>
        <item m="1" x="5282"/>
        <item m="1" x="5284"/>
        <item m="1" x="5286"/>
        <item m="1" x="5288"/>
        <item m="1" x="5290"/>
        <item m="1" x="5292"/>
        <item m="1" x="5294"/>
        <item m="1" x="5296"/>
        <item m="1" x="5298"/>
        <item m="1" x="5300"/>
        <item m="1" x="5302"/>
        <item m="1" x="5304"/>
        <item m="1" x="5306"/>
        <item m="1" x="5308"/>
        <item m="1" x="5310"/>
        <item m="1" x="5312"/>
        <item m="1" x="5314"/>
        <item m="1" x="5316"/>
        <item m="1" x="5318"/>
        <item m="1" x="5320"/>
        <item m="1" x="5322"/>
        <item m="1" x="7257"/>
        <item m="1" x="7261"/>
        <item m="1" x="7266"/>
        <item m="1" x="7271"/>
        <item m="1" x="7276"/>
        <item m="1" x="7281"/>
        <item m="1" x="7286"/>
        <item m="1" x="7291"/>
        <item m="1" x="7296"/>
        <item m="1" x="7301"/>
        <item m="1" x="7306"/>
        <item m="1" x="7311"/>
        <item m="1" x="7316"/>
        <item m="1" x="7321"/>
        <item m="1" x="7326"/>
        <item m="1" x="7331"/>
        <item m="1" x="7336"/>
        <item m="1" x="7341"/>
        <item m="1" x="7345"/>
        <item m="1" x="7349"/>
        <item m="1" x="7352"/>
        <item m="1" x="7354"/>
        <item m="1" x="7356"/>
        <item m="1" x="7358"/>
        <item m="1" x="2001"/>
        <item m="1" x="2005"/>
        <item m="1" x="2010"/>
        <item m="1" x="2015"/>
        <item m="1" x="2020"/>
        <item m="1" x="2025"/>
        <item m="1" x="2030"/>
        <item m="1" x="2035"/>
        <item m="1" x="2040"/>
        <item m="1" x="2045"/>
        <item m="1" x="2050"/>
        <item m="1" x="2055"/>
        <item m="1" x="2060"/>
        <item m="1" x="2065"/>
        <item m="1" x="2070"/>
        <item m="1" x="2075"/>
        <item m="1" x="2080"/>
        <item m="1" x="2085"/>
        <item m="1" x="2089"/>
        <item m="1" x="2093"/>
        <item m="1" x="2096"/>
        <item m="1" x="2098"/>
        <item m="1" x="2100"/>
        <item m="1" x="2102"/>
        <item m="1" x="4068"/>
        <item m="1" x="4072"/>
        <item m="1" x="4077"/>
        <item m="1" x="4082"/>
        <item m="1" x="4087"/>
        <item m="1" x="4092"/>
        <item m="1" x="4097"/>
        <item m="1" x="4102"/>
        <item m="1" x="4107"/>
        <item m="1" x="4112"/>
        <item m="1" x="4117"/>
        <item m="1" x="4122"/>
        <item m="1" x="4127"/>
        <item m="1" x="4132"/>
        <item m="1" x="4137"/>
        <item m="1" x="4142"/>
        <item m="1" x="4147"/>
        <item m="1" x="4152"/>
        <item m="1" x="4156"/>
        <item m="1" x="4160"/>
        <item m="1" x="4163"/>
        <item m="1" x="4165"/>
        <item m="1" x="4167"/>
        <item m="1" x="4169"/>
        <item m="1" x="5652"/>
        <item m="1" x="5656"/>
        <item m="1" x="5661"/>
        <item m="1" x="5666"/>
        <item m="1" x="5671"/>
        <item m="1" x="5676"/>
        <item m="1" x="5681"/>
        <item m="1" x="5686"/>
        <item m="1" x="5691"/>
        <item m="1" x="5696"/>
        <item m="1" x="5701"/>
        <item m="1" x="5706"/>
        <item m="1" x="5711"/>
        <item m="1" x="5716"/>
        <item m="1" x="5721"/>
        <item m="1" x="5726"/>
        <item m="1" x="5731"/>
        <item m="1" x="5736"/>
        <item m="1" x="5740"/>
        <item m="1" x="5744"/>
        <item m="1" x="5747"/>
        <item m="1" x="5749"/>
        <item m="1" x="5751"/>
        <item m="1" x="5753"/>
        <item m="1" x="7936"/>
        <item m="1" x="7943"/>
        <item m="1" x="7951"/>
        <item m="1" x="7959"/>
        <item m="1" x="7967"/>
        <item m="1" x="7975"/>
        <item m="1" x="7983"/>
        <item m="1" x="7991"/>
        <item m="1" x="7999"/>
        <item m="1" x="6786"/>
        <item m="1" x="6787"/>
        <item m="1" x="6789"/>
        <item m="1" x="6791"/>
        <item m="1" x="6794"/>
        <item m="1" x="6797"/>
        <item m="1" x="6800"/>
        <item m="1" x="6803"/>
        <item m="1" x="6806"/>
        <item m="1" x="6810"/>
        <item m="1" x="6814"/>
        <item m="1" x="6819"/>
        <item m="1" x="6825"/>
        <item m="1" x="6831"/>
        <item m="1" x="6837"/>
        <item m="1" x="6843"/>
        <item m="1" x="6849"/>
        <item m="1" x="6855"/>
        <item m="1" x="6861"/>
        <item m="1" x="6867"/>
        <item m="1" x="6873"/>
        <item m="1" x="6879"/>
        <item m="1" x="6885"/>
        <item m="1" x="6891"/>
        <item m="1" x="1529"/>
        <item m="1" x="1530"/>
        <item m="1" x="1532"/>
        <item m="1" x="1535"/>
        <item m="1" x="1538"/>
        <item m="1" x="1541"/>
        <item m="1" x="1544"/>
        <item m="1" x="1547"/>
        <item m="1" x="1550"/>
        <item m="1" x="1554"/>
        <item m="1" x="1558"/>
        <item m="1" x="1563"/>
        <item m="1" x="1569"/>
        <item m="1" x="1575"/>
        <item m="1" x="1581"/>
        <item m="1" x="1587"/>
        <item m="1" x="1593"/>
        <item m="1" x="1599"/>
        <item m="1" x="1605"/>
        <item m="1" x="1611"/>
        <item m="1" x="1617"/>
        <item m="1" x="1623"/>
        <item m="1" x="1629"/>
        <item m="1" x="1635"/>
        <item m="1" x="3669"/>
        <item m="1" x="3670"/>
        <item m="1" x="3672"/>
        <item m="1" x="3675"/>
        <item m="1" x="3677"/>
        <item m="1" x="3680"/>
        <item m="1" x="3683"/>
        <item m="1" x="3686"/>
        <item m="1" x="3689"/>
        <item m="1" x="3692"/>
        <item m="1" x="3695"/>
        <item m="1" x="3698"/>
        <item m="1" x="3701"/>
        <item m="1" x="3704"/>
        <item m="1" x="3707"/>
        <item m="1" x="3710"/>
        <item m="1" x="3713"/>
        <item m="1" x="3716"/>
        <item m="1" x="3719"/>
        <item m="1" x="3722"/>
        <item m="1" x="3725"/>
        <item m="1" x="3728"/>
        <item m="1" x="3731"/>
        <item m="1" x="3734"/>
        <item m="1" x="5325"/>
        <item m="1" x="5326"/>
        <item m="1" x="5330"/>
        <item m="1" x="5333"/>
        <item m="1" x="5336"/>
        <item m="1" x="5339"/>
        <item m="1" x="5342"/>
        <item m="1" x="5345"/>
        <item m="1" x="5348"/>
        <item m="1" x="5351"/>
        <item m="1" x="5354"/>
        <item m="1" x="5357"/>
        <item m="1" x="5360"/>
        <item m="1" x="5363"/>
        <item m="1" x="5366"/>
        <item m="1" x="5369"/>
        <item m="1" x="5372"/>
        <item m="1" x="5375"/>
        <item m="1" x="5378"/>
        <item m="1" x="5381"/>
        <item m="1" x="5384"/>
        <item m="1" x="5387"/>
        <item m="1" x="5390"/>
        <item m="1" x="7377"/>
        <item m="1" x="7381"/>
        <item m="1" x="7386"/>
        <item m="1" x="7392"/>
        <item m="1" x="7398"/>
        <item m="1" x="7404"/>
        <item m="1" x="7410"/>
        <item m="1" x="7416"/>
        <item m="1" x="7422"/>
        <item m="1" x="7428"/>
        <item m="1" x="7434"/>
        <item m="1" x="7440"/>
        <item m="1" x="7446"/>
        <item m="1" x="7452"/>
        <item m="1" x="7458"/>
        <item m="1" x="7464"/>
        <item m="1" x="7470"/>
        <item m="1" x="7476"/>
        <item m="1" x="7481"/>
        <item m="1" x="7486"/>
        <item m="1" x="7490"/>
        <item m="1" x="7493"/>
        <item m="1" x="7496"/>
        <item m="1" x="7499"/>
        <item m="1" x="2121"/>
        <item m="1" x="2125"/>
        <item m="1" x="2130"/>
        <item m="1" x="2136"/>
        <item m="1" x="2142"/>
        <item m="1" x="2148"/>
        <item m="1" x="2154"/>
        <item m="1" x="2160"/>
        <item m="1" x="2166"/>
        <item m="1" x="2172"/>
        <item m="1" x="2178"/>
        <item m="1" x="2184"/>
        <item m="1" x="2190"/>
        <item m="1" x="2196"/>
        <item m="1" x="2202"/>
        <item m="1" x="2208"/>
        <item m="1" x="2214"/>
        <item m="1" x="2220"/>
        <item m="1" x="2225"/>
        <item m="1" x="2230"/>
        <item m="1" x="2234"/>
        <item m="1" x="2237"/>
        <item m="1" x="2240"/>
        <item m="1" x="2243"/>
        <item m="1" x="4188"/>
        <item m="1" x="4192"/>
        <item m="1" x="4197"/>
        <item m="1" x="4203"/>
        <item m="1" x="4209"/>
        <item m="1" x="4215"/>
        <item m="1" x="4221"/>
        <item m="1" x="4227"/>
        <item m="1" x="4233"/>
        <item m="1" x="4239"/>
        <item m="1" x="4245"/>
        <item m="1" x="4251"/>
        <item m="1" x="4257"/>
        <item m="1" x="4263"/>
        <item m="1" x="4269"/>
        <item m="1" x="4275"/>
        <item m="1" x="4281"/>
        <item m="1" x="4287"/>
        <item m="1" x="4292"/>
        <item m="1" x="4297"/>
        <item m="1" x="4301"/>
        <item m="1" x="4304"/>
        <item m="1" x="4307"/>
        <item m="1" x="4310"/>
        <item m="1" x="5772"/>
        <item m="1" x="5776"/>
        <item m="1" x="5781"/>
        <item m="1" x="5787"/>
        <item m="1" x="5793"/>
        <item m="1" x="5799"/>
        <item m="1" x="5805"/>
        <item m="1" x="5811"/>
        <item m="1" x="5817"/>
        <item m="1" x="5823"/>
        <item m="1" x="5829"/>
        <item m="1" x="5835"/>
        <item m="1" x="5841"/>
        <item m="1" x="5847"/>
        <item m="1" x="5853"/>
        <item m="1" x="5859"/>
        <item m="1" x="5865"/>
        <item m="1" x="5871"/>
        <item m="1" x="5876"/>
        <item m="1" x="5881"/>
        <item m="1" x="5885"/>
        <item m="1" x="5888"/>
        <item m="1" x="5891"/>
        <item m="1" x="5894"/>
        <item m="1" x="2802"/>
        <item m="1" x="2807"/>
        <item m="1" x="2813"/>
        <item m="1" x="2820"/>
        <item m="1" x="2827"/>
        <item m="1" x="2834"/>
        <item m="1" x="2841"/>
        <item m="1" x="2848"/>
        <item m="1" x="2855"/>
        <item m="1" x="2862"/>
        <item m="1" x="2869"/>
        <item m="1" x="2876"/>
        <item m="1" x="2883"/>
        <item m="1" x="2890"/>
        <item m="1" x="2897"/>
        <item m="1" x="2904"/>
        <item m="1" x="2910"/>
        <item m="1" x="2916"/>
        <item m="1" x="2921"/>
        <item m="1" x="2926"/>
        <item m="1" x="2930"/>
        <item m="1" x="2933"/>
        <item m="1" x="2936"/>
        <item m="1" x="2939"/>
        <item m="1" x="6929"/>
        <item m="1" x="6930"/>
        <item m="1" x="6932"/>
        <item m="1" x="6935"/>
        <item m="1" x="6938"/>
        <item m="1" x="6941"/>
        <item m="1" x="6944"/>
        <item m="1" x="6947"/>
        <item m="1" x="6950"/>
        <item m="1" x="6954"/>
        <item m="1" x="6958"/>
        <item m="1" x="6963"/>
        <item m="1" x="6969"/>
        <item m="1" x="6975"/>
        <item m="1" x="6981"/>
        <item m="1" x="6987"/>
        <item m="1" x="6993"/>
        <item m="1" x="6999"/>
        <item m="1" x="7005"/>
        <item m="1" x="7011"/>
        <item m="1" x="7017"/>
        <item m="1" x="7023"/>
        <item m="1" x="7029"/>
        <item m="1" x="7035"/>
        <item m="1" x="1673"/>
        <item m="1" x="1674"/>
        <item m="1" x="1676"/>
        <item m="1" x="1679"/>
        <item m="1" x="1682"/>
        <item m="1" x="1685"/>
        <item m="1" x="1688"/>
        <item m="1" x="1691"/>
        <item m="1" x="1694"/>
        <item m="1" x="1698"/>
        <item m="1" x="1702"/>
        <item m="1" x="1707"/>
        <item m="1" x="1713"/>
        <item m="1" x="1719"/>
        <item m="1" x="1725"/>
        <item m="1" x="1731"/>
        <item m="1" x="1737"/>
        <item m="1" x="1743"/>
        <item m="1" x="1749"/>
        <item m="1" x="1755"/>
        <item m="1" x="1761"/>
        <item m="1" x="1767"/>
        <item m="1" x="1773"/>
        <item m="1" x="1779"/>
        <item m="1" x="3740"/>
        <item m="1" x="3741"/>
        <item m="1" x="3743"/>
        <item m="1" x="3746"/>
        <item m="1" x="3749"/>
        <item m="1" x="3752"/>
        <item m="1" x="3755"/>
        <item m="1" x="3758"/>
        <item m="1" x="3761"/>
        <item m="1" x="3765"/>
        <item m="1" x="3769"/>
        <item m="1" x="3774"/>
        <item m="1" x="3780"/>
        <item m="1" x="3786"/>
        <item m="1" x="3792"/>
        <item m="1" x="3798"/>
        <item m="1" x="3804"/>
        <item m="1" x="3810"/>
        <item m="1" x="3816"/>
        <item m="1" x="3822"/>
        <item m="1" x="3828"/>
        <item m="1" x="3834"/>
        <item m="1" x="3840"/>
        <item m="1" x="3846"/>
        <item m="1" x="5396"/>
        <item m="1" x="5397"/>
        <item m="1" x="5399"/>
        <item m="1" x="5402"/>
        <item m="1" x="5405"/>
        <item m="1" x="5408"/>
        <item m="1" x="5411"/>
        <item m="1" x="5414"/>
        <item m="1" x="5417"/>
        <item m="1" x="5420"/>
        <item m="1" x="5423"/>
        <item m="1" x="5426"/>
        <item m="1" x="5429"/>
        <item m="1" x="5432"/>
        <item m="1" x="5435"/>
        <item m="1" x="5438"/>
        <item m="1" x="5441"/>
        <item m="1" x="5444"/>
        <item m="1" x="5447"/>
        <item m="1" x="5450"/>
        <item m="1" x="5453"/>
        <item m="1" x="5456"/>
        <item m="1" x="5459"/>
        <item m="1" x="5462"/>
        <item m="1" x="7521"/>
        <item m="1" x="7525"/>
        <item m="1" x="7530"/>
        <item m="1" x="7536"/>
        <item m="1" x="7542"/>
        <item m="1" x="7548"/>
        <item m="1" x="7554"/>
        <item m="1" x="7560"/>
        <item m="1" x="7566"/>
        <item m="1" x="7572"/>
        <item m="1" x="7578"/>
        <item m="1" x="7584"/>
        <item m="1" x="7590"/>
        <item m="1" x="7596"/>
        <item m="1" x="7602"/>
        <item m="1" x="7608"/>
        <item m="1" x="7614"/>
        <item m="1" x="7620"/>
        <item m="1" x="7625"/>
        <item m="1" x="7630"/>
        <item m="1" x="7634"/>
        <item m="1" x="7637"/>
        <item m="1" x="7640"/>
        <item m="1" x="7643"/>
        <item m="1" x="2265"/>
        <item m="1" x="2269"/>
        <item m="1" x="2274"/>
        <item m="1" x="2280"/>
        <item m="1" x="2286"/>
        <item m="1" x="2292"/>
        <item m="1" x="2298"/>
        <item m="1" x="2304"/>
        <item m="1" x="2310"/>
        <item m="1" x="2316"/>
        <item m="1" x="2322"/>
        <item m="1" x="2328"/>
        <item m="1" x="2334"/>
        <item m="1" x="2340"/>
        <item m="1" x="2346"/>
        <item m="1" x="2352"/>
        <item m="1" x="2358"/>
        <item m="1" x="2364"/>
        <item m="1" x="2369"/>
        <item m="1" x="2374"/>
        <item m="1" x="2378"/>
        <item m="1" x="2381"/>
        <item m="1" x="2384"/>
        <item m="1" x="2387"/>
        <item m="1" x="4332"/>
        <item m="1" x="4336"/>
        <item m="1" x="4341"/>
        <item m="1" x="4347"/>
        <item m="1" x="4353"/>
        <item m="1" x="4359"/>
        <item m="1" x="4365"/>
        <item m="1" x="4371"/>
        <item m="1" x="4377"/>
        <item m="1" x="4383"/>
        <item m="1" x="4389"/>
        <item m="1" x="4395"/>
        <item m="1" x="4401"/>
        <item m="1" x="4407"/>
        <item m="1" x="4413"/>
        <item m="1" x="4419"/>
        <item m="1" x="4425"/>
        <item m="1" x="4431"/>
        <item m="1" x="4436"/>
        <item m="1" x="4441"/>
        <item m="1" x="4445"/>
        <item m="1" x="4448"/>
        <item m="1" x="4451"/>
        <item m="1" x="4454"/>
        <item m="1" x="5916"/>
        <item m="1" x="5920"/>
        <item m="1" x="5925"/>
        <item m="1" x="5931"/>
        <item m="1" x="5937"/>
        <item m="1" x="5943"/>
        <item m="1" x="5949"/>
        <item m="1" x="5955"/>
        <item m="1" x="5961"/>
        <item m="1" x="5967"/>
        <item m="1" x="5973"/>
        <item m="1" x="5979"/>
        <item m="1" x="5985"/>
        <item m="1" x="5991"/>
        <item m="1" x="5997"/>
        <item m="1" x="6003"/>
        <item m="1" x="6009"/>
        <item m="1" x="6015"/>
        <item m="1" x="6020"/>
        <item m="1" x="6025"/>
        <item m="1" x="6029"/>
        <item m="1" x="6032"/>
        <item m="1" x="6035"/>
        <item m="1" x="6038"/>
        <item m="1" x="745"/>
        <item m="1" x="749"/>
        <item m="1" x="753"/>
        <item m="1" x="757"/>
        <item m="1" x="761"/>
        <item m="1" x="765"/>
        <item m="1" x="768"/>
        <item m="1" x="771"/>
        <item m="1" x="774"/>
        <item m="1" x="7074"/>
        <item m="1" x="7076"/>
        <item m="1" x="7079"/>
        <item m="1" x="7083"/>
        <item m="1" x="7087"/>
        <item m="1" x="7092"/>
        <item m="1" x="7097"/>
        <item m="1" x="7103"/>
        <item m="1" x="7110"/>
        <item m="1" x="7117"/>
        <item m="1" x="7124"/>
        <item m="1" x="7131"/>
        <item m="1" x="7138"/>
        <item m="1" x="7145"/>
        <item m="1" x="7152"/>
        <item m="1" x="7159"/>
        <item m="1" x="7166"/>
        <item m="1" x="7173"/>
        <item m="1" x="7180"/>
        <item m="1" x="7187"/>
        <item m="1" x="7194"/>
        <item m="1" x="7201"/>
        <item m="1" x="7208"/>
        <item m="1" x="7214"/>
        <item m="1" x="1819"/>
        <item m="1" x="1821"/>
        <item m="1" x="1824"/>
        <item m="1" x="1828"/>
        <item m="1" x="1832"/>
        <item m="1" x="1837"/>
        <item m="1" x="1842"/>
        <item m="1" x="1848"/>
        <item m="1" x="1855"/>
        <item m="1" x="1862"/>
        <item m="1" x="1869"/>
        <item m="1" x="1876"/>
        <item m="1" x="1883"/>
        <item m="1" x="1890"/>
        <item m="1" x="1897"/>
        <item m="1" x="1904"/>
        <item m="1" x="1911"/>
        <item m="1" x="1918"/>
        <item m="1" x="1925"/>
        <item m="1" x="1932"/>
        <item m="1" x="1939"/>
        <item m="1" x="1946"/>
        <item m="1" x="1953"/>
        <item m="1" x="1959"/>
        <item m="1" x="3886"/>
        <item m="1" x="3888"/>
        <item m="1" x="3891"/>
        <item m="1" x="3895"/>
        <item m="1" x="3899"/>
        <item m="1" x="3904"/>
        <item m="1" x="3909"/>
        <item m="1" x="3915"/>
        <item m="1" x="3922"/>
        <item m="1" x="3929"/>
        <item m="1" x="3936"/>
        <item m="1" x="3943"/>
        <item m="1" x="3950"/>
        <item m="1" x="3957"/>
        <item m="1" x="3964"/>
        <item m="1" x="3971"/>
        <item m="1" x="3978"/>
        <item m="1" x="3985"/>
        <item m="1" x="3992"/>
        <item m="1" x="3999"/>
        <item m="1" x="4006"/>
        <item m="1" x="4013"/>
        <item m="1" x="4020"/>
        <item m="1" x="4026"/>
        <item m="1" x="5470"/>
        <item m="1" x="5472"/>
        <item m="1" x="5475"/>
        <item m="1" x="5479"/>
        <item m="1" x="5483"/>
        <item m="1" x="5488"/>
        <item m="1" x="5493"/>
        <item m="1" x="5499"/>
        <item m="1" x="5506"/>
        <item m="1" x="5513"/>
        <item m="1" x="5520"/>
        <item m="1" x="5527"/>
        <item m="1" x="5534"/>
        <item m="1" x="5541"/>
        <item m="1" x="5548"/>
        <item m="1" x="5555"/>
        <item m="1" x="5562"/>
        <item m="1" x="5569"/>
        <item m="1" x="5576"/>
        <item m="1" x="5583"/>
        <item m="1" x="5590"/>
        <item m="1" x="5597"/>
        <item m="1" x="5604"/>
        <item m="1" x="5610"/>
        <item m="1" x="7667"/>
        <item m="1" x="7672"/>
        <item m="1" x="7678"/>
        <item m="1" x="7685"/>
        <item m="1" x="7692"/>
        <item m="1" x="7700"/>
        <item m="1" x="7708"/>
        <item m="1" x="7717"/>
        <item m="1" x="7727"/>
        <item m="1" x="7737"/>
        <item m="1" x="7747"/>
        <item m="1" x="7757"/>
        <item m="1" x="7767"/>
        <item m="1" x="7777"/>
        <item m="1" x="7787"/>
        <item m="1" x="7797"/>
        <item m="1" x="7807"/>
        <item m="1" x="7817"/>
        <item m="1" x="7826"/>
        <item m="1" x="7835"/>
        <item m="1" x="7843"/>
        <item m="1" x="7850"/>
        <item m="1" x="7857"/>
        <item m="1" x="7863"/>
        <item m="1" x="2411"/>
        <item m="1" x="2416"/>
        <item m="1" x="2422"/>
        <item m="1" x="2429"/>
        <item m="1" x="2436"/>
        <item m="1" x="2444"/>
        <item m="1" x="2452"/>
        <item m="1" x="2461"/>
        <item m="1" x="2471"/>
        <item m="1" x="2481"/>
        <item m="1" x="2491"/>
        <item m="1" x="2501"/>
        <item m="1" x="2511"/>
        <item m="1" x="2521"/>
        <item m="1" x="2531"/>
        <item m="1" x="2541"/>
        <item m="1" x="2551"/>
        <item m="1" x="2561"/>
        <item m="1" x="2570"/>
        <item m="1" x="2579"/>
        <item m="1" x="2587"/>
        <item m="1" x="2594"/>
        <item m="1" x="2601"/>
        <item m="1" x="2607"/>
        <item m="1" x="4478"/>
        <item m="1" x="4483"/>
        <item m="1" x="4489"/>
        <item m="1" x="4496"/>
        <item m="1" x="4503"/>
        <item m="1" x="4510"/>
        <item m="1" x="4517"/>
        <item m="1" x="4524"/>
        <item m="1" x="4531"/>
        <item m="1" x="4538"/>
        <item m="1" x="4545"/>
        <item m="1" x="4552"/>
        <item m="1" x="4559"/>
        <item m="1" x="4566"/>
        <item m="1" x="4573"/>
        <item m="1" x="4580"/>
        <item m="1" x="4587"/>
        <item m="1" x="4594"/>
        <item m="1" x="4600"/>
        <item m="1" x="4606"/>
        <item m="1" x="4611"/>
        <item m="1" x="4615"/>
        <item m="1" x="4619"/>
        <item m="1" x="4622"/>
        <item m="1" x="6062"/>
        <item m="1" x="6067"/>
        <item m="1" x="6073"/>
        <item m="1" x="6080"/>
        <item m="1" x="6087"/>
        <item m="1" x="6094"/>
        <item m="1" x="6101"/>
        <item m="1" x="6108"/>
        <item m="1" x="6115"/>
        <item m="1" x="6122"/>
        <item m="1" x="6129"/>
        <item m="1" x="6136"/>
        <item m="1" x="6143"/>
        <item m="1" x="6150"/>
        <item m="1" x="6157"/>
        <item m="1" x="6164"/>
        <item m="1" x="6171"/>
        <item m="1" x="6178"/>
        <item m="1" x="6184"/>
        <item m="1" x="6190"/>
        <item m="1" x="6195"/>
        <item m="1" x="6199"/>
        <item m="1" x="6203"/>
        <item m="1" x="6206"/>
        <item m="1" x="786"/>
        <item m="1" x="789"/>
        <item m="1" x="793"/>
        <item m="1" x="798"/>
        <item m="1" x="803"/>
        <item m="1" x="808"/>
        <item m="1" x="813"/>
        <item m="1" x="818"/>
        <item m="1" x="823"/>
        <item m="1" x="828"/>
        <item m="1" x="833"/>
        <item m="1" x="838"/>
        <item m="1" x="843"/>
        <item m="1" x="848"/>
        <item m="1" x="853"/>
        <item m="1" x="858"/>
        <item m="1" x="863"/>
        <item m="1" x="868"/>
        <item m="1" x="873"/>
        <item m="1" x="878"/>
        <item m="1" x="883"/>
        <item m="1" x="887"/>
        <item m="1" x="891"/>
        <item m="1" x="894"/>
        <item m="1" x="3059"/>
        <item m="1" x="3064"/>
        <item m="1" x="3070"/>
        <item m="1" x="3077"/>
        <item m="1" x="3084"/>
        <item m="1" x="3091"/>
        <item m="1" x="3098"/>
        <item m="1" x="3105"/>
        <item m="1" x="3112"/>
        <item m="1" x="3119"/>
        <item m="1" x="3126"/>
        <item m="1" x="3133"/>
        <item m="1" x="3140"/>
        <item m="1" x="3147"/>
        <item m="1" x="3154"/>
        <item m="1" x="3161"/>
        <item m="1" x="3168"/>
        <item m="1" x="3175"/>
        <item m="1" x="3181"/>
        <item m="1" x="3187"/>
        <item m="1" x="7242"/>
        <item m="1" x="7244"/>
        <item m="1" x="7247"/>
        <item m="1" x="7251"/>
        <item m="1" x="7254"/>
        <item m="1" x="7258"/>
        <item m="1" x="7262"/>
        <item m="1" x="7267"/>
        <item m="1" x="7272"/>
        <item m="1" x="7277"/>
        <item m="1" x="7282"/>
        <item m="1" x="7287"/>
        <item m="1" x="7292"/>
        <item m="1" x="7297"/>
        <item m="1" x="7302"/>
        <item m="1" x="7307"/>
        <item m="1" x="7312"/>
        <item m="1" x="7317"/>
        <item m="1" x="7322"/>
        <item m="1" x="7327"/>
        <item m="1" x="7332"/>
        <item m="1" x="7337"/>
        <item m="1" x="7342"/>
        <item m="1" x="7346"/>
        <item m="1" x="1987"/>
        <item m="1" x="1989"/>
        <item m="1" x="1992"/>
        <item m="1" x="1995"/>
        <item m="1" x="1998"/>
        <item m="1" x="2002"/>
        <item m="1" x="2006"/>
        <item m="1" x="2011"/>
        <item m="1" x="2016"/>
        <item m="1" x="2021"/>
        <item m="1" x="2026"/>
        <item m="1" x="2031"/>
        <item m="1" x="2036"/>
        <item m="1" x="2041"/>
        <item m="1" x="2046"/>
        <item m="1" x="2051"/>
        <item m="1" x="2056"/>
        <item m="1" x="2061"/>
        <item m="1" x="2066"/>
        <item m="1" x="2071"/>
        <item m="1" x="2076"/>
        <item m="1" x="2081"/>
        <item m="1" x="2086"/>
        <item m="1" x="2090"/>
        <item m="1" x="4054"/>
        <item m="1" x="4056"/>
        <item m="1" x="4059"/>
        <item m="1" x="4062"/>
        <item m="1" x="4065"/>
        <item m="1" x="4069"/>
        <item m="1" x="4073"/>
        <item m="1" x="4078"/>
        <item m="1" x="4083"/>
        <item m="1" x="4088"/>
        <item m="1" x="4093"/>
        <item m="1" x="4098"/>
        <item m="1" x="4103"/>
        <item m="1" x="4108"/>
        <item m="1" x="4113"/>
        <item m="1" x="4118"/>
        <item m="1" x="4123"/>
        <item m="1" x="4128"/>
        <item m="1" x="4133"/>
        <item m="1" x="4138"/>
        <item m="1" x="4143"/>
        <item m="1" x="4148"/>
        <item m="1" x="4153"/>
        <item m="1" x="4157"/>
        <item m="1" x="5638"/>
        <item m="1" x="5640"/>
        <item m="1" x="5643"/>
        <item m="1" x="5646"/>
        <item m="1" x="5649"/>
        <item m="1" x="5653"/>
        <item m="1" x="5657"/>
        <item m="1" x="5662"/>
        <item m="1" x="5667"/>
        <item m="1" x="5672"/>
        <item m="1" x="5677"/>
        <item m="1" x="5682"/>
        <item m="1" x="5687"/>
        <item m="1" x="5692"/>
        <item m="1" x="5697"/>
        <item m="1" x="5702"/>
        <item m="1" x="5707"/>
        <item m="1" x="5712"/>
        <item m="1" x="5717"/>
        <item m="1" x="5722"/>
        <item m="1" x="5727"/>
        <item m="1" x="5732"/>
        <item m="1" x="5737"/>
        <item m="1" x="5741"/>
        <item m="1" x="7907"/>
        <item m="1" x="7912"/>
        <item m="1" x="7918"/>
        <item m="1" x="7924"/>
        <item m="1" x="7930"/>
        <item m="1" x="7937"/>
        <item m="1" x="7944"/>
        <item m="1" x="7952"/>
        <item m="1" x="7960"/>
        <item m="1" x="7968"/>
        <item m="1" x="7976"/>
        <item m="1" x="7984"/>
        <item m="1" x="7992"/>
        <item m="1" x="2651"/>
        <item m="1" x="2656"/>
        <item m="1" x="2662"/>
        <item m="1" x="2668"/>
        <item m="1" x="2674"/>
        <item m="1" x="2680"/>
        <item m="1" x="2686"/>
        <item m="1" x="2692"/>
        <item m="1" x="2698"/>
        <item m="1" x="2704"/>
        <item m="1" x="2710"/>
        <item m="1" x="2716"/>
        <item m="1" x="2722"/>
        <item m="1" x="2728"/>
        <item m="1" x="2734"/>
        <item m="1" x="2740"/>
        <item m="1" x="2746"/>
        <item m="1" x="2752"/>
        <item m="1" x="2757"/>
        <item m="1" x="2762"/>
        <item m="1" x="2766"/>
        <item m="1" x="2769"/>
        <item m="1" x="2772"/>
        <item m="1" x="2774"/>
        <item m="1" x="4646"/>
        <item m="1" x="4651"/>
        <item m="1" x="4657"/>
        <item m="1" x="4663"/>
        <item m="1" x="4669"/>
        <item m="1" x="4675"/>
        <item m="1" x="4681"/>
        <item m="1" x="4687"/>
        <item m="1" x="4693"/>
        <item m="1" x="4699"/>
        <item m="1" x="4705"/>
        <item m="1" x="4711"/>
        <item m="1" x="4717"/>
        <item m="1" x="4723"/>
        <item m="1" x="4729"/>
        <item m="1" x="4735"/>
        <item m="1" x="4741"/>
        <item m="1" x="4747"/>
        <item m="1" x="4752"/>
        <item m="1" x="4757"/>
        <item m="1" x="4761"/>
        <item m="1" x="4764"/>
        <item m="1" x="4767"/>
        <item m="1" x="4769"/>
        <item m="1" x="6230"/>
        <item m="1" x="6235"/>
        <item m="1" x="6241"/>
        <item m="1" x="6247"/>
        <item m="1" x="6253"/>
        <item m="1" x="6258"/>
        <item m="1" x="6262"/>
        <item m="1" x="6266"/>
        <item m="1" x="6270"/>
        <item m="1" x="6274"/>
        <item m="1" x="6278"/>
        <item m="1" x="6282"/>
        <item m="1" x="6286"/>
        <item m="1" x="6290"/>
        <item m="1" x="6294"/>
        <item m="1" x="6298"/>
        <item m="1" x="6302"/>
        <item m="1" x="6306"/>
        <item m="1" x="6310"/>
        <item m="1" x="6314"/>
        <item m="1" x="6318"/>
        <item m="1" x="6321"/>
        <item m="1" x="6324"/>
        <item m="1" x="6326"/>
        <item m="1" x="906"/>
        <item m="1" x="909"/>
        <item m="1" x="913"/>
        <item m="1" x="917"/>
        <item m="1" x="921"/>
        <item m="1" x="925"/>
        <item m="1" x="929"/>
        <item m="1" x="933"/>
        <item m="1" x="937"/>
        <item m="1" x="941"/>
        <item m="1" x="945"/>
        <item m="1" x="949"/>
        <item m="1" x="953"/>
        <item m="1" x="957"/>
        <item m="1" x="961"/>
        <item m="1" x="965"/>
        <item m="1" x="969"/>
        <item m="1" x="973"/>
        <item m="1" x="977"/>
        <item m="1" x="981"/>
        <item m="1" x="985"/>
        <item m="1" x="988"/>
        <item m="1" x="991"/>
        <item m="1" x="993"/>
        <item m="1" x="7363"/>
        <item m="1" x="7365"/>
        <item m="1" x="7368"/>
        <item m="1" x="7371"/>
        <item m="1" x="7374"/>
        <item m="1" x="7378"/>
        <item m="1" x="7382"/>
        <item m="1" x="7387"/>
        <item m="1" x="7393"/>
        <item m="1" x="7399"/>
        <item m="1" x="7405"/>
        <item m="1" x="7411"/>
        <item m="1" x="7417"/>
        <item m="1" x="7423"/>
        <item m="1" x="7429"/>
        <item m="1" x="7435"/>
        <item m="1" x="7441"/>
        <item m="1" x="7447"/>
        <item m="1" x="7453"/>
        <item m="1" x="7459"/>
        <item m="1" x="7465"/>
        <item m="1" x="7471"/>
        <item m="1" x="7477"/>
        <item m="1" x="7482"/>
        <item m="1" x="2107"/>
        <item m="1" x="2109"/>
        <item m="1" x="2112"/>
        <item m="1" x="2115"/>
        <item m="1" x="2118"/>
        <item m="1" x="2122"/>
        <item m="1" x="2126"/>
        <item m="1" x="2131"/>
        <item m="1" x="2137"/>
        <item m="1" x="2143"/>
        <item m="1" x="2149"/>
        <item m="1" x="2155"/>
        <item m="1" x="2161"/>
        <item m="1" x="2167"/>
        <item m="1" x="2173"/>
        <item m="1" x="2179"/>
        <item m="1" x="2185"/>
        <item m="1" x="2191"/>
        <item m="1" x="2197"/>
        <item m="1" x="2203"/>
        <item m="1" x="2209"/>
        <item m="1" x="2215"/>
        <item m="1" x="2221"/>
        <item m="1" x="2226"/>
        <item m="1" x="4174"/>
        <item m="1" x="4176"/>
        <item m="1" x="4179"/>
        <item m="1" x="4182"/>
        <item m="1" x="4185"/>
        <item m="1" x="4189"/>
        <item m="1" x="4193"/>
        <item m="1" x="4198"/>
        <item m="1" x="4204"/>
        <item m="1" x="4210"/>
        <item m="1" x="4216"/>
        <item m="1" x="4222"/>
        <item m="1" x="4228"/>
        <item m="1" x="4234"/>
        <item m="1" x="4240"/>
        <item m="1" x="4246"/>
        <item m="1" x="4252"/>
        <item m="1" x="4258"/>
        <item m="1" x="4264"/>
        <item m="1" x="4270"/>
        <item m="1" x="4276"/>
        <item m="1" x="4282"/>
        <item m="1" x="4288"/>
        <item m="1" x="4293"/>
        <item m="1" x="5758"/>
        <item m="1" x="5760"/>
        <item m="1" x="5763"/>
        <item m="1" x="5766"/>
        <item m="1" x="5769"/>
        <item m="1" x="5773"/>
        <item m="1" x="5777"/>
        <item m="1" x="5782"/>
        <item m="1" x="5788"/>
        <item m="1" x="5794"/>
        <item m="1" x="5800"/>
        <item m="1" x="5806"/>
        <item m="1" x="5812"/>
        <item m="1" x="5818"/>
        <item m="1" x="5824"/>
        <item m="1" x="5830"/>
        <item m="1" x="5836"/>
        <item m="1" x="5842"/>
        <item m="1" x="5848"/>
        <item m="1" x="5854"/>
        <item m="1" x="5860"/>
        <item m="1" x="5866"/>
        <item m="1" x="5872"/>
        <item m="1" x="5877"/>
        <item m="1" x="2783"/>
        <item m="1" x="2786"/>
        <item m="1" x="2790"/>
        <item m="1" x="2794"/>
        <item m="1" x="2798"/>
        <item m="1" x="2803"/>
        <item m="1" x="2808"/>
        <item m="1" x="2814"/>
        <item m="1" x="2821"/>
        <item m="1" x="2828"/>
        <item m="1" x="2835"/>
        <item m="1" x="2842"/>
        <item m="1" x="2849"/>
        <item m="1" x="2856"/>
        <item m="1" x="2863"/>
        <item m="1" x="2870"/>
        <item m="1" x="2877"/>
        <item m="1" x="2884"/>
        <item m="1" x="2891"/>
        <item m="1" x="2898"/>
        <item m="1" x="2905"/>
        <item m="1" x="2911"/>
        <item m="1" x="2917"/>
        <item m="1" x="2922"/>
        <item m="1" x="4791"/>
        <item m="1" x="4796"/>
        <item m="1" x="4802"/>
        <item m="1" x="4808"/>
        <item m="1" x="4814"/>
        <item m="1" x="4820"/>
        <item m="1" x="4826"/>
        <item m="1" x="4832"/>
        <item m="1" x="4838"/>
        <item m="1" x="4844"/>
        <item m="1" x="4850"/>
        <item m="1" x="4856"/>
        <item m="1" x="4862"/>
        <item m="1" x="4868"/>
        <item m="1" x="4874"/>
        <item m="1" x="4880"/>
        <item m="1" x="4886"/>
        <item m="1" x="4892"/>
        <item m="1" x="4897"/>
        <item m="1" x="4902"/>
        <item m="1" x="4906"/>
        <item m="1" x="4909"/>
        <item m="1" x="4912"/>
        <item m="1" x="4914"/>
        <item m="1" x="6335"/>
        <item m="1" x="6338"/>
        <item m="1" x="6342"/>
        <item m="1" x="6346"/>
        <item m="1" x="6350"/>
        <item m="1" x="6354"/>
        <item m="1" x="6358"/>
        <item m="1" x="6362"/>
        <item m="1" x="6366"/>
        <item m="1" x="6370"/>
        <item m="1" x="6374"/>
        <item m="1" x="6378"/>
        <item m="1" x="6382"/>
        <item m="1" x="6386"/>
        <item m="1" x="6390"/>
        <item m="1" x="6394"/>
        <item m="1" x="6398"/>
        <item m="1" x="6402"/>
        <item m="1" x="6406"/>
        <item m="1" x="6410"/>
        <item m="1" x="6414"/>
        <item m="1" x="6417"/>
        <item m="1" x="6420"/>
        <item m="1" x="6422"/>
        <item m="1" x="1002"/>
        <item m="1" x="1005"/>
        <item m="1" x="1009"/>
        <item m="1" x="1013"/>
        <item m="1" x="1018"/>
        <item m="1" x="1024"/>
        <item m="1" x="1030"/>
        <item m="1" x="1036"/>
        <item m="1" x="1042"/>
        <item m="1" x="1048"/>
        <item m="1" x="1054"/>
        <item m="1" x="1060"/>
        <item m="1" x="1066"/>
        <item m="1" x="1072"/>
        <item m="1" x="1078"/>
        <item m="1" x="1084"/>
        <item m="1" x="1090"/>
        <item m="1" x="1096"/>
        <item m="1" x="1101"/>
        <item m="1" x="1106"/>
        <item m="1" x="1110"/>
        <item m="1" x="1113"/>
        <item m="1" x="1116"/>
        <item m="1" x="1118"/>
        <item m="1" x="7507"/>
        <item m="1" x="7509"/>
        <item m="1" x="7512"/>
        <item m="1" x="7515"/>
        <item m="1" x="7518"/>
        <item m="1" x="7522"/>
        <item m="1" x="7526"/>
        <item m="1" x="7531"/>
        <item m="1" x="7537"/>
        <item m="1" x="7543"/>
        <item m="1" x="7549"/>
        <item m="1" x="7555"/>
        <item m="1" x="7561"/>
        <item m="1" x="7567"/>
        <item m="1" x="7573"/>
        <item m="1" x="7579"/>
        <item m="1" x="7585"/>
        <item m="1" x="7591"/>
        <item m="1" x="7597"/>
        <item m="1" x="7603"/>
        <item m="1" x="7609"/>
        <item m="1" x="7615"/>
        <item m="1" x="7621"/>
        <item m="1" x="7626"/>
        <item m="1" x="2251"/>
        <item m="1" x="2253"/>
        <item m="1" x="2256"/>
        <item m="1" x="2259"/>
        <item m="1" x="2262"/>
        <item m="1" x="2266"/>
        <item m="1" x="2270"/>
        <item m="1" x="2275"/>
        <item m="1" x="2281"/>
        <item m="1" x="2287"/>
        <item m="1" x="2293"/>
        <item m="1" x="2299"/>
        <item m="1" x="2305"/>
        <item m="1" x="2311"/>
        <item m="1" x="2317"/>
        <item m="1" x="2323"/>
        <item m="1" x="2329"/>
        <item m="1" x="2335"/>
        <item m="1" x="2341"/>
        <item m="1" x="2347"/>
        <item m="1" x="2353"/>
        <item m="1" x="2359"/>
        <item m="1" x="2365"/>
        <item m="1" x="2370"/>
        <item m="1" x="4318"/>
        <item m="1" x="4320"/>
        <item m="1" x="4323"/>
        <item m="1" x="4326"/>
        <item m="1" x="4329"/>
        <item m="1" x="4333"/>
        <item m="1" x="4337"/>
        <item m="1" x="4342"/>
        <item m="1" x="4348"/>
        <item m="1" x="4354"/>
        <item m="1" x="4360"/>
        <item m="1" x="4366"/>
        <item m="1" x="4372"/>
        <item m="1" x="4378"/>
        <item m="1" x="4384"/>
        <item m="1" x="4390"/>
        <item m="1" x="4396"/>
        <item m="1" x="4402"/>
        <item m="1" x="4408"/>
        <item m="1" x="4414"/>
        <item m="1" x="4420"/>
        <item m="1" x="4426"/>
        <item m="1" x="4432"/>
        <item m="1" x="4437"/>
        <item m="1" x="5902"/>
        <item m="1" x="5904"/>
        <item m="1" x="5907"/>
        <item m="1" x="5910"/>
        <item m="1" x="5913"/>
        <item m="1" x="5917"/>
        <item m="1" x="5921"/>
        <item m="1" x="5926"/>
        <item m="1" x="5932"/>
        <item m="1" x="5938"/>
        <item m="1" x="5944"/>
        <item m="1" x="5950"/>
        <item m="1" x="5956"/>
        <item m="1" x="5962"/>
        <item m="1" x="5968"/>
        <item m="1" x="5974"/>
        <item m="1" x="5980"/>
        <item m="1" x="5986"/>
        <item m="1" x="5992"/>
        <item m="1" x="5998"/>
        <item m="1" x="6004"/>
        <item m="1" x="6010"/>
        <item m="1" x="6016"/>
        <item m="1" x="6021"/>
        <item m="1" x="2951"/>
        <item m="1" x="2954"/>
        <item m="1" x="2958"/>
        <item m="1" x="2962"/>
        <item m="1" x="2966"/>
        <item m="1" x="2970"/>
        <item m="1" x="2974"/>
        <item m="1" x="2978"/>
        <item m="1" x="2982"/>
        <item m="1" x="2986"/>
        <item m="1" x="2990"/>
        <item m="1" x="2994"/>
        <item m="1" x="2998"/>
        <item m="1" x="3002"/>
        <item m="1" x="3006"/>
        <item m="1" x="3010"/>
        <item m="1" x="3014"/>
        <item m="1" x="3018"/>
        <item m="1" x="3022"/>
        <item m="1" x="3026"/>
        <item m="1" x="3030"/>
        <item m="1" x="3033"/>
        <item m="1" x="3036"/>
        <item m="1" x="3038"/>
        <item m="1" x="6431"/>
        <item m="1" x="6434"/>
        <item m="1" x="6438"/>
        <item m="1" x="6442"/>
        <item m="1" x="6446"/>
        <item m="1" x="6450"/>
        <item m="1" x="6454"/>
        <item m="1" x="6458"/>
        <item m="1" x="6462"/>
        <item m="1" x="6466"/>
        <item m="1" x="6470"/>
        <item m="1" x="6474"/>
        <item m="1" x="6478"/>
        <item m="1" x="6482"/>
        <item m="1" x="6486"/>
        <item m="1" x="6490"/>
        <item m="1" x="6494"/>
        <item m="1" x="6498"/>
        <item m="1" x="6502"/>
        <item m="1" x="6506"/>
        <item m="1" x="6510"/>
        <item m="1" x="6513"/>
        <item m="1" x="6516"/>
        <item m="1" x="6518"/>
        <item m="1" x="1139"/>
        <item m="1" x="1144"/>
        <item m="1" x="1150"/>
        <item m="1" x="1156"/>
        <item m="1" x="1162"/>
        <item m="1" x="1168"/>
        <item m="1" x="1174"/>
        <item m="1" x="1180"/>
        <item m="1" x="1186"/>
        <item m="1" x="1192"/>
        <item m="1" x="1198"/>
        <item m="1" x="1204"/>
        <item m="1" x="1210"/>
        <item m="1" x="1216"/>
        <item m="1" x="1222"/>
        <item m="1" x="1228"/>
        <item m="1" x="1234"/>
        <item m="1" x="1240"/>
        <item m="1" x="1245"/>
        <item m="1" x="1250"/>
        <item m="1" x="1254"/>
        <item m="1" x="1257"/>
        <item m="1" x="1260"/>
        <item m="1" x="1262"/>
        <item m="1" x="3440"/>
        <item m="1" x="3446"/>
        <item m="1" x="3452"/>
        <item m="1" x="3457"/>
        <item m="1" x="3462"/>
        <item m="1" x="3466"/>
        <item m="1" x="3469"/>
        <item m="1" x="3472"/>
        <item m="1" x="3474"/>
        <item m="1" x="7651"/>
        <item m="1" x="7653"/>
        <item m="1" x="7656"/>
        <item m="1" x="7659"/>
        <item m="1" x="7663"/>
        <item m="1" x="7668"/>
        <item m="1" x="7673"/>
        <item m="1" x="7679"/>
        <item m="1" x="7686"/>
        <item m="1" x="7693"/>
        <item m="1" x="7701"/>
        <item m="1" x="7709"/>
        <item m="1" x="7718"/>
        <item m="1" x="7728"/>
        <item m="1" x="7738"/>
        <item m="1" x="7748"/>
        <item m="1" x="7758"/>
        <item m="1" x="7768"/>
        <item m="1" x="7778"/>
        <item m="1" x="7788"/>
        <item m="1" x="7798"/>
        <item m="1" x="7808"/>
        <item m="1" x="7818"/>
        <item m="1" x="7827"/>
        <item m="1" x="2395"/>
        <item m="1" x="2397"/>
        <item m="1" x="2400"/>
        <item m="1" x="2403"/>
        <item m="1" x="2407"/>
        <item m="1" x="2412"/>
        <item m="1" x="2417"/>
        <item m="1" x="2423"/>
        <item m="1" x="2430"/>
        <item m="1" x="2437"/>
        <item m="1" x="2445"/>
        <item m="1" x="2453"/>
        <item m="1" x="2462"/>
        <item m="1" x="2472"/>
        <item m="1" x="2482"/>
        <item m="1" x="2492"/>
        <item m="1" x="2502"/>
        <item m="1" x="2512"/>
        <item m="1" x="2522"/>
        <item m="1" x="2532"/>
        <item m="1" x="2542"/>
        <item m="1" x="2552"/>
        <item m="1" x="2562"/>
        <item m="1" x="2571"/>
        <item m="1" x="4462"/>
        <item m="1" x="4464"/>
        <item m="1" x="4467"/>
        <item m="1" x="4470"/>
        <item m="1" x="4474"/>
        <item m="1" x="4479"/>
        <item m="1" x="4484"/>
        <item m="1" x="4490"/>
        <item m="1" x="4497"/>
        <item m="1" x="4504"/>
        <item m="1" x="4511"/>
        <item m="1" x="4518"/>
        <item m="1" x="4525"/>
        <item m="1" x="4532"/>
        <item m="1" x="4539"/>
        <item m="1" x="4546"/>
        <item m="1" x="4553"/>
        <item m="1" x="4560"/>
        <item m="1" x="4567"/>
        <item m="1" x="4574"/>
        <item m="1" x="4581"/>
        <item m="1" x="4588"/>
        <item m="1" x="4595"/>
        <item m="1" x="4601"/>
        <item m="1" x="6046"/>
        <item m="1" x="6048"/>
        <item m="1" x="6051"/>
        <item m="1" x="6054"/>
        <item m="1" x="6058"/>
        <item m="1" x="6063"/>
        <item m="1" x="6068"/>
        <item m="1" x="6074"/>
        <item m="1" x="6081"/>
        <item m="1" x="6088"/>
        <item m="1" x="6095"/>
        <item m="1" x="6102"/>
        <item m="1" x="6109"/>
        <item m="1" x="6116"/>
        <item m="1" x="6123"/>
        <item m="1" x="6130"/>
        <item m="1" x="6137"/>
        <item m="1" x="6144"/>
        <item m="1" x="6151"/>
        <item m="1" x="6158"/>
        <item m="1" x="6165"/>
        <item m="1" x="6172"/>
        <item m="1" x="6179"/>
        <item m="1" x="6185"/>
        <item m="1" x="3043"/>
        <item m="1" x="3045"/>
        <item m="1" x="3048"/>
        <item m="1" x="3051"/>
        <item m="1" x="3055"/>
        <item m="1" x="3060"/>
        <item m="1" x="3065"/>
        <item m="1" x="3071"/>
        <item m="1" x="3078"/>
        <item m="1" x="3085"/>
        <item m="1" x="3092"/>
        <item m="1" x="3099"/>
        <item m="1" x="3106"/>
        <item m="1" x="3113"/>
        <item m="1" x="3120"/>
        <item m="1" x="3127"/>
        <item m="1" x="3134"/>
        <item m="1" x="3141"/>
        <item m="1" x="3148"/>
        <item m="1" x="3155"/>
        <item m="1" x="3162"/>
        <item m="1" x="3169"/>
        <item m="1" x="3176"/>
        <item m="1" x="3182"/>
        <item m="1" x="6551"/>
        <item m="1" x="6556"/>
        <item m="1" x="6562"/>
        <item m="1" x="6568"/>
        <item m="1" x="6574"/>
        <item m="1" x="6580"/>
        <item m="1" x="6586"/>
        <item m="1" x="6592"/>
        <item m="1" x="6598"/>
        <item m="1" x="6604"/>
        <item m="1" x="6610"/>
        <item m="1" x="6616"/>
        <item m="1" x="6622"/>
        <item m="1" x="6628"/>
        <item m="1" x="6633"/>
        <item m="1" x="6638"/>
        <item m="1" x="6642"/>
        <item m="1" x="6645"/>
        <item m="1" x="6648"/>
        <item m="1" x="6651"/>
        <item m="1" x="6654"/>
        <item m="1" x="6657"/>
        <item m="1" x="6660"/>
        <item m="1" x="6662"/>
        <item m="1" x="1295"/>
        <item m="1" x="1300"/>
        <item m="1" x="1306"/>
        <item m="1" x="1312"/>
        <item m="1" x="1318"/>
        <item m="1" x="1324"/>
        <item m="1" x="1330"/>
        <item m="1" x="1336"/>
        <item m="1" x="1342"/>
        <item m="1" x="1348"/>
        <item m="1" x="1354"/>
        <item m="1" x="1360"/>
        <item m="1" x="1366"/>
        <item m="1" x="1372"/>
        <item m="1" x="1377"/>
        <item m="1" x="1382"/>
        <item m="1" x="1386"/>
        <item m="1" x="1389"/>
        <item m="1" x="1392"/>
        <item m="1" x="1395"/>
        <item m="1" x="1398"/>
        <item m="1" x="1401"/>
        <item m="1" x="1404"/>
        <item m="1" x="1406"/>
        <item m="1" x="7891"/>
        <item m="1" x="7893"/>
        <item m="1" x="7896"/>
        <item m="1" x="7899"/>
        <item m="1" x="7903"/>
        <item m="1" x="7908"/>
        <item m="1" x="7913"/>
        <item m="1" x="7919"/>
        <item m="1" x="7925"/>
        <item m="1" x="7931"/>
        <item m="1" x="7938"/>
        <item m="1" x="7945"/>
        <item m="1" x="7953"/>
        <item m="1" x="7961"/>
        <item m="1" x="7969"/>
        <item m="1" x="7977"/>
        <item m="1" x="7985"/>
        <item m="1" x="7993"/>
        <item m="1" x="2635"/>
        <item m="1" x="2637"/>
        <item m="1" x="2640"/>
        <item m="1" x="2643"/>
        <item m="1" x="2647"/>
        <item m="1" x="2652"/>
        <item m="1" x="2657"/>
        <item m="1" x="2663"/>
        <item m="1" x="2669"/>
        <item m="1" x="2675"/>
        <item m="1" x="2681"/>
        <item m="1" x="2687"/>
        <item m="1" x="2693"/>
        <item m="1" x="2699"/>
        <item m="1" x="2705"/>
        <item m="1" x="2711"/>
        <item m="1" x="2717"/>
        <item m="1" x="2723"/>
        <item m="1" x="2729"/>
        <item m="1" x="2735"/>
        <item m="1" x="2741"/>
        <item m="1" x="2747"/>
        <item m="1" x="2753"/>
        <item m="1" x="2758"/>
        <item m="1" x="4630"/>
        <item m="1" x="4632"/>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3"/>
        <item m="1" x="6214"/>
        <item m="1" x="6216"/>
        <item m="1" x="6219"/>
        <item m="1" x="6222"/>
        <item m="1" x="6226"/>
        <item m="1" x="6231"/>
        <item m="1" x="6236"/>
        <item m="1" x="6242"/>
        <item m="1" x="6248"/>
        <item m="1" x="6254"/>
        <item m="1" x="3198"/>
        <item m="1" x="3200"/>
        <item m="1" x="3203"/>
        <item m="1" x="3206"/>
        <item m="1" x="3209"/>
        <item m="1" x="3212"/>
        <item m="1" x="3215"/>
        <item m="1" x="3218"/>
        <item m="1" x="3221"/>
        <item m="1" x="3224"/>
        <item m="1" x="3227"/>
        <item m="1" x="3230"/>
        <item m="1" x="3233"/>
        <item m="1" x="3236"/>
        <item m="1" x="3239"/>
        <item m="1" x="3242"/>
        <item m="1" x="3245"/>
        <item m="1" x="3248"/>
        <item m="1" x="3251"/>
        <item m="1" x="3254"/>
        <item m="1" x="3257"/>
        <item m="1" x="3260"/>
        <item m="1" x="3263"/>
        <item m="1" x="3265"/>
        <item m="1" x="6688"/>
        <item m="1" x="6692"/>
        <item m="1" x="6697"/>
        <item m="1" x="6702"/>
        <item m="1" x="6707"/>
        <item m="1" x="6712"/>
        <item m="1" x="6717"/>
        <item m="1" x="6722"/>
        <item m="1" x="6727"/>
        <item m="1" x="6732"/>
        <item m="1" x="6737"/>
        <item m="1" x="6742"/>
        <item m="1" x="6747"/>
        <item m="1" x="6752"/>
        <item m="1" x="6756"/>
        <item m="1" x="6760"/>
        <item m="1" x="6763"/>
        <item m="1" x="6766"/>
        <item m="1" x="6769"/>
        <item m="1" x="6772"/>
        <item m="1" x="6775"/>
        <item m="1" x="6778"/>
        <item m="1" x="6781"/>
        <item m="1" x="6783"/>
        <item m="1" x="1431"/>
        <item m="1" x="1435"/>
        <item m="1" x="1440"/>
        <item m="1" x="1445"/>
        <item m="1" x="1450"/>
        <item m="1" x="1455"/>
        <item m="1" x="1460"/>
        <item m="1" x="1465"/>
        <item m="1" x="1470"/>
        <item m="1" x="1475"/>
        <item m="1" x="1480"/>
        <item m="1" x="1485"/>
        <item m="1" x="1490"/>
        <item m="1" x="1495"/>
        <item m="1" x="1499"/>
        <item m="1" x="1503"/>
        <item m="1" x="1506"/>
        <item m="1" x="1509"/>
        <item m="1" x="1512"/>
        <item m="1" x="1515"/>
        <item m="1" x="1518"/>
        <item m="1" x="1521"/>
        <item m="1" x="1524"/>
        <item m="1" x="1526"/>
        <item m="1" x="3571"/>
        <item m="1" x="3575"/>
        <item m="1" x="3580"/>
        <item m="1" x="3585"/>
        <item m="1" x="3590"/>
        <item m="1" x="3595"/>
        <item m="1" x="3600"/>
        <item m="1" x="3605"/>
        <item m="1" x="3610"/>
        <item m="1" x="3615"/>
        <item m="1" x="3620"/>
        <item m="1" x="3625"/>
        <item m="1" x="3630"/>
        <item m="1" x="3635"/>
        <item m="1" x="3639"/>
        <item m="1" x="3643"/>
        <item m="1" x="3646"/>
        <item m="1" x="3649"/>
        <item m="1" x="3652"/>
        <item m="1" x="3655"/>
        <item m="1" x="3658"/>
        <item m="1" x="3661"/>
        <item m="1" x="3664"/>
        <item m="1" x="3666"/>
        <item m="1" x="4774"/>
        <item m="1" x="4776"/>
        <item m="1" x="4779"/>
        <item m="1" x="4782"/>
        <item m="1" x="4786"/>
        <item m="1" x="4792"/>
        <item m="1" x="4797"/>
        <item m="1" x="4803"/>
        <item m="1" x="4809"/>
        <item m="1" x="4815"/>
        <item m="1" x="4821"/>
        <item m="1" x="4827"/>
        <item m="1" x="4833"/>
        <item m="1" x="4839"/>
        <item m="1" x="4845"/>
        <item m="1" x="4851"/>
        <item m="1" x="4857"/>
        <item m="1" x="4863"/>
        <item m="1" x="4869"/>
        <item m="1" x="4875"/>
        <item m="1" x="4881"/>
        <item m="1" x="4887"/>
        <item m="1" x="4893"/>
        <item m="1" x="4898"/>
        <item m="1" x="1019"/>
        <item m="1" x="1025"/>
        <item m="1" x="1031"/>
        <item m="1" x="1037"/>
        <item m="1" x="1043"/>
        <item m="1" x="1049"/>
        <item m="1" x="1055"/>
        <item m="1" x="1061"/>
        <item m="1" x="1067"/>
        <item m="1" x="1073"/>
        <item m="1" x="1079"/>
        <item m="1" x="1085"/>
        <item m="1" x="1091"/>
        <item m="1" x="1097"/>
        <item m="1" x="1102"/>
        <item m="1" x="3270"/>
        <item m="1" x="3272"/>
        <item m="1" x="3275"/>
        <item m="1" x="3278"/>
        <item m="1" x="3281"/>
        <item m="1" x="3284"/>
        <item m="1" x="3287"/>
        <item m="1" x="3291"/>
        <item m="1" x="3295"/>
        <item m="1" x="3299"/>
        <item m="1" x="3303"/>
        <item m="1" x="3307"/>
        <item m="1" x="3311"/>
        <item m="1" x="3315"/>
        <item m="1" x="3319"/>
        <item m="1" x="3323"/>
        <item m="1" x="3327"/>
        <item m="1" x="3331"/>
        <item m="1" x="3335"/>
        <item m="1" x="3339"/>
        <item m="1" x="3343"/>
        <item m="1" x="3347"/>
        <item m="1" x="3351"/>
        <item m="1" x="3354"/>
        <item m="1" x="5063"/>
        <item m="1" x="5065"/>
        <item m="1" x="5068"/>
        <item m="1" x="5071"/>
        <item m="1" x="5074"/>
        <item m="1" x="5077"/>
        <item m="1" x="5080"/>
        <item m="1" x="5083"/>
        <item m="1" x="5086"/>
        <item m="1" x="5089"/>
        <item m="1" x="5092"/>
        <item m="1" x="5095"/>
        <item m="1" x="5098"/>
        <item m="1" x="5101"/>
        <item m="1" x="5104"/>
        <item m="1" x="5107"/>
        <item m="1" x="5110"/>
        <item m="1" x="5113"/>
        <item m="1" x="5116"/>
        <item m="1" x="5119"/>
        <item m="1" x="5122"/>
        <item m="1" x="5125"/>
        <item m="1" x="5128"/>
        <item m="1" x="5130"/>
        <item m="1" x="6815"/>
        <item m="1" x="6820"/>
        <item m="1" x="6826"/>
        <item m="1" x="6832"/>
        <item m="1" x="6838"/>
        <item m="1" x="6844"/>
        <item m="1" x="6850"/>
        <item m="1" x="6856"/>
        <item m="1" x="6862"/>
        <item m="1" x="6868"/>
        <item m="1" x="6874"/>
        <item m="1" x="6880"/>
        <item m="1" x="6886"/>
        <item m="1" x="6892"/>
        <item m="1" x="6897"/>
        <item m="1" x="6902"/>
        <item m="1" x="6906"/>
        <item m="1" x="6909"/>
        <item m="1" x="6912"/>
        <item m="1" x="6915"/>
        <item m="1" x="6918"/>
        <item m="1" x="6921"/>
        <item m="1" x="6924"/>
        <item m="1" x="6926"/>
        <item m="1" x="1559"/>
        <item m="1" x="1564"/>
        <item m="1" x="1570"/>
        <item m="1" x="1576"/>
        <item m="1" x="1582"/>
        <item m="1" x="1588"/>
        <item m="1" x="1594"/>
        <item m="1" x="1600"/>
        <item m="1" x="1606"/>
        <item m="1" x="1612"/>
        <item m="1" x="1618"/>
        <item m="1" x="1624"/>
        <item m="1" x="1630"/>
        <item m="1" x="1636"/>
        <item m="1" x="1641"/>
        <item m="1" x="1646"/>
        <item m="1" x="1650"/>
        <item m="1" x="1653"/>
        <item m="1" x="1656"/>
        <item m="1" x="1659"/>
        <item m="1" x="1662"/>
        <item m="1" x="1665"/>
        <item m="1" x="1668"/>
        <item m="1" x="1670"/>
        <item m="1" x="4919"/>
        <item m="1" x="4921"/>
        <item m="1" x="4924"/>
        <item m="1" x="4927"/>
        <item m="1" x="4930"/>
        <item m="1" x="4933"/>
        <item m="1" x="4936"/>
        <item m="1" x="4940"/>
        <item m="1" x="4944"/>
        <item m="1" x="4948"/>
        <item m="1" x="4952"/>
        <item m="1" x="4956"/>
        <item m="1" x="4960"/>
        <item m="1" x="4964"/>
        <item m="1" x="4968"/>
        <item m="1" x="4972"/>
        <item m="1" x="4976"/>
        <item m="1" x="4980"/>
        <item m="1" x="4984"/>
        <item m="1" x="4988"/>
        <item m="1" x="4992"/>
        <item m="1" x="4996"/>
        <item m="1" x="5000"/>
        <item m="1" x="5003"/>
        <item m="1" x="1123"/>
        <item m="1" x="1125"/>
        <item m="1" x="1128"/>
        <item m="1" x="1131"/>
        <item m="1" x="1135"/>
        <item m="1" x="1140"/>
        <item m="1" x="1145"/>
        <item m="1" x="1151"/>
        <item m="1" x="1157"/>
        <item m="1" x="1163"/>
        <item m="1" x="1169"/>
        <item m="1" x="1175"/>
        <item m="1" x="1181"/>
        <item m="1" x="1187"/>
        <item m="1" x="1193"/>
        <item m="1" x="1199"/>
        <item m="1" x="1205"/>
        <item m="1" x="1211"/>
        <item m="1" x="1217"/>
        <item m="1" x="1223"/>
        <item m="1" x="1229"/>
        <item m="1" x="1235"/>
        <item m="1" x="1241"/>
        <item m="1" x="1246"/>
        <item m="1" x="3366"/>
        <item m="1" x="3368"/>
        <item m="1" x="3371"/>
        <item m="1" x="3374"/>
        <item m="1" x="3377"/>
        <item m="1" x="3380"/>
        <item m="1" x="3383"/>
        <item m="1" x="3387"/>
        <item m="1" x="3391"/>
        <item m="1" x="3395"/>
        <item m="1" x="3399"/>
        <item m="1" x="3403"/>
        <item m="1" x="3407"/>
        <item m="1" x="3411"/>
        <item m="1" x="3415"/>
        <item m="1" x="3419"/>
        <item m="1" x="3423"/>
        <item m="1" x="3427"/>
        <item m="1" x="3431"/>
        <item m="1" x="3435"/>
        <item m="1" x="3441"/>
        <item m="1" x="3447"/>
        <item m="1" x="3453"/>
        <item m="1" x="3458"/>
        <item m="1" x="5135"/>
        <item m="1" x="5137"/>
        <item m="1" x="5140"/>
        <item m="1" x="5143"/>
        <item m="1" x="5146"/>
        <item m="1" x="5149"/>
        <item m="1" x="5152"/>
        <item m="1" x="5155"/>
        <item m="1" x="5158"/>
        <item m="1" x="5161"/>
        <item m="1" x="5164"/>
        <item m="1" x="5167"/>
        <item m="1" x="5170"/>
        <item m="1" x="5173"/>
        <item m="1" x="5176"/>
        <item m="1" x="5179"/>
        <item m="1" x="5182"/>
        <item m="1" x="5185"/>
        <item m="1" x="5188"/>
        <item m="1" x="5191"/>
        <item m="1" x="5194"/>
        <item m="1" x="5197"/>
        <item m="1" x="5200"/>
        <item m="1" x="5202"/>
        <item m="1" x="6959"/>
        <item m="1" x="6964"/>
        <item m="1" x="6970"/>
        <item m="1" x="6976"/>
        <item m="1" x="6982"/>
        <item m="1" x="6988"/>
        <item m="1" x="6994"/>
        <item m="1" x="7000"/>
        <item m="1" x="7006"/>
        <item m="1" x="7012"/>
        <item m="1" x="7018"/>
        <item m="1" x="7024"/>
        <item m="1" x="7030"/>
        <item m="1" x="7036"/>
        <item m="1" x="7041"/>
        <item m="1" x="7046"/>
        <item m="1" x="7050"/>
        <item m="1" x="7053"/>
        <item m="1" x="7056"/>
        <item m="1" x="7059"/>
        <item m="1" x="7062"/>
        <item m="1" x="7065"/>
        <item m="1" x="7068"/>
        <item m="1" x="7070"/>
        <item m="1" x="1703"/>
        <item m="1" x="1708"/>
        <item m="1" x="1714"/>
        <item m="1" x="1720"/>
        <item m="1" x="1726"/>
        <item m="1" x="1732"/>
        <item m="1" x="1738"/>
        <item m="1" x="1744"/>
        <item m="1" x="1750"/>
        <item m="1" x="1756"/>
        <item m="1" x="1762"/>
        <item m="1" x="1768"/>
        <item m="1" x="1774"/>
        <item m="1" x="1780"/>
        <item m="1" x="1785"/>
        <item m="1" x="1790"/>
        <item m="1" x="1794"/>
        <item m="1" x="1797"/>
        <item m="1" x="1800"/>
        <item m="1" x="1803"/>
        <item m="1" x="1806"/>
        <item m="1" x="1809"/>
        <item m="1" x="1812"/>
        <item m="1" x="1814"/>
        <item m="1" x="3770"/>
        <item m="1" x="3775"/>
        <item m="1" x="3781"/>
        <item m="1" x="3787"/>
        <item m="1" x="3793"/>
        <item m="1" x="3799"/>
        <item m="1" x="3805"/>
        <item m="1" x="3811"/>
        <item m="1" x="3817"/>
        <item m="1" x="3823"/>
        <item m="1" x="3829"/>
        <item m="1" x="3835"/>
        <item m="1" x="3841"/>
        <item m="1" x="3847"/>
        <item m="1" x="3852"/>
        <item m="1" x="3857"/>
        <item m="1" x="3861"/>
        <item m="1" x="3864"/>
        <item m="1" x="3867"/>
        <item m="1" x="3870"/>
        <item m="1" x="3873"/>
        <item m="1" x="3876"/>
        <item m="1" x="3879"/>
        <item m="1" x="3881"/>
        <item m="1" x="6523"/>
        <item m="1" x="6525"/>
        <item m="1" x="6528"/>
        <item m="1" x="6531"/>
        <item m="1" x="6534"/>
        <item m="1" x="6537"/>
        <item m="1" x="6540"/>
        <item m="1" x="6543"/>
        <item m="1" x="6547"/>
        <item m="1" x="6552"/>
        <item m="1" x="6557"/>
        <item m="1" x="6563"/>
        <item m="1" x="6569"/>
        <item m="1" x="6575"/>
        <item m="1" x="6581"/>
        <item m="1" x="6587"/>
        <item m="1" x="6593"/>
        <item m="1" x="6599"/>
        <item m="1" x="6605"/>
        <item m="1" x="6611"/>
        <item m="1" x="6617"/>
        <item m="1" x="6623"/>
        <item m="1" x="6629"/>
        <item m="1" x="6634"/>
        <item m="1" x="1267"/>
        <item m="1" x="1269"/>
        <item m="1" x="1272"/>
        <item m="1" x="1275"/>
        <item m="1" x="1278"/>
        <item m="1" x="1281"/>
        <item m="1" x="1284"/>
        <item m="1" x="1287"/>
        <item m="1" x="1291"/>
        <item m="1" x="1296"/>
        <item m="1" x="1301"/>
        <item m="1" x="1307"/>
        <item m="1" x="1313"/>
        <item m="1" x="1319"/>
        <item m="1" x="1325"/>
        <item m="1" x="1331"/>
        <item m="1" x="1337"/>
        <item m="1" x="1343"/>
        <item m="1" x="1349"/>
        <item m="1" x="1355"/>
        <item m="1" x="1361"/>
        <item m="1" x="1367"/>
        <item m="1" x="1373"/>
        <item m="1" x="1378"/>
        <item m="1" x="3479"/>
        <item m="1" x="3481"/>
        <item m="1" x="3484"/>
        <item m="1" x="3487"/>
        <item m="1" x="3490"/>
        <item m="1" x="3493"/>
        <item m="1" x="3496"/>
        <item m="1" x="3499"/>
        <item m="1" x="3502"/>
        <item m="1" x="3505"/>
        <item m="1" x="3508"/>
        <item m="1" x="3511"/>
        <item m="1" x="3514"/>
        <item m="1" x="3517"/>
        <item m="1" x="3520"/>
        <item m="1" x="3523"/>
        <item m="1" x="3526"/>
        <item m="1" x="3529"/>
        <item m="1" x="3532"/>
        <item m="1" x="3535"/>
        <item m="1" x="3538"/>
        <item m="1" x="3541"/>
        <item m="1" x="3544"/>
        <item m="1" x="3546"/>
        <item m="1" x="5207"/>
        <item m="1" x="5209"/>
        <item m="1" x="5212"/>
        <item m="1" x="5215"/>
        <item m="1" x="5218"/>
        <item m="1" x="5221"/>
        <item m="1" x="5224"/>
        <item m="1" x="5227"/>
        <item m="1" x="5230"/>
        <item m="1" x="5233"/>
        <item m="1" x="5236"/>
        <item m="1" x="5239"/>
        <item m="1" x="5242"/>
        <item m="1" x="5245"/>
        <item m="1" x="5248"/>
        <item m="1" x="5251"/>
        <item m="1" x="5254"/>
        <item m="1" x="5257"/>
        <item m="1" x="5260"/>
        <item m="1" x="5263"/>
        <item m="1" x="5266"/>
        <item m="1" x="5269"/>
        <item m="1" x="5272"/>
        <item m="1" x="5274"/>
        <item m="1" x="7098"/>
        <item m="1" x="7104"/>
        <item m="1" x="7111"/>
        <item m="1" x="7118"/>
        <item m="1" x="7125"/>
        <item m="1" x="7132"/>
        <item m="1" x="7139"/>
        <item m="1" x="7146"/>
        <item m="1" x="7153"/>
        <item m="1" x="7160"/>
        <item m="1" x="7167"/>
        <item m="1" x="7174"/>
        <item m="1" x="7181"/>
        <item m="1" x="7188"/>
        <item m="1" x="7195"/>
        <item m="1" x="7202"/>
        <item m="1" x="7209"/>
        <item m="1" x="7215"/>
        <item m="1" x="7220"/>
        <item m="1" x="7225"/>
        <item m="1" x="7229"/>
        <item m="1" x="7232"/>
        <item m="1" x="7235"/>
        <item m="1" x="7237"/>
        <item m="1" x="1843"/>
        <item m="1" x="1849"/>
        <item m="1" x="1856"/>
        <item m="1" x="1863"/>
        <item m="1" x="1870"/>
        <item m="1" x="1877"/>
        <item m="1" x="1884"/>
        <item m="1" x="1891"/>
        <item m="1" x="1898"/>
        <item m="1" x="1905"/>
        <item m="1" x="1912"/>
        <item m="1" x="1919"/>
        <item m="1" x="1926"/>
        <item m="1" x="1933"/>
        <item m="1" x="1940"/>
        <item m="1" x="1947"/>
        <item m="1" x="1954"/>
        <item m="1" x="1960"/>
        <item m="1" x="1965"/>
        <item m="1" x="1970"/>
        <item m="1" x="1974"/>
        <item m="1" x="1977"/>
        <item m="1" x="1980"/>
        <item m="1" x="1982"/>
        <item m="1" x="3910"/>
        <item m="1" x="3916"/>
        <item m="1" x="3923"/>
        <item m="1" x="3930"/>
        <item m="1" x="3937"/>
        <item m="1" x="3944"/>
        <item m="1" x="3951"/>
        <item m="1" x="3958"/>
        <item m="1" x="3965"/>
        <item m="1" x="3972"/>
        <item m="1" x="3979"/>
        <item m="1" x="3986"/>
        <item m="1" x="3993"/>
        <item m="1" x="4000"/>
        <item m="1" x="4007"/>
        <item m="1" x="4014"/>
        <item m="1" x="4021"/>
        <item m="1" x="4027"/>
        <item m="1" x="4032"/>
        <item m="1" x="4037"/>
        <item m="1" x="4041"/>
        <item m="1" x="4044"/>
        <item m="1" x="4047"/>
        <item m="1" x="4049"/>
        <item m="1" x="5494"/>
        <item m="1" x="5500"/>
        <item m="1" x="5507"/>
        <item m="1" x="5514"/>
        <item m="1" x="5521"/>
        <item m="1" x="5528"/>
        <item m="1" x="5535"/>
        <item m="1" x="5542"/>
        <item m="1" x="5549"/>
        <item m="1" x="5556"/>
        <item m="1" x="5563"/>
        <item m="1" x="5570"/>
        <item m="1" x="5577"/>
        <item m="1" x="5584"/>
        <item m="1" x="5591"/>
        <item m="1" x="5598"/>
        <item m="1" x="5605"/>
        <item m="1" x="5611"/>
        <item m="1" x="5616"/>
        <item m="1" x="5621"/>
        <item m="1" x="5625"/>
        <item m="1" x="5628"/>
        <item m="1" x="5631"/>
        <item m="1" x="5633"/>
        <item m="1" x="7710"/>
        <item m="1" x="7719"/>
        <item m="1" x="7729"/>
        <item m="1" x="7739"/>
        <item m="1" x="7749"/>
        <item m="1" x="7759"/>
        <item m="1" x="7769"/>
        <item m="1" x="7779"/>
        <item m="1" x="7789"/>
        <item m="1" x="7799"/>
        <item m="1" x="7809"/>
        <item m="1" x="7819"/>
        <item m="1" x="7828"/>
        <item m="1" x="7836"/>
        <item m="1" x="7844"/>
        <item m="1" x="7851"/>
        <item m="1" x="7858"/>
        <item m="1" x="7864"/>
        <item m="1" x="7869"/>
        <item m="1" x="7874"/>
        <item m="1" x="7878"/>
        <item m="1" x="7881"/>
        <item m="1" x="7884"/>
        <item m="1" x="7886"/>
        <item m="1" x="2454"/>
        <item m="1" x="2463"/>
        <item m="1" x="2473"/>
        <item m="1" x="2483"/>
        <item m="1" x="2493"/>
        <item m="1" x="2503"/>
        <item m="1" x="2513"/>
        <item m="1" x="2523"/>
        <item m="1" x="2533"/>
        <item m="1" x="2543"/>
        <item m="1" x="2553"/>
        <item m="1" x="2563"/>
        <item m="1" x="2572"/>
        <item m="1" x="2580"/>
        <item m="1" x="2588"/>
        <item m="1" x="2595"/>
        <item m="1" x="2602"/>
        <item m="1" x="2608"/>
        <item m="1" x="2613"/>
        <item m="1" x="2618"/>
        <item m="1" x="2622"/>
        <item m="1" x="2625"/>
        <item m="1" x="2628"/>
        <item m="1" x="2630"/>
        <item m="1" x="6667"/>
        <item m="1" x="6669"/>
        <item m="1" x="6672"/>
        <item m="1" x="6674"/>
        <item m="1" x="6676"/>
        <item m="1" x="6678"/>
        <item m="1" x="6680"/>
        <item m="1" x="6682"/>
        <item m="1" x="6685"/>
        <item m="1" x="6689"/>
        <item m="1" x="6693"/>
        <item m="1" x="6698"/>
        <item m="1" x="6703"/>
        <item m="1" x="6708"/>
        <item m="1" x="6713"/>
        <item m="1" x="6718"/>
        <item m="1" x="6723"/>
        <item m="1" x="6728"/>
        <item m="1" x="6733"/>
        <item m="1" x="6738"/>
        <item m="1" x="6743"/>
        <item m="1" x="6748"/>
        <item m="1" x="6753"/>
        <item m="1" x="6757"/>
        <item m="1" x="1411"/>
        <item m="1" x="1413"/>
        <item m="1" x="1415"/>
        <item m="1" x="1417"/>
        <item m="1" x="1419"/>
        <item m="1" x="1421"/>
        <item m="1" x="1423"/>
        <item m="1" x="1425"/>
        <item m="1" x="1428"/>
        <item m="1" x="1432"/>
        <item m="1" x="1436"/>
        <item m="1" x="1441"/>
        <item m="1" x="1446"/>
        <item m="1" x="1451"/>
        <item m="1" x="1456"/>
        <item m="1" x="1461"/>
        <item m="1" x="1466"/>
        <item m="1" x="1471"/>
        <item m="1" x="1476"/>
        <item m="1" x="1481"/>
        <item m="1" x="1486"/>
        <item m="1" x="1491"/>
        <item m="1" x="1496"/>
        <item m="1" x="1500"/>
        <item m="1" x="3551"/>
        <item m="1" x="3553"/>
        <item m="1" x="3555"/>
        <item m="1" x="3557"/>
        <item m="1" x="3559"/>
        <item m="1" x="3561"/>
        <item m="1" x="3563"/>
        <item m="1" x="3565"/>
        <item m="1" x="3568"/>
        <item m="1" x="3572"/>
        <item m="1" x="3576"/>
        <item m="1" x="3581"/>
        <item m="1" x="3586"/>
        <item m="1" x="3591"/>
        <item m="1" x="3596"/>
        <item m="1" x="3601"/>
        <item m="1" x="3606"/>
        <item m="1" x="3611"/>
        <item m="1" x="3616"/>
        <item m="1" x="3621"/>
        <item m="1" x="3626"/>
        <item m="1" x="3631"/>
        <item m="1" x="3636"/>
        <item m="1" x="3640"/>
        <item m="1" x="5279"/>
        <item m="1" x="5281"/>
        <item m="1" x="5283"/>
        <item m="1" x="5285"/>
        <item m="1" x="5287"/>
        <item m="1" x="5289"/>
        <item m="1" x="5291"/>
        <item m="1" x="5293"/>
        <item m="1" x="5295"/>
        <item m="1" x="5297"/>
        <item m="1" x="5299"/>
        <item m="1" x="5301"/>
        <item m="1" x="5303"/>
        <item m="1" x="5305"/>
        <item m="1" x="5307"/>
        <item m="1" x="5309"/>
        <item m="1" x="5311"/>
        <item m="1" x="5313"/>
        <item m="1" x="5315"/>
        <item m="1" x="5317"/>
        <item m="1" x="5319"/>
        <item m="1" x="5321"/>
        <item m="1" x="5323"/>
        <item m="1" x="5324"/>
        <item m="1" x="7263"/>
        <item m="1" x="7268"/>
        <item m="1" x="7273"/>
        <item m="1" x="7278"/>
        <item m="1" x="7283"/>
        <item m="1" x="7288"/>
        <item m="1" x="7293"/>
        <item m="1" x="7298"/>
        <item m="1" x="7303"/>
        <item m="1" x="7308"/>
        <item m="1" x="7313"/>
        <item m="1" x="7318"/>
        <item m="1" x="7323"/>
        <item m="1" x="7328"/>
        <item m="1" x="7333"/>
        <item m="1" x="7338"/>
        <item m="1" x="7343"/>
        <item m="1" x="7347"/>
        <item m="1" x="7350"/>
        <item m="1" x="7353"/>
        <item m="1" x="7355"/>
        <item m="1" x="7357"/>
        <item m="1" x="7359"/>
        <item m="1" x="7360"/>
        <item m="1" x="2007"/>
        <item m="1" x="2012"/>
        <item m="1" x="2017"/>
        <item m="1" x="2022"/>
        <item m="1" x="2027"/>
        <item m="1" x="2032"/>
        <item m="1" x="2037"/>
        <item m="1" x="2042"/>
        <item m="1" x="2047"/>
        <item m="1" x="2052"/>
        <item m="1" x="2057"/>
        <item m="1" x="2062"/>
        <item m="1" x="2067"/>
        <item m="1" x="2072"/>
        <item m="1" x="2077"/>
        <item m="1" x="2082"/>
        <item m="1" x="2087"/>
        <item m="1" x="2091"/>
        <item m="1" x="2094"/>
        <item m="1" x="2097"/>
        <item m="1" x="2099"/>
        <item m="1" x="2101"/>
        <item m="1" x="2103"/>
        <item m="1" x="2104"/>
        <item m="1" x="4074"/>
        <item m="1" x="4079"/>
        <item m="1" x="4084"/>
        <item m="1" x="4089"/>
        <item m="1" x="4094"/>
        <item m="1" x="4099"/>
        <item m="1" x="4104"/>
        <item m="1" x="4109"/>
        <item m="1" x="4114"/>
        <item m="1" x="4119"/>
        <item m="1" x="4124"/>
        <item m="1" x="4129"/>
        <item m="1" x="4134"/>
        <item m="1" x="4139"/>
        <item m="1" x="4144"/>
        <item m="1" x="4149"/>
        <item m="1" x="4154"/>
        <item m="1" x="4158"/>
        <item m="1" x="4161"/>
        <item m="1" x="4164"/>
        <item m="1" x="4166"/>
        <item m="1" x="4168"/>
        <item m="1" x="4170"/>
        <item m="1" x="4171"/>
        <item m="1" x="5658"/>
        <item m="1" x="5663"/>
        <item m="1" x="5668"/>
        <item m="1" x="5673"/>
        <item m="1" x="5678"/>
        <item m="1" x="5683"/>
        <item m="1" x="5688"/>
        <item m="1" x="5693"/>
        <item m="1" x="5698"/>
        <item m="1" x="5703"/>
        <item m="1" x="5708"/>
        <item m="1" x="5713"/>
        <item m="1" x="5718"/>
        <item m="1" x="5723"/>
        <item m="1" x="5728"/>
        <item m="1" x="5733"/>
        <item m="1" x="5738"/>
        <item m="1" x="5742"/>
        <item m="1" x="5745"/>
        <item m="1" x="5748"/>
        <item m="1" x="5750"/>
        <item m="1" x="5752"/>
        <item m="1" x="5754"/>
        <item m="1" x="5755"/>
        <item m="1" x="7946"/>
        <item m="1" x="7954"/>
        <item m="1" x="7962"/>
        <item m="1" x="7970"/>
        <item m="1" x="7978"/>
        <item m="1" x="7986"/>
        <item m="1" x="7994"/>
        <item m="1" x="6788"/>
        <item m="1" x="6790"/>
        <item m="1" x="6792"/>
        <item m="1" x="6795"/>
        <item m="1" x="6798"/>
        <item m="1" x="6801"/>
        <item m="1" x="6804"/>
        <item m="1" x="6807"/>
        <item m="1" x="6811"/>
        <item m="1" x="6816"/>
        <item m="1" x="6821"/>
        <item m="1" x="6827"/>
        <item m="1" x="6833"/>
        <item m="1" x="6839"/>
        <item m="1" x="6845"/>
        <item m="1" x="6851"/>
        <item m="1" x="6857"/>
        <item m="1" x="6863"/>
        <item m="1" x="6869"/>
        <item m="1" x="6875"/>
        <item m="1" x="6881"/>
        <item m="1" x="6887"/>
        <item m="1" x="6893"/>
        <item m="1" x="6898"/>
        <item m="1" x="1531"/>
        <item m="1" x="1533"/>
        <item m="1" x="1536"/>
        <item m="1" x="1539"/>
        <item m="1" x="1542"/>
        <item m="1" x="1545"/>
        <item m="1" x="1548"/>
        <item m="1" x="1551"/>
        <item m="1" x="1555"/>
        <item m="1" x="1560"/>
        <item m="1" x="1565"/>
        <item m="1" x="1571"/>
        <item m="1" x="1577"/>
        <item m="1" x="1583"/>
        <item m="1" x="1589"/>
        <item m="1" x="1595"/>
        <item m="1" x="1601"/>
        <item m="1" x="1607"/>
        <item m="1" x="1613"/>
        <item m="1" x="1619"/>
        <item m="1" x="1625"/>
        <item m="1" x="1631"/>
        <item m="1" x="1637"/>
        <item m="1" x="1642"/>
        <item m="1" x="3671"/>
        <item m="1" x="3673"/>
        <item m="1" x="3678"/>
        <item m="1" x="3681"/>
        <item m="1" x="3684"/>
        <item m="1" x="3687"/>
        <item m="1" x="3690"/>
        <item m="1" x="3693"/>
        <item m="1" x="3696"/>
        <item m="1" x="3699"/>
        <item m="1" x="3702"/>
        <item m="1" x="3705"/>
        <item m="1" x="3708"/>
        <item m="1" x="3711"/>
        <item m="1" x="3714"/>
        <item m="1" x="3717"/>
        <item m="1" x="3720"/>
        <item m="1" x="3723"/>
        <item m="1" x="3726"/>
        <item m="1" x="3729"/>
        <item m="1" x="3732"/>
        <item m="1" x="3735"/>
        <item m="1" x="3737"/>
        <item m="1" x="5327"/>
        <item m="1" x="5328"/>
        <item m="1" x="5331"/>
        <item m="1" x="5334"/>
        <item m="1" x="5337"/>
        <item m="1" x="5340"/>
        <item m="1" x="5343"/>
        <item m="1" x="5346"/>
        <item m="1" x="5349"/>
        <item m="1" x="5352"/>
        <item m="1" x="5355"/>
        <item m="1" x="5358"/>
        <item m="1" x="5361"/>
        <item m="1" x="5364"/>
        <item m="1" x="5367"/>
        <item m="1" x="5370"/>
        <item m="1" x="5373"/>
        <item m="1" x="5376"/>
        <item m="1" x="5379"/>
        <item m="1" x="5382"/>
        <item m="1" x="5385"/>
        <item m="1" x="5388"/>
        <item m="1" x="5391"/>
        <item m="1" x="5393"/>
        <item m="1" x="7383"/>
        <item m="1" x="7388"/>
        <item m="1" x="7394"/>
        <item m="1" x="7400"/>
        <item m="1" x="7406"/>
        <item m="1" x="7412"/>
        <item m="1" x="7418"/>
        <item m="1" x="7424"/>
        <item m="1" x="7430"/>
        <item m="1" x="7436"/>
        <item m="1" x="7442"/>
        <item m="1" x="7448"/>
        <item m="1" x="7454"/>
        <item m="1" x="7460"/>
        <item m="1" x="7466"/>
        <item m="1" x="7472"/>
        <item m="1" x="7478"/>
        <item m="1" x="7483"/>
        <item m="1" x="7487"/>
        <item m="1" x="7491"/>
        <item m="1" x="7494"/>
        <item m="1" x="7497"/>
        <item m="1" x="7500"/>
        <item m="1" x="7502"/>
        <item m="1" x="2127"/>
        <item m="1" x="2132"/>
        <item m="1" x="2138"/>
        <item m="1" x="2144"/>
        <item m="1" x="2150"/>
        <item m="1" x="2156"/>
        <item m="1" x="2162"/>
        <item m="1" x="2168"/>
        <item m="1" x="2174"/>
        <item m="1" x="2180"/>
        <item m="1" x="2186"/>
        <item m="1" x="2192"/>
        <item m="1" x="2198"/>
        <item m="1" x="2204"/>
        <item m="1" x="2210"/>
        <item m="1" x="2216"/>
        <item m="1" x="2222"/>
        <item m="1" x="2227"/>
        <item m="1" x="2231"/>
        <item m="1" x="2235"/>
        <item m="1" x="2238"/>
        <item m="1" x="2241"/>
        <item m="1" x="2244"/>
        <item m="1" x="2246"/>
        <item m="1" x="4194"/>
        <item m="1" x="4199"/>
        <item m="1" x="4205"/>
        <item m="1" x="4211"/>
        <item m="1" x="4217"/>
        <item m="1" x="4223"/>
        <item m="1" x="4229"/>
        <item m="1" x="4235"/>
        <item m="1" x="4241"/>
        <item m="1" x="4247"/>
        <item m="1" x="4253"/>
        <item m="1" x="4259"/>
        <item m="1" x="4265"/>
        <item m="1" x="4271"/>
        <item m="1" x="4277"/>
        <item m="1" x="4283"/>
        <item m="1" x="4289"/>
        <item m="1" x="4294"/>
        <item m="1" x="4298"/>
        <item m="1" x="4302"/>
        <item m="1" x="4305"/>
        <item m="1" x="4308"/>
        <item m="1" x="4311"/>
        <item m="1" x="4313"/>
        <item m="1" x="5778"/>
        <item m="1" x="5783"/>
        <item m="1" x="5789"/>
        <item m="1" x="5795"/>
        <item m="1" x="5801"/>
        <item m="1" x="5807"/>
        <item m="1" x="5813"/>
        <item m="1" x="5819"/>
        <item m="1" x="5825"/>
        <item m="1" x="5831"/>
        <item m="1" x="5837"/>
        <item m="1" x="5843"/>
        <item m="1" x="5849"/>
        <item m="1" x="5855"/>
        <item m="1" x="5861"/>
        <item m="1" x="5867"/>
        <item m="1" x="5873"/>
        <item m="1" x="5878"/>
        <item m="1" x="5882"/>
        <item m="1" x="5886"/>
        <item m="1" x="5889"/>
        <item m="1" x="5892"/>
        <item m="1" x="5895"/>
        <item m="1" x="5897"/>
        <item m="1" x="2809"/>
        <item m="1" x="2815"/>
        <item m="1" x="2822"/>
        <item m="1" x="2829"/>
        <item m="1" x="2836"/>
        <item m="1" x="2843"/>
        <item m="1" x="2850"/>
        <item m="1" x="2857"/>
        <item m="1" x="2864"/>
        <item m="1" x="2871"/>
        <item m="1" x="2878"/>
        <item m="1" x="2885"/>
        <item m="1" x="2892"/>
        <item m="1" x="2899"/>
        <item m="1" x="2906"/>
        <item m="1" x="2912"/>
        <item m="1" x="2918"/>
        <item m="1" x="2923"/>
        <item m="1" x="2927"/>
        <item m="1" x="2931"/>
        <item m="1" x="2934"/>
        <item m="1" x="2937"/>
        <item m="1" x="2940"/>
        <item m="1" x="2942"/>
        <item m="1" x="6931"/>
        <item m="1" x="6933"/>
        <item m="1" x="6936"/>
        <item m="1" x="6939"/>
        <item m="1" x="6942"/>
        <item m="1" x="6945"/>
        <item m="1" x="6948"/>
        <item m="1" x="6951"/>
        <item m="1" x="6955"/>
        <item m="1" x="6960"/>
        <item m="1" x="6965"/>
        <item m="1" x="6971"/>
        <item m="1" x="6977"/>
        <item m="1" x="6983"/>
        <item m="1" x="6989"/>
        <item m="1" x="6995"/>
        <item m="1" x="7001"/>
        <item m="1" x="7007"/>
        <item m="1" x="7013"/>
        <item m="1" x="7019"/>
        <item m="1" x="7025"/>
        <item m="1" x="7031"/>
        <item m="1" x="7037"/>
        <item m="1" x="7042"/>
        <item m="1" x="1675"/>
        <item m="1" x="1677"/>
        <item m="1" x="1680"/>
        <item m="1" x="1683"/>
        <item m="1" x="1686"/>
        <item m="1" x="1689"/>
        <item m="1" x="1692"/>
        <item m="1" x="1695"/>
        <item m="1" x="1699"/>
        <item m="1" x="1704"/>
        <item m="1" x="1709"/>
        <item m="1" x="1715"/>
        <item m="1" x="1721"/>
        <item m="1" x="1727"/>
        <item m="1" x="1733"/>
        <item m="1" x="1739"/>
        <item m="1" x="1745"/>
        <item m="1" x="1751"/>
        <item m="1" x="1757"/>
        <item m="1" x="1763"/>
        <item m="1" x="1769"/>
        <item m="1" x="1775"/>
        <item m="1" x="1781"/>
        <item m="1" x="1786"/>
        <item m="1" x="3742"/>
        <item m="1" x="3744"/>
        <item m="1" x="3747"/>
        <item m="1" x="3750"/>
        <item m="1" x="3753"/>
        <item m="1" x="3756"/>
        <item m="1" x="3759"/>
        <item m="1" x="3762"/>
        <item m="1" x="3766"/>
        <item m="1" x="3771"/>
        <item m="1" x="3776"/>
        <item m="1" x="3782"/>
        <item m="1" x="3788"/>
        <item m="1" x="3794"/>
        <item m="1" x="3800"/>
        <item m="1" x="3806"/>
        <item m="1" x="3812"/>
        <item m="1" x="3818"/>
        <item m="1" x="3824"/>
        <item m="1" x="3830"/>
        <item m="1" x="3836"/>
        <item m="1" x="3842"/>
        <item m="1" x="3848"/>
        <item m="1" x="3853"/>
        <item m="1" x="5398"/>
        <item m="1" x="5400"/>
        <item m="1" x="5403"/>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5"/>
        <item m="1" x="7527"/>
        <item m="1" x="7532"/>
        <item m="1" x="7538"/>
        <item m="1" x="7544"/>
        <item m="1" x="7550"/>
        <item m="1" x="7556"/>
        <item m="1" x="7562"/>
        <item m="1" x="7568"/>
        <item m="1" x="7574"/>
        <item m="1" x="7580"/>
        <item m="1" x="7586"/>
        <item m="1" x="7592"/>
        <item m="1" x="7598"/>
        <item m="1" x="7604"/>
        <item m="1" x="7610"/>
        <item m="1" x="7616"/>
        <item m="1" x="7622"/>
        <item m="1" x="7627"/>
        <item m="1" x="7631"/>
        <item m="1" x="7635"/>
        <item m="1" x="7638"/>
        <item m="1" x="7641"/>
        <item m="1" x="7644"/>
        <item m="1" x="7646"/>
        <item m="1" x="2271"/>
        <item m="1" x="2276"/>
        <item m="1" x="2282"/>
        <item m="1" x="2288"/>
        <item m="1" x="2294"/>
        <item m="1" x="2300"/>
        <item m="1" x="2306"/>
        <item m="1" x="2312"/>
        <item m="1" x="2318"/>
        <item m="1" x="2324"/>
        <item m="1" x="2330"/>
        <item m="1" x="2336"/>
        <item m="1" x="2342"/>
        <item m="1" x="2348"/>
        <item m="1" x="2354"/>
        <item m="1" x="2360"/>
        <item m="1" x="2366"/>
        <item m="1" x="2371"/>
        <item m="1" x="2375"/>
        <item m="1" x="2379"/>
        <item m="1" x="2382"/>
        <item m="1" x="2385"/>
        <item m="1" x="2388"/>
        <item m="1" x="2390"/>
        <item m="1" x="4338"/>
        <item m="1" x="4343"/>
        <item m="1" x="4349"/>
        <item m="1" x="4355"/>
        <item m="1" x="4361"/>
        <item m="1" x="4367"/>
        <item m="1" x="4373"/>
        <item m="1" x="4379"/>
        <item m="1" x="4385"/>
        <item m="1" x="4391"/>
        <item m="1" x="4397"/>
        <item m="1" x="4403"/>
        <item m="1" x="4409"/>
        <item m="1" x="4415"/>
        <item m="1" x="4421"/>
        <item m="1" x="4427"/>
        <item m="1" x="4433"/>
        <item m="1" x="4438"/>
        <item m="1" x="4442"/>
        <item m="1" x="4446"/>
        <item m="1" x="4449"/>
        <item m="1" x="4452"/>
        <item m="1" x="4455"/>
        <item m="1" x="4457"/>
        <item m="1" x="5922"/>
        <item m="1" x="5927"/>
        <item m="1" x="5933"/>
        <item m="1" x="5939"/>
        <item m="1" x="5945"/>
        <item m="1" x="5951"/>
        <item m="1" x="5957"/>
        <item m="1" x="5963"/>
        <item m="1" x="5969"/>
        <item m="1" x="5975"/>
        <item m="1" x="5981"/>
        <item m="1" x="5987"/>
        <item m="1" x="5993"/>
        <item m="1" x="5999"/>
        <item m="1" x="6005"/>
        <item m="1" x="6011"/>
        <item m="1" x="6017"/>
        <item m="1" x="6022"/>
        <item m="1" x="6026"/>
        <item m="1" x="6030"/>
        <item m="1" x="6033"/>
        <item m="1" x="6036"/>
        <item m="1" x="6039"/>
        <item m="1" x="6041"/>
        <item m="1" x="746"/>
        <item m="1" x="750"/>
        <item m="1" x="754"/>
        <item m="1" x="758"/>
        <item m="1" x="762"/>
        <item m="1" x="766"/>
        <item m="1" x="769"/>
        <item m="1" x="772"/>
        <item m="1" x="775"/>
        <item m="1" x="777"/>
        <item m="1" x="7077"/>
        <item m="1" x="7080"/>
        <item m="1" x="7084"/>
        <item m="1" x="7088"/>
        <item m="1" x="7093"/>
        <item m="1" x="7099"/>
        <item m="1" x="7105"/>
        <item m="1" x="7112"/>
        <item m="1" x="7119"/>
        <item m="1" x="7126"/>
        <item m="1" x="7133"/>
        <item m="1" x="7140"/>
        <item m="1" x="7147"/>
        <item m="1" x="7154"/>
        <item m="1" x="7161"/>
        <item m="1" x="7168"/>
        <item m="1" x="7175"/>
        <item m="1" x="7182"/>
        <item m="1" x="7189"/>
        <item m="1" x="7196"/>
        <item m="1" x="7203"/>
        <item m="1" x="7210"/>
        <item m="1" x="7216"/>
        <item m="1" x="7221"/>
        <item m="1" x="1822"/>
        <item m="1" x="1825"/>
        <item m="1" x="1829"/>
        <item m="1" x="1833"/>
        <item m="1" x="1838"/>
        <item m="1" x="1844"/>
        <item m="1" x="1850"/>
        <item m="1" x="1857"/>
        <item m="1" x="1864"/>
        <item m="1" x="1871"/>
        <item m="1" x="1878"/>
        <item m="1" x="1885"/>
        <item m="1" x="1892"/>
        <item m="1" x="1899"/>
        <item m="1" x="1906"/>
        <item m="1" x="1913"/>
        <item m="1" x="1920"/>
        <item m="1" x="1927"/>
        <item m="1" x="1934"/>
        <item m="1" x="1941"/>
        <item m="1" x="1948"/>
        <item m="1" x="1955"/>
        <item m="1" x="1961"/>
        <item m="1" x="1966"/>
        <item m="1" x="3889"/>
        <item m="1" x="3892"/>
        <item m="1" x="3896"/>
        <item m="1" x="3900"/>
        <item m="1" x="3905"/>
        <item m="1" x="3911"/>
        <item m="1" x="3917"/>
        <item m="1" x="3924"/>
        <item m="1" x="3931"/>
        <item m="1" x="3938"/>
        <item m="1" x="3945"/>
        <item m="1" x="3952"/>
        <item m="1" x="3959"/>
        <item m="1" x="3966"/>
        <item m="1" x="3973"/>
        <item m="1" x="3980"/>
        <item m="1" x="3987"/>
        <item m="1" x="3994"/>
        <item m="1" x="4001"/>
        <item m="1" x="4008"/>
        <item m="1" x="4015"/>
        <item m="1" x="4022"/>
        <item m="1" x="4028"/>
        <item m="1" x="4033"/>
        <item m="1" x="5473"/>
        <item m="1" x="5476"/>
        <item m="1" x="5480"/>
        <item m="1" x="5484"/>
        <item m="1" x="5489"/>
        <item m="1" x="5495"/>
        <item m="1" x="5501"/>
        <item m="1" x="5508"/>
        <item m="1" x="5515"/>
        <item m="1" x="5522"/>
        <item m="1" x="5529"/>
        <item m="1" x="5536"/>
        <item m="1" x="5543"/>
        <item m="1" x="5550"/>
        <item m="1" x="5557"/>
        <item m="1" x="5564"/>
        <item m="1" x="5571"/>
        <item m="1" x="5578"/>
        <item m="1" x="5585"/>
        <item m="1" x="5592"/>
        <item m="1" x="5599"/>
        <item m="1" x="5606"/>
        <item m="1" x="5612"/>
        <item m="1" x="5617"/>
        <item m="1" x="7674"/>
        <item m="1" x="7680"/>
        <item m="1" x="7687"/>
        <item m="1" x="7694"/>
        <item m="1" x="7702"/>
        <item m="1" x="7711"/>
        <item m="1" x="7720"/>
        <item m="1" x="7730"/>
        <item m="1" x="7740"/>
        <item m="1" x="7750"/>
        <item m="1" x="7760"/>
        <item m="1" x="7770"/>
        <item m="1" x="7780"/>
        <item m="1" x="7790"/>
        <item m="1" x="7800"/>
        <item m="1" x="7810"/>
        <item m="1" x="7820"/>
        <item m="1" x="7829"/>
        <item m="1" x="7837"/>
        <item m="1" x="7845"/>
        <item m="1" x="7852"/>
        <item m="1" x="7859"/>
        <item m="1" x="7865"/>
        <item m="1" x="7870"/>
        <item m="1" x="2418"/>
        <item m="1" x="2424"/>
        <item m="1" x="2431"/>
        <item m="1" x="2438"/>
        <item m="1" x="2446"/>
        <item m="1" x="2455"/>
        <item m="1" x="2464"/>
        <item m="1" x="2474"/>
        <item m="1" x="2484"/>
        <item m="1" x="2494"/>
        <item m="1" x="2504"/>
        <item m="1" x="2514"/>
        <item m="1" x="2524"/>
        <item m="1" x="2534"/>
        <item m="1" x="2544"/>
        <item m="1" x="2554"/>
        <item m="1" x="2564"/>
        <item m="1" x="2573"/>
        <item m="1" x="2581"/>
        <item m="1" x="2589"/>
        <item m="1" x="2596"/>
        <item m="1" x="2603"/>
        <item m="1" x="2609"/>
        <item m="1" x="2614"/>
        <item m="1" x="4485"/>
        <item m="1" x="4491"/>
        <item m="1" x="4498"/>
        <item m="1" x="4505"/>
        <item m="1" x="4512"/>
        <item m="1" x="4519"/>
        <item m="1" x="4526"/>
        <item m="1" x="4533"/>
        <item m="1" x="4540"/>
        <item m="1" x="4547"/>
        <item m="1" x="4554"/>
        <item m="1" x="4561"/>
        <item m="1" x="4568"/>
        <item m="1" x="4575"/>
        <item m="1" x="4582"/>
        <item m="1" x="4589"/>
        <item m="1" x="4596"/>
        <item m="1" x="4602"/>
        <item m="1" x="4607"/>
        <item m="1" x="4612"/>
        <item m="1" x="4616"/>
        <item m="1" x="4620"/>
        <item m="1" x="4623"/>
        <item m="1" x="4625"/>
        <item m="1" x="6069"/>
        <item m="1" x="6075"/>
        <item m="1" x="6082"/>
        <item m="1" x="6089"/>
        <item m="1" x="6096"/>
        <item m="1" x="6103"/>
        <item m="1" x="6110"/>
        <item m="1" x="6117"/>
        <item m="1" x="6124"/>
        <item m="1" x="6131"/>
        <item m="1" x="6138"/>
        <item m="1" x="6145"/>
        <item m="1" x="6152"/>
        <item m="1" x="6159"/>
        <item m="1" x="6166"/>
        <item m="1" x="6173"/>
        <item m="1" x="6180"/>
        <item m="1" x="6186"/>
        <item m="1" x="6191"/>
        <item m="1" x="6196"/>
        <item m="1" x="6200"/>
        <item m="1" x="6204"/>
        <item m="1" x="6207"/>
        <item m="1" x="6209"/>
        <item m="1" x="790"/>
        <item m="1" x="794"/>
        <item m="1" x="799"/>
        <item m="1" x="804"/>
        <item m="1" x="809"/>
        <item m="1" x="814"/>
        <item m="1" x="819"/>
        <item m="1" x="824"/>
        <item m="1" x="829"/>
        <item m="1" x="834"/>
        <item m="1" x="839"/>
        <item m="1" x="844"/>
        <item m="1" x="849"/>
        <item m="1" x="854"/>
        <item m="1" x="859"/>
        <item m="1" x="864"/>
        <item m="1" x="869"/>
        <item m="1" x="874"/>
        <item m="1" x="879"/>
        <item m="1" x="884"/>
        <item m="1" x="888"/>
        <item m="1" x="892"/>
        <item m="1" x="895"/>
        <item m="1" x="897"/>
        <item m="1" x="3066"/>
        <item m="1" x="3072"/>
        <item m="1" x="3079"/>
        <item m="1" x="3086"/>
        <item m="1" x="3093"/>
        <item m="1" x="3100"/>
        <item m="1" x="3107"/>
        <item m="1" x="3114"/>
        <item m="1" x="3121"/>
        <item m="1" x="3128"/>
        <item m="1" x="3135"/>
        <item m="1" x="3142"/>
        <item m="1" x="3149"/>
        <item m="1" x="3156"/>
        <item m="1" x="3163"/>
        <item m="1" x="3170"/>
        <item m="1" x="3177"/>
        <item m="1" x="3183"/>
        <item m="1" x="7245"/>
        <item m="1" x="7248"/>
        <item m="1" x="7252"/>
        <item m="1" x="7255"/>
        <item m="1" x="7259"/>
        <item m="1" x="7264"/>
        <item m="1" x="7269"/>
        <item m="1" x="7274"/>
        <item m="1" x="7279"/>
        <item m="1" x="7284"/>
        <item m="1" x="7289"/>
        <item m="1" x="7294"/>
        <item m="1" x="7299"/>
        <item m="1" x="7304"/>
        <item m="1" x="7309"/>
        <item m="1" x="7314"/>
        <item m="1" x="7319"/>
        <item m="1" x="7324"/>
        <item m="1" x="7329"/>
        <item m="1" x="7334"/>
        <item m="1" x="7339"/>
        <item m="1" x="7344"/>
        <item m="1" x="7348"/>
        <item m="1" x="7351"/>
        <item m="1" x="1990"/>
        <item m="1" x="1993"/>
        <item m="1" x="1996"/>
        <item m="1" x="1999"/>
        <item m="1" x="2003"/>
        <item m="1" x="2008"/>
        <item m="1" x="2013"/>
        <item m="1" x="2018"/>
        <item m="1" x="2023"/>
        <item m="1" x="2028"/>
        <item m="1" x="2033"/>
        <item m="1" x="2038"/>
        <item m="1" x="2043"/>
        <item m="1" x="2048"/>
        <item m="1" x="2053"/>
        <item m="1" x="2058"/>
        <item m="1" x="2063"/>
        <item m="1" x="2068"/>
        <item m="1" x="2073"/>
        <item m="1" x="2078"/>
        <item m="1" x="2083"/>
        <item m="1" x="2088"/>
        <item m="1" x="2092"/>
        <item m="1" x="2095"/>
        <item m="1" x="4057"/>
        <item m="1" x="4060"/>
        <item m="1" x="4063"/>
        <item m="1" x="4066"/>
        <item m="1" x="4070"/>
        <item m="1" x="4075"/>
        <item m="1" x="4080"/>
        <item m="1" x="4085"/>
        <item m="1" x="4090"/>
        <item m="1" x="4095"/>
        <item m="1" x="4100"/>
        <item m="1" x="4105"/>
        <item m="1" x="4110"/>
        <item m="1" x="4115"/>
        <item m="1" x="4120"/>
        <item m="1" x="4125"/>
        <item m="1" x="4130"/>
        <item m="1" x="4135"/>
        <item m="1" x="4140"/>
        <item m="1" x="4145"/>
        <item m="1" x="4150"/>
        <item m="1" x="4155"/>
        <item m="1" x="4159"/>
        <item m="1" x="4162"/>
        <item m="1" x="5641"/>
        <item m="1" x="5644"/>
        <item m="1" x="5647"/>
        <item m="1" x="5650"/>
        <item m="1" x="5654"/>
        <item m="1" x="5659"/>
        <item m="1" x="5664"/>
        <item m="1" x="5669"/>
        <item m="1" x="5674"/>
        <item m="1" x="5679"/>
        <item m="1" x="5684"/>
        <item m="1" x="5689"/>
        <item m="1" x="5694"/>
        <item m="1" x="5699"/>
        <item m="1" x="5704"/>
        <item m="1" x="5709"/>
        <item m="1" x="5714"/>
        <item m="1" x="5719"/>
        <item m="1" x="5724"/>
        <item m="1" x="5729"/>
        <item m="1" x="5734"/>
        <item m="1" x="5739"/>
        <item m="1" x="5743"/>
        <item m="1" x="5746"/>
        <item m="1" x="7914"/>
        <item m="1" x="7920"/>
        <item m="1" x="7926"/>
        <item m="1" x="7932"/>
        <item m="1" x="7939"/>
        <item m="1" x="7947"/>
        <item m="1" x="7955"/>
        <item m="1" x="7963"/>
        <item m="1" x="7971"/>
        <item m="1" x="7979"/>
        <item m="1" x="7987"/>
        <item m="1" x="7995"/>
        <item m="1" x="2658"/>
        <item m="1" x="2664"/>
        <item m="1" x="2670"/>
        <item m="1" x="2676"/>
        <item m="1" x="2682"/>
        <item m="1" x="2688"/>
        <item m="1" x="2694"/>
        <item m="1" x="2700"/>
        <item m="1" x="2706"/>
        <item m="1" x="2712"/>
        <item m="1" x="2718"/>
        <item m="1" x="2724"/>
        <item m="1" x="2730"/>
        <item m="1" x="2736"/>
        <item m="1" x="2742"/>
        <item m="1" x="2748"/>
        <item m="1" x="2754"/>
        <item m="1" x="2759"/>
        <item m="1" x="2763"/>
        <item m="1" x="2767"/>
        <item m="1" x="2770"/>
        <item m="1" x="2773"/>
        <item m="1" x="2775"/>
        <item m="1" x="2776"/>
        <item m="1" x="4653"/>
        <item m="1" x="4659"/>
        <item m="1" x="4665"/>
        <item m="1" x="4671"/>
        <item m="1" x="4677"/>
        <item m="1" x="4683"/>
        <item m="1" x="4689"/>
        <item m="1" x="4695"/>
        <item m="1" x="4701"/>
        <item m="1" x="4707"/>
        <item m="1" x="4713"/>
        <item m="1" x="4719"/>
        <item m="1" x="4725"/>
        <item m="1" x="4731"/>
        <item m="1" x="4737"/>
        <item m="1" x="4743"/>
        <item m="1" x="4749"/>
        <item m="1" x="4754"/>
        <item m="1" x="4758"/>
        <item m="1" x="4762"/>
        <item m="1" x="4765"/>
        <item m="1" x="4768"/>
        <item m="1" x="4770"/>
        <item m="1" x="4771"/>
        <item m="1" x="6237"/>
        <item m="1" x="6243"/>
        <item m="1" x="6249"/>
        <item m="1" x="6255"/>
        <item m="1" x="6259"/>
        <item m="1" x="6263"/>
        <item m="1" x="6267"/>
        <item m="1" x="6271"/>
        <item m="1" x="6275"/>
        <item m="1" x="6279"/>
        <item m="1" x="6283"/>
        <item m="1" x="6287"/>
        <item m="1" x="6291"/>
        <item m="1" x="6295"/>
        <item m="1" x="6299"/>
        <item m="1" x="6303"/>
        <item m="1" x="6307"/>
        <item m="1" x="6311"/>
        <item m="1" x="6315"/>
        <item m="1" x="6319"/>
        <item m="1" x="6322"/>
        <item m="1" x="6325"/>
        <item m="1" x="6327"/>
        <item m="1" x="6328"/>
        <item m="1" x="910"/>
        <item m="1" x="914"/>
        <item m="1" x="918"/>
        <item m="1" x="922"/>
        <item m="1" x="926"/>
        <item m="1" x="930"/>
        <item m="1" x="934"/>
        <item m="1" x="938"/>
        <item m="1" x="942"/>
        <item m="1" x="946"/>
        <item m="1" x="950"/>
        <item m="1" x="954"/>
        <item m="1" x="958"/>
        <item m="1" x="962"/>
        <item m="1" x="966"/>
        <item m="1" x="970"/>
        <item m="1" x="974"/>
        <item m="1" x="978"/>
        <item m="1" x="982"/>
        <item m="1" x="986"/>
        <item m="1" x="989"/>
        <item m="1" x="992"/>
        <item m="1" x="994"/>
        <item m="1" x="995"/>
        <item m="1" x="7366"/>
        <item m="1" x="7369"/>
        <item m="1" x="7372"/>
        <item m="1" x="7375"/>
        <item m="1" x="7379"/>
        <item m="1" x="7384"/>
        <item m="1" x="7389"/>
        <item m="1" x="7395"/>
        <item m="1" x="7401"/>
        <item m="1" x="7407"/>
        <item m="1" x="7413"/>
        <item m="1" x="7419"/>
        <item m="1" x="7425"/>
        <item m="1" x="7431"/>
        <item m="1" x="7437"/>
        <item m="1" x="7443"/>
        <item m="1" x="7449"/>
        <item m="1" x="7455"/>
        <item m="1" x="7461"/>
        <item m="1" x="7467"/>
        <item m="1" x="7473"/>
        <item m="1" x="7479"/>
        <item m="1" x="7484"/>
        <item m="1" x="7488"/>
        <item m="1" x="2110"/>
        <item m="1" x="2113"/>
        <item m="1" x="2116"/>
        <item m="1" x="2119"/>
        <item m="1" x="2123"/>
        <item m="1" x="2128"/>
        <item m="1" x="2133"/>
        <item m="1" x="2139"/>
        <item m="1" x="2145"/>
        <item m="1" x="2151"/>
        <item m="1" x="2157"/>
        <item m="1" x="2163"/>
        <item m="1" x="2169"/>
        <item m="1" x="2175"/>
        <item m="1" x="2181"/>
        <item m="1" x="2187"/>
        <item m="1" x="2193"/>
        <item m="1" x="2199"/>
        <item m="1" x="2205"/>
        <item m="1" x="2211"/>
        <item m="1" x="2217"/>
        <item m="1" x="2223"/>
        <item m="1" x="2228"/>
        <item m="1" x="2232"/>
        <item m="1" x="4177"/>
        <item m="1" x="4180"/>
        <item m="1" x="4183"/>
        <item m="1" x="4186"/>
        <item m="1" x="4190"/>
        <item m="1" x="4195"/>
        <item m="1" x="4200"/>
        <item m="1" x="4206"/>
        <item m="1" x="4212"/>
        <item m="1" x="4218"/>
        <item m="1" x="4224"/>
        <item m="1" x="4230"/>
        <item m="1" x="4236"/>
        <item m="1" x="4242"/>
        <item m="1" x="4248"/>
        <item m="1" x="4254"/>
        <item m="1" x="4260"/>
        <item m="1" x="4266"/>
        <item m="1" x="4272"/>
        <item m="1" x="4278"/>
        <item m="1" x="4284"/>
        <item m="1" x="4290"/>
        <item m="1" x="4295"/>
        <item m="1" x="4299"/>
        <item m="1" x="5761"/>
        <item m="1" x="5764"/>
        <item m="1" x="5767"/>
        <item m="1" x="5770"/>
        <item m="1" x="5774"/>
        <item m="1" x="5779"/>
        <item m="1" x="5784"/>
        <item m="1" x="5790"/>
        <item m="1" x="5796"/>
        <item m="1" x="5802"/>
        <item m="1" x="5808"/>
        <item m="1" x="5814"/>
        <item m="1" x="5820"/>
        <item m="1" x="5826"/>
        <item m="1" x="5832"/>
        <item m="1" x="5838"/>
        <item m="1" x="5844"/>
        <item m="1" x="5850"/>
        <item m="1" x="5856"/>
        <item m="1" x="5862"/>
        <item m="1" x="5868"/>
        <item m="1" x="5874"/>
        <item m="1" x="5879"/>
        <item m="1" x="5883"/>
        <item m="1" x="2787"/>
        <item m="1" x="2791"/>
        <item m="1" x="2795"/>
        <item m="1" x="2799"/>
        <item m="1" x="2804"/>
        <item m="1" x="2810"/>
        <item m="1" x="2816"/>
        <item m="1" x="2823"/>
        <item m="1" x="2830"/>
        <item m="1" x="2837"/>
        <item m="1" x="2844"/>
        <item m="1" x="2851"/>
        <item m="1" x="2858"/>
        <item m="1" x="2865"/>
        <item m="1" x="2872"/>
        <item m="1" x="2879"/>
        <item m="1" x="2886"/>
        <item m="1" x="2893"/>
        <item m="1" x="2900"/>
        <item m="1" x="2907"/>
        <item m="1" x="2913"/>
        <item m="1" x="2919"/>
        <item m="1" x="2924"/>
        <item m="1" x="2928"/>
        <item m="1" x="4798"/>
        <item m="1" x="4804"/>
        <item m="1" x="4810"/>
        <item m="1" x="4816"/>
        <item m="1" x="4822"/>
        <item m="1" x="4828"/>
        <item m="1" x="4834"/>
        <item m="1" x="4840"/>
        <item m="1" x="4846"/>
        <item m="1" x="4852"/>
        <item m="1" x="4858"/>
        <item m="1" x="4864"/>
        <item m="1" x="4870"/>
        <item m="1" x="4876"/>
        <item m="1" x="4882"/>
        <item m="1" x="4888"/>
        <item m="1" x="4894"/>
        <item m="1" x="4899"/>
        <item m="1" x="4903"/>
        <item m="1" x="4907"/>
        <item m="1" x="4910"/>
        <item m="1" x="4913"/>
        <item m="1" x="4915"/>
        <item m="1" x="4916"/>
        <item m="1" x="6339"/>
        <item m="1" x="6343"/>
        <item m="1" x="6347"/>
        <item m="1" x="6351"/>
        <item m="1" x="6355"/>
        <item m="1" x="6359"/>
        <item m="1" x="6363"/>
        <item m="1" x="6367"/>
        <item m="1" x="6371"/>
        <item m="1" x="6375"/>
        <item m="1" x="6379"/>
        <item m="1" x="6383"/>
        <item m="1" x="6387"/>
        <item m="1" x="6391"/>
        <item m="1" x="6395"/>
        <item m="1" x="6399"/>
        <item m="1" x="6403"/>
        <item m="1" x="6407"/>
        <item m="1" x="6411"/>
        <item m="1" x="6415"/>
        <item m="1" x="6418"/>
        <item m="1" x="6421"/>
        <item m="1" x="6423"/>
        <item m="1" x="6424"/>
        <item m="1" x="1006"/>
        <item m="1" x="1010"/>
        <item m="1" x="1014"/>
        <item m="1" x="1020"/>
        <item m="1" x="1026"/>
        <item m="1" x="1032"/>
        <item m="1" x="1038"/>
        <item m="1" x="1044"/>
        <item m="1" x="1050"/>
        <item m="1" x="1056"/>
        <item m="1" x="1062"/>
        <item m="1" x="1068"/>
        <item m="1" x="1074"/>
        <item m="1" x="1080"/>
        <item m="1" x="1086"/>
        <item m="1" x="1092"/>
        <item m="1" x="1098"/>
        <item m="1" x="1103"/>
        <item m="1" x="1107"/>
        <item m="1" x="1111"/>
        <item m="1" x="1114"/>
        <item m="1" x="1117"/>
        <item m="1" x="1119"/>
        <item m="1" x="1120"/>
        <item m="1" x="3288"/>
        <item m="1" x="3292"/>
        <item m="1" x="3296"/>
        <item m="1" x="3300"/>
        <item m="1" x="3304"/>
        <item m="1" x="3308"/>
        <item m="1" x="3312"/>
        <item m="1" x="3316"/>
        <item m="1" x="3320"/>
        <item m="1" x="3324"/>
        <item m="1" x="3328"/>
        <item m="1" x="3332"/>
        <item m="1" x="3336"/>
        <item m="1" x="3340"/>
        <item m="1" x="3344"/>
        <item m="1" x="3348"/>
        <item m="1" x="3352"/>
        <item m="1" x="3355"/>
        <item m="1" x="3357"/>
        <item m="1" x="3359"/>
        <item m="1" x="3360"/>
        <item m="1" x="3361"/>
        <item m="1" x="3362"/>
        <item m="1" x="3363"/>
        <item m="1" x="7510"/>
        <item m="1" x="7513"/>
        <item m="1" x="7516"/>
        <item m="1" x="7519"/>
        <item m="1" x="7523"/>
        <item m="1" x="7528"/>
        <item m="1" x="7533"/>
        <item m="1" x="7539"/>
        <item m="1" x="7545"/>
        <item m="1" x="7551"/>
        <item m="1" x="7557"/>
        <item m="1" x="7563"/>
        <item m="1" x="7569"/>
        <item m="1" x="7575"/>
        <item m="1" x="7581"/>
        <item m="1" x="7587"/>
        <item m="1" x="7593"/>
        <item m="1" x="7599"/>
        <item m="1" x="7605"/>
        <item m="1" x="7611"/>
        <item m="1" x="7617"/>
        <item m="1" x="7623"/>
        <item m="1" x="7628"/>
        <item m="1" x="7632"/>
        <item m="1" x="2254"/>
        <item m="1" x="2257"/>
        <item m="1" x="2260"/>
        <item m="1" x="2263"/>
        <item m="1" x="2267"/>
        <item m="1" x="2272"/>
        <item m="1" x="2277"/>
        <item m="1" x="2283"/>
        <item m="1" x="2289"/>
        <item m="1" x="2295"/>
        <item m="1" x="2301"/>
        <item m="1" x="2307"/>
        <item m="1" x="2313"/>
        <item m="1" x="2319"/>
        <item m="1" x="2325"/>
        <item m="1" x="2331"/>
        <item m="1" x="2337"/>
        <item m="1" x="2343"/>
        <item m="1" x="2349"/>
        <item m="1" x="2355"/>
        <item m="1" x="2361"/>
        <item m="1" x="2367"/>
        <item m="1" x="2372"/>
        <item m="1" x="2376"/>
        <item m="1" x="4321"/>
        <item m="1" x="4324"/>
        <item m="1" x="4327"/>
        <item m="1" x="4330"/>
        <item m="1" x="4334"/>
        <item m="1" x="4339"/>
        <item m="1" x="4344"/>
        <item m="1" x="4350"/>
        <item m="1" x="4356"/>
        <item m="1" x="4362"/>
        <item m="1" x="4368"/>
        <item m="1" x="4374"/>
        <item m="1" x="4380"/>
        <item m="1" x="4386"/>
        <item m="1" x="4392"/>
        <item m="1" x="4398"/>
        <item m="1" x="4404"/>
        <item m="1" x="4410"/>
        <item m="1" x="4416"/>
        <item m="1" x="4422"/>
        <item m="1" x="4428"/>
        <item m="1" x="4434"/>
        <item m="1" x="4439"/>
        <item m="1" x="4443"/>
        <item m="1" x="5905"/>
        <item m="1" x="5908"/>
        <item m="1" x="5911"/>
        <item m="1" x="5914"/>
        <item m="1" x="5918"/>
        <item m="1" x="5923"/>
        <item m="1" x="5928"/>
        <item m="1" x="5934"/>
        <item m="1" x="5940"/>
        <item m="1" x="5946"/>
        <item m="1" x="5952"/>
        <item m="1" x="5958"/>
        <item m="1" x="5964"/>
        <item m="1" x="5970"/>
        <item m="1" x="5976"/>
        <item m="1" x="5982"/>
        <item m="1" x="5988"/>
        <item m="1" x="5994"/>
        <item m="1" x="6000"/>
        <item m="1" x="6006"/>
        <item m="1" x="6012"/>
        <item m="1" x="6018"/>
        <item m="1" x="6023"/>
        <item m="1" x="6027"/>
        <item m="1" x="747"/>
        <item m="1" x="751"/>
        <item m="1" x="755"/>
        <item m="1" x="759"/>
        <item m="1" x="763"/>
        <item m="1" x="2955"/>
        <item m="1" x="2959"/>
        <item m="1" x="2963"/>
        <item m="1" x="2967"/>
        <item m="1" x="2971"/>
        <item m="1" x="2975"/>
        <item m="1" x="2979"/>
        <item m="1" x="2983"/>
        <item m="1" x="2987"/>
        <item m="1" x="2991"/>
        <item m="1" x="2995"/>
        <item m="1" x="2999"/>
        <item m="1" x="3003"/>
        <item m="1" x="3007"/>
        <item m="1" x="3011"/>
        <item m="1" x="3015"/>
        <item m="1" x="3019"/>
        <item m="1" x="3023"/>
        <item m="1" x="3027"/>
        <item m="1" x="3031"/>
        <item m="1" x="3034"/>
        <item m="1" x="3037"/>
        <item m="1" x="3039"/>
        <item m="1" x="3040"/>
        <item m="1" x="4937"/>
        <item m="1" x="4941"/>
        <item m="1" x="4945"/>
        <item m="1" x="4949"/>
        <item m="1" x="4953"/>
        <item m="1" x="4957"/>
        <item m="1" x="4961"/>
        <item m="1" x="4965"/>
        <item m="1" x="4969"/>
        <item m="1" x="4973"/>
        <item m="1" x="4977"/>
        <item m="1" x="4981"/>
        <item m="1" x="4985"/>
        <item m="1" x="4989"/>
        <item m="1" x="4993"/>
        <item m="1" x="4997"/>
        <item m="1" x="5001"/>
        <item m="1" x="5004"/>
        <item m="1" x="5006"/>
        <item m="1" x="5008"/>
        <item m="1" x="5009"/>
        <item m="1" x="5010"/>
        <item m="1" x="5011"/>
        <item m="1" x="5012"/>
        <item m="1" x="6435"/>
        <item m="1" x="6439"/>
        <item m="1" x="6443"/>
        <item m="1" x="6447"/>
        <item m="1" x="6451"/>
        <item m="1" x="6455"/>
        <item m="1" x="6459"/>
        <item m="1" x="6463"/>
        <item m="1" x="6467"/>
        <item m="1" x="6471"/>
        <item m="1" x="6475"/>
        <item m="1" x="6479"/>
        <item m="1" x="6483"/>
        <item m="1" x="6487"/>
        <item m="1" x="6491"/>
        <item m="1" x="6495"/>
        <item m="1" x="6499"/>
        <item m="1" x="6503"/>
        <item m="1" x="6507"/>
        <item m="1" x="6511"/>
        <item m="1" x="6514"/>
        <item m="1" x="6517"/>
        <item m="1" x="6519"/>
        <item m="1" x="6520"/>
        <item m="1" x="1146"/>
        <item m="1" x="1152"/>
        <item m="1" x="1158"/>
        <item m="1" x="1164"/>
        <item m="1" x="1170"/>
        <item m="1" x="1176"/>
        <item m="1" x="1182"/>
        <item m="1" x="1188"/>
        <item m="1" x="1194"/>
        <item m="1" x="1200"/>
        <item m="1" x="1206"/>
        <item m="1" x="1212"/>
        <item m="1" x="1218"/>
        <item m="1" x="1224"/>
        <item m="1" x="1230"/>
        <item m="1" x="1236"/>
        <item m="1" x="1242"/>
        <item m="1" x="1247"/>
        <item m="1" x="1251"/>
        <item m="1" x="1255"/>
        <item m="1" x="1258"/>
        <item m="1" x="1261"/>
        <item m="1" x="1263"/>
        <item m="1" x="1264"/>
        <item m="1" x="3384"/>
        <item m="1" x="3388"/>
        <item m="1" x="3392"/>
        <item m="1" x="3396"/>
        <item m="1" x="3400"/>
        <item m="1" x="3404"/>
        <item m="1" x="3408"/>
        <item m="1" x="3412"/>
        <item m="1" x="3416"/>
        <item m="1" x="3420"/>
        <item m="1" x="3424"/>
        <item m="1" x="3428"/>
        <item m="1" x="3432"/>
        <item m="1" x="3436"/>
        <item m="1" x="3442"/>
        <item m="1" x="3448"/>
        <item m="1" x="3454"/>
        <item m="1" x="3459"/>
        <item m="1" x="3463"/>
        <item m="1" x="3467"/>
        <item m="1" x="3470"/>
        <item m="1" x="3473"/>
        <item m="1" x="3475"/>
        <item m="1" x="3476"/>
        <item m="1" x="7654"/>
        <item m="1" x="7657"/>
        <item m="1" x="7660"/>
        <item m="1" x="7664"/>
        <item m="1" x="7669"/>
        <item m="1" x="7675"/>
        <item m="1" x="7681"/>
        <item m="1" x="7688"/>
        <item m="1" x="7695"/>
        <item m="1" x="7703"/>
        <item m="1" x="7712"/>
        <item m="1" x="7721"/>
        <item m="1" x="7731"/>
        <item m="1" x="7741"/>
        <item m="1" x="7751"/>
        <item m="1" x="7761"/>
        <item m="1" x="7771"/>
        <item m="1" x="7781"/>
        <item m="1" x="7791"/>
        <item m="1" x="7801"/>
        <item m="1" x="7811"/>
        <item m="1" x="7821"/>
        <item m="1" x="7830"/>
        <item m="1" x="7838"/>
        <item m="1" x="2398"/>
        <item m="1" x="2401"/>
        <item m="1" x="2404"/>
        <item m="1" x="2408"/>
        <item m="1" x="2413"/>
        <item m="1" x="2419"/>
        <item m="1" x="2425"/>
        <item m="1" x="2432"/>
        <item m="1" x="2439"/>
        <item m="1" x="2447"/>
        <item m="1" x="2456"/>
        <item m="1" x="2465"/>
        <item m="1" x="2475"/>
        <item m="1" x="2485"/>
        <item m="1" x="2495"/>
        <item m="1" x="2505"/>
        <item m="1" x="2515"/>
        <item m="1" x="2525"/>
        <item m="1" x="2535"/>
        <item m="1" x="2545"/>
        <item m="1" x="2555"/>
        <item m="1" x="2565"/>
        <item m="1" x="2574"/>
        <item m="1" x="2582"/>
        <item m="1" x="4465"/>
        <item m="1" x="4468"/>
        <item m="1" x="4471"/>
        <item m="1" x="4475"/>
        <item m="1" x="4480"/>
        <item m="1" x="4486"/>
        <item m="1" x="4492"/>
        <item m="1" x="4499"/>
        <item m="1" x="4506"/>
        <item m="1" x="4513"/>
        <item m="1" x="4520"/>
        <item m="1" x="4527"/>
        <item m="1" x="4534"/>
        <item m="1" x="4541"/>
        <item m="1" x="4548"/>
        <item m="1" x="4555"/>
        <item m="1" x="4562"/>
        <item m="1" x="4569"/>
        <item m="1" x="4576"/>
        <item m="1" x="4583"/>
        <item m="1" x="4590"/>
        <item m="1" x="4597"/>
        <item m="1" x="4603"/>
        <item m="1" x="4608"/>
        <item m="1" x="6049"/>
        <item m="1" x="6052"/>
        <item m="1" x="6055"/>
        <item m="1" x="6059"/>
        <item m="1" x="6064"/>
        <item m="1" x="6070"/>
        <item m="1" x="6076"/>
        <item m="1" x="6083"/>
        <item m="1" x="6090"/>
        <item m="1" x="6097"/>
        <item m="1" x="6104"/>
        <item m="1" x="6111"/>
        <item m="1" x="6118"/>
        <item m="1" x="6125"/>
        <item m="1" x="6132"/>
        <item m="1" x="6139"/>
        <item m="1" x="6146"/>
        <item m="1" x="6153"/>
        <item m="1" x="6160"/>
        <item m="1" x="6167"/>
        <item m="1" x="6174"/>
        <item m="1" x="6181"/>
        <item m="1" x="6187"/>
        <item m="1" x="6192"/>
        <item m="1" x="780"/>
        <item m="1" x="781"/>
        <item m="1" x="782"/>
        <item m="1" x="784"/>
        <item m="1" x="787"/>
        <item m="1" x="791"/>
        <item m="1" x="795"/>
        <item m="1" x="800"/>
        <item m="1" x="805"/>
        <item m="1" x="810"/>
        <item m="1" x="815"/>
        <item m="1" x="820"/>
        <item m="1" x="825"/>
        <item m="1" x="830"/>
        <item m="1" x="835"/>
        <item m="1" x="840"/>
        <item m="1" x="845"/>
        <item m="1" x="850"/>
        <item m="1" x="855"/>
        <item m="1" x="860"/>
        <item m="1" x="865"/>
        <item m="1" x="870"/>
        <item m="1" x="875"/>
        <item m="1" x="880"/>
        <item m="1" x="3046"/>
        <item m="1" x="3049"/>
        <item m="1" x="3052"/>
        <item m="1" x="3056"/>
        <item m="1" x="3061"/>
        <item m="1" x="3067"/>
        <item m="1" x="3073"/>
        <item m="1" x="3080"/>
        <item m="1" x="3087"/>
        <item m="1" x="3094"/>
        <item m="1" x="3101"/>
        <item m="1" x="3108"/>
        <item m="1" x="3115"/>
        <item m="1" x="3122"/>
        <item m="1" x="3129"/>
        <item m="1" x="3136"/>
        <item m="1" x="3143"/>
        <item m="1" x="3150"/>
        <item m="1" x="3157"/>
        <item m="1" x="3164"/>
        <item m="1" x="3171"/>
        <item m="1" x="3178"/>
        <item m="1" x="3184"/>
        <item m="1" x="3188"/>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6558"/>
        <item m="1" x="6564"/>
        <item m="1" x="6570"/>
        <item m="1" x="6576"/>
        <item m="1" x="6582"/>
        <item m="1" x="6588"/>
        <item m="1" x="6594"/>
        <item m="1" x="6600"/>
        <item m="1" x="6606"/>
        <item m="1" x="6612"/>
        <item m="1" x="6618"/>
        <item m="1" x="6624"/>
        <item m="1" x="6630"/>
        <item m="1" x="6635"/>
        <item m="1" x="6639"/>
        <item m="1" x="6643"/>
        <item m="1" x="6646"/>
        <item m="1" x="6649"/>
        <item m="1" x="6652"/>
        <item m="1" x="6655"/>
        <item m="1" x="6658"/>
        <item m="1" x="6661"/>
        <item m="1" x="6663"/>
        <item m="1" x="6664"/>
        <item m="1" x="1302"/>
        <item m="1" x="1308"/>
        <item m="1" x="1314"/>
        <item m="1" x="1320"/>
        <item m="1" x="1326"/>
        <item m="1" x="1332"/>
        <item m="1" x="1338"/>
        <item m="1" x="1344"/>
        <item m="1" x="1350"/>
        <item m="1" x="1356"/>
        <item m="1" x="1362"/>
        <item m="1" x="1368"/>
        <item m="1" x="1374"/>
        <item m="1" x="1379"/>
        <item m="1" x="1383"/>
        <item m="1" x="1387"/>
        <item m="1" x="1390"/>
        <item m="1" x="1393"/>
        <item m="1" x="1396"/>
        <item m="1" x="1399"/>
        <item m="1" x="1402"/>
        <item m="1" x="1405"/>
        <item m="1" x="1407"/>
        <item m="1" x="1408"/>
        <item m="1" x="7894"/>
        <item m="1" x="7897"/>
        <item m="1" x="7900"/>
        <item m="1" x="7904"/>
        <item m="1" x="7909"/>
        <item m="1" x="7915"/>
        <item m="1" x="7921"/>
        <item m="1" x="7927"/>
        <item m="1" x="7933"/>
        <item m="1" x="7940"/>
        <item m="1" x="7948"/>
        <item m="1" x="7956"/>
        <item m="1" x="7964"/>
        <item m="1" x="7972"/>
        <item m="1" x="7980"/>
        <item m="1" x="7988"/>
        <item m="1" x="7996"/>
        <item m="1" x="2638"/>
        <item m="1" x="2641"/>
        <item m="1" x="2644"/>
        <item m="1" x="2648"/>
        <item m="1" x="2653"/>
        <item m="1" x="2659"/>
        <item m="1" x="2665"/>
        <item m="1" x="2671"/>
        <item m="1" x="2677"/>
        <item m="1" x="2683"/>
        <item m="1" x="2689"/>
        <item m="1" x="2695"/>
        <item m="1" x="2701"/>
        <item m="1" x="2707"/>
        <item m="1" x="2713"/>
        <item m="1" x="2719"/>
        <item m="1" x="2725"/>
        <item m="1" x="2731"/>
        <item m="1" x="2737"/>
        <item m="1" x="2743"/>
        <item m="1" x="2749"/>
        <item m="1" x="2755"/>
        <item m="1" x="2760"/>
        <item m="1" x="2764"/>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4755"/>
        <item m="1" x="4759"/>
        <item m="1" x="6217"/>
        <item m="1" x="6220"/>
        <item m="1" x="6223"/>
        <item m="1" x="6227"/>
        <item m="1" x="6232"/>
        <item m="1" x="6238"/>
        <item m="1" x="6244"/>
        <item m="1" x="6250"/>
        <item m="1" x="6256"/>
        <item m="1" x="6260"/>
        <item m="1" x="6264"/>
        <item m="1" x="6268"/>
        <item m="1" x="6272"/>
        <item m="1" x="6276"/>
        <item m="1" x="6280"/>
        <item m="1" x="6284"/>
        <item m="1" x="6288"/>
        <item m="1" x="6292"/>
        <item m="1" x="6296"/>
        <item m="1" x="6300"/>
        <item m="1" x="6304"/>
        <item m="1" x="6308"/>
        <item m="1" x="6312"/>
        <item m="1" x="6316"/>
        <item m="1" x="900"/>
        <item m="1" x="901"/>
        <item m="1" x="902"/>
        <item m="1" x="904"/>
        <item m="1" x="907"/>
        <item m="1" x="911"/>
        <item m="1" x="915"/>
        <item m="1" x="919"/>
        <item m="1" x="923"/>
        <item m="1" x="927"/>
        <item m="1" x="931"/>
        <item m="1" x="935"/>
        <item m="1" x="939"/>
        <item m="1" x="943"/>
        <item m="1" x="947"/>
        <item m="1" x="951"/>
        <item m="1" x="955"/>
        <item m="1" x="959"/>
        <item m="1" x="963"/>
        <item m="1" x="967"/>
        <item m="1" x="971"/>
        <item m="1" x="975"/>
        <item m="1" x="979"/>
        <item m="1" x="983"/>
        <item m="1" x="3201"/>
        <item m="1" x="3204"/>
        <item m="1" x="3207"/>
        <item m="1" x="3210"/>
        <item m="1" x="3213"/>
        <item m="1" x="3216"/>
        <item m="1" x="3219"/>
        <item m="1" x="3222"/>
        <item m="1" x="3225"/>
        <item m="1" x="3228"/>
        <item m="1" x="3231"/>
        <item m="1" x="3234"/>
        <item m="1" x="3237"/>
        <item m="1" x="3240"/>
        <item m="1" x="3243"/>
        <item m="1" x="3246"/>
        <item m="1" x="3249"/>
        <item m="1" x="3252"/>
        <item m="1" x="3255"/>
        <item m="1" x="3258"/>
        <item m="1" x="3261"/>
        <item m="1" x="3264"/>
        <item m="1" x="3266"/>
        <item m="1" x="3267"/>
        <item m="1" x="5037"/>
        <item m="1" x="5038"/>
        <item m="1" x="5039"/>
        <item m="1" x="5040"/>
        <item m="1" x="5041"/>
        <item m="1" x="5042"/>
        <item m="1" x="5043"/>
        <item m="1" x="5044"/>
        <item m="1" x="5045"/>
        <item m="1" x="5046"/>
        <item m="1" x="5047"/>
        <item m="1" x="5048"/>
        <item m="1" x="5049"/>
        <item m="1" x="5050"/>
        <item m="1" x="5051"/>
        <item m="1" x="5052"/>
        <item m="1" x="5053"/>
        <item m="1" x="5054"/>
        <item m="1" x="5055"/>
        <item m="1" x="5056"/>
        <item m="1" x="5057"/>
        <item m="1" x="5058"/>
        <item m="1" x="5059"/>
        <item m="1" x="5060"/>
        <item m="1" x="6694"/>
        <item m="1" x="6699"/>
        <item m="1" x="6704"/>
        <item m="1" x="6709"/>
        <item m="1" x="6714"/>
        <item m="1" x="6719"/>
        <item m="1" x="6724"/>
        <item m="1" x="6729"/>
        <item m="1" x="6734"/>
        <item m="1" x="6739"/>
        <item m="1" x="6744"/>
        <item m="1" x="6749"/>
        <item m="1" x="6754"/>
        <item m="1" x="6758"/>
        <item m="1" x="6761"/>
        <item m="1" x="6764"/>
        <item m="1" x="6767"/>
        <item m="1" x="6770"/>
        <item m="1" x="6773"/>
        <item m="1" x="6776"/>
        <item m="1" x="6779"/>
        <item m="1" x="6782"/>
        <item m="1" x="6784"/>
        <item m="1" x="6785"/>
        <item m="1" x="1437"/>
        <item m="1" x="1442"/>
        <item m="1" x="1447"/>
        <item m="1" x="1452"/>
        <item m="1" x="1457"/>
        <item m="1" x="1462"/>
        <item m="1" x="1467"/>
        <item m="1" x="1472"/>
        <item m="1" x="1477"/>
        <item m="1" x="1482"/>
        <item m="1" x="1487"/>
        <item m="1" x="1492"/>
        <item m="1" x="1497"/>
        <item m="1" x="1501"/>
        <item m="1" x="1504"/>
        <item m="1" x="1507"/>
        <item m="1" x="1510"/>
        <item m="1" x="1513"/>
        <item m="1" x="1516"/>
        <item m="1" x="1519"/>
        <item m="1" x="1522"/>
        <item m="1" x="1525"/>
        <item m="1" x="1527"/>
        <item m="1" x="1528"/>
        <item m="1" x="3577"/>
        <item m="1" x="3582"/>
        <item m="1" x="3587"/>
        <item m="1" x="3592"/>
        <item m="1" x="3597"/>
        <item m="1" x="3602"/>
        <item m="1" x="3607"/>
        <item m="1" x="3612"/>
        <item m="1" x="3617"/>
        <item m="1" x="3622"/>
        <item m="1" x="3627"/>
        <item m="1" x="3632"/>
        <item m="1" x="3637"/>
        <item m="1" x="3641"/>
        <item m="1" x="3644"/>
        <item m="1" x="3647"/>
        <item m="1" x="3650"/>
        <item m="1" x="3653"/>
        <item m="1" x="3656"/>
        <item m="1" x="3659"/>
        <item m="1" x="3662"/>
        <item m="1" x="3665"/>
        <item m="1" x="3667"/>
        <item m="1" x="3668"/>
        <item m="1" x="2777"/>
        <item m="1" x="2778"/>
        <item m="1" x="2779"/>
        <item m="1" x="2781"/>
        <item m="1" x="2784"/>
        <item m="1" x="2788"/>
        <item m="1" x="2792"/>
        <item m="1" x="2796"/>
        <item m="1" x="2800"/>
        <item m="1" x="2805"/>
        <item m="1" x="2811"/>
        <item m="1" x="2817"/>
        <item m="1" x="2824"/>
        <item m="1" x="2831"/>
        <item m="1" x="2838"/>
        <item m="1" x="2845"/>
        <item m="1" x="2852"/>
        <item m="1" x="2859"/>
        <item m="1" x="2866"/>
        <item m="1" x="2873"/>
        <item m="1" x="2880"/>
        <item m="1" x="2887"/>
        <item m="1" x="2894"/>
        <item m="1" x="2901"/>
        <item m="1" x="4777"/>
        <item m="1" x="4780"/>
        <item m="1" x="4783"/>
        <item m="1" x="4787"/>
        <item m="1" x="4793"/>
        <item m="1" x="4799"/>
        <item m="1" x="4805"/>
        <item m="1" x="4811"/>
        <item m="1" x="4817"/>
        <item m="1" x="4823"/>
        <item m="1" x="4829"/>
        <item m="1" x="4835"/>
        <item m="1" x="4841"/>
        <item m="1" x="4847"/>
        <item m="1" x="4853"/>
        <item m="1" x="4859"/>
        <item m="1" x="4865"/>
        <item m="1" x="4871"/>
        <item m="1" x="4877"/>
        <item m="1" x="4883"/>
        <item m="1" x="4889"/>
        <item m="1" x="4895"/>
        <item m="1" x="4900"/>
        <item m="1" x="4904"/>
        <item m="1" x="6329"/>
        <item m="1" x="6330"/>
        <item m="1" x="6331"/>
        <item m="1" x="6333"/>
        <item m="1" x="6336"/>
        <item m="1" x="6340"/>
        <item m="1" x="6344"/>
        <item m="1" x="6348"/>
        <item m="1" x="6352"/>
        <item m="1" x="6356"/>
        <item m="1" x="6360"/>
        <item m="1" x="6364"/>
        <item m="1" x="6368"/>
        <item m="1" x="6372"/>
        <item m="1" x="6376"/>
        <item m="1" x="6380"/>
        <item m="1" x="6384"/>
        <item m="1" x="6388"/>
        <item m="1" x="6392"/>
        <item m="1" x="6396"/>
        <item m="1" x="6400"/>
        <item m="1" x="6404"/>
        <item m="1" x="6408"/>
        <item m="1" x="6412"/>
        <item m="1" x="996"/>
        <item m="1" x="997"/>
        <item m="1" x="998"/>
        <item m="1" x="1000"/>
        <item m="1" x="1003"/>
        <item m="1" x="1007"/>
        <item m="1" x="1011"/>
        <item m="1" x="1015"/>
        <item m="1" x="1021"/>
        <item m="1" x="1027"/>
        <item m="1" x="1033"/>
        <item m="1" x="1039"/>
        <item m="1" x="1045"/>
        <item m="1" x="1051"/>
        <item m="1" x="1057"/>
        <item m="1" x="1063"/>
        <item m="1" x="1069"/>
        <item m="1" x="1075"/>
        <item m="1" x="1081"/>
        <item m="1" x="1087"/>
        <item m="1" x="1093"/>
        <item m="1" x="1099"/>
        <item m="1" x="1104"/>
        <item m="1" x="1108"/>
        <item m="1" x="3273"/>
        <item m="1" x="3276"/>
        <item m="1" x="3279"/>
        <item m="1" x="3282"/>
        <item m="1" x="3285"/>
        <item m="1" x="3289"/>
        <item m="1" x="3293"/>
        <item m="1" x="3297"/>
        <item m="1" x="3301"/>
        <item m="1" x="3305"/>
        <item m="1" x="3309"/>
        <item m="1" x="3313"/>
        <item m="1" x="3317"/>
        <item m="1" x="3321"/>
        <item m="1" x="3325"/>
        <item m="1" x="3329"/>
        <item m="1" x="3333"/>
        <item m="1" x="3337"/>
        <item m="1" x="3341"/>
        <item m="1" x="3345"/>
        <item m="1" x="3349"/>
        <item m="1" x="3353"/>
        <item m="1" x="3356"/>
        <item m="1" x="3358"/>
        <item m="1" x="5066"/>
        <item m="1" x="5069"/>
        <item m="1" x="5072"/>
        <item m="1" x="5075"/>
        <item m="1" x="5078"/>
        <item m="1" x="5081"/>
        <item m="1" x="5084"/>
        <item m="1" x="5087"/>
        <item m="1" x="5090"/>
        <item m="1" x="5093"/>
        <item m="1" x="5096"/>
        <item m="1" x="5099"/>
        <item m="1" x="5102"/>
        <item m="1" x="5105"/>
        <item m="1" x="5108"/>
        <item m="1" x="5111"/>
        <item m="1" x="5114"/>
        <item m="1" x="5117"/>
        <item m="1" x="5120"/>
        <item m="1" x="5123"/>
        <item m="1" x="5126"/>
        <item m="1" x="5129"/>
        <item m="1" x="5131"/>
        <item m="1" x="5132"/>
        <item m="1" x="6822"/>
        <item m="1" x="6828"/>
        <item m="1" x="6834"/>
        <item m="1" x="6840"/>
        <item m="1" x="6846"/>
        <item m="1" x="6852"/>
        <item m="1" x="6858"/>
        <item m="1" x="6864"/>
        <item m="1" x="6870"/>
        <item m="1" x="6876"/>
        <item m="1" x="6882"/>
        <item m="1" x="6888"/>
        <item m="1" x="6894"/>
        <item m="1" x="6899"/>
        <item m="1" x="6903"/>
        <item m="1" x="6907"/>
        <item m="1" x="6910"/>
        <item m="1" x="6913"/>
        <item m="1" x="6916"/>
        <item m="1" x="6919"/>
        <item m="1" x="6922"/>
        <item m="1" x="6925"/>
        <item m="1" x="6927"/>
        <item m="1" x="6928"/>
        <item m="1" x="1566"/>
        <item m="1" x="1572"/>
        <item m="1" x="1578"/>
        <item m="1" x="1584"/>
        <item m="1" x="1590"/>
        <item m="1" x="1596"/>
        <item m="1" x="1602"/>
        <item m="1" x="1608"/>
        <item m="1" x="1614"/>
        <item m="1" x="1620"/>
        <item m="1" x="1626"/>
        <item m="1" x="1632"/>
        <item m="1" x="1638"/>
        <item m="1" x="1643"/>
        <item m="1" x="1647"/>
        <item m="1" x="1651"/>
        <item m="1" x="1654"/>
        <item m="1" x="1657"/>
        <item m="1" x="1660"/>
        <item m="1" x="1663"/>
        <item m="1" x="1666"/>
        <item m="1" x="1669"/>
        <item m="1" x="1671"/>
        <item m="1" x="1672"/>
        <item m="1" x="4788"/>
        <item m="1" x="2945"/>
        <item m="1" x="2946"/>
        <item m="1" x="2947"/>
        <item m="1" x="2949"/>
        <item m="1" x="2952"/>
        <item m="1" x="2956"/>
        <item m="1" x="2960"/>
        <item m="1" x="2964"/>
        <item m="1" x="2968"/>
        <item m="1" x="2972"/>
        <item m="1" x="2976"/>
        <item m="1" x="2980"/>
        <item m="1" x="2984"/>
        <item m="1" x="2988"/>
        <item m="1" x="2992"/>
        <item m="1" x="2996"/>
        <item m="1" x="3000"/>
        <item m="1" x="3004"/>
        <item m="1" x="3008"/>
        <item m="1" x="3012"/>
        <item m="1" x="3016"/>
        <item m="1" x="3020"/>
        <item m="1" x="3024"/>
        <item m="1" x="3028"/>
        <item m="1" x="4922"/>
        <item m="1" x="4925"/>
        <item m="1" x="4928"/>
        <item m="1" x="4931"/>
        <item m="1" x="4934"/>
        <item m="1" x="4938"/>
        <item m="1" x="4942"/>
        <item m="1" x="4946"/>
        <item m="1" x="4950"/>
        <item m="1" x="4954"/>
        <item m="1" x="4958"/>
        <item m="1" x="4962"/>
        <item m="1" x="4966"/>
        <item m="1" x="4970"/>
        <item m="1" x="4974"/>
        <item m="1" x="4978"/>
        <item m="1" x="4982"/>
        <item m="1" x="4986"/>
        <item m="1" x="4990"/>
        <item m="1" x="4994"/>
        <item m="1" x="4998"/>
        <item m="1" x="5002"/>
        <item m="1" x="5005"/>
        <item m="1" x="5007"/>
        <item m="1" x="6425"/>
        <item m="1" x="6426"/>
        <item m="1" x="6427"/>
        <item m="1" x="6429"/>
        <item m="1" x="6432"/>
        <item m="1" x="6436"/>
        <item m="1" x="6440"/>
        <item m="1" x="6444"/>
        <item m="1" x="6448"/>
        <item m="1" x="6452"/>
        <item m="1" x="6456"/>
        <item m="1" x="6460"/>
        <item m="1" x="6464"/>
        <item m="1" x="6468"/>
        <item m="1" x="6472"/>
        <item m="1" x="6476"/>
        <item m="1" x="6480"/>
        <item m="1" x="6484"/>
        <item m="1" x="6488"/>
        <item m="1" x="6492"/>
        <item m="1" x="6496"/>
        <item m="1" x="6500"/>
        <item m="1" x="6504"/>
        <item m="1" x="6508"/>
        <item m="1" x="1126"/>
        <item m="1" x="1129"/>
        <item m="1" x="1132"/>
        <item m="1" x="1136"/>
        <item m="1" x="1141"/>
        <item m="1" x="1147"/>
        <item m="1" x="1153"/>
        <item m="1" x="1159"/>
        <item m="1" x="1165"/>
        <item m="1" x="1171"/>
        <item m="1" x="1177"/>
        <item m="1" x="1183"/>
        <item m="1" x="1189"/>
        <item m="1" x="1195"/>
        <item m="1" x="1201"/>
        <item m="1" x="1207"/>
        <item m="1" x="1213"/>
        <item m="1" x="1219"/>
        <item m="1" x="1225"/>
        <item m="1" x="1231"/>
        <item m="1" x="1237"/>
        <item m="1" x="1243"/>
        <item m="1" x="1248"/>
        <item m="1" x="1252"/>
        <item m="1" x="3369"/>
        <item m="1" x="3372"/>
        <item m="1" x="3375"/>
        <item m="1" x="3378"/>
        <item m="1" x="3381"/>
        <item m="1" x="3385"/>
        <item m="1" x="3389"/>
        <item m="1" x="3393"/>
        <item m="1" x="3397"/>
        <item m="1" x="3401"/>
        <item m="1" x="3405"/>
        <item m="1" x="3409"/>
        <item m="1" x="3413"/>
        <item m="1" x="3417"/>
        <item m="1" x="3421"/>
        <item m="1" x="3425"/>
        <item m="1" x="3429"/>
        <item m="1" x="3433"/>
        <item m="1" x="3437"/>
        <item m="1" x="3443"/>
        <item m="1" x="3449"/>
        <item m="1" x="3455"/>
        <item m="1" x="3460"/>
        <item m="1" x="3464"/>
        <item m="1" x="5138"/>
        <item m="1" x="5141"/>
        <item m="1" x="5144"/>
        <item m="1" x="5147"/>
        <item m="1" x="5150"/>
        <item m="1" x="5153"/>
        <item m="1" x="5156"/>
        <item m="1" x="5159"/>
        <item m="1" x="5162"/>
        <item m="1" x="5165"/>
        <item m="1" x="5168"/>
        <item m="1" x="5171"/>
        <item m="1" x="5174"/>
        <item m="1" x="5177"/>
        <item m="1" x="5180"/>
        <item m="1" x="5183"/>
        <item m="1" x="5186"/>
        <item m="1" x="5189"/>
        <item m="1" x="5192"/>
        <item m="1" x="5195"/>
        <item m="1" x="5198"/>
        <item m="1" x="5201"/>
        <item m="1" x="5203"/>
        <item m="1" x="5204"/>
        <item m="1" x="6966"/>
        <item m="1" x="6972"/>
        <item m="1" x="6978"/>
        <item m="1" x="6984"/>
        <item m="1" x="6990"/>
        <item m="1" x="6996"/>
        <item m="1" x="7002"/>
        <item m="1" x="7008"/>
        <item m="1" x="7014"/>
        <item m="1" x="7020"/>
        <item m="1" x="7026"/>
        <item m="1" x="7032"/>
        <item m="1" x="7038"/>
        <item m="1" x="7043"/>
        <item m="1" x="7047"/>
        <item m="1" x="7051"/>
        <item m="1" x="7054"/>
        <item m="1" x="7057"/>
        <item m="1" x="7060"/>
        <item m="1" x="7063"/>
        <item m="1" x="7066"/>
        <item m="1" x="7069"/>
        <item m="1" x="7071"/>
        <item m="1" x="7072"/>
        <item m="1" x="1710"/>
        <item m="1" x="1716"/>
        <item m="1" x="1722"/>
        <item m="1" x="1728"/>
        <item m="1" x="1734"/>
        <item m="1" x="1740"/>
        <item m="1" x="1746"/>
        <item m="1" x="1752"/>
        <item m="1" x="1758"/>
        <item m="1" x="1764"/>
        <item m="1" x="1770"/>
        <item m="1" x="1776"/>
        <item m="1" x="1782"/>
        <item m="1" x="1787"/>
        <item m="1" x="1791"/>
        <item m="1" x="1795"/>
        <item m="1" x="1798"/>
        <item m="1" x="1801"/>
        <item m="1" x="1804"/>
        <item m="1" x="1807"/>
        <item m="1" x="1810"/>
        <item m="1" x="1813"/>
        <item m="1" x="1815"/>
        <item m="1" x="1816"/>
        <item m="1" x="3777"/>
        <item m="1" x="3783"/>
        <item m="1" x="3789"/>
        <item m="1" x="3795"/>
        <item m="1" x="3801"/>
        <item m="1" x="3807"/>
        <item m="1" x="3813"/>
        <item m="1" x="3819"/>
        <item m="1" x="3825"/>
        <item m="1" x="3831"/>
        <item m="1" x="3837"/>
        <item m="1" x="3843"/>
        <item m="1" x="3849"/>
        <item m="1" x="3854"/>
        <item m="1" x="3858"/>
        <item m="1" x="3862"/>
        <item m="1" x="3865"/>
        <item m="1" x="3868"/>
        <item m="1" x="3871"/>
        <item m="1" x="3874"/>
        <item m="1" x="3877"/>
        <item m="1" x="3880"/>
        <item m="1" x="3882"/>
        <item m="1" x="3883"/>
        <item m="1" x="6526"/>
        <item m="1" x="6529"/>
        <item m="1" x="6532"/>
        <item m="1" x="6535"/>
        <item m="1" x="6538"/>
        <item m="1" x="6541"/>
        <item m="1" x="6544"/>
        <item m="1" x="6548"/>
        <item m="1" x="6553"/>
        <item m="1" x="6559"/>
        <item m="1" x="6565"/>
        <item m="1" x="6571"/>
        <item m="1" x="6577"/>
        <item m="1" x="6583"/>
        <item m="1" x="6589"/>
        <item m="1" x="6595"/>
        <item m="1" x="6601"/>
        <item m="1" x="6607"/>
        <item m="1" x="6613"/>
        <item m="1" x="6619"/>
        <item m="1" x="6625"/>
        <item m="1" x="6631"/>
        <item m="1" x="6636"/>
        <item m="1" x="6640"/>
        <item m="1" x="1270"/>
        <item m="1" x="1273"/>
        <item m="1" x="1276"/>
        <item m="1" x="1279"/>
        <item m="1" x="1282"/>
        <item m="1" x="1285"/>
        <item m="1" x="1288"/>
        <item m="1" x="1292"/>
        <item m="1" x="1297"/>
        <item m="1" x="1303"/>
        <item m="1" x="1309"/>
        <item m="1" x="1315"/>
        <item m="1" x="1321"/>
        <item m="1" x="1327"/>
        <item m="1" x="1333"/>
        <item m="1" x="1339"/>
        <item m="1" x="1345"/>
        <item m="1" x="1351"/>
        <item m="1" x="1357"/>
        <item m="1" x="1363"/>
        <item m="1" x="1369"/>
        <item m="1" x="1375"/>
        <item m="1" x="1380"/>
        <item m="1" x="1384"/>
        <item m="1" x="3482"/>
        <item m="1" x="3485"/>
        <item m="1" x="3488"/>
        <item m="1" x="3491"/>
        <item m="1" x="3494"/>
        <item m="1" x="3497"/>
        <item m="1" x="3500"/>
        <item m="1" x="3503"/>
        <item m="1" x="3506"/>
        <item m="1" x="3509"/>
        <item m="1" x="3512"/>
        <item m="1" x="3515"/>
        <item m="1" x="3518"/>
        <item m="1" x="3521"/>
        <item m="1" x="3524"/>
        <item m="1" x="3527"/>
        <item m="1" x="3530"/>
        <item m="1" x="3533"/>
        <item m="1" x="3536"/>
        <item m="1" x="3539"/>
        <item m="1" x="3542"/>
        <item m="1" x="3545"/>
        <item m="1" x="3547"/>
        <item m="1" x="3548"/>
        <item m="1" x="5210"/>
        <item m="1" x="5213"/>
        <item m="1" x="5216"/>
        <item m="1" x="5219"/>
        <item m="1" x="5222"/>
        <item m="1" x="5225"/>
        <item m="1" x="5228"/>
        <item m="1" x="5231"/>
        <item m="1" x="5234"/>
        <item m="1" x="5237"/>
        <item m="1" x="5240"/>
        <item m="1" x="5243"/>
        <item m="1" x="5246"/>
        <item m="1" x="5249"/>
        <item m="1" x="5252"/>
        <item m="1" x="5255"/>
        <item m="1" x="5258"/>
        <item m="1" x="5261"/>
        <item m="1" x="5264"/>
        <item m="1" x="5267"/>
        <item m="1" x="5270"/>
        <item m="1" x="5273"/>
        <item m="1" x="5275"/>
        <item m="1" x="5276"/>
        <item m="1" x="7106"/>
        <item m="1" x="7113"/>
        <item m="1" x="7120"/>
        <item m="1" x="7127"/>
        <item m="1" x="7134"/>
        <item m="1" x="7141"/>
        <item m="1" x="7148"/>
        <item m="1" x="7155"/>
        <item m="1" x="7162"/>
        <item m="1" x="7169"/>
        <item m="1" x="7176"/>
        <item m="1" x="7183"/>
        <item m="1" x="7190"/>
        <item m="1" x="7197"/>
        <item m="1" x="7204"/>
        <item m="1" x="7211"/>
        <item m="1" x="7217"/>
        <item m="1" x="7222"/>
        <item m="1" x="7226"/>
        <item m="1" x="7230"/>
        <item m="1" x="7233"/>
        <item m="1" x="7236"/>
        <item m="1" x="7238"/>
        <item m="1" x="7239"/>
        <item m="1" x="1851"/>
        <item m="1" x="1858"/>
        <item m="1" x="1865"/>
        <item m="1" x="1872"/>
        <item m="1" x="1879"/>
        <item m="1" x="1886"/>
        <item m="1" x="1893"/>
        <item m="1" x="1900"/>
        <item m="1" x="1907"/>
        <item m="1" x="1914"/>
        <item m="1" x="1921"/>
        <item m="1" x="1928"/>
        <item m="1" x="1935"/>
        <item m="1" x="1942"/>
        <item m="1" x="1949"/>
        <item m="1" x="1956"/>
        <item m="1" x="1962"/>
        <item m="1" x="1967"/>
        <item m="1" x="1971"/>
        <item m="1" x="1975"/>
        <item m="1" x="1978"/>
        <item m="1" x="1981"/>
        <item m="1" x="1983"/>
        <item m="1" x="1984"/>
        <item m="1" x="3918"/>
        <item m="1" x="3925"/>
        <item m="1" x="3932"/>
        <item m="1" x="3939"/>
        <item m="1" x="3946"/>
        <item m="1" x="3953"/>
        <item m="1" x="3960"/>
        <item m="1" x="3967"/>
        <item m="1" x="3974"/>
        <item m="1" x="3981"/>
        <item m="1" x="3988"/>
        <item m="1" x="3995"/>
        <item m="1" x="4002"/>
        <item m="1" x="4009"/>
        <item m="1" x="4016"/>
        <item m="1" x="4023"/>
        <item m="1" x="4029"/>
        <item m="1" x="4034"/>
        <item m="1" x="4038"/>
        <item m="1" x="4042"/>
        <item m="1" x="4045"/>
        <item m="1" x="4048"/>
        <item m="1" x="4050"/>
        <item m="1" x="4051"/>
        <item m="1" x="5502"/>
        <item m="1" x="5509"/>
        <item m="1" x="5516"/>
        <item m="1" x="5523"/>
        <item m="1" x="5530"/>
        <item m="1" x="5537"/>
        <item m="1" x="5544"/>
        <item m="1" x="5551"/>
        <item m="1" x="5558"/>
        <item m="1" x="5565"/>
        <item m="1" x="5572"/>
        <item m="1" x="5579"/>
        <item m="1" x="5586"/>
        <item m="1" x="5593"/>
        <item m="1" x="5600"/>
        <item m="1" x="5607"/>
        <item m="1" x="5613"/>
        <item m="1" x="5618"/>
        <item m="1" x="5622"/>
        <item m="1" x="5626"/>
        <item m="1" x="5629"/>
        <item m="1" x="5632"/>
        <item m="1" x="5634"/>
        <item m="1" x="5635"/>
        <item m="1" x="7722"/>
        <item m="1" x="7732"/>
        <item m="1" x="7742"/>
        <item m="1" x="7752"/>
        <item m="1" x="7762"/>
        <item m="1" x="7772"/>
        <item m="1" x="7782"/>
        <item m="1" x="7792"/>
        <item m="1" x="7802"/>
        <item m="1" x="7812"/>
        <item m="1" x="7822"/>
        <item m="1" x="7831"/>
        <item m="1" x="7839"/>
        <item m="1" x="7846"/>
        <item m="1" x="7853"/>
        <item m="1" x="7860"/>
        <item m="1" x="7866"/>
        <item m="1" x="7871"/>
        <item m="1" x="7875"/>
        <item m="1" x="7879"/>
        <item m="1" x="7882"/>
        <item m="1" x="7885"/>
        <item m="1" x="7887"/>
        <item m="1" x="7888"/>
        <item m="1" x="2466"/>
        <item m="1" x="2476"/>
        <item m="1" x="2486"/>
        <item m="1" x="2496"/>
        <item m="1" x="2506"/>
        <item m="1" x="2516"/>
        <item m="1" x="2526"/>
        <item m="1" x="2536"/>
        <item m="1" x="2546"/>
        <item m="1" x="2556"/>
        <item m="1" x="2566"/>
        <item m="1" x="2575"/>
        <item m="1" x="2583"/>
        <item m="1" x="2590"/>
        <item m="1" x="2597"/>
        <item m="1" x="2604"/>
        <item m="1" x="2610"/>
        <item m="1" x="2615"/>
        <item m="1" x="2619"/>
        <item m="1" x="2623"/>
        <item m="1" x="2626"/>
        <item m="1" x="2629"/>
        <item m="1" x="2631"/>
        <item m="1" x="2632"/>
        <item m="1" x="6670"/>
        <item m="1" x="6793"/>
        <item m="1" x="6796"/>
        <item m="1" x="6799"/>
        <item m="1" x="6802"/>
        <item m="1" x="6805"/>
        <item m="1" x="6808"/>
        <item m="1" x="6812"/>
        <item m="1" x="6817"/>
        <item m="1" x="6823"/>
        <item m="1" x="6829"/>
        <item m="1" x="6835"/>
        <item m="1" x="6841"/>
        <item m="1" x="6847"/>
        <item m="1" x="6853"/>
        <item m="1" x="6859"/>
        <item m="1" x="6865"/>
        <item m="1" x="6871"/>
        <item m="1" x="6877"/>
        <item m="1" x="6883"/>
        <item m="1" x="6889"/>
        <item m="1" x="6895"/>
        <item m="1" x="6900"/>
        <item m="1" x="6904"/>
        <item m="1" x="1534"/>
        <item m="1" x="1537"/>
        <item m="1" x="1540"/>
        <item m="1" x="1543"/>
        <item m="1" x="1546"/>
        <item m="1" x="1549"/>
        <item m="1" x="1552"/>
        <item m="1" x="1556"/>
        <item m="1" x="1561"/>
        <item m="1" x="1567"/>
        <item m="1" x="1573"/>
        <item m="1" x="1579"/>
        <item m="1" x="1585"/>
        <item m="1" x="1591"/>
        <item m="1" x="1597"/>
        <item m="1" x="1603"/>
        <item m="1" x="1609"/>
        <item m="1" x="1615"/>
        <item m="1" x="1621"/>
        <item m="1" x="1627"/>
        <item m="1" x="1633"/>
        <item m="1" x="1639"/>
        <item m="1" x="1644"/>
        <item m="1" x="1648"/>
        <item m="1" x="3674"/>
        <item m="1" x="3676"/>
        <item m="1" x="3679"/>
        <item m="1" x="3682"/>
        <item m="1" x="3685"/>
        <item m="1" x="3688"/>
        <item m="1" x="3691"/>
        <item m="1" x="3694"/>
        <item m="1" x="3697"/>
        <item m="1" x="3700"/>
        <item m="1" x="3703"/>
        <item m="1" x="3706"/>
        <item m="1" x="3709"/>
        <item m="1" x="3712"/>
        <item m="1" x="3715"/>
        <item m="1" x="3718"/>
        <item m="1" x="3721"/>
        <item m="1" x="3724"/>
        <item m="1" x="3727"/>
        <item m="1" x="3730"/>
        <item m="1" x="3733"/>
        <item m="1" x="3736"/>
        <item m="1" x="3738"/>
        <item m="1" x="3739"/>
        <item m="1" x="5329"/>
        <item m="1" x="5332"/>
        <item m="1" x="5335"/>
        <item m="1" x="5338"/>
        <item m="1" x="5341"/>
        <item m="1" x="5344"/>
        <item m="1" x="5347"/>
        <item m="1" x="5350"/>
        <item m="1" x="5353"/>
        <item m="1" x="5356"/>
        <item m="1" x="5359"/>
        <item m="1" x="5362"/>
        <item m="1" x="5365"/>
        <item m="1" x="5368"/>
        <item m="1" x="5371"/>
        <item m="1" x="5374"/>
        <item m="1" x="5377"/>
        <item m="1" x="5380"/>
        <item m="1" x="5383"/>
        <item m="1" x="5386"/>
        <item m="1" x="5389"/>
        <item m="1" x="5392"/>
        <item m="1" x="5394"/>
        <item m="1" x="5395"/>
        <item m="1" x="7390"/>
        <item m="1" x="7396"/>
        <item m="1" x="7402"/>
        <item m="1" x="7408"/>
        <item m="1" x="7414"/>
        <item m="1" x="7420"/>
        <item m="1" x="7426"/>
        <item m="1" x="7432"/>
        <item m="1" x="7438"/>
        <item m="1" x="7444"/>
        <item m="1" x="7450"/>
        <item m="1" x="7456"/>
        <item m="1" x="7462"/>
        <item m="1" x="7468"/>
        <item m="1" x="7474"/>
        <item m="1" x="7480"/>
        <item m="1" x="7485"/>
        <item m="1" x="7489"/>
        <item m="1" x="7492"/>
        <item m="1" x="7495"/>
        <item m="1" x="7498"/>
        <item m="1" x="7501"/>
        <item m="1" x="7503"/>
        <item m="1" x="7504"/>
        <item m="1" x="2134"/>
        <item m="1" x="2140"/>
        <item m="1" x="2146"/>
        <item m="1" x="2152"/>
        <item m="1" x="2158"/>
        <item m="1" x="2164"/>
        <item m="1" x="2170"/>
        <item m="1" x="2176"/>
        <item m="1" x="2182"/>
        <item m="1" x="2188"/>
        <item m="1" x="2194"/>
        <item m="1" x="2200"/>
        <item m="1" x="2206"/>
        <item m="1" x="2212"/>
        <item m="1" x="2218"/>
        <item m="1" x="2224"/>
        <item m="1" x="2229"/>
        <item m="1" x="2233"/>
        <item m="1" x="2236"/>
        <item m="1" x="2239"/>
        <item m="1" x="2242"/>
        <item m="1" x="2245"/>
        <item m="1" x="2247"/>
        <item m="1" x="2248"/>
        <item m="1" x="4201"/>
        <item m="1" x="4207"/>
        <item m="1" x="4213"/>
        <item m="1" x="4219"/>
        <item m="1" x="4225"/>
        <item m="1" x="4231"/>
        <item m="1" x="4237"/>
        <item m="1" x="4243"/>
        <item m="1" x="4249"/>
        <item m="1" x="4255"/>
        <item m="1" x="4261"/>
        <item m="1" x="4267"/>
        <item m="1" x="4273"/>
        <item m="1" x="4279"/>
        <item m="1" x="4285"/>
        <item m="1" x="4291"/>
        <item m="1" x="4296"/>
        <item m="1" x="4300"/>
        <item m="1" x="4303"/>
        <item m="1" x="4306"/>
        <item m="1" x="4309"/>
        <item m="1" x="4312"/>
        <item m="1" x="4314"/>
        <item m="1" x="4315"/>
        <item m="1" x="5785"/>
        <item m="1" x="5791"/>
        <item m="1" x="5797"/>
        <item m="1" x="5803"/>
        <item m="1" x="5809"/>
        <item m="1" x="5815"/>
        <item m="1" x="5821"/>
        <item m="1" x="5827"/>
        <item m="1" x="5833"/>
        <item m="1" x="5839"/>
        <item m="1" x="5845"/>
        <item m="1" x="5851"/>
        <item m="1" x="5857"/>
        <item m="1" x="5863"/>
        <item m="1" x="5869"/>
        <item m="1" x="5875"/>
        <item m="1" x="5880"/>
        <item m="1" x="5884"/>
        <item m="1" x="5887"/>
        <item m="1" x="5890"/>
        <item m="1" x="5893"/>
        <item m="1" x="5896"/>
        <item m="1" x="5898"/>
        <item m="1" x="5899"/>
        <item m="1" x="2818"/>
        <item m="1" x="2825"/>
        <item m="1" x="2832"/>
        <item m="1" x="2839"/>
        <item m="1" x="2846"/>
        <item m="1" x="2853"/>
        <item m="1" x="2860"/>
        <item m="1" x="2867"/>
        <item m="1" x="2874"/>
        <item m="1" x="2881"/>
        <item m="1" x="2888"/>
        <item m="1" x="2895"/>
        <item m="1" x="2902"/>
        <item m="1" x="2908"/>
        <item m="1" x="2914"/>
        <item m="1" x="2920"/>
        <item m="1" x="2925"/>
        <item m="1" x="2929"/>
        <item m="1" x="2932"/>
        <item m="1" x="2935"/>
        <item m="1" x="2938"/>
        <item m="1" x="2941"/>
        <item m="1" x="2943"/>
        <item m="1" x="2944"/>
        <item m="1" x="6934"/>
        <item m="1" x="6937"/>
        <item m="1" x="6940"/>
        <item m="1" x="6943"/>
        <item m="1" x="6946"/>
        <item m="1" x="6949"/>
        <item m="1" x="6952"/>
        <item m="1" x="6956"/>
        <item m="1" x="6961"/>
        <item m="1" x="6967"/>
        <item m="1" x="6973"/>
        <item m="1" x="6979"/>
        <item m="1" x="6985"/>
        <item m="1" x="6991"/>
        <item m="1" x="6997"/>
        <item m="1" x="7003"/>
        <item m="1" x="7009"/>
        <item m="1" x="7015"/>
        <item m="1" x="7021"/>
        <item m="1" x="7027"/>
        <item m="1" x="7033"/>
        <item m="1" x="7039"/>
        <item m="1" x="7044"/>
        <item m="1" x="7048"/>
        <item m="1" x="1678"/>
        <item m="1" x="1681"/>
        <item m="1" x="1684"/>
        <item m="1" x="1687"/>
        <item m="1" x="1690"/>
        <item m="1" x="1693"/>
        <item m="1" x="1696"/>
        <item m="1" x="1700"/>
        <item m="1" x="1705"/>
        <item m="1" x="1711"/>
        <item m="1" x="1717"/>
        <item m="1" x="1723"/>
        <item m="1" x="1729"/>
        <item m="1" x="1735"/>
        <item m="1" x="1741"/>
        <item m="1" x="1747"/>
        <item m="1" x="1753"/>
        <item m="1" x="1759"/>
        <item m="1" x="1765"/>
        <item m="1" x="1771"/>
        <item m="1" x="1777"/>
        <item m="1" x="1783"/>
        <item m="1" x="1788"/>
        <item m="1" x="1792"/>
        <item m="1" x="3745"/>
        <item m="1" x="3748"/>
        <item m="1" x="3751"/>
        <item m="1" x="3754"/>
        <item m="1" x="3757"/>
        <item m="1" x="3760"/>
        <item m="1" x="3763"/>
        <item m="1" x="3767"/>
        <item m="1" x="3772"/>
        <item m="1" x="3778"/>
        <item m="1" x="3784"/>
        <item m="1" x="3790"/>
        <item m="1" x="3796"/>
        <item m="1" x="3802"/>
        <item m="1" x="3808"/>
        <item m="1" x="3814"/>
        <item m="1" x="3820"/>
        <item m="1" x="3826"/>
        <item m="1" x="3832"/>
        <item m="1" x="3838"/>
        <item m="1" x="3844"/>
        <item m="1" x="3850"/>
        <item m="1" x="3855"/>
        <item m="1" x="3859"/>
        <item m="1" x="5401"/>
        <item m="1" x="5404"/>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6"/>
        <item m="1" x="5467"/>
        <item m="1" x="7534"/>
        <item m="1" x="7540"/>
        <item m="1" x="7546"/>
        <item m="1" x="7552"/>
        <item m="1" x="7558"/>
        <item m="1" x="7564"/>
        <item m="1" x="7570"/>
        <item m="1" x="7576"/>
        <item m="1" x="7582"/>
        <item m="1" x="7588"/>
        <item m="1" x="7594"/>
        <item m="1" x="7600"/>
        <item m="1" x="7606"/>
        <item m="1" x="7612"/>
        <item m="1" x="7618"/>
        <item m="1" x="7624"/>
        <item m="1" x="7629"/>
        <item m="1" x="7633"/>
        <item m="1" x="7636"/>
        <item m="1" x="7639"/>
        <item m="1" x="7642"/>
        <item m="1" x="7645"/>
        <item m="1" x="7647"/>
        <item m="1" x="7648"/>
        <item m="1" x="2278"/>
        <item m="1" x="2284"/>
        <item m="1" x="2290"/>
        <item m="1" x="2296"/>
        <item m="1" x="2302"/>
        <item m="1" x="2308"/>
        <item m="1" x="2314"/>
        <item m="1" x="2320"/>
        <item m="1" x="2326"/>
        <item m="1" x="2332"/>
        <item m="1" x="2338"/>
        <item m="1" x="2344"/>
        <item m="1" x="2350"/>
        <item m="1" x="2356"/>
        <item m="1" x="2362"/>
        <item m="1" x="2368"/>
        <item m="1" x="2373"/>
        <item m="1" x="2377"/>
        <item m="1" x="2380"/>
        <item m="1" x="2383"/>
        <item m="1" x="2386"/>
        <item m="1" x="2389"/>
        <item m="1" x="2391"/>
        <item m="1" x="2392"/>
        <item m="1" x="4345"/>
        <item m="1" x="4351"/>
        <item m="1" x="4357"/>
        <item m="1" x="4363"/>
        <item m="1" x="4369"/>
        <item m="1" x="4375"/>
        <item m="1" x="4381"/>
        <item m="1" x="4387"/>
        <item m="1" x="4393"/>
        <item m="1" x="4399"/>
        <item m="1" x="4405"/>
        <item m="1" x="4411"/>
        <item m="1" x="4417"/>
        <item m="1" x="4423"/>
        <item m="1" x="4429"/>
        <item m="1" x="4435"/>
        <item m="1" x="4440"/>
        <item m="1" x="4444"/>
        <item m="1" x="4447"/>
        <item m="1" x="4450"/>
        <item m="1" x="4453"/>
        <item m="1" x="4456"/>
        <item m="1" x="4458"/>
        <item m="1" x="4459"/>
        <item m="1" x="5929"/>
        <item m="1" x="5935"/>
        <item m="1" x="5941"/>
        <item m="1" x="5947"/>
        <item m="1" x="5953"/>
        <item m="1" x="5959"/>
        <item m="1" x="5965"/>
        <item m="1" x="5971"/>
        <item m="1" x="5977"/>
        <item m="1" x="5983"/>
        <item m="1" x="5989"/>
        <item m="1" x="5995"/>
        <item m="1" x="6001"/>
        <item m="1" x="6007"/>
        <item m="1" x="6013"/>
        <item m="1" x="6019"/>
        <item m="1" x="6024"/>
        <item m="1" x="6028"/>
        <item m="1" x="6031"/>
        <item m="1" x="6034"/>
        <item m="1" x="6037"/>
        <item m="1" x="6040"/>
        <item m="1" x="6042"/>
        <item m="1" x="6043"/>
        <item m="1" x="748"/>
        <item m="1" x="752"/>
        <item m="1" x="756"/>
        <item m="1" x="760"/>
        <item m="1" x="764"/>
        <item m="1" x="767"/>
        <item m="1" x="770"/>
        <item m="1" x="773"/>
        <item m="1" x="776"/>
        <item m="1" x="778"/>
        <item m="1" x="779"/>
        <item m="1" x="7081"/>
        <item m="1" x="7085"/>
        <item m="1" x="7089"/>
        <item m="1" x="7094"/>
        <item m="1" x="7100"/>
        <item m="1" x="7107"/>
        <item m="1" x="7114"/>
        <item m="1" x="7121"/>
        <item m="1" x="7128"/>
        <item m="1" x="7135"/>
        <item m="1" x="7142"/>
        <item m="1" x="7149"/>
        <item m="1" x="7156"/>
        <item m="1" x="7163"/>
        <item m="1" x="7170"/>
        <item m="1" x="7177"/>
        <item m="1" x="7184"/>
        <item m="1" x="7191"/>
        <item m="1" x="7198"/>
        <item m="1" x="7205"/>
        <item m="1" x="7212"/>
        <item m="1" x="7218"/>
        <item m="1" x="7223"/>
        <item m="1" x="7227"/>
        <item m="1" x="1826"/>
        <item m="1" x="1830"/>
        <item m="1" x="1834"/>
        <item m="1" x="1839"/>
        <item m="1" x="1845"/>
        <item m="1" x="1852"/>
        <item m="1" x="1859"/>
        <item m="1" x="1866"/>
        <item m="1" x="1873"/>
        <item m="1" x="1880"/>
        <item m="1" x="1887"/>
        <item m="1" x="1894"/>
        <item m="1" x="1901"/>
        <item m="1" x="1908"/>
        <item m="1" x="1915"/>
        <item m="1" x="1922"/>
        <item m="1" x="1929"/>
        <item m="1" x="1936"/>
        <item m="1" x="1943"/>
        <item m="1" x="1950"/>
        <item m="1" x="1957"/>
        <item m="1" x="1963"/>
        <item m="1" x="1968"/>
        <item m="1" x="1972"/>
        <item m="1" x="3893"/>
        <item m="1" x="3897"/>
        <item m="1" x="3901"/>
        <item m="1" x="3906"/>
        <item m="1" x="3912"/>
        <item m="1" x="3919"/>
        <item m="1" x="3926"/>
        <item m="1" x="3933"/>
        <item m="1" x="3940"/>
        <item m="1" x="3947"/>
        <item m="1" x="3954"/>
        <item m="1" x="3961"/>
        <item m="1" x="3968"/>
        <item m="1" x="3975"/>
        <item m="1" x="3982"/>
        <item m="1" x="3989"/>
        <item m="1" x="3996"/>
        <item m="1" x="4003"/>
        <item m="1" x="4010"/>
        <item m="1" x="4017"/>
        <item m="1" x="4024"/>
        <item m="1" x="4030"/>
        <item m="1" x="4035"/>
        <item m="1" x="4039"/>
        <item m="1" x="5477"/>
        <item m="1" x="5481"/>
        <item m="1" x="5485"/>
        <item m="1" x="5490"/>
        <item m="1" x="5496"/>
        <item m="1" x="5503"/>
        <item m="1" x="5510"/>
        <item m="1" x="5517"/>
        <item m="1" x="5524"/>
        <item m="1" x="5531"/>
        <item m="1" x="5538"/>
        <item m="1" x="5545"/>
        <item m="1" x="5552"/>
        <item m="1" x="5559"/>
        <item m="1" x="5566"/>
        <item m="1" x="5573"/>
        <item m="1" x="5580"/>
        <item m="1" x="5587"/>
        <item m="1" x="5594"/>
        <item m="1" x="5601"/>
        <item m="1" x="5608"/>
        <item m="1" x="5614"/>
        <item m="1" x="5619"/>
        <item m="1" x="5623"/>
        <item m="1" x="7682"/>
        <item m="1" x="7689"/>
        <item m="1" x="7696"/>
        <item m="1" x="7704"/>
        <item m="1" x="7713"/>
        <item m="1" x="7723"/>
        <item m="1" x="7733"/>
        <item m="1" x="7743"/>
        <item m="1" x="7753"/>
        <item m="1" x="7763"/>
        <item m="1" x="7773"/>
        <item m="1" x="7783"/>
        <item m="1" x="7793"/>
        <item m="1" x="7803"/>
        <item m="1" x="7813"/>
        <item m="1" x="7823"/>
        <item m="1" x="7832"/>
        <item m="1" x="7840"/>
        <item m="1" x="7847"/>
        <item m="1" x="7854"/>
        <item m="1" x="7861"/>
        <item m="1" x="7867"/>
        <item m="1" x="7872"/>
        <item m="1" x="7876"/>
        <item m="1" x="2426"/>
        <item m="1" x="2433"/>
        <item m="1" x="2440"/>
        <item m="1" x="2448"/>
        <item m="1" x="2457"/>
        <item m="1" x="2467"/>
        <item m="1" x="2477"/>
        <item m="1" x="2487"/>
        <item m="1" x="2497"/>
        <item m="1" x="2507"/>
        <item m="1" x="2517"/>
        <item m="1" x="2527"/>
        <item m="1" x="2537"/>
        <item m="1" x="2547"/>
        <item m="1" x="2557"/>
        <item m="1" x="2567"/>
        <item m="1" x="2576"/>
        <item m="1" x="2584"/>
        <item m="1" x="2591"/>
        <item m="1" x="2598"/>
        <item m="1" x="2605"/>
        <item m="1" x="2611"/>
        <item m="1" x="2616"/>
        <item m="1" x="2620"/>
        <item m="1" x="4493"/>
        <item m="1" x="4500"/>
        <item m="1" x="4507"/>
        <item m="1" x="4514"/>
        <item m="1" x="4521"/>
        <item m="1" x="4528"/>
        <item m="1" x="4535"/>
        <item m="1" x="4542"/>
        <item m="1" x="4549"/>
        <item m="1" x="4556"/>
        <item m="1" x="4563"/>
        <item m="1" x="4570"/>
        <item m="1" x="4577"/>
        <item m="1" x="4584"/>
        <item m="1" x="4591"/>
        <item m="1" x="4598"/>
        <item m="1" x="4604"/>
        <item m="1" x="4609"/>
        <item m="1" x="4613"/>
        <item m="1" x="4617"/>
        <item m="1" x="4621"/>
        <item m="1" x="4624"/>
        <item m="1" x="4626"/>
        <item m="1" x="4627"/>
        <item m="1" x="6077"/>
        <item m="1" x="6084"/>
        <item m="1" x="6091"/>
        <item m="1" x="6098"/>
        <item m="1" x="6105"/>
        <item m="1" x="6112"/>
        <item m="1" x="6119"/>
        <item m="1" x="6126"/>
        <item m="1" x="6133"/>
        <item m="1" x="6140"/>
        <item m="1" x="6147"/>
        <item m="1" x="6154"/>
        <item m="1" x="6161"/>
        <item m="1" x="6168"/>
        <item m="1" x="6175"/>
        <item m="1" x="6182"/>
        <item m="1" x="6188"/>
        <item m="1" x="6193"/>
        <item m="1" x="6197"/>
        <item m="1" x="6201"/>
        <item m="1" x="6205"/>
        <item m="1" x="6208"/>
        <item m="1" x="6210"/>
        <item m="1" x="6211"/>
        <item m="1" x="796"/>
        <item m="1" x="801"/>
        <item m="1" x="806"/>
        <item m="1" x="811"/>
        <item m="1" x="816"/>
        <item m="1" x="821"/>
        <item m="1" x="826"/>
        <item m="1" x="831"/>
        <item m="1" x="836"/>
        <item m="1" x="841"/>
        <item m="1" x="846"/>
        <item m="1" x="851"/>
        <item m="1" x="856"/>
        <item m="1" x="861"/>
        <item m="1" x="866"/>
        <item m="1" x="871"/>
        <item m="1" x="876"/>
        <item m="1" x="881"/>
        <item m="1" x="885"/>
        <item m="1" x="889"/>
        <item m="1" x="893"/>
        <item m="1" x="896"/>
        <item m="1" x="898"/>
        <item m="1" x="899"/>
        <item m="1" x="3074"/>
        <item m="1" x="3081"/>
        <item m="1" x="3088"/>
        <item m="1" x="3095"/>
        <item m="1" x="3102"/>
        <item m="1" x="3109"/>
        <item m="1" x="3116"/>
        <item m="1" x="3123"/>
        <item m="1" x="3130"/>
        <item m="1" x="3137"/>
        <item m="1" x="3144"/>
        <item m="1" x="3151"/>
        <item m="1" x="3158"/>
        <item m="1" x="3165"/>
        <item m="1" x="3172"/>
        <item m="1" x="3179"/>
        <item m="1" x="3185"/>
        <item m="1" x="3189"/>
        <item m="1" x="3190"/>
        <item m="1" x="3191"/>
        <item m="1" x="3192"/>
        <item m="1" x="3193"/>
        <item m="1" x="3194"/>
        <item m="1" x="3195"/>
        <item m="1" x="72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S1480"/>
  <sheetViews>
    <sheetView zoomScale="80" zoomScaleNormal="80" workbookViewId="0">
      <pane xSplit="1" ySplit="11" topLeftCell="K753" activePane="bottomRight" state="frozen"/>
      <selection activeCell="E40" sqref="E40"/>
      <selection pane="topRight" activeCell="E40" sqref="E40"/>
      <selection pane="bottomLeft" activeCell="E40" sqref="E40"/>
      <selection pane="bottomRight" activeCell="A759" sqref="A759"/>
    </sheetView>
  </sheetViews>
  <sheetFormatPr defaultColWidth="9.140625" defaultRowHeight="15" x14ac:dyDescent="0.25"/>
  <cols>
    <col min="1" max="1" width="15.5703125" style="34" customWidth="1"/>
    <col min="2" max="2" width="9.7109375" style="34" customWidth="1"/>
    <col min="3" max="3" width="11.85546875" style="34" customWidth="1"/>
    <col min="4" max="4" width="8.42578125" style="34" customWidth="1"/>
    <col min="5" max="5" width="30.28515625" style="34" customWidth="1"/>
    <col min="6" max="7" width="9.140625" style="34"/>
    <col min="8" max="8" width="17.140625" style="34" customWidth="1"/>
    <col min="9" max="9" width="13.5703125" style="34" customWidth="1"/>
    <col min="10" max="10" width="12.5703125" style="34" customWidth="1"/>
    <col min="11" max="11" width="16.5703125" style="34" customWidth="1"/>
    <col min="12" max="12" width="17.7109375" style="34" customWidth="1"/>
    <col min="13" max="13" width="16.85546875" style="3" customWidth="1"/>
    <col min="14" max="14" width="32.5703125" style="3" bestFit="1" customWidth="1"/>
    <col min="15" max="15" width="16.28515625" style="3" customWidth="1"/>
    <col min="16" max="16" width="12.85546875" style="3" customWidth="1"/>
    <col min="17" max="17" width="14.42578125" style="34" customWidth="1"/>
    <col min="18" max="18" width="16.140625" style="3" bestFit="1" customWidth="1"/>
    <col min="19" max="19" width="15.85546875" style="3" customWidth="1"/>
    <col min="20" max="20" width="14.28515625" style="3" customWidth="1"/>
    <col min="21" max="21" width="15.85546875" style="34" customWidth="1"/>
    <col min="22" max="22" width="18.42578125" style="106" customWidth="1"/>
    <col min="23" max="25" width="15.28515625" style="3" bestFit="1" customWidth="1"/>
    <col min="26" max="26" width="15.85546875" style="34" customWidth="1"/>
    <col min="27" max="27" width="19.42578125" style="106" customWidth="1"/>
    <col min="28" max="28" width="18.5703125" style="3" customWidth="1"/>
    <col min="29" max="29" width="3" style="100" customWidth="1"/>
    <col min="30" max="30" width="3" style="3" customWidth="1"/>
    <col min="31" max="31" width="16.28515625" style="32" bestFit="1" customWidth="1"/>
    <col min="32" max="32" width="16.28515625" style="34" bestFit="1" customWidth="1"/>
    <col min="33" max="33" width="10" style="34" customWidth="1"/>
    <col min="34" max="34" width="16.7109375" style="32" bestFit="1" customWidth="1"/>
    <col min="35" max="35" width="3.28515625" style="3" customWidth="1"/>
    <col min="36" max="36" width="16.7109375" style="32"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2" bestFit="1" customWidth="1"/>
    <col min="45" max="16384" width="9.140625" style="3"/>
  </cols>
  <sheetData>
    <row r="1" spans="1:45" ht="15.75" thickBot="1" x14ac:dyDescent="0.3">
      <c r="A1" s="230"/>
      <c r="B1" s="330" t="s">
        <v>53</v>
      </c>
      <c r="C1" s="331"/>
      <c r="D1" s="331"/>
      <c r="E1" s="331"/>
      <c r="F1" s="331"/>
      <c r="G1" s="331"/>
      <c r="H1" s="331"/>
      <c r="I1" s="331"/>
      <c r="J1" s="331"/>
      <c r="K1" s="331"/>
      <c r="M1" s="335" t="s">
        <v>37</v>
      </c>
      <c r="N1" s="336"/>
      <c r="O1" s="336"/>
      <c r="P1" s="336"/>
      <c r="Q1" s="37"/>
      <c r="AE1" s="118" t="s">
        <v>138</v>
      </c>
      <c r="AH1" s="118" t="s">
        <v>138</v>
      </c>
      <c r="AJ1" s="118" t="s">
        <v>138</v>
      </c>
      <c r="AR1" s="118" t="s">
        <v>138</v>
      </c>
    </row>
    <row r="2" spans="1:45" ht="15.75" hidden="1" thickBot="1" x14ac:dyDescent="0.3">
      <c r="A2" s="3"/>
      <c r="B2" s="344" t="s">
        <v>2</v>
      </c>
      <c r="C2" s="345"/>
      <c r="D2" s="346"/>
      <c r="E2" s="10"/>
      <c r="F2" s="26"/>
      <c r="G2" s="26"/>
      <c r="H2" s="19" t="s">
        <v>6</v>
      </c>
      <c r="I2" s="20"/>
      <c r="J2" s="6"/>
      <c r="K2" s="6" t="s">
        <v>12</v>
      </c>
      <c r="L2" s="35"/>
      <c r="M2" s="6" t="s">
        <v>3</v>
      </c>
      <c r="N2" s="6" t="s">
        <v>4</v>
      </c>
      <c r="O2" s="9"/>
      <c r="P2" s="6" t="s">
        <v>5</v>
      </c>
      <c r="Q2" s="35"/>
      <c r="R2" s="376" t="s">
        <v>7</v>
      </c>
      <c r="S2" s="377"/>
      <c r="T2" s="378"/>
      <c r="U2" s="35" t="s">
        <v>8</v>
      </c>
      <c r="V2" s="107" t="s">
        <v>9</v>
      </c>
      <c r="W2" s="376" t="s">
        <v>10</v>
      </c>
      <c r="X2" s="377"/>
      <c r="Y2" s="378"/>
      <c r="Z2" s="35"/>
      <c r="AA2" s="107" t="s">
        <v>11</v>
      </c>
      <c r="AB2" s="5" t="s">
        <v>24</v>
      </c>
    </row>
    <row r="3" spans="1:45" ht="15.75" thickBot="1" x14ac:dyDescent="0.3">
      <c r="A3" s="3"/>
      <c r="B3" s="344" t="s">
        <v>2</v>
      </c>
      <c r="C3" s="345"/>
      <c r="D3" s="346"/>
      <c r="E3" s="6" t="s">
        <v>3</v>
      </c>
      <c r="F3" s="25"/>
      <c r="G3" s="25"/>
      <c r="H3" s="19" t="s">
        <v>4</v>
      </c>
      <c r="I3" s="21" t="s">
        <v>54</v>
      </c>
      <c r="J3" s="22" t="s">
        <v>5</v>
      </c>
      <c r="K3" s="22" t="s">
        <v>6</v>
      </c>
      <c r="L3" s="35" t="s">
        <v>56</v>
      </c>
      <c r="M3" s="22" t="s">
        <v>7</v>
      </c>
      <c r="N3" s="22" t="s">
        <v>8</v>
      </c>
      <c r="O3" s="22" t="s">
        <v>9</v>
      </c>
      <c r="P3" s="22" t="s">
        <v>10</v>
      </c>
      <c r="Q3" s="35" t="s">
        <v>11</v>
      </c>
      <c r="R3" s="376" t="s">
        <v>12</v>
      </c>
      <c r="S3" s="377"/>
      <c r="T3" s="378"/>
      <c r="U3" s="35" t="s">
        <v>24</v>
      </c>
      <c r="V3" s="107" t="s">
        <v>39</v>
      </c>
      <c r="W3" s="376" t="s">
        <v>40</v>
      </c>
      <c r="X3" s="377"/>
      <c r="Y3" s="378"/>
      <c r="Z3" s="35" t="s">
        <v>163</v>
      </c>
      <c r="AA3" s="107" t="s">
        <v>41</v>
      </c>
      <c r="AB3" s="5" t="s">
        <v>42</v>
      </c>
      <c r="AF3" s="32"/>
    </row>
    <row r="4" spans="1:45" ht="15" customHeight="1" x14ac:dyDescent="0.25">
      <c r="A4" s="351" t="s">
        <v>191</v>
      </c>
      <c r="B4" s="392" t="s">
        <v>60</v>
      </c>
      <c r="C4" s="401"/>
      <c r="D4" s="402"/>
      <c r="E4" s="351" t="s">
        <v>61</v>
      </c>
      <c r="F4" s="24"/>
      <c r="G4" s="24"/>
      <c r="H4" s="392" t="s">
        <v>14</v>
      </c>
      <c r="I4" s="395" t="s">
        <v>50</v>
      </c>
      <c r="J4" s="351" t="s">
        <v>35</v>
      </c>
      <c r="K4" s="382" t="s">
        <v>91</v>
      </c>
      <c r="L4" s="332" t="s">
        <v>36</v>
      </c>
      <c r="M4" s="380" t="s">
        <v>27</v>
      </c>
      <c r="N4" s="380" t="s">
        <v>13</v>
      </c>
      <c r="O4" s="332" t="s">
        <v>92</v>
      </c>
      <c r="P4" s="382" t="s">
        <v>140</v>
      </c>
      <c r="Q4" s="332" t="s">
        <v>51</v>
      </c>
      <c r="R4" s="380" t="s">
        <v>23</v>
      </c>
      <c r="S4" s="384"/>
      <c r="T4" s="385"/>
      <c r="U4" s="332" t="s">
        <v>15</v>
      </c>
      <c r="V4" s="358" t="s">
        <v>28</v>
      </c>
      <c r="W4" s="332" t="s">
        <v>49</v>
      </c>
      <c r="X4" s="360"/>
      <c r="Y4" s="361"/>
      <c r="Z4" s="372" t="s">
        <v>117</v>
      </c>
      <c r="AA4" s="358" t="s">
        <v>16</v>
      </c>
      <c r="AB4" s="351" t="s">
        <v>17</v>
      </c>
      <c r="AF4" s="32"/>
    </row>
    <row r="5" spans="1:45" ht="88.5" customHeight="1" thickBot="1" x14ac:dyDescent="0.3">
      <c r="A5" s="400"/>
      <c r="B5" s="403"/>
      <c r="C5" s="404"/>
      <c r="D5" s="405"/>
      <c r="E5" s="379"/>
      <c r="F5" s="27"/>
      <c r="G5" s="27"/>
      <c r="H5" s="393"/>
      <c r="I5" s="396"/>
      <c r="J5" s="379"/>
      <c r="K5" s="394"/>
      <c r="L5" s="362"/>
      <c r="M5" s="381"/>
      <c r="N5" s="381"/>
      <c r="O5" s="333"/>
      <c r="P5" s="383"/>
      <c r="Q5" s="333"/>
      <c r="R5" s="386"/>
      <c r="S5" s="387"/>
      <c r="T5" s="388"/>
      <c r="U5" s="362"/>
      <c r="V5" s="359"/>
      <c r="W5" s="362"/>
      <c r="X5" s="363"/>
      <c r="Y5" s="364"/>
      <c r="Z5" s="373"/>
      <c r="AA5" s="359"/>
      <c r="AB5" s="352"/>
      <c r="AF5" s="32"/>
      <c r="AJ5" s="50"/>
    </row>
    <row r="6" spans="1:45" ht="15" customHeight="1" x14ac:dyDescent="0.25">
      <c r="A6" s="397"/>
      <c r="B6" s="338" t="s">
        <v>185</v>
      </c>
      <c r="C6" s="338" t="s">
        <v>186</v>
      </c>
      <c r="D6" s="340" t="s">
        <v>187</v>
      </c>
      <c r="E6" s="374" t="s">
        <v>0</v>
      </c>
      <c r="F6" s="334" t="s">
        <v>62</v>
      </c>
      <c r="G6" s="334" t="s">
        <v>63</v>
      </c>
      <c r="H6" s="399" t="s">
        <v>116</v>
      </c>
      <c r="I6" s="347" t="s">
        <v>80</v>
      </c>
      <c r="J6" s="334" t="s">
        <v>43</v>
      </c>
      <c r="K6" s="341" t="s">
        <v>55</v>
      </c>
      <c r="L6" s="337" t="s">
        <v>29</v>
      </c>
      <c r="M6" s="375" t="s">
        <v>29</v>
      </c>
      <c r="N6" s="337" t="s">
        <v>29</v>
      </c>
      <c r="O6" s="334" t="s">
        <v>57</v>
      </c>
      <c r="P6" s="334" t="s">
        <v>58</v>
      </c>
      <c r="Q6" s="353" t="s">
        <v>59</v>
      </c>
      <c r="R6" s="334" t="s">
        <v>18</v>
      </c>
      <c r="S6" s="334" t="s">
        <v>19</v>
      </c>
      <c r="T6" s="334" t="s">
        <v>38</v>
      </c>
      <c r="U6" s="353" t="s">
        <v>115</v>
      </c>
      <c r="V6" s="354" t="s">
        <v>118</v>
      </c>
      <c r="W6" s="334" t="s">
        <v>18</v>
      </c>
      <c r="X6" s="367" t="s">
        <v>19</v>
      </c>
      <c r="Y6" s="365" t="s">
        <v>20</v>
      </c>
      <c r="Z6" s="369" t="s">
        <v>164</v>
      </c>
      <c r="AA6" s="354" t="s">
        <v>44</v>
      </c>
      <c r="AB6" s="348" t="s">
        <v>45</v>
      </c>
      <c r="AF6" s="172"/>
      <c r="AG6" s="53"/>
      <c r="AH6" s="90" t="s">
        <v>30</v>
      </c>
      <c r="AI6" s="54"/>
      <c r="AJ6" s="50" t="s">
        <v>32</v>
      </c>
      <c r="AK6" s="54"/>
      <c r="AL6" s="54" t="s">
        <v>30</v>
      </c>
      <c r="AM6" s="54"/>
      <c r="AN6" s="54" t="s">
        <v>1</v>
      </c>
      <c r="AO6" s="54"/>
      <c r="AP6" s="54" t="s">
        <v>46</v>
      </c>
      <c r="AR6" s="76" t="s">
        <v>30</v>
      </c>
    </row>
    <row r="7" spans="1:45" x14ac:dyDescent="0.25">
      <c r="A7" s="398"/>
      <c r="B7" s="339"/>
      <c r="C7" s="339"/>
      <c r="D7" s="339"/>
      <c r="E7" s="374"/>
      <c r="F7" s="334"/>
      <c r="G7" s="334"/>
      <c r="H7" s="399"/>
      <c r="I7" s="347"/>
      <c r="J7" s="334"/>
      <c r="K7" s="342"/>
      <c r="L7" s="337"/>
      <c r="M7" s="375"/>
      <c r="N7" s="337"/>
      <c r="O7" s="334"/>
      <c r="P7" s="334"/>
      <c r="Q7" s="353"/>
      <c r="R7" s="334"/>
      <c r="S7" s="334"/>
      <c r="T7" s="334"/>
      <c r="U7" s="353"/>
      <c r="V7" s="355"/>
      <c r="W7" s="357"/>
      <c r="X7" s="368"/>
      <c r="Y7" s="366"/>
      <c r="Z7" s="370"/>
      <c r="AA7" s="355"/>
      <c r="AB7" s="349"/>
      <c r="AE7" s="50" t="s">
        <v>78</v>
      </c>
      <c r="AF7" s="173" t="s">
        <v>87</v>
      </c>
      <c r="AG7" s="53"/>
      <c r="AH7" s="90" t="s">
        <v>100</v>
      </c>
      <c r="AI7" s="54"/>
      <c r="AJ7" s="50" t="s">
        <v>129</v>
      </c>
      <c r="AK7" s="54"/>
      <c r="AL7" s="54" t="s">
        <v>33</v>
      </c>
      <c r="AM7" s="54"/>
      <c r="AN7" s="54" t="s">
        <v>26</v>
      </c>
      <c r="AO7" s="54"/>
      <c r="AP7" s="54" t="s">
        <v>47</v>
      </c>
      <c r="AR7" s="76" t="s">
        <v>78</v>
      </c>
    </row>
    <row r="8" spans="1:45" x14ac:dyDescent="0.25">
      <c r="A8" s="398"/>
      <c r="B8" s="339"/>
      <c r="C8" s="339"/>
      <c r="D8" s="339"/>
      <c r="E8" s="374"/>
      <c r="F8" s="334"/>
      <c r="G8" s="334"/>
      <c r="H8" s="399"/>
      <c r="I8" s="347"/>
      <c r="J8" s="334"/>
      <c r="K8" s="343"/>
      <c r="L8" s="337"/>
      <c r="M8" s="375"/>
      <c r="N8" s="337"/>
      <c r="O8" s="334"/>
      <c r="P8" s="334"/>
      <c r="Q8" s="353"/>
      <c r="R8" s="334"/>
      <c r="S8" s="334"/>
      <c r="T8" s="334"/>
      <c r="U8" s="353"/>
      <c r="V8" s="356"/>
      <c r="W8" s="357"/>
      <c r="X8" s="368"/>
      <c r="Y8" s="366"/>
      <c r="Z8" s="371"/>
      <c r="AA8" s="356"/>
      <c r="AB8" s="350"/>
      <c r="AE8" s="91" t="s">
        <v>82</v>
      </c>
      <c r="AF8" s="173" t="s">
        <v>22</v>
      </c>
      <c r="AG8" s="53" t="s">
        <v>52</v>
      </c>
      <c r="AH8" s="90" t="s">
        <v>31</v>
      </c>
      <c r="AI8" s="54"/>
      <c r="AJ8" s="50" t="s">
        <v>81</v>
      </c>
      <c r="AK8" s="54"/>
      <c r="AL8" s="54" t="s">
        <v>34</v>
      </c>
      <c r="AM8" s="54"/>
      <c r="AN8" s="54" t="s">
        <v>21</v>
      </c>
      <c r="AO8" s="54"/>
      <c r="AP8" s="54" t="s">
        <v>48</v>
      </c>
      <c r="AR8" s="76" t="s">
        <v>101</v>
      </c>
    </row>
    <row r="9" spans="1:45" ht="15" customHeight="1" x14ac:dyDescent="0.25">
      <c r="A9" s="389" t="s">
        <v>210</v>
      </c>
      <c r="B9" s="390"/>
      <c r="C9" s="390"/>
      <c r="D9" s="390"/>
      <c r="E9" s="391"/>
      <c r="F9" s="74"/>
      <c r="G9" s="74"/>
      <c r="H9" s="74"/>
      <c r="I9" s="74"/>
      <c r="J9" s="74"/>
      <c r="K9" s="73"/>
      <c r="L9" s="74"/>
      <c r="M9" s="75"/>
      <c r="N9" s="60"/>
      <c r="O9" s="60"/>
      <c r="P9" s="60"/>
      <c r="Q9" s="60"/>
      <c r="R9" s="132">
        <f>'05-21 Hourly Purch Alloc'!N3</f>
        <v>0</v>
      </c>
      <c r="S9" s="132">
        <f>'05-21 Hourly Purch Alloc'!O3</f>
        <v>191145.68300000008</v>
      </c>
      <c r="T9" s="132">
        <f>'05-21 Hourly Purch Alloc'!M3</f>
        <v>38077.894000000015</v>
      </c>
      <c r="U9" s="60"/>
      <c r="V9" s="108"/>
      <c r="W9" s="105">
        <f>IF('05-21 Hourly Purch Alloc'!N6=0,'$MWH Check'!E23,'05-2021'!W9)</f>
        <v>21.206728953433903</v>
      </c>
      <c r="X9" s="105">
        <f>'05-21 Hourly Purch Alloc'!O6</f>
        <v>21.206728953433903</v>
      </c>
      <c r="Y9" s="105">
        <f>'05-21 Hourly Purch Alloc'!M6</f>
        <v>39.467726077497858</v>
      </c>
      <c r="Z9" s="190"/>
      <c r="AA9" s="108"/>
      <c r="AB9" s="59"/>
      <c r="AD9" s="34"/>
      <c r="AE9" s="53"/>
      <c r="AF9" s="53"/>
      <c r="AG9" s="53"/>
      <c r="AH9" s="53"/>
      <c r="AI9" s="53"/>
      <c r="AJ9" s="53"/>
      <c r="AK9" s="53"/>
      <c r="AL9" s="53"/>
      <c r="AM9" s="53"/>
      <c r="AN9" s="53"/>
      <c r="AO9" s="53"/>
      <c r="AP9" s="53"/>
      <c r="AQ9" s="34"/>
      <c r="AR9" s="53"/>
      <c r="AS9" s="34"/>
    </row>
    <row r="10" spans="1:45" ht="15" customHeight="1" x14ac:dyDescent="0.25">
      <c r="A10" s="389" t="s">
        <v>211</v>
      </c>
      <c r="B10" s="390"/>
      <c r="C10" s="390"/>
      <c r="D10" s="390"/>
      <c r="E10" s="391"/>
      <c r="F10" s="74"/>
      <c r="G10" s="74"/>
      <c r="H10" s="72"/>
      <c r="I10" s="72"/>
      <c r="J10" s="72"/>
      <c r="K10" s="72"/>
      <c r="L10" s="72"/>
      <c r="M10" s="72"/>
      <c r="N10" s="60"/>
      <c r="O10" s="60"/>
      <c r="P10" s="60"/>
      <c r="Q10" s="60"/>
      <c r="R10" s="58"/>
      <c r="S10" s="58"/>
      <c r="T10" s="58"/>
      <c r="U10" s="60"/>
      <c r="V10" s="115"/>
      <c r="W10" s="65"/>
      <c r="X10" s="66"/>
      <c r="Y10" s="67"/>
      <c r="Z10" s="190"/>
      <c r="AA10" s="115"/>
      <c r="AB10" s="68"/>
      <c r="AD10" s="34"/>
      <c r="AE10" s="53"/>
      <c r="AF10" s="53"/>
      <c r="AG10" s="53"/>
      <c r="AH10" s="53"/>
      <c r="AI10" s="53"/>
      <c r="AJ10" s="53"/>
      <c r="AK10" s="53"/>
      <c r="AL10" s="53"/>
      <c r="AM10" s="53"/>
      <c r="AN10" s="53"/>
      <c r="AO10" s="53"/>
      <c r="AP10" s="53"/>
      <c r="AQ10" s="34"/>
      <c r="AR10" s="53"/>
      <c r="AS10" s="34"/>
    </row>
    <row r="11" spans="1:45" s="34" customFormat="1" ht="15" customHeight="1" x14ac:dyDescent="0.25">
      <c r="A11" s="389" t="s">
        <v>209</v>
      </c>
      <c r="B11" s="390"/>
      <c r="C11" s="390"/>
      <c r="D11" s="390"/>
      <c r="E11" s="391"/>
      <c r="F11" s="74"/>
      <c r="G11" s="74"/>
      <c r="H11" s="73"/>
      <c r="I11" s="73"/>
      <c r="J11" s="73"/>
      <c r="K11" s="73"/>
      <c r="L11" s="73"/>
      <c r="M11" s="73"/>
      <c r="N11" s="60"/>
      <c r="O11" s="60"/>
      <c r="P11" s="60"/>
      <c r="Q11" s="60"/>
      <c r="R11" s="63"/>
      <c r="S11" s="63"/>
      <c r="T11" s="63"/>
      <c r="U11" s="60"/>
      <c r="V11" s="108"/>
      <c r="W11" s="65"/>
      <c r="X11" s="66"/>
      <c r="Y11" s="67"/>
      <c r="Z11" s="190"/>
      <c r="AA11" s="108"/>
      <c r="AB11" s="68"/>
      <c r="AC11" s="101"/>
      <c r="AE11" s="53"/>
      <c r="AF11" s="53"/>
      <c r="AG11" s="53"/>
      <c r="AH11" s="53"/>
      <c r="AI11" s="53"/>
      <c r="AJ11" s="53"/>
      <c r="AK11" s="53"/>
      <c r="AL11" s="53"/>
      <c r="AM11" s="53"/>
      <c r="AN11" s="53"/>
      <c r="AO11" s="53"/>
      <c r="AP11" s="53"/>
      <c r="AR11" s="53"/>
    </row>
    <row r="12" spans="1:45" x14ac:dyDescent="0.25">
      <c r="A12" s="126">
        <v>44317.041666666664</v>
      </c>
      <c r="B12" s="171">
        <v>385</v>
      </c>
      <c r="C12" s="98"/>
      <c r="D12" s="98"/>
      <c r="E12" s="89">
        <f>SUM(B12:D12)</f>
        <v>385</v>
      </c>
      <c r="F12" s="29">
        <f>IF(E12&gt;0,F11+1,0)</f>
        <v>1</v>
      </c>
      <c r="G12" s="28" t="str">
        <f>IF(MAX(F12:F18)&gt;6,"Yes",0)</f>
        <v>Yes</v>
      </c>
      <c r="H12" s="33">
        <f>'05-21 Hourly Purch Alloc'!F6</f>
        <v>185.76400000000001</v>
      </c>
      <c r="I12" s="23">
        <f>AG12</f>
        <v>6.68</v>
      </c>
      <c r="J12" s="13">
        <f>MIN(E12,H12)</f>
        <v>185.76400000000001</v>
      </c>
      <c r="K12" s="96">
        <f>IF(J12=0,0,IF(G12&lt;&gt;"Yes",0,J12))</f>
        <v>185.76400000000001</v>
      </c>
      <c r="L12" s="13">
        <f>AN12</f>
        <v>281.34559999999999</v>
      </c>
      <c r="M12" s="13">
        <f>AH12</f>
        <v>467.5</v>
      </c>
      <c r="N12" s="13">
        <f>AF12</f>
        <v>471.65</v>
      </c>
      <c r="O12" s="11">
        <f>MAX(N12-M12,0)</f>
        <v>4.1499999999999773</v>
      </c>
      <c r="P12" s="11">
        <f>MIN(K12,O12)</f>
        <v>4.1499999999999773</v>
      </c>
      <c r="Q12" s="11">
        <f>IF(P12&lt;=0,0,L12+I12+H12-N12)</f>
        <v>2.1396000000000299</v>
      </c>
      <c r="R12" s="15">
        <f>IF($P12&gt;0,MIN($P12,$E12)*(B12/$E12),0)</f>
        <v>4.1499999999999773</v>
      </c>
      <c r="S12" s="15">
        <f>IF($P12&gt;0,MIN($P12,$E12)*(C12/$E12),0)</f>
        <v>0</v>
      </c>
      <c r="T12" s="15">
        <f>IF($P12&gt;0,MIN($P12,$E12)*(D12/$E12),0)</f>
        <v>0</v>
      </c>
      <c r="U12" s="121">
        <f>'05-21 Hourly Purch Alloc'!J6</f>
        <v>22.999951551430847</v>
      </c>
      <c r="V12" s="109">
        <f>(R12+S12+T12)*U12</f>
        <v>95.449798938437496</v>
      </c>
      <c r="W12" s="16">
        <f>IF(B12&gt;0,W$9,0)</f>
        <v>21.206728953433903</v>
      </c>
      <c r="X12" s="17">
        <f>IF(C12&gt;0,X$9,0)</f>
        <v>0</v>
      </c>
      <c r="Y12" s="18">
        <f>IF(D12&gt;0,Y$9,0)</f>
        <v>0</v>
      </c>
      <c r="Z12" s="191"/>
      <c r="AA12" s="113">
        <f t="shared" ref="AA12" si="0">R12*MIN(U12,W12)+S12*MIN(U12,X12)+T12*MIN(U12,Y12)</f>
        <v>88.007925156750218</v>
      </c>
      <c r="AB12" s="4">
        <f t="shared" ref="AB12" si="1">IF(V12-AA12&lt;0,0,V12-AA12)</f>
        <v>7.4418737816872778</v>
      </c>
      <c r="AD12" s="8"/>
      <c r="AE12" s="46">
        <f>'05-21 Gen Pivot'!V6</f>
        <v>281.34559999999999</v>
      </c>
      <c r="AF12" s="120">
        <f>'05-21 KP Int Load &amp; Marg Loss'!N2</f>
        <v>471.65</v>
      </c>
      <c r="AG12" s="47">
        <f>'05-21 KP Int Load &amp; Marg Loss'!V2</f>
        <v>6.68</v>
      </c>
      <c r="AH12" s="46">
        <f>'05-21 Gen Pivot'!W6</f>
        <v>467.5</v>
      </c>
      <c r="AJ12" s="122">
        <f>'05-21 Gen Pivot'!Y6</f>
        <v>466.35</v>
      </c>
      <c r="AL12" s="8">
        <f>AH12-AJ12</f>
        <v>1.1499999999999773</v>
      </c>
      <c r="AN12" s="8">
        <f>AE12</f>
        <v>281.34559999999999</v>
      </c>
      <c r="AP12" s="12">
        <f>L12-M12</f>
        <v>-186.15440000000001</v>
      </c>
      <c r="AR12" s="122">
        <f>'05-21 Gen Pivot'!X6</f>
        <v>1454.5</v>
      </c>
    </row>
    <row r="13" spans="1:45" x14ac:dyDescent="0.25">
      <c r="A13" s="126">
        <f>A12+1/24</f>
        <v>44317.083333333328</v>
      </c>
      <c r="B13" s="171">
        <v>385</v>
      </c>
      <c r="C13" s="98"/>
      <c r="D13" s="98"/>
      <c r="E13" s="89">
        <f t="shared" ref="E13:E26" si="2">SUM(B13:D13)</f>
        <v>385</v>
      </c>
      <c r="F13" s="29">
        <f t="shared" ref="F13:F26" si="3">IF(E13&gt;0,F12+1,0)</f>
        <v>2</v>
      </c>
      <c r="G13" s="28" t="str">
        <f t="shared" ref="G13:G26" si="4">IF(MAX(F13:F19)&gt;6,"Yes",0)</f>
        <v>Yes</v>
      </c>
      <c r="H13" s="33">
        <f>'05-21 Hourly Purch Alloc'!F7</f>
        <v>170.86500000000001</v>
      </c>
      <c r="I13" s="23">
        <f t="shared" ref="I13:I26" si="5">AG13</f>
        <v>5.9499999999999993</v>
      </c>
      <c r="J13" s="13">
        <f t="shared" ref="J13:J26" si="6">MIN(E13,H13)</f>
        <v>170.86500000000001</v>
      </c>
      <c r="K13" s="96">
        <f t="shared" ref="K13:K26" si="7">IF(J13=0,0,IF(G13&lt;&gt;"Yes",0,J13))</f>
        <v>170.86500000000001</v>
      </c>
      <c r="L13" s="13">
        <f t="shared" ref="L13:L76" si="8">AN13</f>
        <v>280.3888</v>
      </c>
      <c r="M13" s="13">
        <f t="shared" ref="M13:M76" si="9">AH13</f>
        <v>435.75</v>
      </c>
      <c r="N13" s="13">
        <f t="shared" ref="N13:N76" si="10">AF13</f>
        <v>456.19</v>
      </c>
      <c r="O13" s="11">
        <f t="shared" ref="O13:O76" si="11">MAX(N13-M13,0)</f>
        <v>20.439999999999998</v>
      </c>
      <c r="P13" s="11">
        <f t="shared" ref="P13:P76" si="12">MIN(K13,O13)</f>
        <v>20.439999999999998</v>
      </c>
      <c r="Q13" s="11">
        <f t="shared" ref="Q13:Q76" si="13">IF(P13&lt;=0,0,L13+I13+H13-N13)</f>
        <v>1.0138000000000034</v>
      </c>
      <c r="R13" s="15">
        <f t="shared" ref="R13:R76" si="14">IF($P13&gt;0,MIN($P13,$E13)*(B13/$E13),0)</f>
        <v>20.439999999999998</v>
      </c>
      <c r="S13" s="15">
        <f t="shared" ref="S13:S76" si="15">IF($P13&gt;0,MIN($P13,$E13)*(C13/$E13),0)</f>
        <v>0</v>
      </c>
      <c r="T13" s="15">
        <f t="shared" ref="T13:T76" si="16">IF($P13&gt;0,MIN($P13,$E13)*(D13/$E13),0)</f>
        <v>0</v>
      </c>
      <c r="U13" s="121">
        <f>'05-21 Hourly Purch Alloc'!J7</f>
        <v>22.769970444502967</v>
      </c>
      <c r="V13" s="109">
        <f t="shared" ref="V13:V76" si="17">(R13+S13+T13)*U13</f>
        <v>465.41819588564061</v>
      </c>
      <c r="W13" s="16">
        <f t="shared" ref="W13:W76" si="18">IF(B13&gt;0,W$9,0)</f>
        <v>21.206728953433903</v>
      </c>
      <c r="X13" s="17">
        <f t="shared" ref="X13:X76" si="19">IF(C13&gt;0,X$9,0)</f>
        <v>0</v>
      </c>
      <c r="Y13" s="18">
        <f t="shared" ref="Y13:Y76" si="20">IF(D13&gt;0,Y$9,0)</f>
        <v>0</v>
      </c>
      <c r="Z13" s="191"/>
      <c r="AA13" s="113">
        <f t="shared" ref="AA13:AA76" si="21">R13*MIN(U13,W13)+S13*MIN(U13,X13)+T13*MIN(U13,Y13)</f>
        <v>433.46553980818891</v>
      </c>
      <c r="AB13" s="4">
        <f t="shared" ref="AB13:AB76" si="22">IF(V13-AA13&lt;0,0,V13-AA13)</f>
        <v>31.952656077451707</v>
      </c>
      <c r="AD13" s="8"/>
      <c r="AE13" s="46">
        <f>'05-21 Gen Pivot'!V7</f>
        <v>280.3888</v>
      </c>
      <c r="AF13" s="120">
        <f>'05-21 KP Int Load &amp; Marg Loss'!N3</f>
        <v>456.19</v>
      </c>
      <c r="AG13" s="47">
        <f>'05-21 KP Int Load &amp; Marg Loss'!V3</f>
        <v>5.9499999999999993</v>
      </c>
      <c r="AH13" s="46">
        <f>'05-21 Gen Pivot'!W7</f>
        <v>435.75</v>
      </c>
      <c r="AJ13" s="122">
        <f>'05-21 Gen Pivot'!Y7</f>
        <v>434.29999999999995</v>
      </c>
      <c r="AL13" s="8">
        <f t="shared" ref="AL13:AL31" si="23">AH13-AJ13</f>
        <v>1.4500000000000455</v>
      </c>
      <c r="AN13" s="8">
        <f t="shared" ref="AN13:AN31" si="24">AE13</f>
        <v>280.3888</v>
      </c>
      <c r="AP13" s="12">
        <f t="shared" ref="AP13:AP31" si="25">L13-M13</f>
        <v>-155.3612</v>
      </c>
      <c r="AR13" s="122">
        <f>'05-21 Gen Pivot'!X7</f>
        <v>1454.5</v>
      </c>
    </row>
    <row r="14" spans="1:45" x14ac:dyDescent="0.25">
      <c r="A14" s="126">
        <f t="shared" ref="A14:A77" si="26">A13+1/24</f>
        <v>44317.124999999993</v>
      </c>
      <c r="B14" s="171">
        <v>385</v>
      </c>
      <c r="C14" s="98"/>
      <c r="D14" s="98"/>
      <c r="E14" s="89">
        <f t="shared" si="2"/>
        <v>385</v>
      </c>
      <c r="F14" s="29">
        <f t="shared" si="3"/>
        <v>3</v>
      </c>
      <c r="G14" s="28" t="str">
        <f t="shared" si="4"/>
        <v>Yes</v>
      </c>
      <c r="H14" s="33">
        <f>'05-21 Hourly Purch Alloc'!F8</f>
        <v>159.67099999999999</v>
      </c>
      <c r="I14" s="23">
        <f t="shared" si="5"/>
        <v>5.77</v>
      </c>
      <c r="J14" s="13">
        <f t="shared" si="6"/>
        <v>159.67099999999999</v>
      </c>
      <c r="K14" s="96">
        <f t="shared" si="7"/>
        <v>159.67099999999999</v>
      </c>
      <c r="L14" s="13">
        <f t="shared" si="8"/>
        <v>280.59519999999998</v>
      </c>
      <c r="M14" s="13">
        <f t="shared" si="9"/>
        <v>461.25</v>
      </c>
      <c r="N14" s="13">
        <f t="shared" si="10"/>
        <v>444.79999999999995</v>
      </c>
      <c r="O14" s="11">
        <f t="shared" si="11"/>
        <v>0</v>
      </c>
      <c r="P14" s="11">
        <f t="shared" si="12"/>
        <v>0</v>
      </c>
      <c r="Q14" s="11">
        <f t="shared" si="13"/>
        <v>0</v>
      </c>
      <c r="R14" s="15">
        <f t="shared" si="14"/>
        <v>0</v>
      </c>
      <c r="S14" s="15">
        <f t="shared" si="15"/>
        <v>0</v>
      </c>
      <c r="T14" s="15">
        <f t="shared" si="16"/>
        <v>0</v>
      </c>
      <c r="U14" s="121">
        <f>'05-21 Hourly Purch Alloc'!J8</f>
        <v>20.250026617231683</v>
      </c>
      <c r="V14" s="109">
        <f t="shared" si="17"/>
        <v>0</v>
      </c>
      <c r="W14" s="16">
        <f t="shared" si="18"/>
        <v>21.206728953433903</v>
      </c>
      <c r="X14" s="17">
        <f t="shared" si="19"/>
        <v>0</v>
      </c>
      <c r="Y14" s="18">
        <f t="shared" si="20"/>
        <v>0</v>
      </c>
      <c r="Z14" s="191"/>
      <c r="AA14" s="113">
        <f t="shared" si="21"/>
        <v>0</v>
      </c>
      <c r="AB14" s="4">
        <f t="shared" si="22"/>
        <v>0</v>
      </c>
      <c r="AD14" s="8"/>
      <c r="AE14" s="46">
        <f>'05-21 Gen Pivot'!V8</f>
        <v>280.59519999999998</v>
      </c>
      <c r="AF14" s="120">
        <f>'05-21 KP Int Load &amp; Marg Loss'!N4</f>
        <v>444.79999999999995</v>
      </c>
      <c r="AG14" s="47">
        <f>'05-21 KP Int Load &amp; Marg Loss'!V4</f>
        <v>5.77</v>
      </c>
      <c r="AH14" s="46">
        <f>'05-21 Gen Pivot'!W8</f>
        <v>461.25</v>
      </c>
      <c r="AJ14" s="122">
        <f>'05-21 Gen Pivot'!Y8</f>
        <v>459.79999999999995</v>
      </c>
      <c r="AL14" s="8">
        <f t="shared" si="23"/>
        <v>1.4500000000000455</v>
      </c>
      <c r="AN14" s="8">
        <f t="shared" si="24"/>
        <v>280.59519999999998</v>
      </c>
      <c r="AP14" s="12">
        <f t="shared" si="25"/>
        <v>-180.65480000000002</v>
      </c>
      <c r="AR14" s="122">
        <f>'05-21 Gen Pivot'!X8</f>
        <v>1454.5</v>
      </c>
    </row>
    <row r="15" spans="1:45" x14ac:dyDescent="0.25">
      <c r="A15" s="126">
        <f t="shared" si="26"/>
        <v>44317.166666666657</v>
      </c>
      <c r="B15" s="171">
        <v>385</v>
      </c>
      <c r="C15" s="98"/>
      <c r="D15" s="98"/>
      <c r="E15" s="89">
        <f t="shared" si="2"/>
        <v>385</v>
      </c>
      <c r="F15" s="29">
        <f t="shared" si="3"/>
        <v>4</v>
      </c>
      <c r="G15" s="28" t="str">
        <f t="shared" si="4"/>
        <v>Yes</v>
      </c>
      <c r="H15" s="33">
        <f>'05-21 Hourly Purch Alloc'!F9</f>
        <v>160.702</v>
      </c>
      <c r="I15" s="23">
        <f t="shared" si="5"/>
        <v>5.87</v>
      </c>
      <c r="J15" s="13">
        <f t="shared" si="6"/>
        <v>160.702</v>
      </c>
      <c r="K15" s="96">
        <f t="shared" si="7"/>
        <v>160.702</v>
      </c>
      <c r="L15" s="13">
        <f t="shared" si="8"/>
        <v>280.26240000000001</v>
      </c>
      <c r="M15" s="13">
        <f t="shared" si="9"/>
        <v>409.25</v>
      </c>
      <c r="N15" s="13">
        <f t="shared" si="10"/>
        <v>445.91999999999996</v>
      </c>
      <c r="O15" s="11">
        <f t="shared" si="11"/>
        <v>36.669999999999959</v>
      </c>
      <c r="P15" s="11">
        <f t="shared" si="12"/>
        <v>36.669999999999959</v>
      </c>
      <c r="Q15" s="11">
        <f t="shared" si="13"/>
        <v>0.91440000000005739</v>
      </c>
      <c r="R15" s="15">
        <f t="shared" si="14"/>
        <v>36.669999999999959</v>
      </c>
      <c r="S15" s="15">
        <f t="shared" si="15"/>
        <v>0</v>
      </c>
      <c r="T15" s="15">
        <f t="shared" si="16"/>
        <v>0</v>
      </c>
      <c r="U15" s="121">
        <f>'05-21 Hourly Purch Alloc'!J9</f>
        <v>19.940050528307054</v>
      </c>
      <c r="V15" s="109">
        <f t="shared" si="17"/>
        <v>731.20165287301882</v>
      </c>
      <c r="W15" s="16">
        <f t="shared" si="18"/>
        <v>21.206728953433903</v>
      </c>
      <c r="X15" s="17">
        <f t="shared" si="19"/>
        <v>0</v>
      </c>
      <c r="Y15" s="18">
        <f t="shared" si="20"/>
        <v>0</v>
      </c>
      <c r="Z15" s="191"/>
      <c r="AA15" s="113">
        <f t="shared" si="21"/>
        <v>731.20165287301882</v>
      </c>
      <c r="AB15" s="4">
        <f t="shared" si="22"/>
        <v>0</v>
      </c>
      <c r="AD15" s="8"/>
      <c r="AE15" s="46">
        <f>'05-21 Gen Pivot'!V9</f>
        <v>280.26240000000001</v>
      </c>
      <c r="AF15" s="120">
        <f>'05-21 KP Int Load &amp; Marg Loss'!N5</f>
        <v>445.91999999999996</v>
      </c>
      <c r="AG15" s="47">
        <f>'05-21 KP Int Load &amp; Marg Loss'!V5</f>
        <v>5.87</v>
      </c>
      <c r="AH15" s="46">
        <f>'05-21 Gen Pivot'!W9</f>
        <v>409.25</v>
      </c>
      <c r="AJ15" s="122">
        <f>'05-21 Gen Pivot'!Y9</f>
        <v>408.79999999999995</v>
      </c>
      <c r="AL15" s="8">
        <f t="shared" si="23"/>
        <v>0.45000000000004547</v>
      </c>
      <c r="AN15" s="8">
        <f t="shared" si="24"/>
        <v>280.26240000000001</v>
      </c>
      <c r="AP15" s="12">
        <f t="shared" si="25"/>
        <v>-128.98759999999999</v>
      </c>
      <c r="AR15" s="122">
        <f>'05-21 Gen Pivot'!X9</f>
        <v>1454.5</v>
      </c>
    </row>
    <row r="16" spans="1:45" x14ac:dyDescent="0.25">
      <c r="A16" s="126">
        <f t="shared" si="26"/>
        <v>44317.208333333321</v>
      </c>
      <c r="B16" s="171">
        <v>385</v>
      </c>
      <c r="C16" s="98"/>
      <c r="D16" s="98"/>
      <c r="E16" s="89">
        <f t="shared" si="2"/>
        <v>385</v>
      </c>
      <c r="F16" s="29">
        <f t="shared" si="3"/>
        <v>5</v>
      </c>
      <c r="G16" s="28" t="str">
        <f t="shared" si="4"/>
        <v>Yes</v>
      </c>
      <c r="H16" s="33">
        <f>'05-21 Hourly Purch Alloc'!F10</f>
        <v>173.32599999999999</v>
      </c>
      <c r="I16" s="23">
        <f t="shared" si="5"/>
        <v>6.38</v>
      </c>
      <c r="J16" s="13">
        <f t="shared" si="6"/>
        <v>173.32599999999999</v>
      </c>
      <c r="K16" s="96">
        <f t="shared" si="7"/>
        <v>173.32599999999999</v>
      </c>
      <c r="L16" s="13">
        <f t="shared" si="8"/>
        <v>280.32159999999999</v>
      </c>
      <c r="M16" s="13">
        <f t="shared" si="9"/>
        <v>453.25</v>
      </c>
      <c r="N16" s="13">
        <f t="shared" si="10"/>
        <v>459.06</v>
      </c>
      <c r="O16" s="11">
        <f t="shared" si="11"/>
        <v>5.8100000000000023</v>
      </c>
      <c r="P16" s="11">
        <f t="shared" si="12"/>
        <v>5.8100000000000023</v>
      </c>
      <c r="Q16" s="11">
        <f t="shared" si="13"/>
        <v>0.96760000000000446</v>
      </c>
      <c r="R16" s="15">
        <f t="shared" si="14"/>
        <v>5.8100000000000023</v>
      </c>
      <c r="S16" s="15">
        <f t="shared" si="15"/>
        <v>0</v>
      </c>
      <c r="T16" s="15">
        <f t="shared" si="16"/>
        <v>0</v>
      </c>
      <c r="U16" s="121">
        <f>'05-21 Hourly Purch Alloc'!J10</f>
        <v>20.679949920958194</v>
      </c>
      <c r="V16" s="109">
        <f t="shared" si="17"/>
        <v>120.15050904076715</v>
      </c>
      <c r="W16" s="16">
        <f t="shared" si="18"/>
        <v>21.206728953433903</v>
      </c>
      <c r="X16" s="17">
        <f t="shared" si="19"/>
        <v>0</v>
      </c>
      <c r="Y16" s="18">
        <f t="shared" si="20"/>
        <v>0</v>
      </c>
      <c r="Z16" s="191"/>
      <c r="AA16" s="113">
        <f t="shared" si="21"/>
        <v>120.15050904076715</v>
      </c>
      <c r="AB16" s="4">
        <f t="shared" si="22"/>
        <v>0</v>
      </c>
      <c r="AD16" s="8"/>
      <c r="AE16" s="46">
        <f>'05-21 Gen Pivot'!V10</f>
        <v>280.32159999999999</v>
      </c>
      <c r="AF16" s="120">
        <f>'05-21 KP Int Load &amp; Marg Loss'!N6</f>
        <v>459.06</v>
      </c>
      <c r="AG16" s="47">
        <f>'05-21 KP Int Load &amp; Marg Loss'!V6</f>
        <v>6.38</v>
      </c>
      <c r="AH16" s="46">
        <f>'05-21 Gen Pivot'!W10</f>
        <v>453.25</v>
      </c>
      <c r="AJ16" s="122">
        <f>'05-21 Gen Pivot'!Y10</f>
        <v>451.79999999999995</v>
      </c>
      <c r="AL16" s="8">
        <f t="shared" si="23"/>
        <v>1.4500000000000455</v>
      </c>
      <c r="AN16" s="8">
        <f t="shared" si="24"/>
        <v>280.32159999999999</v>
      </c>
      <c r="AP16" s="12">
        <f t="shared" si="25"/>
        <v>-172.92840000000001</v>
      </c>
      <c r="AR16" s="122">
        <f>'05-21 Gen Pivot'!X10</f>
        <v>1454.5</v>
      </c>
    </row>
    <row r="17" spans="1:44" x14ac:dyDescent="0.25">
      <c r="A17" s="126">
        <f t="shared" si="26"/>
        <v>44317.249999999985</v>
      </c>
      <c r="B17" s="171">
        <v>385</v>
      </c>
      <c r="C17" s="98"/>
      <c r="D17" s="98"/>
      <c r="E17" s="89">
        <f t="shared" si="2"/>
        <v>385</v>
      </c>
      <c r="F17" s="29">
        <f t="shared" si="3"/>
        <v>6</v>
      </c>
      <c r="G17" s="28" t="str">
        <f t="shared" si="4"/>
        <v>Yes</v>
      </c>
      <c r="H17" s="33">
        <f>'05-21 Hourly Purch Alloc'!F11</f>
        <v>187.96299999999999</v>
      </c>
      <c r="I17" s="23">
        <f t="shared" si="5"/>
        <v>6.87</v>
      </c>
      <c r="J17" s="13">
        <f t="shared" si="6"/>
        <v>187.96299999999999</v>
      </c>
      <c r="K17" s="96">
        <f t="shared" si="7"/>
        <v>187.96299999999999</v>
      </c>
      <c r="L17" s="13">
        <f t="shared" si="8"/>
        <v>281.41919999999999</v>
      </c>
      <c r="M17" s="13">
        <f t="shared" si="9"/>
        <v>521.25</v>
      </c>
      <c r="N17" s="13">
        <f t="shared" si="10"/>
        <v>474.19</v>
      </c>
      <c r="O17" s="11">
        <f t="shared" si="11"/>
        <v>0</v>
      </c>
      <c r="P17" s="11">
        <f t="shared" si="12"/>
        <v>0</v>
      </c>
      <c r="Q17" s="11">
        <f t="shared" si="13"/>
        <v>0</v>
      </c>
      <c r="R17" s="15">
        <f t="shared" si="14"/>
        <v>0</v>
      </c>
      <c r="S17" s="15">
        <f t="shared" si="15"/>
        <v>0</v>
      </c>
      <c r="T17" s="15">
        <f t="shared" si="16"/>
        <v>0</v>
      </c>
      <c r="U17" s="121">
        <f>'05-21 Hourly Purch Alloc'!J11</f>
        <v>21.690024100487864</v>
      </c>
      <c r="V17" s="109">
        <f t="shared" si="17"/>
        <v>0</v>
      </c>
      <c r="W17" s="16">
        <f t="shared" si="18"/>
        <v>21.206728953433903</v>
      </c>
      <c r="X17" s="17">
        <f t="shared" si="19"/>
        <v>0</v>
      </c>
      <c r="Y17" s="18">
        <f t="shared" si="20"/>
        <v>0</v>
      </c>
      <c r="Z17" s="191"/>
      <c r="AA17" s="113">
        <f t="shared" si="21"/>
        <v>0</v>
      </c>
      <c r="AB17" s="4">
        <f t="shared" si="22"/>
        <v>0</v>
      </c>
      <c r="AD17" s="8"/>
      <c r="AE17" s="46">
        <f>'05-21 Gen Pivot'!V11</f>
        <v>281.41919999999999</v>
      </c>
      <c r="AF17" s="120">
        <f>'05-21 KP Int Load &amp; Marg Loss'!N7</f>
        <v>474.19</v>
      </c>
      <c r="AG17" s="47">
        <f>'05-21 KP Int Load &amp; Marg Loss'!V7</f>
        <v>6.87</v>
      </c>
      <c r="AH17" s="46">
        <f>'05-21 Gen Pivot'!W11</f>
        <v>521.25</v>
      </c>
      <c r="AJ17" s="122">
        <f>'05-21 Gen Pivot'!Y11</f>
        <v>519.29999999999995</v>
      </c>
      <c r="AL17" s="8">
        <f t="shared" si="23"/>
        <v>1.9500000000000455</v>
      </c>
      <c r="AN17" s="8">
        <f t="shared" si="24"/>
        <v>281.41919999999999</v>
      </c>
      <c r="AP17" s="12">
        <f t="shared" si="25"/>
        <v>-239.83080000000001</v>
      </c>
      <c r="AR17" s="122">
        <f>'05-21 Gen Pivot'!X11</f>
        <v>1454.5</v>
      </c>
    </row>
    <row r="18" spans="1:44" x14ac:dyDescent="0.25">
      <c r="A18" s="126">
        <f t="shared" si="26"/>
        <v>44317.29166666665</v>
      </c>
      <c r="B18" s="171">
        <v>385</v>
      </c>
      <c r="C18" s="98"/>
      <c r="D18" s="98"/>
      <c r="E18" s="89">
        <f t="shared" si="2"/>
        <v>385</v>
      </c>
      <c r="F18" s="29">
        <f t="shared" si="3"/>
        <v>7</v>
      </c>
      <c r="G18" s="28" t="str">
        <f t="shared" si="4"/>
        <v>Yes</v>
      </c>
      <c r="H18" s="33">
        <f>'05-21 Hourly Purch Alloc'!F12</f>
        <v>207.69299999999998</v>
      </c>
      <c r="I18" s="23">
        <f t="shared" si="5"/>
        <v>7.38</v>
      </c>
      <c r="J18" s="13">
        <f t="shared" si="6"/>
        <v>207.69299999999998</v>
      </c>
      <c r="K18" s="96">
        <f t="shared" si="7"/>
        <v>207.69299999999998</v>
      </c>
      <c r="L18" s="13">
        <f t="shared" si="8"/>
        <v>280.44959999999998</v>
      </c>
      <c r="M18" s="13">
        <f t="shared" si="9"/>
        <v>428.75</v>
      </c>
      <c r="N18" s="13">
        <f t="shared" si="10"/>
        <v>494.43</v>
      </c>
      <c r="O18" s="11">
        <f t="shared" si="11"/>
        <v>65.680000000000007</v>
      </c>
      <c r="P18" s="11">
        <f t="shared" si="12"/>
        <v>65.680000000000007</v>
      </c>
      <c r="Q18" s="11">
        <f t="shared" si="13"/>
        <v>1.0925999999999476</v>
      </c>
      <c r="R18" s="15">
        <f t="shared" si="14"/>
        <v>65.680000000000007</v>
      </c>
      <c r="S18" s="15">
        <f t="shared" si="15"/>
        <v>0</v>
      </c>
      <c r="T18" s="15">
        <f t="shared" si="16"/>
        <v>0</v>
      </c>
      <c r="U18" s="121">
        <f>'05-21 Hourly Purch Alloc'!J12</f>
        <v>21.96995565570337</v>
      </c>
      <c r="V18" s="109">
        <f t="shared" si="17"/>
        <v>1442.9866874665975</v>
      </c>
      <c r="W18" s="16">
        <f t="shared" si="18"/>
        <v>21.206728953433903</v>
      </c>
      <c r="X18" s="17">
        <f t="shared" si="19"/>
        <v>0</v>
      </c>
      <c r="Y18" s="18">
        <f t="shared" si="20"/>
        <v>0</v>
      </c>
      <c r="Z18" s="191"/>
      <c r="AA18" s="113">
        <f t="shared" si="21"/>
        <v>1392.8579576615389</v>
      </c>
      <c r="AB18" s="4">
        <f t="shared" si="22"/>
        <v>50.128729805058583</v>
      </c>
      <c r="AD18" s="8"/>
      <c r="AE18" s="46">
        <f>'05-21 Gen Pivot'!V12</f>
        <v>280.44959999999998</v>
      </c>
      <c r="AF18" s="120">
        <f>'05-21 KP Int Load &amp; Marg Loss'!N8</f>
        <v>494.43</v>
      </c>
      <c r="AG18" s="47">
        <f>'05-21 KP Int Load &amp; Marg Loss'!V8</f>
        <v>7.38</v>
      </c>
      <c r="AH18" s="46">
        <f>'05-21 Gen Pivot'!W12</f>
        <v>428.75</v>
      </c>
      <c r="AJ18" s="122">
        <f>'05-21 Gen Pivot'!Y12</f>
        <v>427.79999999999995</v>
      </c>
      <c r="AL18" s="8">
        <f t="shared" si="23"/>
        <v>0.95000000000004547</v>
      </c>
      <c r="AN18" s="8">
        <f t="shared" si="24"/>
        <v>280.44959999999998</v>
      </c>
      <c r="AP18" s="12">
        <f t="shared" si="25"/>
        <v>-148.30040000000002</v>
      </c>
      <c r="AR18" s="122">
        <f>'05-21 Gen Pivot'!X12</f>
        <v>1454.5</v>
      </c>
    </row>
    <row r="19" spans="1:44" x14ac:dyDescent="0.25">
      <c r="A19" s="126">
        <f t="shared" si="26"/>
        <v>44317.333333333314</v>
      </c>
      <c r="B19" s="171">
        <v>385</v>
      </c>
      <c r="C19" s="98"/>
      <c r="D19" s="98"/>
      <c r="E19" s="89">
        <f t="shared" si="2"/>
        <v>385</v>
      </c>
      <c r="F19" s="29">
        <f t="shared" si="3"/>
        <v>8</v>
      </c>
      <c r="G19" s="28" t="str">
        <f t="shared" si="4"/>
        <v>Yes</v>
      </c>
      <c r="H19" s="33">
        <f>'05-21 Hourly Purch Alloc'!F13</f>
        <v>229.51400000000001</v>
      </c>
      <c r="I19" s="23">
        <f t="shared" si="5"/>
        <v>7.98</v>
      </c>
      <c r="J19" s="13">
        <f t="shared" si="6"/>
        <v>229.51400000000001</v>
      </c>
      <c r="K19" s="96">
        <f t="shared" si="7"/>
        <v>229.51400000000001</v>
      </c>
      <c r="L19" s="13">
        <f t="shared" si="8"/>
        <v>281</v>
      </c>
      <c r="M19" s="13">
        <f t="shared" si="9"/>
        <v>470.75</v>
      </c>
      <c r="N19" s="13">
        <f t="shared" si="10"/>
        <v>516.84999999999991</v>
      </c>
      <c r="O19" s="11">
        <f t="shared" si="11"/>
        <v>46.099999999999909</v>
      </c>
      <c r="P19" s="11">
        <f t="shared" si="12"/>
        <v>46.099999999999909</v>
      </c>
      <c r="Q19" s="11">
        <f t="shared" si="13"/>
        <v>1.6440000000001191</v>
      </c>
      <c r="R19" s="15">
        <f t="shared" si="14"/>
        <v>46.099999999999909</v>
      </c>
      <c r="S19" s="15">
        <f t="shared" si="15"/>
        <v>0</v>
      </c>
      <c r="T19" s="15">
        <f t="shared" si="16"/>
        <v>0</v>
      </c>
      <c r="U19" s="121">
        <f>'05-21 Hourly Purch Alloc'!J13</f>
        <v>22.939999302874771</v>
      </c>
      <c r="V19" s="109">
        <f t="shared" si="17"/>
        <v>1057.5339678625248</v>
      </c>
      <c r="W19" s="16">
        <f t="shared" si="18"/>
        <v>21.206728953433903</v>
      </c>
      <c r="X19" s="17">
        <f t="shared" si="19"/>
        <v>0</v>
      </c>
      <c r="Y19" s="18">
        <f t="shared" si="20"/>
        <v>0</v>
      </c>
      <c r="Z19" s="191"/>
      <c r="AA19" s="113">
        <f t="shared" si="21"/>
        <v>977.63020475330097</v>
      </c>
      <c r="AB19" s="4">
        <f t="shared" si="22"/>
        <v>79.90376310922386</v>
      </c>
      <c r="AD19" s="8"/>
      <c r="AE19" s="46">
        <f>'05-21 Gen Pivot'!V13</f>
        <v>281</v>
      </c>
      <c r="AF19" s="120">
        <f>'05-21 KP Int Load &amp; Marg Loss'!N9</f>
        <v>516.84999999999991</v>
      </c>
      <c r="AG19" s="47">
        <f>'05-21 KP Int Load &amp; Marg Loss'!V9</f>
        <v>7.98</v>
      </c>
      <c r="AH19" s="46">
        <f>'05-21 Gen Pivot'!W13</f>
        <v>470.75</v>
      </c>
      <c r="AJ19" s="122">
        <f>'05-21 Gen Pivot'!Y13</f>
        <v>469.29999999999995</v>
      </c>
      <c r="AL19" s="8">
        <f t="shared" si="23"/>
        <v>1.4500000000000455</v>
      </c>
      <c r="AN19" s="8">
        <f t="shared" si="24"/>
        <v>281</v>
      </c>
      <c r="AP19" s="12">
        <f t="shared" si="25"/>
        <v>-189.75</v>
      </c>
      <c r="AR19" s="122">
        <f>'05-21 Gen Pivot'!X13</f>
        <v>1454.5</v>
      </c>
    </row>
    <row r="20" spans="1:44" x14ac:dyDescent="0.25">
      <c r="A20" s="126">
        <f t="shared" si="26"/>
        <v>44317.374999999978</v>
      </c>
      <c r="B20" s="171">
        <v>385</v>
      </c>
      <c r="C20" s="98"/>
      <c r="D20" s="98"/>
      <c r="E20" s="89">
        <f t="shared" si="2"/>
        <v>385</v>
      </c>
      <c r="F20" s="29">
        <f t="shared" si="3"/>
        <v>9</v>
      </c>
      <c r="G20" s="28" t="str">
        <f t="shared" si="4"/>
        <v>Yes</v>
      </c>
      <c r="H20" s="33">
        <f>'05-21 Hourly Purch Alloc'!F14</f>
        <v>234.898</v>
      </c>
      <c r="I20" s="23">
        <f t="shared" si="5"/>
        <v>8.36</v>
      </c>
      <c r="J20" s="13">
        <f t="shared" si="6"/>
        <v>234.898</v>
      </c>
      <c r="K20" s="96">
        <f t="shared" si="7"/>
        <v>234.898</v>
      </c>
      <c r="L20" s="13">
        <f t="shared" si="8"/>
        <v>281.47039999999998</v>
      </c>
      <c r="M20" s="13">
        <f t="shared" si="9"/>
        <v>510.25</v>
      </c>
      <c r="N20" s="13">
        <f t="shared" si="10"/>
        <v>522.6099999999999</v>
      </c>
      <c r="O20" s="11">
        <f t="shared" si="11"/>
        <v>12.3599999999999</v>
      </c>
      <c r="P20" s="11">
        <f t="shared" si="12"/>
        <v>12.3599999999999</v>
      </c>
      <c r="Q20" s="11">
        <f t="shared" si="13"/>
        <v>2.1184000000000651</v>
      </c>
      <c r="R20" s="15">
        <f t="shared" si="14"/>
        <v>12.3599999999999</v>
      </c>
      <c r="S20" s="15">
        <f t="shared" si="15"/>
        <v>0</v>
      </c>
      <c r="T20" s="15">
        <f t="shared" si="16"/>
        <v>0</v>
      </c>
      <c r="U20" s="121">
        <f>'05-21 Hourly Purch Alloc'!J14</f>
        <v>23.160039676795883</v>
      </c>
      <c r="V20" s="109">
        <f t="shared" si="17"/>
        <v>286.25809040519482</v>
      </c>
      <c r="W20" s="16">
        <f t="shared" si="18"/>
        <v>21.206728953433903</v>
      </c>
      <c r="X20" s="17">
        <f t="shared" si="19"/>
        <v>0</v>
      </c>
      <c r="Y20" s="18">
        <f t="shared" si="20"/>
        <v>0</v>
      </c>
      <c r="Z20" s="191"/>
      <c r="AA20" s="113">
        <f t="shared" si="21"/>
        <v>262.11516986444093</v>
      </c>
      <c r="AB20" s="4">
        <f t="shared" si="22"/>
        <v>24.142920540753892</v>
      </c>
      <c r="AD20" s="8"/>
      <c r="AE20" s="46">
        <f>'05-21 Gen Pivot'!V14</f>
        <v>281.47039999999998</v>
      </c>
      <c r="AF20" s="120">
        <f>'05-21 KP Int Load &amp; Marg Loss'!N10</f>
        <v>522.6099999999999</v>
      </c>
      <c r="AG20" s="47">
        <f>'05-21 KP Int Load &amp; Marg Loss'!V10</f>
        <v>8.36</v>
      </c>
      <c r="AH20" s="46">
        <f>'05-21 Gen Pivot'!W14</f>
        <v>510.25</v>
      </c>
      <c r="AJ20" s="122">
        <f>'05-21 Gen Pivot'!Y14</f>
        <v>508.29999999999995</v>
      </c>
      <c r="AL20" s="8">
        <f t="shared" si="23"/>
        <v>1.9500000000000455</v>
      </c>
      <c r="AN20" s="8">
        <f t="shared" si="24"/>
        <v>281.47039999999998</v>
      </c>
      <c r="AP20" s="12">
        <f t="shared" si="25"/>
        <v>-228.77960000000002</v>
      </c>
      <c r="AR20" s="122">
        <f>'05-21 Gen Pivot'!X14</f>
        <v>1454.5</v>
      </c>
    </row>
    <row r="21" spans="1:44" x14ac:dyDescent="0.25">
      <c r="A21" s="126">
        <f t="shared" si="26"/>
        <v>44317.416666666642</v>
      </c>
      <c r="B21" s="171">
        <v>385</v>
      </c>
      <c r="C21" s="98"/>
      <c r="D21" s="98"/>
      <c r="E21" s="89">
        <f t="shared" si="2"/>
        <v>385</v>
      </c>
      <c r="F21" s="29">
        <f t="shared" si="3"/>
        <v>10</v>
      </c>
      <c r="G21" s="28" t="str">
        <f t="shared" si="4"/>
        <v>Yes</v>
      </c>
      <c r="H21" s="33">
        <f>'05-21 Hourly Purch Alloc'!F15</f>
        <v>245.398</v>
      </c>
      <c r="I21" s="23">
        <f t="shared" si="5"/>
        <v>7.9700000000000006</v>
      </c>
      <c r="J21" s="13">
        <f t="shared" si="6"/>
        <v>245.398</v>
      </c>
      <c r="K21" s="96">
        <f t="shared" si="7"/>
        <v>245.398</v>
      </c>
      <c r="L21" s="13">
        <f t="shared" si="8"/>
        <v>286.68</v>
      </c>
      <c r="M21" s="13">
        <f t="shared" si="9"/>
        <v>507.75</v>
      </c>
      <c r="N21" s="13">
        <f t="shared" si="10"/>
        <v>532.72</v>
      </c>
      <c r="O21" s="11">
        <f t="shared" si="11"/>
        <v>24.970000000000027</v>
      </c>
      <c r="P21" s="11">
        <f t="shared" si="12"/>
        <v>24.970000000000027</v>
      </c>
      <c r="Q21" s="11">
        <f t="shared" si="13"/>
        <v>7.3279999999999745</v>
      </c>
      <c r="R21" s="15">
        <f t="shared" si="14"/>
        <v>24.970000000000027</v>
      </c>
      <c r="S21" s="15">
        <f t="shared" si="15"/>
        <v>0</v>
      </c>
      <c r="T21" s="15">
        <f t="shared" si="16"/>
        <v>0</v>
      </c>
      <c r="U21" s="121">
        <f>'05-21 Hourly Purch Alloc'!J15</f>
        <v>23.060000489001542</v>
      </c>
      <c r="V21" s="109">
        <f t="shared" si="17"/>
        <v>575.80821221036911</v>
      </c>
      <c r="W21" s="16">
        <f t="shared" si="18"/>
        <v>21.206728953433903</v>
      </c>
      <c r="X21" s="17">
        <f t="shared" si="19"/>
        <v>0</v>
      </c>
      <c r="Y21" s="18">
        <f t="shared" si="20"/>
        <v>0</v>
      </c>
      <c r="Z21" s="191"/>
      <c r="AA21" s="113">
        <f t="shared" si="21"/>
        <v>529.5320219672451</v>
      </c>
      <c r="AB21" s="4">
        <f t="shared" si="22"/>
        <v>46.276190243124006</v>
      </c>
      <c r="AD21" s="8"/>
      <c r="AE21" s="46">
        <f>'05-21 Gen Pivot'!V15</f>
        <v>286.68</v>
      </c>
      <c r="AF21" s="120">
        <f>'05-21 KP Int Load &amp; Marg Loss'!N11</f>
        <v>532.72</v>
      </c>
      <c r="AG21" s="47">
        <f>'05-21 KP Int Load &amp; Marg Loss'!V11</f>
        <v>7.9700000000000006</v>
      </c>
      <c r="AH21" s="46">
        <f>'05-21 Gen Pivot'!W15</f>
        <v>507.75</v>
      </c>
      <c r="AJ21" s="122">
        <f>'05-21 Gen Pivot'!Y15</f>
        <v>505.79999999999995</v>
      </c>
      <c r="AL21" s="8">
        <f t="shared" si="23"/>
        <v>1.9500000000000455</v>
      </c>
      <c r="AN21" s="8">
        <f t="shared" si="24"/>
        <v>286.68</v>
      </c>
      <c r="AP21" s="12">
        <f t="shared" si="25"/>
        <v>-221.07</v>
      </c>
      <c r="AR21" s="122">
        <f>'05-21 Gen Pivot'!X15</f>
        <v>1454.5</v>
      </c>
    </row>
    <row r="22" spans="1:44" x14ac:dyDescent="0.25">
      <c r="A22" s="126">
        <f t="shared" si="26"/>
        <v>44317.458333333307</v>
      </c>
      <c r="B22" s="171">
        <v>385</v>
      </c>
      <c r="C22" s="98"/>
      <c r="D22" s="98"/>
      <c r="E22" s="89">
        <f t="shared" si="2"/>
        <v>385</v>
      </c>
      <c r="F22" s="29">
        <f t="shared" si="3"/>
        <v>11</v>
      </c>
      <c r="G22" s="28" t="str">
        <f t="shared" si="4"/>
        <v>Yes</v>
      </c>
      <c r="H22" s="33">
        <f>'05-21 Hourly Purch Alloc'!F16</f>
        <v>230.09499999999997</v>
      </c>
      <c r="I22" s="23">
        <f t="shared" si="5"/>
        <v>8.2899999999999991</v>
      </c>
      <c r="J22" s="13">
        <f t="shared" si="6"/>
        <v>230.09499999999997</v>
      </c>
      <c r="K22" s="96">
        <f t="shared" si="7"/>
        <v>230.09499999999997</v>
      </c>
      <c r="L22" s="13">
        <f t="shared" si="8"/>
        <v>342.22879999999998</v>
      </c>
      <c r="M22" s="13">
        <f t="shared" si="9"/>
        <v>576.75</v>
      </c>
      <c r="N22" s="13">
        <f t="shared" si="10"/>
        <v>518.4</v>
      </c>
      <c r="O22" s="11">
        <f t="shared" si="11"/>
        <v>0</v>
      </c>
      <c r="P22" s="11">
        <f t="shared" si="12"/>
        <v>0</v>
      </c>
      <c r="Q22" s="11">
        <f t="shared" si="13"/>
        <v>0</v>
      </c>
      <c r="R22" s="15">
        <f t="shared" si="14"/>
        <v>0</v>
      </c>
      <c r="S22" s="15">
        <f t="shared" si="15"/>
        <v>0</v>
      </c>
      <c r="T22" s="15">
        <f t="shared" si="16"/>
        <v>0</v>
      </c>
      <c r="U22" s="121">
        <f>'05-21 Hourly Purch Alloc'!J16</f>
        <v>20.719980877463659</v>
      </c>
      <c r="V22" s="109">
        <f t="shared" si="17"/>
        <v>0</v>
      </c>
      <c r="W22" s="16">
        <f t="shared" si="18"/>
        <v>21.206728953433903</v>
      </c>
      <c r="X22" s="17">
        <f t="shared" si="19"/>
        <v>0</v>
      </c>
      <c r="Y22" s="18">
        <f t="shared" si="20"/>
        <v>0</v>
      </c>
      <c r="Z22" s="191"/>
      <c r="AA22" s="113">
        <f t="shared" si="21"/>
        <v>0</v>
      </c>
      <c r="AB22" s="4">
        <f t="shared" si="22"/>
        <v>0</v>
      </c>
      <c r="AD22" s="8"/>
      <c r="AE22" s="46">
        <f>'05-21 Gen Pivot'!V16</f>
        <v>342.22879999999998</v>
      </c>
      <c r="AF22" s="120">
        <f>'05-21 KP Int Load &amp; Marg Loss'!N12</f>
        <v>518.4</v>
      </c>
      <c r="AG22" s="47">
        <f>'05-21 KP Int Load &amp; Marg Loss'!V12</f>
        <v>8.2899999999999991</v>
      </c>
      <c r="AH22" s="46">
        <f>'05-21 Gen Pivot'!W16</f>
        <v>576.75</v>
      </c>
      <c r="AJ22" s="122">
        <f>'05-21 Gen Pivot'!Y16</f>
        <v>573.79999999999995</v>
      </c>
      <c r="AL22" s="8">
        <f t="shared" si="23"/>
        <v>2.9500000000000455</v>
      </c>
      <c r="AN22" s="8">
        <f t="shared" si="24"/>
        <v>342.22879999999998</v>
      </c>
      <c r="AP22" s="12">
        <f t="shared" si="25"/>
        <v>-234.52120000000002</v>
      </c>
      <c r="AR22" s="122">
        <f>'05-21 Gen Pivot'!X16</f>
        <v>1454.5</v>
      </c>
    </row>
    <row r="23" spans="1:44" x14ac:dyDescent="0.25">
      <c r="A23" s="126">
        <f t="shared" si="26"/>
        <v>44317.499999999971</v>
      </c>
      <c r="B23" s="171">
        <v>385</v>
      </c>
      <c r="C23" s="98"/>
      <c r="D23" s="98"/>
      <c r="E23" s="89">
        <f t="shared" si="2"/>
        <v>385</v>
      </c>
      <c r="F23" s="29">
        <f t="shared" si="3"/>
        <v>12</v>
      </c>
      <c r="G23" s="28" t="str">
        <f t="shared" si="4"/>
        <v>Yes</v>
      </c>
      <c r="H23" s="33">
        <f>'05-21 Hourly Purch Alloc'!F17</f>
        <v>223.184</v>
      </c>
      <c r="I23" s="23">
        <f t="shared" si="5"/>
        <v>7.7899999999999991</v>
      </c>
      <c r="J23" s="13">
        <f t="shared" si="6"/>
        <v>223.184</v>
      </c>
      <c r="K23" s="96">
        <f t="shared" si="7"/>
        <v>223.184</v>
      </c>
      <c r="L23" s="13">
        <f t="shared" si="8"/>
        <v>309.1696</v>
      </c>
      <c r="M23" s="13">
        <f t="shared" si="9"/>
        <v>574.25</v>
      </c>
      <c r="N23" s="13">
        <f t="shared" si="10"/>
        <v>510.46999999999997</v>
      </c>
      <c r="O23" s="11">
        <f t="shared" si="11"/>
        <v>0</v>
      </c>
      <c r="P23" s="11">
        <f t="shared" si="12"/>
        <v>0</v>
      </c>
      <c r="Q23" s="11">
        <f t="shared" si="13"/>
        <v>0</v>
      </c>
      <c r="R23" s="15">
        <f t="shared" si="14"/>
        <v>0</v>
      </c>
      <c r="S23" s="15">
        <f t="shared" si="15"/>
        <v>0</v>
      </c>
      <c r="T23" s="15">
        <f t="shared" si="16"/>
        <v>0</v>
      </c>
      <c r="U23" s="121">
        <f>'05-21 Hourly Purch Alloc'!J17</f>
        <v>20.029966305828378</v>
      </c>
      <c r="V23" s="109">
        <f t="shared" si="17"/>
        <v>0</v>
      </c>
      <c r="W23" s="16">
        <f t="shared" si="18"/>
        <v>21.206728953433903</v>
      </c>
      <c r="X23" s="17">
        <f t="shared" si="19"/>
        <v>0</v>
      </c>
      <c r="Y23" s="18">
        <f t="shared" si="20"/>
        <v>0</v>
      </c>
      <c r="Z23" s="191"/>
      <c r="AA23" s="113">
        <f t="shared" si="21"/>
        <v>0</v>
      </c>
      <c r="AB23" s="4">
        <f t="shared" si="22"/>
        <v>0</v>
      </c>
      <c r="AD23" s="8"/>
      <c r="AE23" s="46">
        <f>'05-21 Gen Pivot'!V17</f>
        <v>309.1696</v>
      </c>
      <c r="AF23" s="120">
        <f>'05-21 KP Int Load &amp; Marg Loss'!N13</f>
        <v>510.46999999999997</v>
      </c>
      <c r="AG23" s="47">
        <f>'05-21 KP Int Load &amp; Marg Loss'!V13</f>
        <v>7.7899999999999991</v>
      </c>
      <c r="AH23" s="46">
        <f>'05-21 Gen Pivot'!W17</f>
        <v>574.25</v>
      </c>
      <c r="AJ23" s="122">
        <f>'05-21 Gen Pivot'!Y17</f>
        <v>571.29999999999995</v>
      </c>
      <c r="AL23" s="8">
        <f t="shared" si="23"/>
        <v>2.9500000000000455</v>
      </c>
      <c r="AN23" s="8">
        <f t="shared" si="24"/>
        <v>309.1696</v>
      </c>
      <c r="AP23" s="12">
        <f t="shared" si="25"/>
        <v>-265.0804</v>
      </c>
      <c r="AR23" s="122">
        <f>'05-21 Gen Pivot'!X17</f>
        <v>1454.5</v>
      </c>
    </row>
    <row r="24" spans="1:44" x14ac:dyDescent="0.25">
      <c r="A24" s="126">
        <f t="shared" si="26"/>
        <v>44317.541666666635</v>
      </c>
      <c r="B24" s="171">
        <v>385</v>
      </c>
      <c r="C24" s="98"/>
      <c r="D24" s="98"/>
      <c r="E24" s="89">
        <f t="shared" si="2"/>
        <v>385</v>
      </c>
      <c r="F24" s="29">
        <f t="shared" si="3"/>
        <v>13</v>
      </c>
      <c r="G24" s="28" t="str">
        <f t="shared" si="4"/>
        <v>Yes</v>
      </c>
      <c r="H24" s="33">
        <f>'05-21 Hourly Purch Alloc'!F18</f>
        <v>210.53199999999998</v>
      </c>
      <c r="I24" s="23">
        <f t="shared" si="5"/>
        <v>7.27</v>
      </c>
      <c r="J24" s="13">
        <f t="shared" si="6"/>
        <v>210.53199999999998</v>
      </c>
      <c r="K24" s="96">
        <f t="shared" si="7"/>
        <v>210.53199999999998</v>
      </c>
      <c r="L24" s="13">
        <f t="shared" si="8"/>
        <v>286.36799999999999</v>
      </c>
      <c r="M24" s="13">
        <f t="shared" si="9"/>
        <v>533.75</v>
      </c>
      <c r="N24" s="13">
        <f t="shared" si="10"/>
        <v>497.15999999999997</v>
      </c>
      <c r="O24" s="11">
        <f t="shared" si="11"/>
        <v>0</v>
      </c>
      <c r="P24" s="11">
        <f t="shared" si="12"/>
        <v>0</v>
      </c>
      <c r="Q24" s="11">
        <f t="shared" si="13"/>
        <v>0</v>
      </c>
      <c r="R24" s="15">
        <f t="shared" si="14"/>
        <v>0</v>
      </c>
      <c r="S24" s="15">
        <f t="shared" si="15"/>
        <v>0</v>
      </c>
      <c r="T24" s="15">
        <f t="shared" si="16"/>
        <v>0</v>
      </c>
      <c r="U24" s="121">
        <f>'05-21 Hourly Purch Alloc'!J18</f>
        <v>19.530000189994873</v>
      </c>
      <c r="V24" s="109">
        <f t="shared" si="17"/>
        <v>0</v>
      </c>
      <c r="W24" s="16">
        <f t="shared" si="18"/>
        <v>21.206728953433903</v>
      </c>
      <c r="X24" s="17">
        <f t="shared" si="19"/>
        <v>0</v>
      </c>
      <c r="Y24" s="18">
        <f t="shared" si="20"/>
        <v>0</v>
      </c>
      <c r="Z24" s="191"/>
      <c r="AA24" s="113">
        <f t="shared" si="21"/>
        <v>0</v>
      </c>
      <c r="AB24" s="4">
        <f t="shared" si="22"/>
        <v>0</v>
      </c>
      <c r="AD24" s="8"/>
      <c r="AE24" s="46">
        <f>'05-21 Gen Pivot'!V18</f>
        <v>286.36799999999999</v>
      </c>
      <c r="AF24" s="120">
        <f>'05-21 KP Int Load &amp; Marg Loss'!N14</f>
        <v>497.15999999999997</v>
      </c>
      <c r="AG24" s="47">
        <f>'05-21 KP Int Load &amp; Marg Loss'!V14</f>
        <v>7.27</v>
      </c>
      <c r="AH24" s="46">
        <f>'05-21 Gen Pivot'!W18</f>
        <v>533.75</v>
      </c>
      <c r="AJ24" s="122">
        <f>'05-21 Gen Pivot'!Y18</f>
        <v>531.29999999999995</v>
      </c>
      <c r="AL24" s="8">
        <f t="shared" si="23"/>
        <v>2.4500000000000455</v>
      </c>
      <c r="AN24" s="8">
        <f t="shared" si="24"/>
        <v>286.36799999999999</v>
      </c>
      <c r="AP24" s="12">
        <f t="shared" si="25"/>
        <v>-247.38200000000001</v>
      </c>
      <c r="AR24" s="122">
        <f>'05-21 Gen Pivot'!X18</f>
        <v>1454.5</v>
      </c>
    </row>
    <row r="25" spans="1:44" x14ac:dyDescent="0.25">
      <c r="A25" s="126">
        <f t="shared" si="26"/>
        <v>44317.583333333299</v>
      </c>
      <c r="B25" s="171">
        <v>385</v>
      </c>
      <c r="C25" s="98"/>
      <c r="D25" s="98"/>
      <c r="E25" s="89">
        <f t="shared" si="2"/>
        <v>385</v>
      </c>
      <c r="F25" s="29">
        <f t="shared" si="3"/>
        <v>14</v>
      </c>
      <c r="G25" s="28" t="str">
        <f t="shared" si="4"/>
        <v>Yes</v>
      </c>
      <c r="H25" s="33">
        <f>'05-21 Hourly Purch Alloc'!F19</f>
        <v>205.26999999999998</v>
      </c>
      <c r="I25" s="23">
        <f t="shared" si="5"/>
        <v>8.1999999999999993</v>
      </c>
      <c r="J25" s="13">
        <f t="shared" si="6"/>
        <v>205.26999999999998</v>
      </c>
      <c r="K25" s="96">
        <f t="shared" si="7"/>
        <v>205.26999999999998</v>
      </c>
      <c r="L25" s="13">
        <f t="shared" si="8"/>
        <v>280.18079999999998</v>
      </c>
      <c r="M25" s="13">
        <f t="shared" si="9"/>
        <v>471.75</v>
      </c>
      <c r="N25" s="13">
        <f t="shared" si="10"/>
        <v>492.66999999999996</v>
      </c>
      <c r="O25" s="11">
        <f t="shared" si="11"/>
        <v>20.919999999999959</v>
      </c>
      <c r="P25" s="11">
        <f t="shared" si="12"/>
        <v>20.919999999999959</v>
      </c>
      <c r="Q25" s="11">
        <f t="shared" si="13"/>
        <v>0.9807999999999879</v>
      </c>
      <c r="R25" s="15">
        <f t="shared" si="14"/>
        <v>20.919999999999959</v>
      </c>
      <c r="S25" s="15">
        <f t="shared" si="15"/>
        <v>0</v>
      </c>
      <c r="T25" s="15">
        <f t="shared" si="16"/>
        <v>0</v>
      </c>
      <c r="U25" s="121">
        <f>'05-21 Hourly Purch Alloc'!J19</f>
        <v>19.239981487796559</v>
      </c>
      <c r="V25" s="109">
        <f t="shared" si="17"/>
        <v>402.50041272470321</v>
      </c>
      <c r="W25" s="16">
        <f t="shared" si="18"/>
        <v>21.206728953433903</v>
      </c>
      <c r="X25" s="17">
        <f t="shared" si="19"/>
        <v>0</v>
      </c>
      <c r="Y25" s="18">
        <f t="shared" si="20"/>
        <v>0</v>
      </c>
      <c r="Z25" s="191"/>
      <c r="AA25" s="113">
        <f t="shared" si="21"/>
        <v>402.50041272470321</v>
      </c>
      <c r="AB25" s="4">
        <f t="shared" si="22"/>
        <v>0</v>
      </c>
      <c r="AD25" s="8"/>
      <c r="AE25" s="46">
        <f>'05-21 Gen Pivot'!V19</f>
        <v>280.18079999999998</v>
      </c>
      <c r="AF25" s="120">
        <f>'05-21 KP Int Load &amp; Marg Loss'!N15</f>
        <v>492.66999999999996</v>
      </c>
      <c r="AG25" s="47">
        <f>'05-21 KP Int Load &amp; Marg Loss'!V15</f>
        <v>8.1999999999999993</v>
      </c>
      <c r="AH25" s="46">
        <f>'05-21 Gen Pivot'!W19</f>
        <v>471.75</v>
      </c>
      <c r="AJ25" s="122">
        <f>'05-21 Gen Pivot'!Y19</f>
        <v>469.79999999999995</v>
      </c>
      <c r="AL25" s="8">
        <f t="shared" si="23"/>
        <v>1.9500000000000455</v>
      </c>
      <c r="AN25" s="8">
        <f t="shared" si="24"/>
        <v>280.18079999999998</v>
      </c>
      <c r="AP25" s="12">
        <f t="shared" si="25"/>
        <v>-191.56920000000002</v>
      </c>
      <c r="AR25" s="122">
        <f>'05-21 Gen Pivot'!X19</f>
        <v>1454.5</v>
      </c>
    </row>
    <row r="26" spans="1:44" x14ac:dyDescent="0.25">
      <c r="A26" s="126">
        <f t="shared" si="26"/>
        <v>44317.624999999964</v>
      </c>
      <c r="B26" s="171">
        <v>385</v>
      </c>
      <c r="C26" s="98"/>
      <c r="D26" s="98"/>
      <c r="E26" s="89">
        <f t="shared" si="2"/>
        <v>385</v>
      </c>
      <c r="F26" s="29">
        <f t="shared" si="3"/>
        <v>15</v>
      </c>
      <c r="G26" s="28" t="str">
        <f t="shared" si="4"/>
        <v>Yes</v>
      </c>
      <c r="H26" s="33">
        <f>'05-21 Hourly Purch Alloc'!F20</f>
        <v>207.364</v>
      </c>
      <c r="I26" s="23">
        <f t="shared" si="5"/>
        <v>8.2799999999999994</v>
      </c>
      <c r="J26" s="13">
        <f t="shared" si="6"/>
        <v>207.364</v>
      </c>
      <c r="K26" s="96">
        <f t="shared" si="7"/>
        <v>207.364</v>
      </c>
      <c r="L26" s="13">
        <f t="shared" si="8"/>
        <v>280.59039999999999</v>
      </c>
      <c r="M26" s="13">
        <f t="shared" si="9"/>
        <v>520.25</v>
      </c>
      <c r="N26" s="13">
        <f t="shared" si="10"/>
        <v>494.98999999999995</v>
      </c>
      <c r="O26" s="11">
        <f t="shared" si="11"/>
        <v>0</v>
      </c>
      <c r="P26" s="11">
        <f t="shared" si="12"/>
        <v>0</v>
      </c>
      <c r="Q26" s="11">
        <f t="shared" si="13"/>
        <v>0</v>
      </c>
      <c r="R26" s="15">
        <f t="shared" si="14"/>
        <v>0</v>
      </c>
      <c r="S26" s="15">
        <f t="shared" si="15"/>
        <v>0</v>
      </c>
      <c r="T26" s="15">
        <f t="shared" si="16"/>
        <v>0</v>
      </c>
      <c r="U26" s="121">
        <f>'05-21 Hourly Purch Alloc'!J20</f>
        <v>19.590039736887793</v>
      </c>
      <c r="V26" s="109">
        <f t="shared" si="17"/>
        <v>0</v>
      </c>
      <c r="W26" s="16">
        <f t="shared" si="18"/>
        <v>21.206728953433903</v>
      </c>
      <c r="X26" s="17">
        <f t="shared" si="19"/>
        <v>0</v>
      </c>
      <c r="Y26" s="18">
        <f t="shared" si="20"/>
        <v>0</v>
      </c>
      <c r="Z26" s="191"/>
      <c r="AA26" s="113">
        <f t="shared" si="21"/>
        <v>0</v>
      </c>
      <c r="AB26" s="4">
        <f t="shared" si="22"/>
        <v>0</v>
      </c>
      <c r="AD26" s="8"/>
      <c r="AE26" s="46">
        <f>'05-21 Gen Pivot'!V20</f>
        <v>280.59039999999999</v>
      </c>
      <c r="AF26" s="120">
        <f>'05-21 KP Int Load &amp; Marg Loss'!N16</f>
        <v>494.98999999999995</v>
      </c>
      <c r="AG26" s="47">
        <f>'05-21 KP Int Load &amp; Marg Loss'!V16</f>
        <v>8.2799999999999994</v>
      </c>
      <c r="AH26" s="46">
        <f>'05-21 Gen Pivot'!W20</f>
        <v>520.25</v>
      </c>
      <c r="AJ26" s="122">
        <f>'05-21 Gen Pivot'!Y20</f>
        <v>518.29999999999995</v>
      </c>
      <c r="AL26" s="8">
        <f t="shared" si="23"/>
        <v>1.9500000000000455</v>
      </c>
      <c r="AN26" s="8">
        <f t="shared" si="24"/>
        <v>280.59039999999999</v>
      </c>
      <c r="AP26" s="12">
        <f t="shared" si="25"/>
        <v>-239.65960000000001</v>
      </c>
      <c r="AR26" s="122">
        <f>'05-21 Gen Pivot'!X20</f>
        <v>1454.5</v>
      </c>
    </row>
    <row r="27" spans="1:44" x14ac:dyDescent="0.25">
      <c r="A27" s="126">
        <f t="shared" si="26"/>
        <v>44317.666666666628</v>
      </c>
      <c r="B27" s="171">
        <v>385</v>
      </c>
      <c r="C27" s="98"/>
      <c r="D27" s="98"/>
      <c r="E27" s="89">
        <f t="shared" ref="E27:E76" si="27">SUM(B27:D27)</f>
        <v>385</v>
      </c>
      <c r="F27" s="29">
        <f t="shared" ref="F27:F76" si="28">IF(E27&gt;0,F26+1,0)</f>
        <v>16</v>
      </c>
      <c r="G27" s="28" t="str">
        <f t="shared" ref="G27:G76" si="29">IF(MAX(F27:F33)&gt;6,"Yes",0)</f>
        <v>Yes</v>
      </c>
      <c r="H27" s="33">
        <f>'05-21 Hourly Purch Alloc'!F21</f>
        <v>210.56599999999997</v>
      </c>
      <c r="I27" s="23">
        <f t="shared" ref="I27:I76" si="30">AG27</f>
        <v>8.5</v>
      </c>
      <c r="J27" s="13">
        <f t="shared" ref="J27:J76" si="31">MIN(E27,H27)</f>
        <v>210.56599999999997</v>
      </c>
      <c r="K27" s="96">
        <f t="shared" ref="K27:K76" si="32">IF(J27=0,0,IF(G27&lt;&gt;"Yes",0,J27))</f>
        <v>210.56599999999997</v>
      </c>
      <c r="L27" s="13">
        <f t="shared" si="8"/>
        <v>280.73439999999999</v>
      </c>
      <c r="M27" s="13">
        <f t="shared" si="9"/>
        <v>485.25</v>
      </c>
      <c r="N27" s="13">
        <f t="shared" si="10"/>
        <v>498.40999999999997</v>
      </c>
      <c r="O27" s="11">
        <f t="shared" si="11"/>
        <v>13.159999999999968</v>
      </c>
      <c r="P27" s="11">
        <f t="shared" si="12"/>
        <v>13.159999999999968</v>
      </c>
      <c r="Q27" s="11">
        <f t="shared" si="13"/>
        <v>1.3903999999999996</v>
      </c>
      <c r="R27" s="15">
        <f t="shared" si="14"/>
        <v>13.159999999999968</v>
      </c>
      <c r="S27" s="15">
        <f t="shared" si="15"/>
        <v>0</v>
      </c>
      <c r="T27" s="15">
        <f t="shared" si="16"/>
        <v>0</v>
      </c>
      <c r="U27" s="121">
        <f>'05-21 Hourly Purch Alloc'!J21</f>
        <v>19.530038087820447</v>
      </c>
      <c r="V27" s="109">
        <f t="shared" si="17"/>
        <v>257.01530123571644</v>
      </c>
      <c r="W27" s="16">
        <f t="shared" si="18"/>
        <v>21.206728953433903</v>
      </c>
      <c r="X27" s="17">
        <f t="shared" si="19"/>
        <v>0</v>
      </c>
      <c r="Y27" s="18">
        <f t="shared" si="20"/>
        <v>0</v>
      </c>
      <c r="Z27" s="191"/>
      <c r="AA27" s="113">
        <f t="shared" si="21"/>
        <v>257.01530123571644</v>
      </c>
      <c r="AB27" s="4">
        <f t="shared" si="22"/>
        <v>0</v>
      </c>
      <c r="AD27" s="8"/>
      <c r="AE27" s="46">
        <f>'05-21 Gen Pivot'!V21</f>
        <v>280.73439999999999</v>
      </c>
      <c r="AF27" s="120">
        <f>'05-21 KP Int Load &amp; Marg Loss'!N17</f>
        <v>498.40999999999997</v>
      </c>
      <c r="AG27" s="47">
        <f>'05-21 KP Int Load &amp; Marg Loss'!V17</f>
        <v>8.5</v>
      </c>
      <c r="AH27" s="46">
        <f>'05-21 Gen Pivot'!W21</f>
        <v>485.25</v>
      </c>
      <c r="AJ27" s="122">
        <f>'05-21 Gen Pivot'!Y21</f>
        <v>483.79999999999995</v>
      </c>
      <c r="AL27" s="8">
        <f t="shared" si="23"/>
        <v>1.4500000000000455</v>
      </c>
      <c r="AN27" s="8">
        <f t="shared" si="24"/>
        <v>280.73439999999999</v>
      </c>
      <c r="AP27" s="12">
        <f t="shared" si="25"/>
        <v>-204.51560000000001</v>
      </c>
      <c r="AR27" s="122">
        <f>'05-21 Gen Pivot'!X21</f>
        <v>1454.5</v>
      </c>
    </row>
    <row r="28" spans="1:44" x14ac:dyDescent="0.25">
      <c r="A28" s="126">
        <f t="shared" si="26"/>
        <v>44317.708333333292</v>
      </c>
      <c r="B28" s="171">
        <v>385</v>
      </c>
      <c r="C28" s="98"/>
      <c r="D28" s="98"/>
      <c r="E28" s="89">
        <f t="shared" si="27"/>
        <v>385</v>
      </c>
      <c r="F28" s="29">
        <f t="shared" si="28"/>
        <v>17</v>
      </c>
      <c r="G28" s="28" t="str">
        <f t="shared" si="29"/>
        <v>Yes</v>
      </c>
      <c r="H28" s="33">
        <f>'05-21 Hourly Purch Alloc'!F22</f>
        <v>220.53200000000001</v>
      </c>
      <c r="I28" s="23">
        <f t="shared" si="30"/>
        <v>8.7999999999999989</v>
      </c>
      <c r="J28" s="13">
        <f t="shared" si="31"/>
        <v>220.53200000000001</v>
      </c>
      <c r="K28" s="96">
        <f t="shared" si="32"/>
        <v>220.53200000000001</v>
      </c>
      <c r="L28" s="13">
        <f t="shared" si="8"/>
        <v>283.44479999999999</v>
      </c>
      <c r="M28" s="13">
        <f t="shared" si="9"/>
        <v>538.5</v>
      </c>
      <c r="N28" s="13">
        <f t="shared" si="10"/>
        <v>508.69</v>
      </c>
      <c r="O28" s="11">
        <f t="shared" si="11"/>
        <v>0</v>
      </c>
      <c r="P28" s="11">
        <f t="shared" si="12"/>
        <v>0</v>
      </c>
      <c r="Q28" s="11">
        <f t="shared" si="13"/>
        <v>0</v>
      </c>
      <c r="R28" s="15">
        <f t="shared" si="14"/>
        <v>0</v>
      </c>
      <c r="S28" s="15">
        <f t="shared" si="15"/>
        <v>0</v>
      </c>
      <c r="T28" s="15">
        <f t="shared" si="16"/>
        <v>0</v>
      </c>
      <c r="U28" s="121">
        <f>'05-21 Hourly Purch Alloc'!J22</f>
        <v>20.66997986686739</v>
      </c>
      <c r="V28" s="109">
        <f t="shared" si="17"/>
        <v>0</v>
      </c>
      <c r="W28" s="16">
        <f t="shared" si="18"/>
        <v>21.206728953433903</v>
      </c>
      <c r="X28" s="17">
        <f t="shared" si="19"/>
        <v>0</v>
      </c>
      <c r="Y28" s="18">
        <f t="shared" si="20"/>
        <v>0</v>
      </c>
      <c r="Z28" s="191"/>
      <c r="AA28" s="113">
        <f t="shared" si="21"/>
        <v>0</v>
      </c>
      <c r="AB28" s="4">
        <f t="shared" si="22"/>
        <v>0</v>
      </c>
      <c r="AD28" s="8"/>
      <c r="AE28" s="46">
        <f>'05-21 Gen Pivot'!V22</f>
        <v>283.44479999999999</v>
      </c>
      <c r="AF28" s="120">
        <f>'05-21 KP Int Load &amp; Marg Loss'!N18</f>
        <v>508.69</v>
      </c>
      <c r="AG28" s="47">
        <f>'05-21 KP Int Load &amp; Marg Loss'!V18</f>
        <v>8.7999999999999989</v>
      </c>
      <c r="AH28" s="46">
        <f>'05-21 Gen Pivot'!W22</f>
        <v>538.5</v>
      </c>
      <c r="AJ28" s="122">
        <f>'05-21 Gen Pivot'!Y22</f>
        <v>536.35</v>
      </c>
      <c r="AL28" s="8">
        <f t="shared" si="23"/>
        <v>2.1499999999999773</v>
      </c>
      <c r="AN28" s="8">
        <f t="shared" si="24"/>
        <v>283.44479999999999</v>
      </c>
      <c r="AP28" s="12">
        <f t="shared" si="25"/>
        <v>-255.05520000000001</v>
      </c>
      <c r="AR28" s="122">
        <f>'05-21 Gen Pivot'!X22</f>
        <v>1454.5</v>
      </c>
    </row>
    <row r="29" spans="1:44" x14ac:dyDescent="0.25">
      <c r="A29" s="126">
        <f t="shared" si="26"/>
        <v>44317.749999999956</v>
      </c>
      <c r="B29" s="171">
        <v>385</v>
      </c>
      <c r="C29" s="98"/>
      <c r="D29" s="98"/>
      <c r="E29" s="89">
        <f t="shared" si="27"/>
        <v>385</v>
      </c>
      <c r="F29" s="29">
        <f t="shared" si="28"/>
        <v>18</v>
      </c>
      <c r="G29" s="28" t="str">
        <f t="shared" si="29"/>
        <v>Yes</v>
      </c>
      <c r="H29" s="33">
        <f>'05-21 Hourly Purch Alloc'!F23</f>
        <v>222.78700000000001</v>
      </c>
      <c r="I29" s="23">
        <f t="shared" si="30"/>
        <v>8.4699999999999989</v>
      </c>
      <c r="J29" s="13">
        <f t="shared" si="31"/>
        <v>222.78700000000001</v>
      </c>
      <c r="K29" s="96">
        <f t="shared" si="32"/>
        <v>222.78700000000001</v>
      </c>
      <c r="L29" s="13">
        <f t="shared" si="8"/>
        <v>288.18560000000002</v>
      </c>
      <c r="M29" s="13">
        <f t="shared" si="9"/>
        <v>565</v>
      </c>
      <c r="N29" s="13">
        <f t="shared" si="10"/>
        <v>510.61</v>
      </c>
      <c r="O29" s="11">
        <f t="shared" si="11"/>
        <v>0</v>
      </c>
      <c r="P29" s="11">
        <f t="shared" si="12"/>
        <v>0</v>
      </c>
      <c r="Q29" s="11">
        <f t="shared" si="13"/>
        <v>0</v>
      </c>
      <c r="R29" s="15">
        <f t="shared" si="14"/>
        <v>0</v>
      </c>
      <c r="S29" s="15">
        <f t="shared" si="15"/>
        <v>0</v>
      </c>
      <c r="T29" s="15">
        <f t="shared" si="16"/>
        <v>0</v>
      </c>
      <c r="U29" s="121">
        <f>'05-21 Hourly Purch Alloc'!J23</f>
        <v>20.699964540121282</v>
      </c>
      <c r="V29" s="109">
        <f t="shared" si="17"/>
        <v>0</v>
      </c>
      <c r="W29" s="16">
        <f t="shared" si="18"/>
        <v>21.206728953433903</v>
      </c>
      <c r="X29" s="17">
        <f t="shared" si="19"/>
        <v>0</v>
      </c>
      <c r="Y29" s="18">
        <f t="shared" si="20"/>
        <v>0</v>
      </c>
      <c r="Z29" s="191"/>
      <c r="AA29" s="113">
        <f t="shared" si="21"/>
        <v>0</v>
      </c>
      <c r="AB29" s="4">
        <f t="shared" si="22"/>
        <v>0</v>
      </c>
      <c r="AD29" s="8"/>
      <c r="AE29" s="46">
        <f>'05-21 Gen Pivot'!V23</f>
        <v>288.18560000000002</v>
      </c>
      <c r="AF29" s="120">
        <f>'05-21 KP Int Load &amp; Marg Loss'!N19</f>
        <v>510.61</v>
      </c>
      <c r="AG29" s="47">
        <f>'05-21 KP Int Load &amp; Marg Loss'!V19</f>
        <v>8.4699999999999989</v>
      </c>
      <c r="AH29" s="46">
        <f>'05-21 Gen Pivot'!W23</f>
        <v>565</v>
      </c>
      <c r="AJ29" s="122">
        <f>'05-21 Gen Pivot'!Y23</f>
        <v>562.35</v>
      </c>
      <c r="AL29" s="8">
        <f t="shared" si="23"/>
        <v>2.6499999999999773</v>
      </c>
      <c r="AN29" s="8">
        <f t="shared" si="24"/>
        <v>288.18560000000002</v>
      </c>
      <c r="AP29" s="12">
        <f t="shared" si="25"/>
        <v>-276.81439999999998</v>
      </c>
      <c r="AR29" s="122">
        <f>'05-21 Gen Pivot'!X23</f>
        <v>1454.5</v>
      </c>
    </row>
    <row r="30" spans="1:44" x14ac:dyDescent="0.25">
      <c r="A30" s="126">
        <f t="shared" si="26"/>
        <v>44317.791666666621</v>
      </c>
      <c r="B30" s="171">
        <v>385</v>
      </c>
      <c r="C30" s="98"/>
      <c r="D30" s="98"/>
      <c r="E30" s="89">
        <f t="shared" si="27"/>
        <v>385</v>
      </c>
      <c r="F30" s="29">
        <f t="shared" si="28"/>
        <v>19</v>
      </c>
      <c r="G30" s="28" t="str">
        <f t="shared" si="29"/>
        <v>Yes</v>
      </c>
      <c r="H30" s="33">
        <f>'05-21 Hourly Purch Alloc'!F24</f>
        <v>216.35</v>
      </c>
      <c r="I30" s="23">
        <f t="shared" si="30"/>
        <v>9.1999999999999993</v>
      </c>
      <c r="J30" s="13">
        <f t="shared" si="31"/>
        <v>216.35</v>
      </c>
      <c r="K30" s="96">
        <f t="shared" si="32"/>
        <v>216.35</v>
      </c>
      <c r="L30" s="13">
        <f t="shared" si="8"/>
        <v>334.05919999999998</v>
      </c>
      <c r="M30" s="13">
        <f t="shared" si="9"/>
        <v>574.5</v>
      </c>
      <c r="N30" s="13">
        <f t="shared" si="10"/>
        <v>511.27</v>
      </c>
      <c r="O30" s="11">
        <f t="shared" si="11"/>
        <v>0</v>
      </c>
      <c r="P30" s="11">
        <f t="shared" si="12"/>
        <v>0</v>
      </c>
      <c r="Q30" s="11">
        <f t="shared" si="13"/>
        <v>0</v>
      </c>
      <c r="R30" s="15">
        <f t="shared" si="14"/>
        <v>0</v>
      </c>
      <c r="S30" s="15">
        <f t="shared" si="15"/>
        <v>0</v>
      </c>
      <c r="T30" s="15">
        <f t="shared" si="16"/>
        <v>0</v>
      </c>
      <c r="U30" s="121">
        <f>'05-21 Hourly Purch Alloc'!J24</f>
        <v>22.48</v>
      </c>
      <c r="V30" s="109">
        <f t="shared" si="17"/>
        <v>0</v>
      </c>
      <c r="W30" s="16">
        <f t="shared" si="18"/>
        <v>21.206728953433903</v>
      </c>
      <c r="X30" s="17">
        <f t="shared" si="19"/>
        <v>0</v>
      </c>
      <c r="Y30" s="18">
        <f t="shared" si="20"/>
        <v>0</v>
      </c>
      <c r="Z30" s="191"/>
      <c r="AA30" s="113">
        <f t="shared" si="21"/>
        <v>0</v>
      </c>
      <c r="AB30" s="4">
        <f t="shared" si="22"/>
        <v>0</v>
      </c>
      <c r="AD30" s="8"/>
      <c r="AE30" s="46">
        <f>'05-21 Gen Pivot'!V24</f>
        <v>334.05919999999998</v>
      </c>
      <c r="AF30" s="120">
        <f>'05-21 KP Int Load &amp; Marg Loss'!N20</f>
        <v>511.27</v>
      </c>
      <c r="AG30" s="47">
        <f>'05-21 KP Int Load &amp; Marg Loss'!V20</f>
        <v>9.1999999999999993</v>
      </c>
      <c r="AH30" s="46">
        <f>'05-21 Gen Pivot'!W24</f>
        <v>574.5</v>
      </c>
      <c r="AJ30" s="122">
        <f>'05-21 Gen Pivot'!Y24</f>
        <v>571.85</v>
      </c>
      <c r="AL30" s="8">
        <f t="shared" si="23"/>
        <v>2.6499999999999773</v>
      </c>
      <c r="AN30" s="8">
        <f t="shared" si="24"/>
        <v>334.05919999999998</v>
      </c>
      <c r="AP30" s="12">
        <f t="shared" si="25"/>
        <v>-240.44080000000002</v>
      </c>
      <c r="AR30" s="122">
        <f>'05-21 Gen Pivot'!X24</f>
        <v>1454.5</v>
      </c>
    </row>
    <row r="31" spans="1:44" x14ac:dyDescent="0.25">
      <c r="A31" s="126">
        <f t="shared" si="26"/>
        <v>44317.833333333285</v>
      </c>
      <c r="B31" s="171">
        <v>385</v>
      </c>
      <c r="C31" s="98"/>
      <c r="D31" s="98"/>
      <c r="E31" s="89">
        <f t="shared" si="27"/>
        <v>385</v>
      </c>
      <c r="F31" s="29">
        <f t="shared" si="28"/>
        <v>20</v>
      </c>
      <c r="G31" s="28" t="str">
        <f t="shared" si="29"/>
        <v>Yes</v>
      </c>
      <c r="H31" s="33">
        <f>'05-21 Hourly Purch Alloc'!F25</f>
        <v>181.35499999999999</v>
      </c>
      <c r="I31" s="23">
        <f t="shared" si="30"/>
        <v>9.3999999999999986</v>
      </c>
      <c r="J31" s="13">
        <f t="shared" si="31"/>
        <v>181.35499999999999</v>
      </c>
      <c r="K31" s="96">
        <f t="shared" si="32"/>
        <v>181.35499999999999</v>
      </c>
      <c r="L31" s="13">
        <f t="shared" si="8"/>
        <v>315.15679999999998</v>
      </c>
      <c r="M31" s="13">
        <f t="shared" si="9"/>
        <v>559.5</v>
      </c>
      <c r="N31" s="13">
        <f t="shared" si="10"/>
        <v>505.90999999999997</v>
      </c>
      <c r="O31" s="11">
        <f t="shared" si="11"/>
        <v>0</v>
      </c>
      <c r="P31" s="11">
        <f t="shared" si="12"/>
        <v>0</v>
      </c>
      <c r="Q31" s="11">
        <f t="shared" si="13"/>
        <v>0</v>
      </c>
      <c r="R31" s="15">
        <f t="shared" si="14"/>
        <v>0</v>
      </c>
      <c r="S31" s="15">
        <f t="shared" si="15"/>
        <v>0</v>
      </c>
      <c r="T31" s="15">
        <f t="shared" si="16"/>
        <v>0</v>
      </c>
      <c r="U31" s="121">
        <f>'05-21 Hourly Purch Alloc'!J25</f>
        <v>24.956909349066752</v>
      </c>
      <c r="V31" s="109">
        <f t="shared" si="17"/>
        <v>0</v>
      </c>
      <c r="W31" s="16">
        <f t="shared" si="18"/>
        <v>21.206728953433903</v>
      </c>
      <c r="X31" s="17">
        <f t="shared" si="19"/>
        <v>0</v>
      </c>
      <c r="Y31" s="18">
        <f t="shared" si="20"/>
        <v>0</v>
      </c>
      <c r="Z31" s="191"/>
      <c r="AA31" s="113">
        <f t="shared" si="21"/>
        <v>0</v>
      </c>
      <c r="AB31" s="4">
        <f t="shared" si="22"/>
        <v>0</v>
      </c>
      <c r="AD31" s="8"/>
      <c r="AE31" s="46">
        <f>'05-21 Gen Pivot'!V25</f>
        <v>315.15679999999998</v>
      </c>
      <c r="AF31" s="120">
        <f>'05-21 KP Int Load &amp; Marg Loss'!N21</f>
        <v>505.90999999999997</v>
      </c>
      <c r="AG31" s="47">
        <f>'05-21 KP Int Load &amp; Marg Loss'!V21</f>
        <v>9.3999999999999986</v>
      </c>
      <c r="AH31" s="46">
        <f>'05-21 Gen Pivot'!W25</f>
        <v>559.5</v>
      </c>
      <c r="AJ31" s="122">
        <f>'05-21 Gen Pivot'!Y25</f>
        <v>557.35</v>
      </c>
      <c r="AL31" s="8">
        <f t="shared" si="23"/>
        <v>2.1499999999999773</v>
      </c>
      <c r="AN31" s="8">
        <f t="shared" si="24"/>
        <v>315.15679999999998</v>
      </c>
      <c r="AP31" s="12">
        <f t="shared" si="25"/>
        <v>-244.34320000000002</v>
      </c>
      <c r="AR31" s="122">
        <f>'05-21 Gen Pivot'!X25</f>
        <v>1454.5</v>
      </c>
    </row>
    <row r="32" spans="1:44" x14ac:dyDescent="0.25">
      <c r="A32" s="126">
        <f t="shared" si="26"/>
        <v>44317.874999999949</v>
      </c>
      <c r="B32" s="171">
        <v>385</v>
      </c>
      <c r="C32" s="98"/>
      <c r="D32" s="98"/>
      <c r="E32" s="89">
        <f t="shared" si="27"/>
        <v>385</v>
      </c>
      <c r="F32" s="29">
        <f t="shared" si="28"/>
        <v>21</v>
      </c>
      <c r="G32" s="28" t="str">
        <f t="shared" si="29"/>
        <v>Yes</v>
      </c>
      <c r="H32" s="33">
        <f>'05-21 Hourly Purch Alloc'!F26</f>
        <v>197.58500000000001</v>
      </c>
      <c r="I32" s="23">
        <f t="shared" si="30"/>
        <v>9.1999999999999993</v>
      </c>
      <c r="J32" s="13">
        <f t="shared" si="31"/>
        <v>197.58500000000001</v>
      </c>
      <c r="K32" s="96">
        <f t="shared" si="32"/>
        <v>197.58500000000001</v>
      </c>
      <c r="L32" s="13">
        <f t="shared" si="8"/>
        <v>306.43040000000002</v>
      </c>
      <c r="M32" s="13">
        <f t="shared" si="9"/>
        <v>543.5</v>
      </c>
      <c r="N32" s="13">
        <f t="shared" si="10"/>
        <v>513.22</v>
      </c>
      <c r="O32" s="11">
        <f t="shared" si="11"/>
        <v>0</v>
      </c>
      <c r="P32" s="11">
        <f t="shared" si="12"/>
        <v>0</v>
      </c>
      <c r="Q32" s="11">
        <f t="shared" si="13"/>
        <v>0</v>
      </c>
      <c r="R32" s="15">
        <f t="shared" si="14"/>
        <v>0</v>
      </c>
      <c r="S32" s="15">
        <f t="shared" si="15"/>
        <v>0</v>
      </c>
      <c r="T32" s="15">
        <f t="shared" si="16"/>
        <v>0</v>
      </c>
      <c r="U32" s="121">
        <f>'05-21 Hourly Purch Alloc'!J26</f>
        <v>39.909863754839691</v>
      </c>
      <c r="V32" s="109">
        <f t="shared" si="17"/>
        <v>0</v>
      </c>
      <c r="W32" s="16">
        <f t="shared" si="18"/>
        <v>21.206728953433903</v>
      </c>
      <c r="X32" s="17">
        <f t="shared" si="19"/>
        <v>0</v>
      </c>
      <c r="Y32" s="18">
        <f t="shared" si="20"/>
        <v>0</v>
      </c>
      <c r="Z32" s="191"/>
      <c r="AA32" s="113">
        <f t="shared" si="21"/>
        <v>0</v>
      </c>
      <c r="AB32" s="4">
        <f t="shared" si="22"/>
        <v>0</v>
      </c>
      <c r="AD32" s="8"/>
      <c r="AE32" s="46">
        <f>'05-21 Gen Pivot'!V26</f>
        <v>306.43040000000002</v>
      </c>
      <c r="AF32" s="120">
        <f>'05-21 KP Int Load &amp; Marg Loss'!N22</f>
        <v>513.22</v>
      </c>
      <c r="AG32" s="47">
        <f>'05-21 KP Int Load &amp; Marg Loss'!V22</f>
        <v>9.1999999999999993</v>
      </c>
      <c r="AH32" s="46">
        <f>'05-21 Gen Pivot'!W26</f>
        <v>543.5</v>
      </c>
      <c r="AJ32" s="122">
        <f>'05-21 Gen Pivot'!Y26</f>
        <v>541.35</v>
      </c>
      <c r="AL32" s="8">
        <f t="shared" ref="AL32:AL95" si="33">AH32-AJ32</f>
        <v>2.1499999999999773</v>
      </c>
      <c r="AN32" s="8">
        <f t="shared" ref="AN32:AN95" si="34">AE32</f>
        <v>306.43040000000002</v>
      </c>
      <c r="AP32" s="12">
        <f t="shared" ref="AP32:AP95" si="35">L32-M32</f>
        <v>-237.06959999999998</v>
      </c>
      <c r="AR32" s="122">
        <f>'05-21 Gen Pivot'!X26</f>
        <v>1454.5</v>
      </c>
    </row>
    <row r="33" spans="1:44" x14ac:dyDescent="0.25">
      <c r="A33" s="126">
        <f t="shared" si="26"/>
        <v>44317.916666666613</v>
      </c>
      <c r="B33" s="171">
        <v>385</v>
      </c>
      <c r="C33" s="98"/>
      <c r="D33" s="98"/>
      <c r="E33" s="89">
        <f t="shared" si="27"/>
        <v>385</v>
      </c>
      <c r="F33" s="29">
        <f t="shared" si="28"/>
        <v>22</v>
      </c>
      <c r="G33" s="28" t="str">
        <f t="shared" si="29"/>
        <v>Yes</v>
      </c>
      <c r="H33" s="33">
        <f>'05-21 Hourly Purch Alloc'!F27</f>
        <v>178.67099999999999</v>
      </c>
      <c r="I33" s="23">
        <f t="shared" si="30"/>
        <v>8.879999999999999</v>
      </c>
      <c r="J33" s="13">
        <f t="shared" si="31"/>
        <v>178.67099999999999</v>
      </c>
      <c r="K33" s="96">
        <f t="shared" si="32"/>
        <v>178.67099999999999</v>
      </c>
      <c r="L33" s="13">
        <f t="shared" si="8"/>
        <v>328.52479999999997</v>
      </c>
      <c r="M33" s="13">
        <f t="shared" si="9"/>
        <v>574.5</v>
      </c>
      <c r="N33" s="13">
        <f t="shared" si="10"/>
        <v>516.08000000000004</v>
      </c>
      <c r="O33" s="11">
        <f t="shared" si="11"/>
        <v>0</v>
      </c>
      <c r="P33" s="11">
        <f t="shared" si="12"/>
        <v>0</v>
      </c>
      <c r="Q33" s="11">
        <f t="shared" si="13"/>
        <v>0</v>
      </c>
      <c r="R33" s="15">
        <f t="shared" si="14"/>
        <v>0</v>
      </c>
      <c r="S33" s="15">
        <f t="shared" si="15"/>
        <v>0</v>
      </c>
      <c r="T33" s="15">
        <f t="shared" si="16"/>
        <v>0</v>
      </c>
      <c r="U33" s="121">
        <f>'05-21 Hourly Purch Alloc'!J27</f>
        <v>24.253216397736626</v>
      </c>
      <c r="V33" s="109">
        <f t="shared" si="17"/>
        <v>0</v>
      </c>
      <c r="W33" s="16">
        <f t="shared" si="18"/>
        <v>21.206728953433903</v>
      </c>
      <c r="X33" s="17">
        <f t="shared" si="19"/>
        <v>0</v>
      </c>
      <c r="Y33" s="18">
        <f t="shared" si="20"/>
        <v>0</v>
      </c>
      <c r="Z33" s="191"/>
      <c r="AA33" s="113">
        <f t="shared" si="21"/>
        <v>0</v>
      </c>
      <c r="AB33" s="4">
        <f t="shared" si="22"/>
        <v>0</v>
      </c>
      <c r="AD33" s="8"/>
      <c r="AE33" s="46">
        <f>'05-21 Gen Pivot'!V27</f>
        <v>328.52479999999997</v>
      </c>
      <c r="AF33" s="120">
        <f>'05-21 KP Int Load &amp; Marg Loss'!N23</f>
        <v>516.08000000000004</v>
      </c>
      <c r="AG33" s="47">
        <f>'05-21 KP Int Load &amp; Marg Loss'!V23</f>
        <v>8.879999999999999</v>
      </c>
      <c r="AH33" s="46">
        <f>'05-21 Gen Pivot'!W27</f>
        <v>574.5</v>
      </c>
      <c r="AJ33" s="122">
        <f>'05-21 Gen Pivot'!Y27</f>
        <v>571.85</v>
      </c>
      <c r="AL33" s="8">
        <f t="shared" si="33"/>
        <v>2.6499999999999773</v>
      </c>
      <c r="AN33" s="8">
        <f t="shared" si="34"/>
        <v>328.52479999999997</v>
      </c>
      <c r="AP33" s="12">
        <f t="shared" si="35"/>
        <v>-245.97520000000003</v>
      </c>
      <c r="AR33" s="122">
        <f>'05-21 Gen Pivot'!X27</f>
        <v>1454.5</v>
      </c>
    </row>
    <row r="34" spans="1:44" x14ac:dyDescent="0.25">
      <c r="A34" s="126">
        <f t="shared" si="26"/>
        <v>44317.958333333278</v>
      </c>
      <c r="B34" s="171">
        <v>385</v>
      </c>
      <c r="C34" s="98"/>
      <c r="D34" s="98"/>
      <c r="E34" s="89">
        <f t="shared" si="27"/>
        <v>385</v>
      </c>
      <c r="F34" s="29">
        <f t="shared" si="28"/>
        <v>23</v>
      </c>
      <c r="G34" s="28" t="str">
        <f t="shared" si="29"/>
        <v>Yes</v>
      </c>
      <c r="H34" s="33">
        <f>'05-21 Hourly Purch Alloc'!F28</f>
        <v>192.52999999999997</v>
      </c>
      <c r="I34" s="23">
        <f t="shared" si="30"/>
        <v>8.1199999999999992</v>
      </c>
      <c r="J34" s="13">
        <f t="shared" si="31"/>
        <v>192.52999999999997</v>
      </c>
      <c r="K34" s="96">
        <f t="shared" si="32"/>
        <v>192.52999999999997</v>
      </c>
      <c r="L34" s="13">
        <f t="shared" si="8"/>
        <v>288.13120000000004</v>
      </c>
      <c r="M34" s="13">
        <f t="shared" si="9"/>
        <v>515.5</v>
      </c>
      <c r="N34" s="13">
        <f t="shared" si="10"/>
        <v>479.85999999999996</v>
      </c>
      <c r="O34" s="11">
        <f t="shared" si="11"/>
        <v>0</v>
      </c>
      <c r="P34" s="11">
        <f t="shared" si="12"/>
        <v>0</v>
      </c>
      <c r="Q34" s="11">
        <f t="shared" si="13"/>
        <v>0</v>
      </c>
      <c r="R34" s="15">
        <f t="shared" si="14"/>
        <v>0</v>
      </c>
      <c r="S34" s="15">
        <f t="shared" si="15"/>
        <v>0</v>
      </c>
      <c r="T34" s="15">
        <f t="shared" si="16"/>
        <v>0</v>
      </c>
      <c r="U34" s="121">
        <f>'05-21 Hourly Purch Alloc'!J28</f>
        <v>19.920022853581262</v>
      </c>
      <c r="V34" s="109">
        <f t="shared" si="17"/>
        <v>0</v>
      </c>
      <c r="W34" s="16">
        <f t="shared" si="18"/>
        <v>21.206728953433903</v>
      </c>
      <c r="X34" s="17">
        <f t="shared" si="19"/>
        <v>0</v>
      </c>
      <c r="Y34" s="18">
        <f t="shared" si="20"/>
        <v>0</v>
      </c>
      <c r="Z34" s="191"/>
      <c r="AA34" s="113">
        <f t="shared" si="21"/>
        <v>0</v>
      </c>
      <c r="AB34" s="4">
        <f t="shared" si="22"/>
        <v>0</v>
      </c>
      <c r="AD34" s="8"/>
      <c r="AE34" s="46">
        <f>'05-21 Gen Pivot'!V28</f>
        <v>288.13120000000004</v>
      </c>
      <c r="AF34" s="120">
        <f>'05-21 KP Int Load &amp; Marg Loss'!N24</f>
        <v>479.85999999999996</v>
      </c>
      <c r="AG34" s="47">
        <f>'05-21 KP Int Load &amp; Marg Loss'!V24</f>
        <v>8.1199999999999992</v>
      </c>
      <c r="AH34" s="46">
        <f>'05-21 Gen Pivot'!W28</f>
        <v>515.5</v>
      </c>
      <c r="AJ34" s="122">
        <f>'05-21 Gen Pivot'!Y28</f>
        <v>513.85</v>
      </c>
      <c r="AL34" s="8">
        <f t="shared" si="33"/>
        <v>1.6499999999999773</v>
      </c>
      <c r="AN34" s="8">
        <f t="shared" si="34"/>
        <v>288.13120000000004</v>
      </c>
      <c r="AP34" s="12">
        <f t="shared" si="35"/>
        <v>-227.36879999999996</v>
      </c>
      <c r="AR34" s="122">
        <f>'05-21 Gen Pivot'!X28</f>
        <v>1454.5</v>
      </c>
    </row>
    <row r="35" spans="1:44" x14ac:dyDescent="0.25">
      <c r="A35" s="126">
        <f t="shared" si="26"/>
        <v>44317.999999999942</v>
      </c>
      <c r="B35" s="171">
        <v>385</v>
      </c>
      <c r="C35" s="98"/>
      <c r="D35" s="98"/>
      <c r="E35" s="89">
        <f t="shared" si="27"/>
        <v>385</v>
      </c>
      <c r="F35" s="29">
        <f t="shared" si="28"/>
        <v>24</v>
      </c>
      <c r="G35" s="28" t="str">
        <f t="shared" si="29"/>
        <v>Yes</v>
      </c>
      <c r="H35" s="33">
        <f>'05-21 Hourly Purch Alloc'!F29</f>
        <v>187.816</v>
      </c>
      <c r="I35" s="23">
        <f t="shared" si="30"/>
        <v>7.37</v>
      </c>
      <c r="J35" s="13">
        <f t="shared" si="31"/>
        <v>187.816</v>
      </c>
      <c r="K35" s="96">
        <f t="shared" si="32"/>
        <v>187.816</v>
      </c>
      <c r="L35" s="13">
        <f t="shared" si="8"/>
        <v>281.85120000000001</v>
      </c>
      <c r="M35" s="13">
        <f t="shared" si="9"/>
        <v>486.5</v>
      </c>
      <c r="N35" s="13">
        <f t="shared" si="10"/>
        <v>474.38999999999993</v>
      </c>
      <c r="O35" s="11">
        <f t="shared" si="11"/>
        <v>0</v>
      </c>
      <c r="P35" s="11">
        <f t="shared" si="12"/>
        <v>0</v>
      </c>
      <c r="Q35" s="11">
        <f t="shared" si="13"/>
        <v>0</v>
      </c>
      <c r="R35" s="15">
        <f t="shared" si="14"/>
        <v>0</v>
      </c>
      <c r="S35" s="15">
        <f t="shared" si="15"/>
        <v>0</v>
      </c>
      <c r="T35" s="15">
        <f t="shared" si="16"/>
        <v>0</v>
      </c>
      <c r="U35" s="121">
        <f>'05-21 Hourly Purch Alloc'!J29</f>
        <v>18.750021297440046</v>
      </c>
      <c r="V35" s="109">
        <f t="shared" si="17"/>
        <v>0</v>
      </c>
      <c r="W35" s="16">
        <f t="shared" si="18"/>
        <v>21.206728953433903</v>
      </c>
      <c r="X35" s="17">
        <f t="shared" si="19"/>
        <v>0</v>
      </c>
      <c r="Y35" s="18">
        <f t="shared" si="20"/>
        <v>0</v>
      </c>
      <c r="Z35" s="191"/>
      <c r="AA35" s="113">
        <f t="shared" si="21"/>
        <v>0</v>
      </c>
      <c r="AB35" s="4">
        <f t="shared" si="22"/>
        <v>0</v>
      </c>
      <c r="AD35" s="8"/>
      <c r="AE35" s="46">
        <f>'05-21 Gen Pivot'!V29</f>
        <v>281.85120000000001</v>
      </c>
      <c r="AF35" s="120">
        <f>'05-21 KP Int Load &amp; Marg Loss'!N25</f>
        <v>474.38999999999993</v>
      </c>
      <c r="AG35" s="47">
        <f>'05-21 KP Int Load &amp; Marg Loss'!V25</f>
        <v>7.37</v>
      </c>
      <c r="AH35" s="46">
        <f>'05-21 Gen Pivot'!W29</f>
        <v>486.5</v>
      </c>
      <c r="AJ35" s="122">
        <f>'05-21 Gen Pivot'!Y29</f>
        <v>484.85</v>
      </c>
      <c r="AL35" s="8">
        <f t="shared" si="33"/>
        <v>1.6499999999999773</v>
      </c>
      <c r="AN35" s="8">
        <f t="shared" si="34"/>
        <v>281.85120000000001</v>
      </c>
      <c r="AP35" s="12">
        <f t="shared" si="35"/>
        <v>-204.64879999999999</v>
      </c>
      <c r="AR35" s="122">
        <f>'05-21 Gen Pivot'!X29</f>
        <v>1454.5</v>
      </c>
    </row>
    <row r="36" spans="1:44" x14ac:dyDescent="0.25">
      <c r="A36" s="126">
        <f t="shared" si="26"/>
        <v>44318.041666666606</v>
      </c>
      <c r="B36" s="171">
        <v>385</v>
      </c>
      <c r="C36" s="98"/>
      <c r="D36" s="98"/>
      <c r="E36" s="89">
        <f t="shared" si="27"/>
        <v>385</v>
      </c>
      <c r="F36" s="29">
        <f t="shared" si="28"/>
        <v>25</v>
      </c>
      <c r="G36" s="28" t="str">
        <f t="shared" si="29"/>
        <v>Yes</v>
      </c>
      <c r="H36" s="33">
        <f>'05-21 Hourly Purch Alloc'!F30</f>
        <v>164.50900000000001</v>
      </c>
      <c r="I36" s="23">
        <f t="shared" si="30"/>
        <v>6.89</v>
      </c>
      <c r="J36" s="13">
        <f t="shared" si="31"/>
        <v>164.50900000000001</v>
      </c>
      <c r="K36" s="96">
        <f t="shared" si="32"/>
        <v>164.50900000000001</v>
      </c>
      <c r="L36" s="13">
        <f t="shared" si="8"/>
        <v>279.91680000000002</v>
      </c>
      <c r="M36" s="13">
        <f t="shared" si="9"/>
        <v>433</v>
      </c>
      <c r="N36" s="13">
        <f t="shared" si="10"/>
        <v>450.6</v>
      </c>
      <c r="O36" s="11">
        <f t="shared" si="11"/>
        <v>17.600000000000023</v>
      </c>
      <c r="P36" s="11">
        <f t="shared" si="12"/>
        <v>17.600000000000023</v>
      </c>
      <c r="Q36" s="11">
        <f t="shared" si="13"/>
        <v>0.71580000000000155</v>
      </c>
      <c r="R36" s="15">
        <f t="shared" si="14"/>
        <v>17.600000000000023</v>
      </c>
      <c r="S36" s="15">
        <f t="shared" si="15"/>
        <v>0</v>
      </c>
      <c r="T36" s="15">
        <f t="shared" si="16"/>
        <v>0</v>
      </c>
      <c r="U36" s="121">
        <f>'05-21 Hourly Purch Alloc'!J30</f>
        <v>18.719978846142155</v>
      </c>
      <c r="V36" s="109">
        <f t="shared" si="17"/>
        <v>329.47162769210235</v>
      </c>
      <c r="W36" s="16">
        <f t="shared" si="18"/>
        <v>21.206728953433903</v>
      </c>
      <c r="X36" s="17">
        <f t="shared" si="19"/>
        <v>0</v>
      </c>
      <c r="Y36" s="18">
        <f t="shared" si="20"/>
        <v>0</v>
      </c>
      <c r="Z36" s="191"/>
      <c r="AA36" s="113">
        <f t="shared" si="21"/>
        <v>329.47162769210235</v>
      </c>
      <c r="AB36" s="4">
        <f t="shared" si="22"/>
        <v>0</v>
      </c>
      <c r="AD36" s="8"/>
      <c r="AE36" s="46">
        <f>'05-21 Gen Pivot'!V30</f>
        <v>279.91680000000002</v>
      </c>
      <c r="AF36" s="120">
        <f>'05-21 KP Int Load &amp; Marg Loss'!N26</f>
        <v>450.6</v>
      </c>
      <c r="AG36" s="47">
        <f>'05-21 KP Int Load &amp; Marg Loss'!V26</f>
        <v>6.89</v>
      </c>
      <c r="AH36" s="46">
        <f>'05-21 Gen Pivot'!W30</f>
        <v>433</v>
      </c>
      <c r="AJ36" s="122">
        <f>'05-21 Gen Pivot'!Y30</f>
        <v>364.5</v>
      </c>
      <c r="AL36" s="8">
        <f t="shared" si="33"/>
        <v>68.5</v>
      </c>
      <c r="AN36" s="8">
        <f t="shared" si="34"/>
        <v>279.91680000000002</v>
      </c>
      <c r="AP36" s="12">
        <f t="shared" si="35"/>
        <v>-153.08319999999998</v>
      </c>
      <c r="AR36" s="122">
        <f>'05-21 Gen Pivot'!X30</f>
        <v>1454.5</v>
      </c>
    </row>
    <row r="37" spans="1:44" x14ac:dyDescent="0.25">
      <c r="A37" s="126">
        <f t="shared" si="26"/>
        <v>44318.08333333327</v>
      </c>
      <c r="B37" s="171">
        <v>385</v>
      </c>
      <c r="C37" s="98"/>
      <c r="D37" s="98"/>
      <c r="E37" s="89">
        <f t="shared" si="27"/>
        <v>385</v>
      </c>
      <c r="F37" s="29">
        <f t="shared" si="28"/>
        <v>26</v>
      </c>
      <c r="G37" s="28" t="str">
        <f t="shared" si="29"/>
        <v>Yes</v>
      </c>
      <c r="H37" s="33">
        <f>'05-21 Hourly Purch Alloc'!F31</f>
        <v>158.53500000000003</v>
      </c>
      <c r="I37" s="23">
        <f t="shared" si="30"/>
        <v>6.68</v>
      </c>
      <c r="J37" s="13">
        <f t="shared" si="31"/>
        <v>158.53500000000003</v>
      </c>
      <c r="K37" s="96">
        <f t="shared" si="32"/>
        <v>158.53500000000003</v>
      </c>
      <c r="L37" s="13">
        <f t="shared" si="8"/>
        <v>279.54560000000004</v>
      </c>
      <c r="M37" s="13">
        <f t="shared" si="9"/>
        <v>408.25</v>
      </c>
      <c r="N37" s="13">
        <f t="shared" si="10"/>
        <v>444.4</v>
      </c>
      <c r="O37" s="11">
        <f t="shared" si="11"/>
        <v>36.149999999999977</v>
      </c>
      <c r="P37" s="11">
        <f t="shared" si="12"/>
        <v>36.149999999999977</v>
      </c>
      <c r="Q37" s="11">
        <f t="shared" si="13"/>
        <v>0.3606000000000904</v>
      </c>
      <c r="R37" s="15">
        <f t="shared" si="14"/>
        <v>36.149999999999977</v>
      </c>
      <c r="S37" s="15">
        <f t="shared" si="15"/>
        <v>0</v>
      </c>
      <c r="T37" s="15">
        <f t="shared" si="16"/>
        <v>0</v>
      </c>
      <c r="U37" s="121">
        <f>'05-21 Hourly Purch Alloc'!J31</f>
        <v>17.979953953385685</v>
      </c>
      <c r="V37" s="109">
        <f t="shared" si="17"/>
        <v>649.97533541489213</v>
      </c>
      <c r="W37" s="16">
        <f t="shared" si="18"/>
        <v>21.206728953433903</v>
      </c>
      <c r="X37" s="17">
        <f t="shared" si="19"/>
        <v>0</v>
      </c>
      <c r="Y37" s="18">
        <f t="shared" si="20"/>
        <v>0</v>
      </c>
      <c r="Z37" s="191"/>
      <c r="AA37" s="113">
        <f t="shared" si="21"/>
        <v>649.97533541489213</v>
      </c>
      <c r="AB37" s="4">
        <f t="shared" si="22"/>
        <v>0</v>
      </c>
      <c r="AD37" s="8"/>
      <c r="AE37" s="46">
        <f>'05-21 Gen Pivot'!V31</f>
        <v>279.54560000000004</v>
      </c>
      <c r="AF37" s="120">
        <f>'05-21 KP Int Load &amp; Marg Loss'!N27</f>
        <v>444.4</v>
      </c>
      <c r="AG37" s="47">
        <f>'05-21 KP Int Load &amp; Marg Loss'!V27</f>
        <v>6.68</v>
      </c>
      <c r="AH37" s="46">
        <f>'05-21 Gen Pivot'!W31</f>
        <v>408.25</v>
      </c>
      <c r="AJ37" s="122">
        <f>'05-21 Gen Pivot'!Y31</f>
        <v>407.79999999999995</v>
      </c>
      <c r="AL37" s="8">
        <f t="shared" si="33"/>
        <v>0.45000000000004547</v>
      </c>
      <c r="AN37" s="8">
        <f t="shared" si="34"/>
        <v>279.54560000000004</v>
      </c>
      <c r="AP37" s="12">
        <f t="shared" si="35"/>
        <v>-128.70439999999996</v>
      </c>
      <c r="AR37" s="122">
        <f>'05-21 Gen Pivot'!X31</f>
        <v>1454.5</v>
      </c>
    </row>
    <row r="38" spans="1:44" x14ac:dyDescent="0.25">
      <c r="A38" s="126">
        <f t="shared" si="26"/>
        <v>44318.124999999935</v>
      </c>
      <c r="B38" s="171">
        <v>385</v>
      </c>
      <c r="C38" s="98"/>
      <c r="D38" s="98"/>
      <c r="E38" s="89">
        <f t="shared" si="27"/>
        <v>385</v>
      </c>
      <c r="F38" s="29">
        <f t="shared" si="28"/>
        <v>27</v>
      </c>
      <c r="G38" s="28" t="str">
        <f t="shared" si="29"/>
        <v>Yes</v>
      </c>
      <c r="H38" s="33">
        <f>'05-21 Hourly Purch Alloc'!F32</f>
        <v>148.52599999999998</v>
      </c>
      <c r="I38" s="23">
        <f t="shared" si="30"/>
        <v>6.49</v>
      </c>
      <c r="J38" s="13">
        <f t="shared" si="31"/>
        <v>148.52599999999998</v>
      </c>
      <c r="K38" s="96">
        <f t="shared" si="32"/>
        <v>148.52599999999998</v>
      </c>
      <c r="L38" s="13">
        <f t="shared" si="8"/>
        <v>279.8048</v>
      </c>
      <c r="M38" s="13">
        <f t="shared" si="9"/>
        <v>404.75</v>
      </c>
      <c r="N38" s="13">
        <f t="shared" si="10"/>
        <v>434.21999999999991</v>
      </c>
      <c r="O38" s="11">
        <f t="shared" si="11"/>
        <v>29.469999999999914</v>
      </c>
      <c r="P38" s="11">
        <f t="shared" si="12"/>
        <v>29.469999999999914</v>
      </c>
      <c r="Q38" s="11">
        <f t="shared" si="13"/>
        <v>0.60080000000004929</v>
      </c>
      <c r="R38" s="15">
        <f t="shared" si="14"/>
        <v>29.469999999999914</v>
      </c>
      <c r="S38" s="15">
        <f t="shared" si="15"/>
        <v>0</v>
      </c>
      <c r="T38" s="15">
        <f t="shared" si="16"/>
        <v>0</v>
      </c>
      <c r="U38" s="121">
        <f>'05-21 Hourly Purch Alloc'!J32</f>
        <v>16.799974415253896</v>
      </c>
      <c r="V38" s="109">
        <f t="shared" si="17"/>
        <v>495.09524601753088</v>
      </c>
      <c r="W38" s="16">
        <f t="shared" si="18"/>
        <v>21.206728953433903</v>
      </c>
      <c r="X38" s="17">
        <f t="shared" si="19"/>
        <v>0</v>
      </c>
      <c r="Y38" s="18">
        <f t="shared" si="20"/>
        <v>0</v>
      </c>
      <c r="Z38" s="191"/>
      <c r="AA38" s="113">
        <f t="shared" si="21"/>
        <v>495.09524601753088</v>
      </c>
      <c r="AB38" s="4">
        <f t="shared" si="22"/>
        <v>0</v>
      </c>
      <c r="AD38" s="8"/>
      <c r="AE38" s="46">
        <f>'05-21 Gen Pivot'!V32</f>
        <v>279.8048</v>
      </c>
      <c r="AF38" s="120">
        <f>'05-21 KP Int Load &amp; Marg Loss'!N28</f>
        <v>434.21999999999991</v>
      </c>
      <c r="AG38" s="47">
        <f>'05-21 KP Int Load &amp; Marg Loss'!V28</f>
        <v>6.49</v>
      </c>
      <c r="AH38" s="46">
        <f>'05-21 Gen Pivot'!W32</f>
        <v>404.75</v>
      </c>
      <c r="AJ38" s="122">
        <f>'05-21 Gen Pivot'!Y32</f>
        <v>403.79999999999995</v>
      </c>
      <c r="AL38" s="8">
        <f t="shared" si="33"/>
        <v>0.95000000000004547</v>
      </c>
      <c r="AN38" s="8">
        <f t="shared" si="34"/>
        <v>279.8048</v>
      </c>
      <c r="AP38" s="12">
        <f t="shared" si="35"/>
        <v>-124.9452</v>
      </c>
      <c r="AR38" s="122">
        <f>'05-21 Gen Pivot'!X32</f>
        <v>1454.5</v>
      </c>
    </row>
    <row r="39" spans="1:44" x14ac:dyDescent="0.25">
      <c r="A39" s="126">
        <f t="shared" si="26"/>
        <v>44318.166666666599</v>
      </c>
      <c r="B39" s="171">
        <v>385</v>
      </c>
      <c r="C39" s="98"/>
      <c r="D39" s="98"/>
      <c r="E39" s="89">
        <f t="shared" si="27"/>
        <v>385</v>
      </c>
      <c r="F39" s="29">
        <f t="shared" si="28"/>
        <v>28</v>
      </c>
      <c r="G39" s="28" t="str">
        <f t="shared" si="29"/>
        <v>Yes</v>
      </c>
      <c r="H39" s="33">
        <f>'05-21 Hourly Purch Alloc'!F33</f>
        <v>152.685</v>
      </c>
      <c r="I39" s="23">
        <f t="shared" si="30"/>
        <v>6.59</v>
      </c>
      <c r="J39" s="13">
        <f t="shared" si="31"/>
        <v>152.685</v>
      </c>
      <c r="K39" s="96">
        <f t="shared" si="32"/>
        <v>152.685</v>
      </c>
      <c r="L39" s="13">
        <f t="shared" si="8"/>
        <v>279.79039999999998</v>
      </c>
      <c r="M39" s="13">
        <f t="shared" si="9"/>
        <v>394.25</v>
      </c>
      <c r="N39" s="13">
        <f t="shared" si="10"/>
        <v>439.07</v>
      </c>
      <c r="O39" s="11">
        <f t="shared" si="11"/>
        <v>44.819999999999993</v>
      </c>
      <c r="P39" s="11">
        <f t="shared" si="12"/>
        <v>44.819999999999993</v>
      </c>
      <c r="Q39" s="11">
        <f t="shared" si="13"/>
        <v>-4.6000000000390173E-3</v>
      </c>
      <c r="R39" s="15">
        <f t="shared" si="14"/>
        <v>44.819999999999993</v>
      </c>
      <c r="S39" s="15">
        <f t="shared" si="15"/>
        <v>0</v>
      </c>
      <c r="T39" s="15">
        <f t="shared" si="16"/>
        <v>0</v>
      </c>
      <c r="U39" s="121">
        <f>'05-21 Hourly Purch Alloc'!J33</f>
        <v>16.397536398467434</v>
      </c>
      <c r="V39" s="109">
        <f t="shared" si="17"/>
        <v>734.93758137931025</v>
      </c>
      <c r="W39" s="16">
        <f t="shared" si="18"/>
        <v>21.206728953433903</v>
      </c>
      <c r="X39" s="17">
        <f t="shared" si="19"/>
        <v>0</v>
      </c>
      <c r="Y39" s="18">
        <f t="shared" si="20"/>
        <v>0</v>
      </c>
      <c r="Z39" s="191"/>
      <c r="AA39" s="113">
        <f t="shared" si="21"/>
        <v>734.93758137931025</v>
      </c>
      <c r="AB39" s="4">
        <f t="shared" si="22"/>
        <v>0</v>
      </c>
      <c r="AD39" s="8"/>
      <c r="AE39" s="46">
        <f>'05-21 Gen Pivot'!V33</f>
        <v>279.79039999999998</v>
      </c>
      <c r="AF39" s="120">
        <f>'05-21 KP Int Load &amp; Marg Loss'!N29</f>
        <v>439.07</v>
      </c>
      <c r="AG39" s="47">
        <f>'05-21 KP Int Load &amp; Marg Loss'!V29</f>
        <v>6.59</v>
      </c>
      <c r="AH39" s="46">
        <f>'05-21 Gen Pivot'!W33</f>
        <v>394.25</v>
      </c>
      <c r="AJ39" s="122">
        <f>'05-21 Gen Pivot'!Y33</f>
        <v>393.79999999999995</v>
      </c>
      <c r="AL39" s="8">
        <f t="shared" si="33"/>
        <v>0.45000000000004547</v>
      </c>
      <c r="AN39" s="8">
        <f t="shared" si="34"/>
        <v>279.79039999999998</v>
      </c>
      <c r="AP39" s="12">
        <f t="shared" si="35"/>
        <v>-114.45960000000002</v>
      </c>
      <c r="AR39" s="122">
        <f>'05-21 Gen Pivot'!X33</f>
        <v>1454.5</v>
      </c>
    </row>
    <row r="40" spans="1:44" x14ac:dyDescent="0.25">
      <c r="A40" s="126">
        <f t="shared" si="26"/>
        <v>44318.208333333263</v>
      </c>
      <c r="B40" s="171">
        <v>385</v>
      </c>
      <c r="C40" s="98"/>
      <c r="D40" s="98"/>
      <c r="E40" s="89">
        <f t="shared" si="27"/>
        <v>385</v>
      </c>
      <c r="F40" s="29">
        <f t="shared" si="28"/>
        <v>29</v>
      </c>
      <c r="G40" s="28" t="str">
        <f t="shared" si="29"/>
        <v>Yes</v>
      </c>
      <c r="H40" s="33">
        <f>'05-21 Hourly Purch Alloc'!F34</f>
        <v>155.20699999999999</v>
      </c>
      <c r="I40" s="23">
        <f t="shared" si="30"/>
        <v>6.58</v>
      </c>
      <c r="J40" s="13">
        <f t="shared" si="31"/>
        <v>155.20699999999999</v>
      </c>
      <c r="K40" s="96">
        <f t="shared" si="32"/>
        <v>155.20699999999999</v>
      </c>
      <c r="L40" s="13">
        <f t="shared" si="8"/>
        <v>279.88319999999999</v>
      </c>
      <c r="M40" s="13">
        <f t="shared" si="9"/>
        <v>400.25</v>
      </c>
      <c r="N40" s="13">
        <f t="shared" si="10"/>
        <v>440.98</v>
      </c>
      <c r="O40" s="11">
        <f t="shared" si="11"/>
        <v>40.730000000000018</v>
      </c>
      <c r="P40" s="11">
        <f t="shared" si="12"/>
        <v>40.730000000000018</v>
      </c>
      <c r="Q40" s="11">
        <f t="shared" si="13"/>
        <v>0.69019999999994752</v>
      </c>
      <c r="R40" s="15">
        <f t="shared" si="14"/>
        <v>40.730000000000018</v>
      </c>
      <c r="S40" s="15">
        <f t="shared" si="15"/>
        <v>0</v>
      </c>
      <c r="T40" s="15">
        <f t="shared" si="16"/>
        <v>0</v>
      </c>
      <c r="U40" s="121">
        <f>'05-21 Hourly Purch Alloc'!J34</f>
        <v>16.350022872679713</v>
      </c>
      <c r="V40" s="109">
        <f t="shared" si="17"/>
        <v>665.93643160424494</v>
      </c>
      <c r="W40" s="16">
        <f t="shared" si="18"/>
        <v>21.206728953433903</v>
      </c>
      <c r="X40" s="17">
        <f t="shared" si="19"/>
        <v>0</v>
      </c>
      <c r="Y40" s="18">
        <f t="shared" si="20"/>
        <v>0</v>
      </c>
      <c r="Z40" s="191"/>
      <c r="AA40" s="113">
        <f t="shared" si="21"/>
        <v>665.93643160424494</v>
      </c>
      <c r="AB40" s="4">
        <f t="shared" si="22"/>
        <v>0</v>
      </c>
      <c r="AD40" s="8"/>
      <c r="AE40" s="46">
        <f>'05-21 Gen Pivot'!V34</f>
        <v>279.88319999999999</v>
      </c>
      <c r="AF40" s="120">
        <f>'05-21 KP Int Load &amp; Marg Loss'!N30</f>
        <v>440.98</v>
      </c>
      <c r="AG40" s="47">
        <f>'05-21 KP Int Load &amp; Marg Loss'!V30</f>
        <v>6.58</v>
      </c>
      <c r="AH40" s="46">
        <f>'05-21 Gen Pivot'!W34</f>
        <v>400.25</v>
      </c>
      <c r="AJ40" s="122">
        <f>'05-21 Gen Pivot'!Y34</f>
        <v>399.79999999999995</v>
      </c>
      <c r="AL40" s="8">
        <f t="shared" si="33"/>
        <v>0.45000000000004547</v>
      </c>
      <c r="AN40" s="8">
        <f t="shared" si="34"/>
        <v>279.88319999999999</v>
      </c>
      <c r="AP40" s="12">
        <f t="shared" si="35"/>
        <v>-120.36680000000001</v>
      </c>
      <c r="AR40" s="122">
        <f>'05-21 Gen Pivot'!X34</f>
        <v>1454.5</v>
      </c>
    </row>
    <row r="41" spans="1:44" x14ac:dyDescent="0.25">
      <c r="A41" s="126">
        <f t="shared" si="26"/>
        <v>44318.249999999927</v>
      </c>
      <c r="B41" s="171">
        <v>385</v>
      </c>
      <c r="C41" s="98"/>
      <c r="D41" s="98"/>
      <c r="E41" s="89">
        <f t="shared" si="27"/>
        <v>385</v>
      </c>
      <c r="F41" s="29">
        <f t="shared" si="28"/>
        <v>30</v>
      </c>
      <c r="G41" s="28" t="str">
        <f t="shared" si="29"/>
        <v>Yes</v>
      </c>
      <c r="H41" s="33">
        <f>'05-21 Hourly Purch Alloc'!F35</f>
        <v>162.28199999999998</v>
      </c>
      <c r="I41" s="23">
        <f t="shared" si="30"/>
        <v>6.89</v>
      </c>
      <c r="J41" s="13">
        <f t="shared" si="31"/>
        <v>162.28199999999998</v>
      </c>
      <c r="K41" s="96">
        <f t="shared" si="32"/>
        <v>162.28199999999998</v>
      </c>
      <c r="L41" s="13">
        <f t="shared" si="8"/>
        <v>279.82240000000002</v>
      </c>
      <c r="M41" s="13">
        <f t="shared" si="9"/>
        <v>415.25</v>
      </c>
      <c r="N41" s="13">
        <f t="shared" si="10"/>
        <v>448.38</v>
      </c>
      <c r="O41" s="11">
        <f t="shared" si="11"/>
        <v>33.129999999999995</v>
      </c>
      <c r="P41" s="11">
        <f t="shared" si="12"/>
        <v>33.129999999999995</v>
      </c>
      <c r="Q41" s="11">
        <f t="shared" si="13"/>
        <v>0.61439999999998918</v>
      </c>
      <c r="R41" s="15">
        <f t="shared" si="14"/>
        <v>33.129999999999995</v>
      </c>
      <c r="S41" s="15">
        <f t="shared" si="15"/>
        <v>0</v>
      </c>
      <c r="T41" s="15">
        <f t="shared" si="16"/>
        <v>0</v>
      </c>
      <c r="U41" s="121">
        <f>'05-21 Hourly Purch Alloc'!J35</f>
        <v>16.000036972677194</v>
      </c>
      <c r="V41" s="109">
        <f t="shared" si="17"/>
        <v>530.08122490479536</v>
      </c>
      <c r="W41" s="16">
        <f t="shared" si="18"/>
        <v>21.206728953433903</v>
      </c>
      <c r="X41" s="17">
        <f t="shared" si="19"/>
        <v>0</v>
      </c>
      <c r="Y41" s="18">
        <f t="shared" si="20"/>
        <v>0</v>
      </c>
      <c r="Z41" s="191"/>
      <c r="AA41" s="113">
        <f t="shared" si="21"/>
        <v>530.08122490479536</v>
      </c>
      <c r="AB41" s="4">
        <f t="shared" si="22"/>
        <v>0</v>
      </c>
      <c r="AD41" s="8"/>
      <c r="AE41" s="46">
        <f>'05-21 Gen Pivot'!V35</f>
        <v>279.82240000000002</v>
      </c>
      <c r="AF41" s="120">
        <f>'05-21 KP Int Load &amp; Marg Loss'!N31</f>
        <v>448.38</v>
      </c>
      <c r="AG41" s="47">
        <f>'05-21 KP Int Load &amp; Marg Loss'!V31</f>
        <v>6.89</v>
      </c>
      <c r="AH41" s="46">
        <f>'05-21 Gen Pivot'!W35</f>
        <v>415.25</v>
      </c>
      <c r="AJ41" s="122">
        <f>'05-21 Gen Pivot'!Y35</f>
        <v>414.29999999999995</v>
      </c>
      <c r="AL41" s="8">
        <f t="shared" si="33"/>
        <v>0.95000000000004547</v>
      </c>
      <c r="AN41" s="8">
        <f t="shared" si="34"/>
        <v>279.82240000000002</v>
      </c>
      <c r="AP41" s="12">
        <f t="shared" si="35"/>
        <v>-135.42759999999998</v>
      </c>
      <c r="AR41" s="122">
        <f>'05-21 Gen Pivot'!X35</f>
        <v>1454.5</v>
      </c>
    </row>
    <row r="42" spans="1:44" x14ac:dyDescent="0.25">
      <c r="A42" s="126">
        <f t="shared" si="26"/>
        <v>44318.291666666591</v>
      </c>
      <c r="B42" s="171">
        <v>385</v>
      </c>
      <c r="C42" s="98"/>
      <c r="D42" s="98"/>
      <c r="E42" s="89">
        <f t="shared" si="27"/>
        <v>385</v>
      </c>
      <c r="F42" s="29">
        <f t="shared" si="28"/>
        <v>31</v>
      </c>
      <c r="G42" s="28" t="str">
        <f t="shared" si="29"/>
        <v>Yes</v>
      </c>
      <c r="H42" s="33">
        <f>'05-21 Hourly Purch Alloc'!F36</f>
        <v>172.21600000000001</v>
      </c>
      <c r="I42" s="23">
        <f t="shared" si="30"/>
        <v>6.97</v>
      </c>
      <c r="J42" s="13">
        <f t="shared" si="31"/>
        <v>172.21600000000001</v>
      </c>
      <c r="K42" s="96">
        <f t="shared" si="32"/>
        <v>172.21600000000001</v>
      </c>
      <c r="L42" s="13">
        <f t="shared" si="8"/>
        <v>281.65120000000002</v>
      </c>
      <c r="M42" s="13">
        <f t="shared" si="9"/>
        <v>488.29999999999995</v>
      </c>
      <c r="N42" s="13">
        <f t="shared" si="10"/>
        <v>458.23999999999995</v>
      </c>
      <c r="O42" s="11">
        <f t="shared" si="11"/>
        <v>0</v>
      </c>
      <c r="P42" s="11">
        <f t="shared" si="12"/>
        <v>0</v>
      </c>
      <c r="Q42" s="11">
        <f t="shared" si="13"/>
        <v>0</v>
      </c>
      <c r="R42" s="15">
        <f t="shared" si="14"/>
        <v>0</v>
      </c>
      <c r="S42" s="15">
        <f t="shared" si="15"/>
        <v>0</v>
      </c>
      <c r="T42" s="15">
        <f t="shared" si="16"/>
        <v>0</v>
      </c>
      <c r="U42" s="121">
        <f>'05-21 Hourly Purch Alloc'!J36</f>
        <v>16.190017187717746</v>
      </c>
      <c r="V42" s="109">
        <f t="shared" si="17"/>
        <v>0</v>
      </c>
      <c r="W42" s="16">
        <f t="shared" si="18"/>
        <v>21.206728953433903</v>
      </c>
      <c r="X42" s="17">
        <f t="shared" si="19"/>
        <v>0</v>
      </c>
      <c r="Y42" s="18">
        <f t="shared" si="20"/>
        <v>0</v>
      </c>
      <c r="Z42" s="191"/>
      <c r="AA42" s="113">
        <f t="shared" si="21"/>
        <v>0</v>
      </c>
      <c r="AB42" s="4">
        <f t="shared" si="22"/>
        <v>0</v>
      </c>
      <c r="AD42" s="8"/>
      <c r="AE42" s="46">
        <f>'05-21 Gen Pivot'!V36</f>
        <v>281.65120000000002</v>
      </c>
      <c r="AF42" s="120">
        <f>'05-21 KP Int Load &amp; Marg Loss'!N32</f>
        <v>458.23999999999995</v>
      </c>
      <c r="AG42" s="47">
        <f>'05-21 KP Int Load &amp; Marg Loss'!V32</f>
        <v>6.97</v>
      </c>
      <c r="AH42" s="46">
        <f>'05-21 Gen Pivot'!W36</f>
        <v>488.29999999999995</v>
      </c>
      <c r="AJ42" s="122">
        <f>'05-21 Gen Pivot'!Y36</f>
        <v>486.79999999999995</v>
      </c>
      <c r="AL42" s="8">
        <f t="shared" si="33"/>
        <v>1.5</v>
      </c>
      <c r="AN42" s="8">
        <f t="shared" si="34"/>
        <v>281.65120000000002</v>
      </c>
      <c r="AP42" s="12">
        <f t="shared" si="35"/>
        <v>-206.64879999999994</v>
      </c>
      <c r="AR42" s="122">
        <f>'05-21 Gen Pivot'!X36</f>
        <v>1454.5</v>
      </c>
    </row>
    <row r="43" spans="1:44" x14ac:dyDescent="0.25">
      <c r="A43" s="126">
        <f t="shared" si="26"/>
        <v>44318.333333333256</v>
      </c>
      <c r="B43" s="171">
        <v>385</v>
      </c>
      <c r="C43" s="98"/>
      <c r="D43" s="98"/>
      <c r="E43" s="89">
        <f t="shared" si="27"/>
        <v>385</v>
      </c>
      <c r="F43" s="29">
        <f t="shared" si="28"/>
        <v>32</v>
      </c>
      <c r="G43" s="28" t="str">
        <f t="shared" si="29"/>
        <v>Yes</v>
      </c>
      <c r="H43" s="33">
        <f>'05-21 Hourly Purch Alloc'!F37</f>
        <v>182.273</v>
      </c>
      <c r="I43" s="23">
        <f t="shared" si="30"/>
        <v>7.29</v>
      </c>
      <c r="J43" s="13">
        <f t="shared" si="31"/>
        <v>182.273</v>
      </c>
      <c r="K43" s="96">
        <f t="shared" si="32"/>
        <v>182.273</v>
      </c>
      <c r="L43" s="13">
        <f t="shared" si="8"/>
        <v>283.05279999999999</v>
      </c>
      <c r="M43" s="13">
        <f t="shared" si="9"/>
        <v>550.29999999999995</v>
      </c>
      <c r="N43" s="13">
        <f t="shared" si="10"/>
        <v>468.76000000000005</v>
      </c>
      <c r="O43" s="11">
        <f t="shared" si="11"/>
        <v>0</v>
      </c>
      <c r="P43" s="11">
        <f t="shared" si="12"/>
        <v>0</v>
      </c>
      <c r="Q43" s="11">
        <f t="shared" si="13"/>
        <v>0</v>
      </c>
      <c r="R43" s="15">
        <f t="shared" si="14"/>
        <v>0</v>
      </c>
      <c r="S43" s="15">
        <f t="shared" si="15"/>
        <v>0</v>
      </c>
      <c r="T43" s="15">
        <f t="shared" si="16"/>
        <v>0</v>
      </c>
      <c r="U43" s="121">
        <f>'05-21 Hourly Purch Alloc'!J37</f>
        <v>16.829980304268872</v>
      </c>
      <c r="V43" s="109">
        <f t="shared" si="17"/>
        <v>0</v>
      </c>
      <c r="W43" s="16">
        <f t="shared" si="18"/>
        <v>21.206728953433903</v>
      </c>
      <c r="X43" s="17">
        <f t="shared" si="19"/>
        <v>0</v>
      </c>
      <c r="Y43" s="18">
        <f t="shared" si="20"/>
        <v>0</v>
      </c>
      <c r="Z43" s="191"/>
      <c r="AA43" s="113">
        <f t="shared" si="21"/>
        <v>0</v>
      </c>
      <c r="AB43" s="4">
        <f t="shared" si="22"/>
        <v>0</v>
      </c>
      <c r="AD43" s="8"/>
      <c r="AE43" s="46">
        <f>'05-21 Gen Pivot'!V37</f>
        <v>283.05279999999999</v>
      </c>
      <c r="AF43" s="120">
        <f>'05-21 KP Int Load &amp; Marg Loss'!N33</f>
        <v>468.76000000000005</v>
      </c>
      <c r="AG43" s="47">
        <f>'05-21 KP Int Load &amp; Marg Loss'!V33</f>
        <v>7.29</v>
      </c>
      <c r="AH43" s="46">
        <f>'05-21 Gen Pivot'!W37</f>
        <v>550.29999999999995</v>
      </c>
      <c r="AJ43" s="122">
        <f>'05-21 Gen Pivot'!Y37</f>
        <v>548.29999999999995</v>
      </c>
      <c r="AL43" s="8">
        <f t="shared" si="33"/>
        <v>2</v>
      </c>
      <c r="AN43" s="8">
        <f t="shared" si="34"/>
        <v>283.05279999999999</v>
      </c>
      <c r="AP43" s="12">
        <f t="shared" si="35"/>
        <v>-267.24719999999996</v>
      </c>
      <c r="AR43" s="122">
        <f>'05-21 Gen Pivot'!X37</f>
        <v>1454.5</v>
      </c>
    </row>
    <row r="44" spans="1:44" x14ac:dyDescent="0.25">
      <c r="A44" s="126">
        <f t="shared" si="26"/>
        <v>44318.37499999992</v>
      </c>
      <c r="B44" s="171">
        <v>385</v>
      </c>
      <c r="C44" s="98"/>
      <c r="D44" s="98"/>
      <c r="E44" s="89">
        <f t="shared" si="27"/>
        <v>385</v>
      </c>
      <c r="F44" s="29">
        <f t="shared" si="28"/>
        <v>33</v>
      </c>
      <c r="G44" s="28" t="str">
        <f t="shared" si="29"/>
        <v>Yes</v>
      </c>
      <c r="H44" s="33">
        <f>'05-21 Hourly Purch Alloc'!F38</f>
        <v>202.12199999999996</v>
      </c>
      <c r="I44" s="23">
        <f t="shared" si="30"/>
        <v>7.6899999999999995</v>
      </c>
      <c r="J44" s="13">
        <f t="shared" si="31"/>
        <v>202.12199999999996</v>
      </c>
      <c r="K44" s="96">
        <f t="shared" si="32"/>
        <v>202.12199999999996</v>
      </c>
      <c r="L44" s="13">
        <f t="shared" si="8"/>
        <v>280.37279999999998</v>
      </c>
      <c r="M44" s="13">
        <f t="shared" si="9"/>
        <v>414.75</v>
      </c>
      <c r="N44" s="13">
        <f t="shared" si="10"/>
        <v>489.01000000000005</v>
      </c>
      <c r="O44" s="11">
        <f t="shared" si="11"/>
        <v>74.260000000000048</v>
      </c>
      <c r="P44" s="11">
        <f t="shared" si="12"/>
        <v>74.260000000000048</v>
      </c>
      <c r="Q44" s="11">
        <f t="shared" si="13"/>
        <v>1.174799999999891</v>
      </c>
      <c r="R44" s="15">
        <f t="shared" si="14"/>
        <v>74.260000000000048</v>
      </c>
      <c r="S44" s="15">
        <f t="shared" si="15"/>
        <v>0</v>
      </c>
      <c r="T44" s="15">
        <f t="shared" si="16"/>
        <v>0</v>
      </c>
      <c r="U44" s="121">
        <f>'05-21 Hourly Purch Alloc'!J38</f>
        <v>18.189984266927897</v>
      </c>
      <c r="V44" s="109">
        <f t="shared" si="17"/>
        <v>1350.7882316620664</v>
      </c>
      <c r="W44" s="16">
        <f t="shared" si="18"/>
        <v>21.206728953433903</v>
      </c>
      <c r="X44" s="17">
        <f t="shared" si="19"/>
        <v>0</v>
      </c>
      <c r="Y44" s="18">
        <f t="shared" si="20"/>
        <v>0</v>
      </c>
      <c r="Z44" s="191"/>
      <c r="AA44" s="113">
        <f t="shared" si="21"/>
        <v>1350.7882316620664</v>
      </c>
      <c r="AB44" s="4">
        <f t="shared" si="22"/>
        <v>0</v>
      </c>
      <c r="AD44" s="8"/>
      <c r="AE44" s="46">
        <f>'05-21 Gen Pivot'!V38</f>
        <v>280.37279999999998</v>
      </c>
      <c r="AF44" s="120">
        <f>'05-21 KP Int Load &amp; Marg Loss'!N34</f>
        <v>489.01000000000005</v>
      </c>
      <c r="AG44" s="47">
        <f>'05-21 KP Int Load &amp; Marg Loss'!V34</f>
        <v>7.6899999999999995</v>
      </c>
      <c r="AH44" s="46">
        <f>'05-21 Gen Pivot'!W38</f>
        <v>414.75</v>
      </c>
      <c r="AJ44" s="122">
        <f>'05-21 Gen Pivot'!Y38</f>
        <v>413.79999999999995</v>
      </c>
      <c r="AL44" s="8">
        <f t="shared" si="33"/>
        <v>0.95000000000004547</v>
      </c>
      <c r="AN44" s="8">
        <f t="shared" si="34"/>
        <v>280.37279999999998</v>
      </c>
      <c r="AP44" s="12">
        <f t="shared" si="35"/>
        <v>-134.37720000000002</v>
      </c>
      <c r="AR44" s="122">
        <f>'05-21 Gen Pivot'!X38</f>
        <v>1454.5</v>
      </c>
    </row>
    <row r="45" spans="1:44" x14ac:dyDescent="0.25">
      <c r="A45" s="126">
        <f t="shared" si="26"/>
        <v>44318.416666666584</v>
      </c>
      <c r="B45" s="171">
        <v>385</v>
      </c>
      <c r="C45" s="98"/>
      <c r="D45" s="98"/>
      <c r="E45" s="89">
        <f t="shared" si="27"/>
        <v>385</v>
      </c>
      <c r="F45" s="29">
        <f t="shared" si="28"/>
        <v>34</v>
      </c>
      <c r="G45" s="28" t="str">
        <f t="shared" si="29"/>
        <v>Yes</v>
      </c>
      <c r="H45" s="33">
        <f>'05-21 Hourly Purch Alloc'!F39</f>
        <v>208.19399999999999</v>
      </c>
      <c r="I45" s="23">
        <f t="shared" si="30"/>
        <v>7.97</v>
      </c>
      <c r="J45" s="13">
        <f t="shared" si="31"/>
        <v>208.19399999999999</v>
      </c>
      <c r="K45" s="96">
        <f t="shared" si="32"/>
        <v>208.19399999999999</v>
      </c>
      <c r="L45" s="13">
        <f t="shared" si="8"/>
        <v>287.68639999999999</v>
      </c>
      <c r="M45" s="13">
        <f t="shared" si="9"/>
        <v>521.75</v>
      </c>
      <c r="N45" s="13">
        <f t="shared" si="10"/>
        <v>495.52</v>
      </c>
      <c r="O45" s="11">
        <f t="shared" si="11"/>
        <v>0</v>
      </c>
      <c r="P45" s="11">
        <f t="shared" si="12"/>
        <v>0</v>
      </c>
      <c r="Q45" s="11">
        <f t="shared" si="13"/>
        <v>0</v>
      </c>
      <c r="R45" s="15">
        <f t="shared" si="14"/>
        <v>0</v>
      </c>
      <c r="S45" s="15">
        <f t="shared" si="15"/>
        <v>0</v>
      </c>
      <c r="T45" s="15">
        <f t="shared" si="16"/>
        <v>0</v>
      </c>
      <c r="U45" s="121">
        <f>'05-21 Hourly Purch Alloc'!J39</f>
        <v>19.86003919421309</v>
      </c>
      <c r="V45" s="109">
        <f t="shared" si="17"/>
        <v>0</v>
      </c>
      <c r="W45" s="16">
        <f t="shared" si="18"/>
        <v>21.206728953433903</v>
      </c>
      <c r="X45" s="17">
        <f t="shared" si="19"/>
        <v>0</v>
      </c>
      <c r="Y45" s="18">
        <f t="shared" si="20"/>
        <v>0</v>
      </c>
      <c r="Z45" s="191"/>
      <c r="AA45" s="113">
        <f t="shared" si="21"/>
        <v>0</v>
      </c>
      <c r="AB45" s="4">
        <f t="shared" si="22"/>
        <v>0</v>
      </c>
      <c r="AD45" s="8"/>
      <c r="AE45" s="46">
        <f>'05-21 Gen Pivot'!V39</f>
        <v>287.68639999999999</v>
      </c>
      <c r="AF45" s="120">
        <f>'05-21 KP Int Load &amp; Marg Loss'!N35</f>
        <v>495.52</v>
      </c>
      <c r="AG45" s="47">
        <f>'05-21 KP Int Load &amp; Marg Loss'!V35</f>
        <v>7.97</v>
      </c>
      <c r="AH45" s="46">
        <f>'05-21 Gen Pivot'!W39</f>
        <v>521.75</v>
      </c>
      <c r="AJ45" s="122">
        <f>'05-21 Gen Pivot'!Y39</f>
        <v>519.79999999999995</v>
      </c>
      <c r="AL45" s="8">
        <f t="shared" si="33"/>
        <v>1.9500000000000455</v>
      </c>
      <c r="AN45" s="8">
        <f t="shared" si="34"/>
        <v>287.68639999999999</v>
      </c>
      <c r="AP45" s="12">
        <f t="shared" si="35"/>
        <v>-234.06360000000001</v>
      </c>
      <c r="AR45" s="122">
        <f>'05-21 Gen Pivot'!X39</f>
        <v>1454.5</v>
      </c>
    </row>
    <row r="46" spans="1:44" x14ac:dyDescent="0.25">
      <c r="A46" s="126">
        <f t="shared" si="26"/>
        <v>44318.458333333248</v>
      </c>
      <c r="B46" s="171">
        <v>385</v>
      </c>
      <c r="C46" s="98"/>
      <c r="D46" s="98"/>
      <c r="E46" s="89">
        <f t="shared" si="27"/>
        <v>385</v>
      </c>
      <c r="F46" s="29">
        <f t="shared" si="28"/>
        <v>35</v>
      </c>
      <c r="G46" s="28" t="str">
        <f t="shared" si="29"/>
        <v>Yes</v>
      </c>
      <c r="H46" s="33">
        <f>'05-21 Hourly Purch Alloc'!F40</f>
        <v>199.27800000000002</v>
      </c>
      <c r="I46" s="23">
        <f t="shared" si="30"/>
        <v>7.29</v>
      </c>
      <c r="J46" s="13">
        <f t="shared" si="31"/>
        <v>199.27800000000002</v>
      </c>
      <c r="K46" s="96">
        <f t="shared" si="32"/>
        <v>199.27800000000002</v>
      </c>
      <c r="L46" s="13">
        <f t="shared" si="8"/>
        <v>281.9264</v>
      </c>
      <c r="M46" s="13">
        <f t="shared" si="9"/>
        <v>504.25</v>
      </c>
      <c r="N46" s="13">
        <f t="shared" si="10"/>
        <v>485.91999999999996</v>
      </c>
      <c r="O46" s="11">
        <f t="shared" si="11"/>
        <v>0</v>
      </c>
      <c r="P46" s="11">
        <f t="shared" si="12"/>
        <v>0</v>
      </c>
      <c r="Q46" s="11">
        <f t="shared" si="13"/>
        <v>0</v>
      </c>
      <c r="R46" s="15">
        <f t="shared" si="14"/>
        <v>0</v>
      </c>
      <c r="S46" s="15">
        <f t="shared" si="15"/>
        <v>0</v>
      </c>
      <c r="T46" s="15">
        <f t="shared" si="16"/>
        <v>0</v>
      </c>
      <c r="U46" s="121">
        <f>'05-21 Hourly Purch Alloc'!J40</f>
        <v>20.840042553618559</v>
      </c>
      <c r="V46" s="109">
        <f t="shared" si="17"/>
        <v>0</v>
      </c>
      <c r="W46" s="16">
        <f t="shared" si="18"/>
        <v>21.206728953433903</v>
      </c>
      <c r="X46" s="17">
        <f t="shared" si="19"/>
        <v>0</v>
      </c>
      <c r="Y46" s="18">
        <f t="shared" si="20"/>
        <v>0</v>
      </c>
      <c r="Z46" s="191"/>
      <c r="AA46" s="113">
        <f t="shared" si="21"/>
        <v>0</v>
      </c>
      <c r="AB46" s="4">
        <f t="shared" si="22"/>
        <v>0</v>
      </c>
      <c r="AD46" s="8"/>
      <c r="AE46" s="46">
        <f>'05-21 Gen Pivot'!V40</f>
        <v>281.9264</v>
      </c>
      <c r="AF46" s="120">
        <f>'05-21 KP Int Load &amp; Marg Loss'!N36</f>
        <v>485.91999999999996</v>
      </c>
      <c r="AG46" s="47">
        <f>'05-21 KP Int Load &amp; Marg Loss'!V36</f>
        <v>7.29</v>
      </c>
      <c r="AH46" s="46">
        <f>'05-21 Gen Pivot'!W40</f>
        <v>504.25</v>
      </c>
      <c r="AJ46" s="122">
        <f>'05-21 Gen Pivot'!Y40</f>
        <v>502.29999999999995</v>
      </c>
      <c r="AL46" s="8">
        <f t="shared" si="33"/>
        <v>1.9500000000000455</v>
      </c>
      <c r="AN46" s="8">
        <f t="shared" si="34"/>
        <v>281.9264</v>
      </c>
      <c r="AP46" s="12">
        <f t="shared" si="35"/>
        <v>-222.3236</v>
      </c>
      <c r="AR46" s="122">
        <f>'05-21 Gen Pivot'!X40</f>
        <v>1454.5</v>
      </c>
    </row>
    <row r="47" spans="1:44" x14ac:dyDescent="0.25">
      <c r="A47" s="126">
        <f t="shared" si="26"/>
        <v>44318.499999999913</v>
      </c>
      <c r="B47" s="171">
        <v>385</v>
      </c>
      <c r="C47" s="98"/>
      <c r="D47" s="98"/>
      <c r="E47" s="89">
        <f t="shared" si="27"/>
        <v>385</v>
      </c>
      <c r="F47" s="29">
        <f t="shared" si="28"/>
        <v>36</v>
      </c>
      <c r="G47" s="28" t="str">
        <f t="shared" si="29"/>
        <v>Yes</v>
      </c>
      <c r="H47" s="33">
        <f>'05-21 Hourly Purch Alloc'!F41</f>
        <v>197.86399999999998</v>
      </c>
      <c r="I47" s="23">
        <f t="shared" si="30"/>
        <v>6.4599999999999991</v>
      </c>
      <c r="J47" s="13">
        <f t="shared" si="31"/>
        <v>197.86399999999998</v>
      </c>
      <c r="K47" s="96">
        <f t="shared" si="32"/>
        <v>197.86399999999998</v>
      </c>
      <c r="L47" s="13">
        <f t="shared" si="8"/>
        <v>281.10239999999999</v>
      </c>
      <c r="M47" s="13">
        <f t="shared" si="9"/>
        <v>513.75</v>
      </c>
      <c r="N47" s="13">
        <f t="shared" si="10"/>
        <v>483.83</v>
      </c>
      <c r="O47" s="11">
        <f t="shared" si="11"/>
        <v>0</v>
      </c>
      <c r="P47" s="11">
        <f t="shared" si="12"/>
        <v>0</v>
      </c>
      <c r="Q47" s="11">
        <f t="shared" si="13"/>
        <v>0</v>
      </c>
      <c r="R47" s="15">
        <f t="shared" si="14"/>
        <v>0</v>
      </c>
      <c r="S47" s="15">
        <f t="shared" si="15"/>
        <v>0</v>
      </c>
      <c r="T47" s="15">
        <f t="shared" si="16"/>
        <v>0</v>
      </c>
      <c r="U47" s="121">
        <f>'05-21 Hourly Purch Alloc'!J41</f>
        <v>22.110045283629159</v>
      </c>
      <c r="V47" s="109">
        <f t="shared" si="17"/>
        <v>0</v>
      </c>
      <c r="W47" s="16">
        <f t="shared" si="18"/>
        <v>21.206728953433903</v>
      </c>
      <c r="X47" s="17">
        <f t="shared" si="19"/>
        <v>0</v>
      </c>
      <c r="Y47" s="18">
        <f t="shared" si="20"/>
        <v>0</v>
      </c>
      <c r="Z47" s="191"/>
      <c r="AA47" s="113">
        <f t="shared" si="21"/>
        <v>0</v>
      </c>
      <c r="AB47" s="4">
        <f t="shared" si="22"/>
        <v>0</v>
      </c>
      <c r="AD47" s="8"/>
      <c r="AE47" s="46">
        <f>'05-21 Gen Pivot'!V41</f>
        <v>281.10239999999999</v>
      </c>
      <c r="AF47" s="120">
        <f>'05-21 KP Int Load &amp; Marg Loss'!N37</f>
        <v>483.83</v>
      </c>
      <c r="AG47" s="47">
        <f>'05-21 KP Int Load &amp; Marg Loss'!V37</f>
        <v>6.4599999999999991</v>
      </c>
      <c r="AH47" s="46">
        <f>'05-21 Gen Pivot'!W41</f>
        <v>513.75</v>
      </c>
      <c r="AJ47" s="122">
        <f>'05-21 Gen Pivot'!Y41</f>
        <v>511.79999999999995</v>
      </c>
      <c r="AL47" s="8">
        <f t="shared" si="33"/>
        <v>1.9500000000000455</v>
      </c>
      <c r="AN47" s="8">
        <f t="shared" si="34"/>
        <v>281.10239999999999</v>
      </c>
      <c r="AP47" s="12">
        <f t="shared" si="35"/>
        <v>-232.64760000000001</v>
      </c>
      <c r="AR47" s="122">
        <f>'05-21 Gen Pivot'!X41</f>
        <v>1454.5</v>
      </c>
    </row>
    <row r="48" spans="1:44" x14ac:dyDescent="0.25">
      <c r="A48" s="126">
        <f t="shared" si="26"/>
        <v>44318.541666666577</v>
      </c>
      <c r="B48" s="171">
        <v>385</v>
      </c>
      <c r="C48" s="98"/>
      <c r="D48" s="98"/>
      <c r="E48" s="89">
        <f t="shared" si="27"/>
        <v>385</v>
      </c>
      <c r="F48" s="29">
        <f t="shared" si="28"/>
        <v>37</v>
      </c>
      <c r="G48" s="28" t="str">
        <f t="shared" si="29"/>
        <v>Yes</v>
      </c>
      <c r="H48" s="33">
        <f>'05-21 Hourly Purch Alloc'!F42</f>
        <v>210.714</v>
      </c>
      <c r="I48" s="23">
        <f t="shared" si="30"/>
        <v>6.9699999999999989</v>
      </c>
      <c r="J48" s="13">
        <f t="shared" si="31"/>
        <v>210.714</v>
      </c>
      <c r="K48" s="96">
        <f t="shared" si="32"/>
        <v>210.714</v>
      </c>
      <c r="L48" s="13">
        <f t="shared" si="8"/>
        <v>282.19200000000001</v>
      </c>
      <c r="M48" s="13">
        <f t="shared" si="9"/>
        <v>535.25</v>
      </c>
      <c r="N48" s="13">
        <f t="shared" si="10"/>
        <v>497.19000000000005</v>
      </c>
      <c r="O48" s="11">
        <f t="shared" si="11"/>
        <v>0</v>
      </c>
      <c r="P48" s="11">
        <f t="shared" si="12"/>
        <v>0</v>
      </c>
      <c r="Q48" s="11">
        <f t="shared" si="13"/>
        <v>0</v>
      </c>
      <c r="R48" s="15">
        <f t="shared" si="14"/>
        <v>0</v>
      </c>
      <c r="S48" s="15">
        <f t="shared" si="15"/>
        <v>0</v>
      </c>
      <c r="T48" s="15">
        <f t="shared" si="16"/>
        <v>0</v>
      </c>
      <c r="U48" s="121">
        <f>'05-21 Hourly Purch Alloc'!J42</f>
        <v>23.749997627115427</v>
      </c>
      <c r="V48" s="109">
        <f t="shared" si="17"/>
        <v>0</v>
      </c>
      <c r="W48" s="16">
        <f t="shared" si="18"/>
        <v>21.206728953433903</v>
      </c>
      <c r="X48" s="17">
        <f t="shared" si="19"/>
        <v>0</v>
      </c>
      <c r="Y48" s="18">
        <f t="shared" si="20"/>
        <v>0</v>
      </c>
      <c r="Z48" s="191"/>
      <c r="AA48" s="113">
        <f t="shared" si="21"/>
        <v>0</v>
      </c>
      <c r="AB48" s="4">
        <f t="shared" si="22"/>
        <v>0</v>
      </c>
      <c r="AD48" s="8"/>
      <c r="AE48" s="46">
        <f>'05-21 Gen Pivot'!V42</f>
        <v>282.19200000000001</v>
      </c>
      <c r="AF48" s="120">
        <f>'05-21 KP Int Load &amp; Marg Loss'!N38</f>
        <v>497.19000000000005</v>
      </c>
      <c r="AG48" s="47">
        <f>'05-21 KP Int Load &amp; Marg Loss'!V38</f>
        <v>6.9699999999999989</v>
      </c>
      <c r="AH48" s="46">
        <f>'05-21 Gen Pivot'!W42</f>
        <v>535.25</v>
      </c>
      <c r="AJ48" s="122">
        <f>'05-21 Gen Pivot'!Y42</f>
        <v>532.79999999999995</v>
      </c>
      <c r="AL48" s="8">
        <f t="shared" si="33"/>
        <v>2.4500000000000455</v>
      </c>
      <c r="AN48" s="8">
        <f t="shared" si="34"/>
        <v>282.19200000000001</v>
      </c>
      <c r="AP48" s="12">
        <f t="shared" si="35"/>
        <v>-253.05799999999999</v>
      </c>
      <c r="AR48" s="122">
        <f>'05-21 Gen Pivot'!X42</f>
        <v>1454.5</v>
      </c>
    </row>
    <row r="49" spans="1:44" x14ac:dyDescent="0.25">
      <c r="A49" s="126">
        <f t="shared" si="26"/>
        <v>44318.583333333241</v>
      </c>
      <c r="B49" s="171">
        <v>385</v>
      </c>
      <c r="C49" s="98"/>
      <c r="D49" s="98"/>
      <c r="E49" s="89">
        <f t="shared" si="27"/>
        <v>385</v>
      </c>
      <c r="F49" s="29">
        <f t="shared" si="28"/>
        <v>38</v>
      </c>
      <c r="G49" s="28" t="str">
        <f t="shared" si="29"/>
        <v>Yes</v>
      </c>
      <c r="H49" s="33">
        <f>'05-21 Hourly Purch Alloc'!F43</f>
        <v>220.09</v>
      </c>
      <c r="I49" s="23">
        <f t="shared" si="30"/>
        <v>7.3899999999999988</v>
      </c>
      <c r="J49" s="13">
        <f t="shared" si="31"/>
        <v>220.09</v>
      </c>
      <c r="K49" s="96">
        <f t="shared" si="32"/>
        <v>220.09</v>
      </c>
      <c r="L49" s="13">
        <f t="shared" si="8"/>
        <v>280.904</v>
      </c>
      <c r="M49" s="13">
        <f t="shared" si="9"/>
        <v>504.25</v>
      </c>
      <c r="N49" s="13">
        <f t="shared" si="10"/>
        <v>508.38000000000005</v>
      </c>
      <c r="O49" s="11">
        <f t="shared" si="11"/>
        <v>4.1300000000000523</v>
      </c>
      <c r="P49" s="11">
        <f t="shared" si="12"/>
        <v>4.1300000000000523</v>
      </c>
      <c r="Q49" s="11">
        <f t="shared" si="13"/>
        <v>3.999999999962256E-3</v>
      </c>
      <c r="R49" s="15">
        <f t="shared" si="14"/>
        <v>4.1300000000000523</v>
      </c>
      <c r="S49" s="15">
        <f t="shared" si="15"/>
        <v>0</v>
      </c>
      <c r="T49" s="15">
        <f t="shared" si="16"/>
        <v>0</v>
      </c>
      <c r="U49" s="121">
        <f>'05-21 Hourly Purch Alloc'!J43</f>
        <v>24.54635485483211</v>
      </c>
      <c r="V49" s="109">
        <f t="shared" si="17"/>
        <v>101.3764455504579</v>
      </c>
      <c r="W49" s="16">
        <f t="shared" si="18"/>
        <v>21.206728953433903</v>
      </c>
      <c r="X49" s="17">
        <f t="shared" si="19"/>
        <v>0</v>
      </c>
      <c r="Y49" s="18">
        <f t="shared" si="20"/>
        <v>0</v>
      </c>
      <c r="Z49" s="191"/>
      <c r="AA49" s="113">
        <f t="shared" si="21"/>
        <v>87.583790577683132</v>
      </c>
      <c r="AB49" s="4">
        <f t="shared" si="22"/>
        <v>13.79265497277477</v>
      </c>
      <c r="AD49" s="8"/>
      <c r="AE49" s="46">
        <f>'05-21 Gen Pivot'!V43</f>
        <v>280.904</v>
      </c>
      <c r="AF49" s="120">
        <f>'05-21 KP Int Load &amp; Marg Loss'!N39</f>
        <v>508.38000000000005</v>
      </c>
      <c r="AG49" s="47">
        <f>'05-21 KP Int Load &amp; Marg Loss'!V39</f>
        <v>7.3899999999999988</v>
      </c>
      <c r="AH49" s="46">
        <f>'05-21 Gen Pivot'!W43</f>
        <v>504.25</v>
      </c>
      <c r="AJ49" s="122">
        <f>'05-21 Gen Pivot'!Y43</f>
        <v>502.29999999999995</v>
      </c>
      <c r="AL49" s="8">
        <f t="shared" si="33"/>
        <v>1.9500000000000455</v>
      </c>
      <c r="AN49" s="8">
        <f t="shared" si="34"/>
        <v>280.904</v>
      </c>
      <c r="AP49" s="12">
        <f t="shared" si="35"/>
        <v>-223.346</v>
      </c>
      <c r="AR49" s="122">
        <f>'05-21 Gen Pivot'!X43</f>
        <v>1454.5</v>
      </c>
    </row>
    <row r="50" spans="1:44" x14ac:dyDescent="0.25">
      <c r="A50" s="126">
        <f t="shared" si="26"/>
        <v>44318.624999999905</v>
      </c>
      <c r="B50" s="171">
        <v>385</v>
      </c>
      <c r="C50" s="98"/>
      <c r="D50" s="98"/>
      <c r="E50" s="89">
        <f t="shared" si="27"/>
        <v>385</v>
      </c>
      <c r="F50" s="29">
        <f t="shared" si="28"/>
        <v>39</v>
      </c>
      <c r="G50" s="28" t="str">
        <f t="shared" si="29"/>
        <v>Yes</v>
      </c>
      <c r="H50" s="33">
        <f>'05-21 Hourly Purch Alloc'!F44</f>
        <v>232.047</v>
      </c>
      <c r="I50" s="23">
        <f t="shared" si="30"/>
        <v>7.8299999999999992</v>
      </c>
      <c r="J50" s="13">
        <f t="shared" si="31"/>
        <v>232.047</v>
      </c>
      <c r="K50" s="96">
        <f t="shared" si="32"/>
        <v>232.047</v>
      </c>
      <c r="L50" s="13">
        <f t="shared" si="8"/>
        <v>280.24160000000001</v>
      </c>
      <c r="M50" s="13">
        <f t="shared" si="9"/>
        <v>482.75</v>
      </c>
      <c r="N50" s="13">
        <f t="shared" si="10"/>
        <v>520.11</v>
      </c>
      <c r="O50" s="11">
        <f t="shared" si="11"/>
        <v>37.360000000000014</v>
      </c>
      <c r="P50" s="11">
        <f t="shared" si="12"/>
        <v>37.360000000000014</v>
      </c>
      <c r="Q50" s="11">
        <f t="shared" si="13"/>
        <v>8.6000000000012733E-3</v>
      </c>
      <c r="R50" s="15">
        <f t="shared" si="14"/>
        <v>37.360000000000014</v>
      </c>
      <c r="S50" s="15">
        <f t="shared" si="15"/>
        <v>0</v>
      </c>
      <c r="T50" s="15">
        <f t="shared" si="16"/>
        <v>0</v>
      </c>
      <c r="U50" s="121">
        <f>'05-21 Hourly Purch Alloc'!J44</f>
        <v>26.499391649105572</v>
      </c>
      <c r="V50" s="109">
        <f t="shared" si="17"/>
        <v>990.01727201058452</v>
      </c>
      <c r="W50" s="16">
        <f t="shared" si="18"/>
        <v>21.206728953433903</v>
      </c>
      <c r="X50" s="17">
        <f t="shared" si="19"/>
        <v>0</v>
      </c>
      <c r="Y50" s="18">
        <f t="shared" si="20"/>
        <v>0</v>
      </c>
      <c r="Z50" s="191"/>
      <c r="AA50" s="113">
        <f t="shared" si="21"/>
        <v>792.28339370029084</v>
      </c>
      <c r="AB50" s="4">
        <f t="shared" si="22"/>
        <v>197.73387831029368</v>
      </c>
      <c r="AD50" s="8"/>
      <c r="AE50" s="46">
        <f>'05-21 Gen Pivot'!V44</f>
        <v>280.24160000000001</v>
      </c>
      <c r="AF50" s="120">
        <f>'05-21 KP Int Load &amp; Marg Loss'!N40</f>
        <v>520.11</v>
      </c>
      <c r="AG50" s="47">
        <f>'05-21 KP Int Load &amp; Marg Loss'!V40</f>
        <v>7.8299999999999992</v>
      </c>
      <c r="AH50" s="46">
        <f>'05-21 Gen Pivot'!W44</f>
        <v>482.75</v>
      </c>
      <c r="AJ50" s="122">
        <f>'05-21 Gen Pivot'!Y44</f>
        <v>481.29999999999995</v>
      </c>
      <c r="AL50" s="8">
        <f t="shared" si="33"/>
        <v>1.4500000000000455</v>
      </c>
      <c r="AN50" s="8">
        <f t="shared" si="34"/>
        <v>280.24160000000001</v>
      </c>
      <c r="AP50" s="12">
        <f t="shared" si="35"/>
        <v>-202.50839999999999</v>
      </c>
      <c r="AR50" s="122">
        <f>'05-21 Gen Pivot'!X44</f>
        <v>1454.5</v>
      </c>
    </row>
    <row r="51" spans="1:44" x14ac:dyDescent="0.25">
      <c r="A51" s="126">
        <f t="shared" si="26"/>
        <v>44318.66666666657</v>
      </c>
      <c r="B51" s="171">
        <v>385</v>
      </c>
      <c r="C51" s="98"/>
      <c r="D51" s="98"/>
      <c r="E51" s="89">
        <f t="shared" si="27"/>
        <v>385</v>
      </c>
      <c r="F51" s="29">
        <f t="shared" si="28"/>
        <v>40</v>
      </c>
      <c r="G51" s="28" t="str">
        <f t="shared" si="29"/>
        <v>Yes</v>
      </c>
      <c r="H51" s="33">
        <f>'05-21 Hourly Purch Alloc'!F45</f>
        <v>195.60599999999999</v>
      </c>
      <c r="I51" s="23">
        <f t="shared" si="30"/>
        <v>8.7399999999999984</v>
      </c>
      <c r="J51" s="13">
        <f t="shared" si="31"/>
        <v>195.60599999999999</v>
      </c>
      <c r="K51" s="96">
        <f t="shared" si="32"/>
        <v>195.60599999999999</v>
      </c>
      <c r="L51" s="13">
        <f t="shared" si="8"/>
        <v>314.43200000000002</v>
      </c>
      <c r="M51" s="13">
        <f t="shared" si="9"/>
        <v>567.75</v>
      </c>
      <c r="N51" s="13">
        <f t="shared" si="10"/>
        <v>518.78000000000009</v>
      </c>
      <c r="O51" s="11">
        <f t="shared" si="11"/>
        <v>0</v>
      </c>
      <c r="P51" s="11">
        <f t="shared" si="12"/>
        <v>0</v>
      </c>
      <c r="Q51" s="11">
        <f t="shared" si="13"/>
        <v>0</v>
      </c>
      <c r="R51" s="15">
        <f t="shared" si="14"/>
        <v>0</v>
      </c>
      <c r="S51" s="15">
        <f t="shared" si="15"/>
        <v>0</v>
      </c>
      <c r="T51" s="15">
        <f t="shared" si="16"/>
        <v>0</v>
      </c>
      <c r="U51" s="121">
        <f>'05-21 Hourly Purch Alloc'!J45</f>
        <v>56.623889481917729</v>
      </c>
      <c r="V51" s="109">
        <f t="shared" si="17"/>
        <v>0</v>
      </c>
      <c r="W51" s="16">
        <f t="shared" si="18"/>
        <v>21.206728953433903</v>
      </c>
      <c r="X51" s="17">
        <f t="shared" si="19"/>
        <v>0</v>
      </c>
      <c r="Y51" s="18">
        <f t="shared" si="20"/>
        <v>0</v>
      </c>
      <c r="Z51" s="191"/>
      <c r="AA51" s="113">
        <f t="shared" si="21"/>
        <v>0</v>
      </c>
      <c r="AB51" s="4">
        <f t="shared" si="22"/>
        <v>0</v>
      </c>
      <c r="AD51" s="8"/>
      <c r="AE51" s="46">
        <f>'05-21 Gen Pivot'!V45</f>
        <v>314.43200000000002</v>
      </c>
      <c r="AF51" s="120">
        <f>'05-21 KP Int Load &amp; Marg Loss'!N41</f>
        <v>518.78000000000009</v>
      </c>
      <c r="AG51" s="47">
        <f>'05-21 KP Int Load &amp; Marg Loss'!V41</f>
        <v>8.7399999999999984</v>
      </c>
      <c r="AH51" s="46">
        <f>'05-21 Gen Pivot'!W45</f>
        <v>567.75</v>
      </c>
      <c r="AJ51" s="122">
        <f>'05-21 Gen Pivot'!Y45</f>
        <v>565.29999999999995</v>
      </c>
      <c r="AL51" s="8">
        <f t="shared" si="33"/>
        <v>2.4500000000000455</v>
      </c>
      <c r="AN51" s="8">
        <f t="shared" si="34"/>
        <v>314.43200000000002</v>
      </c>
      <c r="AP51" s="12">
        <f t="shared" si="35"/>
        <v>-253.31799999999998</v>
      </c>
      <c r="AR51" s="122">
        <f>'05-21 Gen Pivot'!X45</f>
        <v>1454.5</v>
      </c>
    </row>
    <row r="52" spans="1:44" x14ac:dyDescent="0.25">
      <c r="A52" s="126">
        <f t="shared" si="26"/>
        <v>44318.708333333234</v>
      </c>
      <c r="B52" s="171">
        <v>385</v>
      </c>
      <c r="C52" s="98"/>
      <c r="D52" s="98"/>
      <c r="E52" s="89">
        <f t="shared" si="27"/>
        <v>385</v>
      </c>
      <c r="F52" s="29">
        <f t="shared" si="28"/>
        <v>41</v>
      </c>
      <c r="G52" s="28" t="str">
        <f t="shared" si="29"/>
        <v>Yes</v>
      </c>
      <c r="H52" s="33">
        <f>'05-21 Hourly Purch Alloc'!F46</f>
        <v>189.99299999999999</v>
      </c>
      <c r="I52" s="23">
        <f t="shared" si="30"/>
        <v>8.8899999999999988</v>
      </c>
      <c r="J52" s="13">
        <f t="shared" si="31"/>
        <v>189.99299999999999</v>
      </c>
      <c r="K52" s="96">
        <f t="shared" si="32"/>
        <v>189.99299999999999</v>
      </c>
      <c r="L52" s="13">
        <f t="shared" si="8"/>
        <v>319.26400000000001</v>
      </c>
      <c r="M52" s="13">
        <f t="shared" si="9"/>
        <v>574.5</v>
      </c>
      <c r="N52" s="13">
        <f t="shared" si="10"/>
        <v>518.14</v>
      </c>
      <c r="O52" s="11">
        <f t="shared" si="11"/>
        <v>0</v>
      </c>
      <c r="P52" s="11">
        <f t="shared" si="12"/>
        <v>0</v>
      </c>
      <c r="Q52" s="11">
        <f t="shared" si="13"/>
        <v>0</v>
      </c>
      <c r="R52" s="15">
        <f t="shared" si="14"/>
        <v>0</v>
      </c>
      <c r="S52" s="15">
        <f t="shared" si="15"/>
        <v>0</v>
      </c>
      <c r="T52" s="15">
        <f t="shared" si="16"/>
        <v>0</v>
      </c>
      <c r="U52" s="121">
        <f>'05-21 Hourly Purch Alloc'!J46</f>
        <v>28.231291958124778</v>
      </c>
      <c r="V52" s="109">
        <f t="shared" si="17"/>
        <v>0</v>
      </c>
      <c r="W52" s="16">
        <f t="shared" si="18"/>
        <v>21.206728953433903</v>
      </c>
      <c r="X52" s="17">
        <f t="shared" si="19"/>
        <v>0</v>
      </c>
      <c r="Y52" s="18">
        <f t="shared" si="20"/>
        <v>0</v>
      </c>
      <c r="Z52" s="191"/>
      <c r="AA52" s="113">
        <f t="shared" si="21"/>
        <v>0</v>
      </c>
      <c r="AB52" s="4">
        <f t="shared" si="22"/>
        <v>0</v>
      </c>
      <c r="AD52" s="8"/>
      <c r="AE52" s="46">
        <f>'05-21 Gen Pivot'!V46</f>
        <v>319.26400000000001</v>
      </c>
      <c r="AF52" s="120">
        <f>'05-21 KP Int Load &amp; Marg Loss'!N42</f>
        <v>518.14</v>
      </c>
      <c r="AG52" s="47">
        <f>'05-21 KP Int Load &amp; Marg Loss'!V42</f>
        <v>8.8899999999999988</v>
      </c>
      <c r="AH52" s="46">
        <f>'05-21 Gen Pivot'!W46</f>
        <v>574.5</v>
      </c>
      <c r="AJ52" s="122">
        <f>'05-21 Gen Pivot'!Y46</f>
        <v>571.85</v>
      </c>
      <c r="AL52" s="8">
        <f t="shared" si="33"/>
        <v>2.6499999999999773</v>
      </c>
      <c r="AN52" s="8">
        <f t="shared" si="34"/>
        <v>319.26400000000001</v>
      </c>
      <c r="AP52" s="12">
        <f t="shared" si="35"/>
        <v>-255.23599999999999</v>
      </c>
      <c r="AR52" s="122">
        <f>'05-21 Gen Pivot'!X46</f>
        <v>1454.5</v>
      </c>
    </row>
    <row r="53" spans="1:44" x14ac:dyDescent="0.25">
      <c r="A53" s="126">
        <f t="shared" si="26"/>
        <v>44318.749999999898</v>
      </c>
      <c r="B53" s="171">
        <v>385</v>
      </c>
      <c r="C53" s="98"/>
      <c r="D53" s="98"/>
      <c r="E53" s="89">
        <f t="shared" si="27"/>
        <v>385</v>
      </c>
      <c r="F53" s="29">
        <f t="shared" si="28"/>
        <v>42</v>
      </c>
      <c r="G53" s="28" t="str">
        <f t="shared" si="29"/>
        <v>Yes</v>
      </c>
      <c r="H53" s="33">
        <f>'05-21 Hourly Purch Alloc'!F47</f>
        <v>185.173</v>
      </c>
      <c r="I53" s="23">
        <f t="shared" si="30"/>
        <v>9.3699999999999992</v>
      </c>
      <c r="J53" s="13">
        <f t="shared" si="31"/>
        <v>185.173</v>
      </c>
      <c r="K53" s="96">
        <f t="shared" si="32"/>
        <v>185.173</v>
      </c>
      <c r="L53" s="13">
        <f t="shared" si="8"/>
        <v>323.11200000000002</v>
      </c>
      <c r="M53" s="13">
        <f t="shared" si="9"/>
        <v>574.5</v>
      </c>
      <c r="N53" s="13">
        <f t="shared" si="10"/>
        <v>517.66000000000008</v>
      </c>
      <c r="O53" s="11">
        <f t="shared" si="11"/>
        <v>0</v>
      </c>
      <c r="P53" s="11">
        <f t="shared" si="12"/>
        <v>0</v>
      </c>
      <c r="Q53" s="11">
        <f t="shared" si="13"/>
        <v>0</v>
      </c>
      <c r="R53" s="15">
        <f t="shared" si="14"/>
        <v>0</v>
      </c>
      <c r="S53" s="15">
        <f t="shared" si="15"/>
        <v>0</v>
      </c>
      <c r="T53" s="15">
        <f t="shared" si="16"/>
        <v>0</v>
      </c>
      <c r="U53" s="121">
        <f>'05-21 Hourly Purch Alloc'!J47</f>
        <v>34.619167432617061</v>
      </c>
      <c r="V53" s="109">
        <f t="shared" si="17"/>
        <v>0</v>
      </c>
      <c r="W53" s="16">
        <f t="shared" si="18"/>
        <v>21.206728953433903</v>
      </c>
      <c r="X53" s="17">
        <f t="shared" si="19"/>
        <v>0</v>
      </c>
      <c r="Y53" s="18">
        <f t="shared" si="20"/>
        <v>0</v>
      </c>
      <c r="Z53" s="191"/>
      <c r="AA53" s="113">
        <f t="shared" si="21"/>
        <v>0</v>
      </c>
      <c r="AB53" s="4">
        <f t="shared" si="22"/>
        <v>0</v>
      </c>
      <c r="AD53" s="8"/>
      <c r="AE53" s="46">
        <f>'05-21 Gen Pivot'!V47</f>
        <v>323.11200000000002</v>
      </c>
      <c r="AF53" s="120">
        <f>'05-21 KP Int Load &amp; Marg Loss'!N43</f>
        <v>517.66000000000008</v>
      </c>
      <c r="AG53" s="47">
        <f>'05-21 KP Int Load &amp; Marg Loss'!V43</f>
        <v>9.3699999999999992</v>
      </c>
      <c r="AH53" s="46">
        <f>'05-21 Gen Pivot'!W47</f>
        <v>574.5</v>
      </c>
      <c r="AJ53" s="122">
        <f>'05-21 Gen Pivot'!Y47</f>
        <v>571.85</v>
      </c>
      <c r="AL53" s="8">
        <f t="shared" si="33"/>
        <v>2.6499999999999773</v>
      </c>
      <c r="AN53" s="8">
        <f t="shared" si="34"/>
        <v>323.11200000000002</v>
      </c>
      <c r="AP53" s="12">
        <f t="shared" si="35"/>
        <v>-251.38799999999998</v>
      </c>
      <c r="AR53" s="122">
        <f>'05-21 Gen Pivot'!X47</f>
        <v>1454.5</v>
      </c>
    </row>
    <row r="54" spans="1:44" x14ac:dyDescent="0.25">
      <c r="A54" s="126">
        <f t="shared" si="26"/>
        <v>44318.791666666562</v>
      </c>
      <c r="B54" s="171">
        <v>385</v>
      </c>
      <c r="C54" s="98"/>
      <c r="D54" s="98"/>
      <c r="E54" s="89">
        <f t="shared" si="27"/>
        <v>385</v>
      </c>
      <c r="F54" s="29">
        <f t="shared" si="28"/>
        <v>43</v>
      </c>
      <c r="G54" s="28" t="str">
        <f t="shared" si="29"/>
        <v>Yes</v>
      </c>
      <c r="H54" s="33">
        <f>'05-21 Hourly Purch Alloc'!F48</f>
        <v>150.48099999999999</v>
      </c>
      <c r="I54" s="23">
        <f t="shared" si="30"/>
        <v>9.76</v>
      </c>
      <c r="J54" s="13">
        <f t="shared" si="31"/>
        <v>150.48099999999999</v>
      </c>
      <c r="K54" s="96">
        <f t="shared" si="32"/>
        <v>150.48099999999999</v>
      </c>
      <c r="L54" s="13">
        <f t="shared" si="8"/>
        <v>354.89440000000002</v>
      </c>
      <c r="M54" s="13">
        <f t="shared" si="9"/>
        <v>574.5</v>
      </c>
      <c r="N54" s="13">
        <f t="shared" si="10"/>
        <v>515.14</v>
      </c>
      <c r="O54" s="11">
        <f t="shared" si="11"/>
        <v>0</v>
      </c>
      <c r="P54" s="11">
        <f t="shared" si="12"/>
        <v>0</v>
      </c>
      <c r="Q54" s="11">
        <f t="shared" si="13"/>
        <v>0</v>
      </c>
      <c r="R54" s="15">
        <f t="shared" si="14"/>
        <v>0</v>
      </c>
      <c r="S54" s="15">
        <f t="shared" si="15"/>
        <v>0</v>
      </c>
      <c r="T54" s="15">
        <f t="shared" si="16"/>
        <v>0</v>
      </c>
      <c r="U54" s="121">
        <f>'05-21 Hourly Purch Alloc'!J48</f>
        <v>30.530135884264457</v>
      </c>
      <c r="V54" s="109">
        <f t="shared" si="17"/>
        <v>0</v>
      </c>
      <c r="W54" s="16">
        <f t="shared" si="18"/>
        <v>21.206728953433903</v>
      </c>
      <c r="X54" s="17">
        <f t="shared" si="19"/>
        <v>0</v>
      </c>
      <c r="Y54" s="18">
        <f t="shared" si="20"/>
        <v>0</v>
      </c>
      <c r="Z54" s="191"/>
      <c r="AA54" s="113">
        <f t="shared" si="21"/>
        <v>0</v>
      </c>
      <c r="AB54" s="4">
        <f t="shared" si="22"/>
        <v>0</v>
      </c>
      <c r="AD54" s="8"/>
      <c r="AE54" s="46">
        <f>'05-21 Gen Pivot'!V48</f>
        <v>354.89440000000002</v>
      </c>
      <c r="AF54" s="120">
        <f>'05-21 KP Int Load &amp; Marg Loss'!N44</f>
        <v>515.14</v>
      </c>
      <c r="AG54" s="47">
        <f>'05-21 KP Int Load &amp; Marg Loss'!V44</f>
        <v>9.76</v>
      </c>
      <c r="AH54" s="46">
        <f>'05-21 Gen Pivot'!W48</f>
        <v>574.5</v>
      </c>
      <c r="AJ54" s="122">
        <f>'05-21 Gen Pivot'!Y48</f>
        <v>571.85</v>
      </c>
      <c r="AL54" s="8">
        <f t="shared" si="33"/>
        <v>2.6499999999999773</v>
      </c>
      <c r="AN54" s="8">
        <f t="shared" si="34"/>
        <v>354.89440000000002</v>
      </c>
      <c r="AP54" s="12">
        <f t="shared" si="35"/>
        <v>-219.60559999999998</v>
      </c>
      <c r="AR54" s="122">
        <f>'05-21 Gen Pivot'!X48</f>
        <v>1454.5</v>
      </c>
    </row>
    <row r="55" spans="1:44" x14ac:dyDescent="0.25">
      <c r="A55" s="126">
        <f t="shared" si="26"/>
        <v>44318.833333333227</v>
      </c>
      <c r="B55" s="171">
        <v>385</v>
      </c>
      <c r="C55" s="98"/>
      <c r="D55" s="98"/>
      <c r="E55" s="89">
        <f t="shared" si="27"/>
        <v>385</v>
      </c>
      <c r="F55" s="29">
        <f t="shared" si="28"/>
        <v>44</v>
      </c>
      <c r="G55" s="28" t="str">
        <f t="shared" si="29"/>
        <v>Yes</v>
      </c>
      <c r="H55" s="33">
        <f>'05-21 Hourly Purch Alloc'!F49</f>
        <v>158.49700000000001</v>
      </c>
      <c r="I55" s="23">
        <f t="shared" si="30"/>
        <v>9.9600000000000009</v>
      </c>
      <c r="J55" s="13">
        <f t="shared" si="31"/>
        <v>158.49700000000001</v>
      </c>
      <c r="K55" s="96">
        <f t="shared" si="32"/>
        <v>158.49700000000001</v>
      </c>
      <c r="L55" s="13">
        <f t="shared" si="8"/>
        <v>364.16320000000002</v>
      </c>
      <c r="M55" s="13">
        <f t="shared" si="9"/>
        <v>574.5</v>
      </c>
      <c r="N55" s="13">
        <f t="shared" si="10"/>
        <v>516.61</v>
      </c>
      <c r="O55" s="11">
        <f t="shared" si="11"/>
        <v>0</v>
      </c>
      <c r="P55" s="11">
        <f t="shared" si="12"/>
        <v>0</v>
      </c>
      <c r="Q55" s="11">
        <f t="shared" si="13"/>
        <v>0</v>
      </c>
      <c r="R55" s="15">
        <f t="shared" si="14"/>
        <v>0</v>
      </c>
      <c r="S55" s="15">
        <f t="shared" si="15"/>
        <v>0</v>
      </c>
      <c r="T55" s="15">
        <f t="shared" si="16"/>
        <v>0</v>
      </c>
      <c r="U55" s="121">
        <f>'05-21 Hourly Purch Alloc'!J49</f>
        <v>28.308</v>
      </c>
      <c r="V55" s="109">
        <f t="shared" si="17"/>
        <v>0</v>
      </c>
      <c r="W55" s="16">
        <f t="shared" si="18"/>
        <v>21.206728953433903</v>
      </c>
      <c r="X55" s="17">
        <f t="shared" si="19"/>
        <v>0</v>
      </c>
      <c r="Y55" s="18">
        <f t="shared" si="20"/>
        <v>0</v>
      </c>
      <c r="Z55" s="191"/>
      <c r="AA55" s="113">
        <f t="shared" si="21"/>
        <v>0</v>
      </c>
      <c r="AB55" s="4">
        <f t="shared" si="22"/>
        <v>0</v>
      </c>
      <c r="AD55" s="8"/>
      <c r="AE55" s="46">
        <f>'05-21 Gen Pivot'!V49</f>
        <v>364.16320000000002</v>
      </c>
      <c r="AF55" s="120">
        <f>'05-21 KP Int Load &amp; Marg Loss'!N45</f>
        <v>516.61</v>
      </c>
      <c r="AG55" s="47">
        <f>'05-21 KP Int Load &amp; Marg Loss'!V45</f>
        <v>9.9600000000000009</v>
      </c>
      <c r="AH55" s="46">
        <f>'05-21 Gen Pivot'!W49</f>
        <v>574.5</v>
      </c>
      <c r="AJ55" s="122">
        <f>'05-21 Gen Pivot'!Y49</f>
        <v>571.85</v>
      </c>
      <c r="AL55" s="8">
        <f t="shared" si="33"/>
        <v>2.6499999999999773</v>
      </c>
      <c r="AN55" s="8">
        <f t="shared" si="34"/>
        <v>364.16320000000002</v>
      </c>
      <c r="AP55" s="12">
        <f t="shared" si="35"/>
        <v>-210.33679999999998</v>
      </c>
      <c r="AR55" s="122">
        <f>'05-21 Gen Pivot'!X49</f>
        <v>1454.5</v>
      </c>
    </row>
    <row r="56" spans="1:44" x14ac:dyDescent="0.25">
      <c r="A56" s="126">
        <f t="shared" si="26"/>
        <v>44318.874999999891</v>
      </c>
      <c r="B56" s="171">
        <v>385</v>
      </c>
      <c r="C56" s="98"/>
      <c r="D56" s="98"/>
      <c r="E56" s="89">
        <f t="shared" si="27"/>
        <v>385</v>
      </c>
      <c r="F56" s="29">
        <f t="shared" si="28"/>
        <v>45</v>
      </c>
      <c r="G56" s="28" t="str">
        <f t="shared" si="29"/>
        <v>Yes</v>
      </c>
      <c r="H56" s="33">
        <f>'05-21 Hourly Purch Alloc'!F50</f>
        <v>124.47</v>
      </c>
      <c r="I56" s="23">
        <f t="shared" si="30"/>
        <v>10.89</v>
      </c>
      <c r="J56" s="13">
        <f t="shared" si="31"/>
        <v>124.47</v>
      </c>
      <c r="K56" s="96">
        <f t="shared" si="32"/>
        <v>124.47</v>
      </c>
      <c r="L56" s="13">
        <f t="shared" si="8"/>
        <v>392.33600000000001</v>
      </c>
      <c r="M56" s="13">
        <f t="shared" si="9"/>
        <v>574.5</v>
      </c>
      <c r="N56" s="13">
        <f t="shared" si="10"/>
        <v>527.71</v>
      </c>
      <c r="O56" s="11">
        <f t="shared" si="11"/>
        <v>0</v>
      </c>
      <c r="P56" s="11">
        <f t="shared" si="12"/>
        <v>0</v>
      </c>
      <c r="Q56" s="11">
        <f t="shared" si="13"/>
        <v>0</v>
      </c>
      <c r="R56" s="15">
        <f t="shared" si="14"/>
        <v>0</v>
      </c>
      <c r="S56" s="15">
        <f t="shared" si="15"/>
        <v>0</v>
      </c>
      <c r="T56" s="15">
        <f t="shared" si="16"/>
        <v>0</v>
      </c>
      <c r="U56" s="121">
        <f>'05-21 Hourly Purch Alloc'!J50</f>
        <v>38.46899517956134</v>
      </c>
      <c r="V56" s="109">
        <f t="shared" si="17"/>
        <v>0</v>
      </c>
      <c r="W56" s="16">
        <f t="shared" si="18"/>
        <v>21.206728953433903</v>
      </c>
      <c r="X56" s="17">
        <f t="shared" si="19"/>
        <v>0</v>
      </c>
      <c r="Y56" s="18">
        <f t="shared" si="20"/>
        <v>0</v>
      </c>
      <c r="Z56" s="191"/>
      <c r="AA56" s="113">
        <f t="shared" si="21"/>
        <v>0</v>
      </c>
      <c r="AB56" s="4">
        <f t="shared" si="22"/>
        <v>0</v>
      </c>
      <c r="AD56" s="8"/>
      <c r="AE56" s="46">
        <f>'05-21 Gen Pivot'!V50</f>
        <v>392.33600000000001</v>
      </c>
      <c r="AF56" s="120">
        <f>'05-21 KP Int Load &amp; Marg Loss'!N46</f>
        <v>527.71</v>
      </c>
      <c r="AG56" s="47">
        <f>'05-21 KP Int Load &amp; Marg Loss'!V46</f>
        <v>10.89</v>
      </c>
      <c r="AH56" s="46">
        <f>'05-21 Gen Pivot'!W50</f>
        <v>574.5</v>
      </c>
      <c r="AJ56" s="122">
        <f>'05-21 Gen Pivot'!Y50</f>
        <v>536.35</v>
      </c>
      <c r="AL56" s="8">
        <f t="shared" si="33"/>
        <v>38.149999999999977</v>
      </c>
      <c r="AN56" s="8">
        <f t="shared" si="34"/>
        <v>392.33600000000001</v>
      </c>
      <c r="AP56" s="12">
        <f t="shared" si="35"/>
        <v>-182.16399999999999</v>
      </c>
      <c r="AR56" s="122">
        <f>'05-21 Gen Pivot'!X50</f>
        <v>1454.5</v>
      </c>
    </row>
    <row r="57" spans="1:44" x14ac:dyDescent="0.25">
      <c r="A57" s="126">
        <f t="shared" si="26"/>
        <v>44318.916666666555</v>
      </c>
      <c r="B57" s="171">
        <v>385</v>
      </c>
      <c r="C57" s="98"/>
      <c r="D57" s="98"/>
      <c r="E57" s="89">
        <f t="shared" si="27"/>
        <v>385</v>
      </c>
      <c r="F57" s="29">
        <f t="shared" si="28"/>
        <v>46</v>
      </c>
      <c r="G57" s="28" t="str">
        <f t="shared" si="29"/>
        <v>Yes</v>
      </c>
      <c r="H57" s="33">
        <f>'05-21 Hourly Purch Alloc'!F51</f>
        <v>123.699</v>
      </c>
      <c r="I57" s="23">
        <f t="shared" si="30"/>
        <v>10.1</v>
      </c>
      <c r="J57" s="13">
        <f t="shared" si="31"/>
        <v>123.699</v>
      </c>
      <c r="K57" s="96">
        <f t="shared" si="32"/>
        <v>123.699</v>
      </c>
      <c r="L57" s="13">
        <f t="shared" si="8"/>
        <v>387.20000000000005</v>
      </c>
      <c r="M57" s="13">
        <f t="shared" si="9"/>
        <v>574.5</v>
      </c>
      <c r="N57" s="13">
        <f t="shared" si="10"/>
        <v>520.99</v>
      </c>
      <c r="O57" s="11">
        <f t="shared" si="11"/>
        <v>0</v>
      </c>
      <c r="P57" s="11">
        <f t="shared" si="12"/>
        <v>0</v>
      </c>
      <c r="Q57" s="11">
        <f t="shared" si="13"/>
        <v>0</v>
      </c>
      <c r="R57" s="15">
        <f t="shared" si="14"/>
        <v>0</v>
      </c>
      <c r="S57" s="15">
        <f t="shared" si="15"/>
        <v>0</v>
      </c>
      <c r="T57" s="15">
        <f t="shared" si="16"/>
        <v>0</v>
      </c>
      <c r="U57" s="121">
        <f>'05-21 Hourly Purch Alloc'!J51</f>
        <v>27.629328499017774</v>
      </c>
      <c r="V57" s="109">
        <f t="shared" si="17"/>
        <v>0</v>
      </c>
      <c r="W57" s="16">
        <f t="shared" si="18"/>
        <v>21.206728953433903</v>
      </c>
      <c r="X57" s="17">
        <f t="shared" si="19"/>
        <v>0</v>
      </c>
      <c r="Y57" s="18">
        <f t="shared" si="20"/>
        <v>0</v>
      </c>
      <c r="Z57" s="191"/>
      <c r="AA57" s="113">
        <f t="shared" si="21"/>
        <v>0</v>
      </c>
      <c r="AB57" s="4">
        <f t="shared" si="22"/>
        <v>0</v>
      </c>
      <c r="AD57" s="8"/>
      <c r="AE57" s="46">
        <f>'05-21 Gen Pivot'!V51</f>
        <v>387.20000000000005</v>
      </c>
      <c r="AF57" s="120">
        <f>'05-21 KP Int Load &amp; Marg Loss'!N47</f>
        <v>520.99</v>
      </c>
      <c r="AG57" s="47">
        <f>'05-21 KP Int Load &amp; Marg Loss'!V47</f>
        <v>10.1</v>
      </c>
      <c r="AH57" s="46">
        <f>'05-21 Gen Pivot'!W51</f>
        <v>574.5</v>
      </c>
      <c r="AJ57" s="122">
        <f>'05-21 Gen Pivot'!Y51</f>
        <v>501.85</v>
      </c>
      <c r="AL57" s="8">
        <f t="shared" si="33"/>
        <v>72.649999999999977</v>
      </c>
      <c r="AN57" s="8">
        <f t="shared" si="34"/>
        <v>387.20000000000005</v>
      </c>
      <c r="AP57" s="12">
        <f t="shared" si="35"/>
        <v>-187.29999999999995</v>
      </c>
      <c r="AR57" s="122">
        <f>'05-21 Gen Pivot'!X51</f>
        <v>1454.5</v>
      </c>
    </row>
    <row r="58" spans="1:44" x14ac:dyDescent="0.25">
      <c r="A58" s="126">
        <f t="shared" si="26"/>
        <v>44318.958333333219</v>
      </c>
      <c r="B58" s="171">
        <v>385</v>
      </c>
      <c r="C58" s="98"/>
      <c r="D58" s="98"/>
      <c r="E58" s="89">
        <f t="shared" si="27"/>
        <v>385</v>
      </c>
      <c r="F58" s="29">
        <f t="shared" si="28"/>
        <v>47</v>
      </c>
      <c r="G58" s="28" t="str">
        <f t="shared" si="29"/>
        <v>Yes</v>
      </c>
      <c r="H58" s="33">
        <f>'05-21 Hourly Purch Alloc'!F52</f>
        <v>111.52500000000001</v>
      </c>
      <c r="I58" s="23">
        <f t="shared" si="30"/>
        <v>8.85</v>
      </c>
      <c r="J58" s="13">
        <f t="shared" si="31"/>
        <v>111.52500000000001</v>
      </c>
      <c r="K58" s="96">
        <f t="shared" si="32"/>
        <v>111.52500000000001</v>
      </c>
      <c r="L58" s="13">
        <f t="shared" si="8"/>
        <v>376.74400000000003</v>
      </c>
      <c r="M58" s="13">
        <f t="shared" si="9"/>
        <v>574.5</v>
      </c>
      <c r="N58" s="13">
        <f t="shared" si="10"/>
        <v>490.67</v>
      </c>
      <c r="O58" s="11">
        <f t="shared" si="11"/>
        <v>0</v>
      </c>
      <c r="P58" s="11">
        <f t="shared" si="12"/>
        <v>0</v>
      </c>
      <c r="Q58" s="11">
        <f t="shared" si="13"/>
        <v>0</v>
      </c>
      <c r="R58" s="15">
        <f t="shared" si="14"/>
        <v>0</v>
      </c>
      <c r="S58" s="15">
        <f t="shared" si="15"/>
        <v>0</v>
      </c>
      <c r="T58" s="15">
        <f t="shared" si="16"/>
        <v>0</v>
      </c>
      <c r="U58" s="121">
        <f>'05-21 Hourly Purch Alloc'!J52</f>
        <v>25.63</v>
      </c>
      <c r="V58" s="109">
        <f t="shared" si="17"/>
        <v>0</v>
      </c>
      <c r="W58" s="16">
        <f t="shared" si="18"/>
        <v>21.206728953433903</v>
      </c>
      <c r="X58" s="17">
        <f t="shared" si="19"/>
        <v>0</v>
      </c>
      <c r="Y58" s="18">
        <f t="shared" si="20"/>
        <v>0</v>
      </c>
      <c r="Z58" s="191"/>
      <c r="AA58" s="113">
        <f t="shared" si="21"/>
        <v>0</v>
      </c>
      <c r="AB58" s="4">
        <f t="shared" si="22"/>
        <v>0</v>
      </c>
      <c r="AD58" s="8"/>
      <c r="AE58" s="46">
        <f>'05-21 Gen Pivot'!V52</f>
        <v>376.74400000000003</v>
      </c>
      <c r="AF58" s="120">
        <f>'05-21 KP Int Load &amp; Marg Loss'!N48</f>
        <v>490.67</v>
      </c>
      <c r="AG58" s="47">
        <f>'05-21 KP Int Load &amp; Marg Loss'!V48</f>
        <v>8.85</v>
      </c>
      <c r="AH58" s="46">
        <f>'05-21 Gen Pivot'!W52</f>
        <v>574.5</v>
      </c>
      <c r="AJ58" s="122">
        <f>'05-21 Gen Pivot'!Y52</f>
        <v>501.85</v>
      </c>
      <c r="AL58" s="8">
        <f t="shared" si="33"/>
        <v>72.649999999999977</v>
      </c>
      <c r="AN58" s="8">
        <f t="shared" si="34"/>
        <v>376.74400000000003</v>
      </c>
      <c r="AP58" s="12">
        <f t="shared" si="35"/>
        <v>-197.75599999999997</v>
      </c>
      <c r="AR58" s="122">
        <f>'05-21 Gen Pivot'!X52</f>
        <v>1454.5</v>
      </c>
    </row>
    <row r="59" spans="1:44" x14ac:dyDescent="0.25">
      <c r="A59" s="126">
        <f t="shared" si="26"/>
        <v>44318.999999999884</v>
      </c>
      <c r="B59" s="171">
        <v>385</v>
      </c>
      <c r="C59" s="98"/>
      <c r="D59" s="98"/>
      <c r="E59" s="89">
        <f t="shared" si="27"/>
        <v>385</v>
      </c>
      <c r="F59" s="29">
        <f t="shared" si="28"/>
        <v>48</v>
      </c>
      <c r="G59" s="28" t="str">
        <f t="shared" si="29"/>
        <v>Yes</v>
      </c>
      <c r="H59" s="33">
        <f>'05-21 Hourly Purch Alloc'!F53</f>
        <v>173.07399999999998</v>
      </c>
      <c r="I59" s="23">
        <f t="shared" si="30"/>
        <v>7.9899999999999993</v>
      </c>
      <c r="J59" s="13">
        <f t="shared" si="31"/>
        <v>173.07399999999998</v>
      </c>
      <c r="K59" s="96">
        <f t="shared" si="32"/>
        <v>173.07399999999998</v>
      </c>
      <c r="L59" s="13">
        <f t="shared" si="8"/>
        <v>342.32640000000004</v>
      </c>
      <c r="M59" s="13">
        <f t="shared" si="9"/>
        <v>574.5</v>
      </c>
      <c r="N59" s="13">
        <f t="shared" si="10"/>
        <v>460.76</v>
      </c>
      <c r="O59" s="11">
        <f t="shared" si="11"/>
        <v>0</v>
      </c>
      <c r="P59" s="11">
        <f t="shared" si="12"/>
        <v>0</v>
      </c>
      <c r="Q59" s="11">
        <f t="shared" si="13"/>
        <v>0</v>
      </c>
      <c r="R59" s="15">
        <f t="shared" si="14"/>
        <v>0</v>
      </c>
      <c r="S59" s="15">
        <f t="shared" si="15"/>
        <v>0</v>
      </c>
      <c r="T59" s="15">
        <f t="shared" si="16"/>
        <v>0</v>
      </c>
      <c r="U59" s="121">
        <f>'05-21 Hourly Purch Alloc'!J53</f>
        <v>22.590053965355864</v>
      </c>
      <c r="V59" s="109">
        <f t="shared" si="17"/>
        <v>0</v>
      </c>
      <c r="W59" s="16">
        <f t="shared" si="18"/>
        <v>21.206728953433903</v>
      </c>
      <c r="X59" s="17">
        <f t="shared" si="19"/>
        <v>0</v>
      </c>
      <c r="Y59" s="18">
        <f t="shared" si="20"/>
        <v>0</v>
      </c>
      <c r="Z59" s="191"/>
      <c r="AA59" s="113">
        <f t="shared" si="21"/>
        <v>0</v>
      </c>
      <c r="AB59" s="4">
        <f t="shared" si="22"/>
        <v>0</v>
      </c>
      <c r="AD59" s="8"/>
      <c r="AE59" s="46">
        <f>'05-21 Gen Pivot'!V53</f>
        <v>342.32640000000004</v>
      </c>
      <c r="AF59" s="120">
        <f>'05-21 KP Int Load &amp; Marg Loss'!N49</f>
        <v>460.76</v>
      </c>
      <c r="AG59" s="47">
        <f>'05-21 KP Int Load &amp; Marg Loss'!V49</f>
        <v>7.9899999999999993</v>
      </c>
      <c r="AH59" s="46">
        <f>'05-21 Gen Pivot'!W53</f>
        <v>574.5</v>
      </c>
      <c r="AJ59" s="122">
        <f>'05-21 Gen Pivot'!Y53</f>
        <v>489.85</v>
      </c>
      <c r="AL59" s="8">
        <f t="shared" si="33"/>
        <v>84.649999999999977</v>
      </c>
      <c r="AN59" s="8">
        <f t="shared" si="34"/>
        <v>342.32640000000004</v>
      </c>
      <c r="AP59" s="12">
        <f t="shared" si="35"/>
        <v>-232.17359999999996</v>
      </c>
      <c r="AR59" s="122">
        <f>'05-21 Gen Pivot'!X53</f>
        <v>1454.5</v>
      </c>
    </row>
    <row r="60" spans="1:44" x14ac:dyDescent="0.25">
      <c r="A60" s="126">
        <f t="shared" si="26"/>
        <v>44319.041666666548</v>
      </c>
      <c r="B60" s="171">
        <v>385</v>
      </c>
      <c r="C60" s="98"/>
      <c r="D60" s="98"/>
      <c r="E60" s="89">
        <f t="shared" si="27"/>
        <v>385</v>
      </c>
      <c r="F60" s="29">
        <f t="shared" si="28"/>
        <v>49</v>
      </c>
      <c r="G60" s="28" t="str">
        <f t="shared" si="29"/>
        <v>Yes</v>
      </c>
      <c r="H60" s="33">
        <f>'05-21 Hourly Purch Alloc'!F54</f>
        <v>163.55600000000001</v>
      </c>
      <c r="I60" s="23">
        <f t="shared" si="30"/>
        <v>7.6899999999999995</v>
      </c>
      <c r="J60" s="13">
        <f t="shared" si="31"/>
        <v>163.55600000000001</v>
      </c>
      <c r="K60" s="96">
        <f t="shared" si="32"/>
        <v>163.55600000000001</v>
      </c>
      <c r="L60" s="13">
        <f t="shared" si="8"/>
        <v>299.49599999999998</v>
      </c>
      <c r="M60" s="13">
        <f t="shared" si="9"/>
        <v>528.29999999999995</v>
      </c>
      <c r="N60" s="13">
        <f t="shared" si="10"/>
        <v>450.59999999999997</v>
      </c>
      <c r="O60" s="11">
        <f t="shared" si="11"/>
        <v>0</v>
      </c>
      <c r="P60" s="11">
        <f t="shared" si="12"/>
        <v>0</v>
      </c>
      <c r="Q60" s="11">
        <f t="shared" si="13"/>
        <v>0</v>
      </c>
      <c r="R60" s="15">
        <f t="shared" si="14"/>
        <v>0</v>
      </c>
      <c r="S60" s="15">
        <f t="shared" si="15"/>
        <v>0</v>
      </c>
      <c r="T60" s="15">
        <f t="shared" si="16"/>
        <v>0</v>
      </c>
      <c r="U60" s="121">
        <f>'05-21 Hourly Purch Alloc'!J54</f>
        <v>19.519999266306343</v>
      </c>
      <c r="V60" s="109">
        <f t="shared" si="17"/>
        <v>0</v>
      </c>
      <c r="W60" s="16">
        <f t="shared" si="18"/>
        <v>21.206728953433903</v>
      </c>
      <c r="X60" s="17">
        <f t="shared" si="19"/>
        <v>0</v>
      </c>
      <c r="Y60" s="18">
        <f t="shared" si="20"/>
        <v>0</v>
      </c>
      <c r="Z60" s="191"/>
      <c r="AA60" s="113">
        <f t="shared" si="21"/>
        <v>0</v>
      </c>
      <c r="AB60" s="4">
        <f t="shared" si="22"/>
        <v>0</v>
      </c>
      <c r="AD60" s="8"/>
      <c r="AE60" s="46">
        <f>'05-21 Gen Pivot'!V54</f>
        <v>299.49599999999998</v>
      </c>
      <c r="AF60" s="120">
        <f>'05-21 KP Int Load &amp; Marg Loss'!N50</f>
        <v>450.59999999999997</v>
      </c>
      <c r="AG60" s="47">
        <f>'05-21 KP Int Load &amp; Marg Loss'!V50</f>
        <v>7.6899999999999995</v>
      </c>
      <c r="AH60" s="46">
        <f>'05-21 Gen Pivot'!W54</f>
        <v>528.29999999999995</v>
      </c>
      <c r="AJ60" s="122">
        <f>'05-21 Gen Pivot'!Y54</f>
        <v>424.29999999999995</v>
      </c>
      <c r="AL60" s="8">
        <f t="shared" si="33"/>
        <v>104</v>
      </c>
      <c r="AN60" s="8">
        <f t="shared" si="34"/>
        <v>299.49599999999998</v>
      </c>
      <c r="AP60" s="12">
        <f t="shared" si="35"/>
        <v>-228.80399999999997</v>
      </c>
      <c r="AR60" s="122">
        <f>'05-21 Gen Pivot'!X54</f>
        <v>1454.5</v>
      </c>
    </row>
    <row r="61" spans="1:44" x14ac:dyDescent="0.25">
      <c r="A61" s="126">
        <f t="shared" si="26"/>
        <v>44319.083333333212</v>
      </c>
      <c r="B61" s="171">
        <v>385</v>
      </c>
      <c r="C61" s="98"/>
      <c r="D61" s="98"/>
      <c r="E61" s="89">
        <f t="shared" si="27"/>
        <v>385</v>
      </c>
      <c r="F61" s="29">
        <f t="shared" si="28"/>
        <v>50</v>
      </c>
      <c r="G61" s="28" t="str">
        <f t="shared" si="29"/>
        <v>Yes</v>
      </c>
      <c r="H61" s="33">
        <f>'05-21 Hourly Purch Alloc'!F55</f>
        <v>148.29</v>
      </c>
      <c r="I61" s="23">
        <f t="shared" si="30"/>
        <v>6.2799999999999994</v>
      </c>
      <c r="J61" s="13">
        <f t="shared" si="31"/>
        <v>148.29</v>
      </c>
      <c r="K61" s="96">
        <f t="shared" si="32"/>
        <v>148.29</v>
      </c>
      <c r="L61" s="13">
        <f t="shared" si="8"/>
        <v>280.22719999999998</v>
      </c>
      <c r="M61" s="13">
        <f t="shared" si="9"/>
        <v>437.45</v>
      </c>
      <c r="N61" s="13">
        <f t="shared" si="10"/>
        <v>433.93</v>
      </c>
      <c r="O61" s="11">
        <f t="shared" si="11"/>
        <v>0</v>
      </c>
      <c r="P61" s="11">
        <f t="shared" si="12"/>
        <v>0</v>
      </c>
      <c r="Q61" s="11">
        <f t="shared" si="13"/>
        <v>0</v>
      </c>
      <c r="R61" s="15">
        <f t="shared" si="14"/>
        <v>0</v>
      </c>
      <c r="S61" s="15">
        <f t="shared" si="15"/>
        <v>0</v>
      </c>
      <c r="T61" s="15">
        <f t="shared" si="16"/>
        <v>0</v>
      </c>
      <c r="U61" s="121">
        <f>'05-21 Hourly Purch Alloc'!J55</f>
        <v>18.740022928046393</v>
      </c>
      <c r="V61" s="109">
        <f t="shared" si="17"/>
        <v>0</v>
      </c>
      <c r="W61" s="16">
        <f t="shared" si="18"/>
        <v>21.206728953433903</v>
      </c>
      <c r="X61" s="17">
        <f t="shared" si="19"/>
        <v>0</v>
      </c>
      <c r="Y61" s="18">
        <f t="shared" si="20"/>
        <v>0</v>
      </c>
      <c r="Z61" s="191"/>
      <c r="AA61" s="113">
        <f t="shared" si="21"/>
        <v>0</v>
      </c>
      <c r="AB61" s="4">
        <f t="shared" si="22"/>
        <v>0</v>
      </c>
      <c r="AD61" s="8"/>
      <c r="AE61" s="46">
        <f>'05-21 Gen Pivot'!V55</f>
        <v>280.22719999999998</v>
      </c>
      <c r="AF61" s="120">
        <f>'05-21 KP Int Load &amp; Marg Loss'!N51</f>
        <v>433.93</v>
      </c>
      <c r="AG61" s="47">
        <f>'05-21 KP Int Load &amp; Marg Loss'!V51</f>
        <v>6.2799999999999994</v>
      </c>
      <c r="AH61" s="46">
        <f>'05-21 Gen Pivot'!W55</f>
        <v>437.45</v>
      </c>
      <c r="AJ61" s="122">
        <f>'05-21 Gen Pivot'!Y55</f>
        <v>396.79999999999995</v>
      </c>
      <c r="AL61" s="8">
        <f t="shared" si="33"/>
        <v>40.650000000000034</v>
      </c>
      <c r="AN61" s="8">
        <f t="shared" si="34"/>
        <v>280.22719999999998</v>
      </c>
      <c r="AP61" s="12">
        <f t="shared" si="35"/>
        <v>-157.22280000000001</v>
      </c>
      <c r="AR61" s="122">
        <f>'05-21 Gen Pivot'!X55</f>
        <v>1454.5</v>
      </c>
    </row>
    <row r="62" spans="1:44" x14ac:dyDescent="0.25">
      <c r="A62" s="126">
        <f t="shared" si="26"/>
        <v>44319.124999999876</v>
      </c>
      <c r="B62" s="171">
        <v>385</v>
      </c>
      <c r="C62" s="98"/>
      <c r="D62" s="98"/>
      <c r="E62" s="89">
        <f t="shared" si="27"/>
        <v>385</v>
      </c>
      <c r="F62" s="29">
        <f t="shared" si="28"/>
        <v>51</v>
      </c>
      <c r="G62" s="28" t="str">
        <f t="shared" si="29"/>
        <v>Yes</v>
      </c>
      <c r="H62" s="33">
        <f>'05-21 Hourly Purch Alloc'!F56</f>
        <v>144.798</v>
      </c>
      <c r="I62" s="23">
        <f t="shared" si="30"/>
        <v>5.669999999999999</v>
      </c>
      <c r="J62" s="13">
        <f t="shared" si="31"/>
        <v>144.798</v>
      </c>
      <c r="K62" s="96">
        <f t="shared" si="32"/>
        <v>144.798</v>
      </c>
      <c r="L62" s="13">
        <f t="shared" si="8"/>
        <v>280.20479999999998</v>
      </c>
      <c r="M62" s="13">
        <f t="shared" si="9"/>
        <v>414.95</v>
      </c>
      <c r="N62" s="13">
        <f t="shared" si="10"/>
        <v>429.8</v>
      </c>
      <c r="O62" s="11">
        <f t="shared" si="11"/>
        <v>14.850000000000023</v>
      </c>
      <c r="P62" s="11">
        <f t="shared" si="12"/>
        <v>14.850000000000023</v>
      </c>
      <c r="Q62" s="11">
        <f t="shared" si="13"/>
        <v>0.87279999999998381</v>
      </c>
      <c r="R62" s="15">
        <f t="shared" si="14"/>
        <v>14.850000000000023</v>
      </c>
      <c r="S62" s="15">
        <f t="shared" si="15"/>
        <v>0</v>
      </c>
      <c r="T62" s="15">
        <f t="shared" si="16"/>
        <v>0</v>
      </c>
      <c r="U62" s="121">
        <f>'05-21 Hourly Purch Alloc'!J56</f>
        <v>17.959971822815234</v>
      </c>
      <c r="V62" s="109">
        <f t="shared" si="17"/>
        <v>266.70558156880662</v>
      </c>
      <c r="W62" s="16">
        <f t="shared" si="18"/>
        <v>21.206728953433903</v>
      </c>
      <c r="X62" s="17">
        <f t="shared" si="19"/>
        <v>0</v>
      </c>
      <c r="Y62" s="18">
        <f t="shared" si="20"/>
        <v>0</v>
      </c>
      <c r="Z62" s="191"/>
      <c r="AA62" s="113">
        <f t="shared" si="21"/>
        <v>266.70558156880662</v>
      </c>
      <c r="AB62" s="4">
        <f t="shared" si="22"/>
        <v>0</v>
      </c>
      <c r="AD62" s="8"/>
      <c r="AE62" s="46">
        <f>'05-21 Gen Pivot'!V56</f>
        <v>280.20479999999998</v>
      </c>
      <c r="AF62" s="120">
        <f>'05-21 KP Int Load &amp; Marg Loss'!N52</f>
        <v>429.8</v>
      </c>
      <c r="AG62" s="47">
        <f>'05-21 KP Int Load &amp; Marg Loss'!V52</f>
        <v>5.669999999999999</v>
      </c>
      <c r="AH62" s="46">
        <f>'05-21 Gen Pivot'!W56</f>
        <v>414.95</v>
      </c>
      <c r="AJ62" s="122">
        <f>'05-21 Gen Pivot'!Y56</f>
        <v>391.29999999999995</v>
      </c>
      <c r="AL62" s="8">
        <f t="shared" si="33"/>
        <v>23.650000000000034</v>
      </c>
      <c r="AN62" s="8">
        <f t="shared" si="34"/>
        <v>280.20479999999998</v>
      </c>
      <c r="AP62" s="12">
        <f t="shared" si="35"/>
        <v>-134.74520000000001</v>
      </c>
      <c r="AR62" s="122">
        <f>'05-21 Gen Pivot'!X56</f>
        <v>1454.5</v>
      </c>
    </row>
    <row r="63" spans="1:44" x14ac:dyDescent="0.25">
      <c r="A63" s="126">
        <f t="shared" si="26"/>
        <v>44319.166666666541</v>
      </c>
      <c r="B63" s="171">
        <v>385</v>
      </c>
      <c r="C63" s="98"/>
      <c r="D63" s="98"/>
      <c r="E63" s="89">
        <f t="shared" si="27"/>
        <v>385</v>
      </c>
      <c r="F63" s="29">
        <f t="shared" si="28"/>
        <v>52</v>
      </c>
      <c r="G63" s="28" t="str">
        <f t="shared" si="29"/>
        <v>Yes</v>
      </c>
      <c r="H63" s="33">
        <f>'05-21 Hourly Purch Alloc'!F57</f>
        <v>147.488</v>
      </c>
      <c r="I63" s="23">
        <f t="shared" si="30"/>
        <v>5.3699999999999992</v>
      </c>
      <c r="J63" s="13">
        <f t="shared" si="31"/>
        <v>147.488</v>
      </c>
      <c r="K63" s="96">
        <f t="shared" si="32"/>
        <v>147.488</v>
      </c>
      <c r="L63" s="13">
        <f t="shared" si="8"/>
        <v>280.07679999999999</v>
      </c>
      <c r="M63" s="13">
        <f t="shared" si="9"/>
        <v>459.45</v>
      </c>
      <c r="N63" s="13">
        <f t="shared" si="10"/>
        <v>432.21000000000004</v>
      </c>
      <c r="O63" s="11">
        <f t="shared" si="11"/>
        <v>0</v>
      </c>
      <c r="P63" s="11">
        <f t="shared" si="12"/>
        <v>0</v>
      </c>
      <c r="Q63" s="11">
        <f t="shared" si="13"/>
        <v>0</v>
      </c>
      <c r="R63" s="15">
        <f t="shared" si="14"/>
        <v>0</v>
      </c>
      <c r="S63" s="15">
        <f t="shared" si="15"/>
        <v>0</v>
      </c>
      <c r="T63" s="15">
        <f t="shared" si="16"/>
        <v>0</v>
      </c>
      <c r="U63" s="121">
        <f>'05-21 Hourly Purch Alloc'!J57</f>
        <v>17.78997613365155</v>
      </c>
      <c r="V63" s="109">
        <f t="shared" si="17"/>
        <v>0</v>
      </c>
      <c r="W63" s="16">
        <f t="shared" si="18"/>
        <v>21.206728953433903</v>
      </c>
      <c r="X63" s="17">
        <f t="shared" si="19"/>
        <v>0</v>
      </c>
      <c r="Y63" s="18">
        <f t="shared" si="20"/>
        <v>0</v>
      </c>
      <c r="Z63" s="191"/>
      <c r="AA63" s="113">
        <f t="shared" si="21"/>
        <v>0</v>
      </c>
      <c r="AB63" s="4">
        <f t="shared" si="22"/>
        <v>0</v>
      </c>
      <c r="AD63" s="8"/>
      <c r="AE63" s="46">
        <f>'05-21 Gen Pivot'!V57</f>
        <v>280.07679999999999</v>
      </c>
      <c r="AF63" s="120">
        <f>'05-21 KP Int Load &amp; Marg Loss'!N53</f>
        <v>432.21000000000004</v>
      </c>
      <c r="AG63" s="47">
        <f>'05-21 KP Int Load &amp; Marg Loss'!V53</f>
        <v>5.3699999999999992</v>
      </c>
      <c r="AH63" s="46">
        <f>'05-21 Gen Pivot'!W57</f>
        <v>459.45</v>
      </c>
      <c r="AJ63" s="122">
        <f>'05-21 Gen Pivot'!Y57</f>
        <v>401.29999999999995</v>
      </c>
      <c r="AL63" s="8">
        <f t="shared" si="33"/>
        <v>58.150000000000034</v>
      </c>
      <c r="AN63" s="8">
        <f t="shared" si="34"/>
        <v>280.07679999999999</v>
      </c>
      <c r="AP63" s="12">
        <f t="shared" si="35"/>
        <v>-179.3732</v>
      </c>
      <c r="AR63" s="122">
        <f>'05-21 Gen Pivot'!X57</f>
        <v>1454.5</v>
      </c>
    </row>
    <row r="64" spans="1:44" x14ac:dyDescent="0.25">
      <c r="A64" s="126">
        <f t="shared" si="26"/>
        <v>44319.208333333205</v>
      </c>
      <c r="B64" s="171">
        <v>385</v>
      </c>
      <c r="C64" s="98"/>
      <c r="D64" s="98"/>
      <c r="E64" s="89">
        <f t="shared" si="27"/>
        <v>385</v>
      </c>
      <c r="F64" s="29">
        <f t="shared" si="28"/>
        <v>53</v>
      </c>
      <c r="G64" s="28" t="str">
        <f t="shared" si="29"/>
        <v>Yes</v>
      </c>
      <c r="H64" s="33">
        <f>'05-21 Hourly Purch Alloc'!F58</f>
        <v>150.30700000000002</v>
      </c>
      <c r="I64" s="23">
        <f t="shared" si="30"/>
        <v>5.56</v>
      </c>
      <c r="J64" s="13">
        <f t="shared" si="31"/>
        <v>150.30700000000002</v>
      </c>
      <c r="K64" s="96">
        <f t="shared" si="32"/>
        <v>150.30700000000002</v>
      </c>
      <c r="L64" s="13">
        <f t="shared" si="8"/>
        <v>280.40160000000003</v>
      </c>
      <c r="M64" s="13">
        <f t="shared" si="9"/>
        <v>403.95</v>
      </c>
      <c r="N64" s="13">
        <f t="shared" si="10"/>
        <v>435.06</v>
      </c>
      <c r="O64" s="11">
        <f t="shared" si="11"/>
        <v>31.110000000000014</v>
      </c>
      <c r="P64" s="11">
        <f t="shared" si="12"/>
        <v>31.110000000000014</v>
      </c>
      <c r="Q64" s="11">
        <f t="shared" si="13"/>
        <v>1.2086000000000467</v>
      </c>
      <c r="R64" s="15">
        <f t="shared" si="14"/>
        <v>31.110000000000014</v>
      </c>
      <c r="S64" s="15">
        <f t="shared" si="15"/>
        <v>0</v>
      </c>
      <c r="T64" s="15">
        <f t="shared" si="16"/>
        <v>0</v>
      </c>
      <c r="U64" s="121">
        <f>'05-21 Hourly Purch Alloc'!J58</f>
        <v>18.759951299673336</v>
      </c>
      <c r="V64" s="109">
        <f t="shared" si="17"/>
        <v>583.62208493283777</v>
      </c>
      <c r="W64" s="16">
        <f t="shared" si="18"/>
        <v>21.206728953433903</v>
      </c>
      <c r="X64" s="17">
        <f t="shared" si="19"/>
        <v>0</v>
      </c>
      <c r="Y64" s="18">
        <f t="shared" si="20"/>
        <v>0</v>
      </c>
      <c r="Z64" s="191"/>
      <c r="AA64" s="113">
        <f t="shared" si="21"/>
        <v>583.62208493283777</v>
      </c>
      <c r="AB64" s="4">
        <f t="shared" si="22"/>
        <v>0</v>
      </c>
      <c r="AD64" s="8"/>
      <c r="AE64" s="46">
        <f>'05-21 Gen Pivot'!V58</f>
        <v>280.40160000000003</v>
      </c>
      <c r="AF64" s="120">
        <f>'05-21 KP Int Load &amp; Marg Loss'!N54</f>
        <v>435.06</v>
      </c>
      <c r="AG64" s="47">
        <f>'05-21 KP Int Load &amp; Marg Loss'!V54</f>
        <v>5.56</v>
      </c>
      <c r="AH64" s="46">
        <f>'05-21 Gen Pivot'!W58</f>
        <v>403.95</v>
      </c>
      <c r="AJ64" s="122">
        <f>'05-21 Gen Pivot'!Y58</f>
        <v>388.29999999999995</v>
      </c>
      <c r="AL64" s="8">
        <f t="shared" si="33"/>
        <v>15.650000000000034</v>
      </c>
      <c r="AN64" s="8">
        <f t="shared" si="34"/>
        <v>280.40160000000003</v>
      </c>
      <c r="AP64" s="12">
        <f t="shared" si="35"/>
        <v>-123.54839999999996</v>
      </c>
      <c r="AR64" s="122">
        <f>'05-21 Gen Pivot'!X58</f>
        <v>1454.5</v>
      </c>
    </row>
    <row r="65" spans="1:44" x14ac:dyDescent="0.25">
      <c r="A65" s="126">
        <f t="shared" si="26"/>
        <v>44319.249999999869</v>
      </c>
      <c r="B65" s="171">
        <v>385</v>
      </c>
      <c r="C65" s="98"/>
      <c r="D65" s="98"/>
      <c r="E65" s="89">
        <f t="shared" si="27"/>
        <v>385</v>
      </c>
      <c r="F65" s="29">
        <f t="shared" si="28"/>
        <v>54</v>
      </c>
      <c r="G65" s="28" t="str">
        <f t="shared" si="29"/>
        <v>Yes</v>
      </c>
      <c r="H65" s="33">
        <f>'05-21 Hourly Purch Alloc'!F59</f>
        <v>162.9</v>
      </c>
      <c r="I65" s="23">
        <f t="shared" si="30"/>
        <v>6.0299999999999994</v>
      </c>
      <c r="J65" s="13">
        <f t="shared" si="31"/>
        <v>162.9</v>
      </c>
      <c r="K65" s="96">
        <f t="shared" si="32"/>
        <v>162.9</v>
      </c>
      <c r="L65" s="13">
        <f t="shared" si="8"/>
        <v>283.50240000000002</v>
      </c>
      <c r="M65" s="13">
        <f t="shared" si="9"/>
        <v>495.45</v>
      </c>
      <c r="N65" s="13">
        <f t="shared" si="10"/>
        <v>448.14000000000004</v>
      </c>
      <c r="O65" s="11">
        <f t="shared" si="11"/>
        <v>0</v>
      </c>
      <c r="P65" s="11">
        <f t="shared" si="12"/>
        <v>0</v>
      </c>
      <c r="Q65" s="11">
        <f t="shared" si="13"/>
        <v>0</v>
      </c>
      <c r="R65" s="15">
        <f t="shared" si="14"/>
        <v>0</v>
      </c>
      <c r="S65" s="15">
        <f t="shared" si="15"/>
        <v>0</v>
      </c>
      <c r="T65" s="15">
        <f t="shared" si="16"/>
        <v>0</v>
      </c>
      <c r="U65" s="121">
        <f>'05-21 Hourly Purch Alloc'!J59</f>
        <v>21.380055248618788</v>
      </c>
      <c r="V65" s="109">
        <f t="shared" si="17"/>
        <v>0</v>
      </c>
      <c r="W65" s="16">
        <f t="shared" si="18"/>
        <v>21.206728953433903</v>
      </c>
      <c r="X65" s="17">
        <f t="shared" si="19"/>
        <v>0</v>
      </c>
      <c r="Y65" s="18">
        <f t="shared" si="20"/>
        <v>0</v>
      </c>
      <c r="Z65" s="191"/>
      <c r="AA65" s="113">
        <f t="shared" si="21"/>
        <v>0</v>
      </c>
      <c r="AB65" s="4">
        <f t="shared" si="22"/>
        <v>0</v>
      </c>
      <c r="AD65" s="8"/>
      <c r="AE65" s="46">
        <f>'05-21 Gen Pivot'!V59</f>
        <v>283.50240000000002</v>
      </c>
      <c r="AF65" s="120">
        <f>'05-21 KP Int Load &amp; Marg Loss'!N55</f>
        <v>448.14000000000004</v>
      </c>
      <c r="AG65" s="47">
        <f>'05-21 KP Int Load &amp; Marg Loss'!V55</f>
        <v>6.0299999999999994</v>
      </c>
      <c r="AH65" s="46">
        <f>'05-21 Gen Pivot'!W59</f>
        <v>495.45</v>
      </c>
      <c r="AJ65" s="122">
        <f>'05-21 Gen Pivot'!Y59</f>
        <v>409.79999999999995</v>
      </c>
      <c r="AL65" s="8">
        <f t="shared" si="33"/>
        <v>85.650000000000034</v>
      </c>
      <c r="AN65" s="8">
        <f t="shared" si="34"/>
        <v>283.50240000000002</v>
      </c>
      <c r="AP65" s="12">
        <f t="shared" si="35"/>
        <v>-211.94759999999997</v>
      </c>
      <c r="AR65" s="122">
        <f>'05-21 Gen Pivot'!X59</f>
        <v>1454.5</v>
      </c>
    </row>
    <row r="66" spans="1:44" x14ac:dyDescent="0.25">
      <c r="A66" s="126">
        <f t="shared" si="26"/>
        <v>44319.291666666533</v>
      </c>
      <c r="B66" s="171">
        <v>385</v>
      </c>
      <c r="C66" s="98"/>
      <c r="D66" s="98"/>
      <c r="E66" s="89">
        <f t="shared" si="27"/>
        <v>385</v>
      </c>
      <c r="F66" s="29">
        <f t="shared" si="28"/>
        <v>55</v>
      </c>
      <c r="G66" s="28" t="str">
        <f t="shared" si="29"/>
        <v>Yes</v>
      </c>
      <c r="H66" s="33">
        <f>'05-21 Hourly Purch Alloc'!F60</f>
        <v>181.464</v>
      </c>
      <c r="I66" s="23">
        <f t="shared" si="30"/>
        <v>6.6799999999999988</v>
      </c>
      <c r="J66" s="13">
        <f t="shared" si="31"/>
        <v>181.464</v>
      </c>
      <c r="K66" s="96">
        <f t="shared" si="32"/>
        <v>181.464</v>
      </c>
      <c r="L66" s="13">
        <f t="shared" si="8"/>
        <v>291.16800000000001</v>
      </c>
      <c r="M66" s="13">
        <f t="shared" si="9"/>
        <v>540.45000000000005</v>
      </c>
      <c r="N66" s="13">
        <f t="shared" si="10"/>
        <v>467.62</v>
      </c>
      <c r="O66" s="11">
        <f t="shared" si="11"/>
        <v>0</v>
      </c>
      <c r="P66" s="11">
        <f t="shared" si="12"/>
        <v>0</v>
      </c>
      <c r="Q66" s="11">
        <f t="shared" si="13"/>
        <v>0</v>
      </c>
      <c r="R66" s="15">
        <f t="shared" si="14"/>
        <v>0</v>
      </c>
      <c r="S66" s="15">
        <f t="shared" si="15"/>
        <v>0</v>
      </c>
      <c r="T66" s="15">
        <f t="shared" si="16"/>
        <v>0</v>
      </c>
      <c r="U66" s="121">
        <f>'05-21 Hourly Purch Alloc'!J60</f>
        <v>26.239998016135431</v>
      </c>
      <c r="V66" s="109">
        <f t="shared" si="17"/>
        <v>0</v>
      </c>
      <c r="W66" s="16">
        <f t="shared" si="18"/>
        <v>21.206728953433903</v>
      </c>
      <c r="X66" s="17">
        <f t="shared" si="19"/>
        <v>0</v>
      </c>
      <c r="Y66" s="18">
        <f t="shared" si="20"/>
        <v>0</v>
      </c>
      <c r="Z66" s="191"/>
      <c r="AA66" s="113">
        <f t="shared" si="21"/>
        <v>0</v>
      </c>
      <c r="AB66" s="4">
        <f t="shared" si="22"/>
        <v>0</v>
      </c>
      <c r="AD66" s="8"/>
      <c r="AE66" s="46">
        <f>'05-21 Gen Pivot'!V60</f>
        <v>291.16800000000001</v>
      </c>
      <c r="AF66" s="120">
        <f>'05-21 KP Int Load &amp; Marg Loss'!N56</f>
        <v>467.62</v>
      </c>
      <c r="AG66" s="47">
        <f>'05-21 KP Int Load &amp; Marg Loss'!V56</f>
        <v>6.6799999999999988</v>
      </c>
      <c r="AH66" s="46">
        <f>'05-21 Gen Pivot'!W60</f>
        <v>540.45000000000005</v>
      </c>
      <c r="AJ66" s="122">
        <f>'05-21 Gen Pivot'!Y60</f>
        <v>420.29999999999995</v>
      </c>
      <c r="AL66" s="8">
        <f t="shared" si="33"/>
        <v>120.15000000000009</v>
      </c>
      <c r="AN66" s="8">
        <f t="shared" si="34"/>
        <v>291.16800000000001</v>
      </c>
      <c r="AP66" s="12">
        <f t="shared" si="35"/>
        <v>-249.28200000000004</v>
      </c>
      <c r="AR66" s="122">
        <f>'05-21 Gen Pivot'!X60</f>
        <v>1454.5</v>
      </c>
    </row>
    <row r="67" spans="1:44" x14ac:dyDescent="0.25">
      <c r="A67" s="126">
        <f t="shared" si="26"/>
        <v>44319.333333333198</v>
      </c>
      <c r="B67" s="171">
        <v>385</v>
      </c>
      <c r="C67" s="98"/>
      <c r="D67" s="98"/>
      <c r="E67" s="89">
        <f t="shared" si="27"/>
        <v>385</v>
      </c>
      <c r="F67" s="29">
        <f t="shared" si="28"/>
        <v>56</v>
      </c>
      <c r="G67" s="28" t="str">
        <f t="shared" si="29"/>
        <v>Yes</v>
      </c>
      <c r="H67" s="33">
        <f>'05-21 Hourly Purch Alloc'!F61</f>
        <v>156.28</v>
      </c>
      <c r="I67" s="23">
        <f t="shared" si="30"/>
        <v>7.2799999999999985</v>
      </c>
      <c r="J67" s="13">
        <f t="shared" si="31"/>
        <v>156.28</v>
      </c>
      <c r="K67" s="96">
        <f t="shared" si="32"/>
        <v>156.28</v>
      </c>
      <c r="L67" s="13">
        <f t="shared" si="8"/>
        <v>320.88639999999998</v>
      </c>
      <c r="M67" s="13">
        <f t="shared" si="9"/>
        <v>573.95000000000005</v>
      </c>
      <c r="N67" s="13">
        <f t="shared" si="10"/>
        <v>484.43999999999994</v>
      </c>
      <c r="O67" s="11">
        <f t="shared" si="11"/>
        <v>0</v>
      </c>
      <c r="P67" s="11">
        <f t="shared" si="12"/>
        <v>0</v>
      </c>
      <c r="Q67" s="11">
        <f t="shared" si="13"/>
        <v>0</v>
      </c>
      <c r="R67" s="15">
        <f t="shared" si="14"/>
        <v>0</v>
      </c>
      <c r="S67" s="15">
        <f t="shared" si="15"/>
        <v>0</v>
      </c>
      <c r="T67" s="15">
        <f t="shared" si="16"/>
        <v>0</v>
      </c>
      <c r="U67" s="121">
        <f>'05-21 Hourly Purch Alloc'!J61</f>
        <v>27.335833120040952</v>
      </c>
      <c r="V67" s="109">
        <f t="shared" si="17"/>
        <v>0</v>
      </c>
      <c r="W67" s="16">
        <f t="shared" si="18"/>
        <v>21.206728953433903</v>
      </c>
      <c r="X67" s="17">
        <f t="shared" si="19"/>
        <v>0</v>
      </c>
      <c r="Y67" s="18">
        <f t="shared" si="20"/>
        <v>0</v>
      </c>
      <c r="Z67" s="191"/>
      <c r="AA67" s="113">
        <f t="shared" si="21"/>
        <v>0</v>
      </c>
      <c r="AB67" s="4">
        <f t="shared" si="22"/>
        <v>0</v>
      </c>
      <c r="AD67" s="8"/>
      <c r="AE67" s="46">
        <f>'05-21 Gen Pivot'!V61</f>
        <v>320.88639999999998</v>
      </c>
      <c r="AF67" s="120">
        <f>'05-21 KP Int Load &amp; Marg Loss'!N57</f>
        <v>484.43999999999994</v>
      </c>
      <c r="AG67" s="47">
        <f>'05-21 KP Int Load &amp; Marg Loss'!V57</f>
        <v>7.2799999999999985</v>
      </c>
      <c r="AH67" s="46">
        <f>'05-21 Gen Pivot'!W61</f>
        <v>573.95000000000005</v>
      </c>
      <c r="AJ67" s="122">
        <f>'05-21 Gen Pivot'!Y61</f>
        <v>428.29999999999995</v>
      </c>
      <c r="AL67" s="8">
        <f t="shared" si="33"/>
        <v>145.65000000000009</v>
      </c>
      <c r="AN67" s="8">
        <f t="shared" si="34"/>
        <v>320.88639999999998</v>
      </c>
      <c r="AP67" s="12">
        <f t="shared" si="35"/>
        <v>-253.06360000000006</v>
      </c>
      <c r="AR67" s="122">
        <f>'05-21 Gen Pivot'!X61</f>
        <v>1454.5</v>
      </c>
    </row>
    <row r="68" spans="1:44" x14ac:dyDescent="0.25">
      <c r="A68" s="126">
        <f t="shared" si="26"/>
        <v>44319.374999999862</v>
      </c>
      <c r="B68" s="171">
        <v>385</v>
      </c>
      <c r="C68" s="98"/>
      <c r="D68" s="98"/>
      <c r="E68" s="89">
        <f t="shared" si="27"/>
        <v>385</v>
      </c>
      <c r="F68" s="29">
        <f t="shared" si="28"/>
        <v>57</v>
      </c>
      <c r="G68" s="28" t="str">
        <f t="shared" si="29"/>
        <v>Yes</v>
      </c>
      <c r="H68" s="33">
        <f>'05-21 Hourly Purch Alloc'!F62</f>
        <v>134.227</v>
      </c>
      <c r="I68" s="23">
        <f t="shared" si="30"/>
        <v>7.79</v>
      </c>
      <c r="J68" s="13">
        <f t="shared" si="31"/>
        <v>134.227</v>
      </c>
      <c r="K68" s="96">
        <f t="shared" si="32"/>
        <v>134.227</v>
      </c>
      <c r="L68" s="13">
        <f t="shared" si="8"/>
        <v>367.81920000000002</v>
      </c>
      <c r="M68" s="13">
        <f t="shared" si="9"/>
        <v>576.45000000000005</v>
      </c>
      <c r="N68" s="13">
        <f t="shared" si="10"/>
        <v>509.81999999999994</v>
      </c>
      <c r="O68" s="11">
        <f t="shared" si="11"/>
        <v>0</v>
      </c>
      <c r="P68" s="11">
        <f t="shared" si="12"/>
        <v>0</v>
      </c>
      <c r="Q68" s="11">
        <f t="shared" si="13"/>
        <v>0</v>
      </c>
      <c r="R68" s="15">
        <f t="shared" si="14"/>
        <v>0</v>
      </c>
      <c r="S68" s="15">
        <f t="shared" si="15"/>
        <v>0</v>
      </c>
      <c r="T68" s="15">
        <f t="shared" si="16"/>
        <v>0</v>
      </c>
      <c r="U68" s="121">
        <f>'05-21 Hourly Purch Alloc'!J62</f>
        <v>29.689373777257931</v>
      </c>
      <c r="V68" s="109">
        <f t="shared" si="17"/>
        <v>0</v>
      </c>
      <c r="W68" s="16">
        <f t="shared" si="18"/>
        <v>21.206728953433903</v>
      </c>
      <c r="X68" s="17">
        <f t="shared" si="19"/>
        <v>0</v>
      </c>
      <c r="Y68" s="18">
        <f t="shared" si="20"/>
        <v>0</v>
      </c>
      <c r="Z68" s="191"/>
      <c r="AA68" s="113">
        <f t="shared" si="21"/>
        <v>0</v>
      </c>
      <c r="AB68" s="4">
        <f t="shared" si="22"/>
        <v>0</v>
      </c>
      <c r="AD68" s="8"/>
      <c r="AE68" s="46">
        <f>'05-21 Gen Pivot'!V62</f>
        <v>367.81920000000002</v>
      </c>
      <c r="AF68" s="120">
        <f>'05-21 KP Int Load &amp; Marg Loss'!N58</f>
        <v>509.81999999999994</v>
      </c>
      <c r="AG68" s="47">
        <f>'05-21 KP Int Load &amp; Marg Loss'!V58</f>
        <v>7.79</v>
      </c>
      <c r="AH68" s="46">
        <f>'05-21 Gen Pivot'!W62</f>
        <v>576.45000000000005</v>
      </c>
      <c r="AJ68" s="122">
        <f>'05-21 Gen Pivot'!Y62</f>
        <v>478.79999999999995</v>
      </c>
      <c r="AL68" s="8">
        <f t="shared" si="33"/>
        <v>97.650000000000091</v>
      </c>
      <c r="AN68" s="8">
        <f t="shared" si="34"/>
        <v>367.81920000000002</v>
      </c>
      <c r="AP68" s="12">
        <f t="shared" si="35"/>
        <v>-208.63080000000002</v>
      </c>
      <c r="AR68" s="122">
        <f>'05-21 Gen Pivot'!X62</f>
        <v>1454.5</v>
      </c>
    </row>
    <row r="69" spans="1:44" x14ac:dyDescent="0.25">
      <c r="A69" s="126">
        <f t="shared" si="26"/>
        <v>44319.416666666526</v>
      </c>
      <c r="B69" s="171">
        <v>385</v>
      </c>
      <c r="C69" s="98"/>
      <c r="D69" s="98"/>
      <c r="E69" s="89">
        <f t="shared" si="27"/>
        <v>385</v>
      </c>
      <c r="F69" s="29">
        <f t="shared" si="28"/>
        <v>58</v>
      </c>
      <c r="G69" s="28" t="str">
        <f t="shared" si="29"/>
        <v>Yes</v>
      </c>
      <c r="H69" s="33">
        <f>'05-21 Hourly Purch Alloc'!F63</f>
        <v>121.26300000000001</v>
      </c>
      <c r="I69" s="23">
        <f t="shared" si="30"/>
        <v>7.99</v>
      </c>
      <c r="J69" s="13">
        <f t="shared" si="31"/>
        <v>121.26300000000001</v>
      </c>
      <c r="K69" s="96">
        <f t="shared" si="32"/>
        <v>121.26300000000001</v>
      </c>
      <c r="L69" s="13">
        <f t="shared" si="8"/>
        <v>412.2192</v>
      </c>
      <c r="M69" s="13">
        <f t="shared" si="9"/>
        <v>576.45000000000005</v>
      </c>
      <c r="N69" s="13">
        <f t="shared" si="10"/>
        <v>528.12</v>
      </c>
      <c r="O69" s="11">
        <f t="shared" si="11"/>
        <v>0</v>
      </c>
      <c r="P69" s="11">
        <f t="shared" si="12"/>
        <v>0</v>
      </c>
      <c r="Q69" s="11">
        <f t="shared" si="13"/>
        <v>0</v>
      </c>
      <c r="R69" s="15">
        <f t="shared" si="14"/>
        <v>0</v>
      </c>
      <c r="S69" s="15">
        <f t="shared" si="15"/>
        <v>0</v>
      </c>
      <c r="T69" s="15">
        <f t="shared" si="16"/>
        <v>0</v>
      </c>
      <c r="U69" s="121">
        <f>'05-21 Hourly Purch Alloc'!J63</f>
        <v>31.45390310317244</v>
      </c>
      <c r="V69" s="109">
        <f t="shared" si="17"/>
        <v>0</v>
      </c>
      <c r="W69" s="16">
        <f t="shared" si="18"/>
        <v>21.206728953433903</v>
      </c>
      <c r="X69" s="17">
        <f t="shared" si="19"/>
        <v>0</v>
      </c>
      <c r="Y69" s="18">
        <f t="shared" si="20"/>
        <v>0</v>
      </c>
      <c r="Z69" s="191"/>
      <c r="AA69" s="113">
        <f t="shared" si="21"/>
        <v>0</v>
      </c>
      <c r="AB69" s="4">
        <f t="shared" si="22"/>
        <v>0</v>
      </c>
      <c r="AD69" s="8"/>
      <c r="AE69" s="46">
        <f>'05-21 Gen Pivot'!V63</f>
        <v>412.2192</v>
      </c>
      <c r="AF69" s="120">
        <f>'05-21 KP Int Load &amp; Marg Loss'!N59</f>
        <v>528.12</v>
      </c>
      <c r="AG69" s="47">
        <f>'05-21 KP Int Load &amp; Marg Loss'!V59</f>
        <v>7.99</v>
      </c>
      <c r="AH69" s="46">
        <f>'05-21 Gen Pivot'!W63</f>
        <v>576.45000000000005</v>
      </c>
      <c r="AJ69" s="122">
        <f>'05-21 Gen Pivot'!Y63</f>
        <v>499.29999999999995</v>
      </c>
      <c r="AL69" s="8">
        <f t="shared" si="33"/>
        <v>77.150000000000091</v>
      </c>
      <c r="AN69" s="8">
        <f t="shared" si="34"/>
        <v>412.2192</v>
      </c>
      <c r="AP69" s="12">
        <f t="shared" si="35"/>
        <v>-164.23080000000004</v>
      </c>
      <c r="AR69" s="122">
        <f>'05-21 Gen Pivot'!X63</f>
        <v>1454.5</v>
      </c>
    </row>
    <row r="70" spans="1:44" x14ac:dyDescent="0.25">
      <c r="A70" s="126">
        <f t="shared" si="26"/>
        <v>44319.45833333319</v>
      </c>
      <c r="B70" s="171">
        <v>385</v>
      </c>
      <c r="C70" s="98"/>
      <c r="D70" s="98"/>
      <c r="E70" s="89">
        <f t="shared" si="27"/>
        <v>385</v>
      </c>
      <c r="F70" s="29">
        <f t="shared" si="28"/>
        <v>59</v>
      </c>
      <c r="G70" s="28" t="str">
        <f t="shared" si="29"/>
        <v>Yes</v>
      </c>
      <c r="H70" s="33">
        <f>'05-21 Hourly Purch Alloc'!F64</f>
        <v>122.44900000000001</v>
      </c>
      <c r="I70" s="23">
        <f t="shared" si="30"/>
        <v>8.59</v>
      </c>
      <c r="J70" s="13">
        <f t="shared" si="31"/>
        <v>122.44900000000001</v>
      </c>
      <c r="K70" s="96">
        <f t="shared" si="32"/>
        <v>122.44900000000001</v>
      </c>
      <c r="L70" s="13">
        <f t="shared" si="8"/>
        <v>421.79679999999996</v>
      </c>
      <c r="M70" s="13">
        <f t="shared" si="9"/>
        <v>576.45000000000005</v>
      </c>
      <c r="N70" s="13">
        <f t="shared" si="10"/>
        <v>552.83000000000004</v>
      </c>
      <c r="O70" s="11">
        <f t="shared" si="11"/>
        <v>0</v>
      </c>
      <c r="P70" s="11">
        <f t="shared" si="12"/>
        <v>0</v>
      </c>
      <c r="Q70" s="11">
        <f t="shared" si="13"/>
        <v>0</v>
      </c>
      <c r="R70" s="15">
        <f t="shared" si="14"/>
        <v>0</v>
      </c>
      <c r="S70" s="15">
        <f t="shared" si="15"/>
        <v>0</v>
      </c>
      <c r="T70" s="15">
        <f t="shared" si="16"/>
        <v>0</v>
      </c>
      <c r="U70" s="121">
        <f>'05-21 Hourly Purch Alloc'!J64</f>
        <v>29.824385474769088</v>
      </c>
      <c r="V70" s="109">
        <f t="shared" si="17"/>
        <v>0</v>
      </c>
      <c r="W70" s="16">
        <f t="shared" si="18"/>
        <v>21.206728953433903</v>
      </c>
      <c r="X70" s="17">
        <f t="shared" si="19"/>
        <v>0</v>
      </c>
      <c r="Y70" s="18">
        <f t="shared" si="20"/>
        <v>0</v>
      </c>
      <c r="Z70" s="191"/>
      <c r="AA70" s="113">
        <f t="shared" si="21"/>
        <v>0</v>
      </c>
      <c r="AB70" s="4">
        <f t="shared" si="22"/>
        <v>0</v>
      </c>
      <c r="AD70" s="8"/>
      <c r="AE70" s="46">
        <f>'05-21 Gen Pivot'!V64</f>
        <v>421.79679999999996</v>
      </c>
      <c r="AF70" s="120">
        <f>'05-21 KP Int Load &amp; Marg Loss'!N60</f>
        <v>552.83000000000004</v>
      </c>
      <c r="AG70" s="47">
        <f>'05-21 KP Int Load &amp; Marg Loss'!V60</f>
        <v>8.59</v>
      </c>
      <c r="AH70" s="46">
        <f>'05-21 Gen Pivot'!W64</f>
        <v>576.45000000000005</v>
      </c>
      <c r="AJ70" s="122">
        <f>'05-21 Gen Pivot'!Y64</f>
        <v>502.29999999999995</v>
      </c>
      <c r="AL70" s="8">
        <f t="shared" si="33"/>
        <v>74.150000000000091</v>
      </c>
      <c r="AN70" s="8">
        <f t="shared" si="34"/>
        <v>421.79679999999996</v>
      </c>
      <c r="AP70" s="12">
        <f t="shared" si="35"/>
        <v>-154.65320000000008</v>
      </c>
      <c r="AR70" s="122">
        <f>'05-21 Gen Pivot'!X64</f>
        <v>1454.5</v>
      </c>
    </row>
    <row r="71" spans="1:44" x14ac:dyDescent="0.25">
      <c r="A71" s="126">
        <f t="shared" si="26"/>
        <v>44319.499999999854</v>
      </c>
      <c r="B71" s="171">
        <v>385</v>
      </c>
      <c r="C71" s="98"/>
      <c r="D71" s="98"/>
      <c r="E71" s="89">
        <f t="shared" si="27"/>
        <v>385</v>
      </c>
      <c r="F71" s="29">
        <f t="shared" si="28"/>
        <v>60</v>
      </c>
      <c r="G71" s="28" t="str">
        <f t="shared" si="29"/>
        <v>Yes</v>
      </c>
      <c r="H71" s="33">
        <f>'05-21 Hourly Purch Alloc'!F65</f>
        <v>126.849</v>
      </c>
      <c r="I71" s="23">
        <f t="shared" si="30"/>
        <v>8.9899999999999984</v>
      </c>
      <c r="J71" s="13">
        <f t="shared" si="31"/>
        <v>126.849</v>
      </c>
      <c r="K71" s="96">
        <f t="shared" si="32"/>
        <v>126.849</v>
      </c>
      <c r="L71" s="13">
        <f t="shared" si="8"/>
        <v>437.32159999999999</v>
      </c>
      <c r="M71" s="13">
        <f t="shared" si="9"/>
        <v>576.45000000000005</v>
      </c>
      <c r="N71" s="13">
        <f t="shared" si="10"/>
        <v>573.16</v>
      </c>
      <c r="O71" s="11">
        <f t="shared" si="11"/>
        <v>0</v>
      </c>
      <c r="P71" s="11">
        <f t="shared" si="12"/>
        <v>0</v>
      </c>
      <c r="Q71" s="11">
        <f t="shared" si="13"/>
        <v>0</v>
      </c>
      <c r="R71" s="15">
        <f t="shared" si="14"/>
        <v>0</v>
      </c>
      <c r="S71" s="15">
        <f t="shared" si="15"/>
        <v>0</v>
      </c>
      <c r="T71" s="15">
        <f t="shared" si="16"/>
        <v>0</v>
      </c>
      <c r="U71" s="121">
        <f>'05-21 Hourly Purch Alloc'!J65</f>
        <v>32.089964950452902</v>
      </c>
      <c r="V71" s="109">
        <f t="shared" si="17"/>
        <v>0</v>
      </c>
      <c r="W71" s="16">
        <f t="shared" si="18"/>
        <v>21.206728953433903</v>
      </c>
      <c r="X71" s="17">
        <f t="shared" si="19"/>
        <v>0</v>
      </c>
      <c r="Y71" s="18">
        <f t="shared" si="20"/>
        <v>0</v>
      </c>
      <c r="Z71" s="191"/>
      <c r="AA71" s="113">
        <f t="shared" si="21"/>
        <v>0</v>
      </c>
      <c r="AB71" s="4">
        <f t="shared" si="22"/>
        <v>0</v>
      </c>
      <c r="AD71" s="8"/>
      <c r="AE71" s="46">
        <f>'05-21 Gen Pivot'!V65</f>
        <v>437.32159999999999</v>
      </c>
      <c r="AF71" s="120">
        <f>'05-21 KP Int Load &amp; Marg Loss'!N61</f>
        <v>573.16</v>
      </c>
      <c r="AG71" s="47">
        <f>'05-21 KP Int Load &amp; Marg Loss'!V61</f>
        <v>8.9899999999999984</v>
      </c>
      <c r="AH71" s="46">
        <f>'05-21 Gen Pivot'!W65</f>
        <v>576.45000000000005</v>
      </c>
      <c r="AJ71" s="122">
        <f>'05-21 Gen Pivot'!Y65</f>
        <v>504.29999999999995</v>
      </c>
      <c r="AL71" s="8">
        <f t="shared" si="33"/>
        <v>72.150000000000091</v>
      </c>
      <c r="AN71" s="8">
        <f t="shared" si="34"/>
        <v>437.32159999999999</v>
      </c>
      <c r="AP71" s="12">
        <f t="shared" si="35"/>
        <v>-139.12840000000006</v>
      </c>
      <c r="AR71" s="122">
        <f>'05-21 Gen Pivot'!X65</f>
        <v>1454.5</v>
      </c>
    </row>
    <row r="72" spans="1:44" x14ac:dyDescent="0.25">
      <c r="A72" s="126">
        <f t="shared" si="26"/>
        <v>44319.541666666519</v>
      </c>
      <c r="B72" s="171">
        <v>385</v>
      </c>
      <c r="C72" s="98"/>
      <c r="D72" s="98"/>
      <c r="E72" s="89">
        <f t="shared" si="27"/>
        <v>385</v>
      </c>
      <c r="F72" s="29">
        <f t="shared" si="28"/>
        <v>61</v>
      </c>
      <c r="G72" s="28" t="str">
        <f t="shared" si="29"/>
        <v>Yes</v>
      </c>
      <c r="H72" s="33">
        <f>'05-21 Hourly Purch Alloc'!F66</f>
        <v>119.221</v>
      </c>
      <c r="I72" s="23">
        <f t="shared" si="30"/>
        <v>8.69</v>
      </c>
      <c r="J72" s="13">
        <f t="shared" si="31"/>
        <v>119.221</v>
      </c>
      <c r="K72" s="96">
        <f t="shared" si="32"/>
        <v>119.221</v>
      </c>
      <c r="L72" s="13">
        <f t="shared" si="8"/>
        <v>443.23840000000001</v>
      </c>
      <c r="M72" s="13">
        <f t="shared" si="9"/>
        <v>576.45000000000005</v>
      </c>
      <c r="N72" s="13">
        <f t="shared" si="10"/>
        <v>571.15</v>
      </c>
      <c r="O72" s="11">
        <f t="shared" si="11"/>
        <v>0</v>
      </c>
      <c r="P72" s="11">
        <f t="shared" si="12"/>
        <v>0</v>
      </c>
      <c r="Q72" s="11">
        <f t="shared" si="13"/>
        <v>0</v>
      </c>
      <c r="R72" s="15">
        <f t="shared" si="14"/>
        <v>0</v>
      </c>
      <c r="S72" s="15">
        <f t="shared" si="15"/>
        <v>0</v>
      </c>
      <c r="T72" s="15">
        <f t="shared" si="16"/>
        <v>0</v>
      </c>
      <c r="U72" s="121">
        <f>'05-21 Hourly Purch Alloc'!J66</f>
        <v>34.019212504508438</v>
      </c>
      <c r="V72" s="109">
        <f t="shared" si="17"/>
        <v>0</v>
      </c>
      <c r="W72" s="16">
        <f t="shared" si="18"/>
        <v>21.206728953433903</v>
      </c>
      <c r="X72" s="17">
        <f t="shared" si="19"/>
        <v>0</v>
      </c>
      <c r="Y72" s="18">
        <f t="shared" si="20"/>
        <v>0</v>
      </c>
      <c r="Z72" s="191"/>
      <c r="AA72" s="113">
        <f t="shared" si="21"/>
        <v>0</v>
      </c>
      <c r="AB72" s="4">
        <f t="shared" si="22"/>
        <v>0</v>
      </c>
      <c r="AD72" s="8"/>
      <c r="AE72" s="46">
        <f>'05-21 Gen Pivot'!V66</f>
        <v>443.23840000000001</v>
      </c>
      <c r="AF72" s="120">
        <f>'05-21 KP Int Load &amp; Marg Loss'!N62</f>
        <v>571.15</v>
      </c>
      <c r="AG72" s="47">
        <f>'05-21 KP Int Load &amp; Marg Loss'!V62</f>
        <v>8.69</v>
      </c>
      <c r="AH72" s="46">
        <f>'05-21 Gen Pivot'!W66</f>
        <v>576.45000000000005</v>
      </c>
      <c r="AJ72" s="122">
        <f>'05-21 Gen Pivot'!Y66</f>
        <v>504.29999999999995</v>
      </c>
      <c r="AL72" s="8">
        <f t="shared" si="33"/>
        <v>72.150000000000091</v>
      </c>
      <c r="AN72" s="8">
        <f t="shared" si="34"/>
        <v>443.23840000000001</v>
      </c>
      <c r="AP72" s="12">
        <f t="shared" si="35"/>
        <v>-133.21160000000003</v>
      </c>
      <c r="AR72" s="122">
        <f>'05-21 Gen Pivot'!X66</f>
        <v>1454.5</v>
      </c>
    </row>
    <row r="73" spans="1:44" x14ac:dyDescent="0.25">
      <c r="A73" s="126">
        <f t="shared" si="26"/>
        <v>44319.583333333183</v>
      </c>
      <c r="B73" s="171">
        <v>385</v>
      </c>
      <c r="C73" s="98"/>
      <c r="D73" s="98"/>
      <c r="E73" s="89">
        <f t="shared" si="27"/>
        <v>385</v>
      </c>
      <c r="F73" s="29">
        <f t="shared" si="28"/>
        <v>62</v>
      </c>
      <c r="G73" s="28" t="str">
        <f t="shared" si="29"/>
        <v>Yes</v>
      </c>
      <c r="H73" s="33">
        <f>'05-21 Hourly Purch Alloc'!F67</f>
        <v>106.19800000000001</v>
      </c>
      <c r="I73" s="23">
        <f t="shared" si="30"/>
        <v>9.1900000000000013</v>
      </c>
      <c r="J73" s="13">
        <f t="shared" si="31"/>
        <v>106.19800000000001</v>
      </c>
      <c r="K73" s="96">
        <f t="shared" si="32"/>
        <v>106.19800000000001</v>
      </c>
      <c r="L73" s="13">
        <f t="shared" si="8"/>
        <v>470.04959999999994</v>
      </c>
      <c r="M73" s="13">
        <f t="shared" si="9"/>
        <v>576.45000000000005</v>
      </c>
      <c r="N73" s="13">
        <f t="shared" si="10"/>
        <v>585.42000000000007</v>
      </c>
      <c r="O73" s="11">
        <f t="shared" si="11"/>
        <v>8.9700000000000273</v>
      </c>
      <c r="P73" s="11">
        <f t="shared" si="12"/>
        <v>8.9700000000000273</v>
      </c>
      <c r="Q73" s="11">
        <f t="shared" si="13"/>
        <v>1.7599999999902138E-2</v>
      </c>
      <c r="R73" s="15">
        <f t="shared" si="14"/>
        <v>8.9700000000000273</v>
      </c>
      <c r="S73" s="15">
        <f t="shared" si="15"/>
        <v>0</v>
      </c>
      <c r="T73" s="15">
        <f t="shared" si="16"/>
        <v>0</v>
      </c>
      <c r="U73" s="121">
        <f>'05-21 Hourly Purch Alloc'!J67</f>
        <v>41.257069568165122</v>
      </c>
      <c r="V73" s="109">
        <f t="shared" si="17"/>
        <v>370.07591402644226</v>
      </c>
      <c r="W73" s="16">
        <f t="shared" si="18"/>
        <v>21.206728953433903</v>
      </c>
      <c r="X73" s="17">
        <f t="shared" si="19"/>
        <v>0</v>
      </c>
      <c r="Y73" s="18">
        <f t="shared" si="20"/>
        <v>0</v>
      </c>
      <c r="Z73" s="191"/>
      <c r="AA73" s="113">
        <f t="shared" si="21"/>
        <v>190.22435871230269</v>
      </c>
      <c r="AB73" s="4">
        <f t="shared" si="22"/>
        <v>179.85155531413957</v>
      </c>
      <c r="AD73" s="8"/>
      <c r="AE73" s="46">
        <f>'05-21 Gen Pivot'!V67</f>
        <v>470.04959999999994</v>
      </c>
      <c r="AF73" s="120">
        <f>'05-21 KP Int Load &amp; Marg Loss'!N63</f>
        <v>585.42000000000007</v>
      </c>
      <c r="AG73" s="47">
        <f>'05-21 KP Int Load &amp; Marg Loss'!V63</f>
        <v>9.1900000000000013</v>
      </c>
      <c r="AH73" s="46">
        <f>'05-21 Gen Pivot'!W67</f>
        <v>576.45000000000005</v>
      </c>
      <c r="AJ73" s="122">
        <f>'05-21 Gen Pivot'!Y67</f>
        <v>504.29999999999995</v>
      </c>
      <c r="AL73" s="8">
        <f t="shared" si="33"/>
        <v>72.150000000000091</v>
      </c>
      <c r="AN73" s="8">
        <f t="shared" si="34"/>
        <v>470.04959999999994</v>
      </c>
      <c r="AP73" s="12">
        <f t="shared" si="35"/>
        <v>-106.4004000000001</v>
      </c>
      <c r="AR73" s="122">
        <f>'05-21 Gen Pivot'!X67</f>
        <v>1454.5</v>
      </c>
    </row>
    <row r="74" spans="1:44" x14ac:dyDescent="0.25">
      <c r="A74" s="126">
        <f t="shared" si="26"/>
        <v>44319.624999999847</v>
      </c>
      <c r="B74" s="171">
        <v>385</v>
      </c>
      <c r="C74" s="98"/>
      <c r="D74" s="98"/>
      <c r="E74" s="89">
        <f t="shared" si="27"/>
        <v>385</v>
      </c>
      <c r="F74" s="29">
        <f t="shared" si="28"/>
        <v>63</v>
      </c>
      <c r="G74" s="28" t="str">
        <f t="shared" si="29"/>
        <v>Yes</v>
      </c>
      <c r="H74" s="33">
        <f>'05-21 Hourly Purch Alloc'!F68</f>
        <v>89.921999999999997</v>
      </c>
      <c r="I74" s="23">
        <f t="shared" si="30"/>
        <v>9.09</v>
      </c>
      <c r="J74" s="13">
        <f t="shared" si="31"/>
        <v>89.921999999999997</v>
      </c>
      <c r="K74" s="96">
        <f t="shared" si="32"/>
        <v>89.921999999999997</v>
      </c>
      <c r="L74" s="13">
        <f t="shared" si="8"/>
        <v>489.35199999999998</v>
      </c>
      <c r="M74" s="13">
        <f t="shared" si="9"/>
        <v>592.65</v>
      </c>
      <c r="N74" s="13">
        <f t="shared" si="10"/>
        <v>588.36</v>
      </c>
      <c r="O74" s="11">
        <f t="shared" si="11"/>
        <v>0</v>
      </c>
      <c r="P74" s="11">
        <f t="shared" si="12"/>
        <v>0</v>
      </c>
      <c r="Q74" s="11">
        <f t="shared" si="13"/>
        <v>0</v>
      </c>
      <c r="R74" s="15">
        <f t="shared" si="14"/>
        <v>0</v>
      </c>
      <c r="S74" s="15">
        <f t="shared" si="15"/>
        <v>0</v>
      </c>
      <c r="T74" s="15">
        <f t="shared" si="16"/>
        <v>0</v>
      </c>
      <c r="U74" s="121">
        <f>'05-21 Hourly Purch Alloc'!J68</f>
        <v>37.093946620404353</v>
      </c>
      <c r="V74" s="109">
        <f t="shared" si="17"/>
        <v>0</v>
      </c>
      <c r="W74" s="16">
        <f t="shared" si="18"/>
        <v>21.206728953433903</v>
      </c>
      <c r="X74" s="17">
        <f t="shared" si="19"/>
        <v>0</v>
      </c>
      <c r="Y74" s="18">
        <f t="shared" si="20"/>
        <v>0</v>
      </c>
      <c r="Z74" s="191"/>
      <c r="AA74" s="113">
        <f t="shared" si="21"/>
        <v>0</v>
      </c>
      <c r="AB74" s="4">
        <f t="shared" si="22"/>
        <v>0</v>
      </c>
      <c r="AD74" s="8"/>
      <c r="AE74" s="46">
        <f>'05-21 Gen Pivot'!V68</f>
        <v>489.35199999999998</v>
      </c>
      <c r="AF74" s="120">
        <f>'05-21 KP Int Load &amp; Marg Loss'!N64</f>
        <v>588.36</v>
      </c>
      <c r="AG74" s="47">
        <f>'05-21 KP Int Load &amp; Marg Loss'!V64</f>
        <v>9.09</v>
      </c>
      <c r="AH74" s="46">
        <f>'05-21 Gen Pivot'!W68</f>
        <v>592.65</v>
      </c>
      <c r="AJ74" s="122">
        <f>'05-21 Gen Pivot'!Y68</f>
        <v>520.5</v>
      </c>
      <c r="AL74" s="8">
        <f t="shared" si="33"/>
        <v>72.149999999999977</v>
      </c>
      <c r="AN74" s="8">
        <f t="shared" si="34"/>
        <v>489.35199999999998</v>
      </c>
      <c r="AP74" s="12">
        <f t="shared" si="35"/>
        <v>-103.298</v>
      </c>
      <c r="AR74" s="122">
        <f>'05-21 Gen Pivot'!X68</f>
        <v>1472.2</v>
      </c>
    </row>
    <row r="75" spans="1:44" x14ac:dyDescent="0.25">
      <c r="A75" s="126">
        <f t="shared" si="26"/>
        <v>44319.666666666511</v>
      </c>
      <c r="B75" s="171">
        <v>385</v>
      </c>
      <c r="C75" s="98"/>
      <c r="D75" s="98"/>
      <c r="E75" s="89">
        <f t="shared" si="27"/>
        <v>385</v>
      </c>
      <c r="F75" s="29">
        <f t="shared" si="28"/>
        <v>64</v>
      </c>
      <c r="G75" s="28" t="str">
        <f t="shared" si="29"/>
        <v>Yes</v>
      </c>
      <c r="H75" s="33">
        <f>'05-21 Hourly Purch Alloc'!F69</f>
        <v>108.029</v>
      </c>
      <c r="I75" s="23">
        <f t="shared" si="30"/>
        <v>9.39</v>
      </c>
      <c r="J75" s="13">
        <f t="shared" si="31"/>
        <v>108.029</v>
      </c>
      <c r="K75" s="96">
        <f t="shared" si="32"/>
        <v>108.029</v>
      </c>
      <c r="L75" s="13">
        <f t="shared" si="8"/>
        <v>479.8048</v>
      </c>
      <c r="M75" s="13">
        <f t="shared" si="9"/>
        <v>595.5</v>
      </c>
      <c r="N75" s="13">
        <f t="shared" si="10"/>
        <v>597.22000000000014</v>
      </c>
      <c r="O75" s="11">
        <f t="shared" si="11"/>
        <v>1.720000000000141</v>
      </c>
      <c r="P75" s="11">
        <f t="shared" si="12"/>
        <v>1.720000000000141</v>
      </c>
      <c r="Q75" s="11">
        <f t="shared" si="13"/>
        <v>3.7999999998419298E-3</v>
      </c>
      <c r="R75" s="15">
        <f t="shared" si="14"/>
        <v>1.720000000000141</v>
      </c>
      <c r="S75" s="15">
        <f t="shared" si="15"/>
        <v>0</v>
      </c>
      <c r="T75" s="15">
        <f t="shared" si="16"/>
        <v>0</v>
      </c>
      <c r="U75" s="121">
        <f>'05-21 Hourly Purch Alloc'!J69</f>
        <v>33.63583350766924</v>
      </c>
      <c r="V75" s="109">
        <f t="shared" si="17"/>
        <v>57.853633633195834</v>
      </c>
      <c r="W75" s="16">
        <f t="shared" si="18"/>
        <v>21.206728953433903</v>
      </c>
      <c r="X75" s="17">
        <f t="shared" si="19"/>
        <v>0</v>
      </c>
      <c r="Y75" s="18">
        <f t="shared" si="20"/>
        <v>0</v>
      </c>
      <c r="Z75" s="191"/>
      <c r="AA75" s="113">
        <f t="shared" si="21"/>
        <v>36.475573799909299</v>
      </c>
      <c r="AB75" s="4">
        <f t="shared" si="22"/>
        <v>21.378059833286535</v>
      </c>
      <c r="AD75" s="8"/>
      <c r="AE75" s="46">
        <f>'05-21 Gen Pivot'!V69</f>
        <v>479.8048</v>
      </c>
      <c r="AF75" s="120">
        <f>'05-21 KP Int Load &amp; Marg Loss'!N65</f>
        <v>597.22000000000014</v>
      </c>
      <c r="AG75" s="47">
        <f>'05-21 KP Int Load &amp; Marg Loss'!V65</f>
        <v>9.39</v>
      </c>
      <c r="AH75" s="46">
        <f>'05-21 Gen Pivot'!W69</f>
        <v>595.5</v>
      </c>
      <c r="AJ75" s="122">
        <f>'05-21 Gen Pivot'!Y69</f>
        <v>523.5</v>
      </c>
      <c r="AL75" s="8">
        <f t="shared" si="33"/>
        <v>72</v>
      </c>
      <c r="AN75" s="8">
        <f t="shared" si="34"/>
        <v>479.8048</v>
      </c>
      <c r="AP75" s="12">
        <f t="shared" si="35"/>
        <v>-115.6952</v>
      </c>
      <c r="AR75" s="122">
        <f>'05-21 Gen Pivot'!X69</f>
        <v>1475.5</v>
      </c>
    </row>
    <row r="76" spans="1:44" x14ac:dyDescent="0.25">
      <c r="A76" s="126">
        <f t="shared" si="26"/>
        <v>44319.708333333176</v>
      </c>
      <c r="B76" s="171">
        <v>385</v>
      </c>
      <c r="C76" s="98"/>
      <c r="D76" s="98"/>
      <c r="E76" s="89">
        <f t="shared" si="27"/>
        <v>385</v>
      </c>
      <c r="F76" s="29">
        <f t="shared" si="28"/>
        <v>65</v>
      </c>
      <c r="G76" s="28" t="str">
        <f t="shared" si="29"/>
        <v>Yes</v>
      </c>
      <c r="H76" s="33">
        <f>'05-21 Hourly Purch Alloc'!F70</f>
        <v>81.900999999999996</v>
      </c>
      <c r="I76" s="23">
        <f t="shared" si="30"/>
        <v>9.89</v>
      </c>
      <c r="J76" s="13">
        <f t="shared" si="31"/>
        <v>81.900999999999996</v>
      </c>
      <c r="K76" s="96">
        <f t="shared" si="32"/>
        <v>81.900999999999996</v>
      </c>
      <c r="L76" s="13">
        <f t="shared" si="8"/>
        <v>506.46879999999999</v>
      </c>
      <c r="M76" s="13">
        <f t="shared" si="9"/>
        <v>595.5</v>
      </c>
      <c r="N76" s="13">
        <f t="shared" si="10"/>
        <v>598.26</v>
      </c>
      <c r="O76" s="11">
        <f t="shared" si="11"/>
        <v>2.7599999999999909</v>
      </c>
      <c r="P76" s="11">
        <f t="shared" si="12"/>
        <v>2.7599999999999909</v>
      </c>
      <c r="Q76" s="11">
        <f t="shared" si="13"/>
        <v>-2.0000000006348273E-4</v>
      </c>
      <c r="R76" s="15">
        <f t="shared" si="14"/>
        <v>2.7599999999999909</v>
      </c>
      <c r="S76" s="15">
        <f t="shared" si="15"/>
        <v>0</v>
      </c>
      <c r="T76" s="15">
        <f t="shared" si="16"/>
        <v>0</v>
      </c>
      <c r="U76" s="121">
        <f>'05-21 Hourly Purch Alloc'!J70</f>
        <v>39.532110926606521</v>
      </c>
      <c r="V76" s="109">
        <f t="shared" si="17"/>
        <v>109.10862615743363</v>
      </c>
      <c r="W76" s="16">
        <f t="shared" si="18"/>
        <v>21.206728953433903</v>
      </c>
      <c r="X76" s="17">
        <f t="shared" si="19"/>
        <v>0</v>
      </c>
      <c r="Y76" s="18">
        <f t="shared" si="20"/>
        <v>0</v>
      </c>
      <c r="Z76" s="191"/>
      <c r="AA76" s="113">
        <f t="shared" si="21"/>
        <v>58.530571911477381</v>
      </c>
      <c r="AB76" s="4">
        <f t="shared" si="22"/>
        <v>50.578054245956253</v>
      </c>
      <c r="AD76" s="8"/>
      <c r="AE76" s="46">
        <f>'05-21 Gen Pivot'!V70</f>
        <v>506.46879999999999</v>
      </c>
      <c r="AF76" s="120">
        <f>'05-21 KP Int Load &amp; Marg Loss'!N66</f>
        <v>598.26</v>
      </c>
      <c r="AG76" s="47">
        <f>'05-21 KP Int Load &amp; Marg Loss'!V66</f>
        <v>9.89</v>
      </c>
      <c r="AH76" s="46">
        <f>'05-21 Gen Pivot'!W70</f>
        <v>595.5</v>
      </c>
      <c r="AJ76" s="122">
        <f>'05-21 Gen Pivot'!Y70</f>
        <v>523.5</v>
      </c>
      <c r="AL76" s="8">
        <f t="shared" si="33"/>
        <v>72</v>
      </c>
      <c r="AN76" s="8">
        <f t="shared" si="34"/>
        <v>506.46879999999999</v>
      </c>
      <c r="AP76" s="12">
        <f t="shared" si="35"/>
        <v>-89.031200000000013</v>
      </c>
      <c r="AR76" s="122">
        <f>'05-21 Gen Pivot'!X70</f>
        <v>1475.5</v>
      </c>
    </row>
    <row r="77" spans="1:44" x14ac:dyDescent="0.25">
      <c r="A77" s="126">
        <f t="shared" si="26"/>
        <v>44319.74999999984</v>
      </c>
      <c r="B77" s="171">
        <v>385</v>
      </c>
      <c r="C77" s="98"/>
      <c r="D77" s="98"/>
      <c r="E77" s="89">
        <f t="shared" ref="E77:E140" si="36">SUM(B77:D77)</f>
        <v>385</v>
      </c>
      <c r="F77" s="29">
        <f t="shared" ref="F77:F140" si="37">IF(E77&gt;0,F76+1,0)</f>
        <v>66</v>
      </c>
      <c r="G77" s="28" t="str">
        <f t="shared" ref="G77:G140" si="38">IF(MAX(F77:F83)&gt;6,"Yes",0)</f>
        <v>Yes</v>
      </c>
      <c r="H77" s="33">
        <f>'05-21 Hourly Purch Alloc'!F71</f>
        <v>81.905000000000001</v>
      </c>
      <c r="I77" s="23">
        <f t="shared" ref="I77:I140" si="39">AG77</f>
        <v>9.89</v>
      </c>
      <c r="J77" s="13">
        <f t="shared" ref="J77:J140" si="40">MIN(E77,H77)</f>
        <v>81.905000000000001</v>
      </c>
      <c r="K77" s="96">
        <f t="shared" ref="K77:K140" si="41">IF(J77=0,0,IF(G77&lt;&gt;"Yes",0,J77))</f>
        <v>81.905000000000001</v>
      </c>
      <c r="L77" s="13">
        <f t="shared" ref="L77:L140" si="42">AN77</f>
        <v>501.73919999999998</v>
      </c>
      <c r="M77" s="13">
        <f t="shared" ref="M77:M140" si="43">AH77</f>
        <v>595.5</v>
      </c>
      <c r="N77" s="13">
        <f t="shared" ref="N77:N140" si="44">AF77</f>
        <v>593.54000000000019</v>
      </c>
      <c r="O77" s="11">
        <f t="shared" ref="O77:O140" si="45">MAX(N77-M77,0)</f>
        <v>0</v>
      </c>
      <c r="P77" s="11">
        <f t="shared" ref="P77:P140" si="46">MIN(K77,O77)</f>
        <v>0</v>
      </c>
      <c r="Q77" s="11">
        <f t="shared" ref="Q77:Q140" si="47">IF(P77&lt;=0,0,L77+I77+H77-N77)</f>
        <v>0</v>
      </c>
      <c r="R77" s="15">
        <f t="shared" ref="R77:R140" si="48">IF($P77&gt;0,MIN($P77,$E77)*(B77/$E77),0)</f>
        <v>0</v>
      </c>
      <c r="S77" s="15">
        <f t="shared" ref="S77:S140" si="49">IF($P77&gt;0,MIN($P77,$E77)*(C77/$E77),0)</f>
        <v>0</v>
      </c>
      <c r="T77" s="15">
        <f t="shared" ref="T77:T140" si="50">IF($P77&gt;0,MIN($P77,$E77)*(D77/$E77),0)</f>
        <v>0</v>
      </c>
      <c r="U77" s="121">
        <f>'05-21 Hourly Purch Alloc'!J71</f>
        <v>37.440227031316773</v>
      </c>
      <c r="V77" s="109">
        <f t="shared" ref="V77:V140" si="51">(R77+S77+T77)*U77</f>
        <v>0</v>
      </c>
      <c r="W77" s="16">
        <f t="shared" ref="W77:W140" si="52">IF(B77&gt;0,W$9,0)</f>
        <v>21.206728953433903</v>
      </c>
      <c r="X77" s="17">
        <f t="shared" ref="X77:X140" si="53">IF(C77&gt;0,X$9,0)</f>
        <v>0</v>
      </c>
      <c r="Y77" s="18">
        <f t="shared" ref="Y77:Y140" si="54">IF(D77&gt;0,Y$9,0)</f>
        <v>0</v>
      </c>
      <c r="Z77" s="191"/>
      <c r="AA77" s="113">
        <f t="shared" ref="AA77:AA140" si="55">R77*MIN(U77,W77)+S77*MIN(U77,X77)+T77*MIN(U77,Y77)</f>
        <v>0</v>
      </c>
      <c r="AB77" s="4">
        <f t="shared" ref="AB77:AB140" si="56">IF(V77-AA77&lt;0,0,V77-AA77)</f>
        <v>0</v>
      </c>
      <c r="AD77" s="8"/>
      <c r="AE77" s="46">
        <f>'05-21 Gen Pivot'!V71</f>
        <v>501.73919999999998</v>
      </c>
      <c r="AF77" s="120">
        <f>'05-21 KP Int Load &amp; Marg Loss'!N67</f>
        <v>593.54000000000019</v>
      </c>
      <c r="AG77" s="47">
        <f>'05-21 KP Int Load &amp; Marg Loss'!V67</f>
        <v>9.89</v>
      </c>
      <c r="AH77" s="46">
        <f>'05-21 Gen Pivot'!W71</f>
        <v>595.5</v>
      </c>
      <c r="AJ77" s="122">
        <f>'05-21 Gen Pivot'!Y71</f>
        <v>543.25</v>
      </c>
      <c r="AL77" s="8">
        <f t="shared" si="33"/>
        <v>52.25</v>
      </c>
      <c r="AN77" s="8">
        <f t="shared" si="34"/>
        <v>501.73919999999998</v>
      </c>
      <c r="AP77" s="12">
        <f t="shared" si="35"/>
        <v>-93.760800000000017</v>
      </c>
      <c r="AR77" s="122">
        <f>'05-21 Gen Pivot'!X71</f>
        <v>1475.5</v>
      </c>
    </row>
    <row r="78" spans="1:44" x14ac:dyDescent="0.25">
      <c r="A78" s="126">
        <f t="shared" ref="A78:A141" si="57">A77+1/24</f>
        <v>44319.791666666504</v>
      </c>
      <c r="B78" s="171">
        <v>385</v>
      </c>
      <c r="C78" s="98"/>
      <c r="D78" s="98"/>
      <c r="E78" s="89">
        <f t="shared" si="36"/>
        <v>385</v>
      </c>
      <c r="F78" s="29">
        <f t="shared" si="37"/>
        <v>67</v>
      </c>
      <c r="G78" s="28" t="str">
        <f t="shared" si="38"/>
        <v>Yes</v>
      </c>
      <c r="H78" s="33">
        <f>'05-21 Hourly Purch Alloc'!F72</f>
        <v>84.918000000000006</v>
      </c>
      <c r="I78" s="23">
        <f t="shared" si="39"/>
        <v>9.89</v>
      </c>
      <c r="J78" s="13">
        <f t="shared" si="40"/>
        <v>84.918000000000006</v>
      </c>
      <c r="K78" s="96">
        <f t="shared" si="41"/>
        <v>84.918000000000006</v>
      </c>
      <c r="L78" s="13">
        <f t="shared" si="42"/>
        <v>495.66079999999999</v>
      </c>
      <c r="M78" s="13">
        <f t="shared" si="43"/>
        <v>595.5</v>
      </c>
      <c r="N78" s="13">
        <f t="shared" si="44"/>
        <v>590.47</v>
      </c>
      <c r="O78" s="11">
        <f t="shared" si="45"/>
        <v>0</v>
      </c>
      <c r="P78" s="11">
        <f t="shared" si="46"/>
        <v>0</v>
      </c>
      <c r="Q78" s="11">
        <f t="shared" si="47"/>
        <v>0</v>
      </c>
      <c r="R78" s="15">
        <f t="shared" si="48"/>
        <v>0</v>
      </c>
      <c r="S78" s="15">
        <f t="shared" si="49"/>
        <v>0</v>
      </c>
      <c r="T78" s="15">
        <f t="shared" si="50"/>
        <v>0</v>
      </c>
      <c r="U78" s="121">
        <f>'05-21 Hourly Purch Alloc'!J72</f>
        <v>34.605347417508654</v>
      </c>
      <c r="V78" s="109">
        <f t="shared" si="51"/>
        <v>0</v>
      </c>
      <c r="W78" s="16">
        <f t="shared" si="52"/>
        <v>21.206728953433903</v>
      </c>
      <c r="X78" s="17">
        <f t="shared" si="53"/>
        <v>0</v>
      </c>
      <c r="Y78" s="18">
        <f t="shared" si="54"/>
        <v>0</v>
      </c>
      <c r="Z78" s="191"/>
      <c r="AA78" s="113">
        <f t="shared" si="55"/>
        <v>0</v>
      </c>
      <c r="AB78" s="4">
        <f t="shared" si="56"/>
        <v>0</v>
      </c>
      <c r="AD78" s="8"/>
      <c r="AE78" s="46">
        <f>'05-21 Gen Pivot'!V72</f>
        <v>495.66079999999999</v>
      </c>
      <c r="AF78" s="120">
        <f>'05-21 KP Int Load &amp; Marg Loss'!N68</f>
        <v>590.47</v>
      </c>
      <c r="AG78" s="47">
        <f>'05-21 KP Int Load &amp; Marg Loss'!V68</f>
        <v>9.89</v>
      </c>
      <c r="AH78" s="46">
        <f>'05-21 Gen Pivot'!W72</f>
        <v>595.5</v>
      </c>
      <c r="AJ78" s="122">
        <f>'05-21 Gen Pivot'!Y72</f>
        <v>508.75</v>
      </c>
      <c r="AL78" s="8">
        <f t="shared" si="33"/>
        <v>86.75</v>
      </c>
      <c r="AN78" s="8">
        <f t="shared" si="34"/>
        <v>495.66079999999999</v>
      </c>
      <c r="AP78" s="12">
        <f t="shared" si="35"/>
        <v>-99.839200000000005</v>
      </c>
      <c r="AR78" s="122">
        <f>'05-21 Gen Pivot'!X72</f>
        <v>1475.5</v>
      </c>
    </row>
    <row r="79" spans="1:44" x14ac:dyDescent="0.25">
      <c r="A79" s="126">
        <f t="shared" si="57"/>
        <v>44319.833333333168</v>
      </c>
      <c r="B79" s="171">
        <v>385</v>
      </c>
      <c r="C79" s="98"/>
      <c r="D79" s="98"/>
      <c r="E79" s="89">
        <f t="shared" si="36"/>
        <v>385</v>
      </c>
      <c r="F79" s="29">
        <f t="shared" si="37"/>
        <v>68</v>
      </c>
      <c r="G79" s="28" t="str">
        <f t="shared" si="38"/>
        <v>Yes</v>
      </c>
      <c r="H79" s="33">
        <f>'05-21 Hourly Purch Alloc'!F73</f>
        <v>80.942999999999998</v>
      </c>
      <c r="I79" s="23">
        <f t="shared" si="39"/>
        <v>9.59</v>
      </c>
      <c r="J79" s="13">
        <f t="shared" si="40"/>
        <v>80.942999999999998</v>
      </c>
      <c r="K79" s="96">
        <f t="shared" si="41"/>
        <v>80.942999999999998</v>
      </c>
      <c r="L79" s="13">
        <f t="shared" si="42"/>
        <v>489.36160000000001</v>
      </c>
      <c r="M79" s="13">
        <f t="shared" si="43"/>
        <v>595.5</v>
      </c>
      <c r="N79" s="13">
        <f t="shared" si="44"/>
        <v>579.89</v>
      </c>
      <c r="O79" s="11">
        <f t="shared" si="45"/>
        <v>0</v>
      </c>
      <c r="P79" s="11">
        <f t="shared" si="46"/>
        <v>0</v>
      </c>
      <c r="Q79" s="11">
        <f t="shared" si="47"/>
        <v>0</v>
      </c>
      <c r="R79" s="15">
        <f t="shared" si="48"/>
        <v>0</v>
      </c>
      <c r="S79" s="15">
        <f t="shared" si="49"/>
        <v>0</v>
      </c>
      <c r="T79" s="15">
        <f t="shared" si="50"/>
        <v>0</v>
      </c>
      <c r="U79" s="121">
        <f>'05-21 Hourly Purch Alloc'!J73</f>
        <v>32.09287650568919</v>
      </c>
      <c r="V79" s="109">
        <f t="shared" si="51"/>
        <v>0</v>
      </c>
      <c r="W79" s="16">
        <f t="shared" si="52"/>
        <v>21.206728953433903</v>
      </c>
      <c r="X79" s="17">
        <f t="shared" si="53"/>
        <v>0</v>
      </c>
      <c r="Y79" s="18">
        <f t="shared" si="54"/>
        <v>0</v>
      </c>
      <c r="Z79" s="191"/>
      <c r="AA79" s="113">
        <f t="shared" si="55"/>
        <v>0</v>
      </c>
      <c r="AB79" s="4">
        <f t="shared" si="56"/>
        <v>0</v>
      </c>
      <c r="AD79" s="8"/>
      <c r="AE79" s="46">
        <f>'05-21 Gen Pivot'!V73</f>
        <v>489.36160000000001</v>
      </c>
      <c r="AF79" s="120">
        <f>'05-21 KP Int Load &amp; Marg Loss'!N69</f>
        <v>579.89</v>
      </c>
      <c r="AG79" s="47">
        <f>'05-21 KP Int Load &amp; Marg Loss'!V69</f>
        <v>9.59</v>
      </c>
      <c r="AH79" s="46">
        <f>'05-21 Gen Pivot'!W73</f>
        <v>595.5</v>
      </c>
      <c r="AJ79" s="122">
        <f>'05-21 Gen Pivot'!Y73</f>
        <v>508.15</v>
      </c>
      <c r="AL79" s="8">
        <f t="shared" si="33"/>
        <v>87.350000000000023</v>
      </c>
      <c r="AN79" s="8">
        <f t="shared" si="34"/>
        <v>489.36160000000001</v>
      </c>
      <c r="AP79" s="12">
        <f t="shared" si="35"/>
        <v>-106.13839999999999</v>
      </c>
      <c r="AR79" s="122">
        <f>'05-21 Gen Pivot'!X73</f>
        <v>1475.5</v>
      </c>
    </row>
    <row r="80" spans="1:44" x14ac:dyDescent="0.25">
      <c r="A80" s="126">
        <f t="shared" si="57"/>
        <v>44319.874999999833</v>
      </c>
      <c r="B80" s="171">
        <v>385</v>
      </c>
      <c r="C80" s="98"/>
      <c r="D80" s="98"/>
      <c r="E80" s="89">
        <f t="shared" si="36"/>
        <v>385</v>
      </c>
      <c r="F80" s="29">
        <f t="shared" si="37"/>
        <v>69</v>
      </c>
      <c r="G80" s="28" t="str">
        <f t="shared" si="38"/>
        <v>Yes</v>
      </c>
      <c r="H80" s="33">
        <f>'05-21 Hourly Purch Alloc'!F74</f>
        <v>99.953000000000003</v>
      </c>
      <c r="I80" s="23">
        <f t="shared" si="39"/>
        <v>9.2900000000000009</v>
      </c>
      <c r="J80" s="13">
        <f t="shared" si="40"/>
        <v>99.953000000000003</v>
      </c>
      <c r="K80" s="96">
        <f t="shared" si="41"/>
        <v>99.953000000000003</v>
      </c>
      <c r="L80" s="13">
        <f t="shared" si="42"/>
        <v>470.31359999999995</v>
      </c>
      <c r="M80" s="13">
        <f t="shared" si="43"/>
        <v>595.5</v>
      </c>
      <c r="N80" s="13">
        <f t="shared" si="44"/>
        <v>579.56000000000006</v>
      </c>
      <c r="O80" s="11">
        <f t="shared" si="45"/>
        <v>0</v>
      </c>
      <c r="P80" s="11">
        <f t="shared" si="46"/>
        <v>0</v>
      </c>
      <c r="Q80" s="11">
        <f t="shared" si="47"/>
        <v>0</v>
      </c>
      <c r="R80" s="15">
        <f t="shared" si="48"/>
        <v>0</v>
      </c>
      <c r="S80" s="15">
        <f t="shared" si="49"/>
        <v>0</v>
      </c>
      <c r="T80" s="15">
        <f t="shared" si="50"/>
        <v>0</v>
      </c>
      <c r="U80" s="121">
        <f>'05-21 Hourly Purch Alloc'!J74</f>
        <v>29.120651526217319</v>
      </c>
      <c r="V80" s="109">
        <f t="shared" si="51"/>
        <v>0</v>
      </c>
      <c r="W80" s="16">
        <f t="shared" si="52"/>
        <v>21.206728953433903</v>
      </c>
      <c r="X80" s="17">
        <f t="shared" si="53"/>
        <v>0</v>
      </c>
      <c r="Y80" s="18">
        <f t="shared" si="54"/>
        <v>0</v>
      </c>
      <c r="Z80" s="191"/>
      <c r="AA80" s="113">
        <f t="shared" si="55"/>
        <v>0</v>
      </c>
      <c r="AB80" s="4">
        <f t="shared" si="56"/>
        <v>0</v>
      </c>
      <c r="AD80" s="8"/>
      <c r="AE80" s="46">
        <f>'05-21 Gen Pivot'!V74</f>
        <v>470.31359999999995</v>
      </c>
      <c r="AF80" s="120">
        <f>'05-21 KP Int Load &amp; Marg Loss'!N70</f>
        <v>579.56000000000006</v>
      </c>
      <c r="AG80" s="47">
        <f>'05-21 KP Int Load &amp; Marg Loss'!V70</f>
        <v>9.2900000000000009</v>
      </c>
      <c r="AH80" s="46">
        <f>'05-21 Gen Pivot'!W74</f>
        <v>595.5</v>
      </c>
      <c r="AJ80" s="122">
        <f>'05-21 Gen Pivot'!Y74</f>
        <v>587</v>
      </c>
      <c r="AL80" s="8">
        <f t="shared" si="33"/>
        <v>8.5</v>
      </c>
      <c r="AN80" s="8">
        <f t="shared" si="34"/>
        <v>470.31359999999995</v>
      </c>
      <c r="AP80" s="12">
        <f t="shared" si="35"/>
        <v>-125.18640000000005</v>
      </c>
      <c r="AR80" s="122">
        <f>'05-21 Gen Pivot'!X74</f>
        <v>1475.5</v>
      </c>
    </row>
    <row r="81" spans="1:44" x14ac:dyDescent="0.25">
      <c r="A81" s="126">
        <f t="shared" si="57"/>
        <v>44319.916666666497</v>
      </c>
      <c r="B81" s="171">
        <v>385</v>
      </c>
      <c r="C81" s="98"/>
      <c r="D81" s="98"/>
      <c r="E81" s="89">
        <f t="shared" si="36"/>
        <v>385</v>
      </c>
      <c r="F81" s="29">
        <f t="shared" si="37"/>
        <v>70</v>
      </c>
      <c r="G81" s="28" t="str">
        <f t="shared" si="38"/>
        <v>Yes</v>
      </c>
      <c r="H81" s="33">
        <f>'05-21 Hourly Purch Alloc'!F75</f>
        <v>72.23</v>
      </c>
      <c r="I81" s="23">
        <f t="shared" si="39"/>
        <v>9.8000000000000007</v>
      </c>
      <c r="J81" s="13">
        <f t="shared" si="40"/>
        <v>72.23</v>
      </c>
      <c r="K81" s="96">
        <f t="shared" si="41"/>
        <v>72.23</v>
      </c>
      <c r="L81" s="13">
        <f t="shared" si="42"/>
        <v>500.49599999999998</v>
      </c>
      <c r="M81" s="13">
        <f t="shared" si="43"/>
        <v>595.5</v>
      </c>
      <c r="N81" s="13">
        <f t="shared" si="44"/>
        <v>582.5200000000001</v>
      </c>
      <c r="O81" s="11">
        <f t="shared" si="45"/>
        <v>0</v>
      </c>
      <c r="P81" s="11">
        <f t="shared" si="46"/>
        <v>0</v>
      </c>
      <c r="Q81" s="11">
        <f t="shared" si="47"/>
        <v>0</v>
      </c>
      <c r="R81" s="15">
        <f t="shared" si="48"/>
        <v>0</v>
      </c>
      <c r="S81" s="15">
        <f t="shared" si="49"/>
        <v>0</v>
      </c>
      <c r="T81" s="15">
        <f t="shared" si="50"/>
        <v>0</v>
      </c>
      <c r="U81" s="121">
        <f>'05-21 Hourly Purch Alloc'!J75</f>
        <v>30.347803405787065</v>
      </c>
      <c r="V81" s="109">
        <f t="shared" si="51"/>
        <v>0</v>
      </c>
      <c r="W81" s="16">
        <f t="shared" si="52"/>
        <v>21.206728953433903</v>
      </c>
      <c r="X81" s="17">
        <f t="shared" si="53"/>
        <v>0</v>
      </c>
      <c r="Y81" s="18">
        <f t="shared" si="54"/>
        <v>0</v>
      </c>
      <c r="Z81" s="191"/>
      <c r="AA81" s="113">
        <f t="shared" si="55"/>
        <v>0</v>
      </c>
      <c r="AB81" s="4">
        <f t="shared" si="56"/>
        <v>0</v>
      </c>
      <c r="AD81" s="8"/>
      <c r="AE81" s="46">
        <f>'05-21 Gen Pivot'!V75</f>
        <v>500.49599999999998</v>
      </c>
      <c r="AF81" s="120">
        <f>'05-21 KP Int Load &amp; Marg Loss'!N71</f>
        <v>582.5200000000001</v>
      </c>
      <c r="AG81" s="47">
        <f>'05-21 KP Int Load &amp; Marg Loss'!V71</f>
        <v>9.8000000000000007</v>
      </c>
      <c r="AH81" s="46">
        <f>'05-21 Gen Pivot'!W75</f>
        <v>595.5</v>
      </c>
      <c r="AJ81" s="122">
        <f>'05-21 Gen Pivot'!Y75</f>
        <v>589.70000000000005</v>
      </c>
      <c r="AL81" s="8">
        <f t="shared" si="33"/>
        <v>5.7999999999999545</v>
      </c>
      <c r="AN81" s="8">
        <f t="shared" si="34"/>
        <v>500.49599999999998</v>
      </c>
      <c r="AP81" s="12">
        <f t="shared" si="35"/>
        <v>-95.004000000000019</v>
      </c>
      <c r="AR81" s="122">
        <f>'05-21 Gen Pivot'!X75</f>
        <v>1475.5</v>
      </c>
    </row>
    <row r="82" spans="1:44" x14ac:dyDescent="0.25">
      <c r="A82" s="126">
        <f t="shared" si="57"/>
        <v>44319.958333333161</v>
      </c>
      <c r="B82" s="171">
        <v>385</v>
      </c>
      <c r="C82" s="98"/>
      <c r="D82" s="98"/>
      <c r="E82" s="89">
        <f t="shared" si="36"/>
        <v>385</v>
      </c>
      <c r="F82" s="29">
        <f t="shared" si="37"/>
        <v>71</v>
      </c>
      <c r="G82" s="28" t="str">
        <f t="shared" si="38"/>
        <v>Yes</v>
      </c>
      <c r="H82" s="33">
        <f>'05-21 Hourly Purch Alloc'!F76</f>
        <v>93.05</v>
      </c>
      <c r="I82" s="23">
        <f t="shared" si="39"/>
        <v>8.9899999999999984</v>
      </c>
      <c r="J82" s="13">
        <f t="shared" si="40"/>
        <v>93.05</v>
      </c>
      <c r="K82" s="96">
        <f t="shared" si="41"/>
        <v>93.05</v>
      </c>
      <c r="L82" s="13">
        <f t="shared" si="42"/>
        <v>449.44479999999999</v>
      </c>
      <c r="M82" s="13">
        <f t="shared" si="43"/>
        <v>595.5</v>
      </c>
      <c r="N82" s="13">
        <f t="shared" si="44"/>
        <v>542.66</v>
      </c>
      <c r="O82" s="11">
        <f t="shared" si="45"/>
        <v>0</v>
      </c>
      <c r="P82" s="11">
        <f t="shared" si="46"/>
        <v>0</v>
      </c>
      <c r="Q82" s="11">
        <f t="shared" si="47"/>
        <v>0</v>
      </c>
      <c r="R82" s="15">
        <f t="shared" si="48"/>
        <v>0</v>
      </c>
      <c r="S82" s="15">
        <f t="shared" si="49"/>
        <v>0</v>
      </c>
      <c r="T82" s="15">
        <f t="shared" si="50"/>
        <v>0</v>
      </c>
      <c r="U82" s="121">
        <f>'05-21 Hourly Purch Alloc'!J76</f>
        <v>26.48</v>
      </c>
      <c r="V82" s="109">
        <f t="shared" si="51"/>
        <v>0</v>
      </c>
      <c r="W82" s="16">
        <f t="shared" si="52"/>
        <v>21.206728953433903</v>
      </c>
      <c r="X82" s="17">
        <f t="shared" si="53"/>
        <v>0</v>
      </c>
      <c r="Y82" s="18">
        <f t="shared" si="54"/>
        <v>0</v>
      </c>
      <c r="Z82" s="191"/>
      <c r="AA82" s="113">
        <f t="shared" si="55"/>
        <v>0</v>
      </c>
      <c r="AB82" s="4">
        <f t="shared" si="56"/>
        <v>0</v>
      </c>
      <c r="AD82" s="8"/>
      <c r="AE82" s="46">
        <f>'05-21 Gen Pivot'!V76</f>
        <v>449.44479999999999</v>
      </c>
      <c r="AF82" s="120">
        <f>'05-21 KP Int Load &amp; Marg Loss'!N72</f>
        <v>542.66</v>
      </c>
      <c r="AG82" s="47">
        <f>'05-21 KP Int Load &amp; Marg Loss'!V72</f>
        <v>8.9899999999999984</v>
      </c>
      <c r="AH82" s="46">
        <f>'05-21 Gen Pivot'!W76</f>
        <v>595.5</v>
      </c>
      <c r="AJ82" s="122">
        <f>'05-21 Gen Pivot'!Y76</f>
        <v>593</v>
      </c>
      <c r="AL82" s="8">
        <f t="shared" si="33"/>
        <v>2.5</v>
      </c>
      <c r="AN82" s="8">
        <f t="shared" si="34"/>
        <v>449.44479999999999</v>
      </c>
      <c r="AP82" s="12">
        <f t="shared" si="35"/>
        <v>-146.05520000000001</v>
      </c>
      <c r="AR82" s="122">
        <f>'05-21 Gen Pivot'!X76</f>
        <v>1475.5</v>
      </c>
    </row>
    <row r="83" spans="1:44" x14ac:dyDescent="0.25">
      <c r="A83" s="126">
        <f t="shared" si="57"/>
        <v>44319.999999999825</v>
      </c>
      <c r="B83" s="171">
        <v>385</v>
      </c>
      <c r="C83" s="98"/>
      <c r="D83" s="98"/>
      <c r="E83" s="89">
        <f t="shared" si="36"/>
        <v>385</v>
      </c>
      <c r="F83" s="29">
        <f t="shared" si="37"/>
        <v>72</v>
      </c>
      <c r="G83" s="28" t="str">
        <f t="shared" si="38"/>
        <v>Yes</v>
      </c>
      <c r="H83" s="33">
        <f>'05-21 Hourly Purch Alloc'!F77</f>
        <v>209.03799999999998</v>
      </c>
      <c r="I83" s="23">
        <f t="shared" si="39"/>
        <v>7.59</v>
      </c>
      <c r="J83" s="13">
        <f t="shared" si="40"/>
        <v>209.03799999999998</v>
      </c>
      <c r="K83" s="96">
        <f t="shared" si="41"/>
        <v>209.03799999999998</v>
      </c>
      <c r="L83" s="13">
        <f t="shared" si="42"/>
        <v>359.16480000000001</v>
      </c>
      <c r="M83" s="13">
        <f t="shared" si="43"/>
        <v>595.5</v>
      </c>
      <c r="N83" s="13">
        <f t="shared" si="44"/>
        <v>496.62</v>
      </c>
      <c r="O83" s="11">
        <f t="shared" si="45"/>
        <v>0</v>
      </c>
      <c r="P83" s="11">
        <f t="shared" si="46"/>
        <v>0</v>
      </c>
      <c r="Q83" s="11">
        <f t="shared" si="47"/>
        <v>0</v>
      </c>
      <c r="R83" s="15">
        <f t="shared" si="48"/>
        <v>0</v>
      </c>
      <c r="S83" s="15">
        <f t="shared" si="49"/>
        <v>0</v>
      </c>
      <c r="T83" s="15">
        <f t="shared" si="50"/>
        <v>0</v>
      </c>
      <c r="U83" s="121">
        <f>'05-21 Hourly Purch Alloc'!J77</f>
        <v>23.029977803078864</v>
      </c>
      <c r="V83" s="109">
        <f t="shared" si="51"/>
        <v>0</v>
      </c>
      <c r="W83" s="16">
        <f t="shared" si="52"/>
        <v>21.206728953433903</v>
      </c>
      <c r="X83" s="17">
        <f t="shared" si="53"/>
        <v>0</v>
      </c>
      <c r="Y83" s="18">
        <f t="shared" si="54"/>
        <v>0</v>
      </c>
      <c r="Z83" s="191"/>
      <c r="AA83" s="113">
        <f t="shared" si="55"/>
        <v>0</v>
      </c>
      <c r="AB83" s="4">
        <f t="shared" si="56"/>
        <v>0</v>
      </c>
      <c r="AD83" s="8"/>
      <c r="AE83" s="46">
        <f>'05-21 Gen Pivot'!V77</f>
        <v>359.16480000000001</v>
      </c>
      <c r="AF83" s="120">
        <f>'05-21 KP Int Load &amp; Marg Loss'!N73</f>
        <v>496.62</v>
      </c>
      <c r="AG83" s="47">
        <f>'05-21 KP Int Load &amp; Marg Loss'!V73</f>
        <v>7.59</v>
      </c>
      <c r="AH83" s="46">
        <f>'05-21 Gen Pivot'!W77</f>
        <v>595.5</v>
      </c>
      <c r="AJ83" s="122">
        <f>'05-21 Gen Pivot'!Y77</f>
        <v>593</v>
      </c>
      <c r="AL83" s="8">
        <f t="shared" si="33"/>
        <v>2.5</v>
      </c>
      <c r="AN83" s="8">
        <f t="shared" si="34"/>
        <v>359.16480000000001</v>
      </c>
      <c r="AP83" s="12">
        <f t="shared" si="35"/>
        <v>-236.33519999999999</v>
      </c>
      <c r="AR83" s="122">
        <f>'05-21 Gen Pivot'!X77</f>
        <v>1475.5</v>
      </c>
    </row>
    <row r="84" spans="1:44" x14ac:dyDescent="0.25">
      <c r="A84" s="126">
        <f t="shared" si="57"/>
        <v>44320.04166666649</v>
      </c>
      <c r="B84" s="171">
        <v>385</v>
      </c>
      <c r="C84" s="98"/>
      <c r="D84" s="98"/>
      <c r="E84" s="89">
        <f t="shared" si="36"/>
        <v>385</v>
      </c>
      <c r="F84" s="29">
        <f t="shared" si="37"/>
        <v>73</v>
      </c>
      <c r="G84" s="28" t="str">
        <f t="shared" si="38"/>
        <v>Yes</v>
      </c>
      <c r="H84" s="33">
        <f>'05-21 Hourly Purch Alloc'!F78</f>
        <v>173.52700000000002</v>
      </c>
      <c r="I84" s="23">
        <f t="shared" si="39"/>
        <v>6.6799999999999988</v>
      </c>
      <c r="J84" s="13">
        <f t="shared" si="40"/>
        <v>173.52700000000002</v>
      </c>
      <c r="K84" s="96">
        <f t="shared" si="41"/>
        <v>173.52700000000002</v>
      </c>
      <c r="L84" s="13">
        <f t="shared" si="42"/>
        <v>300.42399999999998</v>
      </c>
      <c r="M84" s="13">
        <f t="shared" si="43"/>
        <v>595.5</v>
      </c>
      <c r="N84" s="13">
        <f t="shared" si="44"/>
        <v>460.06</v>
      </c>
      <c r="O84" s="11">
        <f t="shared" si="45"/>
        <v>0</v>
      </c>
      <c r="P84" s="11">
        <f t="shared" si="46"/>
        <v>0</v>
      </c>
      <c r="Q84" s="11">
        <f t="shared" si="47"/>
        <v>0</v>
      </c>
      <c r="R84" s="15">
        <f t="shared" si="48"/>
        <v>0</v>
      </c>
      <c r="S84" s="15">
        <f t="shared" si="49"/>
        <v>0</v>
      </c>
      <c r="T84" s="15">
        <f t="shared" si="50"/>
        <v>0</v>
      </c>
      <c r="U84" s="121">
        <f>'05-21 Hourly Purch Alloc'!J78</f>
        <v>22.299999423720802</v>
      </c>
      <c r="V84" s="109">
        <f t="shared" si="51"/>
        <v>0</v>
      </c>
      <c r="W84" s="16">
        <f t="shared" si="52"/>
        <v>21.206728953433903</v>
      </c>
      <c r="X84" s="17">
        <f t="shared" si="53"/>
        <v>0</v>
      </c>
      <c r="Y84" s="18">
        <f t="shared" si="54"/>
        <v>0</v>
      </c>
      <c r="Z84" s="191"/>
      <c r="AA84" s="113">
        <f t="shared" si="55"/>
        <v>0</v>
      </c>
      <c r="AB84" s="4">
        <f t="shared" si="56"/>
        <v>0</v>
      </c>
      <c r="AD84" s="8"/>
      <c r="AE84" s="46">
        <f>'05-21 Gen Pivot'!V78</f>
        <v>300.42399999999998</v>
      </c>
      <c r="AF84" s="120">
        <f>'05-21 KP Int Load &amp; Marg Loss'!N74</f>
        <v>460.06</v>
      </c>
      <c r="AG84" s="47">
        <f>'05-21 KP Int Load &amp; Marg Loss'!V74</f>
        <v>6.6799999999999988</v>
      </c>
      <c r="AH84" s="46">
        <f>'05-21 Gen Pivot'!W78</f>
        <v>595.5</v>
      </c>
      <c r="AJ84" s="122">
        <f>'05-21 Gen Pivot'!Y78</f>
        <v>593</v>
      </c>
      <c r="AL84" s="8">
        <f t="shared" si="33"/>
        <v>2.5</v>
      </c>
      <c r="AN84" s="8">
        <f t="shared" si="34"/>
        <v>300.42399999999998</v>
      </c>
      <c r="AP84" s="12">
        <f t="shared" si="35"/>
        <v>-295.07600000000002</v>
      </c>
      <c r="AR84" s="122">
        <f>'05-21 Gen Pivot'!X78</f>
        <v>1475.5</v>
      </c>
    </row>
    <row r="85" spans="1:44" x14ac:dyDescent="0.25">
      <c r="A85" s="126">
        <f t="shared" si="57"/>
        <v>44320.083333333154</v>
      </c>
      <c r="B85" s="171">
        <v>385</v>
      </c>
      <c r="C85" s="98"/>
      <c r="D85" s="98"/>
      <c r="E85" s="89">
        <f t="shared" si="36"/>
        <v>385</v>
      </c>
      <c r="F85" s="29">
        <f t="shared" si="37"/>
        <v>74</v>
      </c>
      <c r="G85" s="28" t="str">
        <f t="shared" si="38"/>
        <v>Yes</v>
      </c>
      <c r="H85" s="33">
        <f>'05-21 Hourly Purch Alloc'!F79</f>
        <v>155.06</v>
      </c>
      <c r="I85" s="23">
        <f t="shared" si="39"/>
        <v>6.169999999999999</v>
      </c>
      <c r="J85" s="13">
        <f t="shared" si="40"/>
        <v>155.06</v>
      </c>
      <c r="K85" s="96">
        <f t="shared" si="41"/>
        <v>155.06</v>
      </c>
      <c r="L85" s="13">
        <f t="shared" si="42"/>
        <v>280.70240000000001</v>
      </c>
      <c r="M85" s="13">
        <f t="shared" si="43"/>
        <v>439.5</v>
      </c>
      <c r="N85" s="13">
        <f t="shared" si="44"/>
        <v>440.57</v>
      </c>
      <c r="O85" s="11">
        <f t="shared" si="45"/>
        <v>1.0699999999999932</v>
      </c>
      <c r="P85" s="11">
        <f t="shared" si="46"/>
        <v>1.0699999999999932</v>
      </c>
      <c r="Q85" s="11">
        <f t="shared" si="47"/>
        <v>1.3624000000000365</v>
      </c>
      <c r="R85" s="15">
        <f t="shared" si="48"/>
        <v>1.0699999999999932</v>
      </c>
      <c r="S85" s="15">
        <f t="shared" si="49"/>
        <v>0</v>
      </c>
      <c r="T85" s="15">
        <f t="shared" si="50"/>
        <v>0</v>
      </c>
      <c r="U85" s="121">
        <f>'05-21 Hourly Purch Alloc'!J79</f>
        <v>19.610047723461889</v>
      </c>
      <c r="V85" s="109">
        <f t="shared" si="51"/>
        <v>20.98275106410409</v>
      </c>
      <c r="W85" s="16">
        <f t="shared" si="52"/>
        <v>21.206728953433903</v>
      </c>
      <c r="X85" s="17">
        <f t="shared" si="53"/>
        <v>0</v>
      </c>
      <c r="Y85" s="18">
        <f t="shared" si="54"/>
        <v>0</v>
      </c>
      <c r="Z85" s="191"/>
      <c r="AA85" s="113">
        <f t="shared" si="55"/>
        <v>20.98275106410409</v>
      </c>
      <c r="AB85" s="4">
        <f t="shared" si="56"/>
        <v>0</v>
      </c>
      <c r="AD85" s="8"/>
      <c r="AE85" s="46">
        <f>'05-21 Gen Pivot'!V79</f>
        <v>280.70240000000001</v>
      </c>
      <c r="AF85" s="120">
        <f>'05-21 KP Int Load &amp; Marg Loss'!N75</f>
        <v>440.57</v>
      </c>
      <c r="AG85" s="47">
        <f>'05-21 KP Int Load &amp; Marg Loss'!V75</f>
        <v>6.169999999999999</v>
      </c>
      <c r="AH85" s="46">
        <f>'05-21 Gen Pivot'!W79</f>
        <v>439.5</v>
      </c>
      <c r="AJ85" s="122">
        <f>'05-21 Gen Pivot'!Y79</f>
        <v>439</v>
      </c>
      <c r="AL85" s="8">
        <f t="shared" si="33"/>
        <v>0.5</v>
      </c>
      <c r="AN85" s="8">
        <f t="shared" si="34"/>
        <v>280.70240000000001</v>
      </c>
      <c r="AP85" s="12">
        <f t="shared" si="35"/>
        <v>-158.79759999999999</v>
      </c>
      <c r="AR85" s="122">
        <f>'05-21 Gen Pivot'!X79</f>
        <v>1475.5</v>
      </c>
    </row>
    <row r="86" spans="1:44" x14ac:dyDescent="0.25">
      <c r="A86" s="126">
        <f t="shared" si="57"/>
        <v>44320.124999999818</v>
      </c>
      <c r="B86" s="171">
        <v>385</v>
      </c>
      <c r="C86" s="98"/>
      <c r="D86" s="98"/>
      <c r="E86" s="89">
        <f t="shared" si="36"/>
        <v>385</v>
      </c>
      <c r="F86" s="29">
        <f t="shared" si="37"/>
        <v>75</v>
      </c>
      <c r="G86" s="28" t="str">
        <f t="shared" si="38"/>
        <v>Yes</v>
      </c>
      <c r="H86" s="33">
        <f>'05-21 Hourly Purch Alloc'!F80</f>
        <v>149.82</v>
      </c>
      <c r="I86" s="23">
        <f t="shared" si="39"/>
        <v>5.88</v>
      </c>
      <c r="J86" s="13">
        <f t="shared" si="40"/>
        <v>149.82</v>
      </c>
      <c r="K86" s="96">
        <f t="shared" si="41"/>
        <v>149.82</v>
      </c>
      <c r="L86" s="13">
        <f t="shared" si="42"/>
        <v>280.80959999999999</v>
      </c>
      <c r="M86" s="13">
        <f t="shared" si="43"/>
        <v>466.5</v>
      </c>
      <c r="N86" s="13">
        <f t="shared" si="44"/>
        <v>435.03999999999996</v>
      </c>
      <c r="O86" s="11">
        <f t="shared" si="45"/>
        <v>0</v>
      </c>
      <c r="P86" s="11">
        <f t="shared" si="46"/>
        <v>0</v>
      </c>
      <c r="Q86" s="11">
        <f t="shared" si="47"/>
        <v>0</v>
      </c>
      <c r="R86" s="15">
        <f t="shared" si="48"/>
        <v>0</v>
      </c>
      <c r="S86" s="15">
        <f t="shared" si="49"/>
        <v>0</v>
      </c>
      <c r="T86" s="15">
        <f t="shared" si="50"/>
        <v>0</v>
      </c>
      <c r="U86" s="121">
        <f>'05-21 Hourly Purch Alloc'!J80</f>
        <v>18.639947937525029</v>
      </c>
      <c r="V86" s="109">
        <f t="shared" si="51"/>
        <v>0</v>
      </c>
      <c r="W86" s="16">
        <f t="shared" si="52"/>
        <v>21.206728953433903</v>
      </c>
      <c r="X86" s="17">
        <f t="shared" si="53"/>
        <v>0</v>
      </c>
      <c r="Y86" s="18">
        <f t="shared" si="54"/>
        <v>0</v>
      </c>
      <c r="Z86" s="191"/>
      <c r="AA86" s="113">
        <f t="shared" si="55"/>
        <v>0</v>
      </c>
      <c r="AB86" s="4">
        <f t="shared" si="56"/>
        <v>0</v>
      </c>
      <c r="AD86" s="8"/>
      <c r="AE86" s="46">
        <f>'05-21 Gen Pivot'!V80</f>
        <v>280.80959999999999</v>
      </c>
      <c r="AF86" s="120">
        <f>'05-21 KP Int Load &amp; Marg Loss'!N76</f>
        <v>435.03999999999996</v>
      </c>
      <c r="AG86" s="47">
        <f>'05-21 KP Int Load &amp; Marg Loss'!V76</f>
        <v>5.88</v>
      </c>
      <c r="AH86" s="46">
        <f>'05-21 Gen Pivot'!W80</f>
        <v>466.5</v>
      </c>
      <c r="AJ86" s="122">
        <f>'05-21 Gen Pivot'!Y80</f>
        <v>466</v>
      </c>
      <c r="AL86" s="8">
        <f t="shared" si="33"/>
        <v>0.5</v>
      </c>
      <c r="AN86" s="8">
        <f t="shared" si="34"/>
        <v>280.80959999999999</v>
      </c>
      <c r="AP86" s="12">
        <f t="shared" si="35"/>
        <v>-185.69040000000001</v>
      </c>
      <c r="AR86" s="122">
        <f>'05-21 Gen Pivot'!X80</f>
        <v>1475.5</v>
      </c>
    </row>
    <row r="87" spans="1:44" x14ac:dyDescent="0.25">
      <c r="A87" s="126">
        <f t="shared" si="57"/>
        <v>44320.166666666482</v>
      </c>
      <c r="B87" s="171">
        <v>385</v>
      </c>
      <c r="C87" s="98"/>
      <c r="D87" s="98"/>
      <c r="E87" s="89">
        <f t="shared" si="36"/>
        <v>385</v>
      </c>
      <c r="F87" s="29">
        <f t="shared" si="37"/>
        <v>76</v>
      </c>
      <c r="G87" s="28" t="str">
        <f t="shared" si="38"/>
        <v>Yes</v>
      </c>
      <c r="H87" s="33">
        <f>'05-21 Hourly Purch Alloc'!F81</f>
        <v>141.71900000000002</v>
      </c>
      <c r="I87" s="23">
        <f t="shared" si="39"/>
        <v>5.56</v>
      </c>
      <c r="J87" s="13">
        <f t="shared" si="40"/>
        <v>141.71900000000002</v>
      </c>
      <c r="K87" s="96">
        <f t="shared" si="41"/>
        <v>141.71900000000002</v>
      </c>
      <c r="L87" s="13">
        <f t="shared" si="42"/>
        <v>282.42880000000002</v>
      </c>
      <c r="M87" s="13">
        <f t="shared" si="43"/>
        <v>517</v>
      </c>
      <c r="N87" s="13">
        <f t="shared" si="44"/>
        <v>426.61999999999995</v>
      </c>
      <c r="O87" s="11">
        <f t="shared" si="45"/>
        <v>0</v>
      </c>
      <c r="P87" s="11">
        <f t="shared" si="46"/>
        <v>0</v>
      </c>
      <c r="Q87" s="11">
        <f t="shared" si="47"/>
        <v>0</v>
      </c>
      <c r="R87" s="15">
        <f t="shared" si="48"/>
        <v>0</v>
      </c>
      <c r="S87" s="15">
        <f t="shared" si="49"/>
        <v>0</v>
      </c>
      <c r="T87" s="15">
        <f t="shared" si="50"/>
        <v>0</v>
      </c>
      <c r="U87" s="121">
        <f>'05-21 Hourly Purch Alloc'!J81</f>
        <v>18.079975162116583</v>
      </c>
      <c r="V87" s="109">
        <f t="shared" si="51"/>
        <v>0</v>
      </c>
      <c r="W87" s="16">
        <f t="shared" si="52"/>
        <v>21.206728953433903</v>
      </c>
      <c r="X87" s="17">
        <f t="shared" si="53"/>
        <v>0</v>
      </c>
      <c r="Y87" s="18">
        <f t="shared" si="54"/>
        <v>0</v>
      </c>
      <c r="Z87" s="191"/>
      <c r="AA87" s="113">
        <f t="shared" si="55"/>
        <v>0</v>
      </c>
      <c r="AB87" s="4">
        <f t="shared" si="56"/>
        <v>0</v>
      </c>
      <c r="AD87" s="8"/>
      <c r="AE87" s="46">
        <f>'05-21 Gen Pivot'!V81</f>
        <v>282.42880000000002</v>
      </c>
      <c r="AF87" s="120">
        <f>'05-21 KP Int Load &amp; Marg Loss'!N77</f>
        <v>426.61999999999995</v>
      </c>
      <c r="AG87" s="47">
        <f>'05-21 KP Int Load &amp; Marg Loss'!V77</f>
        <v>5.56</v>
      </c>
      <c r="AH87" s="46">
        <f>'05-21 Gen Pivot'!W81</f>
        <v>517</v>
      </c>
      <c r="AJ87" s="122">
        <f>'05-21 Gen Pivot'!Y81</f>
        <v>515.5</v>
      </c>
      <c r="AL87" s="8">
        <f t="shared" si="33"/>
        <v>1.5</v>
      </c>
      <c r="AN87" s="8">
        <f t="shared" si="34"/>
        <v>282.42880000000002</v>
      </c>
      <c r="AP87" s="12">
        <f t="shared" si="35"/>
        <v>-234.57119999999998</v>
      </c>
      <c r="AR87" s="122">
        <f>'05-21 Gen Pivot'!X81</f>
        <v>1475.5</v>
      </c>
    </row>
    <row r="88" spans="1:44" x14ac:dyDescent="0.25">
      <c r="A88" s="126">
        <f t="shared" si="57"/>
        <v>44320.208333333147</v>
      </c>
      <c r="B88" s="171">
        <v>385</v>
      </c>
      <c r="C88" s="98"/>
      <c r="D88" s="98"/>
      <c r="E88" s="89">
        <f t="shared" si="36"/>
        <v>385</v>
      </c>
      <c r="F88" s="29">
        <f t="shared" si="37"/>
        <v>77</v>
      </c>
      <c r="G88" s="28" t="str">
        <f t="shared" si="38"/>
        <v>Yes</v>
      </c>
      <c r="H88" s="33">
        <f>'05-21 Hourly Purch Alloc'!F82</f>
        <v>148.22899999999998</v>
      </c>
      <c r="I88" s="23">
        <f t="shared" si="39"/>
        <v>5.879999999999999</v>
      </c>
      <c r="J88" s="13">
        <f t="shared" si="40"/>
        <v>148.22899999999998</v>
      </c>
      <c r="K88" s="96">
        <f t="shared" si="41"/>
        <v>148.22899999999998</v>
      </c>
      <c r="L88" s="13">
        <f t="shared" si="42"/>
        <v>280.42079999999999</v>
      </c>
      <c r="M88" s="13">
        <f t="shared" si="43"/>
        <v>432</v>
      </c>
      <c r="N88" s="13">
        <f t="shared" si="44"/>
        <v>433.45</v>
      </c>
      <c r="O88" s="11">
        <f t="shared" si="45"/>
        <v>1.4499999999999886</v>
      </c>
      <c r="P88" s="11">
        <f t="shared" si="46"/>
        <v>1.4499999999999886</v>
      </c>
      <c r="Q88" s="11">
        <f t="shared" si="47"/>
        <v>1.0797999999999774</v>
      </c>
      <c r="R88" s="15">
        <f t="shared" si="48"/>
        <v>1.4499999999999886</v>
      </c>
      <c r="S88" s="15">
        <f t="shared" si="49"/>
        <v>0</v>
      </c>
      <c r="T88" s="15">
        <f t="shared" si="50"/>
        <v>0</v>
      </c>
      <c r="U88" s="121">
        <f>'05-21 Hourly Purch Alloc'!J82</f>
        <v>18.539975308475402</v>
      </c>
      <c r="V88" s="109">
        <f t="shared" si="51"/>
        <v>26.882964197289123</v>
      </c>
      <c r="W88" s="16">
        <f t="shared" si="52"/>
        <v>21.206728953433903</v>
      </c>
      <c r="X88" s="17">
        <f t="shared" si="53"/>
        <v>0</v>
      </c>
      <c r="Y88" s="18">
        <f t="shared" si="54"/>
        <v>0</v>
      </c>
      <c r="Z88" s="191"/>
      <c r="AA88" s="113">
        <f t="shared" si="55"/>
        <v>26.882964197289123</v>
      </c>
      <c r="AB88" s="4">
        <f t="shared" si="56"/>
        <v>0</v>
      </c>
      <c r="AD88" s="8"/>
      <c r="AE88" s="46">
        <f>'05-21 Gen Pivot'!V82</f>
        <v>280.42079999999999</v>
      </c>
      <c r="AF88" s="120">
        <f>'05-21 KP Int Load &amp; Marg Loss'!N78</f>
        <v>433.45</v>
      </c>
      <c r="AG88" s="47">
        <f>'05-21 KP Int Load &amp; Marg Loss'!V78</f>
        <v>5.879999999999999</v>
      </c>
      <c r="AH88" s="46">
        <f>'05-21 Gen Pivot'!W82</f>
        <v>432</v>
      </c>
      <c r="AJ88" s="122">
        <f>'05-21 Gen Pivot'!Y82</f>
        <v>431.5</v>
      </c>
      <c r="AL88" s="8">
        <f t="shared" si="33"/>
        <v>0.5</v>
      </c>
      <c r="AN88" s="8">
        <f t="shared" si="34"/>
        <v>280.42079999999999</v>
      </c>
      <c r="AP88" s="12">
        <f t="shared" si="35"/>
        <v>-151.57920000000001</v>
      </c>
      <c r="AR88" s="122">
        <f>'05-21 Gen Pivot'!X82</f>
        <v>1475.5</v>
      </c>
    </row>
    <row r="89" spans="1:44" x14ac:dyDescent="0.25">
      <c r="A89" s="126">
        <f t="shared" si="57"/>
        <v>44320.249999999811</v>
      </c>
      <c r="B89" s="171">
        <v>385</v>
      </c>
      <c r="C89" s="98"/>
      <c r="D89" s="98"/>
      <c r="E89" s="89">
        <f t="shared" si="36"/>
        <v>385</v>
      </c>
      <c r="F89" s="29">
        <f t="shared" si="37"/>
        <v>78</v>
      </c>
      <c r="G89" s="28" t="str">
        <f t="shared" si="38"/>
        <v>Yes</v>
      </c>
      <c r="H89" s="33">
        <f>'05-21 Hourly Purch Alloc'!F83</f>
        <v>157.60599999999999</v>
      </c>
      <c r="I89" s="23">
        <f t="shared" si="39"/>
        <v>6.87</v>
      </c>
      <c r="J89" s="13">
        <f t="shared" si="40"/>
        <v>157.60599999999999</v>
      </c>
      <c r="K89" s="96">
        <f t="shared" si="41"/>
        <v>157.60599999999999</v>
      </c>
      <c r="L89" s="13">
        <f t="shared" si="42"/>
        <v>280.82240000000002</v>
      </c>
      <c r="M89" s="13">
        <f t="shared" si="43"/>
        <v>447</v>
      </c>
      <c r="N89" s="13">
        <f t="shared" si="44"/>
        <v>443.83</v>
      </c>
      <c r="O89" s="11">
        <f t="shared" si="45"/>
        <v>0</v>
      </c>
      <c r="P89" s="11">
        <f t="shared" si="46"/>
        <v>0</v>
      </c>
      <c r="Q89" s="11">
        <f t="shared" si="47"/>
        <v>0</v>
      </c>
      <c r="R89" s="15">
        <f t="shared" si="48"/>
        <v>0</v>
      </c>
      <c r="S89" s="15">
        <f t="shared" si="49"/>
        <v>0</v>
      </c>
      <c r="T89" s="15">
        <f t="shared" si="50"/>
        <v>0</v>
      </c>
      <c r="U89" s="121">
        <f>'05-21 Hourly Purch Alloc'!J83</f>
        <v>20.070048094615686</v>
      </c>
      <c r="V89" s="109">
        <f t="shared" si="51"/>
        <v>0</v>
      </c>
      <c r="W89" s="16">
        <f t="shared" si="52"/>
        <v>21.206728953433903</v>
      </c>
      <c r="X89" s="17">
        <f t="shared" si="53"/>
        <v>0</v>
      </c>
      <c r="Y89" s="18">
        <f t="shared" si="54"/>
        <v>0</v>
      </c>
      <c r="Z89" s="191"/>
      <c r="AA89" s="113">
        <f t="shared" si="55"/>
        <v>0</v>
      </c>
      <c r="AB89" s="4">
        <f t="shared" si="56"/>
        <v>0</v>
      </c>
      <c r="AD89" s="8"/>
      <c r="AE89" s="46">
        <f>'05-21 Gen Pivot'!V83</f>
        <v>280.82240000000002</v>
      </c>
      <c r="AF89" s="120">
        <f>'05-21 KP Int Load &amp; Marg Loss'!N79</f>
        <v>443.83</v>
      </c>
      <c r="AG89" s="47">
        <f>'05-21 KP Int Load &amp; Marg Loss'!V79</f>
        <v>6.87</v>
      </c>
      <c r="AH89" s="46">
        <f>'05-21 Gen Pivot'!W83</f>
        <v>447</v>
      </c>
      <c r="AJ89" s="122">
        <f>'05-21 Gen Pivot'!Y83</f>
        <v>446.5</v>
      </c>
      <c r="AL89" s="8">
        <f t="shared" si="33"/>
        <v>0.5</v>
      </c>
      <c r="AN89" s="8">
        <f t="shared" si="34"/>
        <v>280.82240000000002</v>
      </c>
      <c r="AP89" s="12">
        <f t="shared" si="35"/>
        <v>-166.17759999999998</v>
      </c>
      <c r="AR89" s="122">
        <f>'05-21 Gen Pivot'!X83</f>
        <v>1475.5</v>
      </c>
    </row>
    <row r="90" spans="1:44" x14ac:dyDescent="0.25">
      <c r="A90" s="126">
        <f t="shared" si="57"/>
        <v>44320.291666666475</v>
      </c>
      <c r="B90" s="171">
        <v>385</v>
      </c>
      <c r="C90" s="98"/>
      <c r="D90" s="98"/>
      <c r="E90" s="89">
        <f t="shared" si="36"/>
        <v>385</v>
      </c>
      <c r="F90" s="29">
        <f t="shared" si="37"/>
        <v>79</v>
      </c>
      <c r="G90" s="28" t="str">
        <f t="shared" si="38"/>
        <v>Yes</v>
      </c>
      <c r="H90" s="33">
        <f>'05-21 Hourly Purch Alloc'!F84</f>
        <v>155.11700000000002</v>
      </c>
      <c r="I90" s="23">
        <f t="shared" si="39"/>
        <v>7.59</v>
      </c>
      <c r="J90" s="13">
        <f t="shared" si="40"/>
        <v>155.11700000000002</v>
      </c>
      <c r="K90" s="96">
        <f t="shared" si="41"/>
        <v>155.11700000000002</v>
      </c>
      <c r="L90" s="13">
        <f t="shared" si="42"/>
        <v>315.94880000000001</v>
      </c>
      <c r="M90" s="13">
        <f t="shared" si="43"/>
        <v>594</v>
      </c>
      <c r="N90" s="13">
        <f t="shared" si="44"/>
        <v>478.64999999999992</v>
      </c>
      <c r="O90" s="11">
        <f t="shared" si="45"/>
        <v>0</v>
      </c>
      <c r="P90" s="11">
        <f t="shared" si="46"/>
        <v>0</v>
      </c>
      <c r="Q90" s="11">
        <f t="shared" si="47"/>
        <v>0</v>
      </c>
      <c r="R90" s="15">
        <f t="shared" si="48"/>
        <v>0</v>
      </c>
      <c r="S90" s="15">
        <f t="shared" si="49"/>
        <v>0</v>
      </c>
      <c r="T90" s="15">
        <f t="shared" si="50"/>
        <v>0</v>
      </c>
      <c r="U90" s="121">
        <f>'05-21 Hourly Purch Alloc'!J84</f>
        <v>25.589016954943688</v>
      </c>
      <c r="V90" s="109">
        <f t="shared" si="51"/>
        <v>0</v>
      </c>
      <c r="W90" s="16">
        <f t="shared" si="52"/>
        <v>21.206728953433903</v>
      </c>
      <c r="X90" s="17">
        <f t="shared" si="53"/>
        <v>0</v>
      </c>
      <c r="Y90" s="18">
        <f t="shared" si="54"/>
        <v>0</v>
      </c>
      <c r="Z90" s="191"/>
      <c r="AA90" s="113">
        <f t="shared" si="55"/>
        <v>0</v>
      </c>
      <c r="AB90" s="4">
        <f t="shared" si="56"/>
        <v>0</v>
      </c>
      <c r="AD90" s="8"/>
      <c r="AE90" s="46">
        <f>'05-21 Gen Pivot'!V84</f>
        <v>315.94880000000001</v>
      </c>
      <c r="AF90" s="120">
        <f>'05-21 KP Int Load &amp; Marg Loss'!N80</f>
        <v>478.64999999999992</v>
      </c>
      <c r="AG90" s="47">
        <f>'05-21 KP Int Load &amp; Marg Loss'!V80</f>
        <v>7.59</v>
      </c>
      <c r="AH90" s="46">
        <f>'05-21 Gen Pivot'!W84</f>
        <v>594</v>
      </c>
      <c r="AJ90" s="122">
        <f>'05-21 Gen Pivot'!Y84</f>
        <v>591.5</v>
      </c>
      <c r="AL90" s="8">
        <f t="shared" si="33"/>
        <v>2.5</v>
      </c>
      <c r="AN90" s="8">
        <f t="shared" si="34"/>
        <v>315.94880000000001</v>
      </c>
      <c r="AP90" s="12">
        <f t="shared" si="35"/>
        <v>-278.05119999999999</v>
      </c>
      <c r="AR90" s="122">
        <f>'05-21 Gen Pivot'!X84</f>
        <v>1475.5</v>
      </c>
    </row>
    <row r="91" spans="1:44" x14ac:dyDescent="0.25">
      <c r="A91" s="126">
        <f t="shared" si="57"/>
        <v>44320.333333333139</v>
      </c>
      <c r="B91" s="171">
        <v>385</v>
      </c>
      <c r="C91" s="98"/>
      <c r="D91" s="98"/>
      <c r="E91" s="89">
        <f t="shared" si="36"/>
        <v>385</v>
      </c>
      <c r="F91" s="29">
        <f t="shared" si="37"/>
        <v>80</v>
      </c>
      <c r="G91" s="28" t="str">
        <f t="shared" si="38"/>
        <v>Yes</v>
      </c>
      <c r="H91" s="33">
        <f>'05-21 Hourly Purch Alloc'!F85</f>
        <v>146.36700000000002</v>
      </c>
      <c r="I91" s="23">
        <f t="shared" si="39"/>
        <v>9.2000000000000011</v>
      </c>
      <c r="J91" s="13">
        <f t="shared" si="40"/>
        <v>146.36700000000002</v>
      </c>
      <c r="K91" s="96">
        <f t="shared" si="41"/>
        <v>146.36700000000002</v>
      </c>
      <c r="L91" s="13">
        <f t="shared" si="42"/>
        <v>352.50880000000001</v>
      </c>
      <c r="M91" s="13">
        <f t="shared" si="43"/>
        <v>578.5</v>
      </c>
      <c r="N91" s="13">
        <f t="shared" si="44"/>
        <v>508.08000000000004</v>
      </c>
      <c r="O91" s="11">
        <f t="shared" si="45"/>
        <v>0</v>
      </c>
      <c r="P91" s="11">
        <f t="shared" si="46"/>
        <v>0</v>
      </c>
      <c r="Q91" s="11">
        <f t="shared" si="47"/>
        <v>0</v>
      </c>
      <c r="R91" s="15">
        <f t="shared" si="48"/>
        <v>0</v>
      </c>
      <c r="S91" s="15">
        <f t="shared" si="49"/>
        <v>0</v>
      </c>
      <c r="T91" s="15">
        <f t="shared" si="50"/>
        <v>0</v>
      </c>
      <c r="U91" s="121">
        <f>'05-21 Hourly Purch Alloc'!J85</f>
        <v>30.651992990223199</v>
      </c>
      <c r="V91" s="109">
        <f t="shared" si="51"/>
        <v>0</v>
      </c>
      <c r="W91" s="16">
        <f t="shared" si="52"/>
        <v>21.206728953433903</v>
      </c>
      <c r="X91" s="17">
        <f t="shared" si="53"/>
        <v>0</v>
      </c>
      <c r="Y91" s="18">
        <f t="shared" si="54"/>
        <v>0</v>
      </c>
      <c r="Z91" s="191"/>
      <c r="AA91" s="113">
        <f t="shared" si="55"/>
        <v>0</v>
      </c>
      <c r="AB91" s="4">
        <f t="shared" si="56"/>
        <v>0</v>
      </c>
      <c r="AD91" s="8"/>
      <c r="AE91" s="46">
        <f>'05-21 Gen Pivot'!V85</f>
        <v>352.50880000000001</v>
      </c>
      <c r="AF91" s="120">
        <f>'05-21 KP Int Load &amp; Marg Loss'!N81</f>
        <v>508.08000000000004</v>
      </c>
      <c r="AG91" s="47">
        <f>'05-21 KP Int Load &amp; Marg Loss'!V81</f>
        <v>9.2000000000000011</v>
      </c>
      <c r="AH91" s="46">
        <f>'05-21 Gen Pivot'!W85</f>
        <v>578.5</v>
      </c>
      <c r="AJ91" s="122">
        <f>'05-21 Gen Pivot'!Y85</f>
        <v>576.5</v>
      </c>
      <c r="AL91" s="8">
        <f t="shared" si="33"/>
        <v>2</v>
      </c>
      <c r="AN91" s="8">
        <f t="shared" si="34"/>
        <v>352.50880000000001</v>
      </c>
      <c r="AP91" s="12">
        <f t="shared" si="35"/>
        <v>-225.99119999999999</v>
      </c>
      <c r="AR91" s="122">
        <f>'05-21 Gen Pivot'!X85</f>
        <v>1475.5</v>
      </c>
    </row>
    <row r="92" spans="1:44" x14ac:dyDescent="0.25">
      <c r="A92" s="126">
        <f t="shared" si="57"/>
        <v>44320.374999999804</v>
      </c>
      <c r="B92" s="171">
        <v>385</v>
      </c>
      <c r="C92" s="98"/>
      <c r="D92" s="98"/>
      <c r="E92" s="89">
        <f t="shared" si="36"/>
        <v>385</v>
      </c>
      <c r="F92" s="29">
        <f t="shared" si="37"/>
        <v>81</v>
      </c>
      <c r="G92" s="28" t="str">
        <f t="shared" si="38"/>
        <v>Yes</v>
      </c>
      <c r="H92" s="33">
        <f>'05-21 Hourly Purch Alloc'!F86</f>
        <v>109.30500000000001</v>
      </c>
      <c r="I92" s="23">
        <f t="shared" si="39"/>
        <v>8.4699999999999989</v>
      </c>
      <c r="J92" s="13">
        <f t="shared" si="40"/>
        <v>109.30500000000001</v>
      </c>
      <c r="K92" s="96">
        <f t="shared" si="41"/>
        <v>109.30500000000001</v>
      </c>
      <c r="L92" s="13">
        <f t="shared" si="42"/>
        <v>405.13599999999997</v>
      </c>
      <c r="M92" s="13">
        <f t="shared" si="43"/>
        <v>595.5</v>
      </c>
      <c r="N92" s="13">
        <f t="shared" si="44"/>
        <v>522.92000000000007</v>
      </c>
      <c r="O92" s="11">
        <f t="shared" si="45"/>
        <v>0</v>
      </c>
      <c r="P92" s="11">
        <f t="shared" si="46"/>
        <v>0</v>
      </c>
      <c r="Q92" s="11">
        <f t="shared" si="47"/>
        <v>0</v>
      </c>
      <c r="R92" s="15">
        <f t="shared" si="48"/>
        <v>0</v>
      </c>
      <c r="S92" s="15">
        <f t="shared" si="49"/>
        <v>0</v>
      </c>
      <c r="T92" s="15">
        <f t="shared" si="50"/>
        <v>0</v>
      </c>
      <c r="U92" s="121">
        <f>'05-21 Hourly Purch Alloc'!J86</f>
        <v>25.918472073555641</v>
      </c>
      <c r="V92" s="109">
        <f t="shared" si="51"/>
        <v>0</v>
      </c>
      <c r="W92" s="16">
        <f t="shared" si="52"/>
        <v>21.206728953433903</v>
      </c>
      <c r="X92" s="17">
        <f t="shared" si="53"/>
        <v>0</v>
      </c>
      <c r="Y92" s="18">
        <f t="shared" si="54"/>
        <v>0</v>
      </c>
      <c r="Z92" s="191"/>
      <c r="AA92" s="113">
        <f t="shared" si="55"/>
        <v>0</v>
      </c>
      <c r="AB92" s="4">
        <f t="shared" si="56"/>
        <v>0</v>
      </c>
      <c r="AD92" s="8"/>
      <c r="AE92" s="46">
        <f>'05-21 Gen Pivot'!V86</f>
        <v>405.13599999999997</v>
      </c>
      <c r="AF92" s="120">
        <f>'05-21 KP Int Load &amp; Marg Loss'!N82</f>
        <v>522.92000000000007</v>
      </c>
      <c r="AG92" s="47">
        <f>'05-21 KP Int Load &amp; Marg Loss'!V82</f>
        <v>8.4699999999999989</v>
      </c>
      <c r="AH92" s="46">
        <f>'05-21 Gen Pivot'!W86</f>
        <v>595.5</v>
      </c>
      <c r="AJ92" s="122">
        <f>'05-21 Gen Pivot'!Y86</f>
        <v>593</v>
      </c>
      <c r="AL92" s="8">
        <f t="shared" si="33"/>
        <v>2.5</v>
      </c>
      <c r="AN92" s="8">
        <f t="shared" si="34"/>
        <v>405.13599999999997</v>
      </c>
      <c r="AP92" s="12">
        <f t="shared" si="35"/>
        <v>-190.36400000000003</v>
      </c>
      <c r="AR92" s="122">
        <f>'05-21 Gen Pivot'!X86</f>
        <v>1475.5</v>
      </c>
    </row>
    <row r="93" spans="1:44" x14ac:dyDescent="0.25">
      <c r="A93" s="126">
        <f t="shared" si="57"/>
        <v>44320.416666666468</v>
      </c>
      <c r="B93" s="171">
        <v>385</v>
      </c>
      <c r="C93" s="98"/>
      <c r="D93" s="98"/>
      <c r="E93" s="89">
        <f t="shared" si="36"/>
        <v>385</v>
      </c>
      <c r="F93" s="29">
        <f t="shared" si="37"/>
        <v>82</v>
      </c>
      <c r="G93" s="28" t="str">
        <f t="shared" si="38"/>
        <v>Yes</v>
      </c>
      <c r="H93" s="33">
        <f>'05-21 Hourly Purch Alloc'!F87</f>
        <v>107.36099999999999</v>
      </c>
      <c r="I93" s="23">
        <f t="shared" si="39"/>
        <v>9.1</v>
      </c>
      <c r="J93" s="13">
        <f t="shared" si="40"/>
        <v>107.36099999999999</v>
      </c>
      <c r="K93" s="96">
        <f t="shared" si="41"/>
        <v>107.36099999999999</v>
      </c>
      <c r="L93" s="13">
        <f t="shared" si="42"/>
        <v>421.40530000000001</v>
      </c>
      <c r="M93" s="13">
        <f t="shared" si="43"/>
        <v>595.5</v>
      </c>
      <c r="N93" s="13">
        <f t="shared" si="44"/>
        <v>537.87</v>
      </c>
      <c r="O93" s="11">
        <f t="shared" si="45"/>
        <v>0</v>
      </c>
      <c r="P93" s="11">
        <f t="shared" si="46"/>
        <v>0</v>
      </c>
      <c r="Q93" s="11">
        <f t="shared" si="47"/>
        <v>0</v>
      </c>
      <c r="R93" s="15">
        <f t="shared" si="48"/>
        <v>0</v>
      </c>
      <c r="S93" s="15">
        <f t="shared" si="49"/>
        <v>0</v>
      </c>
      <c r="T93" s="15">
        <f t="shared" si="50"/>
        <v>0</v>
      </c>
      <c r="U93" s="121">
        <f>'05-21 Hourly Purch Alloc'!J87</f>
        <v>66.098528180624257</v>
      </c>
      <c r="V93" s="109">
        <f t="shared" si="51"/>
        <v>0</v>
      </c>
      <c r="W93" s="16">
        <f t="shared" si="52"/>
        <v>21.206728953433903</v>
      </c>
      <c r="X93" s="17">
        <f t="shared" si="53"/>
        <v>0</v>
      </c>
      <c r="Y93" s="18">
        <f t="shared" si="54"/>
        <v>0</v>
      </c>
      <c r="Z93" s="191"/>
      <c r="AA93" s="113">
        <f t="shared" si="55"/>
        <v>0</v>
      </c>
      <c r="AB93" s="4">
        <f t="shared" si="56"/>
        <v>0</v>
      </c>
      <c r="AD93" s="8"/>
      <c r="AE93" s="46">
        <f>'05-21 Gen Pivot'!V87</f>
        <v>421.40530000000001</v>
      </c>
      <c r="AF93" s="120">
        <f>'05-21 KP Int Load &amp; Marg Loss'!N83</f>
        <v>537.87</v>
      </c>
      <c r="AG93" s="47">
        <f>'05-21 KP Int Load &amp; Marg Loss'!V83</f>
        <v>9.1</v>
      </c>
      <c r="AH93" s="46">
        <f>'05-21 Gen Pivot'!W87</f>
        <v>595.5</v>
      </c>
      <c r="AJ93" s="122">
        <f>'05-21 Gen Pivot'!Y87</f>
        <v>566.15</v>
      </c>
      <c r="AL93" s="8">
        <f t="shared" si="33"/>
        <v>29.350000000000023</v>
      </c>
      <c r="AN93" s="8">
        <f t="shared" si="34"/>
        <v>421.40530000000001</v>
      </c>
      <c r="AP93" s="12">
        <f t="shared" si="35"/>
        <v>-174.09469999999999</v>
      </c>
      <c r="AR93" s="122">
        <f>'05-21 Gen Pivot'!X87</f>
        <v>1475.5</v>
      </c>
    </row>
    <row r="94" spans="1:44" x14ac:dyDescent="0.25">
      <c r="A94" s="126">
        <f t="shared" si="57"/>
        <v>44320.458333333132</v>
      </c>
      <c r="B94" s="171">
        <v>385</v>
      </c>
      <c r="C94" s="98"/>
      <c r="D94" s="98"/>
      <c r="E94" s="89">
        <f t="shared" si="36"/>
        <v>385</v>
      </c>
      <c r="F94" s="29">
        <f t="shared" si="37"/>
        <v>83</v>
      </c>
      <c r="G94" s="28" t="str">
        <f t="shared" si="38"/>
        <v>Yes</v>
      </c>
      <c r="H94" s="33">
        <f>'05-21 Hourly Purch Alloc'!F88</f>
        <v>103.178</v>
      </c>
      <c r="I94" s="23">
        <f t="shared" si="39"/>
        <v>9.7100000000000009</v>
      </c>
      <c r="J94" s="13">
        <f t="shared" si="40"/>
        <v>103.178</v>
      </c>
      <c r="K94" s="96">
        <f t="shared" si="41"/>
        <v>103.178</v>
      </c>
      <c r="L94" s="13">
        <f t="shared" si="42"/>
        <v>441.08480000000003</v>
      </c>
      <c r="M94" s="13">
        <f t="shared" si="43"/>
        <v>595.5</v>
      </c>
      <c r="N94" s="13">
        <f t="shared" si="44"/>
        <v>553.95999999999992</v>
      </c>
      <c r="O94" s="11">
        <f t="shared" si="45"/>
        <v>0</v>
      </c>
      <c r="P94" s="11">
        <f t="shared" si="46"/>
        <v>0</v>
      </c>
      <c r="Q94" s="11">
        <f t="shared" si="47"/>
        <v>0</v>
      </c>
      <c r="R94" s="15">
        <f t="shared" si="48"/>
        <v>0</v>
      </c>
      <c r="S94" s="15">
        <f t="shared" si="49"/>
        <v>0</v>
      </c>
      <c r="T94" s="15">
        <f t="shared" si="50"/>
        <v>0</v>
      </c>
      <c r="U94" s="121">
        <f>'05-21 Hourly Purch Alloc'!J88</f>
        <v>30.834955184244702</v>
      </c>
      <c r="V94" s="109">
        <f t="shared" si="51"/>
        <v>0</v>
      </c>
      <c r="W94" s="16">
        <f t="shared" si="52"/>
        <v>21.206728953433903</v>
      </c>
      <c r="X94" s="17">
        <f t="shared" si="53"/>
        <v>0</v>
      </c>
      <c r="Y94" s="18">
        <f t="shared" si="54"/>
        <v>0</v>
      </c>
      <c r="Z94" s="191"/>
      <c r="AA94" s="113">
        <f t="shared" si="55"/>
        <v>0</v>
      </c>
      <c r="AB94" s="4">
        <f t="shared" si="56"/>
        <v>0</v>
      </c>
      <c r="AD94" s="8"/>
      <c r="AE94" s="46">
        <f>'05-21 Gen Pivot'!V88</f>
        <v>441.08480000000003</v>
      </c>
      <c r="AF94" s="120">
        <f>'05-21 KP Int Load &amp; Marg Loss'!N84</f>
        <v>553.95999999999992</v>
      </c>
      <c r="AG94" s="47">
        <f>'05-21 KP Int Load &amp; Marg Loss'!V84</f>
        <v>9.7100000000000009</v>
      </c>
      <c r="AH94" s="46">
        <f>'05-21 Gen Pivot'!W88</f>
        <v>595.5</v>
      </c>
      <c r="AJ94" s="122">
        <f>'05-21 Gen Pivot'!Y88</f>
        <v>560.6</v>
      </c>
      <c r="AL94" s="8">
        <f t="shared" si="33"/>
        <v>34.899999999999977</v>
      </c>
      <c r="AN94" s="8">
        <f t="shared" si="34"/>
        <v>441.08480000000003</v>
      </c>
      <c r="AP94" s="12">
        <f t="shared" si="35"/>
        <v>-154.41519999999997</v>
      </c>
      <c r="AR94" s="122">
        <f>'05-21 Gen Pivot'!X88</f>
        <v>1475.5</v>
      </c>
    </row>
    <row r="95" spans="1:44" x14ac:dyDescent="0.25">
      <c r="A95" s="126">
        <f t="shared" si="57"/>
        <v>44320.499999999796</v>
      </c>
      <c r="B95" s="171">
        <v>385</v>
      </c>
      <c r="C95" s="98"/>
      <c r="D95" s="98"/>
      <c r="E95" s="89">
        <f t="shared" si="36"/>
        <v>385</v>
      </c>
      <c r="F95" s="29">
        <f t="shared" si="37"/>
        <v>84</v>
      </c>
      <c r="G95" s="28" t="str">
        <f t="shared" si="38"/>
        <v>Yes</v>
      </c>
      <c r="H95" s="33">
        <f>'05-21 Hourly Purch Alloc'!F89</f>
        <v>105.47500000000001</v>
      </c>
      <c r="I95" s="23">
        <f t="shared" si="39"/>
        <v>10.61</v>
      </c>
      <c r="J95" s="13">
        <f t="shared" si="40"/>
        <v>105.47500000000001</v>
      </c>
      <c r="K95" s="96">
        <f t="shared" si="41"/>
        <v>105.47500000000001</v>
      </c>
      <c r="L95" s="13">
        <f t="shared" si="42"/>
        <v>454.75200000000001</v>
      </c>
      <c r="M95" s="13">
        <f t="shared" si="43"/>
        <v>595.5</v>
      </c>
      <c r="N95" s="13">
        <f t="shared" si="44"/>
        <v>570.84</v>
      </c>
      <c r="O95" s="11">
        <f t="shared" si="45"/>
        <v>0</v>
      </c>
      <c r="P95" s="11">
        <f t="shared" si="46"/>
        <v>0</v>
      </c>
      <c r="Q95" s="11">
        <f t="shared" si="47"/>
        <v>0</v>
      </c>
      <c r="R95" s="15">
        <f t="shared" si="48"/>
        <v>0</v>
      </c>
      <c r="S95" s="15">
        <f t="shared" si="49"/>
        <v>0</v>
      </c>
      <c r="T95" s="15">
        <f t="shared" si="50"/>
        <v>0</v>
      </c>
      <c r="U95" s="121">
        <f>'05-21 Hourly Purch Alloc'!J89</f>
        <v>31.255899028205732</v>
      </c>
      <c r="V95" s="109">
        <f t="shared" si="51"/>
        <v>0</v>
      </c>
      <c r="W95" s="16">
        <f t="shared" si="52"/>
        <v>21.206728953433903</v>
      </c>
      <c r="X95" s="17">
        <f t="shared" si="53"/>
        <v>0</v>
      </c>
      <c r="Y95" s="18">
        <f t="shared" si="54"/>
        <v>0</v>
      </c>
      <c r="Z95" s="191"/>
      <c r="AA95" s="113">
        <f t="shared" si="55"/>
        <v>0</v>
      </c>
      <c r="AB95" s="4">
        <f t="shared" si="56"/>
        <v>0</v>
      </c>
      <c r="AD95" s="8"/>
      <c r="AE95" s="46">
        <f>'05-21 Gen Pivot'!V89</f>
        <v>454.75200000000001</v>
      </c>
      <c r="AF95" s="120">
        <f>'05-21 KP Int Load &amp; Marg Loss'!N85</f>
        <v>570.84</v>
      </c>
      <c r="AG95" s="47">
        <f>'05-21 KP Int Load &amp; Marg Loss'!V85</f>
        <v>10.61</v>
      </c>
      <c r="AH95" s="46">
        <f>'05-21 Gen Pivot'!W89</f>
        <v>595.5</v>
      </c>
      <c r="AJ95" s="122">
        <f>'05-21 Gen Pivot'!Y89</f>
        <v>560.45000000000005</v>
      </c>
      <c r="AL95" s="8">
        <f t="shared" si="33"/>
        <v>35.049999999999955</v>
      </c>
      <c r="AN95" s="8">
        <f t="shared" si="34"/>
        <v>454.75200000000001</v>
      </c>
      <c r="AP95" s="12">
        <f t="shared" si="35"/>
        <v>-140.74799999999999</v>
      </c>
      <c r="AR95" s="122">
        <f>'05-21 Gen Pivot'!X89</f>
        <v>1475.5</v>
      </c>
    </row>
    <row r="96" spans="1:44" x14ac:dyDescent="0.25">
      <c r="A96" s="126">
        <f t="shared" si="57"/>
        <v>44320.541666666461</v>
      </c>
      <c r="B96" s="171">
        <v>385</v>
      </c>
      <c r="C96" s="98"/>
      <c r="D96" s="98"/>
      <c r="E96" s="89">
        <f t="shared" si="36"/>
        <v>385</v>
      </c>
      <c r="F96" s="29">
        <f t="shared" si="37"/>
        <v>85</v>
      </c>
      <c r="G96" s="28" t="str">
        <f t="shared" si="38"/>
        <v>Yes</v>
      </c>
      <c r="H96" s="33">
        <f>'05-21 Hourly Purch Alloc'!F90</f>
        <v>78.540000000000006</v>
      </c>
      <c r="I96" s="23">
        <f t="shared" si="39"/>
        <v>11.52</v>
      </c>
      <c r="J96" s="13">
        <f t="shared" si="40"/>
        <v>78.540000000000006</v>
      </c>
      <c r="K96" s="96">
        <f t="shared" si="41"/>
        <v>78.540000000000006</v>
      </c>
      <c r="L96" s="13">
        <f t="shared" si="42"/>
        <v>483.71040000000005</v>
      </c>
      <c r="M96" s="13">
        <f t="shared" si="43"/>
        <v>595.5</v>
      </c>
      <c r="N96" s="13">
        <f t="shared" si="44"/>
        <v>573.78000000000009</v>
      </c>
      <c r="O96" s="11">
        <f t="shared" si="45"/>
        <v>0</v>
      </c>
      <c r="P96" s="11">
        <f t="shared" si="46"/>
        <v>0</v>
      </c>
      <c r="Q96" s="11">
        <f t="shared" si="47"/>
        <v>0</v>
      </c>
      <c r="R96" s="15">
        <f t="shared" si="48"/>
        <v>0</v>
      </c>
      <c r="S96" s="15">
        <f t="shared" si="49"/>
        <v>0</v>
      </c>
      <c r="T96" s="15">
        <f t="shared" si="50"/>
        <v>0</v>
      </c>
      <c r="U96" s="121">
        <f>'05-21 Hourly Purch Alloc'!J90</f>
        <v>52.422968678380442</v>
      </c>
      <c r="V96" s="109">
        <f t="shared" si="51"/>
        <v>0</v>
      </c>
      <c r="W96" s="16">
        <f t="shared" si="52"/>
        <v>21.206728953433903</v>
      </c>
      <c r="X96" s="17">
        <f t="shared" si="53"/>
        <v>0</v>
      </c>
      <c r="Y96" s="18">
        <f t="shared" si="54"/>
        <v>0</v>
      </c>
      <c r="Z96" s="191"/>
      <c r="AA96" s="113">
        <f t="shared" si="55"/>
        <v>0</v>
      </c>
      <c r="AB96" s="4">
        <f t="shared" si="56"/>
        <v>0</v>
      </c>
      <c r="AD96" s="8"/>
      <c r="AE96" s="46">
        <f>'05-21 Gen Pivot'!V90</f>
        <v>483.71040000000005</v>
      </c>
      <c r="AF96" s="120">
        <f>'05-21 KP Int Load &amp; Marg Loss'!N86</f>
        <v>573.78000000000009</v>
      </c>
      <c r="AG96" s="47">
        <f>'05-21 KP Int Load &amp; Marg Loss'!V86</f>
        <v>11.52</v>
      </c>
      <c r="AH96" s="46">
        <f>'05-21 Gen Pivot'!W90</f>
        <v>595.5</v>
      </c>
      <c r="AJ96" s="122">
        <f>'05-21 Gen Pivot'!Y90</f>
        <v>560.45000000000005</v>
      </c>
      <c r="AL96" s="8">
        <f t="shared" ref="AL96:AL159" si="58">AH96-AJ96</f>
        <v>35.049999999999955</v>
      </c>
      <c r="AN96" s="8">
        <f t="shared" ref="AN96:AN159" si="59">AE96</f>
        <v>483.71040000000005</v>
      </c>
      <c r="AP96" s="12">
        <f t="shared" ref="AP96:AP159" si="60">L96-M96</f>
        <v>-111.78959999999995</v>
      </c>
      <c r="AR96" s="122">
        <f>'05-21 Gen Pivot'!X90</f>
        <v>1475.5</v>
      </c>
    </row>
    <row r="97" spans="1:44" x14ac:dyDescent="0.25">
      <c r="A97" s="126">
        <f t="shared" si="57"/>
        <v>44320.583333333125</v>
      </c>
      <c r="B97" s="171">
        <v>385</v>
      </c>
      <c r="C97" s="98"/>
      <c r="D97" s="98"/>
      <c r="E97" s="89">
        <f t="shared" si="36"/>
        <v>385</v>
      </c>
      <c r="F97" s="29">
        <f t="shared" si="37"/>
        <v>86</v>
      </c>
      <c r="G97" s="28" t="str">
        <f t="shared" si="38"/>
        <v>Yes</v>
      </c>
      <c r="H97" s="33">
        <f>'05-21 Hourly Purch Alloc'!F91</f>
        <v>78.266999999999996</v>
      </c>
      <c r="I97" s="23">
        <f t="shared" si="39"/>
        <v>11.51</v>
      </c>
      <c r="J97" s="13">
        <f t="shared" si="40"/>
        <v>78.266999999999996</v>
      </c>
      <c r="K97" s="96">
        <f t="shared" si="41"/>
        <v>78.266999999999996</v>
      </c>
      <c r="L97" s="13">
        <f t="shared" si="42"/>
        <v>477.50400000000002</v>
      </c>
      <c r="M97" s="13">
        <f t="shared" si="43"/>
        <v>595.5</v>
      </c>
      <c r="N97" s="13">
        <f t="shared" si="44"/>
        <v>567.28000000000009</v>
      </c>
      <c r="O97" s="11">
        <f t="shared" si="45"/>
        <v>0</v>
      </c>
      <c r="P97" s="11">
        <f t="shared" si="46"/>
        <v>0</v>
      </c>
      <c r="Q97" s="11">
        <f t="shared" si="47"/>
        <v>0</v>
      </c>
      <c r="R97" s="15">
        <f t="shared" si="48"/>
        <v>0</v>
      </c>
      <c r="S97" s="15">
        <f t="shared" si="49"/>
        <v>0</v>
      </c>
      <c r="T97" s="15">
        <f t="shared" si="50"/>
        <v>0</v>
      </c>
      <c r="U97" s="121">
        <f>'05-21 Hourly Purch Alloc'!J91</f>
        <v>58.089885737283915</v>
      </c>
      <c r="V97" s="109">
        <f t="shared" si="51"/>
        <v>0</v>
      </c>
      <c r="W97" s="16">
        <f t="shared" si="52"/>
        <v>21.206728953433903</v>
      </c>
      <c r="X97" s="17">
        <f t="shared" si="53"/>
        <v>0</v>
      </c>
      <c r="Y97" s="18">
        <f t="shared" si="54"/>
        <v>0</v>
      </c>
      <c r="Z97" s="191"/>
      <c r="AA97" s="113">
        <f t="shared" si="55"/>
        <v>0</v>
      </c>
      <c r="AB97" s="4">
        <f t="shared" si="56"/>
        <v>0</v>
      </c>
      <c r="AD97" s="8"/>
      <c r="AE97" s="46">
        <f>'05-21 Gen Pivot'!V91</f>
        <v>477.50400000000002</v>
      </c>
      <c r="AF97" s="120">
        <f>'05-21 KP Int Load &amp; Marg Loss'!N87</f>
        <v>567.28000000000009</v>
      </c>
      <c r="AG97" s="47">
        <f>'05-21 KP Int Load &amp; Marg Loss'!V87</f>
        <v>11.51</v>
      </c>
      <c r="AH97" s="46">
        <f>'05-21 Gen Pivot'!W91</f>
        <v>595.5</v>
      </c>
      <c r="AJ97" s="122">
        <f>'05-21 Gen Pivot'!Y91</f>
        <v>560.45000000000005</v>
      </c>
      <c r="AL97" s="8">
        <f t="shared" si="58"/>
        <v>35.049999999999955</v>
      </c>
      <c r="AN97" s="8">
        <f t="shared" si="59"/>
        <v>477.50400000000002</v>
      </c>
      <c r="AP97" s="12">
        <f t="shared" si="60"/>
        <v>-117.99599999999998</v>
      </c>
      <c r="AR97" s="122">
        <f>'05-21 Gen Pivot'!X91</f>
        <v>1475.5</v>
      </c>
    </row>
    <row r="98" spans="1:44" x14ac:dyDescent="0.25">
      <c r="A98" s="126">
        <f t="shared" si="57"/>
        <v>44320.624999999789</v>
      </c>
      <c r="B98" s="171">
        <v>385</v>
      </c>
      <c r="C98" s="98"/>
      <c r="D98" s="98"/>
      <c r="E98" s="89">
        <f t="shared" si="36"/>
        <v>385</v>
      </c>
      <c r="F98" s="29">
        <f t="shared" si="37"/>
        <v>87</v>
      </c>
      <c r="G98" s="28" t="str">
        <f t="shared" si="38"/>
        <v>Yes</v>
      </c>
      <c r="H98" s="33">
        <f>'05-21 Hourly Purch Alloc'!F92</f>
        <v>95.157999999999987</v>
      </c>
      <c r="I98" s="23">
        <f t="shared" si="39"/>
        <v>11.4</v>
      </c>
      <c r="J98" s="13">
        <f t="shared" si="40"/>
        <v>95.157999999999987</v>
      </c>
      <c r="K98" s="96">
        <f t="shared" si="41"/>
        <v>95.157999999999987</v>
      </c>
      <c r="L98" s="13">
        <f t="shared" si="42"/>
        <v>456.0736</v>
      </c>
      <c r="M98" s="13">
        <f t="shared" si="43"/>
        <v>595.5</v>
      </c>
      <c r="N98" s="13">
        <f t="shared" si="44"/>
        <v>562.63999999999987</v>
      </c>
      <c r="O98" s="11">
        <f t="shared" si="45"/>
        <v>0</v>
      </c>
      <c r="P98" s="11">
        <f t="shared" si="46"/>
        <v>0</v>
      </c>
      <c r="Q98" s="11">
        <f t="shared" si="47"/>
        <v>0</v>
      </c>
      <c r="R98" s="15">
        <f t="shared" si="48"/>
        <v>0</v>
      </c>
      <c r="S98" s="15">
        <f t="shared" si="49"/>
        <v>0</v>
      </c>
      <c r="T98" s="15">
        <f t="shared" si="50"/>
        <v>0</v>
      </c>
      <c r="U98" s="121">
        <f>'05-21 Hourly Purch Alloc'!J92</f>
        <v>62.906421173206667</v>
      </c>
      <c r="V98" s="109">
        <f t="shared" si="51"/>
        <v>0</v>
      </c>
      <c r="W98" s="16">
        <f t="shared" si="52"/>
        <v>21.206728953433903</v>
      </c>
      <c r="X98" s="17">
        <f t="shared" si="53"/>
        <v>0</v>
      </c>
      <c r="Y98" s="18">
        <f t="shared" si="54"/>
        <v>0</v>
      </c>
      <c r="Z98" s="191"/>
      <c r="AA98" s="113">
        <f t="shared" si="55"/>
        <v>0</v>
      </c>
      <c r="AB98" s="4">
        <f t="shared" si="56"/>
        <v>0</v>
      </c>
      <c r="AD98" s="8"/>
      <c r="AE98" s="46">
        <f>'05-21 Gen Pivot'!V92</f>
        <v>456.0736</v>
      </c>
      <c r="AF98" s="120">
        <f>'05-21 KP Int Load &amp; Marg Loss'!N88</f>
        <v>562.63999999999987</v>
      </c>
      <c r="AG98" s="47">
        <f>'05-21 KP Int Load &amp; Marg Loss'!V88</f>
        <v>11.4</v>
      </c>
      <c r="AH98" s="46">
        <f>'05-21 Gen Pivot'!W92</f>
        <v>595.5</v>
      </c>
      <c r="AJ98" s="122">
        <f>'05-21 Gen Pivot'!Y92</f>
        <v>560.6</v>
      </c>
      <c r="AL98" s="8">
        <f t="shared" si="58"/>
        <v>34.899999999999977</v>
      </c>
      <c r="AN98" s="8">
        <f t="shared" si="59"/>
        <v>456.0736</v>
      </c>
      <c r="AP98" s="12">
        <f t="shared" si="60"/>
        <v>-139.4264</v>
      </c>
      <c r="AR98" s="122">
        <f>'05-21 Gen Pivot'!X92</f>
        <v>1475.5</v>
      </c>
    </row>
    <row r="99" spans="1:44" x14ac:dyDescent="0.25">
      <c r="A99" s="126">
        <f t="shared" si="57"/>
        <v>44320.666666666453</v>
      </c>
      <c r="B99" s="171">
        <v>385</v>
      </c>
      <c r="C99" s="98"/>
      <c r="D99" s="98"/>
      <c r="E99" s="89">
        <f t="shared" si="36"/>
        <v>385</v>
      </c>
      <c r="F99" s="29">
        <f t="shared" si="37"/>
        <v>88</v>
      </c>
      <c r="G99" s="28" t="str">
        <f t="shared" si="38"/>
        <v>Yes</v>
      </c>
      <c r="H99" s="33">
        <f>'05-21 Hourly Purch Alloc'!F93</f>
        <v>51.357000000000006</v>
      </c>
      <c r="I99" s="23">
        <f t="shared" si="39"/>
        <v>10.9</v>
      </c>
      <c r="J99" s="13">
        <f t="shared" si="40"/>
        <v>51.357000000000006</v>
      </c>
      <c r="K99" s="96">
        <f t="shared" si="41"/>
        <v>51.357000000000006</v>
      </c>
      <c r="L99" s="13">
        <f t="shared" si="42"/>
        <v>498.21439999999996</v>
      </c>
      <c r="M99" s="13">
        <f t="shared" si="43"/>
        <v>595.5</v>
      </c>
      <c r="N99" s="13">
        <f t="shared" si="44"/>
        <v>560.47</v>
      </c>
      <c r="O99" s="11">
        <f t="shared" si="45"/>
        <v>0</v>
      </c>
      <c r="P99" s="11">
        <f t="shared" si="46"/>
        <v>0</v>
      </c>
      <c r="Q99" s="11">
        <f t="shared" si="47"/>
        <v>0</v>
      </c>
      <c r="R99" s="15">
        <f t="shared" si="48"/>
        <v>0</v>
      </c>
      <c r="S99" s="15">
        <f t="shared" si="49"/>
        <v>0</v>
      </c>
      <c r="T99" s="15">
        <f t="shared" si="50"/>
        <v>0</v>
      </c>
      <c r="U99" s="121">
        <f>'05-21 Hourly Purch Alloc'!J93</f>
        <v>72.509998636992023</v>
      </c>
      <c r="V99" s="109">
        <f t="shared" si="51"/>
        <v>0</v>
      </c>
      <c r="W99" s="16">
        <f t="shared" si="52"/>
        <v>21.206728953433903</v>
      </c>
      <c r="X99" s="17">
        <f t="shared" si="53"/>
        <v>0</v>
      </c>
      <c r="Y99" s="18">
        <f t="shared" si="54"/>
        <v>0</v>
      </c>
      <c r="Z99" s="191"/>
      <c r="AA99" s="113">
        <f t="shared" si="55"/>
        <v>0</v>
      </c>
      <c r="AB99" s="4">
        <f t="shared" si="56"/>
        <v>0</v>
      </c>
      <c r="AD99" s="8"/>
      <c r="AE99" s="46">
        <f>'05-21 Gen Pivot'!V93</f>
        <v>498.21439999999996</v>
      </c>
      <c r="AF99" s="120">
        <f>'05-21 KP Int Load &amp; Marg Loss'!N89</f>
        <v>560.47</v>
      </c>
      <c r="AG99" s="47">
        <f>'05-21 KP Int Load &amp; Marg Loss'!V89</f>
        <v>10.9</v>
      </c>
      <c r="AH99" s="46">
        <f>'05-21 Gen Pivot'!W93</f>
        <v>595.5</v>
      </c>
      <c r="AJ99" s="122">
        <f>'05-21 Gen Pivot'!Y93</f>
        <v>560.29999999999995</v>
      </c>
      <c r="AL99" s="8">
        <f t="shared" si="58"/>
        <v>35.200000000000045</v>
      </c>
      <c r="AN99" s="8">
        <f t="shared" si="59"/>
        <v>498.21439999999996</v>
      </c>
      <c r="AP99" s="12">
        <f t="shared" si="60"/>
        <v>-97.285600000000045</v>
      </c>
      <c r="AR99" s="122">
        <f>'05-21 Gen Pivot'!X93</f>
        <v>1475.5</v>
      </c>
    </row>
    <row r="100" spans="1:44" x14ac:dyDescent="0.25">
      <c r="A100" s="126">
        <f t="shared" si="57"/>
        <v>44320.708333333117</v>
      </c>
      <c r="B100" s="171">
        <v>385</v>
      </c>
      <c r="C100" s="98"/>
      <c r="D100" s="98"/>
      <c r="E100" s="89">
        <f t="shared" si="36"/>
        <v>385</v>
      </c>
      <c r="F100" s="29">
        <f t="shared" si="37"/>
        <v>89</v>
      </c>
      <c r="G100" s="28" t="str">
        <f t="shared" si="38"/>
        <v>Yes</v>
      </c>
      <c r="H100" s="33">
        <f>'05-21 Hourly Purch Alloc'!F94</f>
        <v>27.316000000000003</v>
      </c>
      <c r="I100" s="23">
        <f t="shared" si="39"/>
        <v>12.12</v>
      </c>
      <c r="J100" s="13">
        <f t="shared" si="40"/>
        <v>27.316000000000003</v>
      </c>
      <c r="K100" s="96">
        <f t="shared" si="41"/>
        <v>27.316000000000003</v>
      </c>
      <c r="L100" s="13">
        <f t="shared" si="42"/>
        <v>541.54559999999992</v>
      </c>
      <c r="M100" s="13">
        <f t="shared" si="43"/>
        <v>595.5</v>
      </c>
      <c r="N100" s="13">
        <f t="shared" si="44"/>
        <v>580.99</v>
      </c>
      <c r="O100" s="11">
        <f t="shared" si="45"/>
        <v>0</v>
      </c>
      <c r="P100" s="11">
        <f t="shared" si="46"/>
        <v>0</v>
      </c>
      <c r="Q100" s="11">
        <f t="shared" si="47"/>
        <v>0</v>
      </c>
      <c r="R100" s="15">
        <f t="shared" si="48"/>
        <v>0</v>
      </c>
      <c r="S100" s="15">
        <f t="shared" si="49"/>
        <v>0</v>
      </c>
      <c r="T100" s="15">
        <f t="shared" si="50"/>
        <v>0</v>
      </c>
      <c r="U100" s="121">
        <f>'05-21 Hourly Purch Alloc'!J94</f>
        <v>113.94999267828379</v>
      </c>
      <c r="V100" s="109">
        <f t="shared" si="51"/>
        <v>0</v>
      </c>
      <c r="W100" s="16">
        <f t="shared" si="52"/>
        <v>21.206728953433903</v>
      </c>
      <c r="X100" s="17">
        <f t="shared" si="53"/>
        <v>0</v>
      </c>
      <c r="Y100" s="18">
        <f t="shared" si="54"/>
        <v>0</v>
      </c>
      <c r="Z100" s="191"/>
      <c r="AA100" s="113">
        <f t="shared" si="55"/>
        <v>0</v>
      </c>
      <c r="AB100" s="4">
        <f t="shared" si="56"/>
        <v>0</v>
      </c>
      <c r="AD100" s="8"/>
      <c r="AE100" s="46">
        <f>'05-21 Gen Pivot'!V94</f>
        <v>541.54559999999992</v>
      </c>
      <c r="AF100" s="120">
        <f>'05-21 KP Int Load &amp; Marg Loss'!N90</f>
        <v>580.99</v>
      </c>
      <c r="AG100" s="47">
        <f>'05-21 KP Int Load &amp; Marg Loss'!V90</f>
        <v>12.12</v>
      </c>
      <c r="AH100" s="46">
        <f>'05-21 Gen Pivot'!W94</f>
        <v>595.5</v>
      </c>
      <c r="AJ100" s="122">
        <f>'05-21 Gen Pivot'!Y94</f>
        <v>560.6</v>
      </c>
      <c r="AL100" s="8">
        <f t="shared" si="58"/>
        <v>34.899999999999977</v>
      </c>
      <c r="AN100" s="8">
        <f t="shared" si="59"/>
        <v>541.54559999999992</v>
      </c>
      <c r="AP100" s="12">
        <f t="shared" si="60"/>
        <v>-53.954400000000078</v>
      </c>
      <c r="AR100" s="122">
        <f>'05-21 Gen Pivot'!X94</f>
        <v>1475.5</v>
      </c>
    </row>
    <row r="101" spans="1:44" x14ac:dyDescent="0.25">
      <c r="A101" s="126">
        <f t="shared" si="57"/>
        <v>44320.749999999782</v>
      </c>
      <c r="B101" s="171">
        <v>385</v>
      </c>
      <c r="C101" s="98"/>
      <c r="D101" s="98"/>
      <c r="E101" s="89">
        <f t="shared" si="36"/>
        <v>385</v>
      </c>
      <c r="F101" s="29">
        <f t="shared" si="37"/>
        <v>90</v>
      </c>
      <c r="G101" s="28" t="str">
        <f t="shared" si="38"/>
        <v>Yes</v>
      </c>
      <c r="H101" s="33">
        <f>'05-21 Hourly Purch Alloc'!F95</f>
        <v>10.381999999999991</v>
      </c>
      <c r="I101" s="23">
        <f t="shared" si="39"/>
        <v>12.919999999999998</v>
      </c>
      <c r="J101" s="13">
        <f t="shared" si="40"/>
        <v>10.381999999999991</v>
      </c>
      <c r="K101" s="96">
        <f t="shared" si="41"/>
        <v>10.381999999999991</v>
      </c>
      <c r="L101" s="13">
        <f t="shared" si="42"/>
        <v>559.99840000000006</v>
      </c>
      <c r="M101" s="13">
        <f t="shared" si="43"/>
        <v>595.5</v>
      </c>
      <c r="N101" s="13">
        <f t="shared" si="44"/>
        <v>583.31999999999994</v>
      </c>
      <c r="O101" s="11">
        <f t="shared" si="45"/>
        <v>0</v>
      </c>
      <c r="P101" s="11">
        <f t="shared" si="46"/>
        <v>0</v>
      </c>
      <c r="Q101" s="11">
        <f t="shared" si="47"/>
        <v>0</v>
      </c>
      <c r="R101" s="15">
        <f t="shared" si="48"/>
        <v>0</v>
      </c>
      <c r="S101" s="15">
        <f t="shared" si="49"/>
        <v>0</v>
      </c>
      <c r="T101" s="15">
        <f t="shared" si="50"/>
        <v>0</v>
      </c>
      <c r="U101" s="121">
        <f>'05-21 Hourly Purch Alloc'!J95</f>
        <v>123.81997688306694</v>
      </c>
      <c r="V101" s="109">
        <f t="shared" si="51"/>
        <v>0</v>
      </c>
      <c r="W101" s="16">
        <f t="shared" si="52"/>
        <v>21.206728953433903</v>
      </c>
      <c r="X101" s="17">
        <f t="shared" si="53"/>
        <v>0</v>
      </c>
      <c r="Y101" s="18">
        <f t="shared" si="54"/>
        <v>0</v>
      </c>
      <c r="Z101" s="191"/>
      <c r="AA101" s="113">
        <f t="shared" si="55"/>
        <v>0</v>
      </c>
      <c r="AB101" s="4">
        <f t="shared" si="56"/>
        <v>0</v>
      </c>
      <c r="AD101" s="8"/>
      <c r="AE101" s="46">
        <f>'05-21 Gen Pivot'!V95</f>
        <v>559.99840000000006</v>
      </c>
      <c r="AF101" s="120">
        <f>'05-21 KP Int Load &amp; Marg Loss'!N91</f>
        <v>583.31999999999994</v>
      </c>
      <c r="AG101" s="47">
        <f>'05-21 KP Int Load &amp; Marg Loss'!V91</f>
        <v>12.919999999999998</v>
      </c>
      <c r="AH101" s="46">
        <f>'05-21 Gen Pivot'!W95</f>
        <v>595.5</v>
      </c>
      <c r="AJ101" s="122">
        <f>'05-21 Gen Pivot'!Y95</f>
        <v>584.20000000000005</v>
      </c>
      <c r="AL101" s="8">
        <f t="shared" si="58"/>
        <v>11.299999999999955</v>
      </c>
      <c r="AN101" s="8">
        <f t="shared" si="59"/>
        <v>559.99840000000006</v>
      </c>
      <c r="AP101" s="12">
        <f t="shared" si="60"/>
        <v>-35.501599999999939</v>
      </c>
      <c r="AR101" s="122">
        <f>'05-21 Gen Pivot'!X95</f>
        <v>1475.5</v>
      </c>
    </row>
    <row r="102" spans="1:44" x14ac:dyDescent="0.25">
      <c r="A102" s="126">
        <f t="shared" si="57"/>
        <v>44320.791666666446</v>
      </c>
      <c r="B102" s="171">
        <v>385</v>
      </c>
      <c r="C102" s="98"/>
      <c r="D102" s="98"/>
      <c r="E102" s="89">
        <f t="shared" si="36"/>
        <v>385</v>
      </c>
      <c r="F102" s="29">
        <f t="shared" si="37"/>
        <v>91</v>
      </c>
      <c r="G102" s="28" t="str">
        <f t="shared" si="38"/>
        <v>Yes</v>
      </c>
      <c r="H102" s="33">
        <f>'05-21 Hourly Purch Alloc'!F96</f>
        <v>42.606000000000002</v>
      </c>
      <c r="I102" s="23">
        <f t="shared" si="39"/>
        <v>10.799999999999999</v>
      </c>
      <c r="J102" s="13">
        <f t="shared" si="40"/>
        <v>42.606000000000002</v>
      </c>
      <c r="K102" s="96">
        <f t="shared" si="41"/>
        <v>42.606000000000002</v>
      </c>
      <c r="L102" s="13">
        <f t="shared" si="42"/>
        <v>532.64</v>
      </c>
      <c r="M102" s="13">
        <f t="shared" si="43"/>
        <v>595.5</v>
      </c>
      <c r="N102" s="13">
        <f t="shared" si="44"/>
        <v>586.04999999999995</v>
      </c>
      <c r="O102" s="11">
        <f t="shared" si="45"/>
        <v>0</v>
      </c>
      <c r="P102" s="11">
        <f t="shared" si="46"/>
        <v>0</v>
      </c>
      <c r="Q102" s="11">
        <f t="shared" si="47"/>
        <v>0</v>
      </c>
      <c r="R102" s="15">
        <f t="shared" si="48"/>
        <v>0</v>
      </c>
      <c r="S102" s="15">
        <f t="shared" si="49"/>
        <v>0</v>
      </c>
      <c r="T102" s="15">
        <f t="shared" si="50"/>
        <v>0</v>
      </c>
      <c r="U102" s="121">
        <f>'05-21 Hourly Purch Alloc'!J96</f>
        <v>70.640003755339606</v>
      </c>
      <c r="V102" s="109">
        <f t="shared" si="51"/>
        <v>0</v>
      </c>
      <c r="W102" s="16">
        <f t="shared" si="52"/>
        <v>21.206728953433903</v>
      </c>
      <c r="X102" s="17">
        <f t="shared" si="53"/>
        <v>0</v>
      </c>
      <c r="Y102" s="18">
        <f t="shared" si="54"/>
        <v>0</v>
      </c>
      <c r="Z102" s="191"/>
      <c r="AA102" s="113">
        <f t="shared" si="55"/>
        <v>0</v>
      </c>
      <c r="AB102" s="4">
        <f t="shared" si="56"/>
        <v>0</v>
      </c>
      <c r="AD102" s="8"/>
      <c r="AE102" s="46">
        <f>'05-21 Gen Pivot'!V96</f>
        <v>532.64</v>
      </c>
      <c r="AF102" s="120">
        <f>'05-21 KP Int Load &amp; Marg Loss'!N92</f>
        <v>586.04999999999995</v>
      </c>
      <c r="AG102" s="47">
        <f>'05-21 KP Int Load &amp; Marg Loss'!V92</f>
        <v>10.799999999999999</v>
      </c>
      <c r="AH102" s="46">
        <f>'05-21 Gen Pivot'!W96</f>
        <v>595.5</v>
      </c>
      <c r="AJ102" s="122">
        <f>'05-21 Gen Pivot'!Y96</f>
        <v>593.5</v>
      </c>
      <c r="AL102" s="8">
        <f t="shared" si="58"/>
        <v>2</v>
      </c>
      <c r="AN102" s="8">
        <f t="shared" si="59"/>
        <v>532.64</v>
      </c>
      <c r="AP102" s="12">
        <f t="shared" si="60"/>
        <v>-62.860000000000014</v>
      </c>
      <c r="AR102" s="122">
        <f>'05-21 Gen Pivot'!X96</f>
        <v>1475.5</v>
      </c>
    </row>
    <row r="103" spans="1:44" x14ac:dyDescent="0.25">
      <c r="A103" s="126">
        <f t="shared" si="57"/>
        <v>44320.83333333311</v>
      </c>
      <c r="B103" s="171">
        <v>385</v>
      </c>
      <c r="C103" s="98"/>
      <c r="D103" s="98"/>
      <c r="E103" s="89">
        <f t="shared" si="36"/>
        <v>385</v>
      </c>
      <c r="F103" s="29">
        <f t="shared" si="37"/>
        <v>92</v>
      </c>
      <c r="G103" s="28" t="str">
        <f t="shared" si="38"/>
        <v>Yes</v>
      </c>
      <c r="H103" s="33">
        <f>'05-21 Hourly Purch Alloc'!F97</f>
        <v>95.102000000000004</v>
      </c>
      <c r="I103" s="23">
        <f t="shared" si="39"/>
        <v>10.199999999999999</v>
      </c>
      <c r="J103" s="13">
        <f t="shared" si="40"/>
        <v>95.102000000000004</v>
      </c>
      <c r="K103" s="96">
        <f t="shared" si="41"/>
        <v>95.102000000000004</v>
      </c>
      <c r="L103" s="13">
        <f t="shared" si="42"/>
        <v>474.58080000000001</v>
      </c>
      <c r="M103" s="13">
        <f t="shared" si="43"/>
        <v>595.5</v>
      </c>
      <c r="N103" s="13">
        <f t="shared" si="44"/>
        <v>579.88</v>
      </c>
      <c r="O103" s="11">
        <f t="shared" si="45"/>
        <v>0</v>
      </c>
      <c r="P103" s="11">
        <f t="shared" si="46"/>
        <v>0</v>
      </c>
      <c r="Q103" s="11">
        <f t="shared" si="47"/>
        <v>0</v>
      </c>
      <c r="R103" s="15">
        <f t="shared" si="48"/>
        <v>0</v>
      </c>
      <c r="S103" s="15">
        <f t="shared" si="49"/>
        <v>0</v>
      </c>
      <c r="T103" s="15">
        <f t="shared" si="50"/>
        <v>0</v>
      </c>
      <c r="U103" s="121">
        <f>'05-21 Hourly Purch Alloc'!J97</f>
        <v>36.15841536455595</v>
      </c>
      <c r="V103" s="109">
        <f t="shared" si="51"/>
        <v>0</v>
      </c>
      <c r="W103" s="16">
        <f t="shared" si="52"/>
        <v>21.206728953433903</v>
      </c>
      <c r="X103" s="17">
        <f t="shared" si="53"/>
        <v>0</v>
      </c>
      <c r="Y103" s="18">
        <f t="shared" si="54"/>
        <v>0</v>
      </c>
      <c r="Z103" s="191"/>
      <c r="AA103" s="113">
        <f t="shared" si="55"/>
        <v>0</v>
      </c>
      <c r="AB103" s="4">
        <f t="shared" si="56"/>
        <v>0</v>
      </c>
      <c r="AD103" s="8"/>
      <c r="AE103" s="46">
        <f>'05-21 Gen Pivot'!V97</f>
        <v>474.58080000000001</v>
      </c>
      <c r="AF103" s="120">
        <f>'05-21 KP Int Load &amp; Marg Loss'!N93</f>
        <v>579.88</v>
      </c>
      <c r="AG103" s="47">
        <f>'05-21 KP Int Load &amp; Marg Loss'!V93</f>
        <v>10.199999999999999</v>
      </c>
      <c r="AH103" s="46">
        <f>'05-21 Gen Pivot'!W97</f>
        <v>595.5</v>
      </c>
      <c r="AJ103" s="122">
        <f>'05-21 Gen Pivot'!Y97</f>
        <v>593</v>
      </c>
      <c r="AL103" s="8">
        <f t="shared" si="58"/>
        <v>2.5</v>
      </c>
      <c r="AN103" s="8">
        <f t="shared" si="59"/>
        <v>474.58080000000001</v>
      </c>
      <c r="AP103" s="12">
        <f t="shared" si="60"/>
        <v>-120.91919999999999</v>
      </c>
      <c r="AR103" s="122">
        <f>'05-21 Gen Pivot'!X97</f>
        <v>1475.5</v>
      </c>
    </row>
    <row r="104" spans="1:44" x14ac:dyDescent="0.25">
      <c r="A104" s="126">
        <f t="shared" si="57"/>
        <v>44320.874999999774</v>
      </c>
      <c r="B104" s="171">
        <v>385</v>
      </c>
      <c r="C104" s="98"/>
      <c r="D104" s="98"/>
      <c r="E104" s="89">
        <f t="shared" si="36"/>
        <v>385</v>
      </c>
      <c r="F104" s="29">
        <f t="shared" si="37"/>
        <v>93</v>
      </c>
      <c r="G104" s="28" t="str">
        <f t="shared" si="38"/>
        <v>Yes</v>
      </c>
      <c r="H104" s="33">
        <f>'05-21 Hourly Purch Alloc'!F98</f>
        <v>112.601</v>
      </c>
      <c r="I104" s="23">
        <f t="shared" si="39"/>
        <v>9.4</v>
      </c>
      <c r="J104" s="13">
        <f t="shared" si="40"/>
        <v>112.601</v>
      </c>
      <c r="K104" s="96">
        <f t="shared" si="41"/>
        <v>112.601</v>
      </c>
      <c r="L104" s="13">
        <f t="shared" si="42"/>
        <v>465.1936</v>
      </c>
      <c r="M104" s="13">
        <f t="shared" si="43"/>
        <v>595.5</v>
      </c>
      <c r="N104" s="13">
        <f t="shared" si="44"/>
        <v>587.19000000000005</v>
      </c>
      <c r="O104" s="11">
        <f t="shared" si="45"/>
        <v>0</v>
      </c>
      <c r="P104" s="11">
        <f t="shared" si="46"/>
        <v>0</v>
      </c>
      <c r="Q104" s="11">
        <f t="shared" si="47"/>
        <v>0</v>
      </c>
      <c r="R104" s="15">
        <f t="shared" si="48"/>
        <v>0</v>
      </c>
      <c r="S104" s="15">
        <f t="shared" si="49"/>
        <v>0</v>
      </c>
      <c r="T104" s="15">
        <f t="shared" si="50"/>
        <v>0</v>
      </c>
      <c r="U104" s="121">
        <f>'05-21 Hourly Purch Alloc'!J98</f>
        <v>39.661244660349375</v>
      </c>
      <c r="V104" s="109">
        <f t="shared" si="51"/>
        <v>0</v>
      </c>
      <c r="W104" s="16">
        <f t="shared" si="52"/>
        <v>21.206728953433903</v>
      </c>
      <c r="X104" s="17">
        <f t="shared" si="53"/>
        <v>0</v>
      </c>
      <c r="Y104" s="18">
        <f t="shared" si="54"/>
        <v>0</v>
      </c>
      <c r="Z104" s="191"/>
      <c r="AA104" s="113">
        <f t="shared" si="55"/>
        <v>0</v>
      </c>
      <c r="AB104" s="4">
        <f t="shared" si="56"/>
        <v>0</v>
      </c>
      <c r="AD104" s="8"/>
      <c r="AE104" s="46">
        <f>'05-21 Gen Pivot'!V98</f>
        <v>465.1936</v>
      </c>
      <c r="AF104" s="120">
        <f>'05-21 KP Int Load &amp; Marg Loss'!N94</f>
        <v>587.19000000000005</v>
      </c>
      <c r="AG104" s="47">
        <f>'05-21 KP Int Load &amp; Marg Loss'!V94</f>
        <v>9.4</v>
      </c>
      <c r="AH104" s="46">
        <f>'05-21 Gen Pivot'!W98</f>
        <v>595.5</v>
      </c>
      <c r="AJ104" s="122">
        <f>'05-21 Gen Pivot'!Y98</f>
        <v>593</v>
      </c>
      <c r="AL104" s="8">
        <f t="shared" si="58"/>
        <v>2.5</v>
      </c>
      <c r="AN104" s="8">
        <f t="shared" si="59"/>
        <v>465.1936</v>
      </c>
      <c r="AP104" s="12">
        <f t="shared" si="60"/>
        <v>-130.3064</v>
      </c>
      <c r="AR104" s="122">
        <f>'05-21 Gen Pivot'!X98</f>
        <v>1475.5</v>
      </c>
    </row>
    <row r="105" spans="1:44" x14ac:dyDescent="0.25">
      <c r="A105" s="126">
        <f t="shared" si="57"/>
        <v>44320.916666666439</v>
      </c>
      <c r="B105" s="171">
        <v>385</v>
      </c>
      <c r="C105" s="98"/>
      <c r="D105" s="98"/>
      <c r="E105" s="89">
        <f t="shared" si="36"/>
        <v>385</v>
      </c>
      <c r="F105" s="29">
        <f t="shared" si="37"/>
        <v>94</v>
      </c>
      <c r="G105" s="28" t="str">
        <f t="shared" si="38"/>
        <v>Yes</v>
      </c>
      <c r="H105" s="33">
        <f>'05-21 Hourly Purch Alloc'!F99</f>
        <v>97.968999999999994</v>
      </c>
      <c r="I105" s="23">
        <f t="shared" si="39"/>
        <v>8.89</v>
      </c>
      <c r="J105" s="13">
        <f t="shared" si="40"/>
        <v>97.968999999999994</v>
      </c>
      <c r="K105" s="96">
        <f t="shared" si="41"/>
        <v>97.968999999999994</v>
      </c>
      <c r="L105" s="13">
        <f t="shared" si="42"/>
        <v>471.81279999999998</v>
      </c>
      <c r="M105" s="13">
        <f t="shared" si="43"/>
        <v>595.5</v>
      </c>
      <c r="N105" s="13">
        <f t="shared" si="44"/>
        <v>578.67999999999995</v>
      </c>
      <c r="O105" s="11">
        <f t="shared" si="45"/>
        <v>0</v>
      </c>
      <c r="P105" s="11">
        <f t="shared" si="46"/>
        <v>0</v>
      </c>
      <c r="Q105" s="11">
        <f t="shared" si="47"/>
        <v>0</v>
      </c>
      <c r="R105" s="15">
        <f t="shared" si="48"/>
        <v>0</v>
      </c>
      <c r="S105" s="15">
        <f t="shared" si="49"/>
        <v>0</v>
      </c>
      <c r="T105" s="15">
        <f t="shared" si="50"/>
        <v>0</v>
      </c>
      <c r="U105" s="121">
        <f>'05-21 Hourly Purch Alloc'!J99</f>
        <v>40.622452632975737</v>
      </c>
      <c r="V105" s="109">
        <f t="shared" si="51"/>
        <v>0</v>
      </c>
      <c r="W105" s="16">
        <f t="shared" si="52"/>
        <v>21.206728953433903</v>
      </c>
      <c r="X105" s="17">
        <f t="shared" si="53"/>
        <v>0</v>
      </c>
      <c r="Y105" s="18">
        <f t="shared" si="54"/>
        <v>0</v>
      </c>
      <c r="Z105" s="191"/>
      <c r="AA105" s="113">
        <f t="shared" si="55"/>
        <v>0</v>
      </c>
      <c r="AB105" s="4">
        <f t="shared" si="56"/>
        <v>0</v>
      </c>
      <c r="AD105" s="8"/>
      <c r="AE105" s="46">
        <f>'05-21 Gen Pivot'!V99</f>
        <v>471.81279999999998</v>
      </c>
      <c r="AF105" s="120">
        <f>'05-21 KP Int Load &amp; Marg Loss'!N95</f>
        <v>578.67999999999995</v>
      </c>
      <c r="AG105" s="47">
        <f>'05-21 KP Int Load &amp; Marg Loss'!V95</f>
        <v>8.89</v>
      </c>
      <c r="AH105" s="46">
        <f>'05-21 Gen Pivot'!W99</f>
        <v>595.5</v>
      </c>
      <c r="AJ105" s="122">
        <f>'05-21 Gen Pivot'!Y99</f>
        <v>593</v>
      </c>
      <c r="AL105" s="8">
        <f t="shared" si="58"/>
        <v>2.5</v>
      </c>
      <c r="AN105" s="8">
        <f t="shared" si="59"/>
        <v>471.81279999999998</v>
      </c>
      <c r="AP105" s="12">
        <f t="shared" si="60"/>
        <v>-123.68720000000002</v>
      </c>
      <c r="AR105" s="122">
        <f>'05-21 Gen Pivot'!X99</f>
        <v>1475.5</v>
      </c>
    </row>
    <row r="106" spans="1:44" x14ac:dyDescent="0.25">
      <c r="A106" s="126">
        <f t="shared" si="57"/>
        <v>44320.958333333103</v>
      </c>
      <c r="B106" s="171">
        <v>385</v>
      </c>
      <c r="C106" s="98"/>
      <c r="D106" s="98"/>
      <c r="E106" s="89">
        <f t="shared" si="36"/>
        <v>385</v>
      </c>
      <c r="F106" s="29">
        <f t="shared" si="37"/>
        <v>95</v>
      </c>
      <c r="G106" s="28" t="str">
        <f t="shared" si="38"/>
        <v>Yes</v>
      </c>
      <c r="H106" s="33">
        <f>'05-21 Hourly Purch Alloc'!F100</f>
        <v>72.864999999999995</v>
      </c>
      <c r="I106" s="23">
        <f t="shared" si="39"/>
        <v>8.19</v>
      </c>
      <c r="J106" s="13">
        <f t="shared" si="40"/>
        <v>72.864999999999995</v>
      </c>
      <c r="K106" s="96">
        <f t="shared" si="41"/>
        <v>72.864999999999995</v>
      </c>
      <c r="L106" s="13">
        <f t="shared" si="42"/>
        <v>462.57920000000001</v>
      </c>
      <c r="M106" s="13">
        <f t="shared" si="43"/>
        <v>595.5</v>
      </c>
      <c r="N106" s="13">
        <f t="shared" si="44"/>
        <v>543.63</v>
      </c>
      <c r="O106" s="11">
        <f t="shared" si="45"/>
        <v>0</v>
      </c>
      <c r="P106" s="11">
        <f t="shared" si="46"/>
        <v>0</v>
      </c>
      <c r="Q106" s="11">
        <f t="shared" si="47"/>
        <v>0</v>
      </c>
      <c r="R106" s="15">
        <f t="shared" si="48"/>
        <v>0</v>
      </c>
      <c r="S106" s="15">
        <f t="shared" si="49"/>
        <v>0</v>
      </c>
      <c r="T106" s="15">
        <f t="shared" si="50"/>
        <v>0</v>
      </c>
      <c r="U106" s="121">
        <f>'05-21 Hourly Purch Alloc'!J100</f>
        <v>27.428133534618819</v>
      </c>
      <c r="V106" s="109">
        <f t="shared" si="51"/>
        <v>0</v>
      </c>
      <c r="W106" s="16">
        <f t="shared" si="52"/>
        <v>21.206728953433903</v>
      </c>
      <c r="X106" s="17">
        <f t="shared" si="53"/>
        <v>0</v>
      </c>
      <c r="Y106" s="18">
        <f t="shared" si="54"/>
        <v>0</v>
      </c>
      <c r="Z106" s="191"/>
      <c r="AA106" s="113">
        <f t="shared" si="55"/>
        <v>0</v>
      </c>
      <c r="AB106" s="4">
        <f t="shared" si="56"/>
        <v>0</v>
      </c>
      <c r="AD106" s="8"/>
      <c r="AE106" s="46">
        <f>'05-21 Gen Pivot'!V100</f>
        <v>462.57920000000001</v>
      </c>
      <c r="AF106" s="120">
        <f>'05-21 KP Int Load &amp; Marg Loss'!N96</f>
        <v>543.63</v>
      </c>
      <c r="AG106" s="47">
        <f>'05-21 KP Int Load &amp; Marg Loss'!V96</f>
        <v>8.19</v>
      </c>
      <c r="AH106" s="46">
        <f>'05-21 Gen Pivot'!W100</f>
        <v>595.5</v>
      </c>
      <c r="AJ106" s="122">
        <f>'05-21 Gen Pivot'!Y100</f>
        <v>593</v>
      </c>
      <c r="AL106" s="8">
        <f t="shared" si="58"/>
        <v>2.5</v>
      </c>
      <c r="AN106" s="8">
        <f t="shared" si="59"/>
        <v>462.57920000000001</v>
      </c>
      <c r="AP106" s="12">
        <f t="shared" si="60"/>
        <v>-132.92079999999999</v>
      </c>
      <c r="AR106" s="122">
        <f>'05-21 Gen Pivot'!X100</f>
        <v>1475.5</v>
      </c>
    </row>
    <row r="107" spans="1:44" x14ac:dyDescent="0.25">
      <c r="A107" s="126">
        <f t="shared" si="57"/>
        <v>44320.999999999767</v>
      </c>
      <c r="B107" s="171">
        <v>385</v>
      </c>
      <c r="C107" s="98"/>
      <c r="D107" s="98"/>
      <c r="E107" s="89">
        <f t="shared" si="36"/>
        <v>385</v>
      </c>
      <c r="F107" s="29">
        <f t="shared" si="37"/>
        <v>96</v>
      </c>
      <c r="G107" s="28" t="str">
        <f t="shared" si="38"/>
        <v>Yes</v>
      </c>
      <c r="H107" s="33">
        <f>'05-21 Hourly Purch Alloc'!F101</f>
        <v>110</v>
      </c>
      <c r="I107" s="23">
        <f t="shared" si="39"/>
        <v>7.59</v>
      </c>
      <c r="J107" s="13">
        <f t="shared" si="40"/>
        <v>110</v>
      </c>
      <c r="K107" s="96">
        <f t="shared" si="41"/>
        <v>110</v>
      </c>
      <c r="L107" s="13">
        <f t="shared" si="42"/>
        <v>415.61279999999999</v>
      </c>
      <c r="M107" s="13">
        <f t="shared" si="43"/>
        <v>595.5</v>
      </c>
      <c r="N107" s="13">
        <f t="shared" si="44"/>
        <v>500.72999999999996</v>
      </c>
      <c r="O107" s="11">
        <f t="shared" si="45"/>
        <v>0</v>
      </c>
      <c r="P107" s="11">
        <f t="shared" si="46"/>
        <v>0</v>
      </c>
      <c r="Q107" s="11">
        <f t="shared" si="47"/>
        <v>0</v>
      </c>
      <c r="R107" s="15">
        <f t="shared" si="48"/>
        <v>0</v>
      </c>
      <c r="S107" s="15">
        <f t="shared" si="49"/>
        <v>0</v>
      </c>
      <c r="T107" s="15">
        <f t="shared" si="50"/>
        <v>0</v>
      </c>
      <c r="U107" s="121">
        <f>'05-21 Hourly Purch Alloc'!J101</f>
        <v>25.54</v>
      </c>
      <c r="V107" s="109">
        <f t="shared" si="51"/>
        <v>0</v>
      </c>
      <c r="W107" s="16">
        <f t="shared" si="52"/>
        <v>21.206728953433903</v>
      </c>
      <c r="X107" s="17">
        <f t="shared" si="53"/>
        <v>0</v>
      </c>
      <c r="Y107" s="18">
        <f t="shared" si="54"/>
        <v>0</v>
      </c>
      <c r="Z107" s="191"/>
      <c r="AA107" s="113">
        <f t="shared" si="55"/>
        <v>0</v>
      </c>
      <c r="AB107" s="4">
        <f t="shared" si="56"/>
        <v>0</v>
      </c>
      <c r="AD107" s="8"/>
      <c r="AE107" s="46">
        <f>'05-21 Gen Pivot'!V101</f>
        <v>415.61279999999999</v>
      </c>
      <c r="AF107" s="120">
        <f>'05-21 KP Int Load &amp; Marg Loss'!N97</f>
        <v>500.72999999999996</v>
      </c>
      <c r="AG107" s="47">
        <f>'05-21 KP Int Load &amp; Marg Loss'!V97</f>
        <v>7.59</v>
      </c>
      <c r="AH107" s="46">
        <f>'05-21 Gen Pivot'!W101</f>
        <v>595.5</v>
      </c>
      <c r="AJ107" s="122">
        <f>'05-21 Gen Pivot'!Y101</f>
        <v>593</v>
      </c>
      <c r="AL107" s="8">
        <f t="shared" si="58"/>
        <v>2.5</v>
      </c>
      <c r="AN107" s="8">
        <f t="shared" si="59"/>
        <v>415.61279999999999</v>
      </c>
      <c r="AP107" s="12">
        <f t="shared" si="60"/>
        <v>-179.88720000000001</v>
      </c>
      <c r="AR107" s="122">
        <f>'05-21 Gen Pivot'!X101</f>
        <v>1475.5</v>
      </c>
    </row>
    <row r="108" spans="1:44" x14ac:dyDescent="0.25">
      <c r="A108" s="126">
        <f t="shared" si="57"/>
        <v>44321.041666666431</v>
      </c>
      <c r="B108" s="171">
        <v>385</v>
      </c>
      <c r="C108" s="98"/>
      <c r="D108" s="98"/>
      <c r="E108" s="89">
        <f t="shared" si="36"/>
        <v>385</v>
      </c>
      <c r="F108" s="29">
        <f t="shared" si="37"/>
        <v>97</v>
      </c>
      <c r="G108" s="28" t="str">
        <f t="shared" si="38"/>
        <v>Yes</v>
      </c>
      <c r="H108" s="33">
        <f>'05-21 Hourly Purch Alloc'!F102</f>
        <v>183.304</v>
      </c>
      <c r="I108" s="23">
        <f t="shared" si="39"/>
        <v>7.17</v>
      </c>
      <c r="J108" s="13">
        <f t="shared" si="40"/>
        <v>183.304</v>
      </c>
      <c r="K108" s="96">
        <f t="shared" si="41"/>
        <v>183.304</v>
      </c>
      <c r="L108" s="13">
        <f t="shared" si="42"/>
        <v>388.8048</v>
      </c>
      <c r="M108" s="13">
        <f t="shared" si="43"/>
        <v>595.5</v>
      </c>
      <c r="N108" s="13">
        <f t="shared" si="44"/>
        <v>470.32000000000005</v>
      </c>
      <c r="O108" s="11">
        <f t="shared" si="45"/>
        <v>0</v>
      </c>
      <c r="P108" s="11">
        <f t="shared" si="46"/>
        <v>0</v>
      </c>
      <c r="Q108" s="11">
        <f t="shared" si="47"/>
        <v>0</v>
      </c>
      <c r="R108" s="15">
        <f t="shared" si="48"/>
        <v>0</v>
      </c>
      <c r="S108" s="15">
        <f t="shared" si="49"/>
        <v>0</v>
      </c>
      <c r="T108" s="15">
        <f t="shared" si="50"/>
        <v>0</v>
      </c>
      <c r="U108" s="121">
        <f>'05-21 Hourly Purch Alloc'!J102</f>
        <v>24.489972941125128</v>
      </c>
      <c r="V108" s="109">
        <f t="shared" si="51"/>
        <v>0</v>
      </c>
      <c r="W108" s="16">
        <f t="shared" si="52"/>
        <v>21.206728953433903</v>
      </c>
      <c r="X108" s="17">
        <f t="shared" si="53"/>
        <v>0</v>
      </c>
      <c r="Y108" s="18">
        <f t="shared" si="54"/>
        <v>0</v>
      </c>
      <c r="Z108" s="191"/>
      <c r="AA108" s="113">
        <f t="shared" si="55"/>
        <v>0</v>
      </c>
      <c r="AB108" s="4">
        <f t="shared" si="56"/>
        <v>0</v>
      </c>
      <c r="AD108" s="8"/>
      <c r="AE108" s="46">
        <f>'05-21 Gen Pivot'!V102</f>
        <v>388.8048</v>
      </c>
      <c r="AF108" s="120">
        <f>'05-21 KP Int Load &amp; Marg Loss'!N98</f>
        <v>470.32000000000005</v>
      </c>
      <c r="AG108" s="47">
        <f>'05-21 KP Int Load &amp; Marg Loss'!V98</f>
        <v>7.17</v>
      </c>
      <c r="AH108" s="46">
        <f>'05-21 Gen Pivot'!W102</f>
        <v>595.5</v>
      </c>
      <c r="AJ108" s="122">
        <f>'05-21 Gen Pivot'!Y102</f>
        <v>593</v>
      </c>
      <c r="AL108" s="8">
        <f t="shared" si="58"/>
        <v>2.5</v>
      </c>
      <c r="AN108" s="8">
        <f t="shared" si="59"/>
        <v>388.8048</v>
      </c>
      <c r="AP108" s="12">
        <f t="shared" si="60"/>
        <v>-206.6952</v>
      </c>
      <c r="AR108" s="122">
        <f>'05-21 Gen Pivot'!X102</f>
        <v>1475.5</v>
      </c>
    </row>
    <row r="109" spans="1:44" x14ac:dyDescent="0.25">
      <c r="A109" s="126">
        <f t="shared" si="57"/>
        <v>44321.083333333096</v>
      </c>
      <c r="B109" s="171">
        <v>385</v>
      </c>
      <c r="C109" s="98"/>
      <c r="D109" s="98"/>
      <c r="E109" s="89">
        <f t="shared" si="36"/>
        <v>385</v>
      </c>
      <c r="F109" s="29">
        <f t="shared" si="37"/>
        <v>98</v>
      </c>
      <c r="G109" s="28" t="str">
        <f t="shared" si="38"/>
        <v>Yes</v>
      </c>
      <c r="H109" s="33">
        <f>'05-21 Hourly Purch Alloc'!F103</f>
        <v>174.38</v>
      </c>
      <c r="I109" s="23">
        <f t="shared" si="39"/>
        <v>6.89</v>
      </c>
      <c r="J109" s="13">
        <f t="shared" si="40"/>
        <v>174.38</v>
      </c>
      <c r="K109" s="96">
        <f t="shared" si="41"/>
        <v>174.38</v>
      </c>
      <c r="L109" s="13">
        <f t="shared" si="42"/>
        <v>360.0016</v>
      </c>
      <c r="M109" s="13">
        <f t="shared" si="43"/>
        <v>595.5</v>
      </c>
      <c r="N109" s="13">
        <f t="shared" si="44"/>
        <v>461.12</v>
      </c>
      <c r="O109" s="11">
        <f t="shared" si="45"/>
        <v>0</v>
      </c>
      <c r="P109" s="11">
        <f t="shared" si="46"/>
        <v>0</v>
      </c>
      <c r="Q109" s="11">
        <f t="shared" si="47"/>
        <v>0</v>
      </c>
      <c r="R109" s="15">
        <f t="shared" si="48"/>
        <v>0</v>
      </c>
      <c r="S109" s="15">
        <f t="shared" si="49"/>
        <v>0</v>
      </c>
      <c r="T109" s="15">
        <f t="shared" si="50"/>
        <v>0</v>
      </c>
      <c r="U109" s="121">
        <f>'05-21 Hourly Purch Alloc'!J103</f>
        <v>22.009949535497192</v>
      </c>
      <c r="V109" s="109">
        <f t="shared" si="51"/>
        <v>0</v>
      </c>
      <c r="W109" s="16">
        <f t="shared" si="52"/>
        <v>21.206728953433903</v>
      </c>
      <c r="X109" s="17">
        <f t="shared" si="53"/>
        <v>0</v>
      </c>
      <c r="Y109" s="18">
        <f t="shared" si="54"/>
        <v>0</v>
      </c>
      <c r="Z109" s="191"/>
      <c r="AA109" s="113">
        <f t="shared" si="55"/>
        <v>0</v>
      </c>
      <c r="AB109" s="4">
        <f t="shared" si="56"/>
        <v>0</v>
      </c>
      <c r="AD109" s="8"/>
      <c r="AE109" s="46">
        <f>'05-21 Gen Pivot'!V103</f>
        <v>360.0016</v>
      </c>
      <c r="AF109" s="120">
        <f>'05-21 KP Int Load &amp; Marg Loss'!N99</f>
        <v>461.12</v>
      </c>
      <c r="AG109" s="47">
        <f>'05-21 KP Int Load &amp; Marg Loss'!V99</f>
        <v>6.89</v>
      </c>
      <c r="AH109" s="46">
        <f>'05-21 Gen Pivot'!W103</f>
        <v>595.5</v>
      </c>
      <c r="AJ109" s="122">
        <f>'05-21 Gen Pivot'!Y103</f>
        <v>593</v>
      </c>
      <c r="AL109" s="8">
        <f t="shared" si="58"/>
        <v>2.5</v>
      </c>
      <c r="AN109" s="8">
        <f t="shared" si="59"/>
        <v>360.0016</v>
      </c>
      <c r="AP109" s="12">
        <f t="shared" si="60"/>
        <v>-235.4984</v>
      </c>
      <c r="AR109" s="122">
        <f>'05-21 Gen Pivot'!X103</f>
        <v>1475.5</v>
      </c>
    </row>
    <row r="110" spans="1:44" x14ac:dyDescent="0.25">
      <c r="A110" s="126">
        <f t="shared" si="57"/>
        <v>44321.12499999976</v>
      </c>
      <c r="B110" s="171">
        <v>385</v>
      </c>
      <c r="C110" s="98"/>
      <c r="D110" s="98"/>
      <c r="E110" s="89">
        <f t="shared" si="36"/>
        <v>385</v>
      </c>
      <c r="F110" s="29">
        <f t="shared" si="37"/>
        <v>99</v>
      </c>
      <c r="G110" s="28" t="str">
        <f t="shared" si="38"/>
        <v>Yes</v>
      </c>
      <c r="H110" s="33">
        <f>'05-21 Hourly Purch Alloc'!F104</f>
        <v>170.221</v>
      </c>
      <c r="I110" s="23">
        <f t="shared" si="39"/>
        <v>6.9899999999999993</v>
      </c>
      <c r="J110" s="13">
        <f t="shared" si="40"/>
        <v>170.221</v>
      </c>
      <c r="K110" s="96">
        <f t="shared" si="41"/>
        <v>170.221</v>
      </c>
      <c r="L110" s="13">
        <f t="shared" si="42"/>
        <v>330.43039999999996</v>
      </c>
      <c r="M110" s="13">
        <f t="shared" si="43"/>
        <v>595.5</v>
      </c>
      <c r="N110" s="13">
        <f t="shared" si="44"/>
        <v>457.04</v>
      </c>
      <c r="O110" s="11">
        <f t="shared" si="45"/>
        <v>0</v>
      </c>
      <c r="P110" s="11">
        <f t="shared" si="46"/>
        <v>0</v>
      </c>
      <c r="Q110" s="11">
        <f t="shared" si="47"/>
        <v>0</v>
      </c>
      <c r="R110" s="15">
        <f t="shared" si="48"/>
        <v>0</v>
      </c>
      <c r="S110" s="15">
        <f t="shared" si="49"/>
        <v>0</v>
      </c>
      <c r="T110" s="15">
        <f t="shared" si="50"/>
        <v>0</v>
      </c>
      <c r="U110" s="121">
        <f>'05-21 Hourly Purch Alloc'!J104</f>
        <v>20.120049817590075</v>
      </c>
      <c r="V110" s="109">
        <f t="shared" si="51"/>
        <v>0</v>
      </c>
      <c r="W110" s="16">
        <f t="shared" si="52"/>
        <v>21.206728953433903</v>
      </c>
      <c r="X110" s="17">
        <f t="shared" si="53"/>
        <v>0</v>
      </c>
      <c r="Y110" s="18">
        <f t="shared" si="54"/>
        <v>0</v>
      </c>
      <c r="Z110" s="191"/>
      <c r="AA110" s="113">
        <f t="shared" si="55"/>
        <v>0</v>
      </c>
      <c r="AB110" s="4">
        <f t="shared" si="56"/>
        <v>0</v>
      </c>
      <c r="AD110" s="8"/>
      <c r="AE110" s="46">
        <f>'05-21 Gen Pivot'!V104</f>
        <v>330.43039999999996</v>
      </c>
      <c r="AF110" s="120">
        <f>'05-21 KP Int Load &amp; Marg Loss'!N100</f>
        <v>457.04</v>
      </c>
      <c r="AG110" s="47">
        <f>'05-21 KP Int Load &amp; Marg Loss'!V100</f>
        <v>6.9899999999999993</v>
      </c>
      <c r="AH110" s="46">
        <f>'05-21 Gen Pivot'!W104</f>
        <v>595.5</v>
      </c>
      <c r="AJ110" s="122">
        <f>'05-21 Gen Pivot'!Y104</f>
        <v>593</v>
      </c>
      <c r="AL110" s="8">
        <f t="shared" si="58"/>
        <v>2.5</v>
      </c>
      <c r="AN110" s="8">
        <f t="shared" si="59"/>
        <v>330.43039999999996</v>
      </c>
      <c r="AP110" s="12">
        <f t="shared" si="60"/>
        <v>-265.06960000000004</v>
      </c>
      <c r="AR110" s="122">
        <f>'05-21 Gen Pivot'!X104</f>
        <v>1475.5</v>
      </c>
    </row>
    <row r="111" spans="1:44" x14ac:dyDescent="0.25">
      <c r="A111" s="126">
        <f t="shared" si="57"/>
        <v>44321.166666666424</v>
      </c>
      <c r="B111" s="171">
        <v>385</v>
      </c>
      <c r="C111" s="98"/>
      <c r="D111" s="98"/>
      <c r="E111" s="89">
        <f t="shared" si="36"/>
        <v>385</v>
      </c>
      <c r="F111" s="29">
        <f t="shared" si="37"/>
        <v>100</v>
      </c>
      <c r="G111" s="28" t="str">
        <f t="shared" si="38"/>
        <v>Yes</v>
      </c>
      <c r="H111" s="33">
        <f>'05-21 Hourly Purch Alloc'!F105</f>
        <v>155.12800000000001</v>
      </c>
      <c r="I111" s="23">
        <f t="shared" si="39"/>
        <v>6.9999999999999991</v>
      </c>
      <c r="J111" s="13">
        <f t="shared" si="40"/>
        <v>155.12800000000001</v>
      </c>
      <c r="K111" s="96">
        <f t="shared" si="41"/>
        <v>155.12800000000001</v>
      </c>
      <c r="L111" s="13">
        <f t="shared" si="42"/>
        <v>310.18880000000001</v>
      </c>
      <c r="M111" s="13">
        <f t="shared" si="43"/>
        <v>595.5</v>
      </c>
      <c r="N111" s="13">
        <f t="shared" si="44"/>
        <v>441.97</v>
      </c>
      <c r="O111" s="11">
        <f t="shared" si="45"/>
        <v>0</v>
      </c>
      <c r="P111" s="11">
        <f t="shared" si="46"/>
        <v>0</v>
      </c>
      <c r="Q111" s="11">
        <f t="shared" si="47"/>
        <v>0</v>
      </c>
      <c r="R111" s="15">
        <f t="shared" si="48"/>
        <v>0</v>
      </c>
      <c r="S111" s="15">
        <f t="shared" si="49"/>
        <v>0</v>
      </c>
      <c r="T111" s="15">
        <f t="shared" si="50"/>
        <v>0</v>
      </c>
      <c r="U111" s="121">
        <f>'05-21 Hourly Purch Alloc'!J105</f>
        <v>20.029975246248259</v>
      </c>
      <c r="V111" s="109">
        <f t="shared" si="51"/>
        <v>0</v>
      </c>
      <c r="W111" s="16">
        <f t="shared" si="52"/>
        <v>21.206728953433903</v>
      </c>
      <c r="X111" s="17">
        <f t="shared" si="53"/>
        <v>0</v>
      </c>
      <c r="Y111" s="18">
        <f t="shared" si="54"/>
        <v>0</v>
      </c>
      <c r="Z111" s="191"/>
      <c r="AA111" s="113">
        <f t="shared" si="55"/>
        <v>0</v>
      </c>
      <c r="AB111" s="4">
        <f t="shared" si="56"/>
        <v>0</v>
      </c>
      <c r="AD111" s="8"/>
      <c r="AE111" s="46">
        <f>'05-21 Gen Pivot'!V105</f>
        <v>310.18880000000001</v>
      </c>
      <c r="AF111" s="120">
        <f>'05-21 KP Int Load &amp; Marg Loss'!N101</f>
        <v>441.97</v>
      </c>
      <c r="AG111" s="47">
        <f>'05-21 KP Int Load &amp; Marg Loss'!V101</f>
        <v>6.9999999999999991</v>
      </c>
      <c r="AH111" s="46">
        <f>'05-21 Gen Pivot'!W105</f>
        <v>595.5</v>
      </c>
      <c r="AJ111" s="122">
        <f>'05-21 Gen Pivot'!Y105</f>
        <v>593</v>
      </c>
      <c r="AL111" s="8">
        <f t="shared" si="58"/>
        <v>2.5</v>
      </c>
      <c r="AN111" s="8">
        <f t="shared" si="59"/>
        <v>310.18880000000001</v>
      </c>
      <c r="AP111" s="12">
        <f t="shared" si="60"/>
        <v>-285.31119999999999</v>
      </c>
      <c r="AR111" s="122">
        <f>'05-21 Gen Pivot'!X105</f>
        <v>1475.5</v>
      </c>
    </row>
    <row r="112" spans="1:44" x14ac:dyDescent="0.25">
      <c r="A112" s="126">
        <f t="shared" si="57"/>
        <v>44321.208333333088</v>
      </c>
      <c r="B112" s="171">
        <v>385</v>
      </c>
      <c r="C112" s="98"/>
      <c r="D112" s="98"/>
      <c r="E112" s="89">
        <f t="shared" si="36"/>
        <v>385</v>
      </c>
      <c r="F112" s="29">
        <f t="shared" si="37"/>
        <v>101</v>
      </c>
      <c r="G112" s="28" t="str">
        <f t="shared" si="38"/>
        <v>Yes</v>
      </c>
      <c r="H112" s="33">
        <f>'05-21 Hourly Purch Alloc'!F106</f>
        <v>149.947</v>
      </c>
      <c r="I112" s="23">
        <f t="shared" si="39"/>
        <v>6.79</v>
      </c>
      <c r="J112" s="13">
        <f t="shared" si="40"/>
        <v>149.947</v>
      </c>
      <c r="K112" s="96">
        <f t="shared" si="41"/>
        <v>149.947</v>
      </c>
      <c r="L112" s="13">
        <f t="shared" si="42"/>
        <v>284.2672</v>
      </c>
      <c r="M112" s="13">
        <f t="shared" si="43"/>
        <v>510.5</v>
      </c>
      <c r="N112" s="13">
        <f t="shared" si="44"/>
        <v>436.09</v>
      </c>
      <c r="O112" s="11">
        <f t="shared" si="45"/>
        <v>0</v>
      </c>
      <c r="P112" s="11">
        <f t="shared" si="46"/>
        <v>0</v>
      </c>
      <c r="Q112" s="11">
        <f t="shared" si="47"/>
        <v>0</v>
      </c>
      <c r="R112" s="15">
        <f t="shared" si="48"/>
        <v>0</v>
      </c>
      <c r="S112" s="15">
        <f t="shared" si="49"/>
        <v>0</v>
      </c>
      <c r="T112" s="15">
        <f t="shared" si="50"/>
        <v>0</v>
      </c>
      <c r="U112" s="121">
        <f>'05-21 Hourly Purch Alloc'!J106</f>
        <v>20.060027876516369</v>
      </c>
      <c r="V112" s="109">
        <f t="shared" si="51"/>
        <v>0</v>
      </c>
      <c r="W112" s="16">
        <f t="shared" si="52"/>
        <v>21.206728953433903</v>
      </c>
      <c r="X112" s="17">
        <f t="shared" si="53"/>
        <v>0</v>
      </c>
      <c r="Y112" s="18">
        <f t="shared" si="54"/>
        <v>0</v>
      </c>
      <c r="Z112" s="191"/>
      <c r="AA112" s="113">
        <f t="shared" si="55"/>
        <v>0</v>
      </c>
      <c r="AB112" s="4">
        <f t="shared" si="56"/>
        <v>0</v>
      </c>
      <c r="AD112" s="8"/>
      <c r="AE112" s="46">
        <f>'05-21 Gen Pivot'!V106</f>
        <v>284.2672</v>
      </c>
      <c r="AF112" s="120">
        <f>'05-21 KP Int Load &amp; Marg Loss'!N102</f>
        <v>436.09</v>
      </c>
      <c r="AG112" s="47">
        <f>'05-21 KP Int Load &amp; Marg Loss'!V102</f>
        <v>6.79</v>
      </c>
      <c r="AH112" s="46">
        <f>'05-21 Gen Pivot'!W106</f>
        <v>510.5</v>
      </c>
      <c r="AJ112" s="122">
        <f>'05-21 Gen Pivot'!Y106</f>
        <v>509</v>
      </c>
      <c r="AL112" s="8">
        <f t="shared" si="58"/>
        <v>1.5</v>
      </c>
      <c r="AN112" s="8">
        <f t="shared" si="59"/>
        <v>284.2672</v>
      </c>
      <c r="AP112" s="12">
        <f t="shared" si="60"/>
        <v>-226.2328</v>
      </c>
      <c r="AR112" s="122">
        <f>'05-21 Gen Pivot'!X106</f>
        <v>1475.5</v>
      </c>
    </row>
    <row r="113" spans="1:44" x14ac:dyDescent="0.25">
      <c r="A113" s="126">
        <f t="shared" si="57"/>
        <v>44321.249999999753</v>
      </c>
      <c r="B113" s="171">
        <v>385</v>
      </c>
      <c r="C113" s="98"/>
      <c r="D113" s="98"/>
      <c r="E113" s="89">
        <f t="shared" si="36"/>
        <v>385</v>
      </c>
      <c r="F113" s="29">
        <f t="shared" si="37"/>
        <v>102</v>
      </c>
      <c r="G113" s="28" t="str">
        <f t="shared" si="38"/>
        <v>Yes</v>
      </c>
      <c r="H113" s="33">
        <f>'05-21 Hourly Purch Alloc'!F107</f>
        <v>167.53900000000002</v>
      </c>
      <c r="I113" s="23">
        <f t="shared" si="39"/>
        <v>6.77</v>
      </c>
      <c r="J113" s="13">
        <f t="shared" si="40"/>
        <v>167.53900000000002</v>
      </c>
      <c r="K113" s="96">
        <f t="shared" si="41"/>
        <v>167.53900000000002</v>
      </c>
      <c r="L113" s="13">
        <f t="shared" si="42"/>
        <v>287.99199999999996</v>
      </c>
      <c r="M113" s="13">
        <f t="shared" si="43"/>
        <v>595.5</v>
      </c>
      <c r="N113" s="13">
        <f t="shared" si="44"/>
        <v>454.18</v>
      </c>
      <c r="O113" s="11">
        <f t="shared" si="45"/>
        <v>0</v>
      </c>
      <c r="P113" s="11">
        <f t="shared" si="46"/>
        <v>0</v>
      </c>
      <c r="Q113" s="11">
        <f t="shared" si="47"/>
        <v>0</v>
      </c>
      <c r="R113" s="15">
        <f t="shared" si="48"/>
        <v>0</v>
      </c>
      <c r="S113" s="15">
        <f t="shared" si="49"/>
        <v>0</v>
      </c>
      <c r="T113" s="15">
        <f t="shared" si="50"/>
        <v>0</v>
      </c>
      <c r="U113" s="121">
        <f>'05-21 Hourly Purch Alloc'!J107</f>
        <v>22.100000596875947</v>
      </c>
      <c r="V113" s="109">
        <f t="shared" si="51"/>
        <v>0</v>
      </c>
      <c r="W113" s="16">
        <f t="shared" si="52"/>
        <v>21.206728953433903</v>
      </c>
      <c r="X113" s="17">
        <f t="shared" si="53"/>
        <v>0</v>
      </c>
      <c r="Y113" s="18">
        <f t="shared" si="54"/>
        <v>0</v>
      </c>
      <c r="Z113" s="191"/>
      <c r="AA113" s="113">
        <f t="shared" si="55"/>
        <v>0</v>
      </c>
      <c r="AB113" s="4">
        <f t="shared" si="56"/>
        <v>0</v>
      </c>
      <c r="AD113" s="8"/>
      <c r="AE113" s="46">
        <f>'05-21 Gen Pivot'!V107</f>
        <v>287.99199999999996</v>
      </c>
      <c r="AF113" s="120">
        <f>'05-21 KP Int Load &amp; Marg Loss'!N103</f>
        <v>454.18</v>
      </c>
      <c r="AG113" s="47">
        <f>'05-21 KP Int Load &amp; Marg Loss'!V103</f>
        <v>6.77</v>
      </c>
      <c r="AH113" s="46">
        <f>'05-21 Gen Pivot'!W107</f>
        <v>595.5</v>
      </c>
      <c r="AJ113" s="122">
        <f>'05-21 Gen Pivot'!Y107</f>
        <v>593</v>
      </c>
      <c r="AL113" s="8">
        <f t="shared" si="58"/>
        <v>2.5</v>
      </c>
      <c r="AN113" s="8">
        <f t="shared" si="59"/>
        <v>287.99199999999996</v>
      </c>
      <c r="AP113" s="12">
        <f t="shared" si="60"/>
        <v>-307.50800000000004</v>
      </c>
      <c r="AR113" s="122">
        <f>'05-21 Gen Pivot'!X107</f>
        <v>1475.5</v>
      </c>
    </row>
    <row r="114" spans="1:44" x14ac:dyDescent="0.25">
      <c r="A114" s="126">
        <f t="shared" si="57"/>
        <v>44321.291666666417</v>
      </c>
      <c r="B114" s="171">
        <v>385</v>
      </c>
      <c r="C114" s="98"/>
      <c r="D114" s="98"/>
      <c r="E114" s="89">
        <f t="shared" si="36"/>
        <v>385</v>
      </c>
      <c r="F114" s="29">
        <f t="shared" si="37"/>
        <v>103</v>
      </c>
      <c r="G114" s="28" t="str">
        <f t="shared" si="38"/>
        <v>Yes</v>
      </c>
      <c r="H114" s="33">
        <f>'05-21 Hourly Purch Alloc'!F108</f>
        <v>157.113</v>
      </c>
      <c r="I114" s="23">
        <f t="shared" si="39"/>
        <v>7.39</v>
      </c>
      <c r="J114" s="13">
        <f t="shared" si="40"/>
        <v>157.113</v>
      </c>
      <c r="K114" s="96">
        <f t="shared" si="41"/>
        <v>157.113</v>
      </c>
      <c r="L114" s="13">
        <f t="shared" si="42"/>
        <v>319.40319999999997</v>
      </c>
      <c r="M114" s="13">
        <f t="shared" si="43"/>
        <v>595.5</v>
      </c>
      <c r="N114" s="13">
        <f t="shared" si="44"/>
        <v>483.90000000000003</v>
      </c>
      <c r="O114" s="11">
        <f t="shared" si="45"/>
        <v>0</v>
      </c>
      <c r="P114" s="11">
        <f t="shared" si="46"/>
        <v>0</v>
      </c>
      <c r="Q114" s="11">
        <f t="shared" si="47"/>
        <v>0</v>
      </c>
      <c r="R114" s="15">
        <f t="shared" si="48"/>
        <v>0</v>
      </c>
      <c r="S114" s="15">
        <f t="shared" si="49"/>
        <v>0</v>
      </c>
      <c r="T114" s="15">
        <f t="shared" si="50"/>
        <v>0</v>
      </c>
      <c r="U114" s="121">
        <f>'05-21 Hourly Purch Alloc'!J108</f>
        <v>28.368811995188175</v>
      </c>
      <c r="V114" s="109">
        <f t="shared" si="51"/>
        <v>0</v>
      </c>
      <c r="W114" s="16">
        <f t="shared" si="52"/>
        <v>21.206728953433903</v>
      </c>
      <c r="X114" s="17">
        <f t="shared" si="53"/>
        <v>0</v>
      </c>
      <c r="Y114" s="18">
        <f t="shared" si="54"/>
        <v>0</v>
      </c>
      <c r="Z114" s="191"/>
      <c r="AA114" s="113">
        <f t="shared" si="55"/>
        <v>0</v>
      </c>
      <c r="AB114" s="4">
        <f t="shared" si="56"/>
        <v>0</v>
      </c>
      <c r="AD114" s="8"/>
      <c r="AE114" s="46">
        <f>'05-21 Gen Pivot'!V108</f>
        <v>319.40319999999997</v>
      </c>
      <c r="AF114" s="120">
        <f>'05-21 KP Int Load &amp; Marg Loss'!N104</f>
        <v>483.90000000000003</v>
      </c>
      <c r="AG114" s="47">
        <f>'05-21 KP Int Load &amp; Marg Loss'!V104</f>
        <v>7.39</v>
      </c>
      <c r="AH114" s="46">
        <f>'05-21 Gen Pivot'!W108</f>
        <v>595.5</v>
      </c>
      <c r="AJ114" s="122">
        <f>'05-21 Gen Pivot'!Y108</f>
        <v>593</v>
      </c>
      <c r="AL114" s="8">
        <f t="shared" si="58"/>
        <v>2.5</v>
      </c>
      <c r="AN114" s="8">
        <f t="shared" si="59"/>
        <v>319.40319999999997</v>
      </c>
      <c r="AP114" s="12">
        <f t="shared" si="60"/>
        <v>-276.09680000000003</v>
      </c>
      <c r="AR114" s="122">
        <f>'05-21 Gen Pivot'!X108</f>
        <v>1475.5</v>
      </c>
    </row>
    <row r="115" spans="1:44" x14ac:dyDescent="0.25">
      <c r="A115" s="126">
        <f t="shared" si="57"/>
        <v>44321.333333333081</v>
      </c>
      <c r="B115" s="171">
        <v>385</v>
      </c>
      <c r="C115" s="98"/>
      <c r="D115" s="98"/>
      <c r="E115" s="89">
        <f t="shared" si="36"/>
        <v>385</v>
      </c>
      <c r="F115" s="29">
        <f t="shared" si="37"/>
        <v>104</v>
      </c>
      <c r="G115" s="28" t="str">
        <f t="shared" si="38"/>
        <v>Yes</v>
      </c>
      <c r="H115" s="33">
        <f>'05-21 Hourly Purch Alloc'!F109</f>
        <v>107.71299999999999</v>
      </c>
      <c r="I115" s="23">
        <f t="shared" si="39"/>
        <v>8.0699999999999985</v>
      </c>
      <c r="J115" s="13">
        <f t="shared" si="40"/>
        <v>107.71299999999999</v>
      </c>
      <c r="K115" s="96">
        <f t="shared" si="41"/>
        <v>107.71299999999999</v>
      </c>
      <c r="L115" s="13">
        <f t="shared" si="42"/>
        <v>387.73439999999999</v>
      </c>
      <c r="M115" s="13">
        <f t="shared" si="43"/>
        <v>595.5</v>
      </c>
      <c r="N115" s="13">
        <f t="shared" si="44"/>
        <v>503.51</v>
      </c>
      <c r="O115" s="11">
        <f t="shared" si="45"/>
        <v>0</v>
      </c>
      <c r="P115" s="11">
        <f t="shared" si="46"/>
        <v>0</v>
      </c>
      <c r="Q115" s="11">
        <f t="shared" si="47"/>
        <v>0</v>
      </c>
      <c r="R115" s="15">
        <f t="shared" si="48"/>
        <v>0</v>
      </c>
      <c r="S115" s="15">
        <f t="shared" si="49"/>
        <v>0</v>
      </c>
      <c r="T115" s="15">
        <f t="shared" si="50"/>
        <v>0</v>
      </c>
      <c r="U115" s="121">
        <f>'05-21 Hourly Purch Alloc'!J109</f>
        <v>32.802236238894103</v>
      </c>
      <c r="V115" s="109">
        <f t="shared" si="51"/>
        <v>0</v>
      </c>
      <c r="W115" s="16">
        <f t="shared" si="52"/>
        <v>21.206728953433903</v>
      </c>
      <c r="X115" s="17">
        <f t="shared" si="53"/>
        <v>0</v>
      </c>
      <c r="Y115" s="18">
        <f t="shared" si="54"/>
        <v>0</v>
      </c>
      <c r="Z115" s="191"/>
      <c r="AA115" s="113">
        <f t="shared" si="55"/>
        <v>0</v>
      </c>
      <c r="AB115" s="4">
        <f t="shared" si="56"/>
        <v>0</v>
      </c>
      <c r="AD115" s="8"/>
      <c r="AE115" s="46">
        <f>'05-21 Gen Pivot'!V109</f>
        <v>387.73439999999999</v>
      </c>
      <c r="AF115" s="120">
        <f>'05-21 KP Int Load &amp; Marg Loss'!N105</f>
        <v>503.51</v>
      </c>
      <c r="AG115" s="47">
        <f>'05-21 KP Int Load &amp; Marg Loss'!V105</f>
        <v>8.0699999999999985</v>
      </c>
      <c r="AH115" s="46">
        <f>'05-21 Gen Pivot'!W109</f>
        <v>595.5</v>
      </c>
      <c r="AJ115" s="122">
        <f>'05-21 Gen Pivot'!Y109</f>
        <v>593</v>
      </c>
      <c r="AL115" s="8">
        <f t="shared" si="58"/>
        <v>2.5</v>
      </c>
      <c r="AN115" s="8">
        <f t="shared" si="59"/>
        <v>387.73439999999999</v>
      </c>
      <c r="AP115" s="12">
        <f t="shared" si="60"/>
        <v>-207.76560000000001</v>
      </c>
      <c r="AR115" s="122">
        <f>'05-21 Gen Pivot'!X109</f>
        <v>1475.5</v>
      </c>
    </row>
    <row r="116" spans="1:44" x14ac:dyDescent="0.25">
      <c r="A116" s="126">
        <f t="shared" si="57"/>
        <v>44321.374999999745</v>
      </c>
      <c r="B116" s="171">
        <v>385</v>
      </c>
      <c r="C116" s="98"/>
      <c r="D116" s="98"/>
      <c r="E116" s="89">
        <f t="shared" si="36"/>
        <v>385</v>
      </c>
      <c r="F116" s="29">
        <f t="shared" si="37"/>
        <v>105</v>
      </c>
      <c r="G116" s="28" t="str">
        <f t="shared" si="38"/>
        <v>Yes</v>
      </c>
      <c r="H116" s="33">
        <f>'05-21 Hourly Purch Alloc'!F110</f>
        <v>43.994999999999997</v>
      </c>
      <c r="I116" s="23">
        <f t="shared" si="39"/>
        <v>8.4699999999999989</v>
      </c>
      <c r="J116" s="13">
        <f t="shared" si="40"/>
        <v>43.994999999999997</v>
      </c>
      <c r="K116" s="96">
        <f t="shared" si="41"/>
        <v>43.994999999999997</v>
      </c>
      <c r="L116" s="13">
        <f t="shared" si="42"/>
        <v>478.6576</v>
      </c>
      <c r="M116" s="13">
        <f t="shared" si="43"/>
        <v>595.5</v>
      </c>
      <c r="N116" s="13">
        <f t="shared" si="44"/>
        <v>514.26</v>
      </c>
      <c r="O116" s="11">
        <f t="shared" si="45"/>
        <v>0</v>
      </c>
      <c r="P116" s="11">
        <f t="shared" si="46"/>
        <v>0</v>
      </c>
      <c r="Q116" s="11">
        <f t="shared" si="47"/>
        <v>0</v>
      </c>
      <c r="R116" s="15">
        <f t="shared" si="48"/>
        <v>0</v>
      </c>
      <c r="S116" s="15">
        <f t="shared" si="49"/>
        <v>0</v>
      </c>
      <c r="T116" s="15">
        <f t="shared" si="50"/>
        <v>0</v>
      </c>
      <c r="U116" s="121">
        <f>'05-21 Hourly Purch Alloc'!J110</f>
        <v>29.334000000000003</v>
      </c>
      <c r="V116" s="109">
        <f t="shared" si="51"/>
        <v>0</v>
      </c>
      <c r="W116" s="16">
        <f t="shared" si="52"/>
        <v>21.206728953433903</v>
      </c>
      <c r="X116" s="17">
        <f t="shared" si="53"/>
        <v>0</v>
      </c>
      <c r="Y116" s="18">
        <f t="shared" si="54"/>
        <v>0</v>
      </c>
      <c r="Z116" s="191"/>
      <c r="AA116" s="113">
        <f t="shared" si="55"/>
        <v>0</v>
      </c>
      <c r="AB116" s="4">
        <f t="shared" si="56"/>
        <v>0</v>
      </c>
      <c r="AD116" s="8"/>
      <c r="AE116" s="46">
        <f>'05-21 Gen Pivot'!V110</f>
        <v>478.6576</v>
      </c>
      <c r="AF116" s="120">
        <f>'05-21 KP Int Load &amp; Marg Loss'!N106</f>
        <v>514.26</v>
      </c>
      <c r="AG116" s="47">
        <f>'05-21 KP Int Load &amp; Marg Loss'!V106</f>
        <v>8.4699999999999989</v>
      </c>
      <c r="AH116" s="46">
        <f>'05-21 Gen Pivot'!W110</f>
        <v>595.5</v>
      </c>
      <c r="AJ116" s="122">
        <f>'05-21 Gen Pivot'!Y110</f>
        <v>593</v>
      </c>
      <c r="AL116" s="8">
        <f t="shared" si="58"/>
        <v>2.5</v>
      </c>
      <c r="AN116" s="8">
        <f t="shared" si="59"/>
        <v>478.6576</v>
      </c>
      <c r="AP116" s="12">
        <f t="shared" si="60"/>
        <v>-116.8424</v>
      </c>
      <c r="AR116" s="122">
        <f>'05-21 Gen Pivot'!X110</f>
        <v>1475.5</v>
      </c>
    </row>
    <row r="117" spans="1:44" x14ac:dyDescent="0.25">
      <c r="A117" s="126">
        <f t="shared" si="57"/>
        <v>44321.41666666641</v>
      </c>
      <c r="B117" s="171">
        <v>385</v>
      </c>
      <c r="C117" s="98"/>
      <c r="D117" s="98"/>
      <c r="E117" s="89">
        <f t="shared" si="36"/>
        <v>385</v>
      </c>
      <c r="F117" s="29">
        <f t="shared" si="37"/>
        <v>106</v>
      </c>
      <c r="G117" s="28" t="str">
        <f t="shared" si="38"/>
        <v>Yes</v>
      </c>
      <c r="H117" s="33">
        <f>'05-21 Hourly Purch Alloc'!F111</f>
        <v>21.292999999999999</v>
      </c>
      <c r="I117" s="23">
        <f t="shared" si="39"/>
        <v>8.8699999999999992</v>
      </c>
      <c r="J117" s="13">
        <f t="shared" si="40"/>
        <v>21.292999999999999</v>
      </c>
      <c r="K117" s="96">
        <f t="shared" si="41"/>
        <v>21.292999999999999</v>
      </c>
      <c r="L117" s="13">
        <f t="shared" si="42"/>
        <v>498.16</v>
      </c>
      <c r="M117" s="13">
        <f t="shared" si="43"/>
        <v>595.5</v>
      </c>
      <c r="N117" s="13">
        <f t="shared" si="44"/>
        <v>521.11</v>
      </c>
      <c r="O117" s="11">
        <f t="shared" si="45"/>
        <v>0</v>
      </c>
      <c r="P117" s="11">
        <f t="shared" si="46"/>
        <v>0</v>
      </c>
      <c r="Q117" s="11">
        <f t="shared" si="47"/>
        <v>0</v>
      </c>
      <c r="R117" s="15">
        <f t="shared" si="48"/>
        <v>0</v>
      </c>
      <c r="S117" s="15">
        <f t="shared" si="49"/>
        <v>0</v>
      </c>
      <c r="T117" s="15">
        <f t="shared" si="50"/>
        <v>0</v>
      </c>
      <c r="U117" s="121">
        <f>'05-21 Hourly Purch Alloc'!J111</f>
        <v>31.134000000000004</v>
      </c>
      <c r="V117" s="109">
        <f t="shared" si="51"/>
        <v>0</v>
      </c>
      <c r="W117" s="16">
        <f t="shared" si="52"/>
        <v>21.206728953433903</v>
      </c>
      <c r="X117" s="17">
        <f t="shared" si="53"/>
        <v>0</v>
      </c>
      <c r="Y117" s="18">
        <f t="shared" si="54"/>
        <v>0</v>
      </c>
      <c r="Z117" s="191"/>
      <c r="AA117" s="113">
        <f t="shared" si="55"/>
        <v>0</v>
      </c>
      <c r="AB117" s="4">
        <f t="shared" si="56"/>
        <v>0</v>
      </c>
      <c r="AD117" s="8"/>
      <c r="AE117" s="46">
        <f>'05-21 Gen Pivot'!V111</f>
        <v>498.16</v>
      </c>
      <c r="AF117" s="120">
        <f>'05-21 KP Int Load &amp; Marg Loss'!N107</f>
        <v>521.11</v>
      </c>
      <c r="AG117" s="47">
        <f>'05-21 KP Int Load &amp; Marg Loss'!V107</f>
        <v>8.8699999999999992</v>
      </c>
      <c r="AH117" s="46">
        <f>'05-21 Gen Pivot'!W111</f>
        <v>595.5</v>
      </c>
      <c r="AJ117" s="122">
        <f>'05-21 Gen Pivot'!Y111</f>
        <v>561.20000000000005</v>
      </c>
      <c r="AL117" s="8">
        <f t="shared" si="58"/>
        <v>34.299999999999955</v>
      </c>
      <c r="AN117" s="8">
        <f t="shared" si="59"/>
        <v>498.16</v>
      </c>
      <c r="AP117" s="12">
        <f t="shared" si="60"/>
        <v>-97.339999999999975</v>
      </c>
      <c r="AR117" s="122">
        <f>'05-21 Gen Pivot'!X111</f>
        <v>1475.5</v>
      </c>
    </row>
    <row r="118" spans="1:44" x14ac:dyDescent="0.25">
      <c r="A118" s="126">
        <f t="shared" si="57"/>
        <v>44321.458333333074</v>
      </c>
      <c r="B118" s="171">
        <v>385</v>
      </c>
      <c r="C118" s="98"/>
      <c r="D118" s="98"/>
      <c r="E118" s="89">
        <f t="shared" si="36"/>
        <v>385</v>
      </c>
      <c r="F118" s="29">
        <f t="shared" si="37"/>
        <v>107</v>
      </c>
      <c r="G118" s="28" t="str">
        <f t="shared" si="38"/>
        <v>Yes</v>
      </c>
      <c r="H118" s="33">
        <f>'05-21 Hourly Purch Alloc'!F112</f>
        <v>65.085000000000008</v>
      </c>
      <c r="I118" s="23">
        <f t="shared" si="39"/>
        <v>8.9499999999999993</v>
      </c>
      <c r="J118" s="13">
        <f t="shared" si="40"/>
        <v>65.085000000000008</v>
      </c>
      <c r="K118" s="96">
        <f t="shared" si="41"/>
        <v>65.085000000000008</v>
      </c>
      <c r="L118" s="13">
        <f t="shared" si="42"/>
        <v>457.37760000000003</v>
      </c>
      <c r="M118" s="13">
        <f t="shared" si="43"/>
        <v>595.5</v>
      </c>
      <c r="N118" s="13">
        <f t="shared" si="44"/>
        <v>531.4</v>
      </c>
      <c r="O118" s="11">
        <f t="shared" si="45"/>
        <v>0</v>
      </c>
      <c r="P118" s="11">
        <f t="shared" si="46"/>
        <v>0</v>
      </c>
      <c r="Q118" s="11">
        <f t="shared" si="47"/>
        <v>0</v>
      </c>
      <c r="R118" s="15">
        <f t="shared" si="48"/>
        <v>0</v>
      </c>
      <c r="S118" s="15">
        <f t="shared" si="49"/>
        <v>0</v>
      </c>
      <c r="T118" s="15">
        <f t="shared" si="50"/>
        <v>0</v>
      </c>
      <c r="U118" s="121">
        <f>'05-21 Hourly Purch Alloc'!J112</f>
        <v>27.675354997311207</v>
      </c>
      <c r="V118" s="109">
        <f t="shared" si="51"/>
        <v>0</v>
      </c>
      <c r="W118" s="16">
        <f t="shared" si="52"/>
        <v>21.206728953433903</v>
      </c>
      <c r="X118" s="17">
        <f t="shared" si="53"/>
        <v>0</v>
      </c>
      <c r="Y118" s="18">
        <f t="shared" si="54"/>
        <v>0</v>
      </c>
      <c r="Z118" s="191"/>
      <c r="AA118" s="113">
        <f t="shared" si="55"/>
        <v>0</v>
      </c>
      <c r="AB118" s="4">
        <f t="shared" si="56"/>
        <v>0</v>
      </c>
      <c r="AD118" s="8"/>
      <c r="AE118" s="46">
        <f>'05-21 Gen Pivot'!V112</f>
        <v>457.37760000000003</v>
      </c>
      <c r="AF118" s="120">
        <f>'05-21 KP Int Load &amp; Marg Loss'!N108</f>
        <v>531.4</v>
      </c>
      <c r="AG118" s="47">
        <f>'05-21 KP Int Load &amp; Marg Loss'!V108</f>
        <v>8.9499999999999993</v>
      </c>
      <c r="AH118" s="46">
        <f>'05-21 Gen Pivot'!W112</f>
        <v>595.5</v>
      </c>
      <c r="AJ118" s="122">
        <f>'05-21 Gen Pivot'!Y112</f>
        <v>560.15</v>
      </c>
      <c r="AL118" s="8">
        <f t="shared" si="58"/>
        <v>35.350000000000023</v>
      </c>
      <c r="AN118" s="8">
        <f t="shared" si="59"/>
        <v>457.37760000000003</v>
      </c>
      <c r="AP118" s="12">
        <f t="shared" si="60"/>
        <v>-138.12239999999997</v>
      </c>
      <c r="AR118" s="122">
        <f>'05-21 Gen Pivot'!X112</f>
        <v>1475.5</v>
      </c>
    </row>
    <row r="119" spans="1:44" x14ac:dyDescent="0.25">
      <c r="A119" s="126">
        <f t="shared" si="57"/>
        <v>44321.499999999738</v>
      </c>
      <c r="B119" s="171">
        <v>385</v>
      </c>
      <c r="C119" s="98"/>
      <c r="D119" s="98"/>
      <c r="E119" s="89">
        <f t="shared" si="36"/>
        <v>385</v>
      </c>
      <c r="F119" s="29">
        <f t="shared" si="37"/>
        <v>108</v>
      </c>
      <c r="G119" s="28" t="str">
        <f t="shared" si="38"/>
        <v>Yes</v>
      </c>
      <c r="H119" s="33">
        <f>'05-21 Hourly Purch Alloc'!F113</f>
        <v>83.820999999999998</v>
      </c>
      <c r="I119" s="23">
        <f t="shared" si="39"/>
        <v>9.06</v>
      </c>
      <c r="J119" s="13">
        <f t="shared" si="40"/>
        <v>83.820999999999998</v>
      </c>
      <c r="K119" s="96">
        <f t="shared" si="41"/>
        <v>83.820999999999998</v>
      </c>
      <c r="L119" s="13">
        <f t="shared" si="42"/>
        <v>441.12959999999998</v>
      </c>
      <c r="M119" s="13">
        <f t="shared" si="43"/>
        <v>595.5</v>
      </c>
      <c r="N119" s="13">
        <f t="shared" si="44"/>
        <v>534.01</v>
      </c>
      <c r="O119" s="11">
        <f t="shared" si="45"/>
        <v>0</v>
      </c>
      <c r="P119" s="11">
        <f t="shared" si="46"/>
        <v>0</v>
      </c>
      <c r="Q119" s="11">
        <f t="shared" si="47"/>
        <v>0</v>
      </c>
      <c r="R119" s="15">
        <f t="shared" si="48"/>
        <v>0</v>
      </c>
      <c r="S119" s="15">
        <f t="shared" si="49"/>
        <v>0</v>
      </c>
      <c r="T119" s="15">
        <f t="shared" si="50"/>
        <v>0</v>
      </c>
      <c r="U119" s="121">
        <f>'05-21 Hourly Purch Alloc'!J113</f>
        <v>38.727901110700181</v>
      </c>
      <c r="V119" s="109">
        <f t="shared" si="51"/>
        <v>0</v>
      </c>
      <c r="W119" s="16">
        <f t="shared" si="52"/>
        <v>21.206728953433903</v>
      </c>
      <c r="X119" s="17">
        <f t="shared" si="53"/>
        <v>0</v>
      </c>
      <c r="Y119" s="18">
        <f t="shared" si="54"/>
        <v>0</v>
      </c>
      <c r="Z119" s="191"/>
      <c r="AA119" s="113">
        <f t="shared" si="55"/>
        <v>0</v>
      </c>
      <c r="AB119" s="4">
        <f t="shared" si="56"/>
        <v>0</v>
      </c>
      <c r="AD119" s="8"/>
      <c r="AE119" s="46">
        <f>'05-21 Gen Pivot'!V113</f>
        <v>441.12959999999998</v>
      </c>
      <c r="AF119" s="120">
        <f>'05-21 KP Int Load &amp; Marg Loss'!N109</f>
        <v>534.01</v>
      </c>
      <c r="AG119" s="47">
        <f>'05-21 KP Int Load &amp; Marg Loss'!V109</f>
        <v>9.06</v>
      </c>
      <c r="AH119" s="46">
        <f>'05-21 Gen Pivot'!W113</f>
        <v>595.5</v>
      </c>
      <c r="AJ119" s="122">
        <f>'05-21 Gen Pivot'!Y113</f>
        <v>560.15</v>
      </c>
      <c r="AL119" s="8">
        <f t="shared" si="58"/>
        <v>35.350000000000023</v>
      </c>
      <c r="AN119" s="8">
        <f t="shared" si="59"/>
        <v>441.12959999999998</v>
      </c>
      <c r="AP119" s="12">
        <f t="shared" si="60"/>
        <v>-154.37040000000002</v>
      </c>
      <c r="AR119" s="122">
        <f>'05-21 Gen Pivot'!X113</f>
        <v>1475.5</v>
      </c>
    </row>
    <row r="120" spans="1:44" x14ac:dyDescent="0.25">
      <c r="A120" s="126">
        <f t="shared" si="57"/>
        <v>44321.541666666402</v>
      </c>
      <c r="B120" s="171">
        <v>385</v>
      </c>
      <c r="C120" s="98"/>
      <c r="D120" s="98"/>
      <c r="E120" s="89">
        <f t="shared" si="36"/>
        <v>385</v>
      </c>
      <c r="F120" s="29">
        <f t="shared" si="37"/>
        <v>109</v>
      </c>
      <c r="G120" s="28" t="str">
        <f t="shared" si="38"/>
        <v>Yes</v>
      </c>
      <c r="H120" s="33">
        <f>'05-21 Hourly Purch Alloc'!F114</f>
        <v>39.554000000000002</v>
      </c>
      <c r="I120" s="23">
        <f t="shared" si="39"/>
        <v>9.56</v>
      </c>
      <c r="J120" s="13">
        <f t="shared" si="40"/>
        <v>39.554000000000002</v>
      </c>
      <c r="K120" s="96">
        <f t="shared" si="41"/>
        <v>39.554000000000002</v>
      </c>
      <c r="L120" s="13">
        <f t="shared" si="42"/>
        <v>485.30880000000002</v>
      </c>
      <c r="M120" s="13">
        <f t="shared" si="43"/>
        <v>595.5</v>
      </c>
      <c r="N120" s="13">
        <f t="shared" si="44"/>
        <v>534.41999999999996</v>
      </c>
      <c r="O120" s="11">
        <f t="shared" si="45"/>
        <v>0</v>
      </c>
      <c r="P120" s="11">
        <f t="shared" si="46"/>
        <v>0</v>
      </c>
      <c r="Q120" s="11">
        <f t="shared" si="47"/>
        <v>0</v>
      </c>
      <c r="R120" s="15">
        <f t="shared" si="48"/>
        <v>0</v>
      </c>
      <c r="S120" s="15">
        <f t="shared" si="49"/>
        <v>0</v>
      </c>
      <c r="T120" s="15">
        <f t="shared" si="50"/>
        <v>0</v>
      </c>
      <c r="U120" s="121">
        <f>'05-21 Hourly Purch Alloc'!J114</f>
        <v>43.984460181018349</v>
      </c>
      <c r="V120" s="109">
        <f t="shared" si="51"/>
        <v>0</v>
      </c>
      <c r="W120" s="16">
        <f t="shared" si="52"/>
        <v>21.206728953433903</v>
      </c>
      <c r="X120" s="17">
        <f t="shared" si="53"/>
        <v>0</v>
      </c>
      <c r="Y120" s="18">
        <f t="shared" si="54"/>
        <v>0</v>
      </c>
      <c r="Z120" s="191"/>
      <c r="AA120" s="113">
        <f t="shared" si="55"/>
        <v>0</v>
      </c>
      <c r="AB120" s="4">
        <f t="shared" si="56"/>
        <v>0</v>
      </c>
      <c r="AD120" s="8"/>
      <c r="AE120" s="46">
        <f>'05-21 Gen Pivot'!V114</f>
        <v>485.30880000000002</v>
      </c>
      <c r="AF120" s="120">
        <f>'05-21 KP Int Load &amp; Marg Loss'!N110</f>
        <v>534.41999999999996</v>
      </c>
      <c r="AG120" s="47">
        <f>'05-21 KP Int Load &amp; Marg Loss'!V110</f>
        <v>9.56</v>
      </c>
      <c r="AH120" s="46">
        <f>'05-21 Gen Pivot'!W114</f>
        <v>595.5</v>
      </c>
      <c r="AJ120" s="122">
        <f>'05-21 Gen Pivot'!Y114</f>
        <v>560.15</v>
      </c>
      <c r="AL120" s="8">
        <f t="shared" si="58"/>
        <v>35.350000000000023</v>
      </c>
      <c r="AN120" s="8">
        <f t="shared" si="59"/>
        <v>485.30880000000002</v>
      </c>
      <c r="AP120" s="12">
        <f t="shared" si="60"/>
        <v>-110.19119999999998</v>
      </c>
      <c r="AR120" s="122">
        <f>'05-21 Gen Pivot'!X114</f>
        <v>1475.5</v>
      </c>
    </row>
    <row r="121" spans="1:44" x14ac:dyDescent="0.25">
      <c r="A121" s="126">
        <f t="shared" si="57"/>
        <v>44321.583333333067</v>
      </c>
      <c r="B121" s="171">
        <v>385</v>
      </c>
      <c r="C121" s="98"/>
      <c r="D121" s="98"/>
      <c r="E121" s="89">
        <f t="shared" si="36"/>
        <v>385</v>
      </c>
      <c r="F121" s="29">
        <f t="shared" si="37"/>
        <v>110</v>
      </c>
      <c r="G121" s="28" t="str">
        <f t="shared" si="38"/>
        <v>Yes</v>
      </c>
      <c r="H121" s="33">
        <f>'05-21 Hourly Purch Alloc'!F115</f>
        <v>40.585999999999999</v>
      </c>
      <c r="I121" s="23">
        <f t="shared" si="39"/>
        <v>9.39</v>
      </c>
      <c r="J121" s="13">
        <f t="shared" si="40"/>
        <v>40.585999999999999</v>
      </c>
      <c r="K121" s="96">
        <f t="shared" si="41"/>
        <v>40.585999999999999</v>
      </c>
      <c r="L121" s="13">
        <f t="shared" si="42"/>
        <v>500.18240000000003</v>
      </c>
      <c r="M121" s="13">
        <f t="shared" si="43"/>
        <v>595.5</v>
      </c>
      <c r="N121" s="13">
        <f t="shared" si="44"/>
        <v>550.14</v>
      </c>
      <c r="O121" s="11">
        <f t="shared" si="45"/>
        <v>0</v>
      </c>
      <c r="P121" s="11">
        <f t="shared" si="46"/>
        <v>0</v>
      </c>
      <c r="Q121" s="11">
        <f t="shared" si="47"/>
        <v>0</v>
      </c>
      <c r="R121" s="15">
        <f t="shared" si="48"/>
        <v>0</v>
      </c>
      <c r="S121" s="15">
        <f t="shared" si="49"/>
        <v>0</v>
      </c>
      <c r="T121" s="15">
        <f t="shared" si="50"/>
        <v>0</v>
      </c>
      <c r="U121" s="121">
        <f>'05-21 Hourly Purch Alloc'!J115</f>
        <v>32.891992805400882</v>
      </c>
      <c r="V121" s="109">
        <f t="shared" si="51"/>
        <v>0</v>
      </c>
      <c r="W121" s="16">
        <f t="shared" si="52"/>
        <v>21.206728953433903</v>
      </c>
      <c r="X121" s="17">
        <f t="shared" si="53"/>
        <v>0</v>
      </c>
      <c r="Y121" s="18">
        <f t="shared" si="54"/>
        <v>0</v>
      </c>
      <c r="Z121" s="191"/>
      <c r="AA121" s="113">
        <f t="shared" si="55"/>
        <v>0</v>
      </c>
      <c r="AB121" s="4">
        <f t="shared" si="56"/>
        <v>0</v>
      </c>
      <c r="AD121" s="8"/>
      <c r="AE121" s="46">
        <f>'05-21 Gen Pivot'!V115</f>
        <v>500.18240000000003</v>
      </c>
      <c r="AF121" s="120">
        <f>'05-21 KP Int Load &amp; Marg Loss'!N111</f>
        <v>550.14</v>
      </c>
      <c r="AG121" s="47">
        <f>'05-21 KP Int Load &amp; Marg Loss'!V111</f>
        <v>9.39</v>
      </c>
      <c r="AH121" s="46">
        <f>'05-21 Gen Pivot'!W115</f>
        <v>595.5</v>
      </c>
      <c r="AJ121" s="122">
        <f>'05-21 Gen Pivot'!Y115</f>
        <v>560.15</v>
      </c>
      <c r="AL121" s="8">
        <f t="shared" si="58"/>
        <v>35.350000000000023</v>
      </c>
      <c r="AN121" s="8">
        <f t="shared" si="59"/>
        <v>500.18240000000003</v>
      </c>
      <c r="AP121" s="12">
        <f t="shared" si="60"/>
        <v>-95.31759999999997</v>
      </c>
      <c r="AR121" s="122">
        <f>'05-21 Gen Pivot'!X115</f>
        <v>1475.5</v>
      </c>
    </row>
    <row r="122" spans="1:44" x14ac:dyDescent="0.25">
      <c r="A122" s="126">
        <f t="shared" si="57"/>
        <v>44321.624999999731</v>
      </c>
      <c r="B122" s="171">
        <v>385</v>
      </c>
      <c r="C122" s="98"/>
      <c r="D122" s="98"/>
      <c r="E122" s="89">
        <f t="shared" si="36"/>
        <v>385</v>
      </c>
      <c r="F122" s="29">
        <f t="shared" si="37"/>
        <v>111</v>
      </c>
      <c r="G122" s="28" t="str">
        <f t="shared" si="38"/>
        <v>Yes</v>
      </c>
      <c r="H122" s="33">
        <f>'05-21 Hourly Purch Alloc'!F116</f>
        <v>0</v>
      </c>
      <c r="I122" s="23">
        <f t="shared" si="39"/>
        <v>9.51</v>
      </c>
      <c r="J122" s="13">
        <f t="shared" si="40"/>
        <v>0</v>
      </c>
      <c r="K122" s="96">
        <f t="shared" si="41"/>
        <v>0</v>
      </c>
      <c r="L122" s="13">
        <f t="shared" si="42"/>
        <v>538.29280000000006</v>
      </c>
      <c r="M122" s="13">
        <f t="shared" si="43"/>
        <v>595.5</v>
      </c>
      <c r="N122" s="13">
        <f t="shared" si="44"/>
        <v>540.96</v>
      </c>
      <c r="O122" s="11">
        <f t="shared" si="45"/>
        <v>0</v>
      </c>
      <c r="P122" s="11">
        <f t="shared" si="46"/>
        <v>0</v>
      </c>
      <c r="Q122" s="11">
        <f t="shared" si="47"/>
        <v>0</v>
      </c>
      <c r="R122" s="15">
        <f t="shared" si="48"/>
        <v>0</v>
      </c>
      <c r="S122" s="15">
        <f t="shared" si="49"/>
        <v>0</v>
      </c>
      <c r="T122" s="15">
        <f t="shared" si="50"/>
        <v>0</v>
      </c>
      <c r="U122" s="121">
        <f>'05-21 Hourly Purch Alloc'!J116</f>
        <v>0</v>
      </c>
      <c r="V122" s="109">
        <f t="shared" si="51"/>
        <v>0</v>
      </c>
      <c r="W122" s="16">
        <f t="shared" si="52"/>
        <v>21.206728953433903</v>
      </c>
      <c r="X122" s="17">
        <f t="shared" si="53"/>
        <v>0</v>
      </c>
      <c r="Y122" s="18">
        <f t="shared" si="54"/>
        <v>0</v>
      </c>
      <c r="Z122" s="191"/>
      <c r="AA122" s="113">
        <f t="shared" si="55"/>
        <v>0</v>
      </c>
      <c r="AB122" s="4">
        <f t="shared" si="56"/>
        <v>0</v>
      </c>
      <c r="AD122" s="8"/>
      <c r="AE122" s="46">
        <f>'05-21 Gen Pivot'!V116</f>
        <v>538.29280000000006</v>
      </c>
      <c r="AF122" s="120">
        <f>'05-21 KP Int Load &amp; Marg Loss'!N112</f>
        <v>540.96</v>
      </c>
      <c r="AG122" s="47">
        <f>'05-21 KP Int Load &amp; Marg Loss'!V112</f>
        <v>9.51</v>
      </c>
      <c r="AH122" s="46">
        <f>'05-21 Gen Pivot'!W116</f>
        <v>595.5</v>
      </c>
      <c r="AJ122" s="122">
        <f>'05-21 Gen Pivot'!Y116</f>
        <v>560.15</v>
      </c>
      <c r="AL122" s="8">
        <f t="shared" si="58"/>
        <v>35.350000000000023</v>
      </c>
      <c r="AN122" s="8">
        <f t="shared" si="59"/>
        <v>538.29280000000006</v>
      </c>
      <c r="AP122" s="12">
        <f t="shared" si="60"/>
        <v>-57.207199999999943</v>
      </c>
      <c r="AR122" s="122">
        <f>'05-21 Gen Pivot'!X116</f>
        <v>1475.5</v>
      </c>
    </row>
    <row r="123" spans="1:44" x14ac:dyDescent="0.25">
      <c r="A123" s="126">
        <f t="shared" si="57"/>
        <v>44321.666666666395</v>
      </c>
      <c r="B123" s="171">
        <v>385</v>
      </c>
      <c r="C123" s="98"/>
      <c r="D123" s="98"/>
      <c r="E123" s="89">
        <f t="shared" si="36"/>
        <v>385</v>
      </c>
      <c r="F123" s="29">
        <f t="shared" si="37"/>
        <v>112</v>
      </c>
      <c r="G123" s="28" t="str">
        <f t="shared" si="38"/>
        <v>Yes</v>
      </c>
      <c r="H123" s="33">
        <f>'05-21 Hourly Purch Alloc'!F117</f>
        <v>0</v>
      </c>
      <c r="I123" s="23">
        <f t="shared" si="39"/>
        <v>8.8699999999999992</v>
      </c>
      <c r="J123" s="13">
        <f t="shared" si="40"/>
        <v>0</v>
      </c>
      <c r="K123" s="96">
        <f t="shared" si="41"/>
        <v>0</v>
      </c>
      <c r="L123" s="13">
        <f t="shared" si="42"/>
        <v>532.43520000000001</v>
      </c>
      <c r="M123" s="13">
        <f t="shared" si="43"/>
        <v>595.5</v>
      </c>
      <c r="N123" s="13">
        <f t="shared" si="44"/>
        <v>537.25</v>
      </c>
      <c r="O123" s="11">
        <f t="shared" si="45"/>
        <v>0</v>
      </c>
      <c r="P123" s="11">
        <f t="shared" si="46"/>
        <v>0</v>
      </c>
      <c r="Q123" s="11">
        <f t="shared" si="47"/>
        <v>0</v>
      </c>
      <c r="R123" s="15">
        <f t="shared" si="48"/>
        <v>0</v>
      </c>
      <c r="S123" s="15">
        <f t="shared" si="49"/>
        <v>0</v>
      </c>
      <c r="T123" s="15">
        <f t="shared" si="50"/>
        <v>0</v>
      </c>
      <c r="U123" s="121">
        <f>'05-21 Hourly Purch Alloc'!J117</f>
        <v>0</v>
      </c>
      <c r="V123" s="109">
        <f t="shared" si="51"/>
        <v>0</v>
      </c>
      <c r="W123" s="16">
        <f t="shared" si="52"/>
        <v>21.206728953433903</v>
      </c>
      <c r="X123" s="17">
        <f t="shared" si="53"/>
        <v>0</v>
      </c>
      <c r="Y123" s="18">
        <f t="shared" si="54"/>
        <v>0</v>
      </c>
      <c r="Z123" s="191"/>
      <c r="AA123" s="113">
        <f t="shared" si="55"/>
        <v>0</v>
      </c>
      <c r="AB123" s="4">
        <f t="shared" si="56"/>
        <v>0</v>
      </c>
      <c r="AD123" s="8"/>
      <c r="AE123" s="46">
        <f>'05-21 Gen Pivot'!V117</f>
        <v>532.43520000000001</v>
      </c>
      <c r="AF123" s="120">
        <f>'05-21 KP Int Load &amp; Marg Loss'!N113</f>
        <v>537.25</v>
      </c>
      <c r="AG123" s="47">
        <f>'05-21 KP Int Load &amp; Marg Loss'!V113</f>
        <v>8.8699999999999992</v>
      </c>
      <c r="AH123" s="46">
        <f>'05-21 Gen Pivot'!W117</f>
        <v>595.5</v>
      </c>
      <c r="AJ123" s="122">
        <f>'05-21 Gen Pivot'!Y117</f>
        <v>560.29999999999995</v>
      </c>
      <c r="AL123" s="8">
        <f t="shared" si="58"/>
        <v>35.200000000000045</v>
      </c>
      <c r="AN123" s="8">
        <f t="shared" si="59"/>
        <v>532.43520000000001</v>
      </c>
      <c r="AP123" s="12">
        <f t="shared" si="60"/>
        <v>-63.064799999999991</v>
      </c>
      <c r="AR123" s="122">
        <f>'05-21 Gen Pivot'!X117</f>
        <v>1475.5</v>
      </c>
    </row>
    <row r="124" spans="1:44" x14ac:dyDescent="0.25">
      <c r="A124" s="126">
        <f t="shared" si="57"/>
        <v>44321.708333333059</v>
      </c>
      <c r="B124" s="171">
        <v>385</v>
      </c>
      <c r="C124" s="98"/>
      <c r="D124" s="98"/>
      <c r="E124" s="89">
        <f t="shared" si="36"/>
        <v>385</v>
      </c>
      <c r="F124" s="29">
        <f t="shared" si="37"/>
        <v>113</v>
      </c>
      <c r="G124" s="28" t="str">
        <f t="shared" si="38"/>
        <v>Yes</v>
      </c>
      <c r="H124" s="33">
        <f>'05-21 Hourly Purch Alloc'!F118</f>
        <v>1.5369999999999995</v>
      </c>
      <c r="I124" s="23">
        <f t="shared" si="39"/>
        <v>9.15</v>
      </c>
      <c r="J124" s="13">
        <f t="shared" si="40"/>
        <v>1.5369999999999995</v>
      </c>
      <c r="K124" s="96">
        <f t="shared" si="41"/>
        <v>1.5369999999999995</v>
      </c>
      <c r="L124" s="13">
        <f t="shared" si="42"/>
        <v>508.15519999999998</v>
      </c>
      <c r="M124" s="13">
        <f t="shared" si="43"/>
        <v>595.5</v>
      </c>
      <c r="N124" s="13">
        <f t="shared" si="44"/>
        <v>518.83999999999992</v>
      </c>
      <c r="O124" s="11">
        <f t="shared" si="45"/>
        <v>0</v>
      </c>
      <c r="P124" s="11">
        <f t="shared" si="46"/>
        <v>0</v>
      </c>
      <c r="Q124" s="11">
        <f t="shared" si="47"/>
        <v>0</v>
      </c>
      <c r="R124" s="15">
        <f t="shared" si="48"/>
        <v>0</v>
      </c>
      <c r="S124" s="15">
        <f t="shared" si="49"/>
        <v>0</v>
      </c>
      <c r="T124" s="15">
        <f t="shared" si="50"/>
        <v>0</v>
      </c>
      <c r="U124" s="121">
        <f>'05-21 Hourly Purch Alloc'!J118</f>
        <v>53.376479505530291</v>
      </c>
      <c r="V124" s="109">
        <f t="shared" si="51"/>
        <v>0</v>
      </c>
      <c r="W124" s="16">
        <f t="shared" si="52"/>
        <v>21.206728953433903</v>
      </c>
      <c r="X124" s="17">
        <f t="shared" si="53"/>
        <v>0</v>
      </c>
      <c r="Y124" s="18">
        <f t="shared" si="54"/>
        <v>0</v>
      </c>
      <c r="Z124" s="191"/>
      <c r="AA124" s="113">
        <f t="shared" si="55"/>
        <v>0</v>
      </c>
      <c r="AB124" s="4">
        <f t="shared" si="56"/>
        <v>0</v>
      </c>
      <c r="AD124" s="8"/>
      <c r="AE124" s="46">
        <f>'05-21 Gen Pivot'!V118</f>
        <v>508.15519999999998</v>
      </c>
      <c r="AF124" s="120">
        <f>'05-21 KP Int Load &amp; Marg Loss'!N114</f>
        <v>518.83999999999992</v>
      </c>
      <c r="AG124" s="47">
        <f>'05-21 KP Int Load &amp; Marg Loss'!V114</f>
        <v>9.15</v>
      </c>
      <c r="AH124" s="46">
        <f>'05-21 Gen Pivot'!W118</f>
        <v>595.5</v>
      </c>
      <c r="AJ124" s="122">
        <f>'05-21 Gen Pivot'!Y118</f>
        <v>560.15</v>
      </c>
      <c r="AL124" s="8">
        <f t="shared" si="58"/>
        <v>35.350000000000023</v>
      </c>
      <c r="AN124" s="8">
        <f t="shared" si="59"/>
        <v>508.15519999999998</v>
      </c>
      <c r="AP124" s="12">
        <f t="shared" si="60"/>
        <v>-87.344800000000021</v>
      </c>
      <c r="AR124" s="122">
        <f>'05-21 Gen Pivot'!X118</f>
        <v>1475.5</v>
      </c>
    </row>
    <row r="125" spans="1:44" x14ac:dyDescent="0.25">
      <c r="A125" s="126">
        <f t="shared" si="57"/>
        <v>44321.749999999724</v>
      </c>
      <c r="B125" s="171">
        <v>385</v>
      </c>
      <c r="C125" s="98"/>
      <c r="D125" s="98"/>
      <c r="E125" s="89">
        <f t="shared" si="36"/>
        <v>385</v>
      </c>
      <c r="F125" s="29">
        <f t="shared" si="37"/>
        <v>114</v>
      </c>
      <c r="G125" s="28" t="str">
        <f t="shared" si="38"/>
        <v>Yes</v>
      </c>
      <c r="H125" s="33">
        <f>'05-21 Hourly Purch Alloc'!F119</f>
        <v>30.456</v>
      </c>
      <c r="I125" s="23">
        <f t="shared" si="39"/>
        <v>9.0200000000000014</v>
      </c>
      <c r="J125" s="13">
        <f t="shared" si="40"/>
        <v>30.456</v>
      </c>
      <c r="K125" s="96">
        <f t="shared" si="41"/>
        <v>30.456</v>
      </c>
      <c r="L125" s="13">
        <f t="shared" si="42"/>
        <v>479.90879999999999</v>
      </c>
      <c r="M125" s="13">
        <f t="shared" si="43"/>
        <v>595.5</v>
      </c>
      <c r="N125" s="13">
        <f t="shared" si="44"/>
        <v>519.3900000000001</v>
      </c>
      <c r="O125" s="11">
        <f t="shared" si="45"/>
        <v>0</v>
      </c>
      <c r="P125" s="11">
        <f t="shared" si="46"/>
        <v>0</v>
      </c>
      <c r="Q125" s="11">
        <f t="shared" si="47"/>
        <v>0</v>
      </c>
      <c r="R125" s="15">
        <f t="shared" si="48"/>
        <v>0</v>
      </c>
      <c r="S125" s="15">
        <f t="shared" si="49"/>
        <v>0</v>
      </c>
      <c r="T125" s="15">
        <f t="shared" si="50"/>
        <v>0</v>
      </c>
      <c r="U125" s="121">
        <f>'05-21 Hourly Purch Alloc'!J119</f>
        <v>49.42946690307329</v>
      </c>
      <c r="V125" s="109">
        <f t="shared" si="51"/>
        <v>0</v>
      </c>
      <c r="W125" s="16">
        <f t="shared" si="52"/>
        <v>21.206728953433903</v>
      </c>
      <c r="X125" s="17">
        <f t="shared" si="53"/>
        <v>0</v>
      </c>
      <c r="Y125" s="18">
        <f t="shared" si="54"/>
        <v>0</v>
      </c>
      <c r="Z125" s="191"/>
      <c r="AA125" s="113">
        <f t="shared" si="55"/>
        <v>0</v>
      </c>
      <c r="AB125" s="4">
        <f t="shared" si="56"/>
        <v>0</v>
      </c>
      <c r="AD125" s="8"/>
      <c r="AE125" s="46">
        <f>'05-21 Gen Pivot'!V119</f>
        <v>479.90879999999999</v>
      </c>
      <c r="AF125" s="120">
        <f>'05-21 KP Int Load &amp; Marg Loss'!N115</f>
        <v>519.3900000000001</v>
      </c>
      <c r="AG125" s="47">
        <f>'05-21 KP Int Load &amp; Marg Loss'!V115</f>
        <v>9.0200000000000014</v>
      </c>
      <c r="AH125" s="46">
        <f>'05-21 Gen Pivot'!W119</f>
        <v>595.5</v>
      </c>
      <c r="AJ125" s="122">
        <f>'05-21 Gen Pivot'!Y119</f>
        <v>511.6</v>
      </c>
      <c r="AL125" s="8">
        <f t="shared" si="58"/>
        <v>83.899999999999977</v>
      </c>
      <c r="AN125" s="8">
        <f t="shared" si="59"/>
        <v>479.90879999999999</v>
      </c>
      <c r="AP125" s="12">
        <f t="shared" si="60"/>
        <v>-115.59120000000001</v>
      </c>
      <c r="AR125" s="122">
        <f>'05-21 Gen Pivot'!X119</f>
        <v>1475.5</v>
      </c>
    </row>
    <row r="126" spans="1:44" x14ac:dyDescent="0.25">
      <c r="A126" s="126">
        <f t="shared" si="57"/>
        <v>44321.791666666388</v>
      </c>
      <c r="B126" s="171">
        <v>385</v>
      </c>
      <c r="C126" s="98"/>
      <c r="D126" s="98"/>
      <c r="E126" s="89">
        <f t="shared" si="36"/>
        <v>385</v>
      </c>
      <c r="F126" s="29">
        <f t="shared" si="37"/>
        <v>115</v>
      </c>
      <c r="G126" s="28" t="str">
        <f t="shared" si="38"/>
        <v>Yes</v>
      </c>
      <c r="H126" s="33">
        <f>'05-21 Hourly Purch Alloc'!F120</f>
        <v>51.188000000000002</v>
      </c>
      <c r="I126" s="23">
        <f t="shared" si="39"/>
        <v>8.9500000000000011</v>
      </c>
      <c r="J126" s="13">
        <f t="shared" si="40"/>
        <v>51.188000000000002</v>
      </c>
      <c r="K126" s="96">
        <f t="shared" si="41"/>
        <v>51.188000000000002</v>
      </c>
      <c r="L126" s="13">
        <f t="shared" si="42"/>
        <v>460.06719999999996</v>
      </c>
      <c r="M126" s="13">
        <f t="shared" si="43"/>
        <v>595.5</v>
      </c>
      <c r="N126" s="13">
        <f t="shared" si="44"/>
        <v>520.18999999999994</v>
      </c>
      <c r="O126" s="11">
        <f t="shared" si="45"/>
        <v>0</v>
      </c>
      <c r="P126" s="11">
        <f t="shared" si="46"/>
        <v>0</v>
      </c>
      <c r="Q126" s="11">
        <f t="shared" si="47"/>
        <v>0</v>
      </c>
      <c r="R126" s="15">
        <f t="shared" si="48"/>
        <v>0</v>
      </c>
      <c r="S126" s="15">
        <f t="shared" si="49"/>
        <v>0</v>
      </c>
      <c r="T126" s="15">
        <f t="shared" si="50"/>
        <v>0</v>
      </c>
      <c r="U126" s="121">
        <f>'05-21 Hourly Purch Alloc'!J120</f>
        <v>37.107999999999997</v>
      </c>
      <c r="V126" s="109">
        <f t="shared" si="51"/>
        <v>0</v>
      </c>
      <c r="W126" s="16">
        <f t="shared" si="52"/>
        <v>21.206728953433903</v>
      </c>
      <c r="X126" s="17">
        <f t="shared" si="53"/>
        <v>0</v>
      </c>
      <c r="Y126" s="18">
        <f t="shared" si="54"/>
        <v>0</v>
      </c>
      <c r="Z126" s="191"/>
      <c r="AA126" s="113">
        <f t="shared" si="55"/>
        <v>0</v>
      </c>
      <c r="AB126" s="4">
        <f t="shared" si="56"/>
        <v>0</v>
      </c>
      <c r="AD126" s="8"/>
      <c r="AE126" s="46">
        <f>'05-21 Gen Pivot'!V120</f>
        <v>460.06719999999996</v>
      </c>
      <c r="AF126" s="120">
        <f>'05-21 KP Int Load &amp; Marg Loss'!N116</f>
        <v>520.18999999999994</v>
      </c>
      <c r="AG126" s="47">
        <f>'05-21 KP Int Load &amp; Marg Loss'!V116</f>
        <v>8.9500000000000011</v>
      </c>
      <c r="AH126" s="46">
        <f>'05-21 Gen Pivot'!W120</f>
        <v>595.5</v>
      </c>
      <c r="AJ126" s="122">
        <f>'05-21 Gen Pivot'!Y120</f>
        <v>549</v>
      </c>
      <c r="AL126" s="8">
        <f t="shared" si="58"/>
        <v>46.5</v>
      </c>
      <c r="AN126" s="8">
        <f t="shared" si="59"/>
        <v>460.06719999999996</v>
      </c>
      <c r="AP126" s="12">
        <f t="shared" si="60"/>
        <v>-135.43280000000004</v>
      </c>
      <c r="AR126" s="122">
        <f>'05-21 Gen Pivot'!X120</f>
        <v>1475.5</v>
      </c>
    </row>
    <row r="127" spans="1:44" x14ac:dyDescent="0.25">
      <c r="A127" s="126">
        <f t="shared" si="57"/>
        <v>44321.833333333052</v>
      </c>
      <c r="B127" s="171">
        <v>385</v>
      </c>
      <c r="C127" s="98"/>
      <c r="D127" s="98"/>
      <c r="E127" s="89">
        <f t="shared" si="36"/>
        <v>385</v>
      </c>
      <c r="F127" s="29">
        <f t="shared" si="37"/>
        <v>116</v>
      </c>
      <c r="G127" s="28" t="str">
        <f t="shared" si="38"/>
        <v>Yes</v>
      </c>
      <c r="H127" s="33">
        <f>'05-21 Hourly Purch Alloc'!F121</f>
        <v>81.369</v>
      </c>
      <c r="I127" s="23">
        <f t="shared" si="39"/>
        <v>8.94</v>
      </c>
      <c r="J127" s="13">
        <f t="shared" si="40"/>
        <v>81.369</v>
      </c>
      <c r="K127" s="96">
        <f t="shared" si="41"/>
        <v>81.369</v>
      </c>
      <c r="L127" s="13">
        <f t="shared" si="42"/>
        <v>431.14080000000001</v>
      </c>
      <c r="M127" s="13">
        <f t="shared" si="43"/>
        <v>595.5</v>
      </c>
      <c r="N127" s="13">
        <f t="shared" si="44"/>
        <v>521.45999999999992</v>
      </c>
      <c r="O127" s="11">
        <f t="shared" si="45"/>
        <v>0</v>
      </c>
      <c r="P127" s="11">
        <f t="shared" si="46"/>
        <v>0</v>
      </c>
      <c r="Q127" s="11">
        <f t="shared" si="47"/>
        <v>0</v>
      </c>
      <c r="R127" s="15">
        <f t="shared" si="48"/>
        <v>0</v>
      </c>
      <c r="S127" s="15">
        <f t="shared" si="49"/>
        <v>0</v>
      </c>
      <c r="T127" s="15">
        <f t="shared" si="50"/>
        <v>0</v>
      </c>
      <c r="U127" s="121">
        <f>'05-21 Hourly Purch Alloc'!J121</f>
        <v>33.079001228969261</v>
      </c>
      <c r="V127" s="109">
        <f t="shared" si="51"/>
        <v>0</v>
      </c>
      <c r="W127" s="16">
        <f t="shared" si="52"/>
        <v>21.206728953433903</v>
      </c>
      <c r="X127" s="17">
        <f t="shared" si="53"/>
        <v>0</v>
      </c>
      <c r="Y127" s="18">
        <f t="shared" si="54"/>
        <v>0</v>
      </c>
      <c r="Z127" s="191"/>
      <c r="AA127" s="113">
        <f t="shared" si="55"/>
        <v>0</v>
      </c>
      <c r="AB127" s="4">
        <f t="shared" si="56"/>
        <v>0</v>
      </c>
      <c r="AD127" s="8"/>
      <c r="AE127" s="46">
        <f>'05-21 Gen Pivot'!V121</f>
        <v>431.14080000000001</v>
      </c>
      <c r="AF127" s="120">
        <f>'05-21 KP Int Load &amp; Marg Loss'!N117</f>
        <v>521.45999999999992</v>
      </c>
      <c r="AG127" s="47">
        <f>'05-21 KP Int Load &amp; Marg Loss'!V117</f>
        <v>8.94</v>
      </c>
      <c r="AH127" s="46">
        <f>'05-21 Gen Pivot'!W121</f>
        <v>595.5</v>
      </c>
      <c r="AJ127" s="122">
        <f>'05-21 Gen Pivot'!Y121</f>
        <v>523</v>
      </c>
      <c r="AL127" s="8">
        <f t="shared" si="58"/>
        <v>72.5</v>
      </c>
      <c r="AN127" s="8">
        <f t="shared" si="59"/>
        <v>431.14080000000001</v>
      </c>
      <c r="AP127" s="12">
        <f t="shared" si="60"/>
        <v>-164.35919999999999</v>
      </c>
      <c r="AR127" s="122">
        <f>'05-21 Gen Pivot'!X121</f>
        <v>1475.5</v>
      </c>
    </row>
    <row r="128" spans="1:44" x14ac:dyDescent="0.25">
      <c r="A128" s="126">
        <f t="shared" si="57"/>
        <v>44321.874999999716</v>
      </c>
      <c r="B128" s="171">
        <v>385</v>
      </c>
      <c r="C128" s="98"/>
      <c r="D128" s="98"/>
      <c r="E128" s="89">
        <f t="shared" si="36"/>
        <v>385</v>
      </c>
      <c r="F128" s="29">
        <f t="shared" si="37"/>
        <v>117</v>
      </c>
      <c r="G128" s="28" t="str">
        <f t="shared" si="38"/>
        <v>Yes</v>
      </c>
      <c r="H128" s="33">
        <f>'05-21 Hourly Purch Alloc'!F122</f>
        <v>133.19999999999999</v>
      </c>
      <c r="I128" s="23">
        <f t="shared" si="39"/>
        <v>8.84</v>
      </c>
      <c r="J128" s="13">
        <f t="shared" si="40"/>
        <v>133.19999999999999</v>
      </c>
      <c r="K128" s="96">
        <f t="shared" si="41"/>
        <v>133.19999999999999</v>
      </c>
      <c r="L128" s="13">
        <f t="shared" si="42"/>
        <v>415.76639999999998</v>
      </c>
      <c r="M128" s="13">
        <f t="shared" si="43"/>
        <v>595.5</v>
      </c>
      <c r="N128" s="13">
        <f t="shared" si="44"/>
        <v>531.22</v>
      </c>
      <c r="O128" s="11">
        <f t="shared" si="45"/>
        <v>0</v>
      </c>
      <c r="P128" s="11">
        <f t="shared" si="46"/>
        <v>0</v>
      </c>
      <c r="Q128" s="11">
        <f t="shared" si="47"/>
        <v>0</v>
      </c>
      <c r="R128" s="15">
        <f t="shared" si="48"/>
        <v>0</v>
      </c>
      <c r="S128" s="15">
        <f t="shared" si="49"/>
        <v>0</v>
      </c>
      <c r="T128" s="15">
        <f t="shared" si="50"/>
        <v>0</v>
      </c>
      <c r="U128" s="121">
        <f>'05-21 Hourly Purch Alloc'!J122</f>
        <v>27.054000000000002</v>
      </c>
      <c r="V128" s="109">
        <f t="shared" si="51"/>
        <v>0</v>
      </c>
      <c r="W128" s="16">
        <f t="shared" si="52"/>
        <v>21.206728953433903</v>
      </c>
      <c r="X128" s="17">
        <f t="shared" si="53"/>
        <v>0</v>
      </c>
      <c r="Y128" s="18">
        <f t="shared" si="54"/>
        <v>0</v>
      </c>
      <c r="Z128" s="191"/>
      <c r="AA128" s="113">
        <f t="shared" si="55"/>
        <v>0</v>
      </c>
      <c r="AB128" s="4">
        <f t="shared" si="56"/>
        <v>0</v>
      </c>
      <c r="AD128" s="8"/>
      <c r="AE128" s="46">
        <f>'05-21 Gen Pivot'!V122</f>
        <v>415.76639999999998</v>
      </c>
      <c r="AF128" s="120">
        <f>'05-21 KP Int Load &amp; Marg Loss'!N118</f>
        <v>531.22</v>
      </c>
      <c r="AG128" s="47">
        <f>'05-21 KP Int Load &amp; Marg Loss'!V118</f>
        <v>8.84</v>
      </c>
      <c r="AH128" s="46">
        <f>'05-21 Gen Pivot'!W122</f>
        <v>595.5</v>
      </c>
      <c r="AJ128" s="122">
        <f>'05-21 Gen Pivot'!Y122</f>
        <v>523</v>
      </c>
      <c r="AL128" s="8">
        <f t="shared" si="58"/>
        <v>72.5</v>
      </c>
      <c r="AN128" s="8">
        <f t="shared" si="59"/>
        <v>415.76639999999998</v>
      </c>
      <c r="AP128" s="12">
        <f t="shared" si="60"/>
        <v>-179.73360000000002</v>
      </c>
      <c r="AR128" s="122">
        <f>'05-21 Gen Pivot'!X122</f>
        <v>1475.5</v>
      </c>
    </row>
    <row r="129" spans="1:44" x14ac:dyDescent="0.25">
      <c r="A129" s="126">
        <f t="shared" si="57"/>
        <v>44321.91666666638</v>
      </c>
      <c r="B129" s="171">
        <v>385</v>
      </c>
      <c r="C129" s="98"/>
      <c r="D129" s="98"/>
      <c r="E129" s="89">
        <f t="shared" si="36"/>
        <v>385</v>
      </c>
      <c r="F129" s="29">
        <f t="shared" si="37"/>
        <v>118</v>
      </c>
      <c r="G129" s="28" t="str">
        <f t="shared" si="38"/>
        <v>Yes</v>
      </c>
      <c r="H129" s="33">
        <f>'05-21 Hourly Purch Alloc'!F123</f>
        <v>112.69299999999998</v>
      </c>
      <c r="I129" s="23">
        <f t="shared" si="39"/>
        <v>8.8600000000000012</v>
      </c>
      <c r="J129" s="13">
        <f t="shared" si="40"/>
        <v>112.69299999999998</v>
      </c>
      <c r="K129" s="96">
        <f t="shared" si="41"/>
        <v>112.69299999999998</v>
      </c>
      <c r="L129" s="13">
        <f t="shared" si="42"/>
        <v>416.74720000000002</v>
      </c>
      <c r="M129" s="13">
        <f t="shared" si="43"/>
        <v>595.5</v>
      </c>
      <c r="N129" s="13">
        <f t="shared" si="44"/>
        <v>538.29999999999995</v>
      </c>
      <c r="O129" s="11">
        <f t="shared" si="45"/>
        <v>0</v>
      </c>
      <c r="P129" s="11">
        <f t="shared" si="46"/>
        <v>0</v>
      </c>
      <c r="Q129" s="11">
        <f t="shared" si="47"/>
        <v>0</v>
      </c>
      <c r="R129" s="15">
        <f t="shared" si="48"/>
        <v>0</v>
      </c>
      <c r="S129" s="15">
        <f t="shared" si="49"/>
        <v>0</v>
      </c>
      <c r="T129" s="15">
        <f t="shared" si="50"/>
        <v>0</v>
      </c>
      <c r="U129" s="121">
        <f>'05-21 Hourly Purch Alloc'!J123</f>
        <v>32.578001774733124</v>
      </c>
      <c r="V129" s="109">
        <f t="shared" si="51"/>
        <v>0</v>
      </c>
      <c r="W129" s="16">
        <f t="shared" si="52"/>
        <v>21.206728953433903</v>
      </c>
      <c r="X129" s="17">
        <f t="shared" si="53"/>
        <v>0</v>
      </c>
      <c r="Y129" s="18">
        <f t="shared" si="54"/>
        <v>0</v>
      </c>
      <c r="Z129" s="191"/>
      <c r="AA129" s="113">
        <f t="shared" si="55"/>
        <v>0</v>
      </c>
      <c r="AB129" s="4">
        <f t="shared" si="56"/>
        <v>0</v>
      </c>
      <c r="AD129" s="8"/>
      <c r="AE129" s="46">
        <f>'05-21 Gen Pivot'!V123</f>
        <v>416.74720000000002</v>
      </c>
      <c r="AF129" s="120">
        <f>'05-21 KP Int Load &amp; Marg Loss'!N119</f>
        <v>538.29999999999995</v>
      </c>
      <c r="AG129" s="47">
        <f>'05-21 KP Int Load &amp; Marg Loss'!V119</f>
        <v>8.8600000000000012</v>
      </c>
      <c r="AH129" s="46">
        <f>'05-21 Gen Pivot'!W123</f>
        <v>595.5</v>
      </c>
      <c r="AJ129" s="122">
        <f>'05-21 Gen Pivot'!Y123</f>
        <v>523</v>
      </c>
      <c r="AL129" s="8">
        <f t="shared" si="58"/>
        <v>72.5</v>
      </c>
      <c r="AN129" s="8">
        <f t="shared" si="59"/>
        <v>416.74720000000002</v>
      </c>
      <c r="AP129" s="12">
        <f t="shared" si="60"/>
        <v>-178.75279999999998</v>
      </c>
      <c r="AR129" s="122">
        <f>'05-21 Gen Pivot'!X123</f>
        <v>1475.5</v>
      </c>
    </row>
    <row r="130" spans="1:44" x14ac:dyDescent="0.25">
      <c r="A130" s="126">
        <f t="shared" si="57"/>
        <v>44321.958333333045</v>
      </c>
      <c r="B130" s="171">
        <v>385</v>
      </c>
      <c r="C130" s="98"/>
      <c r="D130" s="98"/>
      <c r="E130" s="89">
        <f t="shared" si="36"/>
        <v>385</v>
      </c>
      <c r="F130" s="29">
        <f t="shared" si="37"/>
        <v>119</v>
      </c>
      <c r="G130" s="28" t="str">
        <f t="shared" si="38"/>
        <v>Yes</v>
      </c>
      <c r="H130" s="33">
        <f>'05-21 Hourly Purch Alloc'!F124</f>
        <v>152.12899999999999</v>
      </c>
      <c r="I130" s="23">
        <f t="shared" si="39"/>
        <v>8.15</v>
      </c>
      <c r="J130" s="13">
        <f t="shared" si="40"/>
        <v>152.12899999999999</v>
      </c>
      <c r="K130" s="96">
        <f t="shared" si="41"/>
        <v>152.12899999999999</v>
      </c>
      <c r="L130" s="13">
        <f t="shared" si="42"/>
        <v>360.03999999999996</v>
      </c>
      <c r="M130" s="13">
        <f t="shared" si="43"/>
        <v>595.5</v>
      </c>
      <c r="N130" s="13">
        <f t="shared" si="44"/>
        <v>520.31999999999994</v>
      </c>
      <c r="O130" s="11">
        <f t="shared" si="45"/>
        <v>0</v>
      </c>
      <c r="P130" s="11">
        <f t="shared" si="46"/>
        <v>0</v>
      </c>
      <c r="Q130" s="11">
        <f t="shared" si="47"/>
        <v>0</v>
      </c>
      <c r="R130" s="15">
        <f t="shared" si="48"/>
        <v>0</v>
      </c>
      <c r="S130" s="15">
        <f t="shared" si="49"/>
        <v>0</v>
      </c>
      <c r="T130" s="15">
        <f t="shared" si="50"/>
        <v>0</v>
      </c>
      <c r="U130" s="121">
        <f>'05-21 Hourly Purch Alloc'!J124</f>
        <v>23.927441888134414</v>
      </c>
      <c r="V130" s="109">
        <f t="shared" si="51"/>
        <v>0</v>
      </c>
      <c r="W130" s="16">
        <f t="shared" si="52"/>
        <v>21.206728953433903</v>
      </c>
      <c r="X130" s="17">
        <f t="shared" si="53"/>
        <v>0</v>
      </c>
      <c r="Y130" s="18">
        <f t="shared" si="54"/>
        <v>0</v>
      </c>
      <c r="Z130" s="191"/>
      <c r="AA130" s="113">
        <f t="shared" si="55"/>
        <v>0</v>
      </c>
      <c r="AB130" s="4">
        <f t="shared" si="56"/>
        <v>0</v>
      </c>
      <c r="AD130" s="8"/>
      <c r="AE130" s="46">
        <f>'05-21 Gen Pivot'!V124</f>
        <v>360.03999999999996</v>
      </c>
      <c r="AF130" s="120">
        <f>'05-21 KP Int Load &amp; Marg Loss'!N120</f>
        <v>520.31999999999994</v>
      </c>
      <c r="AG130" s="47">
        <f>'05-21 KP Int Load &amp; Marg Loss'!V120</f>
        <v>8.15</v>
      </c>
      <c r="AH130" s="46">
        <f>'05-21 Gen Pivot'!W124</f>
        <v>595.5</v>
      </c>
      <c r="AJ130" s="122">
        <f>'05-21 Gen Pivot'!Y124</f>
        <v>523</v>
      </c>
      <c r="AL130" s="8">
        <f t="shared" si="58"/>
        <v>72.5</v>
      </c>
      <c r="AN130" s="8">
        <f t="shared" si="59"/>
        <v>360.03999999999996</v>
      </c>
      <c r="AP130" s="12">
        <f t="shared" si="60"/>
        <v>-235.46000000000004</v>
      </c>
      <c r="AR130" s="122">
        <f>'05-21 Gen Pivot'!X124</f>
        <v>1475.5</v>
      </c>
    </row>
    <row r="131" spans="1:44" x14ac:dyDescent="0.25">
      <c r="A131" s="126">
        <f t="shared" si="57"/>
        <v>44321.999999999709</v>
      </c>
      <c r="B131" s="171">
        <v>385</v>
      </c>
      <c r="C131" s="98"/>
      <c r="D131" s="98"/>
      <c r="E131" s="89">
        <f t="shared" si="36"/>
        <v>385</v>
      </c>
      <c r="F131" s="29">
        <f t="shared" si="37"/>
        <v>120</v>
      </c>
      <c r="G131" s="28" t="str">
        <f t="shared" si="38"/>
        <v>Yes</v>
      </c>
      <c r="H131" s="33">
        <f>'05-21 Hourly Purch Alloc'!F125</f>
        <v>176.16499999999999</v>
      </c>
      <c r="I131" s="23">
        <f t="shared" si="39"/>
        <v>7.77</v>
      </c>
      <c r="J131" s="13">
        <f t="shared" si="40"/>
        <v>176.16499999999999</v>
      </c>
      <c r="K131" s="96">
        <f t="shared" si="41"/>
        <v>176.16499999999999</v>
      </c>
      <c r="L131" s="13">
        <f t="shared" si="42"/>
        <v>303.86880000000002</v>
      </c>
      <c r="M131" s="13">
        <f t="shared" si="43"/>
        <v>595.5</v>
      </c>
      <c r="N131" s="13">
        <f t="shared" si="44"/>
        <v>487.79999999999995</v>
      </c>
      <c r="O131" s="11">
        <f t="shared" si="45"/>
        <v>0</v>
      </c>
      <c r="P131" s="11">
        <f t="shared" si="46"/>
        <v>0</v>
      </c>
      <c r="Q131" s="11">
        <f t="shared" si="47"/>
        <v>0</v>
      </c>
      <c r="R131" s="15">
        <f t="shared" si="48"/>
        <v>0</v>
      </c>
      <c r="S131" s="15">
        <f t="shared" si="49"/>
        <v>0</v>
      </c>
      <c r="T131" s="15">
        <f t="shared" si="50"/>
        <v>0</v>
      </c>
      <c r="U131" s="121">
        <f>'05-21 Hourly Purch Alloc'!J125</f>
        <v>23.074000227059859</v>
      </c>
      <c r="V131" s="109">
        <f t="shared" si="51"/>
        <v>0</v>
      </c>
      <c r="W131" s="16">
        <f t="shared" si="52"/>
        <v>21.206728953433903</v>
      </c>
      <c r="X131" s="17">
        <f t="shared" si="53"/>
        <v>0</v>
      </c>
      <c r="Y131" s="18">
        <f t="shared" si="54"/>
        <v>0</v>
      </c>
      <c r="Z131" s="191"/>
      <c r="AA131" s="113">
        <f t="shared" si="55"/>
        <v>0</v>
      </c>
      <c r="AB131" s="4">
        <f t="shared" si="56"/>
        <v>0</v>
      </c>
      <c r="AD131" s="8"/>
      <c r="AE131" s="46">
        <f>'05-21 Gen Pivot'!V125</f>
        <v>303.86880000000002</v>
      </c>
      <c r="AF131" s="120">
        <f>'05-21 KP Int Load &amp; Marg Loss'!N121</f>
        <v>487.79999999999995</v>
      </c>
      <c r="AG131" s="47">
        <f>'05-21 KP Int Load &amp; Marg Loss'!V121</f>
        <v>7.77</v>
      </c>
      <c r="AH131" s="46">
        <f>'05-21 Gen Pivot'!W125</f>
        <v>595.5</v>
      </c>
      <c r="AJ131" s="122">
        <f>'05-21 Gen Pivot'!Y125</f>
        <v>523</v>
      </c>
      <c r="AL131" s="8">
        <f t="shared" si="58"/>
        <v>72.5</v>
      </c>
      <c r="AN131" s="8">
        <f t="shared" si="59"/>
        <v>303.86880000000002</v>
      </c>
      <c r="AP131" s="12">
        <f t="shared" si="60"/>
        <v>-291.63119999999998</v>
      </c>
      <c r="AR131" s="122">
        <f>'05-21 Gen Pivot'!X125</f>
        <v>1475.5</v>
      </c>
    </row>
    <row r="132" spans="1:44" x14ac:dyDescent="0.25">
      <c r="A132" s="126">
        <f t="shared" si="57"/>
        <v>44322.041666666373</v>
      </c>
      <c r="B132" s="171">
        <v>385</v>
      </c>
      <c r="C132" s="98"/>
      <c r="D132" s="98"/>
      <c r="E132" s="89">
        <f t="shared" si="36"/>
        <v>385</v>
      </c>
      <c r="F132" s="29">
        <f t="shared" si="37"/>
        <v>121</v>
      </c>
      <c r="G132" s="28" t="str">
        <f t="shared" si="38"/>
        <v>Yes</v>
      </c>
      <c r="H132" s="33">
        <f>'05-21 Hourly Purch Alloc'!F126</f>
        <v>191.82399999999998</v>
      </c>
      <c r="I132" s="23">
        <f t="shared" si="39"/>
        <v>7.77</v>
      </c>
      <c r="J132" s="13">
        <f t="shared" si="40"/>
        <v>191.82399999999998</v>
      </c>
      <c r="K132" s="96">
        <f t="shared" si="41"/>
        <v>191.82399999999998</v>
      </c>
      <c r="L132" s="13">
        <f t="shared" si="42"/>
        <v>289.97919999999999</v>
      </c>
      <c r="M132" s="13">
        <f t="shared" si="43"/>
        <v>548.5</v>
      </c>
      <c r="N132" s="13">
        <f t="shared" si="44"/>
        <v>478.93999999999994</v>
      </c>
      <c r="O132" s="11">
        <f t="shared" si="45"/>
        <v>0</v>
      </c>
      <c r="P132" s="11">
        <f t="shared" si="46"/>
        <v>0</v>
      </c>
      <c r="Q132" s="11">
        <f t="shared" si="47"/>
        <v>0</v>
      </c>
      <c r="R132" s="15">
        <f t="shared" si="48"/>
        <v>0</v>
      </c>
      <c r="S132" s="15">
        <f t="shared" si="49"/>
        <v>0</v>
      </c>
      <c r="T132" s="15">
        <f t="shared" si="50"/>
        <v>0</v>
      </c>
      <c r="U132" s="121">
        <f>'05-21 Hourly Purch Alloc'!J126</f>
        <v>23.300025022937696</v>
      </c>
      <c r="V132" s="109">
        <f t="shared" si="51"/>
        <v>0</v>
      </c>
      <c r="W132" s="16">
        <f t="shared" si="52"/>
        <v>21.206728953433903</v>
      </c>
      <c r="X132" s="17">
        <f t="shared" si="53"/>
        <v>0</v>
      </c>
      <c r="Y132" s="18">
        <f t="shared" si="54"/>
        <v>0</v>
      </c>
      <c r="Z132" s="191"/>
      <c r="AA132" s="113">
        <f t="shared" si="55"/>
        <v>0</v>
      </c>
      <c r="AB132" s="4">
        <f t="shared" si="56"/>
        <v>0</v>
      </c>
      <c r="AD132" s="8"/>
      <c r="AE132" s="46">
        <f>'05-21 Gen Pivot'!V126</f>
        <v>289.97919999999999</v>
      </c>
      <c r="AF132" s="120">
        <f>'05-21 KP Int Load &amp; Marg Loss'!N122</f>
        <v>478.93999999999994</v>
      </c>
      <c r="AG132" s="47">
        <f>'05-21 KP Int Load &amp; Marg Loss'!V122</f>
        <v>7.77</v>
      </c>
      <c r="AH132" s="46">
        <f>'05-21 Gen Pivot'!W126</f>
        <v>548.5</v>
      </c>
      <c r="AJ132" s="122">
        <f>'05-21 Gen Pivot'!Y126</f>
        <v>494</v>
      </c>
      <c r="AL132" s="8">
        <f t="shared" si="58"/>
        <v>54.5</v>
      </c>
      <c r="AN132" s="8">
        <f t="shared" si="59"/>
        <v>289.97919999999999</v>
      </c>
      <c r="AP132" s="12">
        <f t="shared" si="60"/>
        <v>-258.52080000000001</v>
      </c>
      <c r="AR132" s="122">
        <f>'05-21 Gen Pivot'!X126</f>
        <v>1475.5</v>
      </c>
    </row>
    <row r="133" spans="1:44" x14ac:dyDescent="0.25">
      <c r="A133" s="126">
        <f t="shared" si="57"/>
        <v>44322.083333333037</v>
      </c>
      <c r="B133" s="171">
        <v>385</v>
      </c>
      <c r="C133" s="98"/>
      <c r="D133" s="98"/>
      <c r="E133" s="89">
        <f t="shared" si="36"/>
        <v>385</v>
      </c>
      <c r="F133" s="29">
        <f t="shared" si="37"/>
        <v>122</v>
      </c>
      <c r="G133" s="28" t="str">
        <f t="shared" si="38"/>
        <v>Yes</v>
      </c>
      <c r="H133" s="33">
        <f>'05-21 Hourly Purch Alloc'!F127</f>
        <v>186.34800000000001</v>
      </c>
      <c r="I133" s="23">
        <f t="shared" si="39"/>
        <v>7.6899999999999995</v>
      </c>
      <c r="J133" s="13">
        <f t="shared" si="40"/>
        <v>186.34800000000001</v>
      </c>
      <c r="K133" s="96">
        <f t="shared" si="41"/>
        <v>186.34800000000001</v>
      </c>
      <c r="L133" s="13">
        <f t="shared" si="42"/>
        <v>280.88159999999999</v>
      </c>
      <c r="M133" s="13">
        <f t="shared" si="43"/>
        <v>443.5</v>
      </c>
      <c r="N133" s="13">
        <f t="shared" si="44"/>
        <v>473.39</v>
      </c>
      <c r="O133" s="11">
        <f t="shared" si="45"/>
        <v>29.889999999999986</v>
      </c>
      <c r="P133" s="11">
        <f t="shared" si="46"/>
        <v>29.889999999999986</v>
      </c>
      <c r="Q133" s="11">
        <f t="shared" si="47"/>
        <v>1.5296000000000163</v>
      </c>
      <c r="R133" s="15">
        <f t="shared" si="48"/>
        <v>29.889999999999986</v>
      </c>
      <c r="S133" s="15">
        <f t="shared" si="49"/>
        <v>0</v>
      </c>
      <c r="T133" s="15">
        <f t="shared" si="50"/>
        <v>0</v>
      </c>
      <c r="U133" s="121">
        <f>'05-21 Hourly Purch Alloc'!J127</f>
        <v>21.809952347221326</v>
      </c>
      <c r="V133" s="109">
        <f t="shared" si="51"/>
        <v>651.89947565844511</v>
      </c>
      <c r="W133" s="16">
        <f t="shared" si="52"/>
        <v>21.206728953433903</v>
      </c>
      <c r="X133" s="17">
        <f t="shared" si="53"/>
        <v>0</v>
      </c>
      <c r="Y133" s="18">
        <f t="shared" si="54"/>
        <v>0</v>
      </c>
      <c r="Z133" s="191"/>
      <c r="AA133" s="113">
        <f t="shared" si="55"/>
        <v>633.8691284181391</v>
      </c>
      <c r="AB133" s="4">
        <f t="shared" si="56"/>
        <v>18.030347240306014</v>
      </c>
      <c r="AD133" s="8"/>
      <c r="AE133" s="46">
        <f>'05-21 Gen Pivot'!V127</f>
        <v>280.88159999999999</v>
      </c>
      <c r="AF133" s="120">
        <f>'05-21 KP Int Load &amp; Marg Loss'!N123</f>
        <v>473.39</v>
      </c>
      <c r="AG133" s="47">
        <f>'05-21 KP Int Load &amp; Marg Loss'!V123</f>
        <v>7.6899999999999995</v>
      </c>
      <c r="AH133" s="46">
        <f>'05-21 Gen Pivot'!W127</f>
        <v>443.5</v>
      </c>
      <c r="AJ133" s="122">
        <f>'05-21 Gen Pivot'!Y127</f>
        <v>428.5</v>
      </c>
      <c r="AL133" s="8">
        <f t="shared" si="58"/>
        <v>15</v>
      </c>
      <c r="AN133" s="8">
        <f t="shared" si="59"/>
        <v>280.88159999999999</v>
      </c>
      <c r="AP133" s="12">
        <f t="shared" si="60"/>
        <v>-162.61840000000001</v>
      </c>
      <c r="AR133" s="122">
        <f>'05-21 Gen Pivot'!X127</f>
        <v>1475.5</v>
      </c>
    </row>
    <row r="134" spans="1:44" x14ac:dyDescent="0.25">
      <c r="A134" s="126">
        <f t="shared" si="57"/>
        <v>44322.124999999702</v>
      </c>
      <c r="B134" s="171">
        <v>385</v>
      </c>
      <c r="C134" s="98"/>
      <c r="D134" s="98"/>
      <c r="E134" s="89">
        <f t="shared" si="36"/>
        <v>385</v>
      </c>
      <c r="F134" s="29">
        <f t="shared" si="37"/>
        <v>123</v>
      </c>
      <c r="G134" s="28" t="str">
        <f t="shared" si="38"/>
        <v>Yes</v>
      </c>
      <c r="H134" s="33">
        <f>'05-21 Hourly Purch Alloc'!F128</f>
        <v>176.101</v>
      </c>
      <c r="I134" s="23">
        <f t="shared" si="39"/>
        <v>7.99</v>
      </c>
      <c r="J134" s="13">
        <f t="shared" si="40"/>
        <v>176.101</v>
      </c>
      <c r="K134" s="96">
        <f t="shared" si="41"/>
        <v>176.101</v>
      </c>
      <c r="L134" s="13">
        <f t="shared" si="42"/>
        <v>281.32</v>
      </c>
      <c r="M134" s="13">
        <f t="shared" si="43"/>
        <v>435.5</v>
      </c>
      <c r="N134" s="13">
        <f t="shared" si="44"/>
        <v>463.58</v>
      </c>
      <c r="O134" s="11">
        <f t="shared" si="45"/>
        <v>28.079999999999984</v>
      </c>
      <c r="P134" s="11">
        <f t="shared" si="46"/>
        <v>28.079999999999984</v>
      </c>
      <c r="Q134" s="11">
        <f t="shared" si="47"/>
        <v>1.8310000000000173</v>
      </c>
      <c r="R134" s="15">
        <f t="shared" si="48"/>
        <v>28.079999999999984</v>
      </c>
      <c r="S134" s="15">
        <f t="shared" si="49"/>
        <v>0</v>
      </c>
      <c r="T134" s="15">
        <f t="shared" si="50"/>
        <v>0</v>
      </c>
      <c r="U134" s="121">
        <f>'05-21 Hourly Purch Alloc'!J128</f>
        <v>20.710001646782246</v>
      </c>
      <c r="V134" s="109">
        <f t="shared" si="51"/>
        <v>581.53684624164509</v>
      </c>
      <c r="W134" s="16">
        <f t="shared" si="52"/>
        <v>21.206728953433903</v>
      </c>
      <c r="X134" s="17">
        <f t="shared" si="53"/>
        <v>0</v>
      </c>
      <c r="Y134" s="18">
        <f t="shared" si="54"/>
        <v>0</v>
      </c>
      <c r="Z134" s="191"/>
      <c r="AA134" s="113">
        <f t="shared" si="55"/>
        <v>581.53684624164509</v>
      </c>
      <c r="AB134" s="4">
        <f t="shared" si="56"/>
        <v>0</v>
      </c>
      <c r="AD134" s="8"/>
      <c r="AE134" s="46">
        <f>'05-21 Gen Pivot'!V128</f>
        <v>281.32</v>
      </c>
      <c r="AF134" s="120">
        <f>'05-21 KP Int Load &amp; Marg Loss'!N124</f>
        <v>463.58</v>
      </c>
      <c r="AG134" s="47">
        <f>'05-21 KP Int Load &amp; Marg Loss'!V124</f>
        <v>7.99</v>
      </c>
      <c r="AH134" s="46">
        <f>'05-21 Gen Pivot'!W128</f>
        <v>435.5</v>
      </c>
      <c r="AJ134" s="122">
        <f>'05-21 Gen Pivot'!Y128</f>
        <v>423.5</v>
      </c>
      <c r="AL134" s="8">
        <f t="shared" si="58"/>
        <v>12</v>
      </c>
      <c r="AN134" s="8">
        <f t="shared" si="59"/>
        <v>281.32</v>
      </c>
      <c r="AP134" s="12">
        <f t="shared" si="60"/>
        <v>-154.18</v>
      </c>
      <c r="AR134" s="122">
        <f>'05-21 Gen Pivot'!X128</f>
        <v>1475.5</v>
      </c>
    </row>
    <row r="135" spans="1:44" x14ac:dyDescent="0.25">
      <c r="A135" s="126">
        <f t="shared" si="57"/>
        <v>44322.166666666366</v>
      </c>
      <c r="B135" s="171">
        <v>385</v>
      </c>
      <c r="C135" s="98"/>
      <c r="D135" s="98"/>
      <c r="E135" s="89">
        <f t="shared" si="36"/>
        <v>385</v>
      </c>
      <c r="F135" s="29">
        <f t="shared" si="37"/>
        <v>124</v>
      </c>
      <c r="G135" s="28" t="str">
        <f t="shared" si="38"/>
        <v>Yes</v>
      </c>
      <c r="H135" s="33">
        <f>'05-21 Hourly Purch Alloc'!F129</f>
        <v>179.91</v>
      </c>
      <c r="I135" s="23">
        <f t="shared" si="39"/>
        <v>8.1</v>
      </c>
      <c r="J135" s="13">
        <f t="shared" si="40"/>
        <v>179.91</v>
      </c>
      <c r="K135" s="96">
        <f t="shared" si="41"/>
        <v>179.91</v>
      </c>
      <c r="L135" s="13">
        <f t="shared" si="42"/>
        <v>281.01760000000002</v>
      </c>
      <c r="M135" s="13">
        <f t="shared" si="43"/>
        <v>426</v>
      </c>
      <c r="N135" s="13">
        <f t="shared" si="44"/>
        <v>469.03000000000003</v>
      </c>
      <c r="O135" s="11">
        <f t="shared" si="45"/>
        <v>43.03000000000003</v>
      </c>
      <c r="P135" s="11">
        <f t="shared" si="46"/>
        <v>43.03000000000003</v>
      </c>
      <c r="Q135" s="11">
        <f t="shared" si="47"/>
        <v>-2.4000000000228283E-3</v>
      </c>
      <c r="R135" s="15">
        <f t="shared" si="48"/>
        <v>43.03000000000003</v>
      </c>
      <c r="S135" s="15">
        <f t="shared" si="49"/>
        <v>0</v>
      </c>
      <c r="T135" s="15">
        <f t="shared" si="50"/>
        <v>0</v>
      </c>
      <c r="U135" s="121">
        <f>'05-21 Hourly Purch Alloc'!J129</f>
        <v>20.159139569784895</v>
      </c>
      <c r="V135" s="109">
        <f t="shared" si="51"/>
        <v>867.44777568784457</v>
      </c>
      <c r="W135" s="16">
        <f t="shared" si="52"/>
        <v>21.206728953433903</v>
      </c>
      <c r="X135" s="17">
        <f t="shared" si="53"/>
        <v>0</v>
      </c>
      <c r="Y135" s="18">
        <f t="shared" si="54"/>
        <v>0</v>
      </c>
      <c r="Z135" s="191"/>
      <c r="AA135" s="113">
        <f t="shared" si="55"/>
        <v>867.44777568784457</v>
      </c>
      <c r="AB135" s="4">
        <f t="shared" si="56"/>
        <v>0</v>
      </c>
      <c r="AD135" s="8"/>
      <c r="AE135" s="46">
        <f>'05-21 Gen Pivot'!V129</f>
        <v>281.01760000000002</v>
      </c>
      <c r="AF135" s="120">
        <f>'05-21 KP Int Load &amp; Marg Loss'!N125</f>
        <v>469.03000000000003</v>
      </c>
      <c r="AG135" s="47">
        <f>'05-21 KP Int Load &amp; Marg Loss'!V125</f>
        <v>8.1</v>
      </c>
      <c r="AH135" s="46">
        <f>'05-21 Gen Pivot'!W129</f>
        <v>426</v>
      </c>
      <c r="AJ135" s="122">
        <f>'05-21 Gen Pivot'!Y129</f>
        <v>417.5</v>
      </c>
      <c r="AL135" s="8">
        <f t="shared" si="58"/>
        <v>8.5</v>
      </c>
      <c r="AN135" s="8">
        <f t="shared" si="59"/>
        <v>281.01760000000002</v>
      </c>
      <c r="AP135" s="12">
        <f t="shared" si="60"/>
        <v>-144.98239999999998</v>
      </c>
      <c r="AR135" s="122">
        <f>'05-21 Gen Pivot'!X129</f>
        <v>1475.5</v>
      </c>
    </row>
    <row r="136" spans="1:44" x14ac:dyDescent="0.25">
      <c r="A136" s="126">
        <f t="shared" si="57"/>
        <v>44322.20833333303</v>
      </c>
      <c r="B136" s="171">
        <v>385</v>
      </c>
      <c r="C136" s="98"/>
      <c r="D136" s="98"/>
      <c r="E136" s="89">
        <f t="shared" si="36"/>
        <v>385</v>
      </c>
      <c r="F136" s="29">
        <f t="shared" si="37"/>
        <v>125</v>
      </c>
      <c r="G136" s="28" t="str">
        <f t="shared" si="38"/>
        <v>Yes</v>
      </c>
      <c r="H136" s="33">
        <f>'05-21 Hourly Purch Alloc'!F130</f>
        <v>192.2</v>
      </c>
      <c r="I136" s="23">
        <f t="shared" si="39"/>
        <v>8.2799999999999994</v>
      </c>
      <c r="J136" s="13">
        <f t="shared" si="40"/>
        <v>192.2</v>
      </c>
      <c r="K136" s="96">
        <f t="shared" si="41"/>
        <v>192.2</v>
      </c>
      <c r="L136" s="13">
        <f t="shared" si="42"/>
        <v>284.8288</v>
      </c>
      <c r="M136" s="13">
        <f t="shared" si="43"/>
        <v>515</v>
      </c>
      <c r="N136" s="13">
        <f t="shared" si="44"/>
        <v>484.34</v>
      </c>
      <c r="O136" s="11">
        <f t="shared" si="45"/>
        <v>0</v>
      </c>
      <c r="P136" s="11">
        <f t="shared" si="46"/>
        <v>0</v>
      </c>
      <c r="Q136" s="11">
        <f t="shared" si="47"/>
        <v>0</v>
      </c>
      <c r="R136" s="15">
        <f t="shared" si="48"/>
        <v>0</v>
      </c>
      <c r="S136" s="15">
        <f t="shared" si="49"/>
        <v>0</v>
      </c>
      <c r="T136" s="15">
        <f t="shared" si="50"/>
        <v>0</v>
      </c>
      <c r="U136" s="121">
        <f>'05-21 Hourly Purch Alloc'!J130</f>
        <v>20.980000000000004</v>
      </c>
      <c r="V136" s="109">
        <f t="shared" si="51"/>
        <v>0</v>
      </c>
      <c r="W136" s="16">
        <f t="shared" si="52"/>
        <v>21.206728953433903</v>
      </c>
      <c r="X136" s="17">
        <f t="shared" si="53"/>
        <v>0</v>
      </c>
      <c r="Y136" s="18">
        <f t="shared" si="54"/>
        <v>0</v>
      </c>
      <c r="Z136" s="191"/>
      <c r="AA136" s="113">
        <f t="shared" si="55"/>
        <v>0</v>
      </c>
      <c r="AB136" s="4">
        <f t="shared" si="56"/>
        <v>0</v>
      </c>
      <c r="AD136" s="8"/>
      <c r="AE136" s="46">
        <f>'05-21 Gen Pivot'!V130</f>
        <v>284.8288</v>
      </c>
      <c r="AF136" s="120">
        <f>'05-21 KP Int Load &amp; Marg Loss'!N126</f>
        <v>484.34</v>
      </c>
      <c r="AG136" s="47">
        <f>'05-21 KP Int Load &amp; Marg Loss'!V126</f>
        <v>8.2799999999999994</v>
      </c>
      <c r="AH136" s="46">
        <f>'05-21 Gen Pivot'!W130</f>
        <v>515</v>
      </c>
      <c r="AJ136" s="122">
        <f>'05-21 Gen Pivot'!Y130</f>
        <v>472.5</v>
      </c>
      <c r="AL136" s="8">
        <f t="shared" si="58"/>
        <v>42.5</v>
      </c>
      <c r="AN136" s="8">
        <f t="shared" si="59"/>
        <v>284.8288</v>
      </c>
      <c r="AP136" s="12">
        <f t="shared" si="60"/>
        <v>-230.1712</v>
      </c>
      <c r="AR136" s="122">
        <f>'05-21 Gen Pivot'!X130</f>
        <v>1475.5</v>
      </c>
    </row>
    <row r="137" spans="1:44" x14ac:dyDescent="0.25">
      <c r="A137" s="126">
        <f t="shared" si="57"/>
        <v>44322.249999999694</v>
      </c>
      <c r="B137" s="171">
        <v>385</v>
      </c>
      <c r="C137" s="98"/>
      <c r="D137" s="98"/>
      <c r="E137" s="89">
        <f t="shared" si="36"/>
        <v>385</v>
      </c>
      <c r="F137" s="29">
        <f t="shared" si="37"/>
        <v>126</v>
      </c>
      <c r="G137" s="28" t="str">
        <f t="shared" si="38"/>
        <v>Yes</v>
      </c>
      <c r="H137" s="33">
        <f>'05-21 Hourly Purch Alloc'!F131</f>
        <v>207.32</v>
      </c>
      <c r="I137" s="23">
        <f t="shared" si="39"/>
        <v>8.2899999999999991</v>
      </c>
      <c r="J137" s="13">
        <f t="shared" si="40"/>
        <v>207.32</v>
      </c>
      <c r="K137" s="96">
        <f t="shared" si="41"/>
        <v>207.32</v>
      </c>
      <c r="L137" s="13">
        <f t="shared" si="42"/>
        <v>292.98239999999998</v>
      </c>
      <c r="M137" s="13">
        <f t="shared" si="43"/>
        <v>595.5</v>
      </c>
      <c r="N137" s="13">
        <f t="shared" si="44"/>
        <v>508.59</v>
      </c>
      <c r="O137" s="11">
        <f t="shared" si="45"/>
        <v>0</v>
      </c>
      <c r="P137" s="11">
        <f t="shared" si="46"/>
        <v>0</v>
      </c>
      <c r="Q137" s="11">
        <f t="shared" si="47"/>
        <v>0</v>
      </c>
      <c r="R137" s="15">
        <f t="shared" si="48"/>
        <v>0</v>
      </c>
      <c r="S137" s="15">
        <f t="shared" si="49"/>
        <v>0</v>
      </c>
      <c r="T137" s="15">
        <f t="shared" si="50"/>
        <v>0</v>
      </c>
      <c r="U137" s="121">
        <f>'05-21 Hourly Purch Alloc'!J131</f>
        <v>29.204843719853368</v>
      </c>
      <c r="V137" s="109">
        <f t="shared" si="51"/>
        <v>0</v>
      </c>
      <c r="W137" s="16">
        <f t="shared" si="52"/>
        <v>21.206728953433903</v>
      </c>
      <c r="X137" s="17">
        <f t="shared" si="53"/>
        <v>0</v>
      </c>
      <c r="Y137" s="18">
        <f t="shared" si="54"/>
        <v>0</v>
      </c>
      <c r="Z137" s="191"/>
      <c r="AA137" s="113">
        <f t="shared" si="55"/>
        <v>0</v>
      </c>
      <c r="AB137" s="4">
        <f t="shared" si="56"/>
        <v>0</v>
      </c>
      <c r="AD137" s="8"/>
      <c r="AE137" s="46">
        <f>'05-21 Gen Pivot'!V131</f>
        <v>292.98239999999998</v>
      </c>
      <c r="AF137" s="120">
        <f>'05-21 KP Int Load &amp; Marg Loss'!N127</f>
        <v>508.59</v>
      </c>
      <c r="AG137" s="47">
        <f>'05-21 KP Int Load &amp; Marg Loss'!V127</f>
        <v>8.2899999999999991</v>
      </c>
      <c r="AH137" s="46">
        <f>'05-21 Gen Pivot'!W131</f>
        <v>595.5</v>
      </c>
      <c r="AJ137" s="122">
        <f>'05-21 Gen Pivot'!Y131</f>
        <v>523</v>
      </c>
      <c r="AL137" s="8">
        <f t="shared" si="58"/>
        <v>72.5</v>
      </c>
      <c r="AN137" s="8">
        <f t="shared" si="59"/>
        <v>292.98239999999998</v>
      </c>
      <c r="AP137" s="12">
        <f t="shared" si="60"/>
        <v>-302.51760000000002</v>
      </c>
      <c r="AR137" s="122">
        <f>'05-21 Gen Pivot'!X131</f>
        <v>1475.5</v>
      </c>
    </row>
    <row r="138" spans="1:44" x14ac:dyDescent="0.25">
      <c r="A138" s="126">
        <f t="shared" si="57"/>
        <v>44322.291666666359</v>
      </c>
      <c r="B138" s="171">
        <v>385</v>
      </c>
      <c r="C138" s="98"/>
      <c r="D138" s="98"/>
      <c r="E138" s="89">
        <f t="shared" si="36"/>
        <v>385</v>
      </c>
      <c r="F138" s="29">
        <f t="shared" si="37"/>
        <v>127</v>
      </c>
      <c r="G138" s="28" t="str">
        <f t="shared" si="38"/>
        <v>Yes</v>
      </c>
      <c r="H138" s="33">
        <f>'05-21 Hourly Purch Alloc'!F132</f>
        <v>186.80200000000002</v>
      </c>
      <c r="I138" s="23">
        <f t="shared" si="39"/>
        <v>8.8500000000000014</v>
      </c>
      <c r="J138" s="13">
        <f t="shared" si="40"/>
        <v>186.80200000000002</v>
      </c>
      <c r="K138" s="96">
        <f t="shared" si="41"/>
        <v>186.80200000000002</v>
      </c>
      <c r="L138" s="13">
        <f t="shared" si="42"/>
        <v>342.86080000000004</v>
      </c>
      <c r="M138" s="13">
        <f t="shared" si="43"/>
        <v>595.5</v>
      </c>
      <c r="N138" s="13">
        <f t="shared" si="44"/>
        <v>538.51</v>
      </c>
      <c r="O138" s="11">
        <f t="shared" si="45"/>
        <v>0</v>
      </c>
      <c r="P138" s="11">
        <f t="shared" si="46"/>
        <v>0</v>
      </c>
      <c r="Q138" s="11">
        <f t="shared" si="47"/>
        <v>0</v>
      </c>
      <c r="R138" s="15">
        <f t="shared" si="48"/>
        <v>0</v>
      </c>
      <c r="S138" s="15">
        <f t="shared" si="49"/>
        <v>0</v>
      </c>
      <c r="T138" s="15">
        <f t="shared" si="50"/>
        <v>0</v>
      </c>
      <c r="U138" s="121">
        <f>'05-21 Hourly Purch Alloc'!J132</f>
        <v>26.302734660228474</v>
      </c>
      <c r="V138" s="109">
        <f t="shared" si="51"/>
        <v>0</v>
      </c>
      <c r="W138" s="16">
        <f t="shared" si="52"/>
        <v>21.206728953433903</v>
      </c>
      <c r="X138" s="17">
        <f t="shared" si="53"/>
        <v>0</v>
      </c>
      <c r="Y138" s="18">
        <f t="shared" si="54"/>
        <v>0</v>
      </c>
      <c r="Z138" s="191"/>
      <c r="AA138" s="113">
        <f t="shared" si="55"/>
        <v>0</v>
      </c>
      <c r="AB138" s="4">
        <f t="shared" si="56"/>
        <v>0</v>
      </c>
      <c r="AD138" s="8"/>
      <c r="AE138" s="46">
        <f>'05-21 Gen Pivot'!V132</f>
        <v>342.86080000000004</v>
      </c>
      <c r="AF138" s="120">
        <f>'05-21 KP Int Load &amp; Marg Loss'!N128</f>
        <v>538.51</v>
      </c>
      <c r="AG138" s="47">
        <f>'05-21 KP Int Load &amp; Marg Loss'!V128</f>
        <v>8.8500000000000014</v>
      </c>
      <c r="AH138" s="46">
        <f>'05-21 Gen Pivot'!W132</f>
        <v>595.5</v>
      </c>
      <c r="AJ138" s="122">
        <f>'05-21 Gen Pivot'!Y132</f>
        <v>523</v>
      </c>
      <c r="AL138" s="8">
        <f t="shared" si="58"/>
        <v>72.5</v>
      </c>
      <c r="AN138" s="8">
        <f t="shared" si="59"/>
        <v>342.86080000000004</v>
      </c>
      <c r="AP138" s="12">
        <f t="shared" si="60"/>
        <v>-252.63919999999996</v>
      </c>
      <c r="AR138" s="122">
        <f>'05-21 Gen Pivot'!X132</f>
        <v>1475.5</v>
      </c>
    </row>
    <row r="139" spans="1:44" x14ac:dyDescent="0.25">
      <c r="A139" s="126">
        <f t="shared" si="57"/>
        <v>44322.333333333023</v>
      </c>
      <c r="B139" s="171">
        <v>385</v>
      </c>
      <c r="C139" s="98"/>
      <c r="D139" s="98"/>
      <c r="E139" s="89">
        <f t="shared" si="36"/>
        <v>385</v>
      </c>
      <c r="F139" s="29">
        <f t="shared" si="37"/>
        <v>128</v>
      </c>
      <c r="G139" s="28" t="str">
        <f t="shared" si="38"/>
        <v>Yes</v>
      </c>
      <c r="H139" s="33">
        <f>'05-21 Hourly Purch Alloc'!F133</f>
        <v>170.83699999999999</v>
      </c>
      <c r="I139" s="23">
        <f t="shared" si="39"/>
        <v>9.15</v>
      </c>
      <c r="J139" s="13">
        <f t="shared" si="40"/>
        <v>170.83699999999999</v>
      </c>
      <c r="K139" s="96">
        <f t="shared" si="41"/>
        <v>170.83699999999999</v>
      </c>
      <c r="L139" s="13">
        <f t="shared" si="42"/>
        <v>393.72479999999996</v>
      </c>
      <c r="M139" s="13">
        <f t="shared" si="43"/>
        <v>595.5</v>
      </c>
      <c r="N139" s="13">
        <f t="shared" si="44"/>
        <v>563.12</v>
      </c>
      <c r="O139" s="11">
        <f t="shared" si="45"/>
        <v>0</v>
      </c>
      <c r="P139" s="11">
        <f t="shared" si="46"/>
        <v>0</v>
      </c>
      <c r="Q139" s="11">
        <f t="shared" si="47"/>
        <v>0</v>
      </c>
      <c r="R139" s="15">
        <f t="shared" si="48"/>
        <v>0</v>
      </c>
      <c r="S139" s="15">
        <f t="shared" si="49"/>
        <v>0</v>
      </c>
      <c r="T139" s="15">
        <f t="shared" si="50"/>
        <v>0</v>
      </c>
      <c r="U139" s="121">
        <f>'05-21 Hourly Purch Alloc'!J133</f>
        <v>22.335000000000001</v>
      </c>
      <c r="V139" s="109">
        <f t="shared" si="51"/>
        <v>0</v>
      </c>
      <c r="W139" s="16">
        <f t="shared" si="52"/>
        <v>21.206728953433903</v>
      </c>
      <c r="X139" s="17">
        <f t="shared" si="53"/>
        <v>0</v>
      </c>
      <c r="Y139" s="18">
        <f t="shared" si="54"/>
        <v>0</v>
      </c>
      <c r="Z139" s="191"/>
      <c r="AA139" s="113">
        <f t="shared" si="55"/>
        <v>0</v>
      </c>
      <c r="AB139" s="4">
        <f t="shared" si="56"/>
        <v>0</v>
      </c>
      <c r="AD139" s="8"/>
      <c r="AE139" s="46">
        <f>'05-21 Gen Pivot'!V133</f>
        <v>393.72479999999996</v>
      </c>
      <c r="AF139" s="120">
        <f>'05-21 KP Int Load &amp; Marg Loss'!N129</f>
        <v>563.12</v>
      </c>
      <c r="AG139" s="47">
        <f>'05-21 KP Int Load &amp; Marg Loss'!V129</f>
        <v>9.15</v>
      </c>
      <c r="AH139" s="46">
        <f>'05-21 Gen Pivot'!W133</f>
        <v>595.5</v>
      </c>
      <c r="AJ139" s="122">
        <f>'05-21 Gen Pivot'!Y133</f>
        <v>523</v>
      </c>
      <c r="AL139" s="8">
        <f t="shared" si="58"/>
        <v>72.5</v>
      </c>
      <c r="AN139" s="8">
        <f t="shared" si="59"/>
        <v>393.72479999999996</v>
      </c>
      <c r="AP139" s="12">
        <f t="shared" si="60"/>
        <v>-201.77520000000004</v>
      </c>
      <c r="AR139" s="122">
        <f>'05-21 Gen Pivot'!X133</f>
        <v>1475.5</v>
      </c>
    </row>
    <row r="140" spans="1:44" x14ac:dyDescent="0.25">
      <c r="A140" s="126">
        <f t="shared" si="57"/>
        <v>44322.374999999687</v>
      </c>
      <c r="B140" s="171">
        <v>385</v>
      </c>
      <c r="C140" s="98"/>
      <c r="D140" s="98"/>
      <c r="E140" s="89">
        <f t="shared" si="36"/>
        <v>385</v>
      </c>
      <c r="F140" s="29">
        <f t="shared" si="37"/>
        <v>129</v>
      </c>
      <c r="G140" s="28" t="str">
        <f t="shared" si="38"/>
        <v>Yes</v>
      </c>
      <c r="H140" s="33">
        <f>'05-21 Hourly Purch Alloc'!F134</f>
        <v>154.67400000000001</v>
      </c>
      <c r="I140" s="23">
        <f t="shared" si="39"/>
        <v>8.66</v>
      </c>
      <c r="J140" s="13">
        <f t="shared" si="40"/>
        <v>154.67400000000001</v>
      </c>
      <c r="K140" s="96">
        <f t="shared" si="41"/>
        <v>154.67400000000001</v>
      </c>
      <c r="L140" s="13">
        <f t="shared" si="42"/>
        <v>431.73439999999999</v>
      </c>
      <c r="M140" s="13">
        <f t="shared" si="43"/>
        <v>595.5</v>
      </c>
      <c r="N140" s="13">
        <f t="shared" si="44"/>
        <v>577.12</v>
      </c>
      <c r="O140" s="11">
        <f t="shared" si="45"/>
        <v>0</v>
      </c>
      <c r="P140" s="11">
        <f t="shared" si="46"/>
        <v>0</v>
      </c>
      <c r="Q140" s="11">
        <f t="shared" si="47"/>
        <v>0</v>
      </c>
      <c r="R140" s="15">
        <f t="shared" si="48"/>
        <v>0</v>
      </c>
      <c r="S140" s="15">
        <f t="shared" si="49"/>
        <v>0</v>
      </c>
      <c r="T140" s="15">
        <f t="shared" si="50"/>
        <v>0</v>
      </c>
      <c r="U140" s="121">
        <f>'05-21 Hourly Purch Alloc'!J134</f>
        <v>26.632000000000001</v>
      </c>
      <c r="V140" s="109">
        <f t="shared" si="51"/>
        <v>0</v>
      </c>
      <c r="W140" s="16">
        <f t="shared" si="52"/>
        <v>21.206728953433903</v>
      </c>
      <c r="X140" s="17">
        <f t="shared" si="53"/>
        <v>0</v>
      </c>
      <c r="Y140" s="18">
        <f t="shared" si="54"/>
        <v>0</v>
      </c>
      <c r="Z140" s="191"/>
      <c r="AA140" s="113">
        <f t="shared" si="55"/>
        <v>0</v>
      </c>
      <c r="AB140" s="4">
        <f t="shared" si="56"/>
        <v>0</v>
      </c>
      <c r="AD140" s="8"/>
      <c r="AE140" s="46">
        <f>'05-21 Gen Pivot'!V134</f>
        <v>431.73439999999999</v>
      </c>
      <c r="AF140" s="120">
        <f>'05-21 KP Int Load &amp; Marg Loss'!N130</f>
        <v>577.12</v>
      </c>
      <c r="AG140" s="47">
        <f>'05-21 KP Int Load &amp; Marg Loss'!V130</f>
        <v>8.66</v>
      </c>
      <c r="AH140" s="46">
        <f>'05-21 Gen Pivot'!W134</f>
        <v>595.5</v>
      </c>
      <c r="AJ140" s="122">
        <f>'05-21 Gen Pivot'!Y134</f>
        <v>523</v>
      </c>
      <c r="AL140" s="8">
        <f t="shared" si="58"/>
        <v>72.5</v>
      </c>
      <c r="AN140" s="8">
        <f t="shared" si="59"/>
        <v>431.73439999999999</v>
      </c>
      <c r="AP140" s="12">
        <f t="shared" si="60"/>
        <v>-163.76560000000001</v>
      </c>
      <c r="AR140" s="122">
        <f>'05-21 Gen Pivot'!X134</f>
        <v>1475.5</v>
      </c>
    </row>
    <row r="141" spans="1:44" x14ac:dyDescent="0.25">
      <c r="A141" s="126">
        <f t="shared" si="57"/>
        <v>44322.416666666351</v>
      </c>
      <c r="B141" s="171">
        <v>385</v>
      </c>
      <c r="C141" s="98"/>
      <c r="D141" s="98"/>
      <c r="E141" s="89">
        <f t="shared" ref="E141:E204" si="61">SUM(B141:D141)</f>
        <v>385</v>
      </c>
      <c r="F141" s="29">
        <f t="shared" ref="F141:F204" si="62">IF(E141&gt;0,F140+1,0)</f>
        <v>130</v>
      </c>
      <c r="G141" s="28" t="str">
        <f t="shared" ref="G141:G204" si="63">IF(MAX(F141:F147)&gt;6,"Yes",0)</f>
        <v>Yes</v>
      </c>
      <c r="H141" s="33">
        <f>'05-21 Hourly Purch Alloc'!F135</f>
        <v>81.367000000000004</v>
      </c>
      <c r="I141" s="23">
        <f t="shared" ref="I141:I204" si="64">AG141</f>
        <v>8.08</v>
      </c>
      <c r="J141" s="13">
        <f t="shared" ref="J141:J204" si="65">MIN(E141,H141)</f>
        <v>81.367000000000004</v>
      </c>
      <c r="K141" s="96">
        <f t="shared" ref="K141:K204" si="66">IF(J141=0,0,IF(G141&lt;&gt;"Yes",0,J141))</f>
        <v>81.367000000000004</v>
      </c>
      <c r="L141" s="13">
        <f t="shared" ref="L141:L204" si="67">AN141</f>
        <v>472.28800000000001</v>
      </c>
      <c r="M141" s="13">
        <f t="shared" ref="M141:M204" si="68">AH141</f>
        <v>595.5</v>
      </c>
      <c r="N141" s="13">
        <f t="shared" ref="N141:N204" si="69">AF141</f>
        <v>555.73000000000013</v>
      </c>
      <c r="O141" s="11">
        <f t="shared" ref="O141:O204" si="70">MAX(N141-M141,0)</f>
        <v>0</v>
      </c>
      <c r="P141" s="11">
        <f t="shared" ref="P141:P204" si="71">MIN(K141,O141)</f>
        <v>0</v>
      </c>
      <c r="Q141" s="11">
        <f t="shared" ref="Q141:Q204" si="72">IF(P141&lt;=0,0,L141+I141+H141-N141)</f>
        <v>0</v>
      </c>
      <c r="R141" s="15">
        <f t="shared" ref="R141:R204" si="73">IF($P141&gt;0,MIN($P141,$E141)*(B141/$E141),0)</f>
        <v>0</v>
      </c>
      <c r="S141" s="15">
        <f t="shared" ref="S141:S204" si="74">IF($P141&gt;0,MIN($P141,$E141)*(C141/$E141),0)</f>
        <v>0</v>
      </c>
      <c r="T141" s="15">
        <f t="shared" ref="T141:T204" si="75">IF($P141&gt;0,MIN($P141,$E141)*(D141/$E141),0)</f>
        <v>0</v>
      </c>
      <c r="U141" s="121">
        <f>'05-21 Hourly Purch Alloc'!J135</f>
        <v>29.108999999999995</v>
      </c>
      <c r="V141" s="109">
        <f t="shared" ref="V141:V204" si="76">(R141+S141+T141)*U141</f>
        <v>0</v>
      </c>
      <c r="W141" s="16">
        <f t="shared" ref="W141:W204" si="77">IF(B141&gt;0,W$9,0)</f>
        <v>21.206728953433903</v>
      </c>
      <c r="X141" s="17">
        <f t="shared" ref="X141:X204" si="78">IF(C141&gt;0,X$9,0)</f>
        <v>0</v>
      </c>
      <c r="Y141" s="18">
        <f t="shared" ref="Y141:Y204" si="79">IF(D141&gt;0,Y$9,0)</f>
        <v>0</v>
      </c>
      <c r="Z141" s="191"/>
      <c r="AA141" s="113">
        <f t="shared" ref="AA141:AA204" si="80">R141*MIN(U141,W141)+S141*MIN(U141,X141)+T141*MIN(U141,Y141)</f>
        <v>0</v>
      </c>
      <c r="AB141" s="4">
        <f t="shared" ref="AB141:AB204" si="81">IF(V141-AA141&lt;0,0,V141-AA141)</f>
        <v>0</v>
      </c>
      <c r="AD141" s="8"/>
      <c r="AE141" s="46">
        <f>'05-21 Gen Pivot'!V135</f>
        <v>472.28800000000001</v>
      </c>
      <c r="AF141" s="120">
        <f>'05-21 KP Int Load &amp; Marg Loss'!N131</f>
        <v>555.73000000000013</v>
      </c>
      <c r="AG141" s="47">
        <f>'05-21 KP Int Load &amp; Marg Loss'!V131</f>
        <v>8.08</v>
      </c>
      <c r="AH141" s="46">
        <f>'05-21 Gen Pivot'!W135</f>
        <v>595.5</v>
      </c>
      <c r="AJ141" s="122">
        <f>'05-21 Gen Pivot'!Y135</f>
        <v>491.2</v>
      </c>
      <c r="AL141" s="8">
        <f t="shared" si="58"/>
        <v>104.30000000000001</v>
      </c>
      <c r="AN141" s="8">
        <f t="shared" si="59"/>
        <v>472.28800000000001</v>
      </c>
      <c r="AP141" s="12">
        <f t="shared" si="60"/>
        <v>-123.21199999999999</v>
      </c>
      <c r="AR141" s="122">
        <f>'05-21 Gen Pivot'!X135</f>
        <v>1475.5</v>
      </c>
    </row>
    <row r="142" spans="1:44" x14ac:dyDescent="0.25">
      <c r="A142" s="126">
        <f t="shared" ref="A142:A205" si="82">A141+1/24</f>
        <v>44322.458333333016</v>
      </c>
      <c r="B142" s="171">
        <v>385</v>
      </c>
      <c r="C142" s="98"/>
      <c r="D142" s="98"/>
      <c r="E142" s="89">
        <f t="shared" si="61"/>
        <v>385</v>
      </c>
      <c r="F142" s="29">
        <f t="shared" si="62"/>
        <v>131</v>
      </c>
      <c r="G142" s="28" t="str">
        <f t="shared" si="63"/>
        <v>Yes</v>
      </c>
      <c r="H142" s="33">
        <f>'05-21 Hourly Purch Alloc'!F136</f>
        <v>56.893000000000001</v>
      </c>
      <c r="I142" s="23">
        <f t="shared" si="64"/>
        <v>8.0299999999999994</v>
      </c>
      <c r="J142" s="13">
        <f t="shared" si="65"/>
        <v>56.893000000000001</v>
      </c>
      <c r="K142" s="96">
        <f t="shared" si="66"/>
        <v>56.893000000000001</v>
      </c>
      <c r="L142" s="13">
        <f t="shared" si="67"/>
        <v>477.46399999999994</v>
      </c>
      <c r="M142" s="13">
        <f t="shared" si="68"/>
        <v>595.5</v>
      </c>
      <c r="N142" s="13">
        <f t="shared" si="69"/>
        <v>540.68000000000006</v>
      </c>
      <c r="O142" s="11">
        <f t="shared" si="70"/>
        <v>0</v>
      </c>
      <c r="P142" s="11">
        <f t="shared" si="71"/>
        <v>0</v>
      </c>
      <c r="Q142" s="11">
        <f t="shared" si="72"/>
        <v>0</v>
      </c>
      <c r="R142" s="15">
        <f t="shared" si="73"/>
        <v>0</v>
      </c>
      <c r="S142" s="15">
        <f t="shared" si="74"/>
        <v>0</v>
      </c>
      <c r="T142" s="15">
        <f t="shared" si="75"/>
        <v>0</v>
      </c>
      <c r="U142" s="121">
        <f>'05-21 Hourly Purch Alloc'!J136</f>
        <v>31.745000000000001</v>
      </c>
      <c r="V142" s="109">
        <f t="shared" si="76"/>
        <v>0</v>
      </c>
      <c r="W142" s="16">
        <f t="shared" si="77"/>
        <v>21.206728953433903</v>
      </c>
      <c r="X142" s="17">
        <f t="shared" si="78"/>
        <v>0</v>
      </c>
      <c r="Y142" s="18">
        <f t="shared" si="79"/>
        <v>0</v>
      </c>
      <c r="Z142" s="191"/>
      <c r="AA142" s="113">
        <f t="shared" si="80"/>
        <v>0</v>
      </c>
      <c r="AB142" s="4">
        <f t="shared" si="81"/>
        <v>0</v>
      </c>
      <c r="AD142" s="8"/>
      <c r="AE142" s="46">
        <f>'05-21 Gen Pivot'!V136</f>
        <v>477.46399999999994</v>
      </c>
      <c r="AF142" s="120">
        <f>'05-21 KP Int Load &amp; Marg Loss'!N132</f>
        <v>540.68000000000006</v>
      </c>
      <c r="AG142" s="47">
        <f>'05-21 KP Int Load &amp; Marg Loss'!V132</f>
        <v>8.0299999999999994</v>
      </c>
      <c r="AH142" s="46">
        <f>'05-21 Gen Pivot'!W136</f>
        <v>595.5</v>
      </c>
      <c r="AJ142" s="122">
        <f>'05-21 Gen Pivot'!Y136</f>
        <v>490.45</v>
      </c>
      <c r="AL142" s="8">
        <f t="shared" si="58"/>
        <v>105.05000000000001</v>
      </c>
      <c r="AN142" s="8">
        <f t="shared" si="59"/>
        <v>477.46399999999994</v>
      </c>
      <c r="AP142" s="12">
        <f t="shared" si="60"/>
        <v>-118.03600000000006</v>
      </c>
      <c r="AR142" s="122">
        <f>'05-21 Gen Pivot'!X136</f>
        <v>1475.5</v>
      </c>
    </row>
    <row r="143" spans="1:44" x14ac:dyDescent="0.25">
      <c r="A143" s="126">
        <f t="shared" si="82"/>
        <v>44322.49999999968</v>
      </c>
      <c r="B143" s="171">
        <v>385</v>
      </c>
      <c r="C143" s="98"/>
      <c r="D143" s="98"/>
      <c r="E143" s="89">
        <f t="shared" si="61"/>
        <v>385</v>
      </c>
      <c r="F143" s="29">
        <f t="shared" si="62"/>
        <v>132</v>
      </c>
      <c r="G143" s="28" t="str">
        <f t="shared" si="63"/>
        <v>Yes</v>
      </c>
      <c r="H143" s="33">
        <f>'05-21 Hourly Purch Alloc'!F137</f>
        <v>70.841999999999999</v>
      </c>
      <c r="I143" s="23">
        <f t="shared" si="64"/>
        <v>8.15</v>
      </c>
      <c r="J143" s="13">
        <f t="shared" si="65"/>
        <v>70.841999999999999</v>
      </c>
      <c r="K143" s="96">
        <f t="shared" si="66"/>
        <v>70.841999999999999</v>
      </c>
      <c r="L143" s="13">
        <f t="shared" si="67"/>
        <v>473.95359999999999</v>
      </c>
      <c r="M143" s="13">
        <f t="shared" si="68"/>
        <v>602.5</v>
      </c>
      <c r="N143" s="13">
        <f t="shared" si="69"/>
        <v>539.44000000000005</v>
      </c>
      <c r="O143" s="11">
        <f t="shared" si="70"/>
        <v>0</v>
      </c>
      <c r="P143" s="11">
        <f t="shared" si="71"/>
        <v>0</v>
      </c>
      <c r="Q143" s="11">
        <f t="shared" si="72"/>
        <v>0</v>
      </c>
      <c r="R143" s="15">
        <f t="shared" si="73"/>
        <v>0</v>
      </c>
      <c r="S143" s="15">
        <f t="shared" si="74"/>
        <v>0</v>
      </c>
      <c r="T143" s="15">
        <f t="shared" si="75"/>
        <v>0</v>
      </c>
      <c r="U143" s="121">
        <f>'05-21 Hourly Purch Alloc'!J137</f>
        <v>27.283999999999999</v>
      </c>
      <c r="V143" s="109">
        <f t="shared" si="76"/>
        <v>0</v>
      </c>
      <c r="W143" s="16">
        <f t="shared" si="77"/>
        <v>21.206728953433903</v>
      </c>
      <c r="X143" s="17">
        <f t="shared" si="78"/>
        <v>0</v>
      </c>
      <c r="Y143" s="18">
        <f t="shared" si="79"/>
        <v>0</v>
      </c>
      <c r="Z143" s="191"/>
      <c r="AA143" s="113">
        <f t="shared" si="80"/>
        <v>0</v>
      </c>
      <c r="AB143" s="4">
        <f t="shared" si="81"/>
        <v>0</v>
      </c>
      <c r="AD143" s="8"/>
      <c r="AE143" s="46">
        <f>'05-21 Gen Pivot'!V137</f>
        <v>473.95359999999999</v>
      </c>
      <c r="AF143" s="120">
        <f>'05-21 KP Int Load &amp; Marg Loss'!N133</f>
        <v>539.44000000000005</v>
      </c>
      <c r="AG143" s="47">
        <f>'05-21 KP Int Load &amp; Marg Loss'!V133</f>
        <v>8.15</v>
      </c>
      <c r="AH143" s="46">
        <f>'05-21 Gen Pivot'!W137</f>
        <v>602.5</v>
      </c>
      <c r="AJ143" s="122">
        <f>'05-21 Gen Pivot'!Y137</f>
        <v>497.75</v>
      </c>
      <c r="AL143" s="8">
        <f t="shared" si="58"/>
        <v>104.75</v>
      </c>
      <c r="AN143" s="8">
        <f t="shared" si="59"/>
        <v>473.95359999999999</v>
      </c>
      <c r="AP143" s="12">
        <f t="shared" si="60"/>
        <v>-128.54640000000001</v>
      </c>
      <c r="AR143" s="122">
        <f>'05-21 Gen Pivot'!X137</f>
        <v>1475.5</v>
      </c>
    </row>
    <row r="144" spans="1:44" x14ac:dyDescent="0.25">
      <c r="A144" s="126">
        <f t="shared" si="82"/>
        <v>44322.541666666344</v>
      </c>
      <c r="B144" s="171">
        <v>385</v>
      </c>
      <c r="C144" s="98"/>
      <c r="D144" s="98"/>
      <c r="E144" s="89">
        <f t="shared" si="61"/>
        <v>385</v>
      </c>
      <c r="F144" s="29">
        <f t="shared" si="62"/>
        <v>133</v>
      </c>
      <c r="G144" s="28" t="str">
        <f t="shared" si="63"/>
        <v>Yes</v>
      </c>
      <c r="H144" s="33">
        <f>'05-21 Hourly Purch Alloc'!F138</f>
        <v>41.752000000000002</v>
      </c>
      <c r="I144" s="23">
        <f t="shared" si="64"/>
        <v>8.6300000000000008</v>
      </c>
      <c r="J144" s="13">
        <f t="shared" si="65"/>
        <v>41.752000000000002</v>
      </c>
      <c r="K144" s="96">
        <f t="shared" si="66"/>
        <v>41.752000000000002</v>
      </c>
      <c r="L144" s="13">
        <f t="shared" si="67"/>
        <v>480.97119999999995</v>
      </c>
      <c r="M144" s="13">
        <f t="shared" si="68"/>
        <v>604.5</v>
      </c>
      <c r="N144" s="13">
        <f t="shared" si="69"/>
        <v>530.43999999999994</v>
      </c>
      <c r="O144" s="11">
        <f t="shared" si="70"/>
        <v>0</v>
      </c>
      <c r="P144" s="11">
        <f t="shared" si="71"/>
        <v>0</v>
      </c>
      <c r="Q144" s="11">
        <f t="shared" si="72"/>
        <v>0</v>
      </c>
      <c r="R144" s="15">
        <f t="shared" si="73"/>
        <v>0</v>
      </c>
      <c r="S144" s="15">
        <f t="shared" si="74"/>
        <v>0</v>
      </c>
      <c r="T144" s="15">
        <f t="shared" si="75"/>
        <v>0</v>
      </c>
      <c r="U144" s="121">
        <f>'05-21 Hourly Purch Alloc'!J138</f>
        <v>32.160781279938682</v>
      </c>
      <c r="V144" s="109">
        <f t="shared" si="76"/>
        <v>0</v>
      </c>
      <c r="W144" s="16">
        <f t="shared" si="77"/>
        <v>21.206728953433903</v>
      </c>
      <c r="X144" s="17">
        <f t="shared" si="78"/>
        <v>0</v>
      </c>
      <c r="Y144" s="18">
        <f t="shared" si="79"/>
        <v>0</v>
      </c>
      <c r="Z144" s="191"/>
      <c r="AA144" s="113">
        <f t="shared" si="80"/>
        <v>0</v>
      </c>
      <c r="AB144" s="4">
        <f t="shared" si="81"/>
        <v>0</v>
      </c>
      <c r="AD144" s="8"/>
      <c r="AE144" s="46">
        <f>'05-21 Gen Pivot'!V138</f>
        <v>480.97119999999995</v>
      </c>
      <c r="AF144" s="120">
        <f>'05-21 KP Int Load &amp; Marg Loss'!N134</f>
        <v>530.43999999999994</v>
      </c>
      <c r="AG144" s="47">
        <f>'05-21 KP Int Load &amp; Marg Loss'!V134</f>
        <v>8.6300000000000008</v>
      </c>
      <c r="AH144" s="46">
        <f>'05-21 Gen Pivot'!W138</f>
        <v>604.5</v>
      </c>
      <c r="AJ144" s="122">
        <f>'05-21 Gen Pivot'!Y138</f>
        <v>499.6</v>
      </c>
      <c r="AL144" s="8">
        <f t="shared" si="58"/>
        <v>104.89999999999998</v>
      </c>
      <c r="AN144" s="8">
        <f t="shared" si="59"/>
        <v>480.97119999999995</v>
      </c>
      <c r="AP144" s="12">
        <f t="shared" si="60"/>
        <v>-123.52880000000005</v>
      </c>
      <c r="AR144" s="122">
        <f>'05-21 Gen Pivot'!X138</f>
        <v>1475.5</v>
      </c>
    </row>
    <row r="145" spans="1:44" x14ac:dyDescent="0.25">
      <c r="A145" s="126">
        <f t="shared" si="82"/>
        <v>44322.583333333008</v>
      </c>
      <c r="B145" s="171">
        <v>385</v>
      </c>
      <c r="C145" s="98"/>
      <c r="D145" s="98"/>
      <c r="E145" s="89">
        <f t="shared" si="61"/>
        <v>385</v>
      </c>
      <c r="F145" s="29">
        <f t="shared" si="62"/>
        <v>134</v>
      </c>
      <c r="G145" s="28" t="str">
        <f t="shared" si="63"/>
        <v>Yes</v>
      </c>
      <c r="H145" s="33">
        <f>'05-21 Hourly Purch Alloc'!F139</f>
        <v>50.445999999999998</v>
      </c>
      <c r="I145" s="23">
        <f t="shared" si="64"/>
        <v>8.6300000000000008</v>
      </c>
      <c r="J145" s="13">
        <f t="shared" si="65"/>
        <v>50.445999999999998</v>
      </c>
      <c r="K145" s="96">
        <f t="shared" si="66"/>
        <v>50.445999999999998</v>
      </c>
      <c r="L145" s="13">
        <f t="shared" si="67"/>
        <v>476.89280000000002</v>
      </c>
      <c r="M145" s="13">
        <f t="shared" si="68"/>
        <v>595.5</v>
      </c>
      <c r="N145" s="13">
        <f t="shared" si="69"/>
        <v>533.2600000000001</v>
      </c>
      <c r="O145" s="11">
        <f t="shared" si="70"/>
        <v>0</v>
      </c>
      <c r="P145" s="11">
        <f t="shared" si="71"/>
        <v>0</v>
      </c>
      <c r="Q145" s="11">
        <f t="shared" si="72"/>
        <v>0</v>
      </c>
      <c r="R145" s="15">
        <f t="shared" si="73"/>
        <v>0</v>
      </c>
      <c r="S145" s="15">
        <f t="shared" si="74"/>
        <v>0</v>
      </c>
      <c r="T145" s="15">
        <f t="shared" si="75"/>
        <v>0</v>
      </c>
      <c r="U145" s="121">
        <f>'05-21 Hourly Purch Alloc'!J139</f>
        <v>28.419000000000004</v>
      </c>
      <c r="V145" s="109">
        <f t="shared" si="76"/>
        <v>0</v>
      </c>
      <c r="W145" s="16">
        <f t="shared" si="77"/>
        <v>21.206728953433903</v>
      </c>
      <c r="X145" s="17">
        <f t="shared" si="78"/>
        <v>0</v>
      </c>
      <c r="Y145" s="18">
        <f t="shared" si="79"/>
        <v>0</v>
      </c>
      <c r="Z145" s="191"/>
      <c r="AA145" s="113">
        <f t="shared" si="80"/>
        <v>0</v>
      </c>
      <c r="AB145" s="4">
        <f t="shared" si="81"/>
        <v>0</v>
      </c>
      <c r="AD145" s="8"/>
      <c r="AE145" s="46">
        <f>'05-21 Gen Pivot'!V139</f>
        <v>476.89280000000002</v>
      </c>
      <c r="AF145" s="120">
        <f>'05-21 KP Int Load &amp; Marg Loss'!N135</f>
        <v>533.2600000000001</v>
      </c>
      <c r="AG145" s="47">
        <f>'05-21 KP Int Load &amp; Marg Loss'!V135</f>
        <v>8.6300000000000008</v>
      </c>
      <c r="AH145" s="46">
        <f>'05-21 Gen Pivot'!W139</f>
        <v>595.5</v>
      </c>
      <c r="AJ145" s="122">
        <f>'05-21 Gen Pivot'!Y139</f>
        <v>547.6</v>
      </c>
      <c r="AL145" s="8">
        <f t="shared" si="58"/>
        <v>47.899999999999977</v>
      </c>
      <c r="AN145" s="8">
        <f t="shared" si="59"/>
        <v>476.89280000000002</v>
      </c>
      <c r="AP145" s="12">
        <f t="shared" si="60"/>
        <v>-118.60719999999998</v>
      </c>
      <c r="AR145" s="122">
        <f>'05-21 Gen Pivot'!X139</f>
        <v>1475.5</v>
      </c>
    </row>
    <row r="146" spans="1:44" x14ac:dyDescent="0.25">
      <c r="A146" s="126">
        <f t="shared" si="82"/>
        <v>44322.624999999673</v>
      </c>
      <c r="B146" s="171">
        <v>385</v>
      </c>
      <c r="C146" s="98"/>
      <c r="D146" s="98"/>
      <c r="E146" s="89">
        <f t="shared" si="61"/>
        <v>385</v>
      </c>
      <c r="F146" s="29">
        <f t="shared" si="62"/>
        <v>135</v>
      </c>
      <c r="G146" s="28" t="str">
        <f t="shared" si="63"/>
        <v>Yes</v>
      </c>
      <c r="H146" s="33">
        <f>'05-21 Hourly Purch Alloc'!F140</f>
        <v>52.890999999999998</v>
      </c>
      <c r="I146" s="23">
        <f t="shared" si="64"/>
        <v>8.83</v>
      </c>
      <c r="J146" s="13">
        <f t="shared" si="65"/>
        <v>52.890999999999998</v>
      </c>
      <c r="K146" s="96">
        <f t="shared" si="66"/>
        <v>52.890999999999998</v>
      </c>
      <c r="L146" s="13">
        <f t="shared" si="67"/>
        <v>465.81439999999998</v>
      </c>
      <c r="M146" s="13">
        <f t="shared" si="68"/>
        <v>595.5</v>
      </c>
      <c r="N146" s="13">
        <f t="shared" si="69"/>
        <v>522.63000000000011</v>
      </c>
      <c r="O146" s="11">
        <f t="shared" si="70"/>
        <v>0</v>
      </c>
      <c r="P146" s="11">
        <f t="shared" si="71"/>
        <v>0</v>
      </c>
      <c r="Q146" s="11">
        <f t="shared" si="72"/>
        <v>0</v>
      </c>
      <c r="R146" s="15">
        <f t="shared" si="73"/>
        <v>0</v>
      </c>
      <c r="S146" s="15">
        <f t="shared" si="74"/>
        <v>0</v>
      </c>
      <c r="T146" s="15">
        <f t="shared" si="75"/>
        <v>0</v>
      </c>
      <c r="U146" s="121">
        <f>'05-21 Hourly Purch Alloc'!J140</f>
        <v>23.074000000000002</v>
      </c>
      <c r="V146" s="109">
        <f t="shared" si="76"/>
        <v>0</v>
      </c>
      <c r="W146" s="16">
        <f t="shared" si="77"/>
        <v>21.206728953433903</v>
      </c>
      <c r="X146" s="17">
        <f t="shared" si="78"/>
        <v>0</v>
      </c>
      <c r="Y146" s="18">
        <f t="shared" si="79"/>
        <v>0</v>
      </c>
      <c r="Z146" s="191"/>
      <c r="AA146" s="113">
        <f t="shared" si="80"/>
        <v>0</v>
      </c>
      <c r="AB146" s="4">
        <f t="shared" si="81"/>
        <v>0</v>
      </c>
      <c r="AD146" s="8"/>
      <c r="AE146" s="46">
        <f>'05-21 Gen Pivot'!V140</f>
        <v>465.81439999999998</v>
      </c>
      <c r="AF146" s="120">
        <f>'05-21 KP Int Load &amp; Marg Loss'!N136</f>
        <v>522.63000000000011</v>
      </c>
      <c r="AG146" s="47">
        <f>'05-21 KP Int Load &amp; Marg Loss'!V136</f>
        <v>8.83</v>
      </c>
      <c r="AH146" s="46">
        <f>'05-21 Gen Pivot'!W140</f>
        <v>595.5</v>
      </c>
      <c r="AJ146" s="122">
        <f>'05-21 Gen Pivot'!Y140</f>
        <v>560.45000000000005</v>
      </c>
      <c r="AL146" s="8">
        <f t="shared" si="58"/>
        <v>35.049999999999955</v>
      </c>
      <c r="AN146" s="8">
        <f t="shared" si="59"/>
        <v>465.81439999999998</v>
      </c>
      <c r="AP146" s="12">
        <f t="shared" si="60"/>
        <v>-129.68560000000002</v>
      </c>
      <c r="AR146" s="122">
        <f>'05-21 Gen Pivot'!X140</f>
        <v>1475.5</v>
      </c>
    </row>
    <row r="147" spans="1:44" x14ac:dyDescent="0.25">
      <c r="A147" s="126">
        <f t="shared" si="82"/>
        <v>44322.666666666337</v>
      </c>
      <c r="B147" s="171">
        <v>385</v>
      </c>
      <c r="C147" s="98"/>
      <c r="D147" s="98"/>
      <c r="E147" s="89">
        <f t="shared" si="61"/>
        <v>385</v>
      </c>
      <c r="F147" s="29">
        <f t="shared" si="62"/>
        <v>136</v>
      </c>
      <c r="G147" s="28" t="str">
        <f t="shared" si="63"/>
        <v>Yes</v>
      </c>
      <c r="H147" s="33">
        <f>'05-21 Hourly Purch Alloc'!F141</f>
        <v>87.668000000000006</v>
      </c>
      <c r="I147" s="23">
        <f t="shared" si="64"/>
        <v>9.1100000000000012</v>
      </c>
      <c r="J147" s="13">
        <f t="shared" si="65"/>
        <v>87.668000000000006</v>
      </c>
      <c r="K147" s="96">
        <f t="shared" si="66"/>
        <v>87.668000000000006</v>
      </c>
      <c r="L147" s="13">
        <f t="shared" si="67"/>
        <v>427.52159999999998</v>
      </c>
      <c r="M147" s="13">
        <f t="shared" si="68"/>
        <v>595.5</v>
      </c>
      <c r="N147" s="13">
        <f t="shared" si="69"/>
        <v>519.60000000000014</v>
      </c>
      <c r="O147" s="11">
        <f t="shared" si="70"/>
        <v>0</v>
      </c>
      <c r="P147" s="11">
        <f t="shared" si="71"/>
        <v>0</v>
      </c>
      <c r="Q147" s="11">
        <f t="shared" si="72"/>
        <v>0</v>
      </c>
      <c r="R147" s="15">
        <f t="shared" si="73"/>
        <v>0</v>
      </c>
      <c r="S147" s="15">
        <f t="shared" si="74"/>
        <v>0</v>
      </c>
      <c r="T147" s="15">
        <f t="shared" si="75"/>
        <v>0</v>
      </c>
      <c r="U147" s="121">
        <f>'05-21 Hourly Purch Alloc'!J141</f>
        <v>22.178999999999998</v>
      </c>
      <c r="V147" s="109">
        <f t="shared" si="76"/>
        <v>0</v>
      </c>
      <c r="W147" s="16">
        <f t="shared" si="77"/>
        <v>21.206728953433903</v>
      </c>
      <c r="X147" s="17">
        <f t="shared" si="78"/>
        <v>0</v>
      </c>
      <c r="Y147" s="18">
        <f t="shared" si="79"/>
        <v>0</v>
      </c>
      <c r="Z147" s="191"/>
      <c r="AA147" s="113">
        <f t="shared" si="80"/>
        <v>0</v>
      </c>
      <c r="AB147" s="4">
        <f t="shared" si="81"/>
        <v>0</v>
      </c>
      <c r="AD147" s="8"/>
      <c r="AE147" s="46">
        <f>'05-21 Gen Pivot'!V141</f>
        <v>427.52159999999998</v>
      </c>
      <c r="AF147" s="120">
        <f>'05-21 KP Int Load &amp; Marg Loss'!N137</f>
        <v>519.60000000000014</v>
      </c>
      <c r="AG147" s="47">
        <f>'05-21 KP Int Load &amp; Marg Loss'!V137</f>
        <v>9.1100000000000012</v>
      </c>
      <c r="AH147" s="46">
        <f>'05-21 Gen Pivot'!W141</f>
        <v>595.5</v>
      </c>
      <c r="AJ147" s="122">
        <f>'05-21 Gen Pivot'!Y141</f>
        <v>560.6</v>
      </c>
      <c r="AL147" s="8">
        <f t="shared" si="58"/>
        <v>34.899999999999977</v>
      </c>
      <c r="AN147" s="8">
        <f t="shared" si="59"/>
        <v>427.52159999999998</v>
      </c>
      <c r="AP147" s="12">
        <f t="shared" si="60"/>
        <v>-167.97840000000002</v>
      </c>
      <c r="AR147" s="122">
        <f>'05-21 Gen Pivot'!X141</f>
        <v>1475.5</v>
      </c>
    </row>
    <row r="148" spans="1:44" x14ac:dyDescent="0.25">
      <c r="A148" s="126">
        <f t="shared" si="82"/>
        <v>44322.708333333001</v>
      </c>
      <c r="B148" s="171">
        <v>385</v>
      </c>
      <c r="C148" s="98"/>
      <c r="D148" s="98"/>
      <c r="E148" s="89">
        <f t="shared" si="61"/>
        <v>385</v>
      </c>
      <c r="F148" s="29">
        <f t="shared" si="62"/>
        <v>137</v>
      </c>
      <c r="G148" s="28" t="str">
        <f t="shared" si="63"/>
        <v>Yes</v>
      </c>
      <c r="H148" s="33">
        <f>'05-21 Hourly Purch Alloc'!F142</f>
        <v>105.324</v>
      </c>
      <c r="I148" s="23">
        <f t="shared" si="64"/>
        <v>9.3000000000000007</v>
      </c>
      <c r="J148" s="13">
        <f t="shared" si="65"/>
        <v>105.324</v>
      </c>
      <c r="K148" s="96">
        <f t="shared" si="66"/>
        <v>105.324</v>
      </c>
      <c r="L148" s="13">
        <f t="shared" si="67"/>
        <v>425.18239999999997</v>
      </c>
      <c r="M148" s="13">
        <f t="shared" si="68"/>
        <v>595.5</v>
      </c>
      <c r="N148" s="13">
        <f t="shared" si="69"/>
        <v>536.80000000000007</v>
      </c>
      <c r="O148" s="11">
        <f t="shared" si="70"/>
        <v>0</v>
      </c>
      <c r="P148" s="11">
        <f t="shared" si="71"/>
        <v>0</v>
      </c>
      <c r="Q148" s="11">
        <f t="shared" si="72"/>
        <v>0</v>
      </c>
      <c r="R148" s="15">
        <f t="shared" si="73"/>
        <v>0</v>
      </c>
      <c r="S148" s="15">
        <f t="shared" si="74"/>
        <v>0</v>
      </c>
      <c r="T148" s="15">
        <f t="shared" si="75"/>
        <v>0</v>
      </c>
      <c r="U148" s="121">
        <f>'05-21 Hourly Purch Alloc'!J142</f>
        <v>24.866000000000003</v>
      </c>
      <c r="V148" s="109">
        <f t="shared" si="76"/>
        <v>0</v>
      </c>
      <c r="W148" s="16">
        <f t="shared" si="77"/>
        <v>21.206728953433903</v>
      </c>
      <c r="X148" s="17">
        <f t="shared" si="78"/>
        <v>0</v>
      </c>
      <c r="Y148" s="18">
        <f t="shared" si="79"/>
        <v>0</v>
      </c>
      <c r="Z148" s="191"/>
      <c r="AA148" s="113">
        <f t="shared" si="80"/>
        <v>0</v>
      </c>
      <c r="AB148" s="4">
        <f t="shared" si="81"/>
        <v>0</v>
      </c>
      <c r="AD148" s="8"/>
      <c r="AE148" s="46">
        <f>'05-21 Gen Pivot'!V142</f>
        <v>425.18239999999997</v>
      </c>
      <c r="AF148" s="120">
        <f>'05-21 KP Int Load &amp; Marg Loss'!N138</f>
        <v>536.80000000000007</v>
      </c>
      <c r="AG148" s="47">
        <f>'05-21 KP Int Load &amp; Marg Loss'!V138</f>
        <v>9.3000000000000007</v>
      </c>
      <c r="AH148" s="46">
        <f>'05-21 Gen Pivot'!W142</f>
        <v>595.5</v>
      </c>
      <c r="AJ148" s="122">
        <f>'05-21 Gen Pivot'!Y142</f>
        <v>560.6</v>
      </c>
      <c r="AL148" s="8">
        <f t="shared" si="58"/>
        <v>34.899999999999977</v>
      </c>
      <c r="AN148" s="8">
        <f t="shared" si="59"/>
        <v>425.18239999999997</v>
      </c>
      <c r="AP148" s="12">
        <f t="shared" si="60"/>
        <v>-170.31760000000003</v>
      </c>
      <c r="AR148" s="122">
        <f>'05-21 Gen Pivot'!X142</f>
        <v>1475.5</v>
      </c>
    </row>
    <row r="149" spans="1:44" x14ac:dyDescent="0.25">
      <c r="A149" s="126">
        <f t="shared" si="82"/>
        <v>44322.749999999665</v>
      </c>
      <c r="B149" s="171">
        <v>385</v>
      </c>
      <c r="C149" s="98"/>
      <c r="D149" s="98"/>
      <c r="E149" s="89">
        <f t="shared" si="61"/>
        <v>385</v>
      </c>
      <c r="F149" s="29">
        <f t="shared" si="62"/>
        <v>138</v>
      </c>
      <c r="G149" s="28" t="str">
        <f t="shared" si="63"/>
        <v>Yes</v>
      </c>
      <c r="H149" s="33">
        <f>'05-21 Hourly Purch Alloc'!F143</f>
        <v>37.735999999999997</v>
      </c>
      <c r="I149" s="23">
        <f t="shared" si="64"/>
        <v>9.5400000000000009</v>
      </c>
      <c r="J149" s="13">
        <f t="shared" si="65"/>
        <v>37.735999999999997</v>
      </c>
      <c r="K149" s="96">
        <f t="shared" si="66"/>
        <v>37.735999999999997</v>
      </c>
      <c r="L149" s="13">
        <f t="shared" si="67"/>
        <v>471.00800000000004</v>
      </c>
      <c r="M149" s="13">
        <f t="shared" si="68"/>
        <v>595.5</v>
      </c>
      <c r="N149" s="13">
        <f t="shared" si="69"/>
        <v>518.28000000000009</v>
      </c>
      <c r="O149" s="11">
        <f t="shared" si="70"/>
        <v>0</v>
      </c>
      <c r="P149" s="11">
        <f t="shared" si="71"/>
        <v>0</v>
      </c>
      <c r="Q149" s="11">
        <f t="shared" si="72"/>
        <v>0</v>
      </c>
      <c r="R149" s="15">
        <f t="shared" si="73"/>
        <v>0</v>
      </c>
      <c r="S149" s="15">
        <f t="shared" si="74"/>
        <v>0</v>
      </c>
      <c r="T149" s="15">
        <f t="shared" si="75"/>
        <v>0</v>
      </c>
      <c r="U149" s="121">
        <f>'05-21 Hourly Purch Alloc'!J143</f>
        <v>28.802314394742421</v>
      </c>
      <c r="V149" s="109">
        <f t="shared" si="76"/>
        <v>0</v>
      </c>
      <c r="W149" s="16">
        <f t="shared" si="77"/>
        <v>21.206728953433903</v>
      </c>
      <c r="X149" s="17">
        <f t="shared" si="78"/>
        <v>0</v>
      </c>
      <c r="Y149" s="18">
        <f t="shared" si="79"/>
        <v>0</v>
      </c>
      <c r="Z149" s="191"/>
      <c r="AA149" s="113">
        <f t="shared" si="80"/>
        <v>0</v>
      </c>
      <c r="AB149" s="4">
        <f t="shared" si="81"/>
        <v>0</v>
      </c>
      <c r="AD149" s="8"/>
      <c r="AE149" s="46">
        <f>'05-21 Gen Pivot'!V143</f>
        <v>471.00800000000004</v>
      </c>
      <c r="AF149" s="120">
        <f>'05-21 KP Int Load &amp; Marg Loss'!N139</f>
        <v>518.28000000000009</v>
      </c>
      <c r="AG149" s="47">
        <f>'05-21 KP Int Load &amp; Marg Loss'!V139</f>
        <v>9.5400000000000009</v>
      </c>
      <c r="AH149" s="46">
        <f>'05-21 Gen Pivot'!W143</f>
        <v>595.5</v>
      </c>
      <c r="AJ149" s="122">
        <f>'05-21 Gen Pivot'!Y143</f>
        <v>560.45000000000005</v>
      </c>
      <c r="AL149" s="8">
        <f t="shared" si="58"/>
        <v>35.049999999999955</v>
      </c>
      <c r="AN149" s="8">
        <f t="shared" si="59"/>
        <v>471.00800000000004</v>
      </c>
      <c r="AP149" s="12">
        <f t="shared" si="60"/>
        <v>-124.49199999999996</v>
      </c>
      <c r="AR149" s="122">
        <f>'05-21 Gen Pivot'!X143</f>
        <v>1475.5</v>
      </c>
    </row>
    <row r="150" spans="1:44" x14ac:dyDescent="0.25">
      <c r="A150" s="126">
        <f t="shared" si="82"/>
        <v>44322.79166666633</v>
      </c>
      <c r="B150" s="171">
        <v>385</v>
      </c>
      <c r="C150" s="98"/>
      <c r="D150" s="98"/>
      <c r="E150" s="89">
        <f t="shared" si="61"/>
        <v>385</v>
      </c>
      <c r="F150" s="29">
        <f t="shared" si="62"/>
        <v>139</v>
      </c>
      <c r="G150" s="28" t="str">
        <f t="shared" si="63"/>
        <v>Yes</v>
      </c>
      <c r="H150" s="33">
        <f>'05-21 Hourly Purch Alloc'!F144</f>
        <v>45.491999999999997</v>
      </c>
      <c r="I150" s="23">
        <f t="shared" si="64"/>
        <v>10.119999999999999</v>
      </c>
      <c r="J150" s="13">
        <f t="shared" si="65"/>
        <v>45.491999999999997</v>
      </c>
      <c r="K150" s="96">
        <f t="shared" si="66"/>
        <v>45.491999999999997</v>
      </c>
      <c r="L150" s="13">
        <f t="shared" si="67"/>
        <v>478.30719999999997</v>
      </c>
      <c r="M150" s="13">
        <f t="shared" si="68"/>
        <v>595.5</v>
      </c>
      <c r="N150" s="13">
        <f t="shared" si="69"/>
        <v>516.81999999999994</v>
      </c>
      <c r="O150" s="11">
        <f t="shared" si="70"/>
        <v>0</v>
      </c>
      <c r="P150" s="11">
        <f t="shared" si="71"/>
        <v>0</v>
      </c>
      <c r="Q150" s="11">
        <f t="shared" si="72"/>
        <v>0</v>
      </c>
      <c r="R150" s="15">
        <f t="shared" si="73"/>
        <v>0</v>
      </c>
      <c r="S150" s="15">
        <f t="shared" si="74"/>
        <v>0</v>
      </c>
      <c r="T150" s="15">
        <f t="shared" si="75"/>
        <v>0</v>
      </c>
      <c r="U150" s="121">
        <f>'05-21 Hourly Purch Alloc'!J144</f>
        <v>27.056000000000004</v>
      </c>
      <c r="V150" s="109">
        <f t="shared" si="76"/>
        <v>0</v>
      </c>
      <c r="W150" s="16">
        <f t="shared" si="77"/>
        <v>21.206728953433903</v>
      </c>
      <c r="X150" s="17">
        <f t="shared" si="78"/>
        <v>0</v>
      </c>
      <c r="Y150" s="18">
        <f t="shared" si="79"/>
        <v>0</v>
      </c>
      <c r="Z150" s="191"/>
      <c r="AA150" s="113">
        <f t="shared" si="80"/>
        <v>0</v>
      </c>
      <c r="AB150" s="4">
        <f t="shared" si="81"/>
        <v>0</v>
      </c>
      <c r="AD150" s="8"/>
      <c r="AE150" s="46">
        <f>'05-21 Gen Pivot'!V144</f>
        <v>478.30719999999997</v>
      </c>
      <c r="AF150" s="120">
        <f>'05-21 KP Int Load &amp; Marg Loss'!N140</f>
        <v>516.81999999999994</v>
      </c>
      <c r="AG150" s="47">
        <f>'05-21 KP Int Load &amp; Marg Loss'!V140</f>
        <v>10.119999999999999</v>
      </c>
      <c r="AH150" s="46">
        <f>'05-21 Gen Pivot'!W144</f>
        <v>595.5</v>
      </c>
      <c r="AJ150" s="122">
        <f>'05-21 Gen Pivot'!Y144</f>
        <v>582.65</v>
      </c>
      <c r="AL150" s="8">
        <f t="shared" si="58"/>
        <v>12.850000000000023</v>
      </c>
      <c r="AN150" s="8">
        <f t="shared" si="59"/>
        <v>478.30719999999997</v>
      </c>
      <c r="AP150" s="12">
        <f t="shared" si="60"/>
        <v>-117.19280000000003</v>
      </c>
      <c r="AR150" s="122">
        <f>'05-21 Gen Pivot'!X144</f>
        <v>1475.5</v>
      </c>
    </row>
    <row r="151" spans="1:44" x14ac:dyDescent="0.25">
      <c r="A151" s="126">
        <f t="shared" si="82"/>
        <v>44322.833333332994</v>
      </c>
      <c r="B151" s="171">
        <v>385</v>
      </c>
      <c r="C151" s="98"/>
      <c r="D151" s="98"/>
      <c r="E151" s="89">
        <f t="shared" si="61"/>
        <v>385</v>
      </c>
      <c r="F151" s="29">
        <f t="shared" si="62"/>
        <v>140</v>
      </c>
      <c r="G151" s="28" t="str">
        <f t="shared" si="63"/>
        <v>Yes</v>
      </c>
      <c r="H151" s="33">
        <f>'05-21 Hourly Purch Alloc'!F145</f>
        <v>17.399999999999999</v>
      </c>
      <c r="I151" s="23">
        <f t="shared" si="64"/>
        <v>9.64</v>
      </c>
      <c r="J151" s="13">
        <f t="shared" si="65"/>
        <v>17.399999999999999</v>
      </c>
      <c r="K151" s="96">
        <f t="shared" si="66"/>
        <v>17.399999999999999</v>
      </c>
      <c r="L151" s="13">
        <f t="shared" si="67"/>
        <v>527.42399999999998</v>
      </c>
      <c r="M151" s="13">
        <f t="shared" si="68"/>
        <v>595.5</v>
      </c>
      <c r="N151" s="13">
        <f t="shared" si="69"/>
        <v>514.43999999999994</v>
      </c>
      <c r="O151" s="11">
        <f t="shared" si="70"/>
        <v>0</v>
      </c>
      <c r="P151" s="11">
        <f t="shared" si="71"/>
        <v>0</v>
      </c>
      <c r="Q151" s="11">
        <f t="shared" si="72"/>
        <v>0</v>
      </c>
      <c r="R151" s="15">
        <f t="shared" si="73"/>
        <v>0</v>
      </c>
      <c r="S151" s="15">
        <f t="shared" si="74"/>
        <v>0</v>
      </c>
      <c r="T151" s="15">
        <f t="shared" si="75"/>
        <v>0</v>
      </c>
      <c r="U151" s="121">
        <f>'05-21 Hourly Purch Alloc'!J145</f>
        <v>29.320000000000004</v>
      </c>
      <c r="V151" s="109">
        <f t="shared" si="76"/>
        <v>0</v>
      </c>
      <c r="W151" s="16">
        <f t="shared" si="77"/>
        <v>21.206728953433903</v>
      </c>
      <c r="X151" s="17">
        <f t="shared" si="78"/>
        <v>0</v>
      </c>
      <c r="Y151" s="18">
        <f t="shared" si="79"/>
        <v>0</v>
      </c>
      <c r="Z151" s="191"/>
      <c r="AA151" s="113">
        <f t="shared" si="80"/>
        <v>0</v>
      </c>
      <c r="AB151" s="4">
        <f t="shared" si="81"/>
        <v>0</v>
      </c>
      <c r="AD151" s="8"/>
      <c r="AE151" s="46">
        <f>'05-21 Gen Pivot'!V145</f>
        <v>527.42399999999998</v>
      </c>
      <c r="AF151" s="120">
        <f>'05-21 KP Int Load &amp; Marg Loss'!N141</f>
        <v>514.43999999999994</v>
      </c>
      <c r="AG151" s="47">
        <f>'05-21 KP Int Load &amp; Marg Loss'!V141</f>
        <v>9.64</v>
      </c>
      <c r="AH151" s="46">
        <f>'05-21 Gen Pivot'!W145</f>
        <v>595.5</v>
      </c>
      <c r="AJ151" s="122">
        <f>'05-21 Gen Pivot'!Y145</f>
        <v>593</v>
      </c>
      <c r="AL151" s="8">
        <f t="shared" si="58"/>
        <v>2.5</v>
      </c>
      <c r="AN151" s="8">
        <f t="shared" si="59"/>
        <v>527.42399999999998</v>
      </c>
      <c r="AP151" s="12">
        <f t="shared" si="60"/>
        <v>-68.076000000000022</v>
      </c>
      <c r="AR151" s="122">
        <f>'05-21 Gen Pivot'!X145</f>
        <v>1475.5</v>
      </c>
    </row>
    <row r="152" spans="1:44" x14ac:dyDescent="0.25">
      <c r="A152" s="126">
        <f t="shared" si="82"/>
        <v>44322.874999999658</v>
      </c>
      <c r="B152" s="171">
        <v>385</v>
      </c>
      <c r="C152" s="98"/>
      <c r="D152" s="98"/>
      <c r="E152" s="89">
        <f t="shared" si="61"/>
        <v>385</v>
      </c>
      <c r="F152" s="29">
        <f t="shared" si="62"/>
        <v>141</v>
      </c>
      <c r="G152" s="28" t="str">
        <f t="shared" si="63"/>
        <v>Yes</v>
      </c>
      <c r="H152" s="33">
        <f>'05-21 Hourly Purch Alloc'!F146</f>
        <v>0</v>
      </c>
      <c r="I152" s="23">
        <f t="shared" si="64"/>
        <v>9.4</v>
      </c>
      <c r="J152" s="13">
        <f t="shared" si="65"/>
        <v>0</v>
      </c>
      <c r="K152" s="96">
        <f t="shared" si="66"/>
        <v>0</v>
      </c>
      <c r="L152" s="13">
        <f t="shared" si="67"/>
        <v>552.12479999999994</v>
      </c>
      <c r="M152" s="13">
        <f t="shared" si="68"/>
        <v>595.5</v>
      </c>
      <c r="N152" s="13">
        <f t="shared" si="69"/>
        <v>538.06999999999994</v>
      </c>
      <c r="O152" s="11">
        <f t="shared" si="70"/>
        <v>0</v>
      </c>
      <c r="P152" s="11">
        <f t="shared" si="71"/>
        <v>0</v>
      </c>
      <c r="Q152" s="11">
        <f t="shared" si="72"/>
        <v>0</v>
      </c>
      <c r="R152" s="15">
        <f t="shared" si="73"/>
        <v>0</v>
      </c>
      <c r="S152" s="15">
        <f t="shared" si="74"/>
        <v>0</v>
      </c>
      <c r="T152" s="15">
        <f t="shared" si="75"/>
        <v>0</v>
      </c>
      <c r="U152" s="121">
        <f>'05-21 Hourly Purch Alloc'!J146</f>
        <v>0</v>
      </c>
      <c r="V152" s="109">
        <f t="shared" si="76"/>
        <v>0</v>
      </c>
      <c r="W152" s="16">
        <f t="shared" si="77"/>
        <v>21.206728953433903</v>
      </c>
      <c r="X152" s="17">
        <f t="shared" si="78"/>
        <v>0</v>
      </c>
      <c r="Y152" s="18">
        <f t="shared" si="79"/>
        <v>0</v>
      </c>
      <c r="Z152" s="191"/>
      <c r="AA152" s="113">
        <f t="shared" si="80"/>
        <v>0</v>
      </c>
      <c r="AB152" s="4">
        <f t="shared" si="81"/>
        <v>0</v>
      </c>
      <c r="AD152" s="8"/>
      <c r="AE152" s="46">
        <f>'05-21 Gen Pivot'!V146</f>
        <v>552.12479999999994</v>
      </c>
      <c r="AF152" s="120">
        <f>'05-21 KP Int Load &amp; Marg Loss'!N142</f>
        <v>538.06999999999994</v>
      </c>
      <c r="AG152" s="47">
        <f>'05-21 KP Int Load &amp; Marg Loss'!V142</f>
        <v>9.4</v>
      </c>
      <c r="AH152" s="46">
        <f>'05-21 Gen Pivot'!W146</f>
        <v>595.5</v>
      </c>
      <c r="AJ152" s="122">
        <f>'05-21 Gen Pivot'!Y146</f>
        <v>593</v>
      </c>
      <c r="AL152" s="8">
        <f t="shared" si="58"/>
        <v>2.5</v>
      </c>
      <c r="AN152" s="8">
        <f t="shared" si="59"/>
        <v>552.12479999999994</v>
      </c>
      <c r="AP152" s="12">
        <f t="shared" si="60"/>
        <v>-43.375200000000063</v>
      </c>
      <c r="AR152" s="122">
        <f>'05-21 Gen Pivot'!X146</f>
        <v>1475.5</v>
      </c>
    </row>
    <row r="153" spans="1:44" x14ac:dyDescent="0.25">
      <c r="A153" s="126">
        <f t="shared" si="82"/>
        <v>44322.916666666322</v>
      </c>
      <c r="B153" s="171">
        <v>385</v>
      </c>
      <c r="C153" s="98"/>
      <c r="D153" s="98"/>
      <c r="E153" s="89">
        <f t="shared" si="61"/>
        <v>385</v>
      </c>
      <c r="F153" s="29">
        <f t="shared" si="62"/>
        <v>142</v>
      </c>
      <c r="G153" s="28" t="str">
        <f t="shared" si="63"/>
        <v>Yes</v>
      </c>
      <c r="H153" s="33">
        <f>'05-21 Hourly Purch Alloc'!F147</f>
        <v>0</v>
      </c>
      <c r="I153" s="23">
        <f t="shared" si="64"/>
        <v>8.7800000000000011</v>
      </c>
      <c r="J153" s="13">
        <f t="shared" si="65"/>
        <v>0</v>
      </c>
      <c r="K153" s="96">
        <f t="shared" si="66"/>
        <v>0</v>
      </c>
      <c r="L153" s="13">
        <f t="shared" si="67"/>
        <v>577.30079999999998</v>
      </c>
      <c r="M153" s="13">
        <f t="shared" si="68"/>
        <v>595.5</v>
      </c>
      <c r="N153" s="13">
        <f t="shared" si="69"/>
        <v>540.91</v>
      </c>
      <c r="O153" s="11">
        <f t="shared" si="70"/>
        <v>0</v>
      </c>
      <c r="P153" s="11">
        <f t="shared" si="71"/>
        <v>0</v>
      </c>
      <c r="Q153" s="11">
        <f t="shared" si="72"/>
        <v>0</v>
      </c>
      <c r="R153" s="15">
        <f t="shared" si="73"/>
        <v>0</v>
      </c>
      <c r="S153" s="15">
        <f t="shared" si="74"/>
        <v>0</v>
      </c>
      <c r="T153" s="15">
        <f t="shared" si="75"/>
        <v>0</v>
      </c>
      <c r="U153" s="121">
        <f>'05-21 Hourly Purch Alloc'!J147</f>
        <v>0</v>
      </c>
      <c r="V153" s="109">
        <f t="shared" si="76"/>
        <v>0</v>
      </c>
      <c r="W153" s="16">
        <f t="shared" si="77"/>
        <v>21.206728953433903</v>
      </c>
      <c r="X153" s="17">
        <f t="shared" si="78"/>
        <v>0</v>
      </c>
      <c r="Y153" s="18">
        <f t="shared" si="79"/>
        <v>0</v>
      </c>
      <c r="Z153" s="191"/>
      <c r="AA153" s="113">
        <f t="shared" si="80"/>
        <v>0</v>
      </c>
      <c r="AB153" s="4">
        <f t="shared" si="81"/>
        <v>0</v>
      </c>
      <c r="AD153" s="8"/>
      <c r="AE153" s="46">
        <f>'05-21 Gen Pivot'!V147</f>
        <v>577.30079999999998</v>
      </c>
      <c r="AF153" s="120">
        <f>'05-21 KP Int Load &amp; Marg Loss'!N143</f>
        <v>540.91</v>
      </c>
      <c r="AG153" s="47">
        <f>'05-21 KP Int Load &amp; Marg Loss'!V143</f>
        <v>8.7800000000000011</v>
      </c>
      <c r="AH153" s="46">
        <f>'05-21 Gen Pivot'!W147</f>
        <v>595.5</v>
      </c>
      <c r="AJ153" s="122">
        <f>'05-21 Gen Pivot'!Y147</f>
        <v>593</v>
      </c>
      <c r="AL153" s="8">
        <f t="shared" si="58"/>
        <v>2.5</v>
      </c>
      <c r="AN153" s="8">
        <f t="shared" si="59"/>
        <v>577.30079999999998</v>
      </c>
      <c r="AP153" s="12">
        <f t="shared" si="60"/>
        <v>-18.199200000000019</v>
      </c>
      <c r="AR153" s="122">
        <f>'05-21 Gen Pivot'!X147</f>
        <v>1475.5</v>
      </c>
    </row>
    <row r="154" spans="1:44" x14ac:dyDescent="0.25">
      <c r="A154" s="126">
        <f t="shared" si="82"/>
        <v>44322.958333332987</v>
      </c>
      <c r="B154" s="171">
        <v>385</v>
      </c>
      <c r="C154" s="98"/>
      <c r="D154" s="98"/>
      <c r="E154" s="89">
        <f t="shared" si="61"/>
        <v>385</v>
      </c>
      <c r="F154" s="29">
        <f t="shared" si="62"/>
        <v>143</v>
      </c>
      <c r="G154" s="28" t="str">
        <f t="shared" si="63"/>
        <v>Yes</v>
      </c>
      <c r="H154" s="33">
        <f>'05-21 Hourly Purch Alloc'!F148</f>
        <v>77.155000000000001</v>
      </c>
      <c r="I154" s="23">
        <f t="shared" si="64"/>
        <v>8.26</v>
      </c>
      <c r="J154" s="13">
        <f t="shared" si="65"/>
        <v>77.155000000000001</v>
      </c>
      <c r="K154" s="96">
        <f t="shared" si="66"/>
        <v>77.155000000000001</v>
      </c>
      <c r="L154" s="13">
        <f t="shared" si="67"/>
        <v>546.88480000000004</v>
      </c>
      <c r="M154" s="13">
        <f t="shared" si="68"/>
        <v>595.5</v>
      </c>
      <c r="N154" s="13">
        <f t="shared" si="69"/>
        <v>523.5100000000001</v>
      </c>
      <c r="O154" s="11">
        <f t="shared" si="70"/>
        <v>0</v>
      </c>
      <c r="P154" s="11">
        <f t="shared" si="71"/>
        <v>0</v>
      </c>
      <c r="Q154" s="11">
        <f t="shared" si="72"/>
        <v>0</v>
      </c>
      <c r="R154" s="15">
        <f t="shared" si="73"/>
        <v>0</v>
      </c>
      <c r="S154" s="15">
        <f t="shared" si="74"/>
        <v>0</v>
      </c>
      <c r="T154" s="15">
        <f t="shared" si="75"/>
        <v>0</v>
      </c>
      <c r="U154" s="121">
        <f>'05-21 Hourly Purch Alloc'!J148</f>
        <v>26.74</v>
      </c>
      <c r="V154" s="109">
        <f t="shared" si="76"/>
        <v>0</v>
      </c>
      <c r="W154" s="16">
        <f t="shared" si="77"/>
        <v>21.206728953433903</v>
      </c>
      <c r="X154" s="17">
        <f t="shared" si="78"/>
        <v>0</v>
      </c>
      <c r="Y154" s="18">
        <f t="shared" si="79"/>
        <v>0</v>
      </c>
      <c r="Z154" s="191"/>
      <c r="AA154" s="113">
        <f t="shared" si="80"/>
        <v>0</v>
      </c>
      <c r="AB154" s="4">
        <f t="shared" si="81"/>
        <v>0</v>
      </c>
      <c r="AD154" s="8"/>
      <c r="AE154" s="46">
        <f>'05-21 Gen Pivot'!V148</f>
        <v>546.88480000000004</v>
      </c>
      <c r="AF154" s="120">
        <f>'05-21 KP Int Load &amp; Marg Loss'!N144</f>
        <v>523.5100000000001</v>
      </c>
      <c r="AG154" s="47">
        <f>'05-21 KP Int Load &amp; Marg Loss'!V144</f>
        <v>8.26</v>
      </c>
      <c r="AH154" s="46">
        <f>'05-21 Gen Pivot'!W148</f>
        <v>595.5</v>
      </c>
      <c r="AJ154" s="122">
        <f>'05-21 Gen Pivot'!Y148</f>
        <v>593</v>
      </c>
      <c r="AL154" s="8">
        <f t="shared" si="58"/>
        <v>2.5</v>
      </c>
      <c r="AN154" s="8">
        <f t="shared" si="59"/>
        <v>546.88480000000004</v>
      </c>
      <c r="AP154" s="12">
        <f t="shared" si="60"/>
        <v>-48.615199999999959</v>
      </c>
      <c r="AR154" s="122">
        <f>'05-21 Gen Pivot'!X148</f>
        <v>1475.5</v>
      </c>
    </row>
    <row r="155" spans="1:44" x14ac:dyDescent="0.25">
      <c r="A155" s="126">
        <f t="shared" si="82"/>
        <v>44322.999999999651</v>
      </c>
      <c r="B155" s="171">
        <v>385</v>
      </c>
      <c r="C155" s="98"/>
      <c r="D155" s="98"/>
      <c r="E155" s="89">
        <f t="shared" si="61"/>
        <v>385</v>
      </c>
      <c r="F155" s="29">
        <f t="shared" si="62"/>
        <v>144</v>
      </c>
      <c r="G155" s="28" t="str">
        <f t="shared" si="63"/>
        <v>Yes</v>
      </c>
      <c r="H155" s="33">
        <f>'05-21 Hourly Purch Alloc'!F149</f>
        <v>126.705</v>
      </c>
      <c r="I155" s="23">
        <f t="shared" si="64"/>
        <v>8.0299999999999994</v>
      </c>
      <c r="J155" s="13">
        <f t="shared" si="65"/>
        <v>126.705</v>
      </c>
      <c r="K155" s="96">
        <f t="shared" si="66"/>
        <v>126.705</v>
      </c>
      <c r="L155" s="13">
        <f t="shared" si="67"/>
        <v>497.02240000000006</v>
      </c>
      <c r="M155" s="13">
        <f t="shared" si="68"/>
        <v>595.5</v>
      </c>
      <c r="N155" s="13">
        <f t="shared" si="69"/>
        <v>488.30999999999995</v>
      </c>
      <c r="O155" s="11">
        <f t="shared" si="70"/>
        <v>0</v>
      </c>
      <c r="P155" s="11">
        <f t="shared" si="71"/>
        <v>0</v>
      </c>
      <c r="Q155" s="11">
        <f t="shared" si="72"/>
        <v>0</v>
      </c>
      <c r="R155" s="15">
        <f t="shared" si="73"/>
        <v>0</v>
      </c>
      <c r="S155" s="15">
        <f t="shared" si="74"/>
        <v>0</v>
      </c>
      <c r="T155" s="15">
        <f t="shared" si="75"/>
        <v>0</v>
      </c>
      <c r="U155" s="121">
        <f>'05-21 Hourly Purch Alloc'!J149</f>
        <v>25.69</v>
      </c>
      <c r="V155" s="109">
        <f t="shared" si="76"/>
        <v>0</v>
      </c>
      <c r="W155" s="16">
        <f t="shared" si="77"/>
        <v>21.206728953433903</v>
      </c>
      <c r="X155" s="17">
        <f t="shared" si="78"/>
        <v>0</v>
      </c>
      <c r="Y155" s="18">
        <f t="shared" si="79"/>
        <v>0</v>
      </c>
      <c r="Z155" s="191"/>
      <c r="AA155" s="113">
        <f t="shared" si="80"/>
        <v>0</v>
      </c>
      <c r="AB155" s="4">
        <f t="shared" si="81"/>
        <v>0</v>
      </c>
      <c r="AD155" s="8"/>
      <c r="AE155" s="46">
        <f>'05-21 Gen Pivot'!V149</f>
        <v>497.02240000000006</v>
      </c>
      <c r="AF155" s="120">
        <f>'05-21 KP Int Load &amp; Marg Loss'!N145</f>
        <v>488.30999999999995</v>
      </c>
      <c r="AG155" s="47">
        <f>'05-21 KP Int Load &amp; Marg Loss'!V145</f>
        <v>8.0299999999999994</v>
      </c>
      <c r="AH155" s="46">
        <f>'05-21 Gen Pivot'!W149</f>
        <v>595.5</v>
      </c>
      <c r="AJ155" s="122">
        <f>'05-21 Gen Pivot'!Y149</f>
        <v>593</v>
      </c>
      <c r="AL155" s="8">
        <f t="shared" si="58"/>
        <v>2.5</v>
      </c>
      <c r="AN155" s="8">
        <f t="shared" si="59"/>
        <v>497.02240000000006</v>
      </c>
      <c r="AP155" s="12">
        <f t="shared" si="60"/>
        <v>-98.477599999999939</v>
      </c>
      <c r="AR155" s="122">
        <f>'05-21 Gen Pivot'!X149</f>
        <v>1475.5</v>
      </c>
    </row>
    <row r="156" spans="1:44" x14ac:dyDescent="0.25">
      <c r="A156" s="126">
        <f t="shared" si="82"/>
        <v>44323.041666666315</v>
      </c>
      <c r="B156" s="171">
        <v>385</v>
      </c>
      <c r="C156" s="98"/>
      <c r="D156" s="98"/>
      <c r="E156" s="89">
        <f t="shared" si="61"/>
        <v>385</v>
      </c>
      <c r="F156" s="29">
        <f t="shared" si="62"/>
        <v>145</v>
      </c>
      <c r="G156" s="28" t="str">
        <f t="shared" si="63"/>
        <v>Yes</v>
      </c>
      <c r="H156" s="33">
        <f>'05-21 Hourly Purch Alloc'!F150</f>
        <v>154.6</v>
      </c>
      <c r="I156" s="23">
        <f t="shared" si="64"/>
        <v>7.93</v>
      </c>
      <c r="J156" s="13">
        <f t="shared" si="65"/>
        <v>154.6</v>
      </c>
      <c r="K156" s="96">
        <f t="shared" si="66"/>
        <v>154.6</v>
      </c>
      <c r="L156" s="13">
        <f t="shared" si="67"/>
        <v>401.512</v>
      </c>
      <c r="M156" s="13">
        <f t="shared" si="68"/>
        <v>595.5</v>
      </c>
      <c r="N156" s="13">
        <f t="shared" si="69"/>
        <v>487.62</v>
      </c>
      <c r="O156" s="11">
        <f t="shared" si="70"/>
        <v>0</v>
      </c>
      <c r="P156" s="11">
        <f t="shared" si="71"/>
        <v>0</v>
      </c>
      <c r="Q156" s="11">
        <f t="shared" si="72"/>
        <v>0</v>
      </c>
      <c r="R156" s="15">
        <f t="shared" si="73"/>
        <v>0</v>
      </c>
      <c r="S156" s="15">
        <f t="shared" si="74"/>
        <v>0</v>
      </c>
      <c r="T156" s="15">
        <f t="shared" si="75"/>
        <v>0</v>
      </c>
      <c r="U156" s="121">
        <f>'05-21 Hourly Purch Alloc'!J150</f>
        <v>25.44</v>
      </c>
      <c r="V156" s="109">
        <f t="shared" si="76"/>
        <v>0</v>
      </c>
      <c r="W156" s="16">
        <f t="shared" si="77"/>
        <v>21.206728953433903</v>
      </c>
      <c r="X156" s="17">
        <f t="shared" si="78"/>
        <v>0</v>
      </c>
      <c r="Y156" s="18">
        <f t="shared" si="79"/>
        <v>0</v>
      </c>
      <c r="Z156" s="191"/>
      <c r="AA156" s="113">
        <f t="shared" si="80"/>
        <v>0</v>
      </c>
      <c r="AB156" s="4">
        <f t="shared" si="81"/>
        <v>0</v>
      </c>
      <c r="AD156" s="8"/>
      <c r="AE156" s="46">
        <f>'05-21 Gen Pivot'!V150</f>
        <v>401.512</v>
      </c>
      <c r="AF156" s="120">
        <f>'05-21 KP Int Load &amp; Marg Loss'!N146</f>
        <v>487.62</v>
      </c>
      <c r="AG156" s="47">
        <f>'05-21 KP Int Load &amp; Marg Loss'!V146</f>
        <v>7.93</v>
      </c>
      <c r="AH156" s="46">
        <f>'05-21 Gen Pivot'!W150</f>
        <v>595.5</v>
      </c>
      <c r="AJ156" s="122">
        <f>'05-21 Gen Pivot'!Y150</f>
        <v>593</v>
      </c>
      <c r="AL156" s="8">
        <f t="shared" si="58"/>
        <v>2.5</v>
      </c>
      <c r="AN156" s="8">
        <f t="shared" si="59"/>
        <v>401.512</v>
      </c>
      <c r="AP156" s="12">
        <f t="shared" si="60"/>
        <v>-193.988</v>
      </c>
      <c r="AR156" s="122">
        <f>'05-21 Gen Pivot'!X150</f>
        <v>1475.5</v>
      </c>
    </row>
    <row r="157" spans="1:44" x14ac:dyDescent="0.25">
      <c r="A157" s="126">
        <f t="shared" si="82"/>
        <v>44323.083333332979</v>
      </c>
      <c r="B157" s="171">
        <v>385</v>
      </c>
      <c r="C157" s="98"/>
      <c r="D157" s="98"/>
      <c r="E157" s="89">
        <f t="shared" si="61"/>
        <v>385</v>
      </c>
      <c r="F157" s="29">
        <f t="shared" si="62"/>
        <v>146</v>
      </c>
      <c r="G157" s="28" t="str">
        <f t="shared" si="63"/>
        <v>Yes</v>
      </c>
      <c r="H157" s="33">
        <f>'05-21 Hourly Purch Alloc'!F151</f>
        <v>192.077</v>
      </c>
      <c r="I157" s="23">
        <f t="shared" si="64"/>
        <v>7.5699999999999994</v>
      </c>
      <c r="J157" s="13">
        <f t="shared" si="65"/>
        <v>192.077</v>
      </c>
      <c r="K157" s="96">
        <f t="shared" si="66"/>
        <v>192.077</v>
      </c>
      <c r="L157" s="13">
        <f t="shared" si="67"/>
        <v>312.56319999999999</v>
      </c>
      <c r="M157" s="13">
        <f t="shared" si="68"/>
        <v>526</v>
      </c>
      <c r="N157" s="13">
        <f t="shared" si="69"/>
        <v>479.15999999999997</v>
      </c>
      <c r="O157" s="11">
        <f t="shared" si="70"/>
        <v>0</v>
      </c>
      <c r="P157" s="11">
        <f t="shared" si="71"/>
        <v>0</v>
      </c>
      <c r="Q157" s="11">
        <f t="shared" si="72"/>
        <v>0</v>
      </c>
      <c r="R157" s="15">
        <f t="shared" si="73"/>
        <v>0</v>
      </c>
      <c r="S157" s="15">
        <f t="shared" si="74"/>
        <v>0</v>
      </c>
      <c r="T157" s="15">
        <f t="shared" si="75"/>
        <v>0</v>
      </c>
      <c r="U157" s="121">
        <f>'05-21 Hourly Purch Alloc'!J151</f>
        <v>23.140021970355637</v>
      </c>
      <c r="V157" s="109">
        <f t="shared" si="76"/>
        <v>0</v>
      </c>
      <c r="W157" s="16">
        <f t="shared" si="77"/>
        <v>21.206728953433903</v>
      </c>
      <c r="X157" s="17">
        <f t="shared" si="78"/>
        <v>0</v>
      </c>
      <c r="Y157" s="18">
        <f t="shared" si="79"/>
        <v>0</v>
      </c>
      <c r="Z157" s="191"/>
      <c r="AA157" s="113">
        <f t="shared" si="80"/>
        <v>0</v>
      </c>
      <c r="AB157" s="4">
        <f t="shared" si="81"/>
        <v>0</v>
      </c>
      <c r="AD157" s="8"/>
      <c r="AE157" s="46">
        <f>'05-21 Gen Pivot'!V151</f>
        <v>312.56319999999999</v>
      </c>
      <c r="AF157" s="120">
        <f>'05-21 KP Int Load &amp; Marg Loss'!N147</f>
        <v>479.15999999999997</v>
      </c>
      <c r="AG157" s="47">
        <f>'05-21 KP Int Load &amp; Marg Loss'!V147</f>
        <v>7.5699999999999994</v>
      </c>
      <c r="AH157" s="46">
        <f>'05-21 Gen Pivot'!W151</f>
        <v>526</v>
      </c>
      <c r="AJ157" s="122">
        <f>'05-21 Gen Pivot'!Y151</f>
        <v>524.5</v>
      </c>
      <c r="AL157" s="8">
        <f t="shared" si="58"/>
        <v>1.5</v>
      </c>
      <c r="AN157" s="8">
        <f t="shared" si="59"/>
        <v>312.56319999999999</v>
      </c>
      <c r="AP157" s="12">
        <f t="shared" si="60"/>
        <v>-213.43680000000001</v>
      </c>
      <c r="AR157" s="122">
        <f>'05-21 Gen Pivot'!X151</f>
        <v>1475.5</v>
      </c>
    </row>
    <row r="158" spans="1:44" x14ac:dyDescent="0.25">
      <c r="A158" s="126">
        <f t="shared" si="82"/>
        <v>44323.124999999643</v>
      </c>
      <c r="B158" s="171">
        <v>385</v>
      </c>
      <c r="C158" s="98"/>
      <c r="D158" s="98"/>
      <c r="E158" s="89">
        <f t="shared" si="61"/>
        <v>385</v>
      </c>
      <c r="F158" s="29">
        <f t="shared" si="62"/>
        <v>147</v>
      </c>
      <c r="G158" s="28" t="str">
        <f t="shared" si="63"/>
        <v>Yes</v>
      </c>
      <c r="H158" s="33">
        <f>'05-21 Hourly Purch Alloc'!F152</f>
        <v>187.428</v>
      </c>
      <c r="I158" s="23">
        <f t="shared" si="64"/>
        <v>7.59</v>
      </c>
      <c r="J158" s="13">
        <f t="shared" si="65"/>
        <v>187.428</v>
      </c>
      <c r="K158" s="96">
        <f t="shared" si="66"/>
        <v>187.428</v>
      </c>
      <c r="L158" s="13">
        <f t="shared" si="67"/>
        <v>282.77120000000002</v>
      </c>
      <c r="M158" s="13">
        <f t="shared" si="68"/>
        <v>430.5</v>
      </c>
      <c r="N158" s="13">
        <f t="shared" si="69"/>
        <v>474.37</v>
      </c>
      <c r="O158" s="11">
        <f t="shared" si="70"/>
        <v>43.870000000000005</v>
      </c>
      <c r="P158" s="11">
        <f t="shared" si="71"/>
        <v>43.870000000000005</v>
      </c>
      <c r="Q158" s="11">
        <f t="shared" si="72"/>
        <v>3.4191999999999894</v>
      </c>
      <c r="R158" s="15">
        <f t="shared" si="73"/>
        <v>43.870000000000005</v>
      </c>
      <c r="S158" s="15">
        <f t="shared" si="74"/>
        <v>0</v>
      </c>
      <c r="T158" s="15">
        <f t="shared" si="75"/>
        <v>0</v>
      </c>
      <c r="U158" s="121">
        <f>'05-21 Hourly Purch Alloc'!J152</f>
        <v>22.00002134152848</v>
      </c>
      <c r="V158" s="109">
        <f t="shared" si="76"/>
        <v>965.14093625285454</v>
      </c>
      <c r="W158" s="16">
        <f t="shared" si="77"/>
        <v>21.206728953433903</v>
      </c>
      <c r="X158" s="17">
        <f t="shared" si="78"/>
        <v>0</v>
      </c>
      <c r="Y158" s="18">
        <f t="shared" si="79"/>
        <v>0</v>
      </c>
      <c r="Z158" s="191"/>
      <c r="AA158" s="113">
        <f t="shared" si="80"/>
        <v>930.33919918714537</v>
      </c>
      <c r="AB158" s="4">
        <f t="shared" si="81"/>
        <v>34.801737065709176</v>
      </c>
      <c r="AD158" s="8"/>
      <c r="AE158" s="46">
        <f>'05-21 Gen Pivot'!V152</f>
        <v>282.77120000000002</v>
      </c>
      <c r="AF158" s="120">
        <f>'05-21 KP Int Load &amp; Marg Loss'!N148</f>
        <v>474.37</v>
      </c>
      <c r="AG158" s="47">
        <f>'05-21 KP Int Load &amp; Marg Loss'!V148</f>
        <v>7.59</v>
      </c>
      <c r="AH158" s="46">
        <f>'05-21 Gen Pivot'!W152</f>
        <v>430.5</v>
      </c>
      <c r="AJ158" s="122">
        <f>'05-21 Gen Pivot'!Y152</f>
        <v>430</v>
      </c>
      <c r="AL158" s="8">
        <f t="shared" si="58"/>
        <v>0.5</v>
      </c>
      <c r="AN158" s="8">
        <f t="shared" si="59"/>
        <v>282.77120000000002</v>
      </c>
      <c r="AP158" s="12">
        <f t="shared" si="60"/>
        <v>-147.72879999999998</v>
      </c>
      <c r="AR158" s="122">
        <f>'05-21 Gen Pivot'!X152</f>
        <v>1475.5</v>
      </c>
    </row>
    <row r="159" spans="1:44" x14ac:dyDescent="0.25">
      <c r="A159" s="126">
        <f t="shared" si="82"/>
        <v>44323.166666666308</v>
      </c>
      <c r="B159" s="171">
        <v>385</v>
      </c>
      <c r="C159" s="98"/>
      <c r="D159" s="98"/>
      <c r="E159" s="89">
        <f t="shared" si="61"/>
        <v>385</v>
      </c>
      <c r="F159" s="29">
        <f t="shared" si="62"/>
        <v>148</v>
      </c>
      <c r="G159" s="28" t="str">
        <f t="shared" si="63"/>
        <v>Yes</v>
      </c>
      <c r="H159" s="33">
        <f>'05-21 Hourly Purch Alloc'!F153</f>
        <v>186.31400000000002</v>
      </c>
      <c r="I159" s="23">
        <f t="shared" si="64"/>
        <v>7.37</v>
      </c>
      <c r="J159" s="13">
        <f t="shared" si="65"/>
        <v>186.31400000000002</v>
      </c>
      <c r="K159" s="96">
        <f t="shared" si="66"/>
        <v>186.31400000000002</v>
      </c>
      <c r="L159" s="13">
        <f t="shared" si="67"/>
        <v>281.03359999999998</v>
      </c>
      <c r="M159" s="13">
        <f t="shared" si="68"/>
        <v>428</v>
      </c>
      <c r="N159" s="13">
        <f t="shared" si="69"/>
        <v>473.19</v>
      </c>
      <c r="O159" s="11">
        <f t="shared" si="70"/>
        <v>45.19</v>
      </c>
      <c r="P159" s="11">
        <f t="shared" si="71"/>
        <v>45.19</v>
      </c>
      <c r="Q159" s="11">
        <f t="shared" si="72"/>
        <v>1.5276000000000067</v>
      </c>
      <c r="R159" s="15">
        <f t="shared" si="73"/>
        <v>45.19</v>
      </c>
      <c r="S159" s="15">
        <f t="shared" si="74"/>
        <v>0</v>
      </c>
      <c r="T159" s="15">
        <f t="shared" si="75"/>
        <v>0</v>
      </c>
      <c r="U159" s="121">
        <f>'05-21 Hourly Purch Alloc'!J153</f>
        <v>21.959954700129884</v>
      </c>
      <c r="V159" s="109">
        <f t="shared" si="76"/>
        <v>992.37035289886944</v>
      </c>
      <c r="W159" s="16">
        <f t="shared" si="77"/>
        <v>21.206728953433903</v>
      </c>
      <c r="X159" s="17">
        <f t="shared" si="78"/>
        <v>0</v>
      </c>
      <c r="Y159" s="18">
        <f t="shared" si="79"/>
        <v>0</v>
      </c>
      <c r="Z159" s="191"/>
      <c r="AA159" s="113">
        <f t="shared" si="80"/>
        <v>958.33208140567797</v>
      </c>
      <c r="AB159" s="4">
        <f t="shared" si="81"/>
        <v>34.038271493191473</v>
      </c>
      <c r="AD159" s="8"/>
      <c r="AE159" s="46">
        <f>'05-21 Gen Pivot'!V153</f>
        <v>281.03359999999998</v>
      </c>
      <c r="AF159" s="120">
        <f>'05-21 KP Int Load &amp; Marg Loss'!N149</f>
        <v>473.19</v>
      </c>
      <c r="AG159" s="47">
        <f>'05-21 KP Int Load &amp; Marg Loss'!V149</f>
        <v>7.37</v>
      </c>
      <c r="AH159" s="46">
        <f>'05-21 Gen Pivot'!W153</f>
        <v>428</v>
      </c>
      <c r="AJ159" s="122">
        <f>'05-21 Gen Pivot'!Y153</f>
        <v>428</v>
      </c>
      <c r="AL159" s="8">
        <f t="shared" si="58"/>
        <v>0</v>
      </c>
      <c r="AN159" s="8">
        <f t="shared" si="59"/>
        <v>281.03359999999998</v>
      </c>
      <c r="AP159" s="12">
        <f t="shared" si="60"/>
        <v>-146.96640000000002</v>
      </c>
      <c r="AR159" s="122">
        <f>'05-21 Gen Pivot'!X153</f>
        <v>1475.5</v>
      </c>
    </row>
    <row r="160" spans="1:44" x14ac:dyDescent="0.25">
      <c r="A160" s="126">
        <f t="shared" si="82"/>
        <v>44323.208333332972</v>
      </c>
      <c r="B160" s="171">
        <v>385</v>
      </c>
      <c r="C160" s="98"/>
      <c r="D160" s="98"/>
      <c r="E160" s="89">
        <f t="shared" si="61"/>
        <v>385</v>
      </c>
      <c r="F160" s="29">
        <f t="shared" si="62"/>
        <v>149</v>
      </c>
      <c r="G160" s="28" t="str">
        <f t="shared" si="63"/>
        <v>Yes</v>
      </c>
      <c r="H160" s="33">
        <f>'05-21 Hourly Purch Alloc'!F154</f>
        <v>212.32900000000001</v>
      </c>
      <c r="I160" s="23">
        <f t="shared" si="64"/>
        <v>7.9099999999999993</v>
      </c>
      <c r="J160" s="13">
        <f t="shared" si="65"/>
        <v>212.32900000000001</v>
      </c>
      <c r="K160" s="96">
        <f t="shared" si="66"/>
        <v>212.32900000000001</v>
      </c>
      <c r="L160" s="13">
        <f t="shared" si="67"/>
        <v>281.05599999999998</v>
      </c>
      <c r="M160" s="13">
        <f t="shared" si="68"/>
        <v>447</v>
      </c>
      <c r="N160" s="13">
        <f t="shared" si="69"/>
        <v>499.73</v>
      </c>
      <c r="O160" s="11">
        <f t="shared" si="70"/>
        <v>52.730000000000018</v>
      </c>
      <c r="P160" s="11">
        <f t="shared" si="71"/>
        <v>52.730000000000018</v>
      </c>
      <c r="Q160" s="11">
        <f t="shared" si="72"/>
        <v>1.5649999999999977</v>
      </c>
      <c r="R160" s="15">
        <f t="shared" si="73"/>
        <v>52.730000000000018</v>
      </c>
      <c r="S160" s="15">
        <f t="shared" si="74"/>
        <v>0</v>
      </c>
      <c r="T160" s="15">
        <f t="shared" si="75"/>
        <v>0</v>
      </c>
      <c r="U160" s="121">
        <f>'05-21 Hourly Purch Alloc'!J154</f>
        <v>22.429997786454042</v>
      </c>
      <c r="V160" s="109">
        <f t="shared" si="76"/>
        <v>1182.733783279722</v>
      </c>
      <c r="W160" s="16">
        <f t="shared" si="77"/>
        <v>21.206728953433903</v>
      </c>
      <c r="X160" s="17">
        <f t="shared" si="78"/>
        <v>0</v>
      </c>
      <c r="Y160" s="18">
        <f t="shared" si="79"/>
        <v>0</v>
      </c>
      <c r="Z160" s="191"/>
      <c r="AA160" s="113">
        <f t="shared" si="80"/>
        <v>1118.2308177145701</v>
      </c>
      <c r="AB160" s="4">
        <f t="shared" si="81"/>
        <v>64.502965565151953</v>
      </c>
      <c r="AD160" s="8"/>
      <c r="AE160" s="46">
        <f>'05-21 Gen Pivot'!V154</f>
        <v>281.05599999999998</v>
      </c>
      <c r="AF160" s="120">
        <f>'05-21 KP Int Load &amp; Marg Loss'!N150</f>
        <v>499.73</v>
      </c>
      <c r="AG160" s="47">
        <f>'05-21 KP Int Load &amp; Marg Loss'!V150</f>
        <v>7.9099999999999993</v>
      </c>
      <c r="AH160" s="46">
        <f>'05-21 Gen Pivot'!W154</f>
        <v>447</v>
      </c>
      <c r="AJ160" s="122">
        <f>'05-21 Gen Pivot'!Y154</f>
        <v>446.5</v>
      </c>
      <c r="AL160" s="8">
        <f t="shared" ref="AL160:AL223" si="83">AH160-AJ160</f>
        <v>0.5</v>
      </c>
      <c r="AN160" s="8">
        <f t="shared" ref="AN160:AN223" si="84">AE160</f>
        <v>281.05599999999998</v>
      </c>
      <c r="AP160" s="12">
        <f t="shared" ref="AP160:AP223" si="85">L160-M160</f>
        <v>-165.94400000000002</v>
      </c>
      <c r="AR160" s="122">
        <f>'05-21 Gen Pivot'!X154</f>
        <v>1475.5</v>
      </c>
    </row>
    <row r="161" spans="1:44" x14ac:dyDescent="0.25">
      <c r="A161" s="126">
        <f t="shared" si="82"/>
        <v>44323.249999999636</v>
      </c>
      <c r="B161" s="171">
        <v>385</v>
      </c>
      <c r="C161" s="98"/>
      <c r="D161" s="98"/>
      <c r="E161" s="89">
        <f t="shared" si="61"/>
        <v>385</v>
      </c>
      <c r="F161" s="29">
        <f t="shared" si="62"/>
        <v>150</v>
      </c>
      <c r="G161" s="28" t="str">
        <f t="shared" si="63"/>
        <v>Yes</v>
      </c>
      <c r="H161" s="33">
        <f>'05-21 Hourly Purch Alloc'!F155</f>
        <v>219.547</v>
      </c>
      <c r="I161" s="23">
        <f t="shared" si="64"/>
        <v>7.9899999999999993</v>
      </c>
      <c r="J161" s="13">
        <f t="shared" si="65"/>
        <v>219.547</v>
      </c>
      <c r="K161" s="96">
        <f t="shared" si="66"/>
        <v>219.547</v>
      </c>
      <c r="L161" s="13">
        <f t="shared" si="67"/>
        <v>286.12639999999999</v>
      </c>
      <c r="M161" s="13">
        <f t="shared" si="68"/>
        <v>571</v>
      </c>
      <c r="N161" s="13">
        <f t="shared" si="69"/>
        <v>513.67000000000007</v>
      </c>
      <c r="O161" s="11">
        <f t="shared" si="70"/>
        <v>0</v>
      </c>
      <c r="P161" s="11">
        <f t="shared" si="71"/>
        <v>0</v>
      </c>
      <c r="Q161" s="11">
        <f t="shared" si="72"/>
        <v>0</v>
      </c>
      <c r="R161" s="15">
        <f t="shared" si="73"/>
        <v>0</v>
      </c>
      <c r="S161" s="15">
        <f t="shared" si="74"/>
        <v>0</v>
      </c>
      <c r="T161" s="15">
        <f t="shared" si="75"/>
        <v>0</v>
      </c>
      <c r="U161" s="121">
        <f>'05-21 Hourly Purch Alloc'!J155</f>
        <v>26.249044983534279</v>
      </c>
      <c r="V161" s="109">
        <f t="shared" si="76"/>
        <v>0</v>
      </c>
      <c r="W161" s="16">
        <f t="shared" si="77"/>
        <v>21.206728953433903</v>
      </c>
      <c r="X161" s="17">
        <f t="shared" si="78"/>
        <v>0</v>
      </c>
      <c r="Y161" s="18">
        <f t="shared" si="79"/>
        <v>0</v>
      </c>
      <c r="Z161" s="191"/>
      <c r="AA161" s="113">
        <f t="shared" si="80"/>
        <v>0</v>
      </c>
      <c r="AB161" s="4">
        <f t="shared" si="81"/>
        <v>0</v>
      </c>
      <c r="AD161" s="8"/>
      <c r="AE161" s="46">
        <f>'05-21 Gen Pivot'!V155</f>
        <v>286.12639999999999</v>
      </c>
      <c r="AF161" s="120">
        <f>'05-21 KP Int Load &amp; Marg Loss'!N151</f>
        <v>513.67000000000007</v>
      </c>
      <c r="AG161" s="47">
        <f>'05-21 KP Int Load &amp; Marg Loss'!V151</f>
        <v>7.9899999999999993</v>
      </c>
      <c r="AH161" s="46">
        <f>'05-21 Gen Pivot'!W155</f>
        <v>571</v>
      </c>
      <c r="AJ161" s="122">
        <f>'05-21 Gen Pivot'!Y155</f>
        <v>569</v>
      </c>
      <c r="AL161" s="8">
        <f t="shared" si="83"/>
        <v>2</v>
      </c>
      <c r="AN161" s="8">
        <f t="shared" si="84"/>
        <v>286.12639999999999</v>
      </c>
      <c r="AP161" s="12">
        <f t="shared" si="85"/>
        <v>-284.87360000000001</v>
      </c>
      <c r="AR161" s="122">
        <f>'05-21 Gen Pivot'!X155</f>
        <v>1475.5</v>
      </c>
    </row>
    <row r="162" spans="1:44" x14ac:dyDescent="0.25">
      <c r="A162" s="126">
        <f t="shared" si="82"/>
        <v>44323.2916666663</v>
      </c>
      <c r="B162" s="171">
        <v>385</v>
      </c>
      <c r="C162" s="98"/>
      <c r="D162" s="98"/>
      <c r="E162" s="89">
        <f t="shared" si="61"/>
        <v>385</v>
      </c>
      <c r="F162" s="29">
        <f t="shared" si="62"/>
        <v>151</v>
      </c>
      <c r="G162" s="28" t="str">
        <f t="shared" si="63"/>
        <v>Yes</v>
      </c>
      <c r="H162" s="33">
        <f>'05-21 Hourly Purch Alloc'!F156</f>
        <v>210.48000000000002</v>
      </c>
      <c r="I162" s="23">
        <f t="shared" si="64"/>
        <v>8.9899999999999984</v>
      </c>
      <c r="J162" s="13">
        <f t="shared" si="65"/>
        <v>210.48000000000002</v>
      </c>
      <c r="K162" s="96">
        <f t="shared" si="66"/>
        <v>210.48000000000002</v>
      </c>
      <c r="L162" s="13">
        <f t="shared" si="67"/>
        <v>322.976</v>
      </c>
      <c r="M162" s="13">
        <f t="shared" si="68"/>
        <v>594.5</v>
      </c>
      <c r="N162" s="13">
        <f t="shared" si="69"/>
        <v>542.45000000000005</v>
      </c>
      <c r="O162" s="11">
        <f t="shared" si="70"/>
        <v>0</v>
      </c>
      <c r="P162" s="11">
        <f t="shared" si="71"/>
        <v>0</v>
      </c>
      <c r="Q162" s="11">
        <f t="shared" si="72"/>
        <v>0</v>
      </c>
      <c r="R162" s="15">
        <f t="shared" si="73"/>
        <v>0</v>
      </c>
      <c r="S162" s="15">
        <f t="shared" si="74"/>
        <v>0</v>
      </c>
      <c r="T162" s="15">
        <f t="shared" si="75"/>
        <v>0</v>
      </c>
      <c r="U162" s="121">
        <f>'05-21 Hourly Purch Alloc'!J156</f>
        <v>90.571905739262633</v>
      </c>
      <c r="V162" s="109">
        <f t="shared" si="76"/>
        <v>0</v>
      </c>
      <c r="W162" s="16">
        <f t="shared" si="77"/>
        <v>21.206728953433903</v>
      </c>
      <c r="X162" s="17">
        <f t="shared" si="78"/>
        <v>0</v>
      </c>
      <c r="Y162" s="18">
        <f t="shared" si="79"/>
        <v>0</v>
      </c>
      <c r="Z162" s="191"/>
      <c r="AA162" s="113">
        <f t="shared" si="80"/>
        <v>0</v>
      </c>
      <c r="AB162" s="4">
        <f t="shared" si="81"/>
        <v>0</v>
      </c>
      <c r="AD162" s="8"/>
      <c r="AE162" s="46">
        <f>'05-21 Gen Pivot'!V156</f>
        <v>322.976</v>
      </c>
      <c r="AF162" s="120">
        <f>'05-21 KP Int Load &amp; Marg Loss'!N152</f>
        <v>542.45000000000005</v>
      </c>
      <c r="AG162" s="47">
        <f>'05-21 KP Int Load &amp; Marg Loss'!V152</f>
        <v>8.9899999999999984</v>
      </c>
      <c r="AH162" s="46">
        <f>'05-21 Gen Pivot'!W156</f>
        <v>594.5</v>
      </c>
      <c r="AJ162" s="122">
        <f>'05-21 Gen Pivot'!Y156</f>
        <v>592</v>
      </c>
      <c r="AL162" s="8">
        <f t="shared" si="83"/>
        <v>2.5</v>
      </c>
      <c r="AN162" s="8">
        <f t="shared" si="84"/>
        <v>322.976</v>
      </c>
      <c r="AP162" s="12">
        <f t="shared" si="85"/>
        <v>-271.524</v>
      </c>
      <c r="AR162" s="122">
        <f>'05-21 Gen Pivot'!X156</f>
        <v>1475.5</v>
      </c>
    </row>
    <row r="163" spans="1:44" x14ac:dyDescent="0.25">
      <c r="A163" s="126">
        <f t="shared" si="82"/>
        <v>44323.333333332965</v>
      </c>
      <c r="B163" s="171">
        <v>385</v>
      </c>
      <c r="C163" s="98"/>
      <c r="D163" s="98"/>
      <c r="E163" s="89">
        <f t="shared" si="61"/>
        <v>385</v>
      </c>
      <c r="F163" s="29">
        <f t="shared" si="62"/>
        <v>152</v>
      </c>
      <c r="G163" s="28" t="str">
        <f t="shared" si="63"/>
        <v>Yes</v>
      </c>
      <c r="H163" s="33">
        <f>'05-21 Hourly Purch Alloc'!F157</f>
        <v>230.92399999999998</v>
      </c>
      <c r="I163" s="23">
        <f t="shared" si="64"/>
        <v>9.9</v>
      </c>
      <c r="J163" s="13">
        <f t="shared" si="65"/>
        <v>230.92399999999998</v>
      </c>
      <c r="K163" s="96">
        <f t="shared" si="66"/>
        <v>230.92399999999998</v>
      </c>
      <c r="L163" s="13">
        <f t="shared" si="67"/>
        <v>317.9264</v>
      </c>
      <c r="M163" s="13">
        <f t="shared" si="68"/>
        <v>595.5</v>
      </c>
      <c r="N163" s="13">
        <f t="shared" si="69"/>
        <v>558.74999999999989</v>
      </c>
      <c r="O163" s="11">
        <f t="shared" si="70"/>
        <v>0</v>
      </c>
      <c r="P163" s="11">
        <f t="shared" si="71"/>
        <v>0</v>
      </c>
      <c r="Q163" s="11">
        <f t="shared" si="72"/>
        <v>0</v>
      </c>
      <c r="R163" s="15">
        <f t="shared" si="73"/>
        <v>0</v>
      </c>
      <c r="S163" s="15">
        <f t="shared" si="74"/>
        <v>0</v>
      </c>
      <c r="T163" s="15">
        <f t="shared" si="75"/>
        <v>0</v>
      </c>
      <c r="U163" s="121">
        <f>'05-21 Hourly Purch Alloc'!J157</f>
        <v>25.033398797872895</v>
      </c>
      <c r="V163" s="109">
        <f t="shared" si="76"/>
        <v>0</v>
      </c>
      <c r="W163" s="16">
        <f t="shared" si="77"/>
        <v>21.206728953433903</v>
      </c>
      <c r="X163" s="17">
        <f t="shared" si="78"/>
        <v>0</v>
      </c>
      <c r="Y163" s="18">
        <f t="shared" si="79"/>
        <v>0</v>
      </c>
      <c r="Z163" s="191"/>
      <c r="AA163" s="113">
        <f t="shared" si="80"/>
        <v>0</v>
      </c>
      <c r="AB163" s="4">
        <f t="shared" si="81"/>
        <v>0</v>
      </c>
      <c r="AD163" s="8"/>
      <c r="AE163" s="46">
        <f>'05-21 Gen Pivot'!V157</f>
        <v>317.9264</v>
      </c>
      <c r="AF163" s="120">
        <f>'05-21 KP Int Load &amp; Marg Loss'!N153</f>
        <v>558.74999999999989</v>
      </c>
      <c r="AG163" s="47">
        <f>'05-21 KP Int Load &amp; Marg Loss'!V153</f>
        <v>9.9</v>
      </c>
      <c r="AH163" s="46">
        <f>'05-21 Gen Pivot'!W157</f>
        <v>595.5</v>
      </c>
      <c r="AJ163" s="122">
        <f>'05-21 Gen Pivot'!Y157</f>
        <v>593</v>
      </c>
      <c r="AL163" s="8">
        <f t="shared" si="83"/>
        <v>2.5</v>
      </c>
      <c r="AN163" s="8">
        <f t="shared" si="84"/>
        <v>317.9264</v>
      </c>
      <c r="AP163" s="12">
        <f t="shared" si="85"/>
        <v>-277.5736</v>
      </c>
      <c r="AR163" s="122">
        <f>'05-21 Gen Pivot'!X157</f>
        <v>1475.5</v>
      </c>
    </row>
    <row r="164" spans="1:44" x14ac:dyDescent="0.25">
      <c r="A164" s="126">
        <f t="shared" si="82"/>
        <v>44323.374999999629</v>
      </c>
      <c r="B164" s="171">
        <v>385</v>
      </c>
      <c r="C164" s="98"/>
      <c r="D164" s="98"/>
      <c r="E164" s="89">
        <f t="shared" si="61"/>
        <v>385</v>
      </c>
      <c r="F164" s="29">
        <f t="shared" si="62"/>
        <v>153</v>
      </c>
      <c r="G164" s="28" t="str">
        <f t="shared" si="63"/>
        <v>Yes</v>
      </c>
      <c r="H164" s="33">
        <f>'05-21 Hourly Purch Alloc'!F158</f>
        <v>203.666</v>
      </c>
      <c r="I164" s="23">
        <f t="shared" si="64"/>
        <v>9.39</v>
      </c>
      <c r="J164" s="13">
        <f t="shared" si="65"/>
        <v>203.666</v>
      </c>
      <c r="K164" s="96">
        <f t="shared" si="66"/>
        <v>203.666</v>
      </c>
      <c r="L164" s="13">
        <f t="shared" si="67"/>
        <v>371.31360000000001</v>
      </c>
      <c r="M164" s="13">
        <f t="shared" si="68"/>
        <v>595.5</v>
      </c>
      <c r="N164" s="13">
        <f t="shared" si="69"/>
        <v>574.68000000000006</v>
      </c>
      <c r="O164" s="11">
        <f t="shared" si="70"/>
        <v>0</v>
      </c>
      <c r="P164" s="11">
        <f t="shared" si="71"/>
        <v>0</v>
      </c>
      <c r="Q164" s="11">
        <f t="shared" si="72"/>
        <v>0</v>
      </c>
      <c r="R164" s="15">
        <f t="shared" si="73"/>
        <v>0</v>
      </c>
      <c r="S164" s="15">
        <f t="shared" si="74"/>
        <v>0</v>
      </c>
      <c r="T164" s="15">
        <f t="shared" si="75"/>
        <v>0</v>
      </c>
      <c r="U164" s="121">
        <f>'05-21 Hourly Purch Alloc'!J158</f>
        <v>29.019000000000002</v>
      </c>
      <c r="V164" s="109">
        <f t="shared" si="76"/>
        <v>0</v>
      </c>
      <c r="W164" s="16">
        <f t="shared" si="77"/>
        <v>21.206728953433903</v>
      </c>
      <c r="X164" s="17">
        <f t="shared" si="78"/>
        <v>0</v>
      </c>
      <c r="Y164" s="18">
        <f t="shared" si="79"/>
        <v>0</v>
      </c>
      <c r="Z164" s="191"/>
      <c r="AA164" s="113">
        <f t="shared" si="80"/>
        <v>0</v>
      </c>
      <c r="AB164" s="4">
        <f t="shared" si="81"/>
        <v>0</v>
      </c>
      <c r="AD164" s="8"/>
      <c r="AE164" s="46">
        <f>'05-21 Gen Pivot'!V158</f>
        <v>371.31360000000001</v>
      </c>
      <c r="AF164" s="120">
        <f>'05-21 KP Int Load &amp; Marg Loss'!N154</f>
        <v>574.68000000000006</v>
      </c>
      <c r="AG164" s="47">
        <f>'05-21 KP Int Load &amp; Marg Loss'!V154</f>
        <v>9.39</v>
      </c>
      <c r="AH164" s="46">
        <f>'05-21 Gen Pivot'!W158</f>
        <v>595.5</v>
      </c>
      <c r="AJ164" s="122">
        <f>'05-21 Gen Pivot'!Y158</f>
        <v>593</v>
      </c>
      <c r="AL164" s="8">
        <f t="shared" si="83"/>
        <v>2.5</v>
      </c>
      <c r="AN164" s="8">
        <f t="shared" si="84"/>
        <v>371.31360000000001</v>
      </c>
      <c r="AP164" s="12">
        <f t="shared" si="85"/>
        <v>-224.18639999999999</v>
      </c>
      <c r="AR164" s="122">
        <f>'05-21 Gen Pivot'!X158</f>
        <v>1475.5</v>
      </c>
    </row>
    <row r="165" spans="1:44" x14ac:dyDescent="0.25">
      <c r="A165" s="126">
        <f t="shared" si="82"/>
        <v>44323.416666666293</v>
      </c>
      <c r="B165" s="171">
        <v>385</v>
      </c>
      <c r="C165" s="98"/>
      <c r="D165" s="98"/>
      <c r="E165" s="89">
        <f t="shared" si="61"/>
        <v>385</v>
      </c>
      <c r="F165" s="29">
        <f t="shared" si="62"/>
        <v>154</v>
      </c>
      <c r="G165" s="28" t="str">
        <f t="shared" si="63"/>
        <v>Yes</v>
      </c>
      <c r="H165" s="33">
        <f>'05-21 Hourly Purch Alloc'!F159</f>
        <v>138.839</v>
      </c>
      <c r="I165" s="23">
        <f t="shared" si="64"/>
        <v>8.89</v>
      </c>
      <c r="J165" s="13">
        <f t="shared" si="65"/>
        <v>138.839</v>
      </c>
      <c r="K165" s="96">
        <f t="shared" si="66"/>
        <v>138.839</v>
      </c>
      <c r="L165" s="13">
        <f t="shared" si="67"/>
        <v>447.43360000000001</v>
      </c>
      <c r="M165" s="13">
        <f t="shared" si="68"/>
        <v>595.5</v>
      </c>
      <c r="N165" s="13">
        <f t="shared" si="69"/>
        <v>564.86</v>
      </c>
      <c r="O165" s="11">
        <f t="shared" si="70"/>
        <v>0</v>
      </c>
      <c r="P165" s="11">
        <f t="shared" si="71"/>
        <v>0</v>
      </c>
      <c r="Q165" s="11">
        <f t="shared" si="72"/>
        <v>0</v>
      </c>
      <c r="R165" s="15">
        <f t="shared" si="73"/>
        <v>0</v>
      </c>
      <c r="S165" s="15">
        <f t="shared" si="74"/>
        <v>0</v>
      </c>
      <c r="T165" s="15">
        <f t="shared" si="75"/>
        <v>0</v>
      </c>
      <c r="U165" s="121">
        <f>'05-21 Hourly Purch Alloc'!J159</f>
        <v>28.663</v>
      </c>
      <c r="V165" s="109">
        <f t="shared" si="76"/>
        <v>0</v>
      </c>
      <c r="W165" s="16">
        <f t="shared" si="77"/>
        <v>21.206728953433903</v>
      </c>
      <c r="X165" s="17">
        <f t="shared" si="78"/>
        <v>0</v>
      </c>
      <c r="Y165" s="18">
        <f t="shared" si="79"/>
        <v>0</v>
      </c>
      <c r="Z165" s="191"/>
      <c r="AA165" s="113">
        <f t="shared" si="80"/>
        <v>0</v>
      </c>
      <c r="AB165" s="4">
        <f t="shared" si="81"/>
        <v>0</v>
      </c>
      <c r="AD165" s="8"/>
      <c r="AE165" s="46">
        <f>'05-21 Gen Pivot'!V159</f>
        <v>447.43360000000001</v>
      </c>
      <c r="AF165" s="120">
        <f>'05-21 KP Int Load &amp; Marg Loss'!N155</f>
        <v>564.86</v>
      </c>
      <c r="AG165" s="47">
        <f>'05-21 KP Int Load &amp; Marg Loss'!V155</f>
        <v>8.89</v>
      </c>
      <c r="AH165" s="46">
        <f>'05-21 Gen Pivot'!W159</f>
        <v>595.5</v>
      </c>
      <c r="AJ165" s="122">
        <f>'05-21 Gen Pivot'!Y159</f>
        <v>593</v>
      </c>
      <c r="AL165" s="8">
        <f t="shared" si="83"/>
        <v>2.5</v>
      </c>
      <c r="AN165" s="8">
        <f t="shared" si="84"/>
        <v>447.43360000000001</v>
      </c>
      <c r="AP165" s="12">
        <f t="shared" si="85"/>
        <v>-148.06639999999999</v>
      </c>
      <c r="AR165" s="122">
        <f>'05-21 Gen Pivot'!X159</f>
        <v>1475.5</v>
      </c>
    </row>
    <row r="166" spans="1:44" x14ac:dyDescent="0.25">
      <c r="A166" s="126">
        <f t="shared" si="82"/>
        <v>44323.458333332957</v>
      </c>
      <c r="B166" s="171">
        <v>385</v>
      </c>
      <c r="C166" s="98"/>
      <c r="D166" s="98"/>
      <c r="E166" s="89">
        <f t="shared" si="61"/>
        <v>385</v>
      </c>
      <c r="F166" s="29">
        <f t="shared" si="62"/>
        <v>155</v>
      </c>
      <c r="G166" s="28" t="str">
        <f t="shared" si="63"/>
        <v>Yes</v>
      </c>
      <c r="H166" s="33">
        <f>'05-21 Hourly Purch Alloc'!F160</f>
        <v>70.891999999999996</v>
      </c>
      <c r="I166" s="23">
        <f t="shared" si="64"/>
        <v>9.3000000000000007</v>
      </c>
      <c r="J166" s="13">
        <f t="shared" si="65"/>
        <v>70.891999999999996</v>
      </c>
      <c r="K166" s="96">
        <f t="shared" si="66"/>
        <v>70.891999999999996</v>
      </c>
      <c r="L166" s="13">
        <f t="shared" si="67"/>
        <v>492.48480000000001</v>
      </c>
      <c r="M166" s="13">
        <f t="shared" si="68"/>
        <v>595.5</v>
      </c>
      <c r="N166" s="13">
        <f t="shared" si="69"/>
        <v>562.77</v>
      </c>
      <c r="O166" s="11">
        <f t="shared" si="70"/>
        <v>0</v>
      </c>
      <c r="P166" s="11">
        <f t="shared" si="71"/>
        <v>0</v>
      </c>
      <c r="Q166" s="11">
        <f t="shared" si="72"/>
        <v>0</v>
      </c>
      <c r="R166" s="15">
        <f t="shared" si="73"/>
        <v>0</v>
      </c>
      <c r="S166" s="15">
        <f t="shared" si="74"/>
        <v>0</v>
      </c>
      <c r="T166" s="15">
        <f t="shared" si="75"/>
        <v>0</v>
      </c>
      <c r="U166" s="121">
        <f>'05-21 Hourly Purch Alloc'!J160</f>
        <v>27.256</v>
      </c>
      <c r="V166" s="109">
        <f t="shared" si="76"/>
        <v>0</v>
      </c>
      <c r="W166" s="16">
        <f t="shared" si="77"/>
        <v>21.206728953433903</v>
      </c>
      <c r="X166" s="17">
        <f t="shared" si="78"/>
        <v>0</v>
      </c>
      <c r="Y166" s="18">
        <f t="shared" si="79"/>
        <v>0</v>
      </c>
      <c r="Z166" s="191"/>
      <c r="AA166" s="113">
        <f t="shared" si="80"/>
        <v>0</v>
      </c>
      <c r="AB166" s="4">
        <f t="shared" si="81"/>
        <v>0</v>
      </c>
      <c r="AD166" s="8"/>
      <c r="AE166" s="46">
        <f>'05-21 Gen Pivot'!V160</f>
        <v>492.48480000000001</v>
      </c>
      <c r="AF166" s="120">
        <f>'05-21 KP Int Load &amp; Marg Loss'!N156</f>
        <v>562.77</v>
      </c>
      <c r="AG166" s="47">
        <f>'05-21 KP Int Load &amp; Marg Loss'!V156</f>
        <v>9.3000000000000007</v>
      </c>
      <c r="AH166" s="46">
        <f>'05-21 Gen Pivot'!W160</f>
        <v>595.5</v>
      </c>
      <c r="AJ166" s="122">
        <f>'05-21 Gen Pivot'!Y160</f>
        <v>593</v>
      </c>
      <c r="AL166" s="8">
        <f t="shared" si="83"/>
        <v>2.5</v>
      </c>
      <c r="AN166" s="8">
        <f t="shared" si="84"/>
        <v>492.48480000000001</v>
      </c>
      <c r="AP166" s="12">
        <f t="shared" si="85"/>
        <v>-103.01519999999999</v>
      </c>
      <c r="AR166" s="122">
        <f>'05-21 Gen Pivot'!X160</f>
        <v>1475.5</v>
      </c>
    </row>
    <row r="167" spans="1:44" x14ac:dyDescent="0.25">
      <c r="A167" s="126">
        <f t="shared" si="82"/>
        <v>44323.499999999622</v>
      </c>
      <c r="B167" s="171">
        <v>385</v>
      </c>
      <c r="C167" s="98"/>
      <c r="D167" s="98"/>
      <c r="E167" s="89">
        <f t="shared" si="61"/>
        <v>385</v>
      </c>
      <c r="F167" s="29">
        <f t="shared" si="62"/>
        <v>156</v>
      </c>
      <c r="G167" s="28" t="str">
        <f t="shared" si="63"/>
        <v>Yes</v>
      </c>
      <c r="H167" s="33">
        <f>'05-21 Hourly Purch Alloc'!F161</f>
        <v>138.97800000000001</v>
      </c>
      <c r="I167" s="23">
        <f t="shared" si="64"/>
        <v>9.7000000000000011</v>
      </c>
      <c r="J167" s="13">
        <f t="shared" si="65"/>
        <v>138.97800000000001</v>
      </c>
      <c r="K167" s="96">
        <f t="shared" si="66"/>
        <v>138.97800000000001</v>
      </c>
      <c r="L167" s="13">
        <f t="shared" si="67"/>
        <v>445.7296</v>
      </c>
      <c r="M167" s="13">
        <f t="shared" si="68"/>
        <v>595.5</v>
      </c>
      <c r="N167" s="13">
        <f t="shared" si="69"/>
        <v>560.20000000000005</v>
      </c>
      <c r="O167" s="11">
        <f t="shared" si="70"/>
        <v>0</v>
      </c>
      <c r="P167" s="11">
        <f t="shared" si="71"/>
        <v>0</v>
      </c>
      <c r="Q167" s="11">
        <f t="shared" si="72"/>
        <v>0</v>
      </c>
      <c r="R167" s="15">
        <f t="shared" si="73"/>
        <v>0</v>
      </c>
      <c r="S167" s="15">
        <f t="shared" si="74"/>
        <v>0</v>
      </c>
      <c r="T167" s="15">
        <f t="shared" si="75"/>
        <v>0</v>
      </c>
      <c r="U167" s="121">
        <f>'05-21 Hourly Purch Alloc'!J161</f>
        <v>26.338999999999999</v>
      </c>
      <c r="V167" s="109">
        <f t="shared" si="76"/>
        <v>0</v>
      </c>
      <c r="W167" s="16">
        <f t="shared" si="77"/>
        <v>21.206728953433903</v>
      </c>
      <c r="X167" s="17">
        <f t="shared" si="78"/>
        <v>0</v>
      </c>
      <c r="Y167" s="18">
        <f t="shared" si="79"/>
        <v>0</v>
      </c>
      <c r="Z167" s="191"/>
      <c r="AA167" s="113">
        <f t="shared" si="80"/>
        <v>0</v>
      </c>
      <c r="AB167" s="4">
        <f t="shared" si="81"/>
        <v>0</v>
      </c>
      <c r="AD167" s="8"/>
      <c r="AE167" s="46">
        <f>'05-21 Gen Pivot'!V161</f>
        <v>445.7296</v>
      </c>
      <c r="AF167" s="120">
        <f>'05-21 KP Int Load &amp; Marg Loss'!N157</f>
        <v>560.20000000000005</v>
      </c>
      <c r="AG167" s="47">
        <f>'05-21 KP Int Load &amp; Marg Loss'!V157</f>
        <v>9.7000000000000011</v>
      </c>
      <c r="AH167" s="46">
        <f>'05-21 Gen Pivot'!W161</f>
        <v>595.5</v>
      </c>
      <c r="AJ167" s="122">
        <f>'05-21 Gen Pivot'!Y161</f>
        <v>593</v>
      </c>
      <c r="AL167" s="8">
        <f t="shared" si="83"/>
        <v>2.5</v>
      </c>
      <c r="AN167" s="8">
        <f t="shared" si="84"/>
        <v>445.7296</v>
      </c>
      <c r="AP167" s="12">
        <f t="shared" si="85"/>
        <v>-149.7704</v>
      </c>
      <c r="AR167" s="122">
        <f>'05-21 Gen Pivot'!X161</f>
        <v>1475.5</v>
      </c>
    </row>
    <row r="168" spans="1:44" x14ac:dyDescent="0.25">
      <c r="A168" s="126">
        <f t="shared" si="82"/>
        <v>44323.541666666286</v>
      </c>
      <c r="B168" s="171">
        <v>385</v>
      </c>
      <c r="C168" s="98"/>
      <c r="D168" s="98"/>
      <c r="E168" s="89">
        <f t="shared" si="61"/>
        <v>385</v>
      </c>
      <c r="F168" s="29">
        <f t="shared" si="62"/>
        <v>157</v>
      </c>
      <c r="G168" s="28" t="str">
        <f t="shared" si="63"/>
        <v>Yes</v>
      </c>
      <c r="H168" s="33">
        <f>'05-21 Hourly Purch Alloc'!F162</f>
        <v>146.054</v>
      </c>
      <c r="I168" s="23">
        <f t="shared" si="64"/>
        <v>9.6900000000000013</v>
      </c>
      <c r="J168" s="13">
        <f t="shared" si="65"/>
        <v>146.054</v>
      </c>
      <c r="K168" s="96">
        <f t="shared" si="66"/>
        <v>146.054</v>
      </c>
      <c r="L168" s="13">
        <f t="shared" si="67"/>
        <v>396.27519999999998</v>
      </c>
      <c r="M168" s="13">
        <f t="shared" si="68"/>
        <v>595.5</v>
      </c>
      <c r="N168" s="13">
        <f t="shared" si="69"/>
        <v>552.02</v>
      </c>
      <c r="O168" s="11">
        <f t="shared" si="70"/>
        <v>0</v>
      </c>
      <c r="P168" s="11">
        <f t="shared" si="71"/>
        <v>0</v>
      </c>
      <c r="Q168" s="11">
        <f t="shared" si="72"/>
        <v>0</v>
      </c>
      <c r="R168" s="15">
        <f t="shared" si="73"/>
        <v>0</v>
      </c>
      <c r="S168" s="15">
        <f t="shared" si="74"/>
        <v>0</v>
      </c>
      <c r="T168" s="15">
        <f t="shared" si="75"/>
        <v>0</v>
      </c>
      <c r="U168" s="121">
        <f>'05-21 Hourly Purch Alloc'!J162</f>
        <v>33.201643474331412</v>
      </c>
      <c r="V168" s="109">
        <f t="shared" si="76"/>
        <v>0</v>
      </c>
      <c r="W168" s="16">
        <f t="shared" si="77"/>
        <v>21.206728953433903</v>
      </c>
      <c r="X168" s="17">
        <f t="shared" si="78"/>
        <v>0</v>
      </c>
      <c r="Y168" s="18">
        <f t="shared" si="79"/>
        <v>0</v>
      </c>
      <c r="Z168" s="191"/>
      <c r="AA168" s="113">
        <f t="shared" si="80"/>
        <v>0</v>
      </c>
      <c r="AB168" s="4">
        <f t="shared" si="81"/>
        <v>0</v>
      </c>
      <c r="AD168" s="8"/>
      <c r="AE168" s="46">
        <f>'05-21 Gen Pivot'!V162</f>
        <v>396.27519999999998</v>
      </c>
      <c r="AF168" s="120">
        <f>'05-21 KP Int Load &amp; Marg Loss'!N158</f>
        <v>552.02</v>
      </c>
      <c r="AG168" s="47">
        <f>'05-21 KP Int Load &amp; Marg Loss'!V158</f>
        <v>9.6900000000000013</v>
      </c>
      <c r="AH168" s="46">
        <f>'05-21 Gen Pivot'!W162</f>
        <v>595.5</v>
      </c>
      <c r="AJ168" s="122">
        <f>'05-21 Gen Pivot'!Y162</f>
        <v>593</v>
      </c>
      <c r="AL168" s="8">
        <f t="shared" si="83"/>
        <v>2.5</v>
      </c>
      <c r="AN168" s="8">
        <f t="shared" si="84"/>
        <v>396.27519999999998</v>
      </c>
      <c r="AP168" s="12">
        <f t="shared" si="85"/>
        <v>-199.22480000000002</v>
      </c>
      <c r="AR168" s="122">
        <f>'05-21 Gen Pivot'!X162</f>
        <v>1475.5</v>
      </c>
    </row>
    <row r="169" spans="1:44" x14ac:dyDescent="0.25">
      <c r="A169" s="126">
        <f t="shared" si="82"/>
        <v>44323.58333333295</v>
      </c>
      <c r="B169" s="171">
        <v>385</v>
      </c>
      <c r="C169" s="98"/>
      <c r="D169" s="98"/>
      <c r="E169" s="89">
        <f t="shared" si="61"/>
        <v>385</v>
      </c>
      <c r="F169" s="29">
        <f t="shared" si="62"/>
        <v>158</v>
      </c>
      <c r="G169" s="28" t="str">
        <f t="shared" si="63"/>
        <v>Yes</v>
      </c>
      <c r="H169" s="33">
        <f>'05-21 Hourly Purch Alloc'!F163</f>
        <v>152.02800000000002</v>
      </c>
      <c r="I169" s="23">
        <f t="shared" si="64"/>
        <v>9.9</v>
      </c>
      <c r="J169" s="13">
        <f t="shared" si="65"/>
        <v>152.02800000000002</v>
      </c>
      <c r="K169" s="96">
        <f t="shared" si="66"/>
        <v>152.02800000000002</v>
      </c>
      <c r="L169" s="13">
        <f t="shared" si="67"/>
        <v>383.42399999999998</v>
      </c>
      <c r="M169" s="13">
        <f t="shared" si="68"/>
        <v>595.5</v>
      </c>
      <c r="N169" s="13">
        <f t="shared" si="69"/>
        <v>545.35</v>
      </c>
      <c r="O169" s="11">
        <f t="shared" si="70"/>
        <v>0</v>
      </c>
      <c r="P169" s="11">
        <f t="shared" si="71"/>
        <v>0</v>
      </c>
      <c r="Q169" s="11">
        <f t="shared" si="72"/>
        <v>0</v>
      </c>
      <c r="R169" s="15">
        <f t="shared" si="73"/>
        <v>0</v>
      </c>
      <c r="S169" s="15">
        <f t="shared" si="74"/>
        <v>0</v>
      </c>
      <c r="T169" s="15">
        <f t="shared" si="75"/>
        <v>0</v>
      </c>
      <c r="U169" s="121">
        <f>'05-21 Hourly Purch Alloc'!J163</f>
        <v>25.977501512879204</v>
      </c>
      <c r="V169" s="109">
        <f t="shared" si="76"/>
        <v>0</v>
      </c>
      <c r="W169" s="16">
        <f t="shared" si="77"/>
        <v>21.206728953433903</v>
      </c>
      <c r="X169" s="17">
        <f t="shared" si="78"/>
        <v>0</v>
      </c>
      <c r="Y169" s="18">
        <f t="shared" si="79"/>
        <v>0</v>
      </c>
      <c r="Z169" s="191"/>
      <c r="AA169" s="113">
        <f t="shared" si="80"/>
        <v>0</v>
      </c>
      <c r="AB169" s="4">
        <f t="shared" si="81"/>
        <v>0</v>
      </c>
      <c r="AD169" s="8"/>
      <c r="AE169" s="46">
        <f>'05-21 Gen Pivot'!V163</f>
        <v>383.42399999999998</v>
      </c>
      <c r="AF169" s="120">
        <f>'05-21 KP Int Load &amp; Marg Loss'!N159</f>
        <v>545.35</v>
      </c>
      <c r="AG169" s="47">
        <f>'05-21 KP Int Load &amp; Marg Loss'!V159</f>
        <v>9.9</v>
      </c>
      <c r="AH169" s="46">
        <f>'05-21 Gen Pivot'!W163</f>
        <v>595.5</v>
      </c>
      <c r="AJ169" s="122">
        <f>'05-21 Gen Pivot'!Y163</f>
        <v>593</v>
      </c>
      <c r="AL169" s="8">
        <f t="shared" si="83"/>
        <v>2.5</v>
      </c>
      <c r="AN169" s="8">
        <f t="shared" si="84"/>
        <v>383.42399999999998</v>
      </c>
      <c r="AP169" s="12">
        <f t="shared" si="85"/>
        <v>-212.07600000000002</v>
      </c>
      <c r="AR169" s="122">
        <f>'05-21 Gen Pivot'!X163</f>
        <v>1475.5</v>
      </c>
    </row>
    <row r="170" spans="1:44" x14ac:dyDescent="0.25">
      <c r="A170" s="126">
        <f t="shared" si="82"/>
        <v>44323.624999999614</v>
      </c>
      <c r="B170" s="171">
        <v>385</v>
      </c>
      <c r="C170" s="98"/>
      <c r="D170" s="98"/>
      <c r="E170" s="89">
        <f t="shared" si="61"/>
        <v>385</v>
      </c>
      <c r="F170" s="29">
        <f t="shared" si="62"/>
        <v>159</v>
      </c>
      <c r="G170" s="28" t="str">
        <f t="shared" si="63"/>
        <v>Yes</v>
      </c>
      <c r="H170" s="33">
        <f>'05-21 Hourly Purch Alloc'!F164</f>
        <v>158.41899999999998</v>
      </c>
      <c r="I170" s="23">
        <f t="shared" si="64"/>
        <v>10</v>
      </c>
      <c r="J170" s="13">
        <f t="shared" si="65"/>
        <v>158.41899999999998</v>
      </c>
      <c r="K170" s="96">
        <f t="shared" si="66"/>
        <v>158.41899999999998</v>
      </c>
      <c r="L170" s="13">
        <f t="shared" si="67"/>
        <v>367.69599999999997</v>
      </c>
      <c r="M170" s="13">
        <f t="shared" si="68"/>
        <v>595.5</v>
      </c>
      <c r="N170" s="13">
        <f t="shared" si="69"/>
        <v>536.11</v>
      </c>
      <c r="O170" s="11">
        <f t="shared" si="70"/>
        <v>0</v>
      </c>
      <c r="P170" s="11">
        <f t="shared" si="71"/>
        <v>0</v>
      </c>
      <c r="Q170" s="11">
        <f t="shared" si="72"/>
        <v>0</v>
      </c>
      <c r="R170" s="15">
        <f t="shared" si="73"/>
        <v>0</v>
      </c>
      <c r="S170" s="15">
        <f t="shared" si="74"/>
        <v>0</v>
      </c>
      <c r="T170" s="15">
        <f t="shared" si="75"/>
        <v>0</v>
      </c>
      <c r="U170" s="121">
        <f>'05-21 Hourly Purch Alloc'!J164</f>
        <v>26.188965370315433</v>
      </c>
      <c r="V170" s="109">
        <f t="shared" si="76"/>
        <v>0</v>
      </c>
      <c r="W170" s="16">
        <f t="shared" si="77"/>
        <v>21.206728953433903</v>
      </c>
      <c r="X170" s="17">
        <f t="shared" si="78"/>
        <v>0</v>
      </c>
      <c r="Y170" s="18">
        <f t="shared" si="79"/>
        <v>0</v>
      </c>
      <c r="Z170" s="191"/>
      <c r="AA170" s="113">
        <f t="shared" si="80"/>
        <v>0</v>
      </c>
      <c r="AB170" s="4">
        <f t="shared" si="81"/>
        <v>0</v>
      </c>
      <c r="AD170" s="8"/>
      <c r="AE170" s="46">
        <f>'05-21 Gen Pivot'!V164</f>
        <v>367.69599999999997</v>
      </c>
      <c r="AF170" s="120">
        <f>'05-21 KP Int Load &amp; Marg Loss'!N160</f>
        <v>536.11</v>
      </c>
      <c r="AG170" s="47">
        <f>'05-21 KP Int Load &amp; Marg Loss'!V160</f>
        <v>10</v>
      </c>
      <c r="AH170" s="46">
        <f>'05-21 Gen Pivot'!W164</f>
        <v>595.5</v>
      </c>
      <c r="AJ170" s="122">
        <f>'05-21 Gen Pivot'!Y164</f>
        <v>593</v>
      </c>
      <c r="AL170" s="8">
        <f t="shared" si="83"/>
        <v>2.5</v>
      </c>
      <c r="AN170" s="8">
        <f t="shared" si="84"/>
        <v>367.69599999999997</v>
      </c>
      <c r="AP170" s="12">
        <f t="shared" si="85"/>
        <v>-227.80400000000003</v>
      </c>
      <c r="AR170" s="122">
        <f>'05-21 Gen Pivot'!X164</f>
        <v>1475.5</v>
      </c>
    </row>
    <row r="171" spans="1:44" x14ac:dyDescent="0.25">
      <c r="A171" s="126">
        <f t="shared" si="82"/>
        <v>44323.666666666279</v>
      </c>
      <c r="B171" s="171">
        <v>385</v>
      </c>
      <c r="C171" s="98"/>
      <c r="D171" s="98"/>
      <c r="E171" s="89">
        <f t="shared" si="61"/>
        <v>385</v>
      </c>
      <c r="F171" s="29">
        <f t="shared" si="62"/>
        <v>160</v>
      </c>
      <c r="G171" s="28" t="str">
        <f t="shared" si="63"/>
        <v>Yes</v>
      </c>
      <c r="H171" s="33">
        <f>'05-21 Hourly Purch Alloc'!F165</f>
        <v>157.833</v>
      </c>
      <c r="I171" s="23">
        <f t="shared" si="64"/>
        <v>8.9999999999999982</v>
      </c>
      <c r="J171" s="13">
        <f t="shared" si="65"/>
        <v>157.833</v>
      </c>
      <c r="K171" s="96">
        <f t="shared" si="66"/>
        <v>157.833</v>
      </c>
      <c r="L171" s="13">
        <f t="shared" si="67"/>
        <v>370.59680000000003</v>
      </c>
      <c r="M171" s="13">
        <f t="shared" si="68"/>
        <v>595.5</v>
      </c>
      <c r="N171" s="13">
        <f t="shared" si="69"/>
        <v>537.43000000000006</v>
      </c>
      <c r="O171" s="11">
        <f t="shared" si="70"/>
        <v>0</v>
      </c>
      <c r="P171" s="11">
        <f t="shared" si="71"/>
        <v>0</v>
      </c>
      <c r="Q171" s="11">
        <f t="shared" si="72"/>
        <v>0</v>
      </c>
      <c r="R171" s="15">
        <f t="shared" si="73"/>
        <v>0</v>
      </c>
      <c r="S171" s="15">
        <f t="shared" si="74"/>
        <v>0</v>
      </c>
      <c r="T171" s="15">
        <f t="shared" si="75"/>
        <v>0</v>
      </c>
      <c r="U171" s="121">
        <f>'05-21 Hourly Purch Alloc'!J165</f>
        <v>26.521103742563344</v>
      </c>
      <c r="V171" s="109">
        <f t="shared" si="76"/>
        <v>0</v>
      </c>
      <c r="W171" s="16">
        <f t="shared" si="77"/>
        <v>21.206728953433903</v>
      </c>
      <c r="X171" s="17">
        <f t="shared" si="78"/>
        <v>0</v>
      </c>
      <c r="Y171" s="18">
        <f t="shared" si="79"/>
        <v>0</v>
      </c>
      <c r="Z171" s="191"/>
      <c r="AA171" s="113">
        <f t="shared" si="80"/>
        <v>0</v>
      </c>
      <c r="AB171" s="4">
        <f t="shared" si="81"/>
        <v>0</v>
      </c>
      <c r="AD171" s="8"/>
      <c r="AE171" s="46">
        <f>'05-21 Gen Pivot'!V165</f>
        <v>370.59680000000003</v>
      </c>
      <c r="AF171" s="120">
        <f>'05-21 KP Int Load &amp; Marg Loss'!N161</f>
        <v>537.43000000000006</v>
      </c>
      <c r="AG171" s="47">
        <f>'05-21 KP Int Load &amp; Marg Loss'!V161</f>
        <v>8.9999999999999982</v>
      </c>
      <c r="AH171" s="46">
        <f>'05-21 Gen Pivot'!W165</f>
        <v>595.5</v>
      </c>
      <c r="AJ171" s="122">
        <f>'05-21 Gen Pivot'!Y165</f>
        <v>593</v>
      </c>
      <c r="AL171" s="8">
        <f t="shared" si="83"/>
        <v>2.5</v>
      </c>
      <c r="AN171" s="8">
        <f t="shared" si="84"/>
        <v>370.59680000000003</v>
      </c>
      <c r="AP171" s="12">
        <f t="shared" si="85"/>
        <v>-224.90319999999997</v>
      </c>
      <c r="AR171" s="122">
        <f>'05-21 Gen Pivot'!X165</f>
        <v>1475.5</v>
      </c>
    </row>
    <row r="172" spans="1:44" x14ac:dyDescent="0.25">
      <c r="A172" s="126">
        <f t="shared" si="82"/>
        <v>44323.708333332943</v>
      </c>
      <c r="B172" s="171">
        <v>385</v>
      </c>
      <c r="C172" s="98"/>
      <c r="D172" s="98"/>
      <c r="E172" s="89">
        <f t="shared" si="61"/>
        <v>385</v>
      </c>
      <c r="F172" s="29">
        <f t="shared" si="62"/>
        <v>161</v>
      </c>
      <c r="G172" s="28" t="str">
        <f t="shared" si="63"/>
        <v>Yes</v>
      </c>
      <c r="H172" s="33">
        <f>'05-21 Hourly Purch Alloc'!F166</f>
        <v>186.654</v>
      </c>
      <c r="I172" s="23">
        <f t="shared" si="64"/>
        <v>9.27</v>
      </c>
      <c r="J172" s="13">
        <f t="shared" si="65"/>
        <v>186.654</v>
      </c>
      <c r="K172" s="96">
        <f t="shared" si="66"/>
        <v>186.654</v>
      </c>
      <c r="L172" s="13">
        <f t="shared" si="67"/>
        <v>332.00479999999999</v>
      </c>
      <c r="M172" s="13">
        <f t="shared" si="68"/>
        <v>595.5</v>
      </c>
      <c r="N172" s="13">
        <f t="shared" si="69"/>
        <v>527.92999999999995</v>
      </c>
      <c r="O172" s="11">
        <f t="shared" si="70"/>
        <v>0</v>
      </c>
      <c r="P172" s="11">
        <f t="shared" si="71"/>
        <v>0</v>
      </c>
      <c r="Q172" s="11">
        <f t="shared" si="72"/>
        <v>0</v>
      </c>
      <c r="R172" s="15">
        <f t="shared" si="73"/>
        <v>0</v>
      </c>
      <c r="S172" s="15">
        <f t="shared" si="74"/>
        <v>0</v>
      </c>
      <c r="T172" s="15">
        <f t="shared" si="75"/>
        <v>0</v>
      </c>
      <c r="U172" s="121">
        <f>'05-21 Hourly Purch Alloc'!J166</f>
        <v>25.024000342880409</v>
      </c>
      <c r="V172" s="109">
        <f t="shared" si="76"/>
        <v>0</v>
      </c>
      <c r="W172" s="16">
        <f t="shared" si="77"/>
        <v>21.206728953433903</v>
      </c>
      <c r="X172" s="17">
        <f t="shared" si="78"/>
        <v>0</v>
      </c>
      <c r="Y172" s="18">
        <f t="shared" si="79"/>
        <v>0</v>
      </c>
      <c r="Z172" s="191"/>
      <c r="AA172" s="113">
        <f t="shared" si="80"/>
        <v>0</v>
      </c>
      <c r="AB172" s="4">
        <f t="shared" si="81"/>
        <v>0</v>
      </c>
      <c r="AD172" s="8"/>
      <c r="AE172" s="46">
        <f>'05-21 Gen Pivot'!V166</f>
        <v>332.00479999999999</v>
      </c>
      <c r="AF172" s="120">
        <f>'05-21 KP Int Load &amp; Marg Loss'!N162</f>
        <v>527.92999999999995</v>
      </c>
      <c r="AG172" s="47">
        <f>'05-21 KP Int Load &amp; Marg Loss'!V162</f>
        <v>9.27</v>
      </c>
      <c r="AH172" s="46">
        <f>'05-21 Gen Pivot'!W166</f>
        <v>595.5</v>
      </c>
      <c r="AJ172" s="122">
        <f>'05-21 Gen Pivot'!Y166</f>
        <v>593</v>
      </c>
      <c r="AL172" s="8">
        <f t="shared" si="83"/>
        <v>2.5</v>
      </c>
      <c r="AN172" s="8">
        <f t="shared" si="84"/>
        <v>332.00479999999999</v>
      </c>
      <c r="AP172" s="12">
        <f t="shared" si="85"/>
        <v>-263.49520000000001</v>
      </c>
      <c r="AR172" s="122">
        <f>'05-21 Gen Pivot'!X166</f>
        <v>1475.5</v>
      </c>
    </row>
    <row r="173" spans="1:44" x14ac:dyDescent="0.25">
      <c r="A173" s="126">
        <f t="shared" si="82"/>
        <v>44323.749999999607</v>
      </c>
      <c r="B173" s="171">
        <v>385</v>
      </c>
      <c r="C173" s="98"/>
      <c r="D173" s="98"/>
      <c r="E173" s="89">
        <f t="shared" si="61"/>
        <v>385</v>
      </c>
      <c r="F173" s="29">
        <f t="shared" si="62"/>
        <v>162</v>
      </c>
      <c r="G173" s="28" t="str">
        <f t="shared" si="63"/>
        <v>Yes</v>
      </c>
      <c r="H173" s="33">
        <f>'05-21 Hourly Purch Alloc'!F167</f>
        <v>175.64</v>
      </c>
      <c r="I173" s="23">
        <f t="shared" si="64"/>
        <v>9.06</v>
      </c>
      <c r="J173" s="13">
        <f t="shared" si="65"/>
        <v>175.64</v>
      </c>
      <c r="K173" s="96">
        <f t="shared" si="66"/>
        <v>175.64</v>
      </c>
      <c r="L173" s="13">
        <f t="shared" si="67"/>
        <v>332.57599999999996</v>
      </c>
      <c r="M173" s="13">
        <f t="shared" si="68"/>
        <v>595.5</v>
      </c>
      <c r="N173" s="13">
        <f t="shared" si="69"/>
        <v>517.2700000000001</v>
      </c>
      <c r="O173" s="11">
        <f t="shared" si="70"/>
        <v>0</v>
      </c>
      <c r="P173" s="11">
        <f t="shared" si="71"/>
        <v>0</v>
      </c>
      <c r="Q173" s="11">
        <f t="shared" si="72"/>
        <v>0</v>
      </c>
      <c r="R173" s="15">
        <f t="shared" si="73"/>
        <v>0</v>
      </c>
      <c r="S173" s="15">
        <f t="shared" si="74"/>
        <v>0</v>
      </c>
      <c r="T173" s="15">
        <f t="shared" si="75"/>
        <v>0</v>
      </c>
      <c r="U173" s="121">
        <f>'05-21 Hourly Purch Alloc'!J167</f>
        <v>25.588934297426555</v>
      </c>
      <c r="V173" s="109">
        <f t="shared" si="76"/>
        <v>0</v>
      </c>
      <c r="W173" s="16">
        <f t="shared" si="77"/>
        <v>21.206728953433903</v>
      </c>
      <c r="X173" s="17">
        <f t="shared" si="78"/>
        <v>0</v>
      </c>
      <c r="Y173" s="18">
        <f t="shared" si="79"/>
        <v>0</v>
      </c>
      <c r="Z173" s="191"/>
      <c r="AA173" s="113">
        <f t="shared" si="80"/>
        <v>0</v>
      </c>
      <c r="AB173" s="4">
        <f t="shared" si="81"/>
        <v>0</v>
      </c>
      <c r="AD173" s="8"/>
      <c r="AE173" s="46">
        <f>'05-21 Gen Pivot'!V167</f>
        <v>332.57599999999996</v>
      </c>
      <c r="AF173" s="120">
        <f>'05-21 KP Int Load &amp; Marg Loss'!N163</f>
        <v>517.2700000000001</v>
      </c>
      <c r="AG173" s="47">
        <f>'05-21 KP Int Load &amp; Marg Loss'!V163</f>
        <v>9.06</v>
      </c>
      <c r="AH173" s="46">
        <f>'05-21 Gen Pivot'!W167</f>
        <v>595.5</v>
      </c>
      <c r="AJ173" s="122">
        <f>'05-21 Gen Pivot'!Y167</f>
        <v>593</v>
      </c>
      <c r="AL173" s="8">
        <f t="shared" si="83"/>
        <v>2.5</v>
      </c>
      <c r="AN173" s="8">
        <f t="shared" si="84"/>
        <v>332.57599999999996</v>
      </c>
      <c r="AP173" s="12">
        <f t="shared" si="85"/>
        <v>-262.92400000000004</v>
      </c>
      <c r="AR173" s="122">
        <f>'05-21 Gen Pivot'!X167</f>
        <v>1475.5</v>
      </c>
    </row>
    <row r="174" spans="1:44" x14ac:dyDescent="0.25">
      <c r="A174" s="126">
        <f t="shared" si="82"/>
        <v>44323.791666666271</v>
      </c>
      <c r="B174" s="171">
        <v>385</v>
      </c>
      <c r="C174" s="98"/>
      <c r="D174" s="98"/>
      <c r="E174" s="89">
        <f t="shared" si="61"/>
        <v>385</v>
      </c>
      <c r="F174" s="29">
        <f t="shared" si="62"/>
        <v>163</v>
      </c>
      <c r="G174" s="28" t="str">
        <f t="shared" si="63"/>
        <v>Yes</v>
      </c>
      <c r="H174" s="33">
        <f>'05-21 Hourly Purch Alloc'!F168</f>
        <v>178.791</v>
      </c>
      <c r="I174" s="23">
        <f t="shared" si="64"/>
        <v>8.77</v>
      </c>
      <c r="J174" s="13">
        <f t="shared" si="65"/>
        <v>178.791</v>
      </c>
      <c r="K174" s="96">
        <f t="shared" si="66"/>
        <v>178.791</v>
      </c>
      <c r="L174" s="13">
        <f t="shared" si="67"/>
        <v>329.29599999999999</v>
      </c>
      <c r="M174" s="13">
        <f t="shared" si="68"/>
        <v>595.5</v>
      </c>
      <c r="N174" s="13">
        <f t="shared" si="69"/>
        <v>516.87</v>
      </c>
      <c r="O174" s="11">
        <f t="shared" si="70"/>
        <v>0</v>
      </c>
      <c r="P174" s="11">
        <f t="shared" si="71"/>
        <v>0</v>
      </c>
      <c r="Q174" s="11">
        <f t="shared" si="72"/>
        <v>0</v>
      </c>
      <c r="R174" s="15">
        <f t="shared" si="73"/>
        <v>0</v>
      </c>
      <c r="S174" s="15">
        <f t="shared" si="74"/>
        <v>0</v>
      </c>
      <c r="T174" s="15">
        <f t="shared" si="75"/>
        <v>0</v>
      </c>
      <c r="U174" s="121">
        <f>'05-21 Hourly Purch Alloc'!J168</f>
        <v>25.9356610064265</v>
      </c>
      <c r="V174" s="109">
        <f t="shared" si="76"/>
        <v>0</v>
      </c>
      <c r="W174" s="16">
        <f t="shared" si="77"/>
        <v>21.206728953433903</v>
      </c>
      <c r="X174" s="17">
        <f t="shared" si="78"/>
        <v>0</v>
      </c>
      <c r="Y174" s="18">
        <f t="shared" si="79"/>
        <v>0</v>
      </c>
      <c r="Z174" s="191"/>
      <c r="AA174" s="113">
        <f t="shared" si="80"/>
        <v>0</v>
      </c>
      <c r="AB174" s="4">
        <f t="shared" si="81"/>
        <v>0</v>
      </c>
      <c r="AD174" s="8"/>
      <c r="AE174" s="46">
        <f>'05-21 Gen Pivot'!V168</f>
        <v>329.29599999999999</v>
      </c>
      <c r="AF174" s="120">
        <f>'05-21 KP Int Load &amp; Marg Loss'!N164</f>
        <v>516.87</v>
      </c>
      <c r="AG174" s="47">
        <f>'05-21 KP Int Load &amp; Marg Loss'!V164</f>
        <v>8.77</v>
      </c>
      <c r="AH174" s="46">
        <f>'05-21 Gen Pivot'!W168</f>
        <v>595.5</v>
      </c>
      <c r="AJ174" s="122">
        <f>'05-21 Gen Pivot'!Y168</f>
        <v>593</v>
      </c>
      <c r="AL174" s="8">
        <f t="shared" si="83"/>
        <v>2.5</v>
      </c>
      <c r="AN174" s="8">
        <f t="shared" si="84"/>
        <v>329.29599999999999</v>
      </c>
      <c r="AP174" s="12">
        <f t="shared" si="85"/>
        <v>-266.20400000000001</v>
      </c>
      <c r="AR174" s="122">
        <f>'05-21 Gen Pivot'!X168</f>
        <v>1475.5</v>
      </c>
    </row>
    <row r="175" spans="1:44" x14ac:dyDescent="0.25">
      <c r="A175" s="126">
        <f t="shared" si="82"/>
        <v>44323.833333332936</v>
      </c>
      <c r="B175" s="171">
        <v>385</v>
      </c>
      <c r="C175" s="98"/>
      <c r="D175" s="98"/>
      <c r="E175" s="89">
        <f t="shared" si="61"/>
        <v>385</v>
      </c>
      <c r="F175" s="29">
        <f t="shared" si="62"/>
        <v>164</v>
      </c>
      <c r="G175" s="28" t="str">
        <f t="shared" si="63"/>
        <v>Yes</v>
      </c>
      <c r="H175" s="33">
        <f>'05-21 Hourly Purch Alloc'!F169</f>
        <v>166.11100000000002</v>
      </c>
      <c r="I175" s="23">
        <f t="shared" si="64"/>
        <v>8.67</v>
      </c>
      <c r="J175" s="13">
        <f t="shared" si="65"/>
        <v>166.11100000000002</v>
      </c>
      <c r="K175" s="96">
        <f t="shared" si="66"/>
        <v>166.11100000000002</v>
      </c>
      <c r="L175" s="13">
        <f t="shared" si="67"/>
        <v>342.67679999999996</v>
      </c>
      <c r="M175" s="13">
        <f t="shared" si="68"/>
        <v>595.5</v>
      </c>
      <c r="N175" s="13">
        <f t="shared" si="69"/>
        <v>517.46999999999991</v>
      </c>
      <c r="O175" s="11">
        <f t="shared" si="70"/>
        <v>0</v>
      </c>
      <c r="P175" s="11">
        <f t="shared" si="71"/>
        <v>0</v>
      </c>
      <c r="Q175" s="11">
        <f t="shared" si="72"/>
        <v>0</v>
      </c>
      <c r="R175" s="15">
        <f t="shared" si="73"/>
        <v>0</v>
      </c>
      <c r="S175" s="15">
        <f t="shared" si="74"/>
        <v>0</v>
      </c>
      <c r="T175" s="15">
        <f t="shared" si="75"/>
        <v>0</v>
      </c>
      <c r="U175" s="121">
        <f>'05-21 Hourly Purch Alloc'!J169</f>
        <v>25.023917651449931</v>
      </c>
      <c r="V175" s="109">
        <f t="shared" si="76"/>
        <v>0</v>
      </c>
      <c r="W175" s="16">
        <f t="shared" si="77"/>
        <v>21.206728953433903</v>
      </c>
      <c r="X175" s="17">
        <f t="shared" si="78"/>
        <v>0</v>
      </c>
      <c r="Y175" s="18">
        <f t="shared" si="79"/>
        <v>0</v>
      </c>
      <c r="Z175" s="191"/>
      <c r="AA175" s="113">
        <f t="shared" si="80"/>
        <v>0</v>
      </c>
      <c r="AB175" s="4">
        <f t="shared" si="81"/>
        <v>0</v>
      </c>
      <c r="AD175" s="8"/>
      <c r="AE175" s="46">
        <f>'05-21 Gen Pivot'!V169</f>
        <v>342.67679999999996</v>
      </c>
      <c r="AF175" s="120">
        <f>'05-21 KP Int Load &amp; Marg Loss'!N165</f>
        <v>517.46999999999991</v>
      </c>
      <c r="AG175" s="47">
        <f>'05-21 KP Int Load &amp; Marg Loss'!V165</f>
        <v>8.67</v>
      </c>
      <c r="AH175" s="46">
        <f>'05-21 Gen Pivot'!W169</f>
        <v>595.5</v>
      </c>
      <c r="AJ175" s="122">
        <f>'05-21 Gen Pivot'!Y169</f>
        <v>593</v>
      </c>
      <c r="AL175" s="8">
        <f t="shared" si="83"/>
        <v>2.5</v>
      </c>
      <c r="AN175" s="8">
        <f t="shared" si="84"/>
        <v>342.67679999999996</v>
      </c>
      <c r="AP175" s="12">
        <f t="shared" si="85"/>
        <v>-252.82320000000004</v>
      </c>
      <c r="AR175" s="122">
        <f>'05-21 Gen Pivot'!X169</f>
        <v>1475.5</v>
      </c>
    </row>
    <row r="176" spans="1:44" x14ac:dyDescent="0.25">
      <c r="A176" s="126">
        <f t="shared" si="82"/>
        <v>44323.8749999996</v>
      </c>
      <c r="B176" s="171">
        <v>385</v>
      </c>
      <c r="C176" s="98"/>
      <c r="D176" s="98"/>
      <c r="E176" s="89">
        <f t="shared" si="61"/>
        <v>385</v>
      </c>
      <c r="F176" s="29">
        <f t="shared" si="62"/>
        <v>165</v>
      </c>
      <c r="G176" s="28" t="str">
        <f t="shared" si="63"/>
        <v>Yes</v>
      </c>
      <c r="H176" s="33">
        <f>'05-21 Hourly Purch Alloc'!F170</f>
        <v>167.27500000000001</v>
      </c>
      <c r="I176" s="23">
        <f t="shared" si="64"/>
        <v>8.8899999999999988</v>
      </c>
      <c r="J176" s="13">
        <f t="shared" si="65"/>
        <v>167.27500000000001</v>
      </c>
      <c r="K176" s="96">
        <f t="shared" si="66"/>
        <v>167.27500000000001</v>
      </c>
      <c r="L176" s="13">
        <f t="shared" si="67"/>
        <v>362.05759999999998</v>
      </c>
      <c r="M176" s="13">
        <f t="shared" si="68"/>
        <v>595.5</v>
      </c>
      <c r="N176" s="13">
        <f t="shared" si="69"/>
        <v>538.23</v>
      </c>
      <c r="O176" s="11">
        <f t="shared" si="70"/>
        <v>0</v>
      </c>
      <c r="P176" s="11">
        <f t="shared" si="71"/>
        <v>0</v>
      </c>
      <c r="Q176" s="11">
        <f t="shared" si="72"/>
        <v>0</v>
      </c>
      <c r="R176" s="15">
        <f t="shared" si="73"/>
        <v>0</v>
      </c>
      <c r="S176" s="15">
        <f t="shared" si="74"/>
        <v>0</v>
      </c>
      <c r="T176" s="15">
        <f t="shared" si="75"/>
        <v>0</v>
      </c>
      <c r="U176" s="121">
        <f>'05-21 Hourly Purch Alloc'!J170</f>
        <v>32.856708115378865</v>
      </c>
      <c r="V176" s="109">
        <f t="shared" si="76"/>
        <v>0</v>
      </c>
      <c r="W176" s="16">
        <f t="shared" si="77"/>
        <v>21.206728953433903</v>
      </c>
      <c r="X176" s="17">
        <f t="shared" si="78"/>
        <v>0</v>
      </c>
      <c r="Y176" s="18">
        <f t="shared" si="79"/>
        <v>0</v>
      </c>
      <c r="Z176" s="191"/>
      <c r="AA176" s="113">
        <f t="shared" si="80"/>
        <v>0</v>
      </c>
      <c r="AB176" s="4">
        <f t="shared" si="81"/>
        <v>0</v>
      </c>
      <c r="AD176" s="8"/>
      <c r="AE176" s="46">
        <f>'05-21 Gen Pivot'!V170</f>
        <v>362.05759999999998</v>
      </c>
      <c r="AF176" s="120">
        <f>'05-21 KP Int Load &amp; Marg Loss'!N166</f>
        <v>538.23</v>
      </c>
      <c r="AG176" s="47">
        <f>'05-21 KP Int Load &amp; Marg Loss'!V166</f>
        <v>8.8899999999999988</v>
      </c>
      <c r="AH176" s="46">
        <f>'05-21 Gen Pivot'!W170</f>
        <v>595.5</v>
      </c>
      <c r="AJ176" s="122">
        <f>'05-21 Gen Pivot'!Y170</f>
        <v>593</v>
      </c>
      <c r="AL176" s="8">
        <f t="shared" si="83"/>
        <v>2.5</v>
      </c>
      <c r="AN176" s="8">
        <f t="shared" si="84"/>
        <v>362.05759999999998</v>
      </c>
      <c r="AP176" s="12">
        <f t="shared" si="85"/>
        <v>-233.44240000000002</v>
      </c>
      <c r="AR176" s="122">
        <f>'05-21 Gen Pivot'!X170</f>
        <v>1475.5</v>
      </c>
    </row>
    <row r="177" spans="1:44" x14ac:dyDescent="0.25">
      <c r="A177" s="126">
        <f t="shared" si="82"/>
        <v>44323.916666666264</v>
      </c>
      <c r="B177" s="171">
        <v>385</v>
      </c>
      <c r="C177" s="98"/>
      <c r="D177" s="98"/>
      <c r="E177" s="89">
        <f t="shared" si="61"/>
        <v>385</v>
      </c>
      <c r="F177" s="29">
        <f t="shared" si="62"/>
        <v>166</v>
      </c>
      <c r="G177" s="28" t="str">
        <f t="shared" si="63"/>
        <v>Yes</v>
      </c>
      <c r="H177" s="33">
        <f>'05-21 Hourly Purch Alloc'!F171</f>
        <v>181.80900000000003</v>
      </c>
      <c r="I177" s="23">
        <f t="shared" si="64"/>
        <v>8.69</v>
      </c>
      <c r="J177" s="13">
        <f t="shared" si="65"/>
        <v>181.80900000000003</v>
      </c>
      <c r="K177" s="96">
        <f t="shared" si="66"/>
        <v>181.80900000000003</v>
      </c>
      <c r="L177" s="13">
        <f t="shared" si="67"/>
        <v>360.18880000000001</v>
      </c>
      <c r="M177" s="13">
        <f t="shared" si="68"/>
        <v>595.5</v>
      </c>
      <c r="N177" s="13">
        <f t="shared" si="69"/>
        <v>550.69000000000005</v>
      </c>
      <c r="O177" s="11">
        <f t="shared" si="70"/>
        <v>0</v>
      </c>
      <c r="P177" s="11">
        <f t="shared" si="71"/>
        <v>0</v>
      </c>
      <c r="Q177" s="11">
        <f t="shared" si="72"/>
        <v>0</v>
      </c>
      <c r="R177" s="15">
        <f t="shared" si="73"/>
        <v>0</v>
      </c>
      <c r="S177" s="15">
        <f t="shared" si="74"/>
        <v>0</v>
      </c>
      <c r="T177" s="15">
        <f t="shared" si="75"/>
        <v>0</v>
      </c>
      <c r="U177" s="121">
        <f>'05-21 Hourly Purch Alloc'!J171</f>
        <v>27.368195347865061</v>
      </c>
      <c r="V177" s="109">
        <f t="shared" si="76"/>
        <v>0</v>
      </c>
      <c r="W177" s="16">
        <f t="shared" si="77"/>
        <v>21.206728953433903</v>
      </c>
      <c r="X177" s="17">
        <f t="shared" si="78"/>
        <v>0</v>
      </c>
      <c r="Y177" s="18">
        <f t="shared" si="79"/>
        <v>0</v>
      </c>
      <c r="Z177" s="191"/>
      <c r="AA177" s="113">
        <f t="shared" si="80"/>
        <v>0</v>
      </c>
      <c r="AB177" s="4">
        <f t="shared" si="81"/>
        <v>0</v>
      </c>
      <c r="AD177" s="8"/>
      <c r="AE177" s="46">
        <f>'05-21 Gen Pivot'!V171</f>
        <v>360.18880000000001</v>
      </c>
      <c r="AF177" s="120">
        <f>'05-21 KP Int Load &amp; Marg Loss'!N167</f>
        <v>550.69000000000005</v>
      </c>
      <c r="AG177" s="47">
        <f>'05-21 KP Int Load &amp; Marg Loss'!V167</f>
        <v>8.69</v>
      </c>
      <c r="AH177" s="46">
        <f>'05-21 Gen Pivot'!W171</f>
        <v>595.5</v>
      </c>
      <c r="AJ177" s="122">
        <f>'05-21 Gen Pivot'!Y171</f>
        <v>593</v>
      </c>
      <c r="AL177" s="8">
        <f t="shared" si="83"/>
        <v>2.5</v>
      </c>
      <c r="AN177" s="8">
        <f t="shared" si="84"/>
        <v>360.18880000000001</v>
      </c>
      <c r="AP177" s="12">
        <f t="shared" si="85"/>
        <v>-235.31119999999999</v>
      </c>
      <c r="AR177" s="122">
        <f>'05-21 Gen Pivot'!X171</f>
        <v>1475.5</v>
      </c>
    </row>
    <row r="178" spans="1:44" x14ac:dyDescent="0.25">
      <c r="A178" s="126">
        <f t="shared" si="82"/>
        <v>44323.958333332928</v>
      </c>
      <c r="B178" s="171">
        <v>385</v>
      </c>
      <c r="C178" s="98"/>
      <c r="D178" s="98"/>
      <c r="E178" s="89">
        <f t="shared" si="61"/>
        <v>385</v>
      </c>
      <c r="F178" s="29">
        <f t="shared" si="62"/>
        <v>167</v>
      </c>
      <c r="G178" s="28" t="str">
        <f t="shared" si="63"/>
        <v>Yes</v>
      </c>
      <c r="H178" s="33">
        <f>'05-21 Hourly Purch Alloc'!F172</f>
        <v>176.739</v>
      </c>
      <c r="I178" s="23">
        <f t="shared" si="64"/>
        <v>8.9999999999999982</v>
      </c>
      <c r="J178" s="13">
        <f t="shared" si="65"/>
        <v>176.739</v>
      </c>
      <c r="K178" s="96">
        <f t="shared" si="66"/>
        <v>176.739</v>
      </c>
      <c r="L178" s="13">
        <f t="shared" si="67"/>
        <v>348.5376</v>
      </c>
      <c r="M178" s="13">
        <f t="shared" si="68"/>
        <v>595.5</v>
      </c>
      <c r="N178" s="13">
        <f t="shared" si="69"/>
        <v>534.28</v>
      </c>
      <c r="O178" s="11">
        <f t="shared" si="70"/>
        <v>0</v>
      </c>
      <c r="P178" s="11">
        <f t="shared" si="71"/>
        <v>0</v>
      </c>
      <c r="Q178" s="11">
        <f t="shared" si="72"/>
        <v>0</v>
      </c>
      <c r="R178" s="15">
        <f t="shared" si="73"/>
        <v>0</v>
      </c>
      <c r="S178" s="15">
        <f t="shared" si="74"/>
        <v>0</v>
      </c>
      <c r="T178" s="15">
        <f t="shared" si="75"/>
        <v>0</v>
      </c>
      <c r="U178" s="121">
        <f>'05-21 Hourly Purch Alloc'!J172</f>
        <v>33.052405513214403</v>
      </c>
      <c r="V178" s="109">
        <f t="shared" si="76"/>
        <v>0</v>
      </c>
      <c r="W178" s="16">
        <f t="shared" si="77"/>
        <v>21.206728953433903</v>
      </c>
      <c r="X178" s="17">
        <f t="shared" si="78"/>
        <v>0</v>
      </c>
      <c r="Y178" s="18">
        <f t="shared" si="79"/>
        <v>0</v>
      </c>
      <c r="Z178" s="191"/>
      <c r="AA178" s="113">
        <f t="shared" si="80"/>
        <v>0</v>
      </c>
      <c r="AB178" s="4">
        <f t="shared" si="81"/>
        <v>0</v>
      </c>
      <c r="AD178" s="8"/>
      <c r="AE178" s="46">
        <f>'05-21 Gen Pivot'!V172</f>
        <v>348.5376</v>
      </c>
      <c r="AF178" s="120">
        <f>'05-21 KP Int Load &amp; Marg Loss'!N168</f>
        <v>534.28</v>
      </c>
      <c r="AG178" s="47">
        <f>'05-21 KP Int Load &amp; Marg Loss'!V168</f>
        <v>8.9999999999999982</v>
      </c>
      <c r="AH178" s="46">
        <f>'05-21 Gen Pivot'!W172</f>
        <v>595.5</v>
      </c>
      <c r="AJ178" s="122">
        <f>'05-21 Gen Pivot'!Y172</f>
        <v>593</v>
      </c>
      <c r="AL178" s="8">
        <f t="shared" si="83"/>
        <v>2.5</v>
      </c>
      <c r="AN178" s="8">
        <f t="shared" si="84"/>
        <v>348.5376</v>
      </c>
      <c r="AP178" s="12">
        <f t="shared" si="85"/>
        <v>-246.9624</v>
      </c>
      <c r="AR178" s="122">
        <f>'05-21 Gen Pivot'!X172</f>
        <v>1475.5</v>
      </c>
    </row>
    <row r="179" spans="1:44" x14ac:dyDescent="0.25">
      <c r="A179" s="126">
        <f t="shared" si="82"/>
        <v>44323.999999999593</v>
      </c>
      <c r="B179" s="171">
        <v>385</v>
      </c>
      <c r="C179" s="98"/>
      <c r="D179" s="98"/>
      <c r="E179" s="89">
        <f t="shared" si="61"/>
        <v>385</v>
      </c>
      <c r="F179" s="29">
        <f t="shared" si="62"/>
        <v>168</v>
      </c>
      <c r="G179" s="28" t="str">
        <f t="shared" si="63"/>
        <v>Yes</v>
      </c>
      <c r="H179" s="33">
        <f>'05-21 Hourly Purch Alloc'!F173</f>
        <v>171.55</v>
      </c>
      <c r="I179" s="23">
        <f t="shared" si="64"/>
        <v>8.379999999999999</v>
      </c>
      <c r="J179" s="13">
        <f t="shared" si="65"/>
        <v>171.55</v>
      </c>
      <c r="K179" s="96">
        <f t="shared" si="66"/>
        <v>171.55</v>
      </c>
      <c r="L179" s="13">
        <f t="shared" si="67"/>
        <v>362.63520000000005</v>
      </c>
      <c r="M179" s="13">
        <f t="shared" si="68"/>
        <v>595.5</v>
      </c>
      <c r="N179" s="13">
        <f t="shared" si="69"/>
        <v>520.68999999999994</v>
      </c>
      <c r="O179" s="11">
        <f t="shared" si="70"/>
        <v>0</v>
      </c>
      <c r="P179" s="11">
        <f t="shared" si="71"/>
        <v>0</v>
      </c>
      <c r="Q179" s="11">
        <f t="shared" si="72"/>
        <v>0</v>
      </c>
      <c r="R179" s="15">
        <f t="shared" si="73"/>
        <v>0</v>
      </c>
      <c r="S179" s="15">
        <f t="shared" si="74"/>
        <v>0</v>
      </c>
      <c r="T179" s="15">
        <f t="shared" si="75"/>
        <v>0</v>
      </c>
      <c r="U179" s="121">
        <f>'05-21 Hourly Purch Alloc'!J173</f>
        <v>24.76</v>
      </c>
      <c r="V179" s="109">
        <f t="shared" si="76"/>
        <v>0</v>
      </c>
      <c r="W179" s="16">
        <f t="shared" si="77"/>
        <v>21.206728953433903</v>
      </c>
      <c r="X179" s="17">
        <f t="shared" si="78"/>
        <v>0</v>
      </c>
      <c r="Y179" s="18">
        <f t="shared" si="79"/>
        <v>0</v>
      </c>
      <c r="Z179" s="191"/>
      <c r="AA179" s="113">
        <f t="shared" si="80"/>
        <v>0</v>
      </c>
      <c r="AB179" s="4">
        <f t="shared" si="81"/>
        <v>0</v>
      </c>
      <c r="AD179" s="8"/>
      <c r="AE179" s="46">
        <f>'05-21 Gen Pivot'!V173</f>
        <v>362.63520000000005</v>
      </c>
      <c r="AF179" s="120">
        <f>'05-21 KP Int Load &amp; Marg Loss'!N169</f>
        <v>520.68999999999994</v>
      </c>
      <c r="AG179" s="47">
        <f>'05-21 KP Int Load &amp; Marg Loss'!V169</f>
        <v>8.379999999999999</v>
      </c>
      <c r="AH179" s="46">
        <f>'05-21 Gen Pivot'!W173</f>
        <v>595.5</v>
      </c>
      <c r="AJ179" s="122">
        <f>'05-21 Gen Pivot'!Y173</f>
        <v>593</v>
      </c>
      <c r="AL179" s="8">
        <f t="shared" si="83"/>
        <v>2.5</v>
      </c>
      <c r="AN179" s="8">
        <f t="shared" si="84"/>
        <v>362.63520000000005</v>
      </c>
      <c r="AP179" s="12">
        <f t="shared" si="85"/>
        <v>-232.86479999999995</v>
      </c>
      <c r="AR179" s="122">
        <f>'05-21 Gen Pivot'!X173</f>
        <v>1475.5</v>
      </c>
    </row>
    <row r="180" spans="1:44" x14ac:dyDescent="0.25">
      <c r="A180" s="126">
        <f t="shared" si="82"/>
        <v>44324.041666666257</v>
      </c>
      <c r="B180" s="171">
        <v>385</v>
      </c>
      <c r="C180" s="98"/>
      <c r="D180" s="98"/>
      <c r="E180" s="89">
        <f t="shared" si="61"/>
        <v>385</v>
      </c>
      <c r="F180" s="29">
        <f t="shared" si="62"/>
        <v>169</v>
      </c>
      <c r="G180" s="28" t="str">
        <f t="shared" si="63"/>
        <v>Yes</v>
      </c>
      <c r="H180" s="33">
        <f>'05-21 Hourly Purch Alloc'!F174</f>
        <v>142.233</v>
      </c>
      <c r="I180" s="23">
        <f t="shared" si="64"/>
        <v>7.63</v>
      </c>
      <c r="J180" s="13">
        <f t="shared" si="65"/>
        <v>142.233</v>
      </c>
      <c r="K180" s="96">
        <f t="shared" si="66"/>
        <v>142.233</v>
      </c>
      <c r="L180" s="13">
        <f t="shared" si="67"/>
        <v>352.69119999999998</v>
      </c>
      <c r="M180" s="13">
        <f t="shared" si="68"/>
        <v>595.5</v>
      </c>
      <c r="N180" s="13">
        <f t="shared" si="69"/>
        <v>502.56</v>
      </c>
      <c r="O180" s="11">
        <f t="shared" si="70"/>
        <v>0</v>
      </c>
      <c r="P180" s="11">
        <f t="shared" si="71"/>
        <v>0</v>
      </c>
      <c r="Q180" s="11">
        <f t="shared" si="72"/>
        <v>0</v>
      </c>
      <c r="R180" s="15">
        <f t="shared" si="73"/>
        <v>0</v>
      </c>
      <c r="S180" s="15">
        <f t="shared" si="74"/>
        <v>0</v>
      </c>
      <c r="T180" s="15">
        <f t="shared" si="75"/>
        <v>0</v>
      </c>
      <c r="U180" s="121">
        <f>'05-21 Hourly Purch Alloc'!J174</f>
        <v>26.167412513270477</v>
      </c>
      <c r="V180" s="109">
        <f t="shared" si="76"/>
        <v>0</v>
      </c>
      <c r="W180" s="16">
        <f t="shared" si="77"/>
        <v>21.206728953433903</v>
      </c>
      <c r="X180" s="17">
        <f t="shared" si="78"/>
        <v>0</v>
      </c>
      <c r="Y180" s="18">
        <f t="shared" si="79"/>
        <v>0</v>
      </c>
      <c r="Z180" s="191"/>
      <c r="AA180" s="113">
        <f t="shared" si="80"/>
        <v>0</v>
      </c>
      <c r="AB180" s="4">
        <f t="shared" si="81"/>
        <v>0</v>
      </c>
      <c r="AD180" s="8"/>
      <c r="AE180" s="46">
        <f>'05-21 Gen Pivot'!V174</f>
        <v>352.69119999999998</v>
      </c>
      <c r="AF180" s="120">
        <f>'05-21 KP Int Load &amp; Marg Loss'!N170</f>
        <v>502.56</v>
      </c>
      <c r="AG180" s="47">
        <f>'05-21 KP Int Load &amp; Marg Loss'!V170</f>
        <v>7.63</v>
      </c>
      <c r="AH180" s="46">
        <f>'05-21 Gen Pivot'!W174</f>
        <v>595.5</v>
      </c>
      <c r="AJ180" s="122">
        <f>'05-21 Gen Pivot'!Y174</f>
        <v>593</v>
      </c>
      <c r="AL180" s="8">
        <f t="shared" si="83"/>
        <v>2.5</v>
      </c>
      <c r="AN180" s="8">
        <f t="shared" si="84"/>
        <v>352.69119999999998</v>
      </c>
      <c r="AP180" s="12">
        <f t="shared" si="85"/>
        <v>-242.80880000000002</v>
      </c>
      <c r="AR180" s="122">
        <f>'05-21 Gen Pivot'!X174</f>
        <v>1475.5</v>
      </c>
    </row>
    <row r="181" spans="1:44" x14ac:dyDescent="0.25">
      <c r="A181" s="126">
        <f t="shared" si="82"/>
        <v>44324.083333332921</v>
      </c>
      <c r="B181" s="171">
        <v>385</v>
      </c>
      <c r="C181" s="98"/>
      <c r="D181" s="98"/>
      <c r="E181" s="89">
        <f t="shared" si="61"/>
        <v>385</v>
      </c>
      <c r="F181" s="29">
        <f t="shared" si="62"/>
        <v>170</v>
      </c>
      <c r="G181" s="28" t="str">
        <f t="shared" si="63"/>
        <v>Yes</v>
      </c>
      <c r="H181" s="33">
        <f>'05-21 Hourly Purch Alloc'!F175</f>
        <v>152.76999999999998</v>
      </c>
      <c r="I181" s="23">
        <f t="shared" si="64"/>
        <v>6.97</v>
      </c>
      <c r="J181" s="13">
        <f t="shared" si="65"/>
        <v>152.76999999999998</v>
      </c>
      <c r="K181" s="96">
        <f t="shared" si="66"/>
        <v>152.76999999999998</v>
      </c>
      <c r="L181" s="13">
        <f t="shared" si="67"/>
        <v>317.03999999999996</v>
      </c>
      <c r="M181" s="13">
        <f t="shared" si="68"/>
        <v>595.5</v>
      </c>
      <c r="N181" s="13">
        <f t="shared" si="69"/>
        <v>476.76999999999992</v>
      </c>
      <c r="O181" s="11">
        <f t="shared" si="70"/>
        <v>0</v>
      </c>
      <c r="P181" s="11">
        <f t="shared" si="71"/>
        <v>0</v>
      </c>
      <c r="Q181" s="11">
        <f t="shared" si="72"/>
        <v>0</v>
      </c>
      <c r="R181" s="15">
        <f t="shared" si="73"/>
        <v>0</v>
      </c>
      <c r="S181" s="15">
        <f t="shared" si="74"/>
        <v>0</v>
      </c>
      <c r="T181" s="15">
        <f t="shared" si="75"/>
        <v>0</v>
      </c>
      <c r="U181" s="121">
        <f>'05-21 Hourly Purch Alloc'!J175</f>
        <v>25.808802513582513</v>
      </c>
      <c r="V181" s="109">
        <f t="shared" si="76"/>
        <v>0</v>
      </c>
      <c r="W181" s="16">
        <f t="shared" si="77"/>
        <v>21.206728953433903</v>
      </c>
      <c r="X181" s="17">
        <f t="shared" si="78"/>
        <v>0</v>
      </c>
      <c r="Y181" s="18">
        <f t="shared" si="79"/>
        <v>0</v>
      </c>
      <c r="Z181" s="191"/>
      <c r="AA181" s="113">
        <f t="shared" si="80"/>
        <v>0</v>
      </c>
      <c r="AB181" s="4">
        <f t="shared" si="81"/>
        <v>0</v>
      </c>
      <c r="AD181" s="8"/>
      <c r="AE181" s="46">
        <f>'05-21 Gen Pivot'!V175</f>
        <v>317.03999999999996</v>
      </c>
      <c r="AF181" s="120">
        <f>'05-21 KP Int Load &amp; Marg Loss'!N171</f>
        <v>476.76999999999992</v>
      </c>
      <c r="AG181" s="47">
        <f>'05-21 KP Int Load &amp; Marg Loss'!V171</f>
        <v>6.97</v>
      </c>
      <c r="AH181" s="46">
        <f>'05-21 Gen Pivot'!W175</f>
        <v>595.5</v>
      </c>
      <c r="AJ181" s="122">
        <f>'05-21 Gen Pivot'!Y175</f>
        <v>593</v>
      </c>
      <c r="AL181" s="8">
        <f t="shared" si="83"/>
        <v>2.5</v>
      </c>
      <c r="AN181" s="8">
        <f t="shared" si="84"/>
        <v>317.03999999999996</v>
      </c>
      <c r="AP181" s="12">
        <f t="shared" si="85"/>
        <v>-278.46000000000004</v>
      </c>
      <c r="AR181" s="122">
        <f>'05-21 Gen Pivot'!X175</f>
        <v>1475.5</v>
      </c>
    </row>
    <row r="182" spans="1:44" x14ac:dyDescent="0.25">
      <c r="A182" s="126">
        <f t="shared" si="82"/>
        <v>44324.124999999585</v>
      </c>
      <c r="B182" s="171">
        <v>385</v>
      </c>
      <c r="C182" s="98"/>
      <c r="D182" s="98"/>
      <c r="E182" s="89">
        <f t="shared" si="61"/>
        <v>385</v>
      </c>
      <c r="F182" s="29">
        <f t="shared" si="62"/>
        <v>171</v>
      </c>
      <c r="G182" s="28" t="str">
        <f t="shared" si="63"/>
        <v>Yes</v>
      </c>
      <c r="H182" s="33">
        <f>'05-21 Hourly Purch Alloc'!F176</f>
        <v>162.625</v>
      </c>
      <c r="I182" s="23">
        <f t="shared" si="64"/>
        <v>6.67</v>
      </c>
      <c r="J182" s="13">
        <f t="shared" si="65"/>
        <v>162.625</v>
      </c>
      <c r="K182" s="96">
        <f t="shared" si="66"/>
        <v>162.625</v>
      </c>
      <c r="L182" s="13">
        <f t="shared" si="67"/>
        <v>300.60159999999996</v>
      </c>
      <c r="M182" s="13">
        <f t="shared" si="68"/>
        <v>595.5</v>
      </c>
      <c r="N182" s="13">
        <f t="shared" si="69"/>
        <v>469.90000000000003</v>
      </c>
      <c r="O182" s="11">
        <f t="shared" si="70"/>
        <v>0</v>
      </c>
      <c r="P182" s="11">
        <f t="shared" si="71"/>
        <v>0</v>
      </c>
      <c r="Q182" s="11">
        <f t="shared" si="72"/>
        <v>0</v>
      </c>
      <c r="R182" s="15">
        <f t="shared" si="73"/>
        <v>0</v>
      </c>
      <c r="S182" s="15">
        <f t="shared" si="74"/>
        <v>0</v>
      </c>
      <c r="T182" s="15">
        <f t="shared" si="75"/>
        <v>0</v>
      </c>
      <c r="U182" s="121">
        <f>'05-21 Hourly Purch Alloc'!J176</f>
        <v>25.449417217524982</v>
      </c>
      <c r="V182" s="109">
        <f t="shared" si="76"/>
        <v>0</v>
      </c>
      <c r="W182" s="16">
        <f t="shared" si="77"/>
        <v>21.206728953433903</v>
      </c>
      <c r="X182" s="17">
        <f t="shared" si="78"/>
        <v>0</v>
      </c>
      <c r="Y182" s="18">
        <f t="shared" si="79"/>
        <v>0</v>
      </c>
      <c r="Z182" s="191"/>
      <c r="AA182" s="113">
        <f t="shared" si="80"/>
        <v>0</v>
      </c>
      <c r="AB182" s="4">
        <f t="shared" si="81"/>
        <v>0</v>
      </c>
      <c r="AD182" s="8"/>
      <c r="AE182" s="46">
        <f>'05-21 Gen Pivot'!V176</f>
        <v>300.60159999999996</v>
      </c>
      <c r="AF182" s="120">
        <f>'05-21 KP Int Load &amp; Marg Loss'!N172</f>
        <v>469.90000000000003</v>
      </c>
      <c r="AG182" s="47">
        <f>'05-21 KP Int Load &amp; Marg Loss'!V172</f>
        <v>6.67</v>
      </c>
      <c r="AH182" s="46">
        <f>'05-21 Gen Pivot'!W176</f>
        <v>595.5</v>
      </c>
      <c r="AJ182" s="122">
        <f>'05-21 Gen Pivot'!Y176</f>
        <v>495.95</v>
      </c>
      <c r="AL182" s="8">
        <f t="shared" si="83"/>
        <v>99.550000000000011</v>
      </c>
      <c r="AN182" s="8">
        <f t="shared" si="84"/>
        <v>300.60159999999996</v>
      </c>
      <c r="AP182" s="12">
        <f t="shared" si="85"/>
        <v>-294.89840000000004</v>
      </c>
      <c r="AR182" s="122">
        <f>'05-21 Gen Pivot'!X176</f>
        <v>1475.5</v>
      </c>
    </row>
    <row r="183" spans="1:44" x14ac:dyDescent="0.25">
      <c r="A183" s="126">
        <f t="shared" si="82"/>
        <v>44324.16666666625</v>
      </c>
      <c r="B183" s="171">
        <v>385</v>
      </c>
      <c r="C183" s="98"/>
      <c r="D183" s="98"/>
      <c r="E183" s="89">
        <f t="shared" si="61"/>
        <v>385</v>
      </c>
      <c r="F183" s="29">
        <f t="shared" si="62"/>
        <v>172</v>
      </c>
      <c r="G183" s="28" t="str">
        <f t="shared" si="63"/>
        <v>Yes</v>
      </c>
      <c r="H183" s="33">
        <f>'05-21 Hourly Purch Alloc'!F177</f>
        <v>172.12700000000001</v>
      </c>
      <c r="I183" s="23">
        <f t="shared" si="64"/>
        <v>6.63</v>
      </c>
      <c r="J183" s="13">
        <f t="shared" si="65"/>
        <v>172.12700000000001</v>
      </c>
      <c r="K183" s="96">
        <f t="shared" si="66"/>
        <v>172.12700000000001</v>
      </c>
      <c r="L183" s="13">
        <f t="shared" si="67"/>
        <v>285.79359999999997</v>
      </c>
      <c r="M183" s="13">
        <f t="shared" si="68"/>
        <v>548</v>
      </c>
      <c r="N183" s="13">
        <f t="shared" si="69"/>
        <v>464.53999999999996</v>
      </c>
      <c r="O183" s="11">
        <f t="shared" si="70"/>
        <v>0</v>
      </c>
      <c r="P183" s="11">
        <f t="shared" si="71"/>
        <v>0</v>
      </c>
      <c r="Q183" s="11">
        <f t="shared" si="72"/>
        <v>0</v>
      </c>
      <c r="R183" s="15">
        <f t="shared" si="73"/>
        <v>0</v>
      </c>
      <c r="S183" s="15">
        <f t="shared" si="74"/>
        <v>0</v>
      </c>
      <c r="T183" s="15">
        <f t="shared" si="75"/>
        <v>0</v>
      </c>
      <c r="U183" s="121">
        <f>'05-21 Hourly Purch Alloc'!J177</f>
        <v>24.830110430089412</v>
      </c>
      <c r="V183" s="109">
        <f t="shared" si="76"/>
        <v>0</v>
      </c>
      <c r="W183" s="16">
        <f t="shared" si="77"/>
        <v>21.206728953433903</v>
      </c>
      <c r="X183" s="17">
        <f t="shared" si="78"/>
        <v>0</v>
      </c>
      <c r="Y183" s="18">
        <f t="shared" si="79"/>
        <v>0</v>
      </c>
      <c r="Z183" s="191"/>
      <c r="AA183" s="113">
        <f t="shared" si="80"/>
        <v>0</v>
      </c>
      <c r="AB183" s="4">
        <f t="shared" si="81"/>
        <v>0</v>
      </c>
      <c r="AD183" s="8"/>
      <c r="AE183" s="46">
        <f>'05-21 Gen Pivot'!V177</f>
        <v>285.79359999999997</v>
      </c>
      <c r="AF183" s="120">
        <f>'05-21 KP Int Load &amp; Marg Loss'!N173</f>
        <v>464.53999999999996</v>
      </c>
      <c r="AG183" s="47">
        <f>'05-21 KP Int Load &amp; Marg Loss'!V173</f>
        <v>6.63</v>
      </c>
      <c r="AH183" s="46">
        <f>'05-21 Gen Pivot'!W177</f>
        <v>548</v>
      </c>
      <c r="AJ183" s="122">
        <f>'05-21 Gen Pivot'!Y177</f>
        <v>546</v>
      </c>
      <c r="AL183" s="8">
        <f t="shared" si="83"/>
        <v>2</v>
      </c>
      <c r="AN183" s="8">
        <f t="shared" si="84"/>
        <v>285.79359999999997</v>
      </c>
      <c r="AP183" s="12">
        <f t="shared" si="85"/>
        <v>-262.20640000000003</v>
      </c>
      <c r="AR183" s="122">
        <f>'05-21 Gen Pivot'!X177</f>
        <v>1475.5</v>
      </c>
    </row>
    <row r="184" spans="1:44" x14ac:dyDescent="0.25">
      <c r="A184" s="126">
        <f t="shared" si="82"/>
        <v>44324.208333332914</v>
      </c>
      <c r="B184" s="171">
        <v>385</v>
      </c>
      <c r="C184" s="98"/>
      <c r="D184" s="98"/>
      <c r="E184" s="89">
        <f t="shared" si="61"/>
        <v>385</v>
      </c>
      <c r="F184" s="29">
        <f t="shared" si="62"/>
        <v>173</v>
      </c>
      <c r="G184" s="28" t="str">
        <f t="shared" si="63"/>
        <v>Yes</v>
      </c>
      <c r="H184" s="33">
        <f>'05-21 Hourly Purch Alloc'!F178</f>
        <v>174.74199999999999</v>
      </c>
      <c r="I184" s="23">
        <f t="shared" si="64"/>
        <v>6.6</v>
      </c>
      <c r="J184" s="13">
        <f t="shared" si="65"/>
        <v>174.74199999999999</v>
      </c>
      <c r="K184" s="96">
        <f t="shared" si="66"/>
        <v>174.74199999999999</v>
      </c>
      <c r="L184" s="13">
        <f t="shared" si="67"/>
        <v>290.1728</v>
      </c>
      <c r="M184" s="13">
        <f t="shared" si="68"/>
        <v>595.5</v>
      </c>
      <c r="N184" s="13">
        <f t="shared" si="69"/>
        <v>471.51</v>
      </c>
      <c r="O184" s="11">
        <f t="shared" si="70"/>
        <v>0</v>
      </c>
      <c r="P184" s="11">
        <f t="shared" si="71"/>
        <v>0</v>
      </c>
      <c r="Q184" s="11">
        <f t="shared" si="72"/>
        <v>0</v>
      </c>
      <c r="R184" s="15">
        <f t="shared" si="73"/>
        <v>0</v>
      </c>
      <c r="S184" s="15">
        <f t="shared" si="74"/>
        <v>0</v>
      </c>
      <c r="T184" s="15">
        <f t="shared" si="75"/>
        <v>0</v>
      </c>
      <c r="U184" s="121">
        <f>'05-21 Hourly Purch Alloc'!J178</f>
        <v>25.085907108766065</v>
      </c>
      <c r="V184" s="109">
        <f t="shared" si="76"/>
        <v>0</v>
      </c>
      <c r="W184" s="16">
        <f t="shared" si="77"/>
        <v>21.206728953433903</v>
      </c>
      <c r="X184" s="17">
        <f t="shared" si="78"/>
        <v>0</v>
      </c>
      <c r="Y184" s="18">
        <f t="shared" si="79"/>
        <v>0</v>
      </c>
      <c r="Z184" s="191"/>
      <c r="AA184" s="113">
        <f t="shared" si="80"/>
        <v>0</v>
      </c>
      <c r="AB184" s="4">
        <f t="shared" si="81"/>
        <v>0</v>
      </c>
      <c r="AD184" s="8"/>
      <c r="AE184" s="46">
        <f>'05-21 Gen Pivot'!V178</f>
        <v>290.1728</v>
      </c>
      <c r="AF184" s="120">
        <f>'05-21 KP Int Load &amp; Marg Loss'!N174</f>
        <v>471.51</v>
      </c>
      <c r="AG184" s="47">
        <f>'05-21 KP Int Load &amp; Marg Loss'!V174</f>
        <v>6.6</v>
      </c>
      <c r="AH184" s="46">
        <f>'05-21 Gen Pivot'!W178</f>
        <v>595.5</v>
      </c>
      <c r="AJ184" s="122">
        <f>'05-21 Gen Pivot'!Y178</f>
        <v>593</v>
      </c>
      <c r="AL184" s="8">
        <f t="shared" si="83"/>
        <v>2.5</v>
      </c>
      <c r="AN184" s="8">
        <f t="shared" si="84"/>
        <v>290.1728</v>
      </c>
      <c r="AP184" s="12">
        <f t="shared" si="85"/>
        <v>-305.3272</v>
      </c>
      <c r="AR184" s="122">
        <f>'05-21 Gen Pivot'!X178</f>
        <v>1475.5</v>
      </c>
    </row>
    <row r="185" spans="1:44" x14ac:dyDescent="0.25">
      <c r="A185" s="126">
        <f t="shared" si="82"/>
        <v>44324.249999999578</v>
      </c>
      <c r="B185" s="171">
        <v>385</v>
      </c>
      <c r="C185" s="98"/>
      <c r="D185" s="98"/>
      <c r="E185" s="89">
        <f t="shared" si="61"/>
        <v>385</v>
      </c>
      <c r="F185" s="29">
        <f t="shared" si="62"/>
        <v>174</v>
      </c>
      <c r="G185" s="28" t="str">
        <f t="shared" si="63"/>
        <v>Yes</v>
      </c>
      <c r="H185" s="33">
        <f>'05-21 Hourly Purch Alloc'!F179</f>
        <v>165.136</v>
      </c>
      <c r="I185" s="23">
        <f t="shared" si="64"/>
        <v>6.8</v>
      </c>
      <c r="J185" s="13">
        <f t="shared" si="65"/>
        <v>165.136</v>
      </c>
      <c r="K185" s="96">
        <f t="shared" si="66"/>
        <v>165.136</v>
      </c>
      <c r="L185" s="13">
        <f t="shared" si="67"/>
        <v>307.90719999999999</v>
      </c>
      <c r="M185" s="13">
        <f t="shared" si="68"/>
        <v>595.5</v>
      </c>
      <c r="N185" s="13">
        <f t="shared" si="69"/>
        <v>479.84000000000003</v>
      </c>
      <c r="O185" s="11">
        <f t="shared" si="70"/>
        <v>0</v>
      </c>
      <c r="P185" s="11">
        <f t="shared" si="71"/>
        <v>0</v>
      </c>
      <c r="Q185" s="11">
        <f t="shared" si="72"/>
        <v>0</v>
      </c>
      <c r="R185" s="15">
        <f t="shared" si="73"/>
        <v>0</v>
      </c>
      <c r="S185" s="15">
        <f t="shared" si="74"/>
        <v>0</v>
      </c>
      <c r="T185" s="15">
        <f t="shared" si="75"/>
        <v>0</v>
      </c>
      <c r="U185" s="121">
        <f>'05-21 Hourly Purch Alloc'!J179</f>
        <v>27.863758017633948</v>
      </c>
      <c r="V185" s="109">
        <f t="shared" si="76"/>
        <v>0</v>
      </c>
      <c r="W185" s="16">
        <f t="shared" si="77"/>
        <v>21.206728953433903</v>
      </c>
      <c r="X185" s="17">
        <f t="shared" si="78"/>
        <v>0</v>
      </c>
      <c r="Y185" s="18">
        <f t="shared" si="79"/>
        <v>0</v>
      </c>
      <c r="Z185" s="191"/>
      <c r="AA185" s="113">
        <f t="shared" si="80"/>
        <v>0</v>
      </c>
      <c r="AB185" s="4">
        <f t="shared" si="81"/>
        <v>0</v>
      </c>
      <c r="AD185" s="8"/>
      <c r="AE185" s="46">
        <f>'05-21 Gen Pivot'!V179</f>
        <v>307.90719999999999</v>
      </c>
      <c r="AF185" s="120">
        <f>'05-21 KP Int Load &amp; Marg Loss'!N175</f>
        <v>479.84000000000003</v>
      </c>
      <c r="AG185" s="47">
        <f>'05-21 KP Int Load &amp; Marg Loss'!V175</f>
        <v>6.8</v>
      </c>
      <c r="AH185" s="46">
        <f>'05-21 Gen Pivot'!W179</f>
        <v>595.5</v>
      </c>
      <c r="AJ185" s="122">
        <f>'05-21 Gen Pivot'!Y179</f>
        <v>593</v>
      </c>
      <c r="AL185" s="8">
        <f t="shared" si="83"/>
        <v>2.5</v>
      </c>
      <c r="AN185" s="8">
        <f t="shared" si="84"/>
        <v>307.90719999999999</v>
      </c>
      <c r="AP185" s="12">
        <f t="shared" si="85"/>
        <v>-287.59280000000001</v>
      </c>
      <c r="AR185" s="122">
        <f>'05-21 Gen Pivot'!X179</f>
        <v>1475.5</v>
      </c>
    </row>
    <row r="186" spans="1:44" x14ac:dyDescent="0.25">
      <c r="A186" s="126">
        <f t="shared" si="82"/>
        <v>44324.291666666242</v>
      </c>
      <c r="B186" s="171">
        <v>385</v>
      </c>
      <c r="C186" s="98"/>
      <c r="D186" s="98"/>
      <c r="E186" s="89">
        <f t="shared" si="61"/>
        <v>385</v>
      </c>
      <c r="F186" s="29">
        <f t="shared" si="62"/>
        <v>175</v>
      </c>
      <c r="G186" s="28" t="str">
        <f t="shared" si="63"/>
        <v>Yes</v>
      </c>
      <c r="H186" s="33">
        <f>'05-21 Hourly Purch Alloc'!F180</f>
        <v>185.04</v>
      </c>
      <c r="I186" s="23">
        <f t="shared" si="64"/>
        <v>7.18</v>
      </c>
      <c r="J186" s="13">
        <f t="shared" si="65"/>
        <v>185.04</v>
      </c>
      <c r="K186" s="96">
        <f t="shared" si="66"/>
        <v>185.04</v>
      </c>
      <c r="L186" s="13">
        <f t="shared" si="67"/>
        <v>294.50400000000002</v>
      </c>
      <c r="M186" s="13">
        <f t="shared" si="68"/>
        <v>516</v>
      </c>
      <c r="N186" s="13">
        <f t="shared" si="69"/>
        <v>486.72</v>
      </c>
      <c r="O186" s="11">
        <f t="shared" si="70"/>
        <v>0</v>
      </c>
      <c r="P186" s="11">
        <f t="shared" si="71"/>
        <v>0</v>
      </c>
      <c r="Q186" s="11">
        <f t="shared" si="72"/>
        <v>0</v>
      </c>
      <c r="R186" s="15">
        <f t="shared" si="73"/>
        <v>0</v>
      </c>
      <c r="S186" s="15">
        <f t="shared" si="74"/>
        <v>0</v>
      </c>
      <c r="T186" s="15">
        <f t="shared" si="75"/>
        <v>0</v>
      </c>
      <c r="U186" s="121">
        <f>'05-21 Hourly Purch Alloc'!J180</f>
        <v>24.817567228707311</v>
      </c>
      <c r="V186" s="109">
        <f t="shared" si="76"/>
        <v>0</v>
      </c>
      <c r="W186" s="16">
        <f t="shared" si="77"/>
        <v>21.206728953433903</v>
      </c>
      <c r="X186" s="17">
        <f t="shared" si="78"/>
        <v>0</v>
      </c>
      <c r="Y186" s="18">
        <f t="shared" si="79"/>
        <v>0</v>
      </c>
      <c r="Z186" s="191"/>
      <c r="AA186" s="113">
        <f t="shared" si="80"/>
        <v>0</v>
      </c>
      <c r="AB186" s="4">
        <f t="shared" si="81"/>
        <v>0</v>
      </c>
      <c r="AD186" s="8"/>
      <c r="AE186" s="46">
        <f>'05-21 Gen Pivot'!V180</f>
        <v>294.50400000000002</v>
      </c>
      <c r="AF186" s="120">
        <f>'05-21 KP Int Load &amp; Marg Loss'!N176</f>
        <v>486.72</v>
      </c>
      <c r="AG186" s="47">
        <f>'05-21 KP Int Load &amp; Marg Loss'!V176</f>
        <v>7.18</v>
      </c>
      <c r="AH186" s="46">
        <f>'05-21 Gen Pivot'!W180</f>
        <v>516</v>
      </c>
      <c r="AJ186" s="122">
        <f>'05-21 Gen Pivot'!Y180</f>
        <v>514.5</v>
      </c>
      <c r="AL186" s="8">
        <f t="shared" si="83"/>
        <v>1.5</v>
      </c>
      <c r="AN186" s="8">
        <f t="shared" si="84"/>
        <v>294.50400000000002</v>
      </c>
      <c r="AP186" s="12">
        <f t="shared" si="85"/>
        <v>-221.49599999999998</v>
      </c>
      <c r="AR186" s="122">
        <f>'05-21 Gen Pivot'!X180</f>
        <v>1475.5</v>
      </c>
    </row>
    <row r="187" spans="1:44" x14ac:dyDescent="0.25">
      <c r="A187" s="126">
        <f t="shared" si="82"/>
        <v>44324.333333332906</v>
      </c>
      <c r="B187" s="171">
        <v>385</v>
      </c>
      <c r="C187" s="98"/>
      <c r="D187" s="98"/>
      <c r="E187" s="89">
        <f t="shared" si="61"/>
        <v>385</v>
      </c>
      <c r="F187" s="29">
        <f t="shared" si="62"/>
        <v>176</v>
      </c>
      <c r="G187" s="28" t="str">
        <f t="shared" si="63"/>
        <v>Yes</v>
      </c>
      <c r="H187" s="33">
        <f>'05-21 Hourly Purch Alloc'!F181</f>
        <v>209.56299999999999</v>
      </c>
      <c r="I187" s="23">
        <f t="shared" si="64"/>
        <v>7.3199999999999994</v>
      </c>
      <c r="J187" s="13">
        <f t="shared" si="65"/>
        <v>209.56299999999999</v>
      </c>
      <c r="K187" s="96">
        <f t="shared" si="66"/>
        <v>209.56299999999999</v>
      </c>
      <c r="L187" s="13">
        <f t="shared" si="67"/>
        <v>285.74239999999998</v>
      </c>
      <c r="M187" s="13">
        <f t="shared" si="68"/>
        <v>584.5</v>
      </c>
      <c r="N187" s="13">
        <f t="shared" si="69"/>
        <v>502.62</v>
      </c>
      <c r="O187" s="11">
        <f t="shared" si="70"/>
        <v>0</v>
      </c>
      <c r="P187" s="11">
        <f t="shared" si="71"/>
        <v>0</v>
      </c>
      <c r="Q187" s="11">
        <f t="shared" si="72"/>
        <v>0</v>
      </c>
      <c r="R187" s="15">
        <f t="shared" si="73"/>
        <v>0</v>
      </c>
      <c r="S187" s="15">
        <f t="shared" si="74"/>
        <v>0</v>
      </c>
      <c r="T187" s="15">
        <f t="shared" si="75"/>
        <v>0</v>
      </c>
      <c r="U187" s="121">
        <f>'05-21 Hourly Purch Alloc'!J181</f>
        <v>23.336834612980347</v>
      </c>
      <c r="V187" s="109">
        <f t="shared" si="76"/>
        <v>0</v>
      </c>
      <c r="W187" s="16">
        <f t="shared" si="77"/>
        <v>21.206728953433903</v>
      </c>
      <c r="X187" s="17">
        <f t="shared" si="78"/>
        <v>0</v>
      </c>
      <c r="Y187" s="18">
        <f t="shared" si="79"/>
        <v>0</v>
      </c>
      <c r="Z187" s="191"/>
      <c r="AA187" s="113">
        <f t="shared" si="80"/>
        <v>0</v>
      </c>
      <c r="AB187" s="4">
        <f t="shared" si="81"/>
        <v>0</v>
      </c>
      <c r="AD187" s="8"/>
      <c r="AE187" s="46">
        <f>'05-21 Gen Pivot'!V181</f>
        <v>285.74239999999998</v>
      </c>
      <c r="AF187" s="120">
        <f>'05-21 KP Int Load &amp; Marg Loss'!N177</f>
        <v>502.62</v>
      </c>
      <c r="AG187" s="47">
        <f>'05-21 KP Int Load &amp; Marg Loss'!V177</f>
        <v>7.3199999999999994</v>
      </c>
      <c r="AH187" s="46">
        <f>'05-21 Gen Pivot'!W181</f>
        <v>584.5</v>
      </c>
      <c r="AJ187" s="122">
        <f>'05-21 Gen Pivot'!Y181</f>
        <v>582</v>
      </c>
      <c r="AL187" s="8">
        <f t="shared" si="83"/>
        <v>2.5</v>
      </c>
      <c r="AN187" s="8">
        <f t="shared" si="84"/>
        <v>285.74239999999998</v>
      </c>
      <c r="AP187" s="12">
        <f t="shared" si="85"/>
        <v>-298.75760000000002</v>
      </c>
      <c r="AR187" s="122">
        <f>'05-21 Gen Pivot'!X181</f>
        <v>1475.5</v>
      </c>
    </row>
    <row r="188" spans="1:44" x14ac:dyDescent="0.25">
      <c r="A188" s="126">
        <f t="shared" si="82"/>
        <v>44324.374999999571</v>
      </c>
      <c r="B188" s="171">
        <v>385</v>
      </c>
      <c r="C188" s="98"/>
      <c r="D188" s="98"/>
      <c r="E188" s="89">
        <f t="shared" si="61"/>
        <v>385</v>
      </c>
      <c r="F188" s="29">
        <f t="shared" si="62"/>
        <v>177</v>
      </c>
      <c r="G188" s="28" t="str">
        <f t="shared" si="63"/>
        <v>Yes</v>
      </c>
      <c r="H188" s="33">
        <f>'05-21 Hourly Purch Alloc'!F182</f>
        <v>184.05599999999998</v>
      </c>
      <c r="I188" s="23">
        <f t="shared" si="64"/>
        <v>7.34</v>
      </c>
      <c r="J188" s="13">
        <f t="shared" si="65"/>
        <v>184.05599999999998</v>
      </c>
      <c r="K188" s="96">
        <f t="shared" si="66"/>
        <v>184.05599999999998</v>
      </c>
      <c r="L188" s="13">
        <f t="shared" si="67"/>
        <v>322.81439999999998</v>
      </c>
      <c r="M188" s="13">
        <f t="shared" si="68"/>
        <v>595.5</v>
      </c>
      <c r="N188" s="13">
        <f t="shared" si="69"/>
        <v>514.21</v>
      </c>
      <c r="O188" s="11">
        <f t="shared" si="70"/>
        <v>0</v>
      </c>
      <c r="P188" s="11">
        <f t="shared" si="71"/>
        <v>0</v>
      </c>
      <c r="Q188" s="11">
        <f t="shared" si="72"/>
        <v>0</v>
      </c>
      <c r="R188" s="15">
        <f t="shared" si="73"/>
        <v>0</v>
      </c>
      <c r="S188" s="15">
        <f t="shared" si="74"/>
        <v>0</v>
      </c>
      <c r="T188" s="15">
        <f t="shared" si="75"/>
        <v>0</v>
      </c>
      <c r="U188" s="121">
        <f>'05-21 Hourly Purch Alloc'!J182</f>
        <v>25.235416759029864</v>
      </c>
      <c r="V188" s="109">
        <f t="shared" si="76"/>
        <v>0</v>
      </c>
      <c r="W188" s="16">
        <f t="shared" si="77"/>
        <v>21.206728953433903</v>
      </c>
      <c r="X188" s="17">
        <f t="shared" si="78"/>
        <v>0</v>
      </c>
      <c r="Y188" s="18">
        <f t="shared" si="79"/>
        <v>0</v>
      </c>
      <c r="Z188" s="191"/>
      <c r="AA188" s="113">
        <f t="shared" si="80"/>
        <v>0</v>
      </c>
      <c r="AB188" s="4">
        <f t="shared" si="81"/>
        <v>0</v>
      </c>
      <c r="AD188" s="8"/>
      <c r="AE188" s="46">
        <f>'05-21 Gen Pivot'!V182</f>
        <v>322.81439999999998</v>
      </c>
      <c r="AF188" s="120">
        <f>'05-21 KP Int Load &amp; Marg Loss'!N178</f>
        <v>514.21</v>
      </c>
      <c r="AG188" s="47">
        <f>'05-21 KP Int Load &amp; Marg Loss'!V178</f>
        <v>7.34</v>
      </c>
      <c r="AH188" s="46">
        <f>'05-21 Gen Pivot'!W182</f>
        <v>595.5</v>
      </c>
      <c r="AJ188" s="122">
        <f>'05-21 Gen Pivot'!Y182</f>
        <v>593</v>
      </c>
      <c r="AL188" s="8">
        <f t="shared" si="83"/>
        <v>2.5</v>
      </c>
      <c r="AN188" s="8">
        <f t="shared" si="84"/>
        <v>322.81439999999998</v>
      </c>
      <c r="AP188" s="12">
        <f t="shared" si="85"/>
        <v>-272.68560000000002</v>
      </c>
      <c r="AR188" s="122">
        <f>'05-21 Gen Pivot'!X182</f>
        <v>1475.5</v>
      </c>
    </row>
    <row r="189" spans="1:44" x14ac:dyDescent="0.25">
      <c r="A189" s="126">
        <f t="shared" si="82"/>
        <v>44324.416666666235</v>
      </c>
      <c r="B189" s="171">
        <v>385</v>
      </c>
      <c r="C189" s="98"/>
      <c r="D189" s="98"/>
      <c r="E189" s="89">
        <f t="shared" si="61"/>
        <v>385</v>
      </c>
      <c r="F189" s="29">
        <f t="shared" si="62"/>
        <v>178</v>
      </c>
      <c r="G189" s="28" t="str">
        <f t="shared" si="63"/>
        <v>Yes</v>
      </c>
      <c r="H189" s="33">
        <f>'05-21 Hourly Purch Alloc'!F183</f>
        <v>179.095</v>
      </c>
      <c r="I189" s="23">
        <f t="shared" si="64"/>
        <v>7.3299999999999992</v>
      </c>
      <c r="J189" s="13">
        <f t="shared" si="65"/>
        <v>179.095</v>
      </c>
      <c r="K189" s="96">
        <f t="shared" si="66"/>
        <v>179.095</v>
      </c>
      <c r="L189" s="13">
        <f t="shared" si="67"/>
        <v>366.84960000000001</v>
      </c>
      <c r="M189" s="13">
        <f t="shared" si="68"/>
        <v>595.5</v>
      </c>
      <c r="N189" s="13">
        <f t="shared" si="69"/>
        <v>526.97000000000014</v>
      </c>
      <c r="O189" s="11">
        <f t="shared" si="70"/>
        <v>0</v>
      </c>
      <c r="P189" s="11">
        <f t="shared" si="71"/>
        <v>0</v>
      </c>
      <c r="Q189" s="11">
        <f t="shared" si="72"/>
        <v>0</v>
      </c>
      <c r="R189" s="15">
        <f t="shared" si="73"/>
        <v>0</v>
      </c>
      <c r="S189" s="15">
        <f t="shared" si="74"/>
        <v>0</v>
      </c>
      <c r="T189" s="15">
        <f t="shared" si="75"/>
        <v>0</v>
      </c>
      <c r="U189" s="121">
        <f>'05-21 Hourly Purch Alloc'!J183</f>
        <v>25.235000000000003</v>
      </c>
      <c r="V189" s="109">
        <f t="shared" si="76"/>
        <v>0</v>
      </c>
      <c r="W189" s="16">
        <f t="shared" si="77"/>
        <v>21.206728953433903</v>
      </c>
      <c r="X189" s="17">
        <f t="shared" si="78"/>
        <v>0</v>
      </c>
      <c r="Y189" s="18">
        <f t="shared" si="79"/>
        <v>0</v>
      </c>
      <c r="Z189" s="191"/>
      <c r="AA189" s="113">
        <f t="shared" si="80"/>
        <v>0</v>
      </c>
      <c r="AB189" s="4">
        <f t="shared" si="81"/>
        <v>0</v>
      </c>
      <c r="AD189" s="8"/>
      <c r="AE189" s="46">
        <f>'05-21 Gen Pivot'!V183</f>
        <v>366.84960000000001</v>
      </c>
      <c r="AF189" s="120">
        <f>'05-21 KP Int Load &amp; Marg Loss'!N179</f>
        <v>526.97000000000014</v>
      </c>
      <c r="AG189" s="47">
        <f>'05-21 KP Int Load &amp; Marg Loss'!V179</f>
        <v>7.3299999999999992</v>
      </c>
      <c r="AH189" s="46">
        <f>'05-21 Gen Pivot'!W183</f>
        <v>595.5</v>
      </c>
      <c r="AJ189" s="122">
        <f>'05-21 Gen Pivot'!Y183</f>
        <v>593</v>
      </c>
      <c r="AL189" s="8">
        <f t="shared" si="83"/>
        <v>2.5</v>
      </c>
      <c r="AN189" s="8">
        <f t="shared" si="84"/>
        <v>366.84960000000001</v>
      </c>
      <c r="AP189" s="12">
        <f t="shared" si="85"/>
        <v>-228.65039999999999</v>
      </c>
      <c r="AR189" s="122">
        <f>'05-21 Gen Pivot'!X183</f>
        <v>1475.5</v>
      </c>
    </row>
    <row r="190" spans="1:44" x14ac:dyDescent="0.25">
      <c r="A190" s="126">
        <f t="shared" si="82"/>
        <v>44324.458333332899</v>
      </c>
      <c r="B190" s="171">
        <v>385</v>
      </c>
      <c r="C190" s="98"/>
      <c r="D190" s="98"/>
      <c r="E190" s="89">
        <f t="shared" si="61"/>
        <v>385</v>
      </c>
      <c r="F190" s="29">
        <f t="shared" si="62"/>
        <v>179</v>
      </c>
      <c r="G190" s="28" t="str">
        <f t="shared" si="63"/>
        <v>Yes</v>
      </c>
      <c r="H190" s="33">
        <f>'05-21 Hourly Purch Alloc'!F184</f>
        <v>171.54399999999998</v>
      </c>
      <c r="I190" s="23">
        <f t="shared" si="64"/>
        <v>6.8299999999999992</v>
      </c>
      <c r="J190" s="13">
        <f t="shared" si="65"/>
        <v>171.54399999999998</v>
      </c>
      <c r="K190" s="96">
        <f t="shared" si="66"/>
        <v>171.54399999999998</v>
      </c>
      <c r="L190" s="13">
        <f t="shared" si="67"/>
        <v>344.17439999999999</v>
      </c>
      <c r="M190" s="13">
        <f t="shared" si="68"/>
        <v>595.5</v>
      </c>
      <c r="N190" s="13">
        <f t="shared" si="69"/>
        <v>522.54999999999995</v>
      </c>
      <c r="O190" s="11">
        <f t="shared" si="70"/>
        <v>0</v>
      </c>
      <c r="P190" s="11">
        <f t="shared" si="71"/>
        <v>0</v>
      </c>
      <c r="Q190" s="11">
        <f t="shared" si="72"/>
        <v>0</v>
      </c>
      <c r="R190" s="15">
        <f t="shared" si="73"/>
        <v>0</v>
      </c>
      <c r="S190" s="15">
        <f t="shared" si="74"/>
        <v>0</v>
      </c>
      <c r="T190" s="15">
        <f t="shared" si="75"/>
        <v>0</v>
      </c>
      <c r="U190" s="121">
        <f>'05-21 Hourly Purch Alloc'!J184</f>
        <v>25.062809244275524</v>
      </c>
      <c r="V190" s="109">
        <f t="shared" si="76"/>
        <v>0</v>
      </c>
      <c r="W190" s="16">
        <f t="shared" si="77"/>
        <v>21.206728953433903</v>
      </c>
      <c r="X190" s="17">
        <f t="shared" si="78"/>
        <v>0</v>
      </c>
      <c r="Y190" s="18">
        <f t="shared" si="79"/>
        <v>0</v>
      </c>
      <c r="Z190" s="191"/>
      <c r="AA190" s="113">
        <f t="shared" si="80"/>
        <v>0</v>
      </c>
      <c r="AB190" s="4">
        <f t="shared" si="81"/>
        <v>0</v>
      </c>
      <c r="AD190" s="8"/>
      <c r="AE190" s="46">
        <f>'05-21 Gen Pivot'!V184</f>
        <v>344.17439999999999</v>
      </c>
      <c r="AF190" s="120">
        <f>'05-21 KP Int Load &amp; Marg Loss'!N180</f>
        <v>522.54999999999995</v>
      </c>
      <c r="AG190" s="47">
        <f>'05-21 KP Int Load &amp; Marg Loss'!V180</f>
        <v>6.8299999999999992</v>
      </c>
      <c r="AH190" s="46">
        <f>'05-21 Gen Pivot'!W184</f>
        <v>595.5</v>
      </c>
      <c r="AJ190" s="122">
        <f>'05-21 Gen Pivot'!Y184</f>
        <v>593</v>
      </c>
      <c r="AL190" s="8">
        <f t="shared" si="83"/>
        <v>2.5</v>
      </c>
      <c r="AN190" s="8">
        <f t="shared" si="84"/>
        <v>344.17439999999999</v>
      </c>
      <c r="AP190" s="12">
        <f t="shared" si="85"/>
        <v>-251.32560000000001</v>
      </c>
      <c r="AR190" s="122">
        <f>'05-21 Gen Pivot'!X184</f>
        <v>1475.5</v>
      </c>
    </row>
    <row r="191" spans="1:44" x14ac:dyDescent="0.25">
      <c r="A191" s="126">
        <f t="shared" si="82"/>
        <v>44324.499999999563</v>
      </c>
      <c r="B191" s="171">
        <v>385</v>
      </c>
      <c r="C191" s="98"/>
      <c r="D191" s="98"/>
      <c r="E191" s="89">
        <f t="shared" si="61"/>
        <v>385</v>
      </c>
      <c r="F191" s="29">
        <f t="shared" si="62"/>
        <v>180</v>
      </c>
      <c r="G191" s="28" t="str">
        <f t="shared" si="63"/>
        <v>Yes</v>
      </c>
      <c r="H191" s="33">
        <f>'05-21 Hourly Purch Alloc'!F185</f>
        <v>156.16300000000001</v>
      </c>
      <c r="I191" s="23">
        <f t="shared" si="64"/>
        <v>6.5399999999999991</v>
      </c>
      <c r="J191" s="13">
        <f t="shared" si="65"/>
        <v>156.16300000000001</v>
      </c>
      <c r="K191" s="96">
        <f t="shared" si="66"/>
        <v>156.16300000000001</v>
      </c>
      <c r="L191" s="13">
        <f t="shared" si="67"/>
        <v>342.38560000000001</v>
      </c>
      <c r="M191" s="13">
        <f t="shared" si="68"/>
        <v>595.5</v>
      </c>
      <c r="N191" s="13">
        <f t="shared" si="69"/>
        <v>505.08</v>
      </c>
      <c r="O191" s="11">
        <f t="shared" si="70"/>
        <v>0</v>
      </c>
      <c r="P191" s="11">
        <f t="shared" si="71"/>
        <v>0</v>
      </c>
      <c r="Q191" s="11">
        <f t="shared" si="72"/>
        <v>0</v>
      </c>
      <c r="R191" s="15">
        <f t="shared" si="73"/>
        <v>0</v>
      </c>
      <c r="S191" s="15">
        <f t="shared" si="74"/>
        <v>0</v>
      </c>
      <c r="T191" s="15">
        <f t="shared" si="75"/>
        <v>0</v>
      </c>
      <c r="U191" s="121">
        <f>'05-21 Hourly Purch Alloc'!J185</f>
        <v>32.042875559511536</v>
      </c>
      <c r="V191" s="109">
        <f t="shared" si="76"/>
        <v>0</v>
      </c>
      <c r="W191" s="16">
        <f t="shared" si="77"/>
        <v>21.206728953433903</v>
      </c>
      <c r="X191" s="17">
        <f t="shared" si="78"/>
        <v>0</v>
      </c>
      <c r="Y191" s="18">
        <f t="shared" si="79"/>
        <v>0</v>
      </c>
      <c r="Z191" s="191"/>
      <c r="AA191" s="113">
        <f t="shared" si="80"/>
        <v>0</v>
      </c>
      <c r="AB191" s="4">
        <f t="shared" si="81"/>
        <v>0</v>
      </c>
      <c r="AD191" s="8"/>
      <c r="AE191" s="46">
        <f>'05-21 Gen Pivot'!V185</f>
        <v>342.38560000000001</v>
      </c>
      <c r="AF191" s="120">
        <f>'05-21 KP Int Load &amp; Marg Loss'!N181</f>
        <v>505.08</v>
      </c>
      <c r="AG191" s="47">
        <f>'05-21 KP Int Load &amp; Marg Loss'!V181</f>
        <v>6.5399999999999991</v>
      </c>
      <c r="AH191" s="46">
        <f>'05-21 Gen Pivot'!W185</f>
        <v>595.5</v>
      </c>
      <c r="AJ191" s="122">
        <f>'05-21 Gen Pivot'!Y185</f>
        <v>593</v>
      </c>
      <c r="AL191" s="8">
        <f t="shared" si="83"/>
        <v>2.5</v>
      </c>
      <c r="AN191" s="8">
        <f t="shared" si="84"/>
        <v>342.38560000000001</v>
      </c>
      <c r="AP191" s="12">
        <f t="shared" si="85"/>
        <v>-253.11439999999999</v>
      </c>
      <c r="AR191" s="122">
        <f>'05-21 Gen Pivot'!X185</f>
        <v>1475.5</v>
      </c>
    </row>
    <row r="192" spans="1:44" x14ac:dyDescent="0.25">
      <c r="A192" s="126">
        <f t="shared" si="82"/>
        <v>44324.541666666228</v>
      </c>
      <c r="B192" s="171">
        <v>385</v>
      </c>
      <c r="C192" s="98"/>
      <c r="D192" s="98"/>
      <c r="E192" s="89">
        <f t="shared" si="61"/>
        <v>385</v>
      </c>
      <c r="F192" s="29">
        <f t="shared" si="62"/>
        <v>181</v>
      </c>
      <c r="G192" s="28" t="str">
        <f t="shared" si="63"/>
        <v>Yes</v>
      </c>
      <c r="H192" s="33">
        <f>'05-21 Hourly Purch Alloc'!F186</f>
        <v>180.14099999999999</v>
      </c>
      <c r="I192" s="23">
        <f t="shared" si="64"/>
        <v>6.3599999999999994</v>
      </c>
      <c r="J192" s="13">
        <f t="shared" si="65"/>
        <v>180.14099999999999</v>
      </c>
      <c r="K192" s="96">
        <f t="shared" si="66"/>
        <v>180.14099999999999</v>
      </c>
      <c r="L192" s="13">
        <f t="shared" si="67"/>
        <v>305.66399999999999</v>
      </c>
      <c r="M192" s="13">
        <f t="shared" si="68"/>
        <v>595.5</v>
      </c>
      <c r="N192" s="13">
        <f t="shared" si="69"/>
        <v>492.15000000000003</v>
      </c>
      <c r="O192" s="11">
        <f t="shared" si="70"/>
        <v>0</v>
      </c>
      <c r="P192" s="11">
        <f t="shared" si="71"/>
        <v>0</v>
      </c>
      <c r="Q192" s="11">
        <f t="shared" si="72"/>
        <v>0</v>
      </c>
      <c r="R192" s="15">
        <f t="shared" si="73"/>
        <v>0</v>
      </c>
      <c r="S192" s="15">
        <f t="shared" si="74"/>
        <v>0</v>
      </c>
      <c r="T192" s="15">
        <f t="shared" si="75"/>
        <v>0</v>
      </c>
      <c r="U192" s="121">
        <f>'05-21 Hourly Purch Alloc'!J186</f>
        <v>25.847254295246504</v>
      </c>
      <c r="V192" s="109">
        <f t="shared" si="76"/>
        <v>0</v>
      </c>
      <c r="W192" s="16">
        <f t="shared" si="77"/>
        <v>21.206728953433903</v>
      </c>
      <c r="X192" s="17">
        <f t="shared" si="78"/>
        <v>0</v>
      </c>
      <c r="Y192" s="18">
        <f t="shared" si="79"/>
        <v>0</v>
      </c>
      <c r="Z192" s="191"/>
      <c r="AA192" s="113">
        <f t="shared" si="80"/>
        <v>0</v>
      </c>
      <c r="AB192" s="4">
        <f t="shared" si="81"/>
        <v>0</v>
      </c>
      <c r="AD192" s="8"/>
      <c r="AE192" s="46">
        <f>'05-21 Gen Pivot'!V186</f>
        <v>305.66399999999999</v>
      </c>
      <c r="AF192" s="120">
        <f>'05-21 KP Int Load &amp; Marg Loss'!N182</f>
        <v>492.15000000000003</v>
      </c>
      <c r="AG192" s="47">
        <f>'05-21 KP Int Load &amp; Marg Loss'!V182</f>
        <v>6.3599999999999994</v>
      </c>
      <c r="AH192" s="46">
        <f>'05-21 Gen Pivot'!W186</f>
        <v>595.5</v>
      </c>
      <c r="AJ192" s="122">
        <f>'05-21 Gen Pivot'!Y186</f>
        <v>593</v>
      </c>
      <c r="AL192" s="8">
        <f t="shared" si="83"/>
        <v>2.5</v>
      </c>
      <c r="AN192" s="8">
        <f t="shared" si="84"/>
        <v>305.66399999999999</v>
      </c>
      <c r="AP192" s="12">
        <f t="shared" si="85"/>
        <v>-289.83600000000001</v>
      </c>
      <c r="AR192" s="122">
        <f>'05-21 Gen Pivot'!X186</f>
        <v>1475.5</v>
      </c>
    </row>
    <row r="193" spans="1:44" x14ac:dyDescent="0.25">
      <c r="A193" s="126">
        <f t="shared" si="82"/>
        <v>44324.583333332892</v>
      </c>
      <c r="B193" s="171">
        <v>385</v>
      </c>
      <c r="C193" s="98"/>
      <c r="D193" s="98"/>
      <c r="E193" s="89">
        <f t="shared" si="61"/>
        <v>385</v>
      </c>
      <c r="F193" s="29">
        <f t="shared" si="62"/>
        <v>182</v>
      </c>
      <c r="G193" s="28" t="str">
        <f t="shared" si="63"/>
        <v>Yes</v>
      </c>
      <c r="H193" s="33">
        <f>'05-21 Hourly Purch Alloc'!F187</f>
        <v>207.14499999999998</v>
      </c>
      <c r="I193" s="23">
        <f t="shared" si="64"/>
        <v>6.2899999999999991</v>
      </c>
      <c r="J193" s="13">
        <f t="shared" si="65"/>
        <v>207.14499999999998</v>
      </c>
      <c r="K193" s="96">
        <f t="shared" si="66"/>
        <v>207.14499999999998</v>
      </c>
      <c r="L193" s="13">
        <f t="shared" si="67"/>
        <v>284.18560000000002</v>
      </c>
      <c r="M193" s="13">
        <f t="shared" si="68"/>
        <v>520</v>
      </c>
      <c r="N193" s="13">
        <f t="shared" si="69"/>
        <v>497.62000000000006</v>
      </c>
      <c r="O193" s="11">
        <f t="shared" si="70"/>
        <v>0</v>
      </c>
      <c r="P193" s="11">
        <f t="shared" si="71"/>
        <v>0</v>
      </c>
      <c r="Q193" s="11">
        <f t="shared" si="72"/>
        <v>0</v>
      </c>
      <c r="R193" s="15">
        <f t="shared" si="73"/>
        <v>0</v>
      </c>
      <c r="S193" s="15">
        <f t="shared" si="74"/>
        <v>0</v>
      </c>
      <c r="T193" s="15">
        <f t="shared" si="75"/>
        <v>0</v>
      </c>
      <c r="U193" s="121">
        <f>'05-21 Hourly Purch Alloc'!J187</f>
        <v>25.365696565207951</v>
      </c>
      <c r="V193" s="109">
        <f t="shared" si="76"/>
        <v>0</v>
      </c>
      <c r="W193" s="16">
        <f t="shared" si="77"/>
        <v>21.206728953433903</v>
      </c>
      <c r="X193" s="17">
        <f t="shared" si="78"/>
        <v>0</v>
      </c>
      <c r="Y193" s="18">
        <f t="shared" si="79"/>
        <v>0</v>
      </c>
      <c r="Z193" s="191"/>
      <c r="AA193" s="113">
        <f t="shared" si="80"/>
        <v>0</v>
      </c>
      <c r="AB193" s="4">
        <f t="shared" si="81"/>
        <v>0</v>
      </c>
      <c r="AD193" s="8"/>
      <c r="AE193" s="46">
        <f>'05-21 Gen Pivot'!V187</f>
        <v>284.18560000000002</v>
      </c>
      <c r="AF193" s="120">
        <f>'05-21 KP Int Load &amp; Marg Loss'!N183</f>
        <v>497.62000000000006</v>
      </c>
      <c r="AG193" s="47">
        <f>'05-21 KP Int Load &amp; Marg Loss'!V183</f>
        <v>6.2899999999999991</v>
      </c>
      <c r="AH193" s="46">
        <f>'05-21 Gen Pivot'!W187</f>
        <v>520</v>
      </c>
      <c r="AJ193" s="122">
        <f>'05-21 Gen Pivot'!Y187</f>
        <v>518.5</v>
      </c>
      <c r="AL193" s="8">
        <f t="shared" si="83"/>
        <v>1.5</v>
      </c>
      <c r="AN193" s="8">
        <f t="shared" si="84"/>
        <v>284.18560000000002</v>
      </c>
      <c r="AP193" s="12">
        <f t="shared" si="85"/>
        <v>-235.81439999999998</v>
      </c>
      <c r="AR193" s="122">
        <f>'05-21 Gen Pivot'!X187</f>
        <v>1475.5</v>
      </c>
    </row>
    <row r="194" spans="1:44" x14ac:dyDescent="0.25">
      <c r="A194" s="126">
        <f t="shared" si="82"/>
        <v>44324.624999999556</v>
      </c>
      <c r="B194" s="171">
        <v>385</v>
      </c>
      <c r="C194" s="98"/>
      <c r="D194" s="98"/>
      <c r="E194" s="89">
        <f t="shared" si="61"/>
        <v>385</v>
      </c>
      <c r="F194" s="29">
        <f t="shared" si="62"/>
        <v>183</v>
      </c>
      <c r="G194" s="28" t="str">
        <f t="shared" si="63"/>
        <v>Yes</v>
      </c>
      <c r="H194" s="33">
        <f>'05-21 Hourly Purch Alloc'!F188</f>
        <v>215.43299999999999</v>
      </c>
      <c r="I194" s="23">
        <f t="shared" si="64"/>
        <v>6.3699999999999992</v>
      </c>
      <c r="J194" s="13">
        <f t="shared" si="65"/>
        <v>215.43299999999999</v>
      </c>
      <c r="K194" s="96">
        <f t="shared" si="66"/>
        <v>215.43299999999999</v>
      </c>
      <c r="L194" s="13">
        <f t="shared" si="67"/>
        <v>280.45920000000001</v>
      </c>
      <c r="M194" s="13">
        <f t="shared" si="68"/>
        <v>511.5</v>
      </c>
      <c r="N194" s="13">
        <f t="shared" si="69"/>
        <v>501.13999999999993</v>
      </c>
      <c r="O194" s="11">
        <f t="shared" si="70"/>
        <v>0</v>
      </c>
      <c r="P194" s="11">
        <f t="shared" si="71"/>
        <v>0</v>
      </c>
      <c r="Q194" s="11">
        <f t="shared" si="72"/>
        <v>0</v>
      </c>
      <c r="R194" s="15">
        <f t="shared" si="73"/>
        <v>0</v>
      </c>
      <c r="S194" s="15">
        <f t="shared" si="74"/>
        <v>0</v>
      </c>
      <c r="T194" s="15">
        <f t="shared" si="75"/>
        <v>0</v>
      </c>
      <c r="U194" s="121">
        <f>'05-21 Hourly Purch Alloc'!J188</f>
        <v>24.130019542038593</v>
      </c>
      <c r="V194" s="109">
        <f t="shared" si="76"/>
        <v>0</v>
      </c>
      <c r="W194" s="16">
        <f t="shared" si="77"/>
        <v>21.206728953433903</v>
      </c>
      <c r="X194" s="17">
        <f t="shared" si="78"/>
        <v>0</v>
      </c>
      <c r="Y194" s="18">
        <f t="shared" si="79"/>
        <v>0</v>
      </c>
      <c r="Z194" s="191"/>
      <c r="AA194" s="113">
        <f t="shared" si="80"/>
        <v>0</v>
      </c>
      <c r="AB194" s="4">
        <f t="shared" si="81"/>
        <v>0</v>
      </c>
      <c r="AD194" s="8"/>
      <c r="AE194" s="46">
        <f>'05-21 Gen Pivot'!V188</f>
        <v>280.45920000000001</v>
      </c>
      <c r="AF194" s="120">
        <f>'05-21 KP Int Load &amp; Marg Loss'!N184</f>
        <v>501.13999999999993</v>
      </c>
      <c r="AG194" s="47">
        <f>'05-21 KP Int Load &amp; Marg Loss'!V184</f>
        <v>6.3699999999999992</v>
      </c>
      <c r="AH194" s="46">
        <f>'05-21 Gen Pivot'!W188</f>
        <v>511.5</v>
      </c>
      <c r="AJ194" s="122">
        <f>'05-21 Gen Pivot'!Y188</f>
        <v>510.5</v>
      </c>
      <c r="AL194" s="8">
        <f t="shared" si="83"/>
        <v>1</v>
      </c>
      <c r="AN194" s="8">
        <f t="shared" si="84"/>
        <v>280.45920000000001</v>
      </c>
      <c r="AP194" s="12">
        <f t="shared" si="85"/>
        <v>-231.04079999999999</v>
      </c>
      <c r="AR194" s="122">
        <f>'05-21 Gen Pivot'!X188</f>
        <v>1475.5</v>
      </c>
    </row>
    <row r="195" spans="1:44" x14ac:dyDescent="0.25">
      <c r="A195" s="126">
        <f t="shared" si="82"/>
        <v>44324.66666666622</v>
      </c>
      <c r="B195" s="171">
        <v>385</v>
      </c>
      <c r="C195" s="98"/>
      <c r="D195" s="98"/>
      <c r="E195" s="89">
        <f t="shared" si="61"/>
        <v>385</v>
      </c>
      <c r="F195" s="29">
        <f t="shared" si="62"/>
        <v>184</v>
      </c>
      <c r="G195" s="28" t="str">
        <f t="shared" si="63"/>
        <v>Yes</v>
      </c>
      <c r="H195" s="33">
        <f>'05-21 Hourly Purch Alloc'!F189</f>
        <v>211</v>
      </c>
      <c r="I195" s="23">
        <f t="shared" si="64"/>
        <v>6.27</v>
      </c>
      <c r="J195" s="13">
        <f t="shared" si="65"/>
        <v>211</v>
      </c>
      <c r="K195" s="96">
        <f t="shared" si="66"/>
        <v>211</v>
      </c>
      <c r="L195" s="13">
        <f t="shared" si="67"/>
        <v>285.94720000000001</v>
      </c>
      <c r="M195" s="13">
        <f t="shared" si="68"/>
        <v>595</v>
      </c>
      <c r="N195" s="13">
        <f t="shared" si="69"/>
        <v>497.13</v>
      </c>
      <c r="O195" s="11">
        <f t="shared" si="70"/>
        <v>0</v>
      </c>
      <c r="P195" s="11">
        <f t="shared" si="71"/>
        <v>0</v>
      </c>
      <c r="Q195" s="11">
        <f t="shared" si="72"/>
        <v>0</v>
      </c>
      <c r="R195" s="15">
        <f t="shared" si="73"/>
        <v>0</v>
      </c>
      <c r="S195" s="15">
        <f t="shared" si="74"/>
        <v>0</v>
      </c>
      <c r="T195" s="15">
        <f t="shared" si="75"/>
        <v>0</v>
      </c>
      <c r="U195" s="121">
        <f>'05-21 Hourly Purch Alloc'!J189</f>
        <v>23.470023696682464</v>
      </c>
      <c r="V195" s="109">
        <f t="shared" si="76"/>
        <v>0</v>
      </c>
      <c r="W195" s="16">
        <f t="shared" si="77"/>
        <v>21.206728953433903</v>
      </c>
      <c r="X195" s="17">
        <f t="shared" si="78"/>
        <v>0</v>
      </c>
      <c r="Y195" s="18">
        <f t="shared" si="79"/>
        <v>0</v>
      </c>
      <c r="Z195" s="191"/>
      <c r="AA195" s="113">
        <f t="shared" si="80"/>
        <v>0</v>
      </c>
      <c r="AB195" s="4">
        <f t="shared" si="81"/>
        <v>0</v>
      </c>
      <c r="AD195" s="8"/>
      <c r="AE195" s="46">
        <f>'05-21 Gen Pivot'!V189</f>
        <v>285.94720000000001</v>
      </c>
      <c r="AF195" s="120">
        <f>'05-21 KP Int Load &amp; Marg Loss'!N185</f>
        <v>497.13</v>
      </c>
      <c r="AG195" s="47">
        <f>'05-21 KP Int Load &amp; Marg Loss'!V185</f>
        <v>6.27</v>
      </c>
      <c r="AH195" s="46">
        <f>'05-21 Gen Pivot'!W189</f>
        <v>595</v>
      </c>
      <c r="AJ195" s="122">
        <f>'05-21 Gen Pivot'!Y189</f>
        <v>592.5</v>
      </c>
      <c r="AL195" s="8">
        <f t="shared" si="83"/>
        <v>2.5</v>
      </c>
      <c r="AN195" s="8">
        <f t="shared" si="84"/>
        <v>285.94720000000001</v>
      </c>
      <c r="AP195" s="12">
        <f t="shared" si="85"/>
        <v>-309.05279999999999</v>
      </c>
      <c r="AR195" s="122">
        <f>'05-21 Gen Pivot'!X189</f>
        <v>1475.5</v>
      </c>
    </row>
    <row r="196" spans="1:44" x14ac:dyDescent="0.25">
      <c r="A196" s="126">
        <f t="shared" si="82"/>
        <v>44324.708333332885</v>
      </c>
      <c r="B196" s="171">
        <v>385</v>
      </c>
      <c r="C196" s="98"/>
      <c r="D196" s="98"/>
      <c r="E196" s="89">
        <f t="shared" si="61"/>
        <v>385</v>
      </c>
      <c r="F196" s="29">
        <f t="shared" si="62"/>
        <v>185</v>
      </c>
      <c r="G196" s="28" t="str">
        <f t="shared" si="63"/>
        <v>Yes</v>
      </c>
      <c r="H196" s="33">
        <f>'05-21 Hourly Purch Alloc'!F190</f>
        <v>214.01999999999998</v>
      </c>
      <c r="I196" s="23">
        <f t="shared" si="64"/>
        <v>6.38</v>
      </c>
      <c r="J196" s="13">
        <f t="shared" si="65"/>
        <v>214.01999999999998</v>
      </c>
      <c r="K196" s="96">
        <f t="shared" si="66"/>
        <v>214.01999999999998</v>
      </c>
      <c r="L196" s="13">
        <f t="shared" si="67"/>
        <v>300.18240000000003</v>
      </c>
      <c r="M196" s="13">
        <f t="shared" si="68"/>
        <v>595.5</v>
      </c>
      <c r="N196" s="13">
        <f t="shared" si="69"/>
        <v>500.23</v>
      </c>
      <c r="O196" s="11">
        <f t="shared" si="70"/>
        <v>0</v>
      </c>
      <c r="P196" s="11">
        <f t="shared" si="71"/>
        <v>0</v>
      </c>
      <c r="Q196" s="11">
        <f t="shared" si="72"/>
        <v>0</v>
      </c>
      <c r="R196" s="15">
        <f t="shared" si="73"/>
        <v>0</v>
      </c>
      <c r="S196" s="15">
        <f t="shared" si="74"/>
        <v>0</v>
      </c>
      <c r="T196" s="15">
        <f t="shared" si="75"/>
        <v>0</v>
      </c>
      <c r="U196" s="121">
        <f>'05-21 Hourly Purch Alloc'!J190</f>
        <v>23.760045790113075</v>
      </c>
      <c r="V196" s="109">
        <f t="shared" si="76"/>
        <v>0</v>
      </c>
      <c r="W196" s="16">
        <f t="shared" si="77"/>
        <v>21.206728953433903</v>
      </c>
      <c r="X196" s="17">
        <f t="shared" si="78"/>
        <v>0</v>
      </c>
      <c r="Y196" s="18">
        <f t="shared" si="79"/>
        <v>0</v>
      </c>
      <c r="Z196" s="191"/>
      <c r="AA196" s="113">
        <f t="shared" si="80"/>
        <v>0</v>
      </c>
      <c r="AB196" s="4">
        <f t="shared" si="81"/>
        <v>0</v>
      </c>
      <c r="AD196" s="8"/>
      <c r="AE196" s="46">
        <f>'05-21 Gen Pivot'!V190</f>
        <v>300.18240000000003</v>
      </c>
      <c r="AF196" s="120">
        <f>'05-21 KP Int Load &amp; Marg Loss'!N186</f>
        <v>500.23</v>
      </c>
      <c r="AG196" s="47">
        <f>'05-21 KP Int Load &amp; Marg Loss'!V186</f>
        <v>6.38</v>
      </c>
      <c r="AH196" s="46">
        <f>'05-21 Gen Pivot'!W190</f>
        <v>595.5</v>
      </c>
      <c r="AJ196" s="122">
        <f>'05-21 Gen Pivot'!Y190</f>
        <v>593</v>
      </c>
      <c r="AL196" s="8">
        <f t="shared" si="83"/>
        <v>2.5</v>
      </c>
      <c r="AN196" s="8">
        <f t="shared" si="84"/>
        <v>300.18240000000003</v>
      </c>
      <c r="AP196" s="12">
        <f t="shared" si="85"/>
        <v>-295.31759999999997</v>
      </c>
      <c r="AR196" s="122">
        <f>'05-21 Gen Pivot'!X190</f>
        <v>1475.5</v>
      </c>
    </row>
    <row r="197" spans="1:44" x14ac:dyDescent="0.25">
      <c r="A197" s="126">
        <f t="shared" si="82"/>
        <v>44324.749999999549</v>
      </c>
      <c r="B197" s="171">
        <v>385</v>
      </c>
      <c r="C197" s="98"/>
      <c r="D197" s="98"/>
      <c r="E197" s="89">
        <f t="shared" si="61"/>
        <v>385</v>
      </c>
      <c r="F197" s="29">
        <f t="shared" si="62"/>
        <v>186</v>
      </c>
      <c r="G197" s="28" t="str">
        <f t="shared" si="63"/>
        <v>Yes</v>
      </c>
      <c r="H197" s="33">
        <f>'05-21 Hourly Purch Alloc'!F191</f>
        <v>207.46300000000002</v>
      </c>
      <c r="I197" s="23">
        <f t="shared" si="64"/>
        <v>6.27</v>
      </c>
      <c r="J197" s="13">
        <f t="shared" si="65"/>
        <v>207.46300000000002</v>
      </c>
      <c r="K197" s="96">
        <f t="shared" si="66"/>
        <v>207.46300000000002</v>
      </c>
      <c r="L197" s="13">
        <f t="shared" si="67"/>
        <v>286.05759999999998</v>
      </c>
      <c r="M197" s="13">
        <f t="shared" si="68"/>
        <v>574.5</v>
      </c>
      <c r="N197" s="13">
        <f t="shared" si="69"/>
        <v>499.79999999999995</v>
      </c>
      <c r="O197" s="11">
        <f t="shared" si="70"/>
        <v>0</v>
      </c>
      <c r="P197" s="11">
        <f t="shared" si="71"/>
        <v>0</v>
      </c>
      <c r="Q197" s="11">
        <f t="shared" si="72"/>
        <v>0</v>
      </c>
      <c r="R197" s="15">
        <f t="shared" si="73"/>
        <v>0</v>
      </c>
      <c r="S197" s="15">
        <f t="shared" si="74"/>
        <v>0</v>
      </c>
      <c r="T197" s="15">
        <f t="shared" si="75"/>
        <v>0</v>
      </c>
      <c r="U197" s="121">
        <f>'05-21 Hourly Purch Alloc'!J191</f>
        <v>24.998194270785632</v>
      </c>
      <c r="V197" s="109">
        <f t="shared" si="76"/>
        <v>0</v>
      </c>
      <c r="W197" s="16">
        <f t="shared" si="77"/>
        <v>21.206728953433903</v>
      </c>
      <c r="X197" s="17">
        <f t="shared" si="78"/>
        <v>0</v>
      </c>
      <c r="Y197" s="18">
        <f t="shared" si="79"/>
        <v>0</v>
      </c>
      <c r="Z197" s="191"/>
      <c r="AA197" s="113">
        <f t="shared" si="80"/>
        <v>0</v>
      </c>
      <c r="AB197" s="4">
        <f t="shared" si="81"/>
        <v>0</v>
      </c>
      <c r="AD197" s="8"/>
      <c r="AE197" s="46">
        <f>'05-21 Gen Pivot'!V191</f>
        <v>286.05759999999998</v>
      </c>
      <c r="AF197" s="120">
        <f>'05-21 KP Int Load &amp; Marg Loss'!N187</f>
        <v>499.79999999999995</v>
      </c>
      <c r="AG197" s="47">
        <f>'05-21 KP Int Load &amp; Marg Loss'!V187</f>
        <v>6.27</v>
      </c>
      <c r="AH197" s="46">
        <f>'05-21 Gen Pivot'!W191</f>
        <v>574.5</v>
      </c>
      <c r="AJ197" s="122">
        <f>'05-21 Gen Pivot'!Y191</f>
        <v>572</v>
      </c>
      <c r="AL197" s="8">
        <f t="shared" si="83"/>
        <v>2.5</v>
      </c>
      <c r="AN197" s="8">
        <f t="shared" si="84"/>
        <v>286.05759999999998</v>
      </c>
      <c r="AP197" s="12">
        <f t="shared" si="85"/>
        <v>-288.44240000000002</v>
      </c>
      <c r="AR197" s="122">
        <f>'05-21 Gen Pivot'!X191</f>
        <v>1475.5</v>
      </c>
    </row>
    <row r="198" spans="1:44" x14ac:dyDescent="0.25">
      <c r="A198" s="126">
        <f t="shared" si="82"/>
        <v>44324.791666666213</v>
      </c>
      <c r="B198" s="171">
        <v>385</v>
      </c>
      <c r="C198" s="98"/>
      <c r="D198" s="98"/>
      <c r="E198" s="89">
        <f t="shared" si="61"/>
        <v>385</v>
      </c>
      <c r="F198" s="29">
        <f t="shared" si="62"/>
        <v>187</v>
      </c>
      <c r="G198" s="28" t="str">
        <f t="shared" si="63"/>
        <v>Yes</v>
      </c>
      <c r="H198" s="33">
        <f>'05-21 Hourly Purch Alloc'!F192</f>
        <v>196.19800000000001</v>
      </c>
      <c r="I198" s="23">
        <f t="shared" si="64"/>
        <v>6.2799999999999994</v>
      </c>
      <c r="J198" s="13">
        <f t="shared" si="65"/>
        <v>196.19800000000001</v>
      </c>
      <c r="K198" s="96">
        <f t="shared" si="66"/>
        <v>196.19800000000001</v>
      </c>
      <c r="L198" s="13">
        <f t="shared" si="67"/>
        <v>304.5872</v>
      </c>
      <c r="M198" s="13">
        <f t="shared" si="68"/>
        <v>566</v>
      </c>
      <c r="N198" s="13">
        <f t="shared" si="69"/>
        <v>507.06</v>
      </c>
      <c r="O198" s="11">
        <f t="shared" si="70"/>
        <v>0</v>
      </c>
      <c r="P198" s="11">
        <f t="shared" si="71"/>
        <v>0</v>
      </c>
      <c r="Q198" s="11">
        <f t="shared" si="72"/>
        <v>0</v>
      </c>
      <c r="R198" s="15">
        <f t="shared" si="73"/>
        <v>0</v>
      </c>
      <c r="S198" s="15">
        <f t="shared" si="74"/>
        <v>0</v>
      </c>
      <c r="T198" s="15">
        <f t="shared" si="75"/>
        <v>0</v>
      </c>
      <c r="U198" s="121">
        <f>'05-21 Hourly Purch Alloc'!J192</f>
        <v>26.075875228085913</v>
      </c>
      <c r="V198" s="109">
        <f t="shared" si="76"/>
        <v>0</v>
      </c>
      <c r="W198" s="16">
        <f t="shared" si="77"/>
        <v>21.206728953433903</v>
      </c>
      <c r="X198" s="17">
        <f t="shared" si="78"/>
        <v>0</v>
      </c>
      <c r="Y198" s="18">
        <f t="shared" si="79"/>
        <v>0</v>
      </c>
      <c r="Z198" s="191"/>
      <c r="AA198" s="113">
        <f t="shared" si="80"/>
        <v>0</v>
      </c>
      <c r="AB198" s="4">
        <f t="shared" si="81"/>
        <v>0</v>
      </c>
      <c r="AD198" s="8"/>
      <c r="AE198" s="46">
        <f>'05-21 Gen Pivot'!V192</f>
        <v>304.5872</v>
      </c>
      <c r="AF198" s="120">
        <f>'05-21 KP Int Load &amp; Marg Loss'!N188</f>
        <v>507.06</v>
      </c>
      <c r="AG198" s="47">
        <f>'05-21 KP Int Load &amp; Marg Loss'!V188</f>
        <v>6.2799999999999994</v>
      </c>
      <c r="AH198" s="46">
        <f>'05-21 Gen Pivot'!W192</f>
        <v>566</v>
      </c>
      <c r="AJ198" s="122">
        <f>'05-21 Gen Pivot'!Y192</f>
        <v>563.5</v>
      </c>
      <c r="AL198" s="8">
        <f t="shared" si="83"/>
        <v>2.5</v>
      </c>
      <c r="AN198" s="8">
        <f t="shared" si="84"/>
        <v>304.5872</v>
      </c>
      <c r="AP198" s="12">
        <f t="shared" si="85"/>
        <v>-261.4128</v>
      </c>
      <c r="AR198" s="122">
        <f>'05-21 Gen Pivot'!X192</f>
        <v>1475.5</v>
      </c>
    </row>
    <row r="199" spans="1:44" x14ac:dyDescent="0.25">
      <c r="A199" s="126">
        <f t="shared" si="82"/>
        <v>44324.833333332877</v>
      </c>
      <c r="B199" s="171">
        <v>385</v>
      </c>
      <c r="C199" s="98"/>
      <c r="D199" s="98"/>
      <c r="E199" s="89">
        <f t="shared" si="61"/>
        <v>385</v>
      </c>
      <c r="F199" s="29">
        <f t="shared" si="62"/>
        <v>188</v>
      </c>
      <c r="G199" s="28" t="str">
        <f t="shared" si="63"/>
        <v>Yes</v>
      </c>
      <c r="H199" s="33">
        <f>'05-21 Hourly Purch Alloc'!F193</f>
        <v>172.32</v>
      </c>
      <c r="I199" s="23">
        <f t="shared" si="64"/>
        <v>6.879999999999999</v>
      </c>
      <c r="J199" s="13">
        <f t="shared" si="65"/>
        <v>172.32</v>
      </c>
      <c r="K199" s="96">
        <f t="shared" si="66"/>
        <v>172.32</v>
      </c>
      <c r="L199" s="13">
        <f t="shared" si="67"/>
        <v>316.416</v>
      </c>
      <c r="M199" s="13">
        <f t="shared" si="68"/>
        <v>595.5</v>
      </c>
      <c r="N199" s="13">
        <f t="shared" si="69"/>
        <v>495.60999999999996</v>
      </c>
      <c r="O199" s="11">
        <f t="shared" si="70"/>
        <v>0</v>
      </c>
      <c r="P199" s="11">
        <f t="shared" si="71"/>
        <v>0</v>
      </c>
      <c r="Q199" s="11">
        <f t="shared" si="72"/>
        <v>0</v>
      </c>
      <c r="R199" s="15">
        <f t="shared" si="73"/>
        <v>0</v>
      </c>
      <c r="S199" s="15">
        <f t="shared" si="74"/>
        <v>0</v>
      </c>
      <c r="T199" s="15">
        <f t="shared" si="75"/>
        <v>0</v>
      </c>
      <c r="U199" s="121">
        <f>'05-21 Hourly Purch Alloc'!J193</f>
        <v>30.114936281337048</v>
      </c>
      <c r="V199" s="109">
        <f t="shared" si="76"/>
        <v>0</v>
      </c>
      <c r="W199" s="16">
        <f t="shared" si="77"/>
        <v>21.206728953433903</v>
      </c>
      <c r="X199" s="17">
        <f t="shared" si="78"/>
        <v>0</v>
      </c>
      <c r="Y199" s="18">
        <f t="shared" si="79"/>
        <v>0</v>
      </c>
      <c r="Z199" s="191"/>
      <c r="AA199" s="113">
        <f t="shared" si="80"/>
        <v>0</v>
      </c>
      <c r="AB199" s="4">
        <f t="shared" si="81"/>
        <v>0</v>
      </c>
      <c r="AD199" s="8"/>
      <c r="AE199" s="46">
        <f>'05-21 Gen Pivot'!V193</f>
        <v>316.416</v>
      </c>
      <c r="AF199" s="120">
        <f>'05-21 KP Int Load &amp; Marg Loss'!N189</f>
        <v>495.60999999999996</v>
      </c>
      <c r="AG199" s="47">
        <f>'05-21 KP Int Load &amp; Marg Loss'!V189</f>
        <v>6.879999999999999</v>
      </c>
      <c r="AH199" s="46">
        <f>'05-21 Gen Pivot'!W193</f>
        <v>595.5</v>
      </c>
      <c r="AJ199" s="122">
        <f>'05-21 Gen Pivot'!Y193</f>
        <v>593</v>
      </c>
      <c r="AL199" s="8">
        <f t="shared" si="83"/>
        <v>2.5</v>
      </c>
      <c r="AN199" s="8">
        <f t="shared" si="84"/>
        <v>316.416</v>
      </c>
      <c r="AP199" s="12">
        <f t="shared" si="85"/>
        <v>-279.084</v>
      </c>
      <c r="AR199" s="122">
        <f>'05-21 Gen Pivot'!X193</f>
        <v>1475.5</v>
      </c>
    </row>
    <row r="200" spans="1:44" x14ac:dyDescent="0.25">
      <c r="A200" s="126">
        <f t="shared" si="82"/>
        <v>44324.874999999542</v>
      </c>
      <c r="B200" s="171">
        <v>385</v>
      </c>
      <c r="C200" s="98"/>
      <c r="D200" s="98"/>
      <c r="E200" s="89">
        <f t="shared" si="61"/>
        <v>385</v>
      </c>
      <c r="F200" s="29">
        <f t="shared" si="62"/>
        <v>189</v>
      </c>
      <c r="G200" s="28" t="str">
        <f t="shared" si="63"/>
        <v>Yes</v>
      </c>
      <c r="H200" s="33">
        <f>'05-21 Hourly Purch Alloc'!F194</f>
        <v>197.22300000000001</v>
      </c>
      <c r="I200" s="23">
        <f t="shared" si="64"/>
        <v>7.7899999999999991</v>
      </c>
      <c r="J200" s="13">
        <f t="shared" si="65"/>
        <v>197.22300000000001</v>
      </c>
      <c r="K200" s="96">
        <f t="shared" si="66"/>
        <v>197.22300000000001</v>
      </c>
      <c r="L200" s="13">
        <f t="shared" si="67"/>
        <v>305.36959999999999</v>
      </c>
      <c r="M200" s="13">
        <f t="shared" si="68"/>
        <v>595.5</v>
      </c>
      <c r="N200" s="13">
        <f t="shared" si="69"/>
        <v>510.38000000000005</v>
      </c>
      <c r="O200" s="11">
        <f t="shared" si="70"/>
        <v>0</v>
      </c>
      <c r="P200" s="11">
        <f t="shared" si="71"/>
        <v>0</v>
      </c>
      <c r="Q200" s="11">
        <f t="shared" si="72"/>
        <v>0</v>
      </c>
      <c r="R200" s="15">
        <f t="shared" si="73"/>
        <v>0</v>
      </c>
      <c r="S200" s="15">
        <f t="shared" si="74"/>
        <v>0</v>
      </c>
      <c r="T200" s="15">
        <f t="shared" si="75"/>
        <v>0</v>
      </c>
      <c r="U200" s="121">
        <f>'05-21 Hourly Purch Alloc'!J194</f>
        <v>25.406586148674343</v>
      </c>
      <c r="V200" s="109">
        <f t="shared" si="76"/>
        <v>0</v>
      </c>
      <c r="W200" s="16">
        <f t="shared" si="77"/>
        <v>21.206728953433903</v>
      </c>
      <c r="X200" s="17">
        <f t="shared" si="78"/>
        <v>0</v>
      </c>
      <c r="Y200" s="18">
        <f t="shared" si="79"/>
        <v>0</v>
      </c>
      <c r="Z200" s="191"/>
      <c r="AA200" s="113">
        <f t="shared" si="80"/>
        <v>0</v>
      </c>
      <c r="AB200" s="4">
        <f t="shared" si="81"/>
        <v>0</v>
      </c>
      <c r="AD200" s="8"/>
      <c r="AE200" s="46">
        <f>'05-21 Gen Pivot'!V194</f>
        <v>305.36959999999999</v>
      </c>
      <c r="AF200" s="120">
        <f>'05-21 KP Int Load &amp; Marg Loss'!N190</f>
        <v>510.38000000000005</v>
      </c>
      <c r="AG200" s="47">
        <f>'05-21 KP Int Load &amp; Marg Loss'!V190</f>
        <v>7.7899999999999991</v>
      </c>
      <c r="AH200" s="46">
        <f>'05-21 Gen Pivot'!W194</f>
        <v>595.5</v>
      </c>
      <c r="AJ200" s="122">
        <f>'05-21 Gen Pivot'!Y194</f>
        <v>593</v>
      </c>
      <c r="AL200" s="8">
        <f t="shared" si="83"/>
        <v>2.5</v>
      </c>
      <c r="AN200" s="8">
        <f t="shared" si="84"/>
        <v>305.36959999999999</v>
      </c>
      <c r="AP200" s="12">
        <f t="shared" si="85"/>
        <v>-290.13040000000001</v>
      </c>
      <c r="AR200" s="122">
        <f>'05-21 Gen Pivot'!X194</f>
        <v>1475.5</v>
      </c>
    </row>
    <row r="201" spans="1:44" x14ac:dyDescent="0.25">
      <c r="A201" s="126">
        <f t="shared" si="82"/>
        <v>44324.916666666206</v>
      </c>
      <c r="B201" s="171">
        <v>385</v>
      </c>
      <c r="C201" s="98"/>
      <c r="D201" s="98"/>
      <c r="E201" s="89">
        <f t="shared" si="61"/>
        <v>385</v>
      </c>
      <c r="F201" s="29">
        <f t="shared" si="62"/>
        <v>190</v>
      </c>
      <c r="G201" s="28" t="str">
        <f t="shared" si="63"/>
        <v>Yes</v>
      </c>
      <c r="H201" s="33">
        <f>'05-21 Hourly Purch Alloc'!F195</f>
        <v>175.113</v>
      </c>
      <c r="I201" s="23">
        <f t="shared" si="64"/>
        <v>7.9899999999999993</v>
      </c>
      <c r="J201" s="13">
        <f t="shared" si="65"/>
        <v>175.113</v>
      </c>
      <c r="K201" s="96">
        <f t="shared" si="66"/>
        <v>175.113</v>
      </c>
      <c r="L201" s="13">
        <f t="shared" si="67"/>
        <v>336.62879999999996</v>
      </c>
      <c r="M201" s="13">
        <f t="shared" si="68"/>
        <v>595.5</v>
      </c>
      <c r="N201" s="13">
        <f t="shared" si="69"/>
        <v>519.73</v>
      </c>
      <c r="O201" s="11">
        <f t="shared" si="70"/>
        <v>0</v>
      </c>
      <c r="P201" s="11">
        <f t="shared" si="71"/>
        <v>0</v>
      </c>
      <c r="Q201" s="11">
        <f t="shared" si="72"/>
        <v>0</v>
      </c>
      <c r="R201" s="15">
        <f t="shared" si="73"/>
        <v>0</v>
      </c>
      <c r="S201" s="15">
        <f t="shared" si="74"/>
        <v>0</v>
      </c>
      <c r="T201" s="15">
        <f t="shared" si="75"/>
        <v>0</v>
      </c>
      <c r="U201" s="121">
        <f>'05-21 Hourly Purch Alloc'!J195</f>
        <v>27.704150228709459</v>
      </c>
      <c r="V201" s="109">
        <f t="shared" si="76"/>
        <v>0</v>
      </c>
      <c r="W201" s="16">
        <f t="shared" si="77"/>
        <v>21.206728953433903</v>
      </c>
      <c r="X201" s="17">
        <f t="shared" si="78"/>
        <v>0</v>
      </c>
      <c r="Y201" s="18">
        <f t="shared" si="79"/>
        <v>0</v>
      </c>
      <c r="Z201" s="191"/>
      <c r="AA201" s="113">
        <f t="shared" si="80"/>
        <v>0</v>
      </c>
      <c r="AB201" s="4">
        <f t="shared" si="81"/>
        <v>0</v>
      </c>
      <c r="AD201" s="8"/>
      <c r="AE201" s="46">
        <f>'05-21 Gen Pivot'!V195</f>
        <v>336.62879999999996</v>
      </c>
      <c r="AF201" s="120">
        <f>'05-21 KP Int Load &amp; Marg Loss'!N191</f>
        <v>519.73</v>
      </c>
      <c r="AG201" s="47">
        <f>'05-21 KP Int Load &amp; Marg Loss'!V191</f>
        <v>7.9899999999999993</v>
      </c>
      <c r="AH201" s="46">
        <f>'05-21 Gen Pivot'!W195</f>
        <v>595.5</v>
      </c>
      <c r="AJ201" s="122">
        <f>'05-21 Gen Pivot'!Y195</f>
        <v>593</v>
      </c>
      <c r="AL201" s="8">
        <f t="shared" si="83"/>
        <v>2.5</v>
      </c>
      <c r="AN201" s="8">
        <f t="shared" si="84"/>
        <v>336.62879999999996</v>
      </c>
      <c r="AP201" s="12">
        <f t="shared" si="85"/>
        <v>-258.87120000000004</v>
      </c>
      <c r="AR201" s="122">
        <f>'05-21 Gen Pivot'!X195</f>
        <v>1475.5</v>
      </c>
    </row>
    <row r="202" spans="1:44" x14ac:dyDescent="0.25">
      <c r="A202" s="126">
        <f t="shared" si="82"/>
        <v>44324.95833333287</v>
      </c>
      <c r="B202" s="171">
        <v>385</v>
      </c>
      <c r="C202" s="98"/>
      <c r="D202" s="98"/>
      <c r="E202" s="89">
        <f t="shared" si="61"/>
        <v>385</v>
      </c>
      <c r="F202" s="29">
        <f t="shared" si="62"/>
        <v>191</v>
      </c>
      <c r="G202" s="28" t="str">
        <f t="shared" si="63"/>
        <v>Yes</v>
      </c>
      <c r="H202" s="33">
        <f>'05-21 Hourly Purch Alloc'!F196</f>
        <v>132.874</v>
      </c>
      <c r="I202" s="23">
        <f t="shared" si="64"/>
        <v>7.3999999999999995</v>
      </c>
      <c r="J202" s="13">
        <f t="shared" si="65"/>
        <v>132.874</v>
      </c>
      <c r="K202" s="96">
        <f t="shared" si="66"/>
        <v>132.874</v>
      </c>
      <c r="L202" s="13">
        <f t="shared" si="67"/>
        <v>382.952</v>
      </c>
      <c r="M202" s="13">
        <f t="shared" si="68"/>
        <v>595.5</v>
      </c>
      <c r="N202" s="13">
        <f t="shared" si="69"/>
        <v>499.76</v>
      </c>
      <c r="O202" s="11">
        <f t="shared" si="70"/>
        <v>0</v>
      </c>
      <c r="P202" s="11">
        <f t="shared" si="71"/>
        <v>0</v>
      </c>
      <c r="Q202" s="11">
        <f t="shared" si="72"/>
        <v>0</v>
      </c>
      <c r="R202" s="15">
        <f t="shared" si="73"/>
        <v>0</v>
      </c>
      <c r="S202" s="15">
        <f t="shared" si="74"/>
        <v>0</v>
      </c>
      <c r="T202" s="15">
        <f t="shared" si="75"/>
        <v>0</v>
      </c>
      <c r="U202" s="121">
        <f>'05-21 Hourly Purch Alloc'!J196</f>
        <v>25.160001204148291</v>
      </c>
      <c r="V202" s="109">
        <f t="shared" si="76"/>
        <v>0</v>
      </c>
      <c r="W202" s="16">
        <f t="shared" si="77"/>
        <v>21.206728953433903</v>
      </c>
      <c r="X202" s="17">
        <f t="shared" si="78"/>
        <v>0</v>
      </c>
      <c r="Y202" s="18">
        <f t="shared" si="79"/>
        <v>0</v>
      </c>
      <c r="Z202" s="191"/>
      <c r="AA202" s="113">
        <f t="shared" si="80"/>
        <v>0</v>
      </c>
      <c r="AB202" s="4">
        <f t="shared" si="81"/>
        <v>0</v>
      </c>
      <c r="AD202" s="8"/>
      <c r="AE202" s="46">
        <f>'05-21 Gen Pivot'!V196</f>
        <v>382.952</v>
      </c>
      <c r="AF202" s="120">
        <f>'05-21 KP Int Load &amp; Marg Loss'!N192</f>
        <v>499.76</v>
      </c>
      <c r="AG202" s="47">
        <f>'05-21 KP Int Load &amp; Marg Loss'!V192</f>
        <v>7.3999999999999995</v>
      </c>
      <c r="AH202" s="46">
        <f>'05-21 Gen Pivot'!W196</f>
        <v>595.5</v>
      </c>
      <c r="AJ202" s="122">
        <f>'05-21 Gen Pivot'!Y196</f>
        <v>549</v>
      </c>
      <c r="AL202" s="8">
        <f t="shared" si="83"/>
        <v>46.5</v>
      </c>
      <c r="AN202" s="8">
        <f t="shared" si="84"/>
        <v>382.952</v>
      </c>
      <c r="AP202" s="12">
        <f t="shared" si="85"/>
        <v>-212.548</v>
      </c>
      <c r="AR202" s="122">
        <f>'05-21 Gen Pivot'!X196</f>
        <v>1475.5</v>
      </c>
    </row>
    <row r="203" spans="1:44" x14ac:dyDescent="0.25">
      <c r="A203" s="126">
        <f t="shared" si="82"/>
        <v>44324.999999999534</v>
      </c>
      <c r="B203" s="171">
        <v>385</v>
      </c>
      <c r="C203" s="98"/>
      <c r="D203" s="98"/>
      <c r="E203" s="89">
        <f t="shared" si="61"/>
        <v>385</v>
      </c>
      <c r="F203" s="29">
        <f t="shared" si="62"/>
        <v>192</v>
      </c>
      <c r="G203" s="28" t="str">
        <f t="shared" si="63"/>
        <v>Yes</v>
      </c>
      <c r="H203" s="33">
        <f>'05-21 Hourly Purch Alloc'!F197</f>
        <v>191.69299999999998</v>
      </c>
      <c r="I203" s="23">
        <f t="shared" si="64"/>
        <v>7.4799999999999995</v>
      </c>
      <c r="J203" s="13">
        <f t="shared" si="65"/>
        <v>191.69299999999998</v>
      </c>
      <c r="K203" s="96">
        <f t="shared" si="66"/>
        <v>191.69299999999998</v>
      </c>
      <c r="L203" s="13">
        <f t="shared" si="67"/>
        <v>385.40960000000001</v>
      </c>
      <c r="M203" s="13">
        <f t="shared" si="68"/>
        <v>595.5</v>
      </c>
      <c r="N203" s="13">
        <f t="shared" si="69"/>
        <v>481.18</v>
      </c>
      <c r="O203" s="11">
        <f t="shared" si="70"/>
        <v>0</v>
      </c>
      <c r="P203" s="11">
        <f t="shared" si="71"/>
        <v>0</v>
      </c>
      <c r="Q203" s="11">
        <f t="shared" si="72"/>
        <v>0</v>
      </c>
      <c r="R203" s="15">
        <f t="shared" si="73"/>
        <v>0</v>
      </c>
      <c r="S203" s="15">
        <f t="shared" si="74"/>
        <v>0</v>
      </c>
      <c r="T203" s="15">
        <f t="shared" si="75"/>
        <v>0</v>
      </c>
      <c r="U203" s="121">
        <f>'05-21 Hourly Purch Alloc'!J197</f>
        <v>22.819951693593406</v>
      </c>
      <c r="V203" s="109">
        <f t="shared" si="76"/>
        <v>0</v>
      </c>
      <c r="W203" s="16">
        <f t="shared" si="77"/>
        <v>21.206728953433903</v>
      </c>
      <c r="X203" s="17">
        <f t="shared" si="78"/>
        <v>0</v>
      </c>
      <c r="Y203" s="18">
        <f t="shared" si="79"/>
        <v>0</v>
      </c>
      <c r="Z203" s="191"/>
      <c r="AA203" s="113">
        <f t="shared" si="80"/>
        <v>0</v>
      </c>
      <c r="AB203" s="4">
        <f t="shared" si="81"/>
        <v>0</v>
      </c>
      <c r="AD203" s="8"/>
      <c r="AE203" s="46">
        <f>'05-21 Gen Pivot'!V197</f>
        <v>385.40960000000001</v>
      </c>
      <c r="AF203" s="120">
        <f>'05-21 KP Int Load &amp; Marg Loss'!N193</f>
        <v>481.18</v>
      </c>
      <c r="AG203" s="47">
        <f>'05-21 KP Int Load &amp; Marg Loss'!V193</f>
        <v>7.4799999999999995</v>
      </c>
      <c r="AH203" s="46">
        <f>'05-21 Gen Pivot'!W197</f>
        <v>595.5</v>
      </c>
      <c r="AJ203" s="122">
        <f>'05-21 Gen Pivot'!Y197</f>
        <v>592</v>
      </c>
      <c r="AL203" s="8">
        <f t="shared" si="83"/>
        <v>3.5</v>
      </c>
      <c r="AN203" s="8">
        <f t="shared" si="84"/>
        <v>385.40960000000001</v>
      </c>
      <c r="AP203" s="12">
        <f t="shared" si="85"/>
        <v>-210.09039999999999</v>
      </c>
      <c r="AR203" s="122">
        <f>'05-21 Gen Pivot'!X197</f>
        <v>1475.5</v>
      </c>
    </row>
    <row r="204" spans="1:44" x14ac:dyDescent="0.25">
      <c r="A204" s="126">
        <f t="shared" si="82"/>
        <v>44325.041666666199</v>
      </c>
      <c r="B204" s="171">
        <v>385</v>
      </c>
      <c r="C204" s="98"/>
      <c r="D204" s="98"/>
      <c r="E204" s="89">
        <f t="shared" si="61"/>
        <v>385</v>
      </c>
      <c r="F204" s="29">
        <f t="shared" si="62"/>
        <v>193</v>
      </c>
      <c r="G204" s="28" t="str">
        <f t="shared" si="63"/>
        <v>Yes</v>
      </c>
      <c r="H204" s="33">
        <f>'05-21 Hourly Purch Alloc'!F198</f>
        <v>156</v>
      </c>
      <c r="I204" s="23">
        <f t="shared" si="64"/>
        <v>6.7299999999999995</v>
      </c>
      <c r="J204" s="13">
        <f t="shared" si="65"/>
        <v>156</v>
      </c>
      <c r="K204" s="96">
        <f t="shared" si="66"/>
        <v>156</v>
      </c>
      <c r="L204" s="13">
        <f t="shared" si="67"/>
        <v>351.08960000000002</v>
      </c>
      <c r="M204" s="13">
        <f t="shared" si="68"/>
        <v>595.5</v>
      </c>
      <c r="N204" s="13">
        <f t="shared" si="69"/>
        <v>473.22999999999996</v>
      </c>
      <c r="O204" s="11">
        <f t="shared" si="70"/>
        <v>0</v>
      </c>
      <c r="P204" s="11">
        <f t="shared" si="71"/>
        <v>0</v>
      </c>
      <c r="Q204" s="11">
        <f t="shared" si="72"/>
        <v>0</v>
      </c>
      <c r="R204" s="15">
        <f t="shared" si="73"/>
        <v>0</v>
      </c>
      <c r="S204" s="15">
        <f t="shared" si="74"/>
        <v>0</v>
      </c>
      <c r="T204" s="15">
        <f t="shared" si="75"/>
        <v>0</v>
      </c>
      <c r="U204" s="121">
        <f>'05-21 Hourly Purch Alloc'!J198</f>
        <v>24.220000000000002</v>
      </c>
      <c r="V204" s="109">
        <f t="shared" si="76"/>
        <v>0</v>
      </c>
      <c r="W204" s="16">
        <f t="shared" si="77"/>
        <v>21.206728953433903</v>
      </c>
      <c r="X204" s="17">
        <f t="shared" si="78"/>
        <v>0</v>
      </c>
      <c r="Y204" s="18">
        <f t="shared" si="79"/>
        <v>0</v>
      </c>
      <c r="Z204" s="191"/>
      <c r="AA204" s="113">
        <f t="shared" si="80"/>
        <v>0</v>
      </c>
      <c r="AB204" s="4">
        <f t="shared" si="81"/>
        <v>0</v>
      </c>
      <c r="AD204" s="8"/>
      <c r="AE204" s="46">
        <f>'05-21 Gen Pivot'!V198</f>
        <v>351.08960000000002</v>
      </c>
      <c r="AF204" s="120">
        <f>'05-21 KP Int Load &amp; Marg Loss'!N194</f>
        <v>473.22999999999996</v>
      </c>
      <c r="AG204" s="47">
        <f>'05-21 KP Int Load &amp; Marg Loss'!V194</f>
        <v>6.7299999999999995</v>
      </c>
      <c r="AH204" s="46">
        <f>'05-21 Gen Pivot'!W198</f>
        <v>595.5</v>
      </c>
      <c r="AJ204" s="122">
        <f>'05-21 Gen Pivot'!Y198</f>
        <v>593</v>
      </c>
      <c r="AL204" s="8">
        <f t="shared" si="83"/>
        <v>2.5</v>
      </c>
      <c r="AN204" s="8">
        <f t="shared" si="84"/>
        <v>351.08960000000002</v>
      </c>
      <c r="AP204" s="12">
        <f t="shared" si="85"/>
        <v>-244.41039999999998</v>
      </c>
      <c r="AR204" s="122">
        <f>'05-21 Gen Pivot'!X198</f>
        <v>1475.5</v>
      </c>
    </row>
    <row r="205" spans="1:44" x14ac:dyDescent="0.25">
      <c r="A205" s="126">
        <f t="shared" si="82"/>
        <v>44325.083333332863</v>
      </c>
      <c r="B205" s="171">
        <v>385</v>
      </c>
      <c r="C205" s="98"/>
      <c r="D205" s="98"/>
      <c r="E205" s="89">
        <f t="shared" ref="E205:E268" si="86">SUM(B205:D205)</f>
        <v>385</v>
      </c>
      <c r="F205" s="29">
        <f t="shared" ref="F205:F268" si="87">IF(E205&gt;0,F204+1,0)</f>
        <v>194</v>
      </c>
      <c r="G205" s="28" t="str">
        <f t="shared" ref="G205:G268" si="88">IF(MAX(F205:F211)&gt;6,"Yes",0)</f>
        <v>Yes</v>
      </c>
      <c r="H205" s="33">
        <f>'05-21 Hourly Purch Alloc'!F199</f>
        <v>168.40199999999999</v>
      </c>
      <c r="I205" s="23">
        <f t="shared" ref="I205:I268" si="89">AG205</f>
        <v>7.3199999999999994</v>
      </c>
      <c r="J205" s="13">
        <f t="shared" ref="J205:J268" si="90">MIN(E205,H205)</f>
        <v>168.40199999999999</v>
      </c>
      <c r="K205" s="96">
        <f t="shared" ref="K205:K268" si="91">IF(J205=0,0,IF(G205&lt;&gt;"Yes",0,J205))</f>
        <v>168.40199999999999</v>
      </c>
      <c r="L205" s="13">
        <f t="shared" ref="L205:L268" si="92">AN205</f>
        <v>288.66079999999999</v>
      </c>
      <c r="M205" s="13">
        <f t="shared" ref="M205:M268" si="93">AH205</f>
        <v>517.5</v>
      </c>
      <c r="N205" s="13">
        <f t="shared" ref="N205:N268" si="94">AF205</f>
        <v>455.08</v>
      </c>
      <c r="O205" s="11">
        <f t="shared" ref="O205:O268" si="95">MAX(N205-M205,0)</f>
        <v>0</v>
      </c>
      <c r="P205" s="11">
        <f t="shared" ref="P205:P268" si="96">MIN(K205,O205)</f>
        <v>0</v>
      </c>
      <c r="Q205" s="11">
        <f t="shared" ref="Q205:Q268" si="97">IF(P205&lt;=0,0,L205+I205+H205-N205)</f>
        <v>0</v>
      </c>
      <c r="R205" s="15">
        <f t="shared" ref="R205:R268" si="98">IF($P205&gt;0,MIN($P205,$E205)*(B205/$E205),0)</f>
        <v>0</v>
      </c>
      <c r="S205" s="15">
        <f t="shared" ref="S205:S268" si="99">IF($P205&gt;0,MIN($P205,$E205)*(C205/$E205),0)</f>
        <v>0</v>
      </c>
      <c r="T205" s="15">
        <f t="shared" ref="T205:T268" si="100">IF($P205&gt;0,MIN($P205,$E205)*(D205/$E205),0)</f>
        <v>0</v>
      </c>
      <c r="U205" s="121">
        <f>'05-21 Hourly Purch Alloc'!J199</f>
        <v>23.049969715324046</v>
      </c>
      <c r="V205" s="109">
        <f t="shared" ref="V205:V268" si="101">(R205+S205+T205)*U205</f>
        <v>0</v>
      </c>
      <c r="W205" s="16">
        <f t="shared" ref="W205:W268" si="102">IF(B205&gt;0,W$9,0)</f>
        <v>21.206728953433903</v>
      </c>
      <c r="X205" s="17">
        <f t="shared" ref="X205:X268" si="103">IF(C205&gt;0,X$9,0)</f>
        <v>0</v>
      </c>
      <c r="Y205" s="18">
        <f t="shared" ref="Y205:Y268" si="104">IF(D205&gt;0,Y$9,0)</f>
        <v>0</v>
      </c>
      <c r="Z205" s="191"/>
      <c r="AA205" s="113">
        <f t="shared" ref="AA205:AA268" si="105">R205*MIN(U205,W205)+S205*MIN(U205,X205)+T205*MIN(U205,Y205)</f>
        <v>0</v>
      </c>
      <c r="AB205" s="4">
        <f t="shared" ref="AB205:AB268" si="106">IF(V205-AA205&lt;0,0,V205-AA205)</f>
        <v>0</v>
      </c>
      <c r="AD205" s="8"/>
      <c r="AE205" s="46">
        <f>'05-21 Gen Pivot'!V199</f>
        <v>288.66079999999999</v>
      </c>
      <c r="AF205" s="120">
        <f>'05-21 KP Int Load &amp; Marg Loss'!N195</f>
        <v>455.08</v>
      </c>
      <c r="AG205" s="47">
        <f>'05-21 KP Int Load &amp; Marg Loss'!V195</f>
        <v>7.3199999999999994</v>
      </c>
      <c r="AH205" s="46">
        <f>'05-21 Gen Pivot'!W199</f>
        <v>517.5</v>
      </c>
      <c r="AJ205" s="122">
        <f>'05-21 Gen Pivot'!Y199</f>
        <v>516</v>
      </c>
      <c r="AL205" s="8">
        <f t="shared" si="83"/>
        <v>1.5</v>
      </c>
      <c r="AN205" s="8">
        <f t="shared" si="84"/>
        <v>288.66079999999999</v>
      </c>
      <c r="AP205" s="12">
        <f t="shared" si="85"/>
        <v>-228.83920000000001</v>
      </c>
      <c r="AR205" s="122">
        <f>'05-21 Gen Pivot'!X199</f>
        <v>1475.5</v>
      </c>
    </row>
    <row r="206" spans="1:44" x14ac:dyDescent="0.25">
      <c r="A206" s="126">
        <f t="shared" ref="A206:A269" si="107">A205+1/24</f>
        <v>44325.124999999527</v>
      </c>
      <c r="B206" s="171">
        <v>385</v>
      </c>
      <c r="C206" s="98"/>
      <c r="D206" s="98"/>
      <c r="E206" s="89">
        <f t="shared" si="86"/>
        <v>385</v>
      </c>
      <c r="F206" s="29">
        <f t="shared" si="87"/>
        <v>195</v>
      </c>
      <c r="G206" s="28" t="str">
        <f t="shared" si="88"/>
        <v>Yes</v>
      </c>
      <c r="H206" s="33">
        <f>'05-21 Hourly Purch Alloc'!F200</f>
        <v>171.71899999999999</v>
      </c>
      <c r="I206" s="23">
        <f t="shared" si="89"/>
        <v>7.68</v>
      </c>
      <c r="J206" s="13">
        <f t="shared" si="90"/>
        <v>171.71899999999999</v>
      </c>
      <c r="K206" s="96">
        <f t="shared" si="91"/>
        <v>171.71899999999999</v>
      </c>
      <c r="L206" s="13">
        <f t="shared" si="92"/>
        <v>283.24</v>
      </c>
      <c r="M206" s="13">
        <f t="shared" si="93"/>
        <v>520</v>
      </c>
      <c r="N206" s="13">
        <f t="shared" si="94"/>
        <v>458.75</v>
      </c>
      <c r="O206" s="11">
        <f t="shared" si="95"/>
        <v>0</v>
      </c>
      <c r="P206" s="11">
        <f t="shared" si="96"/>
        <v>0</v>
      </c>
      <c r="Q206" s="11">
        <f t="shared" si="97"/>
        <v>0</v>
      </c>
      <c r="R206" s="15">
        <f t="shared" si="98"/>
        <v>0</v>
      </c>
      <c r="S206" s="15">
        <f t="shared" si="99"/>
        <v>0</v>
      </c>
      <c r="T206" s="15">
        <f t="shared" si="100"/>
        <v>0</v>
      </c>
      <c r="U206" s="121">
        <f>'05-21 Hourly Purch Alloc'!J200</f>
        <v>21.159999767061308</v>
      </c>
      <c r="V206" s="109">
        <f t="shared" si="101"/>
        <v>0</v>
      </c>
      <c r="W206" s="16">
        <f t="shared" si="102"/>
        <v>21.206728953433903</v>
      </c>
      <c r="X206" s="17">
        <f t="shared" si="103"/>
        <v>0</v>
      </c>
      <c r="Y206" s="18">
        <f t="shared" si="104"/>
        <v>0</v>
      </c>
      <c r="Z206" s="191"/>
      <c r="AA206" s="113">
        <f t="shared" si="105"/>
        <v>0</v>
      </c>
      <c r="AB206" s="4">
        <f t="shared" si="106"/>
        <v>0</v>
      </c>
      <c r="AD206" s="8"/>
      <c r="AE206" s="46">
        <f>'05-21 Gen Pivot'!V200</f>
        <v>283.24</v>
      </c>
      <c r="AF206" s="120">
        <f>'05-21 KP Int Load &amp; Marg Loss'!N196</f>
        <v>458.75</v>
      </c>
      <c r="AG206" s="47">
        <f>'05-21 KP Int Load &amp; Marg Loss'!V196</f>
        <v>7.68</v>
      </c>
      <c r="AH206" s="46">
        <f>'05-21 Gen Pivot'!W200</f>
        <v>520</v>
      </c>
      <c r="AJ206" s="122">
        <f>'05-21 Gen Pivot'!Y200</f>
        <v>518.5</v>
      </c>
      <c r="AL206" s="8">
        <f t="shared" si="83"/>
        <v>1.5</v>
      </c>
      <c r="AN206" s="8">
        <f t="shared" si="84"/>
        <v>283.24</v>
      </c>
      <c r="AP206" s="12">
        <f t="shared" si="85"/>
        <v>-236.76</v>
      </c>
      <c r="AR206" s="122">
        <f>'05-21 Gen Pivot'!X200</f>
        <v>1475.5</v>
      </c>
    </row>
    <row r="207" spans="1:44" x14ac:dyDescent="0.25">
      <c r="A207" s="126">
        <f t="shared" si="107"/>
        <v>44325.166666666191</v>
      </c>
      <c r="B207" s="171">
        <v>385</v>
      </c>
      <c r="C207" s="98"/>
      <c r="D207" s="98"/>
      <c r="E207" s="89">
        <f t="shared" si="86"/>
        <v>385</v>
      </c>
      <c r="F207" s="29">
        <f t="shared" si="87"/>
        <v>196</v>
      </c>
      <c r="G207" s="28" t="str">
        <f t="shared" si="88"/>
        <v>Yes</v>
      </c>
      <c r="H207" s="33">
        <f>'05-21 Hourly Purch Alloc'!F201</f>
        <v>176.50300000000001</v>
      </c>
      <c r="I207" s="23">
        <f t="shared" si="89"/>
        <v>8.01</v>
      </c>
      <c r="J207" s="13">
        <f t="shared" si="90"/>
        <v>176.50300000000001</v>
      </c>
      <c r="K207" s="96">
        <f t="shared" si="91"/>
        <v>176.50300000000001</v>
      </c>
      <c r="L207" s="13">
        <f t="shared" si="92"/>
        <v>280.8288</v>
      </c>
      <c r="M207" s="13">
        <f t="shared" si="93"/>
        <v>421</v>
      </c>
      <c r="N207" s="13">
        <f t="shared" si="94"/>
        <v>463.84999999999997</v>
      </c>
      <c r="O207" s="11">
        <f t="shared" si="95"/>
        <v>42.849999999999966</v>
      </c>
      <c r="P207" s="11">
        <f t="shared" si="96"/>
        <v>42.849999999999966</v>
      </c>
      <c r="Q207" s="11">
        <f t="shared" si="97"/>
        <v>1.4918000000000688</v>
      </c>
      <c r="R207" s="15">
        <f t="shared" si="98"/>
        <v>42.849999999999966</v>
      </c>
      <c r="S207" s="15">
        <f t="shared" si="99"/>
        <v>0</v>
      </c>
      <c r="T207" s="15">
        <f t="shared" si="100"/>
        <v>0</v>
      </c>
      <c r="U207" s="121">
        <f>'05-21 Hourly Purch Alloc'!J201</f>
        <v>20.36997671427681</v>
      </c>
      <c r="V207" s="109">
        <f t="shared" si="101"/>
        <v>872.8535022067606</v>
      </c>
      <c r="W207" s="16">
        <f t="shared" si="102"/>
        <v>21.206728953433903</v>
      </c>
      <c r="X207" s="17">
        <f t="shared" si="103"/>
        <v>0</v>
      </c>
      <c r="Y207" s="18">
        <f t="shared" si="104"/>
        <v>0</v>
      </c>
      <c r="Z207" s="191"/>
      <c r="AA207" s="113">
        <f t="shared" si="105"/>
        <v>872.8535022067606</v>
      </c>
      <c r="AB207" s="4">
        <f t="shared" si="106"/>
        <v>0</v>
      </c>
      <c r="AD207" s="8"/>
      <c r="AE207" s="46">
        <f>'05-21 Gen Pivot'!V201</f>
        <v>280.8288</v>
      </c>
      <c r="AF207" s="120">
        <f>'05-21 KP Int Load &amp; Marg Loss'!N197</f>
        <v>463.84999999999997</v>
      </c>
      <c r="AG207" s="47">
        <f>'05-21 KP Int Load &amp; Marg Loss'!V197</f>
        <v>8.01</v>
      </c>
      <c r="AH207" s="46">
        <f>'05-21 Gen Pivot'!W201</f>
        <v>421</v>
      </c>
      <c r="AJ207" s="122">
        <f>'05-21 Gen Pivot'!Y201</f>
        <v>421</v>
      </c>
      <c r="AL207" s="8">
        <f t="shared" si="83"/>
        <v>0</v>
      </c>
      <c r="AN207" s="8">
        <f t="shared" si="84"/>
        <v>280.8288</v>
      </c>
      <c r="AP207" s="12">
        <f t="shared" si="85"/>
        <v>-140.1712</v>
      </c>
      <c r="AR207" s="122">
        <f>'05-21 Gen Pivot'!X201</f>
        <v>1475.5</v>
      </c>
    </row>
    <row r="208" spans="1:44" x14ac:dyDescent="0.25">
      <c r="A208" s="126">
        <f t="shared" si="107"/>
        <v>44325.208333332856</v>
      </c>
      <c r="B208" s="171">
        <v>385</v>
      </c>
      <c r="C208" s="98"/>
      <c r="D208" s="98"/>
      <c r="E208" s="89">
        <f t="shared" si="86"/>
        <v>385</v>
      </c>
      <c r="F208" s="29">
        <f t="shared" si="87"/>
        <v>197</v>
      </c>
      <c r="G208" s="28" t="str">
        <f t="shared" si="88"/>
        <v>Yes</v>
      </c>
      <c r="H208" s="33">
        <f>'05-21 Hourly Purch Alloc'!F202</f>
        <v>177.05799999999999</v>
      </c>
      <c r="I208" s="23">
        <f t="shared" si="89"/>
        <v>8.69</v>
      </c>
      <c r="J208" s="13">
        <f t="shared" si="90"/>
        <v>177.05799999999999</v>
      </c>
      <c r="K208" s="96">
        <f t="shared" si="91"/>
        <v>177.05799999999999</v>
      </c>
      <c r="L208" s="13">
        <f t="shared" si="92"/>
        <v>280.86239999999998</v>
      </c>
      <c r="M208" s="13">
        <f t="shared" si="93"/>
        <v>437</v>
      </c>
      <c r="N208" s="13">
        <f t="shared" si="94"/>
        <v>465.10999999999996</v>
      </c>
      <c r="O208" s="11">
        <f t="shared" si="95"/>
        <v>28.109999999999957</v>
      </c>
      <c r="P208" s="11">
        <f t="shared" si="96"/>
        <v>28.109999999999957</v>
      </c>
      <c r="Q208" s="11">
        <f t="shared" si="97"/>
        <v>1.5004000000000133</v>
      </c>
      <c r="R208" s="15">
        <f t="shared" si="98"/>
        <v>28.109999999999957</v>
      </c>
      <c r="S208" s="15">
        <f t="shared" si="99"/>
        <v>0</v>
      </c>
      <c r="T208" s="15">
        <f t="shared" si="100"/>
        <v>0</v>
      </c>
      <c r="U208" s="121">
        <f>'05-21 Hourly Purch Alloc'!J202</f>
        <v>20.790046199550432</v>
      </c>
      <c r="V208" s="109">
        <f t="shared" si="101"/>
        <v>584.4081986693617</v>
      </c>
      <c r="W208" s="16">
        <f t="shared" si="102"/>
        <v>21.206728953433903</v>
      </c>
      <c r="X208" s="17">
        <f t="shared" si="103"/>
        <v>0</v>
      </c>
      <c r="Y208" s="18">
        <f t="shared" si="104"/>
        <v>0</v>
      </c>
      <c r="Z208" s="191"/>
      <c r="AA208" s="113">
        <f t="shared" si="105"/>
        <v>584.4081986693617</v>
      </c>
      <c r="AB208" s="4">
        <f t="shared" si="106"/>
        <v>0</v>
      </c>
      <c r="AD208" s="8"/>
      <c r="AE208" s="46">
        <f>'05-21 Gen Pivot'!V202</f>
        <v>280.86239999999998</v>
      </c>
      <c r="AF208" s="120">
        <f>'05-21 KP Int Load &amp; Marg Loss'!N198</f>
        <v>465.10999999999996</v>
      </c>
      <c r="AG208" s="47">
        <f>'05-21 KP Int Load &amp; Marg Loss'!V198</f>
        <v>8.69</v>
      </c>
      <c r="AH208" s="46">
        <f>'05-21 Gen Pivot'!W202</f>
        <v>437</v>
      </c>
      <c r="AJ208" s="122">
        <f>'05-21 Gen Pivot'!Y202</f>
        <v>436.5</v>
      </c>
      <c r="AL208" s="8">
        <f t="shared" si="83"/>
        <v>0.5</v>
      </c>
      <c r="AN208" s="8">
        <f t="shared" si="84"/>
        <v>280.86239999999998</v>
      </c>
      <c r="AP208" s="12">
        <f t="shared" si="85"/>
        <v>-156.13760000000002</v>
      </c>
      <c r="AR208" s="122">
        <f>'05-21 Gen Pivot'!X202</f>
        <v>1475.5</v>
      </c>
    </row>
    <row r="209" spans="1:44" x14ac:dyDescent="0.25">
      <c r="A209" s="126">
        <f t="shared" si="107"/>
        <v>44325.24999999952</v>
      </c>
      <c r="B209" s="171">
        <v>385</v>
      </c>
      <c r="C209" s="98"/>
      <c r="D209" s="98"/>
      <c r="E209" s="89">
        <f t="shared" si="86"/>
        <v>385</v>
      </c>
      <c r="F209" s="29">
        <f t="shared" si="87"/>
        <v>198</v>
      </c>
      <c r="G209" s="28" t="str">
        <f t="shared" si="88"/>
        <v>Yes</v>
      </c>
      <c r="H209" s="33">
        <f>'05-21 Hourly Purch Alloc'!F203</f>
        <v>184.495</v>
      </c>
      <c r="I209" s="23">
        <f t="shared" si="89"/>
        <v>9.1</v>
      </c>
      <c r="J209" s="13">
        <f t="shared" si="90"/>
        <v>184.495</v>
      </c>
      <c r="K209" s="96">
        <f t="shared" si="91"/>
        <v>184.495</v>
      </c>
      <c r="L209" s="13">
        <f t="shared" si="92"/>
        <v>280.8288</v>
      </c>
      <c r="M209" s="13">
        <f t="shared" si="93"/>
        <v>424</v>
      </c>
      <c r="N209" s="13">
        <f t="shared" si="94"/>
        <v>472.96000000000009</v>
      </c>
      <c r="O209" s="11">
        <f t="shared" si="95"/>
        <v>48.960000000000093</v>
      </c>
      <c r="P209" s="11">
        <f t="shared" si="96"/>
        <v>48.960000000000093</v>
      </c>
      <c r="Q209" s="11">
        <f t="shared" si="97"/>
        <v>1.4637999999999352</v>
      </c>
      <c r="R209" s="15">
        <f t="shared" si="98"/>
        <v>48.960000000000093</v>
      </c>
      <c r="S209" s="15">
        <f t="shared" si="99"/>
        <v>0</v>
      </c>
      <c r="T209" s="15">
        <f t="shared" si="100"/>
        <v>0</v>
      </c>
      <c r="U209" s="121">
        <f>'05-21 Hourly Purch Alloc'!J203</f>
        <v>21.459974525054879</v>
      </c>
      <c r="V209" s="109">
        <f t="shared" si="101"/>
        <v>1050.6803527466889</v>
      </c>
      <c r="W209" s="16">
        <f t="shared" si="102"/>
        <v>21.206728953433903</v>
      </c>
      <c r="X209" s="17">
        <f t="shared" si="103"/>
        <v>0</v>
      </c>
      <c r="Y209" s="18">
        <f t="shared" si="104"/>
        <v>0</v>
      </c>
      <c r="Z209" s="191"/>
      <c r="AA209" s="113">
        <f t="shared" si="105"/>
        <v>1038.2814495601258</v>
      </c>
      <c r="AB209" s="4">
        <f t="shared" si="106"/>
        <v>12.398903186563075</v>
      </c>
      <c r="AD209" s="8"/>
      <c r="AE209" s="46">
        <f>'05-21 Gen Pivot'!V203</f>
        <v>280.8288</v>
      </c>
      <c r="AF209" s="120">
        <f>'05-21 KP Int Load &amp; Marg Loss'!N199</f>
        <v>472.96000000000009</v>
      </c>
      <c r="AG209" s="47">
        <f>'05-21 KP Int Load &amp; Marg Loss'!V199</f>
        <v>9.1</v>
      </c>
      <c r="AH209" s="46">
        <f>'05-21 Gen Pivot'!W203</f>
        <v>424</v>
      </c>
      <c r="AJ209" s="122">
        <f>'05-21 Gen Pivot'!Y203</f>
        <v>423.5</v>
      </c>
      <c r="AL209" s="8">
        <f t="shared" si="83"/>
        <v>0.5</v>
      </c>
      <c r="AN209" s="8">
        <f t="shared" si="84"/>
        <v>280.8288</v>
      </c>
      <c r="AP209" s="12">
        <f t="shared" si="85"/>
        <v>-143.1712</v>
      </c>
      <c r="AR209" s="122">
        <f>'05-21 Gen Pivot'!X203</f>
        <v>1475.5</v>
      </c>
    </row>
    <row r="210" spans="1:44" x14ac:dyDescent="0.25">
      <c r="A210" s="126">
        <f t="shared" si="107"/>
        <v>44325.291666666184</v>
      </c>
      <c r="B210" s="171">
        <v>385</v>
      </c>
      <c r="C210" s="98"/>
      <c r="D210" s="98"/>
      <c r="E210" s="89">
        <f t="shared" si="86"/>
        <v>385</v>
      </c>
      <c r="F210" s="29">
        <f t="shared" si="87"/>
        <v>199</v>
      </c>
      <c r="G210" s="28" t="str">
        <f t="shared" si="88"/>
        <v>Yes</v>
      </c>
      <c r="H210" s="33">
        <f>'05-21 Hourly Purch Alloc'!F204</f>
        <v>198.29499999999999</v>
      </c>
      <c r="I210" s="23">
        <f t="shared" si="89"/>
        <v>8.8099999999999987</v>
      </c>
      <c r="J210" s="13">
        <f t="shared" si="90"/>
        <v>198.29499999999999</v>
      </c>
      <c r="K210" s="96">
        <f t="shared" si="91"/>
        <v>198.29499999999999</v>
      </c>
      <c r="L210" s="13">
        <f t="shared" si="92"/>
        <v>280.74560000000002</v>
      </c>
      <c r="M210" s="13">
        <f t="shared" si="93"/>
        <v>440</v>
      </c>
      <c r="N210" s="13">
        <f t="shared" si="94"/>
        <v>486.6</v>
      </c>
      <c r="O210" s="11">
        <f t="shared" si="95"/>
        <v>46.600000000000023</v>
      </c>
      <c r="P210" s="11">
        <f t="shared" si="96"/>
        <v>46.600000000000023</v>
      </c>
      <c r="Q210" s="11">
        <f t="shared" si="97"/>
        <v>1.2505999999999631</v>
      </c>
      <c r="R210" s="15">
        <f t="shared" si="98"/>
        <v>46.600000000000023</v>
      </c>
      <c r="S210" s="15">
        <f t="shared" si="99"/>
        <v>0</v>
      </c>
      <c r="T210" s="15">
        <f t="shared" si="100"/>
        <v>0</v>
      </c>
      <c r="U210" s="121">
        <f>'05-21 Hourly Purch Alloc'!J204</f>
        <v>21.429955369525207</v>
      </c>
      <c r="V210" s="109">
        <f t="shared" si="101"/>
        <v>998.63592021987506</v>
      </c>
      <c r="W210" s="16">
        <f t="shared" si="102"/>
        <v>21.206728953433903</v>
      </c>
      <c r="X210" s="17">
        <f t="shared" si="103"/>
        <v>0</v>
      </c>
      <c r="Y210" s="18">
        <f t="shared" si="104"/>
        <v>0</v>
      </c>
      <c r="Z210" s="191"/>
      <c r="AA210" s="113">
        <f t="shared" si="105"/>
        <v>988.23356923002029</v>
      </c>
      <c r="AB210" s="4">
        <f t="shared" si="106"/>
        <v>10.402350989854767</v>
      </c>
      <c r="AD210" s="8"/>
      <c r="AE210" s="46">
        <f>'05-21 Gen Pivot'!V204</f>
        <v>280.74560000000002</v>
      </c>
      <c r="AF210" s="120">
        <f>'05-21 KP Int Load &amp; Marg Loss'!N200</f>
        <v>486.6</v>
      </c>
      <c r="AG210" s="47">
        <f>'05-21 KP Int Load &amp; Marg Loss'!V200</f>
        <v>8.8099999999999987</v>
      </c>
      <c r="AH210" s="46">
        <f>'05-21 Gen Pivot'!W204</f>
        <v>440</v>
      </c>
      <c r="AJ210" s="122">
        <f>'05-21 Gen Pivot'!Y204</f>
        <v>439.5</v>
      </c>
      <c r="AL210" s="8">
        <f t="shared" si="83"/>
        <v>0.5</v>
      </c>
      <c r="AN210" s="8">
        <f t="shared" si="84"/>
        <v>280.74560000000002</v>
      </c>
      <c r="AP210" s="12">
        <f t="shared" si="85"/>
        <v>-159.25439999999998</v>
      </c>
      <c r="AR210" s="122">
        <f>'05-21 Gen Pivot'!X204</f>
        <v>1475.5</v>
      </c>
    </row>
    <row r="211" spans="1:44" x14ac:dyDescent="0.25">
      <c r="A211" s="126">
        <f t="shared" si="107"/>
        <v>44325.333333332848</v>
      </c>
      <c r="B211" s="171">
        <v>385</v>
      </c>
      <c r="C211" s="98"/>
      <c r="D211" s="98"/>
      <c r="E211" s="89">
        <f t="shared" si="86"/>
        <v>385</v>
      </c>
      <c r="F211" s="29">
        <f t="shared" si="87"/>
        <v>200</v>
      </c>
      <c r="G211" s="28" t="str">
        <f t="shared" si="88"/>
        <v>Yes</v>
      </c>
      <c r="H211" s="33">
        <f>'05-21 Hourly Purch Alloc'!F205</f>
        <v>201.44</v>
      </c>
      <c r="I211" s="23">
        <f t="shared" si="89"/>
        <v>8.9899999999999984</v>
      </c>
      <c r="J211" s="13">
        <f t="shared" si="90"/>
        <v>201.44</v>
      </c>
      <c r="K211" s="96">
        <f t="shared" si="91"/>
        <v>201.44</v>
      </c>
      <c r="L211" s="13">
        <f t="shared" si="92"/>
        <v>281.00479999999999</v>
      </c>
      <c r="M211" s="13">
        <f t="shared" si="93"/>
        <v>432.5</v>
      </c>
      <c r="N211" s="13">
        <f t="shared" si="94"/>
        <v>489.93</v>
      </c>
      <c r="O211" s="11">
        <f t="shared" si="95"/>
        <v>57.430000000000007</v>
      </c>
      <c r="P211" s="11">
        <f t="shared" si="96"/>
        <v>57.430000000000007</v>
      </c>
      <c r="Q211" s="11">
        <f t="shared" si="97"/>
        <v>1.5047999999999888</v>
      </c>
      <c r="R211" s="15">
        <f t="shared" si="98"/>
        <v>57.430000000000007</v>
      </c>
      <c r="S211" s="15">
        <f t="shared" si="99"/>
        <v>0</v>
      </c>
      <c r="T211" s="15">
        <f t="shared" si="100"/>
        <v>0</v>
      </c>
      <c r="U211" s="121">
        <f>'05-21 Hourly Purch Alloc'!J205</f>
        <v>22.959978157267674</v>
      </c>
      <c r="V211" s="109">
        <f t="shared" si="101"/>
        <v>1318.5915455718828</v>
      </c>
      <c r="W211" s="16">
        <f t="shared" si="102"/>
        <v>21.206728953433903</v>
      </c>
      <c r="X211" s="17">
        <f t="shared" si="103"/>
        <v>0</v>
      </c>
      <c r="Y211" s="18">
        <f t="shared" si="104"/>
        <v>0</v>
      </c>
      <c r="Z211" s="191"/>
      <c r="AA211" s="113">
        <f t="shared" si="105"/>
        <v>1217.9024437957091</v>
      </c>
      <c r="AB211" s="4">
        <f t="shared" si="106"/>
        <v>100.68910177617363</v>
      </c>
      <c r="AD211" s="8"/>
      <c r="AE211" s="46">
        <f>'05-21 Gen Pivot'!V205</f>
        <v>281.00479999999999</v>
      </c>
      <c r="AF211" s="120">
        <f>'05-21 KP Int Load &amp; Marg Loss'!N201</f>
        <v>489.93</v>
      </c>
      <c r="AG211" s="47">
        <f>'05-21 KP Int Load &amp; Marg Loss'!V201</f>
        <v>8.9899999999999984</v>
      </c>
      <c r="AH211" s="46">
        <f>'05-21 Gen Pivot'!W205</f>
        <v>432.5</v>
      </c>
      <c r="AJ211" s="122">
        <f>'05-21 Gen Pivot'!Y205</f>
        <v>432</v>
      </c>
      <c r="AL211" s="8">
        <f t="shared" si="83"/>
        <v>0.5</v>
      </c>
      <c r="AN211" s="8">
        <f t="shared" si="84"/>
        <v>281.00479999999999</v>
      </c>
      <c r="AP211" s="12">
        <f t="shared" si="85"/>
        <v>-151.49520000000001</v>
      </c>
      <c r="AR211" s="122">
        <f>'05-21 Gen Pivot'!X205</f>
        <v>1475.5</v>
      </c>
    </row>
    <row r="212" spans="1:44" x14ac:dyDescent="0.25">
      <c r="A212" s="126">
        <f t="shared" si="107"/>
        <v>44325.374999999513</v>
      </c>
      <c r="B212" s="171">
        <v>385</v>
      </c>
      <c r="C212" s="98"/>
      <c r="D212" s="98"/>
      <c r="E212" s="89">
        <f t="shared" si="86"/>
        <v>385</v>
      </c>
      <c r="F212" s="29">
        <f t="shared" si="87"/>
        <v>201</v>
      </c>
      <c r="G212" s="28" t="str">
        <f t="shared" si="88"/>
        <v>Yes</v>
      </c>
      <c r="H212" s="33">
        <f>'05-21 Hourly Purch Alloc'!F206</f>
        <v>223.74799999999999</v>
      </c>
      <c r="I212" s="23">
        <f t="shared" si="89"/>
        <v>8.3999999999999986</v>
      </c>
      <c r="J212" s="13">
        <f t="shared" si="90"/>
        <v>223.74799999999999</v>
      </c>
      <c r="K212" s="96">
        <f t="shared" si="91"/>
        <v>223.74799999999999</v>
      </c>
      <c r="L212" s="13">
        <f t="shared" si="92"/>
        <v>282.30079999999998</v>
      </c>
      <c r="M212" s="13">
        <f t="shared" si="93"/>
        <v>527</v>
      </c>
      <c r="N212" s="13">
        <f t="shared" si="94"/>
        <v>511.65</v>
      </c>
      <c r="O212" s="11">
        <f t="shared" si="95"/>
        <v>0</v>
      </c>
      <c r="P212" s="11">
        <f t="shared" si="96"/>
        <v>0</v>
      </c>
      <c r="Q212" s="11">
        <f t="shared" si="97"/>
        <v>0</v>
      </c>
      <c r="R212" s="15">
        <f t="shared" si="98"/>
        <v>0</v>
      </c>
      <c r="S212" s="15">
        <f t="shared" si="99"/>
        <v>0</v>
      </c>
      <c r="T212" s="15">
        <f t="shared" si="100"/>
        <v>0</v>
      </c>
      <c r="U212" s="121">
        <f>'05-21 Hourly Purch Alloc'!J206</f>
        <v>24.769975597547241</v>
      </c>
      <c r="V212" s="109">
        <f t="shared" si="101"/>
        <v>0</v>
      </c>
      <c r="W212" s="16">
        <f t="shared" si="102"/>
        <v>21.206728953433903</v>
      </c>
      <c r="X212" s="17">
        <f t="shared" si="103"/>
        <v>0</v>
      </c>
      <c r="Y212" s="18">
        <f t="shared" si="104"/>
        <v>0</v>
      </c>
      <c r="Z212" s="191"/>
      <c r="AA212" s="113">
        <f t="shared" si="105"/>
        <v>0</v>
      </c>
      <c r="AB212" s="4">
        <f t="shared" si="106"/>
        <v>0</v>
      </c>
      <c r="AD212" s="8"/>
      <c r="AE212" s="46">
        <f>'05-21 Gen Pivot'!V206</f>
        <v>282.30079999999998</v>
      </c>
      <c r="AF212" s="120">
        <f>'05-21 KP Int Load &amp; Marg Loss'!N202</f>
        <v>511.65</v>
      </c>
      <c r="AG212" s="47">
        <f>'05-21 KP Int Load &amp; Marg Loss'!V202</f>
        <v>8.3999999999999986</v>
      </c>
      <c r="AH212" s="46">
        <f>'05-21 Gen Pivot'!W206</f>
        <v>527</v>
      </c>
      <c r="AJ212" s="122">
        <f>'05-21 Gen Pivot'!Y206</f>
        <v>525.5</v>
      </c>
      <c r="AL212" s="8">
        <f t="shared" si="83"/>
        <v>1.5</v>
      </c>
      <c r="AN212" s="8">
        <f t="shared" si="84"/>
        <v>282.30079999999998</v>
      </c>
      <c r="AP212" s="12">
        <f t="shared" si="85"/>
        <v>-244.69920000000002</v>
      </c>
      <c r="AR212" s="122">
        <f>'05-21 Gen Pivot'!X206</f>
        <v>1475.5</v>
      </c>
    </row>
    <row r="213" spans="1:44" x14ac:dyDescent="0.25">
      <c r="A213" s="126">
        <f t="shared" si="107"/>
        <v>44325.416666666177</v>
      </c>
      <c r="B213" s="171">
        <v>385</v>
      </c>
      <c r="C213" s="98"/>
      <c r="D213" s="98"/>
      <c r="E213" s="89">
        <f t="shared" si="86"/>
        <v>385</v>
      </c>
      <c r="F213" s="29">
        <f t="shared" si="87"/>
        <v>202</v>
      </c>
      <c r="G213" s="28" t="str">
        <f t="shared" si="88"/>
        <v>Yes</v>
      </c>
      <c r="H213" s="33">
        <f>'05-21 Hourly Purch Alloc'!F207</f>
        <v>215.917</v>
      </c>
      <c r="I213" s="23">
        <f t="shared" si="89"/>
        <v>7.86</v>
      </c>
      <c r="J213" s="13">
        <f t="shared" si="90"/>
        <v>215.917</v>
      </c>
      <c r="K213" s="96">
        <f t="shared" si="91"/>
        <v>215.917</v>
      </c>
      <c r="L213" s="13">
        <f t="shared" si="92"/>
        <v>289.39679999999998</v>
      </c>
      <c r="M213" s="13">
        <f t="shared" si="93"/>
        <v>590.5</v>
      </c>
      <c r="N213" s="13">
        <f t="shared" si="94"/>
        <v>513.16</v>
      </c>
      <c r="O213" s="11">
        <f t="shared" si="95"/>
        <v>0</v>
      </c>
      <c r="P213" s="11">
        <f t="shared" si="96"/>
        <v>0</v>
      </c>
      <c r="Q213" s="11">
        <f t="shared" si="97"/>
        <v>0</v>
      </c>
      <c r="R213" s="15">
        <f t="shared" si="98"/>
        <v>0</v>
      </c>
      <c r="S213" s="15">
        <f t="shared" si="99"/>
        <v>0</v>
      </c>
      <c r="T213" s="15">
        <f t="shared" si="100"/>
        <v>0</v>
      </c>
      <c r="U213" s="121">
        <f>'05-21 Hourly Purch Alloc'!J207</f>
        <v>25.402542430656222</v>
      </c>
      <c r="V213" s="109">
        <f t="shared" si="101"/>
        <v>0</v>
      </c>
      <c r="W213" s="16">
        <f t="shared" si="102"/>
        <v>21.206728953433903</v>
      </c>
      <c r="X213" s="17">
        <f t="shared" si="103"/>
        <v>0</v>
      </c>
      <c r="Y213" s="18">
        <f t="shared" si="104"/>
        <v>0</v>
      </c>
      <c r="Z213" s="191"/>
      <c r="AA213" s="113">
        <f t="shared" si="105"/>
        <v>0</v>
      </c>
      <c r="AB213" s="4">
        <f t="shared" si="106"/>
        <v>0</v>
      </c>
      <c r="AD213" s="8"/>
      <c r="AE213" s="46">
        <f>'05-21 Gen Pivot'!V207</f>
        <v>289.39679999999998</v>
      </c>
      <c r="AF213" s="120">
        <f>'05-21 KP Int Load &amp; Marg Loss'!N203</f>
        <v>513.16</v>
      </c>
      <c r="AG213" s="47">
        <f>'05-21 KP Int Load &amp; Marg Loss'!V203</f>
        <v>7.86</v>
      </c>
      <c r="AH213" s="46">
        <f>'05-21 Gen Pivot'!W207</f>
        <v>590.5</v>
      </c>
      <c r="AJ213" s="122">
        <f>'05-21 Gen Pivot'!Y207</f>
        <v>588</v>
      </c>
      <c r="AL213" s="8">
        <f t="shared" si="83"/>
        <v>2.5</v>
      </c>
      <c r="AN213" s="8">
        <f t="shared" si="84"/>
        <v>289.39679999999998</v>
      </c>
      <c r="AP213" s="12">
        <f t="shared" si="85"/>
        <v>-301.10320000000002</v>
      </c>
      <c r="AR213" s="122">
        <f>'05-21 Gen Pivot'!X207</f>
        <v>1475.5</v>
      </c>
    </row>
    <row r="214" spans="1:44" x14ac:dyDescent="0.25">
      <c r="A214" s="126">
        <f t="shared" si="107"/>
        <v>44325.458333332841</v>
      </c>
      <c r="B214" s="171">
        <v>385</v>
      </c>
      <c r="C214" s="98"/>
      <c r="D214" s="98"/>
      <c r="E214" s="89">
        <f t="shared" si="86"/>
        <v>385</v>
      </c>
      <c r="F214" s="29">
        <f t="shared" si="87"/>
        <v>203</v>
      </c>
      <c r="G214" s="28" t="str">
        <f t="shared" si="88"/>
        <v>Yes</v>
      </c>
      <c r="H214" s="33">
        <f>'05-21 Hourly Purch Alloc'!F208</f>
        <v>208.59200000000001</v>
      </c>
      <c r="I214" s="23">
        <f t="shared" si="89"/>
        <v>7.99</v>
      </c>
      <c r="J214" s="13">
        <f t="shared" si="90"/>
        <v>208.59200000000001</v>
      </c>
      <c r="K214" s="96">
        <f t="shared" si="91"/>
        <v>208.59200000000001</v>
      </c>
      <c r="L214" s="13">
        <f t="shared" si="92"/>
        <v>281.57119999999998</v>
      </c>
      <c r="M214" s="13">
        <f t="shared" si="93"/>
        <v>508.5</v>
      </c>
      <c r="N214" s="13">
        <f t="shared" si="94"/>
        <v>496.06</v>
      </c>
      <c r="O214" s="11">
        <f t="shared" si="95"/>
        <v>0</v>
      </c>
      <c r="P214" s="11">
        <f t="shared" si="96"/>
        <v>0</v>
      </c>
      <c r="Q214" s="11">
        <f t="shared" si="97"/>
        <v>0</v>
      </c>
      <c r="R214" s="15">
        <f t="shared" si="98"/>
        <v>0</v>
      </c>
      <c r="S214" s="15">
        <f t="shared" si="99"/>
        <v>0</v>
      </c>
      <c r="T214" s="15">
        <f t="shared" si="100"/>
        <v>0</v>
      </c>
      <c r="U214" s="121">
        <f>'05-21 Hourly Purch Alloc'!J208</f>
        <v>24.290025504333816</v>
      </c>
      <c r="V214" s="109">
        <f t="shared" si="101"/>
        <v>0</v>
      </c>
      <c r="W214" s="16">
        <f t="shared" si="102"/>
        <v>21.206728953433903</v>
      </c>
      <c r="X214" s="17">
        <f t="shared" si="103"/>
        <v>0</v>
      </c>
      <c r="Y214" s="18">
        <f t="shared" si="104"/>
        <v>0</v>
      </c>
      <c r="Z214" s="191"/>
      <c r="AA214" s="113">
        <f t="shared" si="105"/>
        <v>0</v>
      </c>
      <c r="AB214" s="4">
        <f t="shared" si="106"/>
        <v>0</v>
      </c>
      <c r="AD214" s="8"/>
      <c r="AE214" s="46">
        <f>'05-21 Gen Pivot'!V208</f>
        <v>281.57119999999998</v>
      </c>
      <c r="AF214" s="120">
        <f>'05-21 KP Int Load &amp; Marg Loss'!N204</f>
        <v>496.06</v>
      </c>
      <c r="AG214" s="47">
        <f>'05-21 KP Int Load &amp; Marg Loss'!V204</f>
        <v>7.99</v>
      </c>
      <c r="AH214" s="46">
        <f>'05-21 Gen Pivot'!W208</f>
        <v>508.5</v>
      </c>
      <c r="AJ214" s="122">
        <f>'05-21 Gen Pivot'!Y208</f>
        <v>507</v>
      </c>
      <c r="AL214" s="8">
        <f t="shared" si="83"/>
        <v>1.5</v>
      </c>
      <c r="AN214" s="8">
        <f t="shared" si="84"/>
        <v>281.57119999999998</v>
      </c>
      <c r="AP214" s="12">
        <f t="shared" si="85"/>
        <v>-226.92880000000002</v>
      </c>
      <c r="AR214" s="122">
        <f>'05-21 Gen Pivot'!X208</f>
        <v>1475.5</v>
      </c>
    </row>
    <row r="215" spans="1:44" x14ac:dyDescent="0.25">
      <c r="A215" s="126">
        <f t="shared" si="107"/>
        <v>44325.499999999505</v>
      </c>
      <c r="B215" s="171">
        <v>385</v>
      </c>
      <c r="C215" s="98"/>
      <c r="D215" s="98"/>
      <c r="E215" s="89">
        <f t="shared" si="86"/>
        <v>385</v>
      </c>
      <c r="F215" s="29">
        <f t="shared" si="87"/>
        <v>204</v>
      </c>
      <c r="G215" s="28" t="str">
        <f t="shared" si="88"/>
        <v>Yes</v>
      </c>
      <c r="H215" s="33">
        <f>'05-21 Hourly Purch Alloc'!F209</f>
        <v>206.19499999999999</v>
      </c>
      <c r="I215" s="23">
        <f t="shared" si="89"/>
        <v>7.67</v>
      </c>
      <c r="J215" s="13">
        <f t="shared" si="90"/>
        <v>206.19499999999999</v>
      </c>
      <c r="K215" s="96">
        <f t="shared" si="91"/>
        <v>206.19499999999999</v>
      </c>
      <c r="L215" s="13">
        <f t="shared" si="92"/>
        <v>285.04640000000001</v>
      </c>
      <c r="M215" s="13">
        <f t="shared" si="93"/>
        <v>592</v>
      </c>
      <c r="N215" s="13">
        <f t="shared" si="94"/>
        <v>493.21999999999997</v>
      </c>
      <c r="O215" s="11">
        <f t="shared" si="95"/>
        <v>0</v>
      </c>
      <c r="P215" s="11">
        <f t="shared" si="96"/>
        <v>0</v>
      </c>
      <c r="Q215" s="11">
        <f t="shared" si="97"/>
        <v>0</v>
      </c>
      <c r="R215" s="15">
        <f t="shared" si="98"/>
        <v>0</v>
      </c>
      <c r="S215" s="15">
        <f t="shared" si="99"/>
        <v>0</v>
      </c>
      <c r="T215" s="15">
        <f t="shared" si="100"/>
        <v>0</v>
      </c>
      <c r="U215" s="121">
        <f>'05-21 Hourly Purch Alloc'!J209</f>
        <v>24.110046315381073</v>
      </c>
      <c r="V215" s="109">
        <f t="shared" si="101"/>
        <v>0</v>
      </c>
      <c r="W215" s="16">
        <f t="shared" si="102"/>
        <v>21.206728953433903</v>
      </c>
      <c r="X215" s="17">
        <f t="shared" si="103"/>
        <v>0</v>
      </c>
      <c r="Y215" s="18">
        <f t="shared" si="104"/>
        <v>0</v>
      </c>
      <c r="Z215" s="191"/>
      <c r="AA215" s="113">
        <f t="shared" si="105"/>
        <v>0</v>
      </c>
      <c r="AB215" s="4">
        <f t="shared" si="106"/>
        <v>0</v>
      </c>
      <c r="AD215" s="8"/>
      <c r="AE215" s="46">
        <f>'05-21 Gen Pivot'!V209</f>
        <v>285.04640000000001</v>
      </c>
      <c r="AF215" s="120">
        <f>'05-21 KP Int Load &amp; Marg Loss'!N205</f>
        <v>493.21999999999997</v>
      </c>
      <c r="AG215" s="47">
        <f>'05-21 KP Int Load &amp; Marg Loss'!V205</f>
        <v>7.67</v>
      </c>
      <c r="AH215" s="46">
        <f>'05-21 Gen Pivot'!W209</f>
        <v>592</v>
      </c>
      <c r="AJ215" s="122">
        <f>'05-21 Gen Pivot'!Y209</f>
        <v>589.5</v>
      </c>
      <c r="AL215" s="8">
        <f t="shared" si="83"/>
        <v>2.5</v>
      </c>
      <c r="AN215" s="8">
        <f t="shared" si="84"/>
        <v>285.04640000000001</v>
      </c>
      <c r="AP215" s="12">
        <f t="shared" si="85"/>
        <v>-306.95359999999999</v>
      </c>
      <c r="AR215" s="122">
        <f>'05-21 Gen Pivot'!X209</f>
        <v>1475.5</v>
      </c>
    </row>
    <row r="216" spans="1:44" x14ac:dyDescent="0.25">
      <c r="A216" s="126">
        <f t="shared" si="107"/>
        <v>44325.541666666169</v>
      </c>
      <c r="B216" s="171">
        <v>385</v>
      </c>
      <c r="C216" s="98"/>
      <c r="D216" s="98"/>
      <c r="E216" s="89">
        <f t="shared" si="86"/>
        <v>385</v>
      </c>
      <c r="F216" s="29">
        <f t="shared" si="87"/>
        <v>205</v>
      </c>
      <c r="G216" s="28" t="str">
        <f t="shared" si="88"/>
        <v>Yes</v>
      </c>
      <c r="H216" s="33">
        <f>'05-21 Hourly Purch Alloc'!F210</f>
        <v>210.53399999999999</v>
      </c>
      <c r="I216" s="23">
        <f t="shared" si="89"/>
        <v>7.2299999999999995</v>
      </c>
      <c r="J216" s="13">
        <f t="shared" si="90"/>
        <v>210.53399999999999</v>
      </c>
      <c r="K216" s="96">
        <f t="shared" si="91"/>
        <v>210.53399999999999</v>
      </c>
      <c r="L216" s="13">
        <f t="shared" si="92"/>
        <v>280.52960000000002</v>
      </c>
      <c r="M216" s="13">
        <f t="shared" si="93"/>
        <v>520.5</v>
      </c>
      <c r="N216" s="13">
        <f t="shared" si="94"/>
        <v>498.28</v>
      </c>
      <c r="O216" s="11">
        <f t="shared" si="95"/>
        <v>0</v>
      </c>
      <c r="P216" s="11">
        <f t="shared" si="96"/>
        <v>0</v>
      </c>
      <c r="Q216" s="11">
        <f t="shared" si="97"/>
        <v>0</v>
      </c>
      <c r="R216" s="15">
        <f t="shared" si="98"/>
        <v>0</v>
      </c>
      <c r="S216" s="15">
        <f t="shared" si="99"/>
        <v>0</v>
      </c>
      <c r="T216" s="15">
        <f t="shared" si="100"/>
        <v>0</v>
      </c>
      <c r="U216" s="121">
        <f>'05-21 Hourly Purch Alloc'!J210</f>
        <v>23.266746093267596</v>
      </c>
      <c r="V216" s="109">
        <f t="shared" si="101"/>
        <v>0</v>
      </c>
      <c r="W216" s="16">
        <f t="shared" si="102"/>
        <v>21.206728953433903</v>
      </c>
      <c r="X216" s="17">
        <f t="shared" si="103"/>
        <v>0</v>
      </c>
      <c r="Y216" s="18">
        <f t="shared" si="104"/>
        <v>0</v>
      </c>
      <c r="Z216" s="191"/>
      <c r="AA216" s="113">
        <f t="shared" si="105"/>
        <v>0</v>
      </c>
      <c r="AB216" s="4">
        <f t="shared" si="106"/>
        <v>0</v>
      </c>
      <c r="AD216" s="8"/>
      <c r="AE216" s="46">
        <f>'05-21 Gen Pivot'!V210</f>
        <v>280.52960000000002</v>
      </c>
      <c r="AF216" s="120">
        <f>'05-21 KP Int Load &amp; Marg Loss'!N206</f>
        <v>498.28</v>
      </c>
      <c r="AG216" s="47">
        <f>'05-21 KP Int Load &amp; Marg Loss'!V206</f>
        <v>7.2299999999999995</v>
      </c>
      <c r="AH216" s="46">
        <f>'05-21 Gen Pivot'!W210</f>
        <v>520.5</v>
      </c>
      <c r="AJ216" s="122">
        <f>'05-21 Gen Pivot'!Y210</f>
        <v>519</v>
      </c>
      <c r="AL216" s="8">
        <f t="shared" si="83"/>
        <v>1.5</v>
      </c>
      <c r="AN216" s="8">
        <f t="shared" si="84"/>
        <v>280.52960000000002</v>
      </c>
      <c r="AP216" s="12">
        <f t="shared" si="85"/>
        <v>-239.97039999999998</v>
      </c>
      <c r="AR216" s="122">
        <f>'05-21 Gen Pivot'!X210</f>
        <v>1475.5</v>
      </c>
    </row>
    <row r="217" spans="1:44" x14ac:dyDescent="0.25">
      <c r="A217" s="126">
        <f t="shared" si="107"/>
        <v>44325.583333332834</v>
      </c>
      <c r="B217" s="171">
        <v>385</v>
      </c>
      <c r="C217" s="98"/>
      <c r="D217" s="98"/>
      <c r="E217" s="89">
        <f t="shared" si="86"/>
        <v>385</v>
      </c>
      <c r="F217" s="29">
        <f t="shared" si="87"/>
        <v>206</v>
      </c>
      <c r="G217" s="28" t="str">
        <f t="shared" si="88"/>
        <v>Yes</v>
      </c>
      <c r="H217" s="33">
        <f>'05-21 Hourly Purch Alloc'!F211</f>
        <v>219.00199999999998</v>
      </c>
      <c r="I217" s="23">
        <f t="shared" si="89"/>
        <v>7.27</v>
      </c>
      <c r="J217" s="13">
        <f t="shared" si="90"/>
        <v>219.00199999999998</v>
      </c>
      <c r="K217" s="96">
        <f t="shared" si="91"/>
        <v>219.00199999999998</v>
      </c>
      <c r="L217" s="13">
        <f t="shared" si="92"/>
        <v>290.58879999999999</v>
      </c>
      <c r="M217" s="13">
        <f t="shared" si="93"/>
        <v>595.5</v>
      </c>
      <c r="N217" s="13">
        <f t="shared" si="94"/>
        <v>506.12</v>
      </c>
      <c r="O217" s="11">
        <f t="shared" si="95"/>
        <v>0</v>
      </c>
      <c r="P217" s="11">
        <f t="shared" si="96"/>
        <v>0</v>
      </c>
      <c r="Q217" s="11">
        <f t="shared" si="97"/>
        <v>0</v>
      </c>
      <c r="R217" s="15">
        <f t="shared" si="98"/>
        <v>0</v>
      </c>
      <c r="S217" s="15">
        <f t="shared" si="99"/>
        <v>0</v>
      </c>
      <c r="T217" s="15">
        <f t="shared" si="100"/>
        <v>0</v>
      </c>
      <c r="U217" s="121">
        <f>'05-21 Hourly Purch Alloc'!J211</f>
        <v>22.639980456799478</v>
      </c>
      <c r="V217" s="109">
        <f t="shared" si="101"/>
        <v>0</v>
      </c>
      <c r="W217" s="16">
        <f t="shared" si="102"/>
        <v>21.206728953433903</v>
      </c>
      <c r="X217" s="17">
        <f t="shared" si="103"/>
        <v>0</v>
      </c>
      <c r="Y217" s="18">
        <f t="shared" si="104"/>
        <v>0</v>
      </c>
      <c r="Z217" s="191"/>
      <c r="AA217" s="113">
        <f t="shared" si="105"/>
        <v>0</v>
      </c>
      <c r="AB217" s="4">
        <f t="shared" si="106"/>
        <v>0</v>
      </c>
      <c r="AD217" s="8"/>
      <c r="AE217" s="46">
        <f>'05-21 Gen Pivot'!V211</f>
        <v>290.58879999999999</v>
      </c>
      <c r="AF217" s="120">
        <f>'05-21 KP Int Load &amp; Marg Loss'!N207</f>
        <v>506.12</v>
      </c>
      <c r="AG217" s="47">
        <f>'05-21 KP Int Load &amp; Marg Loss'!V207</f>
        <v>7.27</v>
      </c>
      <c r="AH217" s="46">
        <f>'05-21 Gen Pivot'!W211</f>
        <v>595.5</v>
      </c>
      <c r="AJ217" s="122">
        <f>'05-21 Gen Pivot'!Y211</f>
        <v>593</v>
      </c>
      <c r="AL217" s="8">
        <f t="shared" si="83"/>
        <v>2.5</v>
      </c>
      <c r="AN217" s="8">
        <f t="shared" si="84"/>
        <v>290.58879999999999</v>
      </c>
      <c r="AP217" s="12">
        <f t="shared" si="85"/>
        <v>-304.91120000000001</v>
      </c>
      <c r="AR217" s="122">
        <f>'05-21 Gen Pivot'!X211</f>
        <v>1475.5</v>
      </c>
    </row>
    <row r="218" spans="1:44" x14ac:dyDescent="0.25">
      <c r="A218" s="126">
        <f t="shared" si="107"/>
        <v>44325.624999999498</v>
      </c>
      <c r="B218" s="171">
        <v>385</v>
      </c>
      <c r="C218" s="98"/>
      <c r="D218" s="98"/>
      <c r="E218" s="89">
        <f t="shared" si="86"/>
        <v>385</v>
      </c>
      <c r="F218" s="29">
        <f t="shared" si="87"/>
        <v>207</v>
      </c>
      <c r="G218" s="28" t="str">
        <f t="shared" si="88"/>
        <v>Yes</v>
      </c>
      <c r="H218" s="33">
        <f>'05-21 Hourly Purch Alloc'!F212</f>
        <v>220.44200000000001</v>
      </c>
      <c r="I218" s="23">
        <f t="shared" si="89"/>
        <v>7.59</v>
      </c>
      <c r="J218" s="13">
        <f t="shared" si="90"/>
        <v>220.44200000000001</v>
      </c>
      <c r="K218" s="96">
        <f t="shared" si="91"/>
        <v>220.44200000000001</v>
      </c>
      <c r="L218" s="13">
        <f t="shared" si="92"/>
        <v>280.8544</v>
      </c>
      <c r="M218" s="13">
        <f t="shared" si="93"/>
        <v>511.5</v>
      </c>
      <c r="N218" s="13">
        <f t="shared" si="94"/>
        <v>507.24</v>
      </c>
      <c r="O218" s="11">
        <f t="shared" si="95"/>
        <v>0</v>
      </c>
      <c r="P218" s="11">
        <f t="shared" si="96"/>
        <v>0</v>
      </c>
      <c r="Q218" s="11">
        <f t="shared" si="97"/>
        <v>0</v>
      </c>
      <c r="R218" s="15">
        <f t="shared" si="98"/>
        <v>0</v>
      </c>
      <c r="S218" s="15">
        <f t="shared" si="99"/>
        <v>0</v>
      </c>
      <c r="T218" s="15">
        <f t="shared" si="100"/>
        <v>0</v>
      </c>
      <c r="U218" s="121">
        <f>'05-21 Hourly Purch Alloc'!J212</f>
        <v>22.400041734333747</v>
      </c>
      <c r="V218" s="109">
        <f t="shared" si="101"/>
        <v>0</v>
      </c>
      <c r="W218" s="16">
        <f t="shared" si="102"/>
        <v>21.206728953433903</v>
      </c>
      <c r="X218" s="17">
        <f t="shared" si="103"/>
        <v>0</v>
      </c>
      <c r="Y218" s="18">
        <f t="shared" si="104"/>
        <v>0</v>
      </c>
      <c r="Z218" s="191"/>
      <c r="AA218" s="113">
        <f t="shared" si="105"/>
        <v>0</v>
      </c>
      <c r="AB218" s="4">
        <f t="shared" si="106"/>
        <v>0</v>
      </c>
      <c r="AD218" s="8"/>
      <c r="AE218" s="46">
        <f>'05-21 Gen Pivot'!V212</f>
        <v>280.8544</v>
      </c>
      <c r="AF218" s="120">
        <f>'05-21 KP Int Load &amp; Marg Loss'!N208</f>
        <v>507.24</v>
      </c>
      <c r="AG218" s="47">
        <f>'05-21 KP Int Load &amp; Marg Loss'!V208</f>
        <v>7.59</v>
      </c>
      <c r="AH218" s="46">
        <f>'05-21 Gen Pivot'!W212</f>
        <v>511.5</v>
      </c>
      <c r="AJ218" s="122">
        <f>'05-21 Gen Pivot'!Y212</f>
        <v>510</v>
      </c>
      <c r="AL218" s="8">
        <f t="shared" si="83"/>
        <v>1.5</v>
      </c>
      <c r="AN218" s="8">
        <f t="shared" si="84"/>
        <v>280.8544</v>
      </c>
      <c r="AP218" s="12">
        <f t="shared" si="85"/>
        <v>-230.6456</v>
      </c>
      <c r="AR218" s="122">
        <f>'05-21 Gen Pivot'!X212</f>
        <v>1475.5</v>
      </c>
    </row>
    <row r="219" spans="1:44" x14ac:dyDescent="0.25">
      <c r="A219" s="126">
        <f t="shared" si="107"/>
        <v>44325.666666666162</v>
      </c>
      <c r="B219" s="171">
        <v>385</v>
      </c>
      <c r="C219" s="98"/>
      <c r="D219" s="98"/>
      <c r="E219" s="89">
        <f t="shared" si="86"/>
        <v>385</v>
      </c>
      <c r="F219" s="29">
        <f t="shared" si="87"/>
        <v>208</v>
      </c>
      <c r="G219" s="28" t="str">
        <f t="shared" si="88"/>
        <v>Yes</v>
      </c>
      <c r="H219" s="33">
        <f>'05-21 Hourly Purch Alloc'!F213</f>
        <v>216.06900000000002</v>
      </c>
      <c r="I219" s="23">
        <f t="shared" si="89"/>
        <v>7.9899999999999993</v>
      </c>
      <c r="J219" s="13">
        <f t="shared" si="90"/>
        <v>216.06900000000002</v>
      </c>
      <c r="K219" s="96">
        <f t="shared" si="91"/>
        <v>216.06900000000002</v>
      </c>
      <c r="L219" s="13">
        <f t="shared" si="92"/>
        <v>281.81439999999998</v>
      </c>
      <c r="M219" s="13">
        <f t="shared" si="93"/>
        <v>541.5</v>
      </c>
      <c r="N219" s="13">
        <f t="shared" si="94"/>
        <v>503.40999999999997</v>
      </c>
      <c r="O219" s="11">
        <f t="shared" si="95"/>
        <v>0</v>
      </c>
      <c r="P219" s="11">
        <f t="shared" si="96"/>
        <v>0</v>
      </c>
      <c r="Q219" s="11">
        <f t="shared" si="97"/>
        <v>0</v>
      </c>
      <c r="R219" s="15">
        <f t="shared" si="98"/>
        <v>0</v>
      </c>
      <c r="S219" s="15">
        <f t="shared" si="99"/>
        <v>0</v>
      </c>
      <c r="T219" s="15">
        <f t="shared" si="100"/>
        <v>0</v>
      </c>
      <c r="U219" s="121">
        <f>'05-21 Hourly Purch Alloc'!J213</f>
        <v>21.730037626869194</v>
      </c>
      <c r="V219" s="109">
        <f t="shared" si="101"/>
        <v>0</v>
      </c>
      <c r="W219" s="16">
        <f t="shared" si="102"/>
        <v>21.206728953433903</v>
      </c>
      <c r="X219" s="17">
        <f t="shared" si="103"/>
        <v>0</v>
      </c>
      <c r="Y219" s="18">
        <f t="shared" si="104"/>
        <v>0</v>
      </c>
      <c r="Z219" s="191"/>
      <c r="AA219" s="113">
        <f t="shared" si="105"/>
        <v>0</v>
      </c>
      <c r="AB219" s="4">
        <f t="shared" si="106"/>
        <v>0</v>
      </c>
      <c r="AD219" s="8"/>
      <c r="AE219" s="46">
        <f>'05-21 Gen Pivot'!V213</f>
        <v>281.81439999999998</v>
      </c>
      <c r="AF219" s="120">
        <f>'05-21 KP Int Load &amp; Marg Loss'!N209</f>
        <v>503.40999999999997</v>
      </c>
      <c r="AG219" s="47">
        <f>'05-21 KP Int Load &amp; Marg Loss'!V209</f>
        <v>7.9899999999999993</v>
      </c>
      <c r="AH219" s="46">
        <f>'05-21 Gen Pivot'!W213</f>
        <v>541.5</v>
      </c>
      <c r="AJ219" s="122">
        <f>'05-21 Gen Pivot'!Y213</f>
        <v>540</v>
      </c>
      <c r="AL219" s="8">
        <f t="shared" si="83"/>
        <v>1.5</v>
      </c>
      <c r="AN219" s="8">
        <f t="shared" si="84"/>
        <v>281.81439999999998</v>
      </c>
      <c r="AP219" s="12">
        <f t="shared" si="85"/>
        <v>-259.68560000000002</v>
      </c>
      <c r="AR219" s="122">
        <f>'05-21 Gen Pivot'!X213</f>
        <v>1475.5</v>
      </c>
    </row>
    <row r="220" spans="1:44" x14ac:dyDescent="0.25">
      <c r="A220" s="126">
        <f t="shared" si="107"/>
        <v>44325.708333332826</v>
      </c>
      <c r="B220" s="171">
        <v>385</v>
      </c>
      <c r="C220" s="98"/>
      <c r="D220" s="98"/>
      <c r="E220" s="89">
        <f t="shared" si="86"/>
        <v>385</v>
      </c>
      <c r="F220" s="29">
        <f t="shared" si="87"/>
        <v>209</v>
      </c>
      <c r="G220" s="28" t="str">
        <f t="shared" si="88"/>
        <v>Yes</v>
      </c>
      <c r="H220" s="33">
        <f>'05-21 Hourly Purch Alloc'!F214</f>
        <v>221.47</v>
      </c>
      <c r="I220" s="23">
        <f t="shared" si="89"/>
        <v>7.8999999999999995</v>
      </c>
      <c r="J220" s="13">
        <f t="shared" si="90"/>
        <v>221.47</v>
      </c>
      <c r="K220" s="96">
        <f t="shared" si="91"/>
        <v>221.47</v>
      </c>
      <c r="L220" s="13">
        <f t="shared" si="92"/>
        <v>293.77280000000002</v>
      </c>
      <c r="M220" s="13">
        <f t="shared" si="93"/>
        <v>557.5</v>
      </c>
      <c r="N220" s="13">
        <f t="shared" si="94"/>
        <v>508.56</v>
      </c>
      <c r="O220" s="11">
        <f t="shared" si="95"/>
        <v>0</v>
      </c>
      <c r="P220" s="11">
        <f t="shared" si="96"/>
        <v>0</v>
      </c>
      <c r="Q220" s="11">
        <f t="shared" si="97"/>
        <v>0</v>
      </c>
      <c r="R220" s="15">
        <f t="shared" si="98"/>
        <v>0</v>
      </c>
      <c r="S220" s="15">
        <f t="shared" si="99"/>
        <v>0</v>
      </c>
      <c r="T220" s="15">
        <f t="shared" si="100"/>
        <v>0</v>
      </c>
      <c r="U220" s="121">
        <f>'05-21 Hourly Purch Alloc'!J214</f>
        <v>23.219980132749356</v>
      </c>
      <c r="V220" s="109">
        <f t="shared" si="101"/>
        <v>0</v>
      </c>
      <c r="W220" s="16">
        <f t="shared" si="102"/>
        <v>21.206728953433903</v>
      </c>
      <c r="X220" s="17">
        <f t="shared" si="103"/>
        <v>0</v>
      </c>
      <c r="Y220" s="18">
        <f t="shared" si="104"/>
        <v>0</v>
      </c>
      <c r="Z220" s="191"/>
      <c r="AA220" s="113">
        <f t="shared" si="105"/>
        <v>0</v>
      </c>
      <c r="AB220" s="4">
        <f t="shared" si="106"/>
        <v>0</v>
      </c>
      <c r="AD220" s="8"/>
      <c r="AE220" s="46">
        <f>'05-21 Gen Pivot'!V214</f>
        <v>293.77280000000002</v>
      </c>
      <c r="AF220" s="120">
        <f>'05-21 KP Int Load &amp; Marg Loss'!N210</f>
        <v>508.56</v>
      </c>
      <c r="AG220" s="47">
        <f>'05-21 KP Int Load &amp; Marg Loss'!V210</f>
        <v>7.8999999999999995</v>
      </c>
      <c r="AH220" s="46">
        <f>'05-21 Gen Pivot'!W214</f>
        <v>557.5</v>
      </c>
      <c r="AJ220" s="122">
        <f>'05-21 Gen Pivot'!Y214</f>
        <v>555.5</v>
      </c>
      <c r="AL220" s="8">
        <f t="shared" si="83"/>
        <v>2</v>
      </c>
      <c r="AN220" s="8">
        <f t="shared" si="84"/>
        <v>293.77280000000002</v>
      </c>
      <c r="AP220" s="12">
        <f t="shared" si="85"/>
        <v>-263.72719999999998</v>
      </c>
      <c r="AR220" s="122">
        <f>'05-21 Gen Pivot'!X214</f>
        <v>1475.5</v>
      </c>
    </row>
    <row r="221" spans="1:44" x14ac:dyDescent="0.25">
      <c r="A221" s="126">
        <f t="shared" si="107"/>
        <v>44325.749999999491</v>
      </c>
      <c r="B221" s="171">
        <v>385</v>
      </c>
      <c r="C221" s="98"/>
      <c r="D221" s="98"/>
      <c r="E221" s="89">
        <f t="shared" si="86"/>
        <v>385</v>
      </c>
      <c r="F221" s="29">
        <f t="shared" si="87"/>
        <v>210</v>
      </c>
      <c r="G221" s="28" t="str">
        <f t="shared" si="88"/>
        <v>Yes</v>
      </c>
      <c r="H221" s="33">
        <f>'05-21 Hourly Purch Alloc'!F215</f>
        <v>188.55</v>
      </c>
      <c r="I221" s="23">
        <f t="shared" si="89"/>
        <v>7.6</v>
      </c>
      <c r="J221" s="13">
        <f t="shared" si="90"/>
        <v>188.55</v>
      </c>
      <c r="K221" s="96">
        <f t="shared" si="91"/>
        <v>188.55</v>
      </c>
      <c r="L221" s="13">
        <f t="shared" si="92"/>
        <v>309.20319999999998</v>
      </c>
      <c r="M221" s="13">
        <f t="shared" si="93"/>
        <v>595.5</v>
      </c>
      <c r="N221" s="13">
        <f t="shared" si="94"/>
        <v>504.90999999999991</v>
      </c>
      <c r="O221" s="11">
        <f t="shared" si="95"/>
        <v>0</v>
      </c>
      <c r="P221" s="11">
        <f t="shared" si="96"/>
        <v>0</v>
      </c>
      <c r="Q221" s="11">
        <f t="shared" si="97"/>
        <v>0</v>
      </c>
      <c r="R221" s="15">
        <f t="shared" si="98"/>
        <v>0</v>
      </c>
      <c r="S221" s="15">
        <f t="shared" si="99"/>
        <v>0</v>
      </c>
      <c r="T221" s="15">
        <f t="shared" si="100"/>
        <v>0</v>
      </c>
      <c r="U221" s="121">
        <f>'05-21 Hourly Purch Alloc'!J215</f>
        <v>25.129999999999995</v>
      </c>
      <c r="V221" s="109">
        <f t="shared" si="101"/>
        <v>0</v>
      </c>
      <c r="W221" s="16">
        <f t="shared" si="102"/>
        <v>21.206728953433903</v>
      </c>
      <c r="X221" s="17">
        <f t="shared" si="103"/>
        <v>0</v>
      </c>
      <c r="Y221" s="18">
        <f t="shared" si="104"/>
        <v>0</v>
      </c>
      <c r="Z221" s="191"/>
      <c r="AA221" s="113">
        <f t="shared" si="105"/>
        <v>0</v>
      </c>
      <c r="AB221" s="4">
        <f t="shared" si="106"/>
        <v>0</v>
      </c>
      <c r="AD221" s="8"/>
      <c r="AE221" s="46">
        <f>'05-21 Gen Pivot'!V215</f>
        <v>309.20319999999998</v>
      </c>
      <c r="AF221" s="120">
        <f>'05-21 KP Int Load &amp; Marg Loss'!N211</f>
        <v>504.90999999999991</v>
      </c>
      <c r="AG221" s="47">
        <f>'05-21 KP Int Load &amp; Marg Loss'!V211</f>
        <v>7.6</v>
      </c>
      <c r="AH221" s="46">
        <f>'05-21 Gen Pivot'!W215</f>
        <v>595.5</v>
      </c>
      <c r="AJ221" s="122">
        <f>'05-21 Gen Pivot'!Y215</f>
        <v>593</v>
      </c>
      <c r="AL221" s="8">
        <f t="shared" si="83"/>
        <v>2.5</v>
      </c>
      <c r="AN221" s="8">
        <f t="shared" si="84"/>
        <v>309.20319999999998</v>
      </c>
      <c r="AP221" s="12">
        <f t="shared" si="85"/>
        <v>-286.29680000000002</v>
      </c>
      <c r="AR221" s="122">
        <f>'05-21 Gen Pivot'!X215</f>
        <v>1475.5</v>
      </c>
    </row>
    <row r="222" spans="1:44" x14ac:dyDescent="0.25">
      <c r="A222" s="126">
        <f t="shared" si="107"/>
        <v>44325.791666666155</v>
      </c>
      <c r="B222" s="171">
        <v>385</v>
      </c>
      <c r="C222" s="98"/>
      <c r="D222" s="98"/>
      <c r="E222" s="89">
        <f t="shared" si="86"/>
        <v>385</v>
      </c>
      <c r="F222" s="29">
        <f t="shared" si="87"/>
        <v>211</v>
      </c>
      <c r="G222" s="28" t="str">
        <f t="shared" si="88"/>
        <v>Yes</v>
      </c>
      <c r="H222" s="33">
        <f>'05-21 Hourly Purch Alloc'!F216</f>
        <v>175.1</v>
      </c>
      <c r="I222" s="23">
        <f t="shared" si="89"/>
        <v>7.8</v>
      </c>
      <c r="J222" s="13">
        <f t="shared" si="90"/>
        <v>175.1</v>
      </c>
      <c r="K222" s="96">
        <f t="shared" si="91"/>
        <v>175.1</v>
      </c>
      <c r="L222" s="13">
        <f t="shared" si="92"/>
        <v>329.12959999999998</v>
      </c>
      <c r="M222" s="13">
        <f t="shared" si="93"/>
        <v>595.5</v>
      </c>
      <c r="N222" s="13">
        <f t="shared" si="94"/>
        <v>499.92999999999995</v>
      </c>
      <c r="O222" s="11">
        <f t="shared" si="95"/>
        <v>0</v>
      </c>
      <c r="P222" s="11">
        <f t="shared" si="96"/>
        <v>0</v>
      </c>
      <c r="Q222" s="11">
        <f t="shared" si="97"/>
        <v>0</v>
      </c>
      <c r="R222" s="15">
        <f t="shared" si="98"/>
        <v>0</v>
      </c>
      <c r="S222" s="15">
        <f t="shared" si="99"/>
        <v>0</v>
      </c>
      <c r="T222" s="15">
        <f t="shared" si="100"/>
        <v>0</v>
      </c>
      <c r="U222" s="121">
        <f>'05-21 Hourly Purch Alloc'!J216</f>
        <v>25.870000000000005</v>
      </c>
      <c r="V222" s="109">
        <f t="shared" si="101"/>
        <v>0</v>
      </c>
      <c r="W222" s="16">
        <f t="shared" si="102"/>
        <v>21.206728953433903</v>
      </c>
      <c r="X222" s="17">
        <f t="shared" si="103"/>
        <v>0</v>
      </c>
      <c r="Y222" s="18">
        <f t="shared" si="104"/>
        <v>0</v>
      </c>
      <c r="Z222" s="191"/>
      <c r="AA222" s="113">
        <f t="shared" si="105"/>
        <v>0</v>
      </c>
      <c r="AB222" s="4">
        <f t="shared" si="106"/>
        <v>0</v>
      </c>
      <c r="AD222" s="8"/>
      <c r="AE222" s="46">
        <f>'05-21 Gen Pivot'!V216</f>
        <v>329.12959999999998</v>
      </c>
      <c r="AF222" s="120">
        <f>'05-21 KP Int Load &amp; Marg Loss'!N212</f>
        <v>499.92999999999995</v>
      </c>
      <c r="AG222" s="47">
        <f>'05-21 KP Int Load &amp; Marg Loss'!V212</f>
        <v>7.8</v>
      </c>
      <c r="AH222" s="46">
        <f>'05-21 Gen Pivot'!W216</f>
        <v>595.5</v>
      </c>
      <c r="AJ222" s="122">
        <f>'05-21 Gen Pivot'!Y216</f>
        <v>593</v>
      </c>
      <c r="AL222" s="8">
        <f t="shared" si="83"/>
        <v>2.5</v>
      </c>
      <c r="AN222" s="8">
        <f t="shared" si="84"/>
        <v>329.12959999999998</v>
      </c>
      <c r="AP222" s="12">
        <f t="shared" si="85"/>
        <v>-266.37040000000002</v>
      </c>
      <c r="AR222" s="122">
        <f>'05-21 Gen Pivot'!X216</f>
        <v>1475.5</v>
      </c>
    </row>
    <row r="223" spans="1:44" x14ac:dyDescent="0.25">
      <c r="A223" s="126">
        <f t="shared" si="107"/>
        <v>44325.833333332819</v>
      </c>
      <c r="B223" s="171">
        <v>385</v>
      </c>
      <c r="C223" s="98"/>
      <c r="D223" s="98"/>
      <c r="E223" s="89">
        <f t="shared" si="86"/>
        <v>385</v>
      </c>
      <c r="F223" s="29">
        <f t="shared" si="87"/>
        <v>212</v>
      </c>
      <c r="G223" s="28" t="str">
        <f t="shared" si="88"/>
        <v>Yes</v>
      </c>
      <c r="H223" s="33">
        <f>'05-21 Hourly Purch Alloc'!F217</f>
        <v>172.77500000000001</v>
      </c>
      <c r="I223" s="23">
        <f t="shared" si="89"/>
        <v>7.6899999999999995</v>
      </c>
      <c r="J223" s="13">
        <f t="shared" si="90"/>
        <v>172.77500000000001</v>
      </c>
      <c r="K223" s="96">
        <f t="shared" si="91"/>
        <v>172.77500000000001</v>
      </c>
      <c r="L223" s="13">
        <f t="shared" si="92"/>
        <v>339.01599999999996</v>
      </c>
      <c r="M223" s="13">
        <f t="shared" si="93"/>
        <v>595.5</v>
      </c>
      <c r="N223" s="13">
        <f t="shared" si="94"/>
        <v>519.47</v>
      </c>
      <c r="O223" s="11">
        <f t="shared" si="95"/>
        <v>0</v>
      </c>
      <c r="P223" s="11">
        <f t="shared" si="96"/>
        <v>0</v>
      </c>
      <c r="Q223" s="11">
        <f t="shared" si="97"/>
        <v>0</v>
      </c>
      <c r="R223" s="15">
        <f t="shared" si="98"/>
        <v>0</v>
      </c>
      <c r="S223" s="15">
        <f t="shared" si="99"/>
        <v>0</v>
      </c>
      <c r="T223" s="15">
        <f t="shared" si="100"/>
        <v>0</v>
      </c>
      <c r="U223" s="121">
        <f>'05-21 Hourly Purch Alloc'!J217</f>
        <v>27.523407176964259</v>
      </c>
      <c r="V223" s="109">
        <f t="shared" si="101"/>
        <v>0</v>
      </c>
      <c r="W223" s="16">
        <f t="shared" si="102"/>
        <v>21.206728953433903</v>
      </c>
      <c r="X223" s="17">
        <f t="shared" si="103"/>
        <v>0</v>
      </c>
      <c r="Y223" s="18">
        <f t="shared" si="104"/>
        <v>0</v>
      </c>
      <c r="Z223" s="191"/>
      <c r="AA223" s="113">
        <f t="shared" si="105"/>
        <v>0</v>
      </c>
      <c r="AB223" s="4">
        <f t="shared" si="106"/>
        <v>0</v>
      </c>
      <c r="AD223" s="8"/>
      <c r="AE223" s="46">
        <f>'05-21 Gen Pivot'!V217</f>
        <v>339.01599999999996</v>
      </c>
      <c r="AF223" s="120">
        <f>'05-21 KP Int Load &amp; Marg Loss'!N213</f>
        <v>519.47</v>
      </c>
      <c r="AG223" s="47">
        <f>'05-21 KP Int Load &amp; Marg Loss'!V213</f>
        <v>7.6899999999999995</v>
      </c>
      <c r="AH223" s="46">
        <f>'05-21 Gen Pivot'!W217</f>
        <v>595.5</v>
      </c>
      <c r="AJ223" s="122">
        <f>'05-21 Gen Pivot'!Y217</f>
        <v>593</v>
      </c>
      <c r="AL223" s="8">
        <f t="shared" si="83"/>
        <v>2.5</v>
      </c>
      <c r="AN223" s="8">
        <f t="shared" si="84"/>
        <v>339.01599999999996</v>
      </c>
      <c r="AP223" s="12">
        <f t="shared" si="85"/>
        <v>-256.48400000000004</v>
      </c>
      <c r="AR223" s="122">
        <f>'05-21 Gen Pivot'!X217</f>
        <v>1475.5</v>
      </c>
    </row>
    <row r="224" spans="1:44" x14ac:dyDescent="0.25">
      <c r="A224" s="126">
        <f t="shared" si="107"/>
        <v>44325.874999999483</v>
      </c>
      <c r="B224" s="171">
        <v>385</v>
      </c>
      <c r="C224" s="98"/>
      <c r="D224" s="98"/>
      <c r="E224" s="89">
        <f t="shared" si="86"/>
        <v>385</v>
      </c>
      <c r="F224" s="29">
        <f t="shared" si="87"/>
        <v>213</v>
      </c>
      <c r="G224" s="28" t="str">
        <f t="shared" si="88"/>
        <v>Yes</v>
      </c>
      <c r="H224" s="33">
        <f>'05-21 Hourly Purch Alloc'!F218</f>
        <v>161.46600000000001</v>
      </c>
      <c r="I224" s="23">
        <f t="shared" si="89"/>
        <v>7.379999999999999</v>
      </c>
      <c r="J224" s="13">
        <f t="shared" si="90"/>
        <v>161.46600000000001</v>
      </c>
      <c r="K224" s="96">
        <f t="shared" si="91"/>
        <v>161.46600000000001</v>
      </c>
      <c r="L224" s="13">
        <f t="shared" si="92"/>
        <v>368.86879999999996</v>
      </c>
      <c r="M224" s="13">
        <f t="shared" si="93"/>
        <v>595.5</v>
      </c>
      <c r="N224" s="13">
        <f t="shared" si="94"/>
        <v>537.71</v>
      </c>
      <c r="O224" s="11">
        <f t="shared" si="95"/>
        <v>0</v>
      </c>
      <c r="P224" s="11">
        <f t="shared" si="96"/>
        <v>0</v>
      </c>
      <c r="Q224" s="11">
        <f t="shared" si="97"/>
        <v>0</v>
      </c>
      <c r="R224" s="15">
        <f t="shared" si="98"/>
        <v>0</v>
      </c>
      <c r="S224" s="15">
        <f t="shared" si="99"/>
        <v>0</v>
      </c>
      <c r="T224" s="15">
        <f t="shared" si="100"/>
        <v>0</v>
      </c>
      <c r="U224" s="121">
        <f>'05-21 Hourly Purch Alloc'!J218</f>
        <v>30.360618458375136</v>
      </c>
      <c r="V224" s="109">
        <f t="shared" si="101"/>
        <v>0</v>
      </c>
      <c r="W224" s="16">
        <f t="shared" si="102"/>
        <v>21.206728953433903</v>
      </c>
      <c r="X224" s="17">
        <f t="shared" si="103"/>
        <v>0</v>
      </c>
      <c r="Y224" s="18">
        <f t="shared" si="104"/>
        <v>0</v>
      </c>
      <c r="Z224" s="191"/>
      <c r="AA224" s="113">
        <f t="shared" si="105"/>
        <v>0</v>
      </c>
      <c r="AB224" s="4">
        <f t="shared" si="106"/>
        <v>0</v>
      </c>
      <c r="AD224" s="8"/>
      <c r="AE224" s="46">
        <f>'05-21 Gen Pivot'!V218</f>
        <v>368.86879999999996</v>
      </c>
      <c r="AF224" s="120">
        <f>'05-21 KP Int Load &amp; Marg Loss'!N214</f>
        <v>537.71</v>
      </c>
      <c r="AG224" s="47">
        <f>'05-21 KP Int Load &amp; Marg Loss'!V214</f>
        <v>7.379999999999999</v>
      </c>
      <c r="AH224" s="46">
        <f>'05-21 Gen Pivot'!W218</f>
        <v>595.5</v>
      </c>
      <c r="AJ224" s="122">
        <f>'05-21 Gen Pivot'!Y218</f>
        <v>593</v>
      </c>
      <c r="AL224" s="8">
        <f t="shared" ref="AL224:AL287" si="108">AH224-AJ224</f>
        <v>2.5</v>
      </c>
      <c r="AN224" s="8">
        <f t="shared" ref="AN224:AN287" si="109">AE224</f>
        <v>368.86879999999996</v>
      </c>
      <c r="AP224" s="12">
        <f t="shared" ref="AP224:AP287" si="110">L224-M224</f>
        <v>-226.63120000000004</v>
      </c>
      <c r="AR224" s="122">
        <f>'05-21 Gen Pivot'!X218</f>
        <v>1475.5</v>
      </c>
    </row>
    <row r="225" spans="1:44" x14ac:dyDescent="0.25">
      <c r="A225" s="126">
        <f t="shared" si="107"/>
        <v>44325.916666666148</v>
      </c>
      <c r="B225" s="171">
        <v>385</v>
      </c>
      <c r="C225" s="98"/>
      <c r="D225" s="98"/>
      <c r="E225" s="89">
        <f t="shared" si="86"/>
        <v>385</v>
      </c>
      <c r="F225" s="29">
        <f t="shared" si="87"/>
        <v>214</v>
      </c>
      <c r="G225" s="28" t="str">
        <f t="shared" si="88"/>
        <v>Yes</v>
      </c>
      <c r="H225" s="33">
        <f>'05-21 Hourly Purch Alloc'!F219</f>
        <v>111.63400000000001</v>
      </c>
      <c r="I225" s="23">
        <f t="shared" si="89"/>
        <v>7.4599999999999991</v>
      </c>
      <c r="J225" s="13">
        <f t="shared" si="90"/>
        <v>111.63400000000001</v>
      </c>
      <c r="K225" s="96">
        <f t="shared" si="91"/>
        <v>111.63400000000001</v>
      </c>
      <c r="L225" s="13">
        <f t="shared" si="92"/>
        <v>403.06720000000001</v>
      </c>
      <c r="M225" s="13">
        <f t="shared" si="93"/>
        <v>595.5</v>
      </c>
      <c r="N225" s="13">
        <f t="shared" si="94"/>
        <v>522.16000000000008</v>
      </c>
      <c r="O225" s="11">
        <f t="shared" si="95"/>
        <v>0</v>
      </c>
      <c r="P225" s="11">
        <f t="shared" si="96"/>
        <v>0</v>
      </c>
      <c r="Q225" s="11">
        <f t="shared" si="97"/>
        <v>0</v>
      </c>
      <c r="R225" s="15">
        <f t="shared" si="98"/>
        <v>0</v>
      </c>
      <c r="S225" s="15">
        <f t="shared" si="99"/>
        <v>0</v>
      </c>
      <c r="T225" s="15">
        <f t="shared" si="100"/>
        <v>0</v>
      </c>
      <c r="U225" s="121">
        <f>'05-21 Hourly Purch Alloc'!J219</f>
        <v>29.21882807209273</v>
      </c>
      <c r="V225" s="109">
        <f t="shared" si="101"/>
        <v>0</v>
      </c>
      <c r="W225" s="16">
        <f t="shared" si="102"/>
        <v>21.206728953433903</v>
      </c>
      <c r="X225" s="17">
        <f t="shared" si="103"/>
        <v>0</v>
      </c>
      <c r="Y225" s="18">
        <f t="shared" si="104"/>
        <v>0</v>
      </c>
      <c r="Z225" s="191"/>
      <c r="AA225" s="113">
        <f t="shared" si="105"/>
        <v>0</v>
      </c>
      <c r="AB225" s="4">
        <f t="shared" si="106"/>
        <v>0</v>
      </c>
      <c r="AD225" s="8"/>
      <c r="AE225" s="46">
        <f>'05-21 Gen Pivot'!V219</f>
        <v>403.06720000000001</v>
      </c>
      <c r="AF225" s="120">
        <f>'05-21 KP Int Load &amp; Marg Loss'!N215</f>
        <v>522.16000000000008</v>
      </c>
      <c r="AG225" s="47">
        <f>'05-21 KP Int Load &amp; Marg Loss'!V215</f>
        <v>7.4599999999999991</v>
      </c>
      <c r="AH225" s="46">
        <f>'05-21 Gen Pivot'!W219</f>
        <v>595.5</v>
      </c>
      <c r="AJ225" s="122">
        <f>'05-21 Gen Pivot'!Y219</f>
        <v>593</v>
      </c>
      <c r="AL225" s="8">
        <f t="shared" si="108"/>
        <v>2.5</v>
      </c>
      <c r="AN225" s="8">
        <f t="shared" si="109"/>
        <v>403.06720000000001</v>
      </c>
      <c r="AP225" s="12">
        <f t="shared" si="110"/>
        <v>-192.43279999999999</v>
      </c>
      <c r="AR225" s="122">
        <f>'05-21 Gen Pivot'!X219</f>
        <v>1475.5</v>
      </c>
    </row>
    <row r="226" spans="1:44" x14ac:dyDescent="0.25">
      <c r="A226" s="126">
        <f t="shared" si="107"/>
        <v>44325.958333332812</v>
      </c>
      <c r="B226" s="171">
        <v>385</v>
      </c>
      <c r="C226" s="98"/>
      <c r="D226" s="98"/>
      <c r="E226" s="89">
        <f t="shared" si="86"/>
        <v>385</v>
      </c>
      <c r="F226" s="29">
        <f t="shared" si="87"/>
        <v>215</v>
      </c>
      <c r="G226" s="28" t="str">
        <f t="shared" si="88"/>
        <v>Yes</v>
      </c>
      <c r="H226" s="33">
        <f>'05-21 Hourly Purch Alloc'!F220</f>
        <v>169.82499999999999</v>
      </c>
      <c r="I226" s="23">
        <f t="shared" si="89"/>
        <v>7.26</v>
      </c>
      <c r="J226" s="13">
        <f t="shared" si="90"/>
        <v>169.82499999999999</v>
      </c>
      <c r="K226" s="96">
        <f t="shared" si="91"/>
        <v>169.82499999999999</v>
      </c>
      <c r="L226" s="13">
        <f t="shared" si="92"/>
        <v>388.20960000000002</v>
      </c>
      <c r="M226" s="13">
        <f t="shared" si="93"/>
        <v>595.5</v>
      </c>
      <c r="N226" s="13">
        <f t="shared" si="94"/>
        <v>510.98</v>
      </c>
      <c r="O226" s="11">
        <f t="shared" si="95"/>
        <v>0</v>
      </c>
      <c r="P226" s="11">
        <f t="shared" si="96"/>
        <v>0</v>
      </c>
      <c r="Q226" s="11">
        <f t="shared" si="97"/>
        <v>0</v>
      </c>
      <c r="R226" s="15">
        <f t="shared" si="98"/>
        <v>0</v>
      </c>
      <c r="S226" s="15">
        <f t="shared" si="99"/>
        <v>0</v>
      </c>
      <c r="T226" s="15">
        <f t="shared" si="100"/>
        <v>0</v>
      </c>
      <c r="U226" s="121">
        <f>'05-21 Hourly Purch Alloc'!J220</f>
        <v>25.03</v>
      </c>
      <c r="V226" s="109">
        <f t="shared" si="101"/>
        <v>0</v>
      </c>
      <c r="W226" s="16">
        <f t="shared" si="102"/>
        <v>21.206728953433903</v>
      </c>
      <c r="X226" s="17">
        <f t="shared" si="103"/>
        <v>0</v>
      </c>
      <c r="Y226" s="18">
        <f t="shared" si="104"/>
        <v>0</v>
      </c>
      <c r="Z226" s="191"/>
      <c r="AA226" s="113">
        <f t="shared" si="105"/>
        <v>0</v>
      </c>
      <c r="AB226" s="4">
        <f t="shared" si="106"/>
        <v>0</v>
      </c>
      <c r="AD226" s="8"/>
      <c r="AE226" s="46">
        <f>'05-21 Gen Pivot'!V220</f>
        <v>388.20960000000002</v>
      </c>
      <c r="AF226" s="120">
        <f>'05-21 KP Int Load &amp; Marg Loss'!N216</f>
        <v>510.98</v>
      </c>
      <c r="AG226" s="47">
        <f>'05-21 KP Int Load &amp; Marg Loss'!V216</f>
        <v>7.26</v>
      </c>
      <c r="AH226" s="46">
        <f>'05-21 Gen Pivot'!W220</f>
        <v>595.5</v>
      </c>
      <c r="AJ226" s="122">
        <f>'05-21 Gen Pivot'!Y220</f>
        <v>593</v>
      </c>
      <c r="AL226" s="8">
        <f t="shared" si="108"/>
        <v>2.5</v>
      </c>
      <c r="AN226" s="8">
        <f t="shared" si="109"/>
        <v>388.20960000000002</v>
      </c>
      <c r="AP226" s="12">
        <f t="shared" si="110"/>
        <v>-207.29039999999998</v>
      </c>
      <c r="AR226" s="122">
        <f>'05-21 Gen Pivot'!X220</f>
        <v>1475.5</v>
      </c>
    </row>
    <row r="227" spans="1:44" x14ac:dyDescent="0.25">
      <c r="A227" s="126">
        <f t="shared" si="107"/>
        <v>44325.999999999476</v>
      </c>
      <c r="B227" s="171">
        <v>385</v>
      </c>
      <c r="C227" s="98"/>
      <c r="D227" s="98"/>
      <c r="E227" s="89">
        <f t="shared" si="86"/>
        <v>385</v>
      </c>
      <c r="F227" s="29">
        <f t="shared" si="87"/>
        <v>216</v>
      </c>
      <c r="G227" s="28" t="str">
        <f t="shared" si="88"/>
        <v>Yes</v>
      </c>
      <c r="H227" s="33">
        <f>'05-21 Hourly Purch Alloc'!F221</f>
        <v>194.05099999999999</v>
      </c>
      <c r="I227" s="23">
        <f t="shared" si="89"/>
        <v>6.7299999999999995</v>
      </c>
      <c r="J227" s="13">
        <f t="shared" si="90"/>
        <v>194.05099999999999</v>
      </c>
      <c r="K227" s="96">
        <f t="shared" si="91"/>
        <v>194.05099999999999</v>
      </c>
      <c r="L227" s="13">
        <f t="shared" si="92"/>
        <v>367.01920000000001</v>
      </c>
      <c r="M227" s="13">
        <f t="shared" si="93"/>
        <v>595.5</v>
      </c>
      <c r="N227" s="13">
        <f t="shared" si="94"/>
        <v>480.63</v>
      </c>
      <c r="O227" s="11">
        <f t="shared" si="95"/>
        <v>0</v>
      </c>
      <c r="P227" s="11">
        <f t="shared" si="96"/>
        <v>0</v>
      </c>
      <c r="Q227" s="11">
        <f t="shared" si="97"/>
        <v>0</v>
      </c>
      <c r="R227" s="15">
        <f t="shared" si="98"/>
        <v>0</v>
      </c>
      <c r="S227" s="15">
        <f t="shared" si="99"/>
        <v>0</v>
      </c>
      <c r="T227" s="15">
        <f t="shared" si="100"/>
        <v>0</v>
      </c>
      <c r="U227" s="121">
        <f>'05-21 Hourly Purch Alloc'!J221</f>
        <v>22.54002298364863</v>
      </c>
      <c r="V227" s="109">
        <f t="shared" si="101"/>
        <v>0</v>
      </c>
      <c r="W227" s="16">
        <f t="shared" si="102"/>
        <v>21.206728953433903</v>
      </c>
      <c r="X227" s="17">
        <f t="shared" si="103"/>
        <v>0</v>
      </c>
      <c r="Y227" s="18">
        <f t="shared" si="104"/>
        <v>0</v>
      </c>
      <c r="Z227" s="191"/>
      <c r="AA227" s="113">
        <f t="shared" si="105"/>
        <v>0</v>
      </c>
      <c r="AB227" s="4">
        <f t="shared" si="106"/>
        <v>0</v>
      </c>
      <c r="AD227" s="8"/>
      <c r="AE227" s="46">
        <f>'05-21 Gen Pivot'!V221</f>
        <v>367.01920000000001</v>
      </c>
      <c r="AF227" s="120">
        <f>'05-21 KP Int Load &amp; Marg Loss'!N217</f>
        <v>480.63</v>
      </c>
      <c r="AG227" s="47">
        <f>'05-21 KP Int Load &amp; Marg Loss'!V217</f>
        <v>6.7299999999999995</v>
      </c>
      <c r="AH227" s="46">
        <f>'05-21 Gen Pivot'!W221</f>
        <v>595.5</v>
      </c>
      <c r="AJ227" s="122">
        <f>'05-21 Gen Pivot'!Y221</f>
        <v>593</v>
      </c>
      <c r="AL227" s="8">
        <f t="shared" si="108"/>
        <v>2.5</v>
      </c>
      <c r="AN227" s="8">
        <f t="shared" si="109"/>
        <v>367.01920000000001</v>
      </c>
      <c r="AP227" s="12">
        <f t="shared" si="110"/>
        <v>-228.48079999999999</v>
      </c>
      <c r="AR227" s="122">
        <f>'05-21 Gen Pivot'!X221</f>
        <v>1475.5</v>
      </c>
    </row>
    <row r="228" spans="1:44" x14ac:dyDescent="0.25">
      <c r="A228" s="126">
        <f t="shared" si="107"/>
        <v>44326.04166666614</v>
      </c>
      <c r="B228" s="171">
        <v>385</v>
      </c>
      <c r="C228" s="98"/>
      <c r="D228" s="98"/>
      <c r="E228" s="89">
        <f t="shared" si="86"/>
        <v>385</v>
      </c>
      <c r="F228" s="29">
        <f t="shared" si="87"/>
        <v>217</v>
      </c>
      <c r="G228" s="28" t="str">
        <f t="shared" si="88"/>
        <v>Yes</v>
      </c>
      <c r="H228" s="33">
        <f>'05-21 Hourly Purch Alloc'!F222</f>
        <v>136.053</v>
      </c>
      <c r="I228" s="23">
        <f t="shared" si="89"/>
        <v>6.4399999999999995</v>
      </c>
      <c r="J228" s="13">
        <f t="shared" si="90"/>
        <v>136.053</v>
      </c>
      <c r="K228" s="96">
        <f t="shared" si="91"/>
        <v>136.053</v>
      </c>
      <c r="L228" s="13">
        <f t="shared" si="92"/>
        <v>311.15840000000003</v>
      </c>
      <c r="M228" s="13">
        <f t="shared" si="93"/>
        <v>588</v>
      </c>
      <c r="N228" s="13">
        <f t="shared" si="94"/>
        <v>453.65000000000003</v>
      </c>
      <c r="O228" s="11">
        <f t="shared" si="95"/>
        <v>0</v>
      </c>
      <c r="P228" s="11">
        <f t="shared" si="96"/>
        <v>0</v>
      </c>
      <c r="Q228" s="11">
        <f t="shared" si="97"/>
        <v>0</v>
      </c>
      <c r="R228" s="15">
        <f t="shared" si="98"/>
        <v>0</v>
      </c>
      <c r="S228" s="15">
        <f t="shared" si="99"/>
        <v>0</v>
      </c>
      <c r="T228" s="15">
        <f t="shared" si="100"/>
        <v>0</v>
      </c>
      <c r="U228" s="121">
        <f>'05-21 Hourly Purch Alloc'!J222</f>
        <v>24.906316560458055</v>
      </c>
      <c r="V228" s="109">
        <f t="shared" si="101"/>
        <v>0</v>
      </c>
      <c r="W228" s="16">
        <f t="shared" si="102"/>
        <v>21.206728953433903</v>
      </c>
      <c r="X228" s="17">
        <f t="shared" si="103"/>
        <v>0</v>
      </c>
      <c r="Y228" s="18">
        <f t="shared" si="104"/>
        <v>0</v>
      </c>
      <c r="Z228" s="191"/>
      <c r="AA228" s="113">
        <f t="shared" si="105"/>
        <v>0</v>
      </c>
      <c r="AB228" s="4">
        <f t="shared" si="106"/>
        <v>0</v>
      </c>
      <c r="AD228" s="8"/>
      <c r="AE228" s="46">
        <f>'05-21 Gen Pivot'!V222</f>
        <v>311.15840000000003</v>
      </c>
      <c r="AF228" s="120">
        <f>'05-21 KP Int Load &amp; Marg Loss'!N218</f>
        <v>453.65000000000003</v>
      </c>
      <c r="AG228" s="47">
        <f>'05-21 KP Int Load &amp; Marg Loss'!V218</f>
        <v>6.4399999999999995</v>
      </c>
      <c r="AH228" s="46">
        <f>'05-21 Gen Pivot'!W222</f>
        <v>588</v>
      </c>
      <c r="AJ228" s="122">
        <f>'05-21 Gen Pivot'!Y222</f>
        <v>586</v>
      </c>
      <c r="AL228" s="8">
        <f t="shared" si="108"/>
        <v>2</v>
      </c>
      <c r="AN228" s="8">
        <f t="shared" si="109"/>
        <v>311.15840000000003</v>
      </c>
      <c r="AP228" s="12">
        <f t="shared" si="110"/>
        <v>-276.84159999999997</v>
      </c>
      <c r="AR228" s="122">
        <f>'05-21 Gen Pivot'!X222</f>
        <v>1475.5</v>
      </c>
    </row>
    <row r="229" spans="1:44" x14ac:dyDescent="0.25">
      <c r="A229" s="126">
        <f t="shared" si="107"/>
        <v>44326.083333332805</v>
      </c>
      <c r="B229" s="171">
        <v>385</v>
      </c>
      <c r="C229" s="98"/>
      <c r="D229" s="98"/>
      <c r="E229" s="89">
        <f t="shared" si="86"/>
        <v>385</v>
      </c>
      <c r="F229" s="29">
        <f t="shared" si="87"/>
        <v>218</v>
      </c>
      <c r="G229" s="28" t="str">
        <f t="shared" si="88"/>
        <v>Yes</v>
      </c>
      <c r="H229" s="33">
        <f>'05-21 Hourly Purch Alloc'!F223</f>
        <v>181.881</v>
      </c>
      <c r="I229" s="23">
        <f t="shared" si="89"/>
        <v>6.28</v>
      </c>
      <c r="J229" s="13">
        <f t="shared" si="90"/>
        <v>181.881</v>
      </c>
      <c r="K229" s="96">
        <f t="shared" si="91"/>
        <v>181.881</v>
      </c>
      <c r="L229" s="13">
        <f t="shared" si="92"/>
        <v>281.79200000000003</v>
      </c>
      <c r="M229" s="13">
        <f t="shared" si="93"/>
        <v>532</v>
      </c>
      <c r="N229" s="13">
        <f t="shared" si="94"/>
        <v>467.51000000000005</v>
      </c>
      <c r="O229" s="11">
        <f t="shared" si="95"/>
        <v>0</v>
      </c>
      <c r="P229" s="11">
        <f t="shared" si="96"/>
        <v>0</v>
      </c>
      <c r="Q229" s="11">
        <f t="shared" si="97"/>
        <v>0</v>
      </c>
      <c r="R229" s="15">
        <f t="shared" si="98"/>
        <v>0</v>
      </c>
      <c r="S229" s="15">
        <f t="shared" si="99"/>
        <v>0</v>
      </c>
      <c r="T229" s="15">
        <f t="shared" si="100"/>
        <v>0</v>
      </c>
      <c r="U229" s="121">
        <f>'05-21 Hourly Purch Alloc'!J223</f>
        <v>23.650001924335143</v>
      </c>
      <c r="V229" s="109">
        <f t="shared" si="101"/>
        <v>0</v>
      </c>
      <c r="W229" s="16">
        <f t="shared" si="102"/>
        <v>21.206728953433903</v>
      </c>
      <c r="X229" s="17">
        <f t="shared" si="103"/>
        <v>0</v>
      </c>
      <c r="Y229" s="18">
        <f t="shared" si="104"/>
        <v>0</v>
      </c>
      <c r="Z229" s="191"/>
      <c r="AA229" s="113">
        <f t="shared" si="105"/>
        <v>0</v>
      </c>
      <c r="AB229" s="4">
        <f t="shared" si="106"/>
        <v>0</v>
      </c>
      <c r="AD229" s="8"/>
      <c r="AE229" s="46">
        <f>'05-21 Gen Pivot'!V223</f>
        <v>281.79200000000003</v>
      </c>
      <c r="AF229" s="120">
        <f>'05-21 KP Int Load &amp; Marg Loss'!N219</f>
        <v>467.51000000000005</v>
      </c>
      <c r="AG229" s="47">
        <f>'05-21 KP Int Load &amp; Marg Loss'!V219</f>
        <v>6.28</v>
      </c>
      <c r="AH229" s="46">
        <f>'05-21 Gen Pivot'!W223</f>
        <v>532</v>
      </c>
      <c r="AJ229" s="122">
        <f>'05-21 Gen Pivot'!Y223</f>
        <v>530.5</v>
      </c>
      <c r="AL229" s="8">
        <f t="shared" si="108"/>
        <v>1.5</v>
      </c>
      <c r="AN229" s="8">
        <f t="shared" si="109"/>
        <v>281.79200000000003</v>
      </c>
      <c r="AP229" s="12">
        <f t="shared" si="110"/>
        <v>-250.20799999999997</v>
      </c>
      <c r="AR229" s="122">
        <f>'05-21 Gen Pivot'!X223</f>
        <v>1475.5</v>
      </c>
    </row>
    <row r="230" spans="1:44" x14ac:dyDescent="0.25">
      <c r="A230" s="126">
        <f t="shared" si="107"/>
        <v>44326.124999999469</v>
      </c>
      <c r="B230" s="171">
        <v>385</v>
      </c>
      <c r="C230" s="98"/>
      <c r="D230" s="98"/>
      <c r="E230" s="89">
        <f t="shared" si="86"/>
        <v>385</v>
      </c>
      <c r="F230" s="29">
        <f t="shared" si="87"/>
        <v>219</v>
      </c>
      <c r="G230" s="28" t="str">
        <f t="shared" si="88"/>
        <v>Yes</v>
      </c>
      <c r="H230" s="33">
        <f>'05-21 Hourly Purch Alloc'!F224</f>
        <v>170.661</v>
      </c>
      <c r="I230" s="23">
        <f t="shared" si="89"/>
        <v>6.07</v>
      </c>
      <c r="J230" s="13">
        <f t="shared" si="90"/>
        <v>170.661</v>
      </c>
      <c r="K230" s="96">
        <f t="shared" si="91"/>
        <v>170.661</v>
      </c>
      <c r="L230" s="13">
        <f t="shared" si="92"/>
        <v>281.32959999999997</v>
      </c>
      <c r="M230" s="13">
        <f t="shared" si="93"/>
        <v>454.5</v>
      </c>
      <c r="N230" s="13">
        <f t="shared" si="94"/>
        <v>458.05999999999995</v>
      </c>
      <c r="O230" s="11">
        <f t="shared" si="95"/>
        <v>3.5599999999999454</v>
      </c>
      <c r="P230" s="11">
        <f t="shared" si="96"/>
        <v>3.5599999999999454</v>
      </c>
      <c r="Q230" s="11">
        <f t="shared" si="97"/>
        <v>6.0000000001991793E-4</v>
      </c>
      <c r="R230" s="15">
        <f t="shared" si="98"/>
        <v>3.5599999999999454</v>
      </c>
      <c r="S230" s="15">
        <f t="shared" si="99"/>
        <v>0</v>
      </c>
      <c r="T230" s="15">
        <f t="shared" si="100"/>
        <v>0</v>
      </c>
      <c r="U230" s="121">
        <f>'05-21 Hourly Purch Alloc'!J224</f>
        <v>22.513447624237521</v>
      </c>
      <c r="V230" s="109">
        <f t="shared" si="101"/>
        <v>80.147873542284344</v>
      </c>
      <c r="W230" s="16">
        <f t="shared" si="102"/>
        <v>21.206728953433903</v>
      </c>
      <c r="X230" s="17">
        <f t="shared" si="103"/>
        <v>0</v>
      </c>
      <c r="Y230" s="18">
        <f t="shared" si="104"/>
        <v>0</v>
      </c>
      <c r="Z230" s="191"/>
      <c r="AA230" s="113">
        <f t="shared" si="105"/>
        <v>75.495955074223531</v>
      </c>
      <c r="AB230" s="4">
        <f t="shared" si="106"/>
        <v>4.6519184680608134</v>
      </c>
      <c r="AD230" s="8"/>
      <c r="AE230" s="46">
        <f>'05-21 Gen Pivot'!V224</f>
        <v>281.32959999999997</v>
      </c>
      <c r="AF230" s="120">
        <f>'05-21 KP Int Load &amp; Marg Loss'!N220</f>
        <v>458.05999999999995</v>
      </c>
      <c r="AG230" s="47">
        <f>'05-21 KP Int Load &amp; Marg Loss'!V220</f>
        <v>6.07</v>
      </c>
      <c r="AH230" s="46">
        <f>'05-21 Gen Pivot'!W224</f>
        <v>454.5</v>
      </c>
      <c r="AJ230" s="122">
        <f>'05-21 Gen Pivot'!Y224</f>
        <v>454</v>
      </c>
      <c r="AL230" s="8">
        <f t="shared" si="108"/>
        <v>0.5</v>
      </c>
      <c r="AN230" s="8">
        <f t="shared" si="109"/>
        <v>281.32959999999997</v>
      </c>
      <c r="AP230" s="12">
        <f t="shared" si="110"/>
        <v>-173.17040000000003</v>
      </c>
      <c r="AR230" s="122">
        <f>'05-21 Gen Pivot'!X224</f>
        <v>1475.5</v>
      </c>
    </row>
    <row r="231" spans="1:44" x14ac:dyDescent="0.25">
      <c r="A231" s="126">
        <f t="shared" si="107"/>
        <v>44326.166666666133</v>
      </c>
      <c r="B231" s="171">
        <v>385</v>
      </c>
      <c r="C231" s="98"/>
      <c r="D231" s="98"/>
      <c r="E231" s="89">
        <f t="shared" si="86"/>
        <v>385</v>
      </c>
      <c r="F231" s="29">
        <f t="shared" si="87"/>
        <v>220</v>
      </c>
      <c r="G231" s="28" t="str">
        <f t="shared" si="88"/>
        <v>Yes</v>
      </c>
      <c r="H231" s="33">
        <f>'05-21 Hourly Purch Alloc'!F225</f>
        <v>174.20299999999997</v>
      </c>
      <c r="I231" s="23">
        <f t="shared" si="89"/>
        <v>6.1899999999999995</v>
      </c>
      <c r="J231" s="13">
        <f t="shared" si="90"/>
        <v>174.20299999999997</v>
      </c>
      <c r="K231" s="96">
        <f t="shared" si="91"/>
        <v>174.20299999999997</v>
      </c>
      <c r="L231" s="13">
        <f t="shared" si="92"/>
        <v>283.47839999999997</v>
      </c>
      <c r="M231" s="13">
        <f t="shared" si="93"/>
        <v>515</v>
      </c>
      <c r="N231" s="13">
        <f t="shared" si="94"/>
        <v>463.86999999999995</v>
      </c>
      <c r="O231" s="11">
        <f t="shared" si="95"/>
        <v>0</v>
      </c>
      <c r="P231" s="11">
        <f t="shared" si="96"/>
        <v>0</v>
      </c>
      <c r="Q231" s="11">
        <f t="shared" si="97"/>
        <v>0</v>
      </c>
      <c r="R231" s="15">
        <f t="shared" si="98"/>
        <v>0</v>
      </c>
      <c r="S231" s="15">
        <f t="shared" si="99"/>
        <v>0</v>
      </c>
      <c r="T231" s="15">
        <f t="shared" si="100"/>
        <v>0</v>
      </c>
      <c r="U231" s="121">
        <f>'05-21 Hourly Purch Alloc'!J225</f>
        <v>22.259251028971949</v>
      </c>
      <c r="V231" s="109">
        <f t="shared" si="101"/>
        <v>0</v>
      </c>
      <c r="W231" s="16">
        <f t="shared" si="102"/>
        <v>21.206728953433903</v>
      </c>
      <c r="X231" s="17">
        <f t="shared" si="103"/>
        <v>0</v>
      </c>
      <c r="Y231" s="18">
        <f t="shared" si="104"/>
        <v>0</v>
      </c>
      <c r="Z231" s="191"/>
      <c r="AA231" s="113">
        <f t="shared" si="105"/>
        <v>0</v>
      </c>
      <c r="AB231" s="4">
        <f t="shared" si="106"/>
        <v>0</v>
      </c>
      <c r="AD231" s="8"/>
      <c r="AE231" s="46">
        <f>'05-21 Gen Pivot'!V225</f>
        <v>283.47839999999997</v>
      </c>
      <c r="AF231" s="120">
        <f>'05-21 KP Int Load &amp; Marg Loss'!N221</f>
        <v>463.86999999999995</v>
      </c>
      <c r="AG231" s="47">
        <f>'05-21 KP Int Load &amp; Marg Loss'!V221</f>
        <v>6.1899999999999995</v>
      </c>
      <c r="AH231" s="46">
        <f>'05-21 Gen Pivot'!W225</f>
        <v>515</v>
      </c>
      <c r="AJ231" s="122">
        <f>'05-21 Gen Pivot'!Y225</f>
        <v>513.5</v>
      </c>
      <c r="AL231" s="8">
        <f t="shared" si="108"/>
        <v>1.5</v>
      </c>
      <c r="AN231" s="8">
        <f t="shared" si="109"/>
        <v>283.47839999999997</v>
      </c>
      <c r="AP231" s="12">
        <f t="shared" si="110"/>
        <v>-231.52160000000003</v>
      </c>
      <c r="AR231" s="122">
        <f>'05-21 Gen Pivot'!X225</f>
        <v>1475.5</v>
      </c>
    </row>
    <row r="232" spans="1:44" x14ac:dyDescent="0.25">
      <c r="A232" s="126">
        <f t="shared" si="107"/>
        <v>44326.208333332797</v>
      </c>
      <c r="B232" s="171">
        <v>385</v>
      </c>
      <c r="C232" s="98"/>
      <c r="D232" s="98"/>
      <c r="E232" s="89">
        <f t="shared" si="86"/>
        <v>385</v>
      </c>
      <c r="F232" s="29">
        <f t="shared" si="87"/>
        <v>221</v>
      </c>
      <c r="G232" s="28" t="str">
        <f t="shared" si="88"/>
        <v>Yes</v>
      </c>
      <c r="H232" s="33">
        <f>'05-21 Hourly Purch Alloc'!F226</f>
        <v>186.49100000000001</v>
      </c>
      <c r="I232" s="23">
        <f t="shared" si="89"/>
        <v>6.4899999999999993</v>
      </c>
      <c r="J232" s="13">
        <f t="shared" si="90"/>
        <v>186.49100000000001</v>
      </c>
      <c r="K232" s="96">
        <f t="shared" si="91"/>
        <v>186.49100000000001</v>
      </c>
      <c r="L232" s="13">
        <f t="shared" si="92"/>
        <v>281.22879999999998</v>
      </c>
      <c r="M232" s="13">
        <f t="shared" si="93"/>
        <v>457</v>
      </c>
      <c r="N232" s="13">
        <f t="shared" si="94"/>
        <v>472.48</v>
      </c>
      <c r="O232" s="11">
        <f t="shared" si="95"/>
        <v>15.480000000000018</v>
      </c>
      <c r="P232" s="11">
        <f t="shared" si="96"/>
        <v>15.480000000000018</v>
      </c>
      <c r="Q232" s="11">
        <f t="shared" si="97"/>
        <v>1.7297999999999547</v>
      </c>
      <c r="R232" s="15">
        <f t="shared" si="98"/>
        <v>15.480000000000018</v>
      </c>
      <c r="S232" s="15">
        <f t="shared" si="99"/>
        <v>0</v>
      </c>
      <c r="T232" s="15">
        <f t="shared" si="100"/>
        <v>0</v>
      </c>
      <c r="U232" s="121">
        <f>'05-21 Hourly Purch Alloc'!J226</f>
        <v>22.919974690467633</v>
      </c>
      <c r="V232" s="109">
        <f t="shared" si="101"/>
        <v>354.80120820843939</v>
      </c>
      <c r="W232" s="16">
        <f t="shared" si="102"/>
        <v>21.206728953433903</v>
      </c>
      <c r="X232" s="17">
        <f t="shared" si="103"/>
        <v>0</v>
      </c>
      <c r="Y232" s="18">
        <f t="shared" si="104"/>
        <v>0</v>
      </c>
      <c r="Z232" s="191"/>
      <c r="AA232" s="113">
        <f t="shared" si="105"/>
        <v>328.28016419915718</v>
      </c>
      <c r="AB232" s="4">
        <f t="shared" si="106"/>
        <v>26.521044009282207</v>
      </c>
      <c r="AD232" s="8"/>
      <c r="AE232" s="46">
        <f>'05-21 Gen Pivot'!V226</f>
        <v>281.22879999999998</v>
      </c>
      <c r="AF232" s="120">
        <f>'05-21 KP Int Load &amp; Marg Loss'!N222</f>
        <v>472.48</v>
      </c>
      <c r="AG232" s="47">
        <f>'05-21 KP Int Load &amp; Marg Loss'!V222</f>
        <v>6.4899999999999993</v>
      </c>
      <c r="AH232" s="46">
        <f>'05-21 Gen Pivot'!W226</f>
        <v>457</v>
      </c>
      <c r="AJ232" s="122">
        <f>'05-21 Gen Pivot'!Y226</f>
        <v>456.5</v>
      </c>
      <c r="AL232" s="8">
        <f t="shared" si="108"/>
        <v>0.5</v>
      </c>
      <c r="AN232" s="8">
        <f t="shared" si="109"/>
        <v>281.22879999999998</v>
      </c>
      <c r="AP232" s="12">
        <f t="shared" si="110"/>
        <v>-175.77120000000002</v>
      </c>
      <c r="AR232" s="122">
        <f>'05-21 Gen Pivot'!X226</f>
        <v>1475.5</v>
      </c>
    </row>
    <row r="233" spans="1:44" x14ac:dyDescent="0.25">
      <c r="A233" s="126">
        <f t="shared" si="107"/>
        <v>44326.249999999462</v>
      </c>
      <c r="B233" s="171">
        <v>385</v>
      </c>
      <c r="C233" s="98"/>
      <c r="D233" s="98"/>
      <c r="E233" s="89">
        <f t="shared" si="86"/>
        <v>385</v>
      </c>
      <c r="F233" s="29">
        <f t="shared" si="87"/>
        <v>222</v>
      </c>
      <c r="G233" s="28" t="str">
        <f t="shared" si="88"/>
        <v>Yes</v>
      </c>
      <c r="H233" s="33">
        <f>'05-21 Hourly Purch Alloc'!F227</f>
        <v>200.096</v>
      </c>
      <c r="I233" s="23">
        <f t="shared" si="89"/>
        <v>6.91</v>
      </c>
      <c r="J233" s="13">
        <f t="shared" si="90"/>
        <v>200.096</v>
      </c>
      <c r="K233" s="96">
        <f t="shared" si="91"/>
        <v>200.096</v>
      </c>
      <c r="L233" s="13">
        <f t="shared" si="92"/>
        <v>284.68280000000004</v>
      </c>
      <c r="M233" s="13">
        <f t="shared" si="93"/>
        <v>572.5</v>
      </c>
      <c r="N233" s="13">
        <f t="shared" si="94"/>
        <v>491.7</v>
      </c>
      <c r="O233" s="11">
        <f t="shared" si="95"/>
        <v>0</v>
      </c>
      <c r="P233" s="11">
        <f t="shared" si="96"/>
        <v>0</v>
      </c>
      <c r="Q233" s="11">
        <f t="shared" si="97"/>
        <v>0</v>
      </c>
      <c r="R233" s="15">
        <f t="shared" si="98"/>
        <v>0</v>
      </c>
      <c r="S233" s="15">
        <f t="shared" si="99"/>
        <v>0</v>
      </c>
      <c r="T233" s="15">
        <f t="shared" si="100"/>
        <v>0</v>
      </c>
      <c r="U233" s="121">
        <f>'05-21 Hourly Purch Alloc'!J227</f>
        <v>26.278574324324321</v>
      </c>
      <c r="V233" s="109">
        <f t="shared" si="101"/>
        <v>0</v>
      </c>
      <c r="W233" s="16">
        <f t="shared" si="102"/>
        <v>21.206728953433903</v>
      </c>
      <c r="X233" s="17">
        <f t="shared" si="103"/>
        <v>0</v>
      </c>
      <c r="Y233" s="18">
        <f t="shared" si="104"/>
        <v>0</v>
      </c>
      <c r="Z233" s="191"/>
      <c r="AA233" s="113">
        <f t="shared" si="105"/>
        <v>0</v>
      </c>
      <c r="AB233" s="4">
        <f t="shared" si="106"/>
        <v>0</v>
      </c>
      <c r="AD233" s="8"/>
      <c r="AE233" s="46">
        <f>'05-21 Gen Pivot'!V227</f>
        <v>284.68280000000004</v>
      </c>
      <c r="AF233" s="120">
        <f>'05-21 KP Int Load &amp; Marg Loss'!N223</f>
        <v>491.7</v>
      </c>
      <c r="AG233" s="47">
        <f>'05-21 KP Int Load &amp; Marg Loss'!V223</f>
        <v>6.91</v>
      </c>
      <c r="AH233" s="46">
        <f>'05-21 Gen Pivot'!W227</f>
        <v>572.5</v>
      </c>
      <c r="AJ233" s="122">
        <f>'05-21 Gen Pivot'!Y227</f>
        <v>570.5</v>
      </c>
      <c r="AL233" s="8">
        <f t="shared" si="108"/>
        <v>2</v>
      </c>
      <c r="AN233" s="8">
        <f t="shared" si="109"/>
        <v>284.68280000000004</v>
      </c>
      <c r="AP233" s="12">
        <f t="shared" si="110"/>
        <v>-287.81719999999996</v>
      </c>
      <c r="AR233" s="122">
        <f>'05-21 Gen Pivot'!X227</f>
        <v>1475.5</v>
      </c>
    </row>
    <row r="234" spans="1:44" x14ac:dyDescent="0.25">
      <c r="A234" s="126">
        <f t="shared" si="107"/>
        <v>44326.291666666126</v>
      </c>
      <c r="B234" s="171">
        <v>385</v>
      </c>
      <c r="C234" s="98"/>
      <c r="D234" s="98"/>
      <c r="E234" s="89">
        <f t="shared" si="86"/>
        <v>385</v>
      </c>
      <c r="F234" s="29">
        <f t="shared" si="87"/>
        <v>223</v>
      </c>
      <c r="G234" s="28" t="str">
        <f t="shared" si="88"/>
        <v>Yes</v>
      </c>
      <c r="H234" s="33">
        <f>'05-21 Hourly Purch Alloc'!F228</f>
        <v>202.70499999999998</v>
      </c>
      <c r="I234" s="23">
        <f t="shared" si="89"/>
        <v>7.88</v>
      </c>
      <c r="J234" s="13">
        <f t="shared" si="90"/>
        <v>202.70499999999998</v>
      </c>
      <c r="K234" s="96">
        <f t="shared" si="91"/>
        <v>202.70499999999998</v>
      </c>
      <c r="L234" s="13">
        <f t="shared" si="92"/>
        <v>310.03560000000004</v>
      </c>
      <c r="M234" s="13">
        <f t="shared" si="93"/>
        <v>557.88200000000006</v>
      </c>
      <c r="N234" s="13">
        <f t="shared" si="94"/>
        <v>520.63000000000011</v>
      </c>
      <c r="O234" s="11">
        <f t="shared" si="95"/>
        <v>0</v>
      </c>
      <c r="P234" s="11">
        <f t="shared" si="96"/>
        <v>0</v>
      </c>
      <c r="Q234" s="11">
        <f t="shared" si="97"/>
        <v>0</v>
      </c>
      <c r="R234" s="15">
        <f t="shared" si="98"/>
        <v>0</v>
      </c>
      <c r="S234" s="15">
        <f t="shared" si="99"/>
        <v>0</v>
      </c>
      <c r="T234" s="15">
        <f t="shared" si="100"/>
        <v>0</v>
      </c>
      <c r="U234" s="121">
        <f>'05-21 Hourly Purch Alloc'!J228</f>
        <v>25.674031178313317</v>
      </c>
      <c r="V234" s="109">
        <f t="shared" si="101"/>
        <v>0</v>
      </c>
      <c r="W234" s="16">
        <f t="shared" si="102"/>
        <v>21.206728953433903</v>
      </c>
      <c r="X234" s="17">
        <f t="shared" si="103"/>
        <v>0</v>
      </c>
      <c r="Y234" s="18">
        <f t="shared" si="104"/>
        <v>0</v>
      </c>
      <c r="Z234" s="191"/>
      <c r="AA234" s="113">
        <f t="shared" si="105"/>
        <v>0</v>
      </c>
      <c r="AB234" s="4">
        <f t="shared" si="106"/>
        <v>0</v>
      </c>
      <c r="AD234" s="8"/>
      <c r="AE234" s="46">
        <f>'05-21 Gen Pivot'!V228</f>
        <v>310.03560000000004</v>
      </c>
      <c r="AF234" s="120">
        <f>'05-21 KP Int Load &amp; Marg Loss'!N224</f>
        <v>520.63000000000011</v>
      </c>
      <c r="AG234" s="47">
        <f>'05-21 KP Int Load &amp; Marg Loss'!V224</f>
        <v>7.88</v>
      </c>
      <c r="AH234" s="46">
        <f>'05-21 Gen Pivot'!W228</f>
        <v>557.88200000000006</v>
      </c>
      <c r="AJ234" s="122">
        <f>'05-21 Gen Pivot'!Y228</f>
        <v>556.38200000000006</v>
      </c>
      <c r="AL234" s="8">
        <f t="shared" si="108"/>
        <v>1.5</v>
      </c>
      <c r="AN234" s="8">
        <f t="shared" si="109"/>
        <v>310.03560000000004</v>
      </c>
      <c r="AP234" s="12">
        <f t="shared" si="110"/>
        <v>-247.84640000000002</v>
      </c>
      <c r="AR234" s="122">
        <f>'05-21 Gen Pivot'!X228</f>
        <v>1475.5</v>
      </c>
    </row>
    <row r="235" spans="1:44" x14ac:dyDescent="0.25">
      <c r="A235" s="126">
        <f t="shared" si="107"/>
        <v>44326.33333333279</v>
      </c>
      <c r="B235" s="171">
        <v>385</v>
      </c>
      <c r="C235" s="98"/>
      <c r="D235" s="98"/>
      <c r="E235" s="89">
        <f t="shared" si="86"/>
        <v>385</v>
      </c>
      <c r="F235" s="29">
        <f t="shared" si="87"/>
        <v>224</v>
      </c>
      <c r="G235" s="28" t="str">
        <f t="shared" si="88"/>
        <v>Yes</v>
      </c>
      <c r="H235" s="33">
        <f>'05-21 Hourly Purch Alloc'!F229</f>
        <v>162.292</v>
      </c>
      <c r="I235" s="23">
        <f t="shared" si="89"/>
        <v>8.58</v>
      </c>
      <c r="J235" s="13">
        <f t="shared" si="90"/>
        <v>162.292</v>
      </c>
      <c r="K235" s="96">
        <f t="shared" si="91"/>
        <v>162.292</v>
      </c>
      <c r="L235" s="13">
        <f t="shared" si="92"/>
        <v>380.45459999999997</v>
      </c>
      <c r="M235" s="13">
        <f t="shared" si="93"/>
        <v>609.5</v>
      </c>
      <c r="N235" s="13">
        <f t="shared" si="94"/>
        <v>551.32000000000005</v>
      </c>
      <c r="O235" s="11">
        <f t="shared" si="95"/>
        <v>0</v>
      </c>
      <c r="P235" s="11">
        <f t="shared" si="96"/>
        <v>0</v>
      </c>
      <c r="Q235" s="11">
        <f t="shared" si="97"/>
        <v>0</v>
      </c>
      <c r="R235" s="15">
        <f t="shared" si="98"/>
        <v>0</v>
      </c>
      <c r="S235" s="15">
        <f t="shared" si="99"/>
        <v>0</v>
      </c>
      <c r="T235" s="15">
        <f t="shared" si="100"/>
        <v>0</v>
      </c>
      <c r="U235" s="121">
        <f>'05-21 Hourly Purch Alloc'!J229</f>
        <v>31.489000123234664</v>
      </c>
      <c r="V235" s="109">
        <f t="shared" si="101"/>
        <v>0</v>
      </c>
      <c r="W235" s="16">
        <f t="shared" si="102"/>
        <v>21.206728953433903</v>
      </c>
      <c r="X235" s="17">
        <f t="shared" si="103"/>
        <v>0</v>
      </c>
      <c r="Y235" s="18">
        <f t="shared" si="104"/>
        <v>0</v>
      </c>
      <c r="Z235" s="191"/>
      <c r="AA235" s="113">
        <f t="shared" si="105"/>
        <v>0</v>
      </c>
      <c r="AB235" s="4">
        <f t="shared" si="106"/>
        <v>0</v>
      </c>
      <c r="AD235" s="8"/>
      <c r="AE235" s="46">
        <f>'05-21 Gen Pivot'!V229</f>
        <v>380.45459999999997</v>
      </c>
      <c r="AF235" s="120">
        <f>'05-21 KP Int Load &amp; Marg Loss'!N225</f>
        <v>551.32000000000005</v>
      </c>
      <c r="AG235" s="47">
        <f>'05-21 KP Int Load &amp; Marg Loss'!V225</f>
        <v>8.58</v>
      </c>
      <c r="AH235" s="46">
        <f>'05-21 Gen Pivot'!W229</f>
        <v>609.5</v>
      </c>
      <c r="AJ235" s="122">
        <f>'05-21 Gen Pivot'!Y229</f>
        <v>607</v>
      </c>
      <c r="AL235" s="8">
        <f t="shared" si="108"/>
        <v>2.5</v>
      </c>
      <c r="AN235" s="8">
        <f t="shared" si="109"/>
        <v>380.45459999999997</v>
      </c>
      <c r="AP235" s="12">
        <f t="shared" si="110"/>
        <v>-229.04540000000003</v>
      </c>
      <c r="AR235" s="122">
        <f>'05-21 Gen Pivot'!X229</f>
        <v>1475.5</v>
      </c>
    </row>
    <row r="236" spans="1:44" x14ac:dyDescent="0.25">
      <c r="A236" s="126">
        <f t="shared" si="107"/>
        <v>44326.374999999454</v>
      </c>
      <c r="B236" s="171">
        <v>385</v>
      </c>
      <c r="C236" s="98"/>
      <c r="D236" s="98"/>
      <c r="E236" s="89">
        <f t="shared" si="86"/>
        <v>385</v>
      </c>
      <c r="F236" s="29">
        <f t="shared" si="87"/>
        <v>225</v>
      </c>
      <c r="G236" s="28" t="str">
        <f t="shared" si="88"/>
        <v>Yes</v>
      </c>
      <c r="H236" s="33">
        <f>'05-21 Hourly Purch Alloc'!F230</f>
        <v>136.57900000000001</v>
      </c>
      <c r="I236" s="23">
        <f t="shared" si="89"/>
        <v>8.09</v>
      </c>
      <c r="J236" s="13">
        <f t="shared" si="90"/>
        <v>136.57900000000001</v>
      </c>
      <c r="K236" s="96">
        <f t="shared" si="91"/>
        <v>136.57900000000001</v>
      </c>
      <c r="L236" s="13">
        <f t="shared" si="92"/>
        <v>438.57240000000002</v>
      </c>
      <c r="M236" s="13">
        <f t="shared" si="93"/>
        <v>773.5</v>
      </c>
      <c r="N236" s="13">
        <f t="shared" si="94"/>
        <v>569.53</v>
      </c>
      <c r="O236" s="11">
        <f t="shared" si="95"/>
        <v>0</v>
      </c>
      <c r="P236" s="11">
        <f t="shared" si="96"/>
        <v>0</v>
      </c>
      <c r="Q236" s="11">
        <f t="shared" si="97"/>
        <v>0</v>
      </c>
      <c r="R236" s="15">
        <f t="shared" si="98"/>
        <v>0</v>
      </c>
      <c r="S236" s="15">
        <f t="shared" si="99"/>
        <v>0</v>
      </c>
      <c r="T236" s="15">
        <f t="shared" si="100"/>
        <v>0</v>
      </c>
      <c r="U236" s="121">
        <f>'05-21 Hourly Purch Alloc'!J230</f>
        <v>26.862999999999996</v>
      </c>
      <c r="V236" s="109">
        <f t="shared" si="101"/>
        <v>0</v>
      </c>
      <c r="W236" s="16">
        <f t="shared" si="102"/>
        <v>21.206728953433903</v>
      </c>
      <c r="X236" s="17">
        <f t="shared" si="103"/>
        <v>0</v>
      </c>
      <c r="Y236" s="18">
        <f t="shared" si="104"/>
        <v>0</v>
      </c>
      <c r="Z236" s="191"/>
      <c r="AA236" s="113">
        <f t="shared" si="105"/>
        <v>0</v>
      </c>
      <c r="AB236" s="4">
        <f t="shared" si="106"/>
        <v>0</v>
      </c>
      <c r="AD236" s="8"/>
      <c r="AE236" s="46">
        <f>'05-21 Gen Pivot'!V230</f>
        <v>438.57240000000002</v>
      </c>
      <c r="AF236" s="120">
        <f>'05-21 KP Int Load &amp; Marg Loss'!N226</f>
        <v>569.53</v>
      </c>
      <c r="AG236" s="47">
        <f>'05-21 KP Int Load &amp; Marg Loss'!V226</f>
        <v>8.09</v>
      </c>
      <c r="AH236" s="46">
        <f>'05-21 Gen Pivot'!W230</f>
        <v>773.5</v>
      </c>
      <c r="AJ236" s="122">
        <f>'05-21 Gen Pivot'!Y230</f>
        <v>771</v>
      </c>
      <c r="AL236" s="8">
        <f t="shared" si="108"/>
        <v>2.5</v>
      </c>
      <c r="AN236" s="8">
        <f t="shared" si="109"/>
        <v>438.57240000000002</v>
      </c>
      <c r="AP236" s="12">
        <f t="shared" si="110"/>
        <v>-334.92759999999998</v>
      </c>
      <c r="AR236" s="122">
        <f>'05-21 Gen Pivot'!X230</f>
        <v>1475.5</v>
      </c>
    </row>
    <row r="237" spans="1:44" x14ac:dyDescent="0.25">
      <c r="A237" s="126">
        <f t="shared" si="107"/>
        <v>44326.416666666119</v>
      </c>
      <c r="B237" s="171">
        <v>385</v>
      </c>
      <c r="C237" s="98"/>
      <c r="D237" s="98"/>
      <c r="E237" s="89">
        <f t="shared" si="86"/>
        <v>385</v>
      </c>
      <c r="F237" s="29">
        <f t="shared" si="87"/>
        <v>226</v>
      </c>
      <c r="G237" s="28" t="str">
        <f t="shared" si="88"/>
        <v>Yes</v>
      </c>
      <c r="H237" s="33">
        <f>'05-21 Hourly Purch Alloc'!F231</f>
        <v>71.433999999999997</v>
      </c>
      <c r="I237" s="23">
        <f t="shared" si="89"/>
        <v>8.2800000000000011</v>
      </c>
      <c r="J237" s="13">
        <f t="shared" si="90"/>
        <v>71.433999999999997</v>
      </c>
      <c r="K237" s="96">
        <f t="shared" si="91"/>
        <v>71.433999999999997</v>
      </c>
      <c r="L237" s="13">
        <f t="shared" si="92"/>
        <v>484.64779999999996</v>
      </c>
      <c r="M237" s="13">
        <f t="shared" si="93"/>
        <v>890.5</v>
      </c>
      <c r="N237" s="13">
        <f t="shared" si="94"/>
        <v>564.35</v>
      </c>
      <c r="O237" s="11">
        <f t="shared" si="95"/>
        <v>0</v>
      </c>
      <c r="P237" s="11">
        <f t="shared" si="96"/>
        <v>0</v>
      </c>
      <c r="Q237" s="11">
        <f t="shared" si="97"/>
        <v>0</v>
      </c>
      <c r="R237" s="15">
        <f t="shared" si="98"/>
        <v>0</v>
      </c>
      <c r="S237" s="15">
        <f t="shared" si="99"/>
        <v>0</v>
      </c>
      <c r="T237" s="15">
        <f t="shared" si="100"/>
        <v>0</v>
      </c>
      <c r="U237" s="121">
        <f>'05-21 Hourly Purch Alloc'!J231</f>
        <v>38.048998600106394</v>
      </c>
      <c r="V237" s="109">
        <f t="shared" si="101"/>
        <v>0</v>
      </c>
      <c r="W237" s="16">
        <f t="shared" si="102"/>
        <v>21.206728953433903</v>
      </c>
      <c r="X237" s="17">
        <f t="shared" si="103"/>
        <v>0</v>
      </c>
      <c r="Y237" s="18">
        <f t="shared" si="104"/>
        <v>0</v>
      </c>
      <c r="Z237" s="191"/>
      <c r="AA237" s="113">
        <f t="shared" si="105"/>
        <v>0</v>
      </c>
      <c r="AB237" s="4">
        <f t="shared" si="106"/>
        <v>0</v>
      </c>
      <c r="AD237" s="8"/>
      <c r="AE237" s="46">
        <f>'05-21 Gen Pivot'!V231</f>
        <v>484.64779999999996</v>
      </c>
      <c r="AF237" s="120">
        <f>'05-21 KP Int Load &amp; Marg Loss'!N227</f>
        <v>564.35</v>
      </c>
      <c r="AG237" s="47">
        <f>'05-21 KP Int Load &amp; Marg Loss'!V227</f>
        <v>8.2800000000000011</v>
      </c>
      <c r="AH237" s="46">
        <f>'05-21 Gen Pivot'!W231</f>
        <v>890.5</v>
      </c>
      <c r="AJ237" s="122">
        <f>'05-21 Gen Pivot'!Y231</f>
        <v>888</v>
      </c>
      <c r="AL237" s="8">
        <f t="shared" si="108"/>
        <v>2.5</v>
      </c>
      <c r="AN237" s="8">
        <f t="shared" si="109"/>
        <v>484.64779999999996</v>
      </c>
      <c r="AP237" s="12">
        <f t="shared" si="110"/>
        <v>-405.85220000000004</v>
      </c>
      <c r="AR237" s="122">
        <f>'05-21 Gen Pivot'!X231</f>
        <v>1475.5</v>
      </c>
    </row>
    <row r="238" spans="1:44" x14ac:dyDescent="0.25">
      <c r="A238" s="126">
        <f t="shared" si="107"/>
        <v>44326.458333332783</v>
      </c>
      <c r="B238" s="171">
        <v>385</v>
      </c>
      <c r="C238" s="98"/>
      <c r="D238" s="98"/>
      <c r="E238" s="89">
        <f t="shared" si="86"/>
        <v>385</v>
      </c>
      <c r="F238" s="29">
        <f t="shared" si="87"/>
        <v>227</v>
      </c>
      <c r="G238" s="28" t="str">
        <f t="shared" si="88"/>
        <v>Yes</v>
      </c>
      <c r="H238" s="33">
        <f>'05-21 Hourly Purch Alloc'!F232</f>
        <v>52.622</v>
      </c>
      <c r="I238" s="23">
        <f t="shared" si="89"/>
        <v>8.4600000000000009</v>
      </c>
      <c r="J238" s="13">
        <f t="shared" si="90"/>
        <v>52.622</v>
      </c>
      <c r="K238" s="96">
        <f t="shared" si="91"/>
        <v>52.622</v>
      </c>
      <c r="L238" s="13">
        <f t="shared" si="92"/>
        <v>511.89480000000003</v>
      </c>
      <c r="M238" s="13">
        <f t="shared" si="93"/>
        <v>890.5</v>
      </c>
      <c r="N238" s="13">
        <f t="shared" si="94"/>
        <v>568.57999999999993</v>
      </c>
      <c r="O238" s="11">
        <f t="shared" si="95"/>
        <v>0</v>
      </c>
      <c r="P238" s="11">
        <f t="shared" si="96"/>
        <v>0</v>
      </c>
      <c r="Q238" s="11">
        <f t="shared" si="97"/>
        <v>0</v>
      </c>
      <c r="R238" s="15">
        <f t="shared" si="98"/>
        <v>0</v>
      </c>
      <c r="S238" s="15">
        <f t="shared" si="99"/>
        <v>0</v>
      </c>
      <c r="T238" s="15">
        <f t="shared" si="100"/>
        <v>0</v>
      </c>
      <c r="U238" s="121">
        <f>'05-21 Hourly Purch Alloc'!J232</f>
        <v>27.748999999999999</v>
      </c>
      <c r="V238" s="109">
        <f t="shared" si="101"/>
        <v>0</v>
      </c>
      <c r="W238" s="16">
        <f t="shared" si="102"/>
        <v>21.206728953433903</v>
      </c>
      <c r="X238" s="17">
        <f t="shared" si="103"/>
        <v>0</v>
      </c>
      <c r="Y238" s="18">
        <f t="shared" si="104"/>
        <v>0</v>
      </c>
      <c r="Z238" s="191"/>
      <c r="AA238" s="113">
        <f t="shared" si="105"/>
        <v>0</v>
      </c>
      <c r="AB238" s="4">
        <f t="shared" si="106"/>
        <v>0</v>
      </c>
      <c r="AD238" s="8"/>
      <c r="AE238" s="46">
        <f>'05-21 Gen Pivot'!V232</f>
        <v>511.89480000000003</v>
      </c>
      <c r="AF238" s="120">
        <f>'05-21 KP Int Load &amp; Marg Loss'!N228</f>
        <v>568.57999999999993</v>
      </c>
      <c r="AG238" s="47">
        <f>'05-21 KP Int Load &amp; Marg Loss'!V228</f>
        <v>8.4600000000000009</v>
      </c>
      <c r="AH238" s="46">
        <f>'05-21 Gen Pivot'!W232</f>
        <v>890.5</v>
      </c>
      <c r="AJ238" s="122">
        <f>'05-21 Gen Pivot'!Y232</f>
        <v>888</v>
      </c>
      <c r="AL238" s="8">
        <f t="shared" si="108"/>
        <v>2.5</v>
      </c>
      <c r="AN238" s="8">
        <f t="shared" si="109"/>
        <v>511.89480000000003</v>
      </c>
      <c r="AP238" s="12">
        <f t="shared" si="110"/>
        <v>-378.60519999999997</v>
      </c>
      <c r="AR238" s="122">
        <f>'05-21 Gen Pivot'!X232</f>
        <v>1475.5</v>
      </c>
    </row>
    <row r="239" spans="1:44" x14ac:dyDescent="0.25">
      <c r="A239" s="126">
        <f t="shared" si="107"/>
        <v>44326.499999999447</v>
      </c>
      <c r="B239" s="171">
        <v>385</v>
      </c>
      <c r="C239" s="98"/>
      <c r="D239" s="98"/>
      <c r="E239" s="89">
        <f t="shared" si="86"/>
        <v>385</v>
      </c>
      <c r="F239" s="29">
        <f t="shared" si="87"/>
        <v>228</v>
      </c>
      <c r="G239" s="28" t="str">
        <f t="shared" si="88"/>
        <v>Yes</v>
      </c>
      <c r="H239" s="33">
        <f>'05-21 Hourly Purch Alloc'!F233</f>
        <v>174.05</v>
      </c>
      <c r="I239" s="23">
        <f t="shared" si="89"/>
        <v>8.7700000000000014</v>
      </c>
      <c r="J239" s="13">
        <f t="shared" si="90"/>
        <v>174.05</v>
      </c>
      <c r="K239" s="96">
        <f t="shared" si="91"/>
        <v>174.05</v>
      </c>
      <c r="L239" s="13">
        <f t="shared" si="92"/>
        <v>496.19760000000002</v>
      </c>
      <c r="M239" s="13">
        <f t="shared" si="93"/>
        <v>890.5</v>
      </c>
      <c r="N239" s="13">
        <f t="shared" si="94"/>
        <v>568.71999999999991</v>
      </c>
      <c r="O239" s="11">
        <f t="shared" si="95"/>
        <v>0</v>
      </c>
      <c r="P239" s="11">
        <f t="shared" si="96"/>
        <v>0</v>
      </c>
      <c r="Q239" s="11">
        <f t="shared" si="97"/>
        <v>0</v>
      </c>
      <c r="R239" s="15">
        <f t="shared" si="98"/>
        <v>0</v>
      </c>
      <c r="S239" s="15">
        <f t="shared" si="99"/>
        <v>0</v>
      </c>
      <c r="T239" s="15">
        <f t="shared" si="100"/>
        <v>0</v>
      </c>
      <c r="U239" s="121">
        <f>'05-21 Hourly Purch Alloc'!J233</f>
        <v>28.871999999999996</v>
      </c>
      <c r="V239" s="109">
        <f t="shared" si="101"/>
        <v>0</v>
      </c>
      <c r="W239" s="16">
        <f t="shared" si="102"/>
        <v>21.206728953433903</v>
      </c>
      <c r="X239" s="17">
        <f t="shared" si="103"/>
        <v>0</v>
      </c>
      <c r="Y239" s="18">
        <f t="shared" si="104"/>
        <v>0</v>
      </c>
      <c r="Z239" s="191"/>
      <c r="AA239" s="113">
        <f t="shared" si="105"/>
        <v>0</v>
      </c>
      <c r="AB239" s="4">
        <f t="shared" si="106"/>
        <v>0</v>
      </c>
      <c r="AD239" s="8"/>
      <c r="AE239" s="46">
        <f>'05-21 Gen Pivot'!V233</f>
        <v>496.19760000000002</v>
      </c>
      <c r="AF239" s="120">
        <f>'05-21 KP Int Load &amp; Marg Loss'!N229</f>
        <v>568.71999999999991</v>
      </c>
      <c r="AG239" s="47">
        <f>'05-21 KP Int Load &amp; Marg Loss'!V229</f>
        <v>8.7700000000000014</v>
      </c>
      <c r="AH239" s="46">
        <f>'05-21 Gen Pivot'!W233</f>
        <v>890.5</v>
      </c>
      <c r="AJ239" s="122">
        <f>'05-21 Gen Pivot'!Y233</f>
        <v>888</v>
      </c>
      <c r="AL239" s="8">
        <f t="shared" si="108"/>
        <v>2.5</v>
      </c>
      <c r="AN239" s="8">
        <f t="shared" si="109"/>
        <v>496.19760000000002</v>
      </c>
      <c r="AP239" s="12">
        <f t="shared" si="110"/>
        <v>-394.30239999999998</v>
      </c>
      <c r="AR239" s="122">
        <f>'05-21 Gen Pivot'!X233</f>
        <v>1475.5</v>
      </c>
    </row>
    <row r="240" spans="1:44" x14ac:dyDescent="0.25">
      <c r="A240" s="126">
        <f t="shared" si="107"/>
        <v>44326.541666666111</v>
      </c>
      <c r="B240" s="171">
        <v>385</v>
      </c>
      <c r="C240" s="98"/>
      <c r="D240" s="98"/>
      <c r="E240" s="89">
        <f t="shared" si="86"/>
        <v>385</v>
      </c>
      <c r="F240" s="29">
        <f t="shared" si="87"/>
        <v>229</v>
      </c>
      <c r="G240" s="28" t="str">
        <f t="shared" si="88"/>
        <v>Yes</v>
      </c>
      <c r="H240" s="33">
        <f>'05-21 Hourly Purch Alloc'!F234</f>
        <v>220.24</v>
      </c>
      <c r="I240" s="23">
        <f t="shared" si="89"/>
        <v>8.7700000000000014</v>
      </c>
      <c r="J240" s="13">
        <f t="shared" si="90"/>
        <v>220.24</v>
      </c>
      <c r="K240" s="96">
        <f t="shared" si="91"/>
        <v>220.24</v>
      </c>
      <c r="L240" s="13">
        <f t="shared" si="92"/>
        <v>475.85919999999999</v>
      </c>
      <c r="M240" s="13">
        <f t="shared" si="93"/>
        <v>890.5</v>
      </c>
      <c r="N240" s="13">
        <f t="shared" si="94"/>
        <v>569.18999999999994</v>
      </c>
      <c r="O240" s="11">
        <f t="shared" si="95"/>
        <v>0</v>
      </c>
      <c r="P240" s="11">
        <f t="shared" si="96"/>
        <v>0</v>
      </c>
      <c r="Q240" s="11">
        <f t="shared" si="97"/>
        <v>0</v>
      </c>
      <c r="R240" s="15">
        <f t="shared" si="98"/>
        <v>0</v>
      </c>
      <c r="S240" s="15">
        <f t="shared" si="99"/>
        <v>0</v>
      </c>
      <c r="T240" s="15">
        <f t="shared" si="100"/>
        <v>0</v>
      </c>
      <c r="U240" s="121">
        <f>'05-21 Hourly Purch Alloc'!J234</f>
        <v>27.037020981656376</v>
      </c>
      <c r="V240" s="109">
        <f t="shared" si="101"/>
        <v>0</v>
      </c>
      <c r="W240" s="16">
        <f t="shared" si="102"/>
        <v>21.206728953433903</v>
      </c>
      <c r="X240" s="17">
        <f t="shared" si="103"/>
        <v>0</v>
      </c>
      <c r="Y240" s="18">
        <f t="shared" si="104"/>
        <v>0</v>
      </c>
      <c r="Z240" s="191"/>
      <c r="AA240" s="113">
        <f t="shared" si="105"/>
        <v>0</v>
      </c>
      <c r="AB240" s="4">
        <f t="shared" si="106"/>
        <v>0</v>
      </c>
      <c r="AD240" s="8"/>
      <c r="AE240" s="46">
        <f>'05-21 Gen Pivot'!V234</f>
        <v>475.85919999999999</v>
      </c>
      <c r="AF240" s="120">
        <f>'05-21 KP Int Load &amp; Marg Loss'!N230</f>
        <v>569.18999999999994</v>
      </c>
      <c r="AG240" s="47">
        <f>'05-21 KP Int Load &amp; Marg Loss'!V230</f>
        <v>8.7700000000000014</v>
      </c>
      <c r="AH240" s="46">
        <f>'05-21 Gen Pivot'!W234</f>
        <v>890.5</v>
      </c>
      <c r="AJ240" s="122">
        <f>'05-21 Gen Pivot'!Y234</f>
        <v>888</v>
      </c>
      <c r="AL240" s="8">
        <f t="shared" si="108"/>
        <v>2.5</v>
      </c>
      <c r="AN240" s="8">
        <f t="shared" si="109"/>
        <v>475.85919999999999</v>
      </c>
      <c r="AP240" s="12">
        <f t="shared" si="110"/>
        <v>-414.64080000000001</v>
      </c>
      <c r="AR240" s="122">
        <f>'05-21 Gen Pivot'!X234</f>
        <v>1475.5</v>
      </c>
    </row>
    <row r="241" spans="1:44" x14ac:dyDescent="0.25">
      <c r="A241" s="126">
        <f t="shared" si="107"/>
        <v>44326.583333332776</v>
      </c>
      <c r="B241" s="171">
        <v>385</v>
      </c>
      <c r="C241" s="98"/>
      <c r="D241" s="98"/>
      <c r="E241" s="89">
        <f t="shared" si="86"/>
        <v>385</v>
      </c>
      <c r="F241" s="29">
        <f t="shared" si="87"/>
        <v>230</v>
      </c>
      <c r="G241" s="28" t="str">
        <f t="shared" si="88"/>
        <v>Yes</v>
      </c>
      <c r="H241" s="33">
        <f>'05-21 Hourly Purch Alloc'!F235</f>
        <v>163.11499999999998</v>
      </c>
      <c r="I241" s="23">
        <f t="shared" si="89"/>
        <v>8.5599999999999987</v>
      </c>
      <c r="J241" s="13">
        <f t="shared" si="90"/>
        <v>163.11499999999998</v>
      </c>
      <c r="K241" s="96">
        <f t="shared" si="91"/>
        <v>163.11499999999998</v>
      </c>
      <c r="L241" s="13">
        <f t="shared" si="92"/>
        <v>497.74299999999999</v>
      </c>
      <c r="M241" s="13">
        <f t="shared" si="93"/>
        <v>890.5</v>
      </c>
      <c r="N241" s="13">
        <f t="shared" si="94"/>
        <v>559.05000000000018</v>
      </c>
      <c r="O241" s="11">
        <f t="shared" si="95"/>
        <v>0</v>
      </c>
      <c r="P241" s="11">
        <f t="shared" si="96"/>
        <v>0</v>
      </c>
      <c r="Q241" s="11">
        <f t="shared" si="97"/>
        <v>0</v>
      </c>
      <c r="R241" s="15">
        <f t="shared" si="98"/>
        <v>0</v>
      </c>
      <c r="S241" s="15">
        <f t="shared" si="99"/>
        <v>0</v>
      </c>
      <c r="T241" s="15">
        <f t="shared" si="100"/>
        <v>0</v>
      </c>
      <c r="U241" s="121">
        <f>'05-21 Hourly Purch Alloc'!J235</f>
        <v>26.768999668945231</v>
      </c>
      <c r="V241" s="109">
        <f t="shared" si="101"/>
        <v>0</v>
      </c>
      <c r="W241" s="16">
        <f t="shared" si="102"/>
        <v>21.206728953433903</v>
      </c>
      <c r="X241" s="17">
        <f t="shared" si="103"/>
        <v>0</v>
      </c>
      <c r="Y241" s="18">
        <f t="shared" si="104"/>
        <v>0</v>
      </c>
      <c r="Z241" s="191"/>
      <c r="AA241" s="113">
        <f t="shared" si="105"/>
        <v>0</v>
      </c>
      <c r="AB241" s="4">
        <f t="shared" si="106"/>
        <v>0</v>
      </c>
      <c r="AD241" s="8"/>
      <c r="AE241" s="46">
        <f>'05-21 Gen Pivot'!V235</f>
        <v>497.74299999999999</v>
      </c>
      <c r="AF241" s="120">
        <f>'05-21 KP Int Load &amp; Marg Loss'!N231</f>
        <v>559.05000000000018</v>
      </c>
      <c r="AG241" s="47">
        <f>'05-21 KP Int Load &amp; Marg Loss'!V231</f>
        <v>8.5599999999999987</v>
      </c>
      <c r="AH241" s="46">
        <f>'05-21 Gen Pivot'!W235</f>
        <v>890.5</v>
      </c>
      <c r="AJ241" s="122">
        <f>'05-21 Gen Pivot'!Y235</f>
        <v>888</v>
      </c>
      <c r="AL241" s="8">
        <f t="shared" si="108"/>
        <v>2.5</v>
      </c>
      <c r="AN241" s="8">
        <f t="shared" si="109"/>
        <v>497.74299999999999</v>
      </c>
      <c r="AP241" s="12">
        <f t="shared" si="110"/>
        <v>-392.75700000000001</v>
      </c>
      <c r="AR241" s="122">
        <f>'05-21 Gen Pivot'!X235</f>
        <v>1475.5</v>
      </c>
    </row>
    <row r="242" spans="1:44" x14ac:dyDescent="0.25">
      <c r="A242" s="126">
        <f t="shared" si="107"/>
        <v>44326.62499999944</v>
      </c>
      <c r="B242" s="171">
        <v>385</v>
      </c>
      <c r="C242" s="98"/>
      <c r="D242" s="98"/>
      <c r="E242" s="89">
        <f t="shared" si="86"/>
        <v>385</v>
      </c>
      <c r="F242" s="29">
        <f t="shared" si="87"/>
        <v>231</v>
      </c>
      <c r="G242" s="28" t="str">
        <f t="shared" si="88"/>
        <v>Yes</v>
      </c>
      <c r="H242" s="33">
        <f>'05-21 Hourly Purch Alloc'!F236</f>
        <v>168.48399999999998</v>
      </c>
      <c r="I242" s="23">
        <f t="shared" si="89"/>
        <v>8.18</v>
      </c>
      <c r="J242" s="13">
        <f t="shared" si="90"/>
        <v>168.48399999999998</v>
      </c>
      <c r="K242" s="96">
        <f t="shared" si="91"/>
        <v>168.48399999999998</v>
      </c>
      <c r="L242" s="13">
        <f t="shared" si="92"/>
        <v>508.17220000000003</v>
      </c>
      <c r="M242" s="13">
        <f t="shared" si="93"/>
        <v>890.5</v>
      </c>
      <c r="N242" s="13">
        <f t="shared" si="94"/>
        <v>557.43999999999994</v>
      </c>
      <c r="O242" s="11">
        <f t="shared" si="95"/>
        <v>0</v>
      </c>
      <c r="P242" s="11">
        <f t="shared" si="96"/>
        <v>0</v>
      </c>
      <c r="Q242" s="11">
        <f t="shared" si="97"/>
        <v>0</v>
      </c>
      <c r="R242" s="15">
        <f t="shared" si="98"/>
        <v>0</v>
      </c>
      <c r="S242" s="15">
        <f t="shared" si="99"/>
        <v>0</v>
      </c>
      <c r="T242" s="15">
        <f t="shared" si="100"/>
        <v>0</v>
      </c>
      <c r="U242" s="121">
        <f>'05-21 Hourly Purch Alloc'!J236</f>
        <v>26.442001163315215</v>
      </c>
      <c r="V242" s="109">
        <f t="shared" si="101"/>
        <v>0</v>
      </c>
      <c r="W242" s="16">
        <f t="shared" si="102"/>
        <v>21.206728953433903</v>
      </c>
      <c r="X242" s="17">
        <f t="shared" si="103"/>
        <v>0</v>
      </c>
      <c r="Y242" s="18">
        <f t="shared" si="104"/>
        <v>0</v>
      </c>
      <c r="Z242" s="191"/>
      <c r="AA242" s="113">
        <f t="shared" si="105"/>
        <v>0</v>
      </c>
      <c r="AB242" s="4">
        <f t="shared" si="106"/>
        <v>0</v>
      </c>
      <c r="AD242" s="8"/>
      <c r="AE242" s="46">
        <f>'05-21 Gen Pivot'!V236</f>
        <v>508.17220000000003</v>
      </c>
      <c r="AF242" s="120">
        <f>'05-21 KP Int Load &amp; Marg Loss'!N232</f>
        <v>557.43999999999994</v>
      </c>
      <c r="AG242" s="47">
        <f>'05-21 KP Int Load &amp; Marg Loss'!V232</f>
        <v>8.18</v>
      </c>
      <c r="AH242" s="46">
        <f>'05-21 Gen Pivot'!W236</f>
        <v>890.5</v>
      </c>
      <c r="AJ242" s="122">
        <f>'05-21 Gen Pivot'!Y236</f>
        <v>888</v>
      </c>
      <c r="AL242" s="8">
        <f t="shared" si="108"/>
        <v>2.5</v>
      </c>
      <c r="AN242" s="8">
        <f t="shared" si="109"/>
        <v>508.17220000000003</v>
      </c>
      <c r="AP242" s="12">
        <f t="shared" si="110"/>
        <v>-382.32779999999997</v>
      </c>
      <c r="AR242" s="122">
        <f>'05-21 Gen Pivot'!X236</f>
        <v>1475.5</v>
      </c>
    </row>
    <row r="243" spans="1:44" x14ac:dyDescent="0.25">
      <c r="A243" s="126">
        <f t="shared" si="107"/>
        <v>44326.666666666104</v>
      </c>
      <c r="B243" s="171">
        <v>385</v>
      </c>
      <c r="C243" s="98"/>
      <c r="D243" s="98"/>
      <c r="E243" s="89">
        <f t="shared" si="86"/>
        <v>385</v>
      </c>
      <c r="F243" s="29">
        <f t="shared" si="87"/>
        <v>232</v>
      </c>
      <c r="G243" s="28" t="str">
        <f t="shared" si="88"/>
        <v>Yes</v>
      </c>
      <c r="H243" s="33">
        <f>'05-21 Hourly Purch Alloc'!F237</f>
        <v>186.97399999999999</v>
      </c>
      <c r="I243" s="23">
        <f t="shared" si="89"/>
        <v>8.26</v>
      </c>
      <c r="J243" s="13">
        <f t="shared" si="90"/>
        <v>186.97399999999999</v>
      </c>
      <c r="K243" s="96">
        <f t="shared" si="91"/>
        <v>186.97399999999999</v>
      </c>
      <c r="L243" s="13">
        <f t="shared" si="92"/>
        <v>438.62159999999994</v>
      </c>
      <c r="M243" s="13">
        <f t="shared" si="93"/>
        <v>890.5</v>
      </c>
      <c r="N243" s="13">
        <f t="shared" si="94"/>
        <v>548.38</v>
      </c>
      <c r="O243" s="11">
        <f t="shared" si="95"/>
        <v>0</v>
      </c>
      <c r="P243" s="11">
        <f t="shared" si="96"/>
        <v>0</v>
      </c>
      <c r="Q243" s="11">
        <f t="shared" si="97"/>
        <v>0</v>
      </c>
      <c r="R243" s="15">
        <f t="shared" si="98"/>
        <v>0</v>
      </c>
      <c r="S243" s="15">
        <f t="shared" si="99"/>
        <v>0</v>
      </c>
      <c r="T243" s="15">
        <f t="shared" si="100"/>
        <v>0</v>
      </c>
      <c r="U243" s="121">
        <f>'05-21 Hourly Purch Alloc'!J237</f>
        <v>28.443998309925444</v>
      </c>
      <c r="V243" s="109">
        <f t="shared" si="101"/>
        <v>0</v>
      </c>
      <c r="W243" s="16">
        <f t="shared" si="102"/>
        <v>21.206728953433903</v>
      </c>
      <c r="X243" s="17">
        <f t="shared" si="103"/>
        <v>0</v>
      </c>
      <c r="Y243" s="18">
        <f t="shared" si="104"/>
        <v>0</v>
      </c>
      <c r="Z243" s="191"/>
      <c r="AA243" s="113">
        <f t="shared" si="105"/>
        <v>0</v>
      </c>
      <c r="AB243" s="4">
        <f t="shared" si="106"/>
        <v>0</v>
      </c>
      <c r="AD243" s="8"/>
      <c r="AE243" s="46">
        <f>'05-21 Gen Pivot'!V237</f>
        <v>438.62159999999994</v>
      </c>
      <c r="AF243" s="120">
        <f>'05-21 KP Int Load &amp; Marg Loss'!N233</f>
        <v>548.38</v>
      </c>
      <c r="AG243" s="47">
        <f>'05-21 KP Int Load &amp; Marg Loss'!V233</f>
        <v>8.26</v>
      </c>
      <c r="AH243" s="46">
        <f>'05-21 Gen Pivot'!W237</f>
        <v>890.5</v>
      </c>
      <c r="AJ243" s="122">
        <f>'05-21 Gen Pivot'!Y237</f>
        <v>888</v>
      </c>
      <c r="AL243" s="8">
        <f t="shared" si="108"/>
        <v>2.5</v>
      </c>
      <c r="AN243" s="8">
        <f t="shared" si="109"/>
        <v>438.62159999999994</v>
      </c>
      <c r="AP243" s="12">
        <f t="shared" si="110"/>
        <v>-451.87840000000006</v>
      </c>
      <c r="AR243" s="122">
        <f>'05-21 Gen Pivot'!X237</f>
        <v>1475.5</v>
      </c>
    </row>
    <row r="244" spans="1:44" x14ac:dyDescent="0.25">
      <c r="A244" s="126">
        <f t="shared" si="107"/>
        <v>44326.708333332768</v>
      </c>
      <c r="B244" s="171">
        <v>385</v>
      </c>
      <c r="C244" s="98"/>
      <c r="D244" s="98"/>
      <c r="E244" s="89">
        <f t="shared" si="86"/>
        <v>385</v>
      </c>
      <c r="F244" s="29">
        <f t="shared" si="87"/>
        <v>233</v>
      </c>
      <c r="G244" s="28" t="str">
        <f t="shared" si="88"/>
        <v>Yes</v>
      </c>
      <c r="H244" s="33">
        <f>'05-21 Hourly Purch Alloc'!F238</f>
        <v>181.48499999999999</v>
      </c>
      <c r="I244" s="23">
        <f t="shared" si="89"/>
        <v>8.27</v>
      </c>
      <c r="J244" s="13">
        <f t="shared" si="90"/>
        <v>181.48499999999999</v>
      </c>
      <c r="K244" s="96">
        <f t="shared" si="91"/>
        <v>181.48499999999999</v>
      </c>
      <c r="L244" s="13">
        <f t="shared" si="92"/>
        <v>447.93860000000001</v>
      </c>
      <c r="M244" s="13">
        <f t="shared" si="93"/>
        <v>890.5</v>
      </c>
      <c r="N244" s="13">
        <f t="shared" si="94"/>
        <v>542.9799999999999</v>
      </c>
      <c r="O244" s="11">
        <f t="shared" si="95"/>
        <v>0</v>
      </c>
      <c r="P244" s="11">
        <f t="shared" si="96"/>
        <v>0</v>
      </c>
      <c r="Q244" s="11">
        <f t="shared" si="97"/>
        <v>0</v>
      </c>
      <c r="R244" s="15">
        <f t="shared" si="98"/>
        <v>0</v>
      </c>
      <c r="S244" s="15">
        <f t="shared" si="99"/>
        <v>0</v>
      </c>
      <c r="T244" s="15">
        <f t="shared" si="100"/>
        <v>0</v>
      </c>
      <c r="U244" s="121">
        <f>'05-21 Hourly Purch Alloc'!J238</f>
        <v>28.492997735350031</v>
      </c>
      <c r="V244" s="109">
        <f t="shared" si="101"/>
        <v>0</v>
      </c>
      <c r="W244" s="16">
        <f t="shared" si="102"/>
        <v>21.206728953433903</v>
      </c>
      <c r="X244" s="17">
        <f t="shared" si="103"/>
        <v>0</v>
      </c>
      <c r="Y244" s="18">
        <f t="shared" si="104"/>
        <v>0</v>
      </c>
      <c r="Z244" s="191"/>
      <c r="AA244" s="113">
        <f t="shared" si="105"/>
        <v>0</v>
      </c>
      <c r="AB244" s="4">
        <f t="shared" si="106"/>
        <v>0</v>
      </c>
      <c r="AD244" s="8"/>
      <c r="AE244" s="46">
        <f>'05-21 Gen Pivot'!V238</f>
        <v>447.93860000000001</v>
      </c>
      <c r="AF244" s="120">
        <f>'05-21 KP Int Load &amp; Marg Loss'!N234</f>
        <v>542.9799999999999</v>
      </c>
      <c r="AG244" s="47">
        <f>'05-21 KP Int Load &amp; Marg Loss'!V234</f>
        <v>8.27</v>
      </c>
      <c r="AH244" s="46">
        <f>'05-21 Gen Pivot'!W238</f>
        <v>890.5</v>
      </c>
      <c r="AJ244" s="122">
        <f>'05-21 Gen Pivot'!Y238</f>
        <v>888</v>
      </c>
      <c r="AL244" s="8">
        <f t="shared" si="108"/>
        <v>2.5</v>
      </c>
      <c r="AN244" s="8">
        <f t="shared" si="109"/>
        <v>447.93860000000001</v>
      </c>
      <c r="AP244" s="12">
        <f t="shared" si="110"/>
        <v>-442.56139999999999</v>
      </c>
      <c r="AR244" s="122">
        <f>'05-21 Gen Pivot'!X238</f>
        <v>1475.5</v>
      </c>
    </row>
    <row r="245" spans="1:44" x14ac:dyDescent="0.25">
      <c r="A245" s="126">
        <f t="shared" si="107"/>
        <v>44326.749999999432</v>
      </c>
      <c r="B245" s="171">
        <v>385</v>
      </c>
      <c r="C245" s="98"/>
      <c r="D245" s="98"/>
      <c r="E245" s="89">
        <f t="shared" si="86"/>
        <v>385</v>
      </c>
      <c r="F245" s="29">
        <f t="shared" si="87"/>
        <v>234</v>
      </c>
      <c r="G245" s="28" t="str">
        <f t="shared" si="88"/>
        <v>Yes</v>
      </c>
      <c r="H245" s="33">
        <f>'05-21 Hourly Purch Alloc'!F239</f>
        <v>186.14800000000002</v>
      </c>
      <c r="I245" s="23">
        <f t="shared" si="89"/>
        <v>8.36</v>
      </c>
      <c r="J245" s="13">
        <f t="shared" si="90"/>
        <v>186.14800000000002</v>
      </c>
      <c r="K245" s="96">
        <f t="shared" si="91"/>
        <v>186.14800000000002</v>
      </c>
      <c r="L245" s="13">
        <f t="shared" si="92"/>
        <v>435.08219999999994</v>
      </c>
      <c r="M245" s="13">
        <f t="shared" si="93"/>
        <v>890.5</v>
      </c>
      <c r="N245" s="13">
        <f t="shared" si="94"/>
        <v>532.90000000000009</v>
      </c>
      <c r="O245" s="11">
        <f t="shared" si="95"/>
        <v>0</v>
      </c>
      <c r="P245" s="11">
        <f t="shared" si="96"/>
        <v>0</v>
      </c>
      <c r="Q245" s="11">
        <f t="shared" si="97"/>
        <v>0</v>
      </c>
      <c r="R245" s="15">
        <f t="shared" si="98"/>
        <v>0</v>
      </c>
      <c r="S245" s="15">
        <f t="shared" si="99"/>
        <v>0</v>
      </c>
      <c r="T245" s="15">
        <f t="shared" si="100"/>
        <v>0</v>
      </c>
      <c r="U245" s="121">
        <f>'05-21 Hourly Purch Alloc'!J239</f>
        <v>25.661026285536231</v>
      </c>
      <c r="V245" s="109">
        <f t="shared" si="101"/>
        <v>0</v>
      </c>
      <c r="W245" s="16">
        <f t="shared" si="102"/>
        <v>21.206728953433903</v>
      </c>
      <c r="X245" s="17">
        <f t="shared" si="103"/>
        <v>0</v>
      </c>
      <c r="Y245" s="18">
        <f t="shared" si="104"/>
        <v>0</v>
      </c>
      <c r="Z245" s="191"/>
      <c r="AA245" s="113">
        <f t="shared" si="105"/>
        <v>0</v>
      </c>
      <c r="AB245" s="4">
        <f t="shared" si="106"/>
        <v>0</v>
      </c>
      <c r="AD245" s="8"/>
      <c r="AE245" s="46">
        <f>'05-21 Gen Pivot'!V239</f>
        <v>435.08219999999994</v>
      </c>
      <c r="AF245" s="120">
        <f>'05-21 KP Int Load &amp; Marg Loss'!N235</f>
        <v>532.90000000000009</v>
      </c>
      <c r="AG245" s="47">
        <f>'05-21 KP Int Load &amp; Marg Loss'!V235</f>
        <v>8.36</v>
      </c>
      <c r="AH245" s="46">
        <f>'05-21 Gen Pivot'!W239</f>
        <v>890.5</v>
      </c>
      <c r="AJ245" s="122">
        <f>'05-21 Gen Pivot'!Y239</f>
        <v>888</v>
      </c>
      <c r="AL245" s="8">
        <f t="shared" si="108"/>
        <v>2.5</v>
      </c>
      <c r="AN245" s="8">
        <f t="shared" si="109"/>
        <v>435.08219999999994</v>
      </c>
      <c r="AP245" s="12">
        <f t="shared" si="110"/>
        <v>-455.41780000000006</v>
      </c>
      <c r="AR245" s="122">
        <f>'05-21 Gen Pivot'!X239</f>
        <v>1475.5</v>
      </c>
    </row>
    <row r="246" spans="1:44" x14ac:dyDescent="0.25">
      <c r="A246" s="126">
        <f t="shared" si="107"/>
        <v>44326.791666666097</v>
      </c>
      <c r="B246" s="171">
        <v>385</v>
      </c>
      <c r="C246" s="98"/>
      <c r="D246" s="98"/>
      <c r="E246" s="89">
        <f t="shared" si="86"/>
        <v>385</v>
      </c>
      <c r="F246" s="29">
        <f t="shared" si="87"/>
        <v>235</v>
      </c>
      <c r="G246" s="28" t="str">
        <f t="shared" si="88"/>
        <v>Yes</v>
      </c>
      <c r="H246" s="33">
        <f>'05-21 Hourly Purch Alloc'!F240</f>
        <v>121.88200000000001</v>
      </c>
      <c r="I246" s="23">
        <f t="shared" si="89"/>
        <v>8.4599999999999991</v>
      </c>
      <c r="J246" s="13">
        <f t="shared" si="90"/>
        <v>121.88200000000001</v>
      </c>
      <c r="K246" s="96">
        <f t="shared" si="91"/>
        <v>121.88200000000001</v>
      </c>
      <c r="L246" s="13">
        <f t="shared" si="92"/>
        <v>508.9932</v>
      </c>
      <c r="M246" s="13">
        <f t="shared" si="93"/>
        <v>890.5</v>
      </c>
      <c r="N246" s="13">
        <f t="shared" si="94"/>
        <v>535.16</v>
      </c>
      <c r="O246" s="11">
        <f t="shared" si="95"/>
        <v>0</v>
      </c>
      <c r="P246" s="11">
        <f t="shared" si="96"/>
        <v>0</v>
      </c>
      <c r="Q246" s="11">
        <f t="shared" si="97"/>
        <v>0</v>
      </c>
      <c r="R246" s="15">
        <f t="shared" si="98"/>
        <v>0</v>
      </c>
      <c r="S246" s="15">
        <f t="shared" si="99"/>
        <v>0</v>
      </c>
      <c r="T246" s="15">
        <f t="shared" si="100"/>
        <v>0</v>
      </c>
      <c r="U246" s="121">
        <f>'05-21 Hourly Purch Alloc'!J240</f>
        <v>28.858076861226436</v>
      </c>
      <c r="V246" s="109">
        <f t="shared" si="101"/>
        <v>0</v>
      </c>
      <c r="W246" s="16">
        <f t="shared" si="102"/>
        <v>21.206728953433903</v>
      </c>
      <c r="X246" s="17">
        <f t="shared" si="103"/>
        <v>0</v>
      </c>
      <c r="Y246" s="18">
        <f t="shared" si="104"/>
        <v>0</v>
      </c>
      <c r="Z246" s="191"/>
      <c r="AA246" s="113">
        <f t="shared" si="105"/>
        <v>0</v>
      </c>
      <c r="AB246" s="4">
        <f t="shared" si="106"/>
        <v>0</v>
      </c>
      <c r="AD246" s="8"/>
      <c r="AE246" s="46">
        <f>'05-21 Gen Pivot'!V240</f>
        <v>508.9932</v>
      </c>
      <c r="AF246" s="120">
        <f>'05-21 KP Int Load &amp; Marg Loss'!N236</f>
        <v>535.16</v>
      </c>
      <c r="AG246" s="47">
        <f>'05-21 KP Int Load &amp; Marg Loss'!V236</f>
        <v>8.4599999999999991</v>
      </c>
      <c r="AH246" s="46">
        <f>'05-21 Gen Pivot'!W240</f>
        <v>890.5</v>
      </c>
      <c r="AJ246" s="122">
        <f>'05-21 Gen Pivot'!Y240</f>
        <v>888</v>
      </c>
      <c r="AL246" s="8">
        <f t="shared" si="108"/>
        <v>2.5</v>
      </c>
      <c r="AN246" s="8">
        <f t="shared" si="109"/>
        <v>508.9932</v>
      </c>
      <c r="AP246" s="12">
        <f t="shared" si="110"/>
        <v>-381.5068</v>
      </c>
      <c r="AR246" s="122">
        <f>'05-21 Gen Pivot'!X240</f>
        <v>1475.5</v>
      </c>
    </row>
    <row r="247" spans="1:44" x14ac:dyDescent="0.25">
      <c r="A247" s="126">
        <f t="shared" si="107"/>
        <v>44326.833333332761</v>
      </c>
      <c r="B247" s="171">
        <v>385</v>
      </c>
      <c r="C247" s="98"/>
      <c r="D247" s="98"/>
      <c r="E247" s="89">
        <f t="shared" si="86"/>
        <v>385</v>
      </c>
      <c r="F247" s="29">
        <f t="shared" si="87"/>
        <v>236</v>
      </c>
      <c r="G247" s="28" t="str">
        <f t="shared" si="88"/>
        <v>Yes</v>
      </c>
      <c r="H247" s="33">
        <f>'05-21 Hourly Purch Alloc'!F241</f>
        <v>62.543000000000035</v>
      </c>
      <c r="I247" s="23">
        <f t="shared" si="89"/>
        <v>8.77</v>
      </c>
      <c r="J247" s="13">
        <f t="shared" si="90"/>
        <v>62.543000000000035</v>
      </c>
      <c r="K247" s="96">
        <f t="shared" si="91"/>
        <v>62.543000000000035</v>
      </c>
      <c r="L247" s="13">
        <f t="shared" si="92"/>
        <v>573.79660000000001</v>
      </c>
      <c r="M247" s="13">
        <f t="shared" si="93"/>
        <v>890.5</v>
      </c>
      <c r="N247" s="13">
        <f t="shared" si="94"/>
        <v>534.63999999999987</v>
      </c>
      <c r="O247" s="11">
        <f t="shared" si="95"/>
        <v>0</v>
      </c>
      <c r="P247" s="11">
        <f t="shared" si="96"/>
        <v>0</v>
      </c>
      <c r="Q247" s="11">
        <f t="shared" si="97"/>
        <v>0</v>
      </c>
      <c r="R247" s="15">
        <f t="shared" si="98"/>
        <v>0</v>
      </c>
      <c r="S247" s="15">
        <f t="shared" si="99"/>
        <v>0</v>
      </c>
      <c r="T247" s="15">
        <f t="shared" si="100"/>
        <v>0</v>
      </c>
      <c r="U247" s="121">
        <f>'05-21 Hourly Purch Alloc'!J241</f>
        <v>29.406963641014968</v>
      </c>
      <c r="V247" s="109">
        <f t="shared" si="101"/>
        <v>0</v>
      </c>
      <c r="W247" s="16">
        <f t="shared" si="102"/>
        <v>21.206728953433903</v>
      </c>
      <c r="X247" s="17">
        <f t="shared" si="103"/>
        <v>0</v>
      </c>
      <c r="Y247" s="18">
        <f t="shared" si="104"/>
        <v>0</v>
      </c>
      <c r="Z247" s="191"/>
      <c r="AA247" s="113">
        <f t="shared" si="105"/>
        <v>0</v>
      </c>
      <c r="AB247" s="4">
        <f t="shared" si="106"/>
        <v>0</v>
      </c>
      <c r="AD247" s="8"/>
      <c r="AE247" s="46">
        <f>'05-21 Gen Pivot'!V241</f>
        <v>573.79660000000001</v>
      </c>
      <c r="AF247" s="120">
        <f>'05-21 KP Int Load &amp; Marg Loss'!N237</f>
        <v>534.63999999999987</v>
      </c>
      <c r="AG247" s="47">
        <f>'05-21 KP Int Load &amp; Marg Loss'!V237</f>
        <v>8.77</v>
      </c>
      <c r="AH247" s="46">
        <f>'05-21 Gen Pivot'!W241</f>
        <v>890.5</v>
      </c>
      <c r="AJ247" s="122">
        <f>'05-21 Gen Pivot'!Y241</f>
        <v>888</v>
      </c>
      <c r="AL247" s="8">
        <f t="shared" si="108"/>
        <v>2.5</v>
      </c>
      <c r="AN247" s="8">
        <f t="shared" si="109"/>
        <v>573.79660000000001</v>
      </c>
      <c r="AP247" s="12">
        <f t="shared" si="110"/>
        <v>-316.70339999999999</v>
      </c>
      <c r="AR247" s="122">
        <f>'05-21 Gen Pivot'!X241</f>
        <v>1475.5</v>
      </c>
    </row>
    <row r="248" spans="1:44" x14ac:dyDescent="0.25">
      <c r="A248" s="126">
        <f t="shared" si="107"/>
        <v>44326.874999999425</v>
      </c>
      <c r="B248" s="171">
        <v>385</v>
      </c>
      <c r="C248" s="98"/>
      <c r="D248" s="98"/>
      <c r="E248" s="89">
        <f t="shared" si="86"/>
        <v>385</v>
      </c>
      <c r="F248" s="29">
        <f t="shared" si="87"/>
        <v>237</v>
      </c>
      <c r="G248" s="28" t="str">
        <f t="shared" si="88"/>
        <v>Yes</v>
      </c>
      <c r="H248" s="33">
        <f>'05-21 Hourly Purch Alloc'!F242</f>
        <v>0</v>
      </c>
      <c r="I248" s="23">
        <f t="shared" si="89"/>
        <v>9.27</v>
      </c>
      <c r="J248" s="13">
        <f t="shared" si="90"/>
        <v>0</v>
      </c>
      <c r="K248" s="96">
        <f t="shared" si="91"/>
        <v>0</v>
      </c>
      <c r="L248" s="13">
        <f t="shared" si="92"/>
        <v>632.34960000000012</v>
      </c>
      <c r="M248" s="13">
        <f t="shared" si="93"/>
        <v>890.5</v>
      </c>
      <c r="N248" s="13">
        <f t="shared" si="94"/>
        <v>553.71999999999991</v>
      </c>
      <c r="O248" s="11">
        <f t="shared" si="95"/>
        <v>0</v>
      </c>
      <c r="P248" s="11">
        <f t="shared" si="96"/>
        <v>0</v>
      </c>
      <c r="Q248" s="11">
        <f t="shared" si="97"/>
        <v>0</v>
      </c>
      <c r="R248" s="15">
        <f t="shared" si="98"/>
        <v>0</v>
      </c>
      <c r="S248" s="15">
        <f t="shared" si="99"/>
        <v>0</v>
      </c>
      <c r="T248" s="15">
        <f t="shared" si="100"/>
        <v>0</v>
      </c>
      <c r="U248" s="121">
        <f>'05-21 Hourly Purch Alloc'!J242</f>
        <v>0</v>
      </c>
      <c r="V248" s="109">
        <f t="shared" si="101"/>
        <v>0</v>
      </c>
      <c r="W248" s="16">
        <f t="shared" si="102"/>
        <v>21.206728953433903</v>
      </c>
      <c r="X248" s="17">
        <f t="shared" si="103"/>
        <v>0</v>
      </c>
      <c r="Y248" s="18">
        <f t="shared" si="104"/>
        <v>0</v>
      </c>
      <c r="Z248" s="191"/>
      <c r="AA248" s="113">
        <f t="shared" si="105"/>
        <v>0</v>
      </c>
      <c r="AB248" s="4">
        <f t="shared" si="106"/>
        <v>0</v>
      </c>
      <c r="AD248" s="8"/>
      <c r="AE248" s="46">
        <f>'05-21 Gen Pivot'!V242</f>
        <v>632.34960000000012</v>
      </c>
      <c r="AF248" s="120">
        <f>'05-21 KP Int Load &amp; Marg Loss'!N238</f>
        <v>553.71999999999991</v>
      </c>
      <c r="AG248" s="47">
        <f>'05-21 KP Int Load &amp; Marg Loss'!V238</f>
        <v>9.27</v>
      </c>
      <c r="AH248" s="46">
        <f>'05-21 Gen Pivot'!W242</f>
        <v>890.5</v>
      </c>
      <c r="AJ248" s="122">
        <f>'05-21 Gen Pivot'!Y242</f>
        <v>888</v>
      </c>
      <c r="AL248" s="8">
        <f t="shared" si="108"/>
        <v>2.5</v>
      </c>
      <c r="AN248" s="8">
        <f t="shared" si="109"/>
        <v>632.34960000000012</v>
      </c>
      <c r="AP248" s="12">
        <f t="shared" si="110"/>
        <v>-258.15039999999988</v>
      </c>
      <c r="AR248" s="122">
        <f>'05-21 Gen Pivot'!X242</f>
        <v>1475.5</v>
      </c>
    </row>
    <row r="249" spans="1:44" x14ac:dyDescent="0.25">
      <c r="A249" s="126">
        <f t="shared" si="107"/>
        <v>44326.916666666089</v>
      </c>
      <c r="B249" s="171">
        <v>385</v>
      </c>
      <c r="C249" s="98"/>
      <c r="D249" s="98"/>
      <c r="E249" s="89">
        <f t="shared" si="86"/>
        <v>385</v>
      </c>
      <c r="F249" s="29">
        <f t="shared" si="87"/>
        <v>238</v>
      </c>
      <c r="G249" s="28" t="str">
        <f t="shared" si="88"/>
        <v>Yes</v>
      </c>
      <c r="H249" s="33">
        <f>'05-21 Hourly Purch Alloc'!F243</f>
        <v>207.71499999999997</v>
      </c>
      <c r="I249" s="23">
        <f t="shared" si="89"/>
        <v>9.27</v>
      </c>
      <c r="J249" s="13">
        <f t="shared" si="90"/>
        <v>207.71499999999997</v>
      </c>
      <c r="K249" s="96">
        <f t="shared" si="91"/>
        <v>207.71499999999997</v>
      </c>
      <c r="L249" s="13">
        <f t="shared" si="92"/>
        <v>634.23239999999998</v>
      </c>
      <c r="M249" s="13">
        <f t="shared" si="93"/>
        <v>890.5</v>
      </c>
      <c r="N249" s="13">
        <f t="shared" si="94"/>
        <v>556.98</v>
      </c>
      <c r="O249" s="11">
        <f t="shared" si="95"/>
        <v>0</v>
      </c>
      <c r="P249" s="11">
        <f t="shared" si="96"/>
        <v>0</v>
      </c>
      <c r="Q249" s="11">
        <f t="shared" si="97"/>
        <v>0</v>
      </c>
      <c r="R249" s="15">
        <f t="shared" si="98"/>
        <v>0</v>
      </c>
      <c r="S249" s="15">
        <f t="shared" si="99"/>
        <v>0</v>
      </c>
      <c r="T249" s="15">
        <f t="shared" si="100"/>
        <v>0</v>
      </c>
      <c r="U249" s="121">
        <f>'05-21 Hourly Purch Alloc'!J243</f>
        <v>25.450051031461381</v>
      </c>
      <c r="V249" s="109">
        <f t="shared" si="101"/>
        <v>0</v>
      </c>
      <c r="W249" s="16">
        <f t="shared" si="102"/>
        <v>21.206728953433903</v>
      </c>
      <c r="X249" s="17">
        <f t="shared" si="103"/>
        <v>0</v>
      </c>
      <c r="Y249" s="18">
        <f t="shared" si="104"/>
        <v>0</v>
      </c>
      <c r="Z249" s="191"/>
      <c r="AA249" s="113">
        <f t="shared" si="105"/>
        <v>0</v>
      </c>
      <c r="AB249" s="4">
        <f t="shared" si="106"/>
        <v>0</v>
      </c>
      <c r="AD249" s="8"/>
      <c r="AE249" s="46">
        <f>'05-21 Gen Pivot'!V243</f>
        <v>634.23239999999998</v>
      </c>
      <c r="AF249" s="120">
        <f>'05-21 KP Int Load &amp; Marg Loss'!N239</f>
        <v>556.98</v>
      </c>
      <c r="AG249" s="47">
        <f>'05-21 KP Int Load &amp; Marg Loss'!V239</f>
        <v>9.27</v>
      </c>
      <c r="AH249" s="46">
        <f>'05-21 Gen Pivot'!W243</f>
        <v>890.5</v>
      </c>
      <c r="AJ249" s="122">
        <f>'05-21 Gen Pivot'!Y243</f>
        <v>888</v>
      </c>
      <c r="AL249" s="8">
        <f t="shared" si="108"/>
        <v>2.5</v>
      </c>
      <c r="AN249" s="8">
        <f t="shared" si="109"/>
        <v>634.23239999999998</v>
      </c>
      <c r="AP249" s="12">
        <f t="shared" si="110"/>
        <v>-256.26760000000002</v>
      </c>
      <c r="AR249" s="122">
        <f>'05-21 Gen Pivot'!X243</f>
        <v>1475.5</v>
      </c>
    </row>
    <row r="250" spans="1:44" x14ac:dyDescent="0.25">
      <c r="A250" s="126">
        <f t="shared" si="107"/>
        <v>44326.958333332754</v>
      </c>
      <c r="B250" s="171">
        <v>385</v>
      </c>
      <c r="C250" s="98"/>
      <c r="D250" s="98"/>
      <c r="E250" s="89">
        <f t="shared" si="86"/>
        <v>385</v>
      </c>
      <c r="F250" s="29">
        <f t="shared" si="87"/>
        <v>239</v>
      </c>
      <c r="G250" s="28" t="str">
        <f t="shared" si="88"/>
        <v>Yes</v>
      </c>
      <c r="H250" s="33">
        <f>'05-21 Hourly Purch Alloc'!F244</f>
        <v>189.005</v>
      </c>
      <c r="I250" s="23">
        <f t="shared" si="89"/>
        <v>8.5599999999999987</v>
      </c>
      <c r="J250" s="13">
        <f t="shared" si="90"/>
        <v>189.005</v>
      </c>
      <c r="K250" s="96">
        <f t="shared" si="91"/>
        <v>189.005</v>
      </c>
      <c r="L250" s="13">
        <f t="shared" si="92"/>
        <v>492.70120000000003</v>
      </c>
      <c r="M250" s="13">
        <f t="shared" si="93"/>
        <v>890.5</v>
      </c>
      <c r="N250" s="13">
        <f t="shared" si="94"/>
        <v>537.55000000000007</v>
      </c>
      <c r="O250" s="11">
        <f t="shared" si="95"/>
        <v>0</v>
      </c>
      <c r="P250" s="11">
        <f t="shared" si="96"/>
        <v>0</v>
      </c>
      <c r="Q250" s="11">
        <f t="shared" si="97"/>
        <v>0</v>
      </c>
      <c r="R250" s="15">
        <f t="shared" si="98"/>
        <v>0</v>
      </c>
      <c r="S250" s="15">
        <f t="shared" si="99"/>
        <v>0</v>
      </c>
      <c r="T250" s="15">
        <f t="shared" si="100"/>
        <v>0</v>
      </c>
      <c r="U250" s="121">
        <f>'05-21 Hourly Purch Alloc'!J244</f>
        <v>23.515021084098304</v>
      </c>
      <c r="V250" s="109">
        <f t="shared" si="101"/>
        <v>0</v>
      </c>
      <c r="W250" s="16">
        <f t="shared" si="102"/>
        <v>21.206728953433903</v>
      </c>
      <c r="X250" s="17">
        <f t="shared" si="103"/>
        <v>0</v>
      </c>
      <c r="Y250" s="18">
        <f t="shared" si="104"/>
        <v>0</v>
      </c>
      <c r="Z250" s="191"/>
      <c r="AA250" s="113">
        <f t="shared" si="105"/>
        <v>0</v>
      </c>
      <c r="AB250" s="4">
        <f t="shared" si="106"/>
        <v>0</v>
      </c>
      <c r="AD250" s="8"/>
      <c r="AE250" s="46">
        <f>'05-21 Gen Pivot'!V244</f>
        <v>492.70120000000003</v>
      </c>
      <c r="AF250" s="120">
        <f>'05-21 KP Int Load &amp; Marg Loss'!N240</f>
        <v>537.55000000000007</v>
      </c>
      <c r="AG250" s="47">
        <f>'05-21 KP Int Load &amp; Marg Loss'!V240</f>
        <v>8.5599999999999987</v>
      </c>
      <c r="AH250" s="46">
        <f>'05-21 Gen Pivot'!W244</f>
        <v>890.5</v>
      </c>
      <c r="AJ250" s="122">
        <f>'05-21 Gen Pivot'!Y244</f>
        <v>888</v>
      </c>
      <c r="AL250" s="8">
        <f t="shared" si="108"/>
        <v>2.5</v>
      </c>
      <c r="AN250" s="8">
        <f t="shared" si="109"/>
        <v>492.70120000000003</v>
      </c>
      <c r="AP250" s="12">
        <f t="shared" si="110"/>
        <v>-397.79879999999997</v>
      </c>
      <c r="AR250" s="122">
        <f>'05-21 Gen Pivot'!X244</f>
        <v>1475.5</v>
      </c>
    </row>
    <row r="251" spans="1:44" x14ac:dyDescent="0.25">
      <c r="A251" s="126">
        <f t="shared" si="107"/>
        <v>44326.999999999418</v>
      </c>
      <c r="B251" s="171">
        <v>385</v>
      </c>
      <c r="C251" s="98"/>
      <c r="D251" s="98"/>
      <c r="E251" s="89">
        <f t="shared" si="86"/>
        <v>385</v>
      </c>
      <c r="F251" s="29">
        <f t="shared" si="87"/>
        <v>240</v>
      </c>
      <c r="G251" s="28" t="str">
        <f t="shared" si="88"/>
        <v>Yes</v>
      </c>
      <c r="H251" s="33">
        <f>'05-21 Hourly Purch Alloc'!F245</f>
        <v>127.34</v>
      </c>
      <c r="I251" s="23">
        <f t="shared" si="89"/>
        <v>7.88</v>
      </c>
      <c r="J251" s="13">
        <f t="shared" si="90"/>
        <v>127.34</v>
      </c>
      <c r="K251" s="96">
        <f t="shared" si="91"/>
        <v>127.34</v>
      </c>
      <c r="L251" s="13">
        <f t="shared" si="92"/>
        <v>376.15379999999999</v>
      </c>
      <c r="M251" s="13">
        <f t="shared" si="93"/>
        <v>890.5</v>
      </c>
      <c r="N251" s="13">
        <f t="shared" si="94"/>
        <v>511.36</v>
      </c>
      <c r="O251" s="11">
        <f t="shared" si="95"/>
        <v>0</v>
      </c>
      <c r="P251" s="11">
        <f t="shared" si="96"/>
        <v>0</v>
      </c>
      <c r="Q251" s="11">
        <f t="shared" si="97"/>
        <v>0</v>
      </c>
      <c r="R251" s="15">
        <f t="shared" si="98"/>
        <v>0</v>
      </c>
      <c r="S251" s="15">
        <f t="shared" si="99"/>
        <v>0</v>
      </c>
      <c r="T251" s="15">
        <f t="shared" si="100"/>
        <v>0</v>
      </c>
      <c r="U251" s="121">
        <f>'05-21 Hourly Purch Alloc'!J245</f>
        <v>22.654002827077118</v>
      </c>
      <c r="V251" s="109">
        <f t="shared" si="101"/>
        <v>0</v>
      </c>
      <c r="W251" s="16">
        <f t="shared" si="102"/>
        <v>21.206728953433903</v>
      </c>
      <c r="X251" s="17">
        <f t="shared" si="103"/>
        <v>0</v>
      </c>
      <c r="Y251" s="18">
        <f t="shared" si="104"/>
        <v>0</v>
      </c>
      <c r="Z251" s="191"/>
      <c r="AA251" s="113">
        <f t="shared" si="105"/>
        <v>0</v>
      </c>
      <c r="AB251" s="4">
        <f t="shared" si="106"/>
        <v>0</v>
      </c>
      <c r="AD251" s="8"/>
      <c r="AE251" s="46">
        <f>'05-21 Gen Pivot'!V245</f>
        <v>376.15379999999999</v>
      </c>
      <c r="AF251" s="120">
        <f>'05-21 KP Int Load &amp; Marg Loss'!N241</f>
        <v>511.36</v>
      </c>
      <c r="AG251" s="47">
        <f>'05-21 KP Int Load &amp; Marg Loss'!V241</f>
        <v>7.88</v>
      </c>
      <c r="AH251" s="46">
        <f>'05-21 Gen Pivot'!W245</f>
        <v>890.5</v>
      </c>
      <c r="AJ251" s="122">
        <f>'05-21 Gen Pivot'!Y245</f>
        <v>888</v>
      </c>
      <c r="AL251" s="8">
        <f t="shared" si="108"/>
        <v>2.5</v>
      </c>
      <c r="AN251" s="8">
        <f t="shared" si="109"/>
        <v>376.15379999999999</v>
      </c>
      <c r="AP251" s="12">
        <f t="shared" si="110"/>
        <v>-514.34619999999995</v>
      </c>
      <c r="AR251" s="122">
        <f>'05-21 Gen Pivot'!X245</f>
        <v>1475.5</v>
      </c>
    </row>
    <row r="252" spans="1:44" x14ac:dyDescent="0.25">
      <c r="A252" s="126">
        <f t="shared" si="107"/>
        <v>44327.041666666082</v>
      </c>
      <c r="B252" s="171">
        <v>385</v>
      </c>
      <c r="C252" s="98"/>
      <c r="D252" s="98"/>
      <c r="E252" s="89">
        <f t="shared" si="86"/>
        <v>385</v>
      </c>
      <c r="F252" s="29">
        <f t="shared" si="87"/>
        <v>241</v>
      </c>
      <c r="G252" s="28" t="str">
        <f t="shared" si="88"/>
        <v>Yes</v>
      </c>
      <c r="H252" s="33">
        <f>'05-21 Hourly Purch Alloc'!F246</f>
        <v>143.065</v>
      </c>
      <c r="I252" s="23">
        <f t="shared" si="89"/>
        <v>7.4799999999999995</v>
      </c>
      <c r="J252" s="13">
        <f t="shared" si="90"/>
        <v>143.065</v>
      </c>
      <c r="K252" s="96">
        <f t="shared" si="91"/>
        <v>143.065</v>
      </c>
      <c r="L252" s="13">
        <f t="shared" si="92"/>
        <v>355.05420000000004</v>
      </c>
      <c r="M252" s="13">
        <f t="shared" si="93"/>
        <v>890.5</v>
      </c>
      <c r="N252" s="13">
        <f t="shared" si="94"/>
        <v>489.39</v>
      </c>
      <c r="O252" s="11">
        <f t="shared" si="95"/>
        <v>0</v>
      </c>
      <c r="P252" s="11">
        <f t="shared" si="96"/>
        <v>0</v>
      </c>
      <c r="Q252" s="11">
        <f t="shared" si="97"/>
        <v>0</v>
      </c>
      <c r="R252" s="15">
        <f t="shared" si="98"/>
        <v>0</v>
      </c>
      <c r="S252" s="15">
        <f t="shared" si="99"/>
        <v>0</v>
      </c>
      <c r="T252" s="15">
        <f t="shared" si="100"/>
        <v>0</v>
      </c>
      <c r="U252" s="121">
        <f>'05-21 Hourly Purch Alloc'!J246</f>
        <v>22.470031104742603</v>
      </c>
      <c r="V252" s="109">
        <f t="shared" si="101"/>
        <v>0</v>
      </c>
      <c r="W252" s="16">
        <f t="shared" si="102"/>
        <v>21.206728953433903</v>
      </c>
      <c r="X252" s="17">
        <f t="shared" si="103"/>
        <v>0</v>
      </c>
      <c r="Y252" s="18">
        <f t="shared" si="104"/>
        <v>0</v>
      </c>
      <c r="Z252" s="191"/>
      <c r="AA252" s="113">
        <f t="shared" si="105"/>
        <v>0</v>
      </c>
      <c r="AB252" s="4">
        <f t="shared" si="106"/>
        <v>0</v>
      </c>
      <c r="AD252" s="8"/>
      <c r="AE252" s="46">
        <f>'05-21 Gen Pivot'!V246</f>
        <v>355.05420000000004</v>
      </c>
      <c r="AF252" s="120">
        <f>'05-21 KP Int Load &amp; Marg Loss'!N242</f>
        <v>489.39</v>
      </c>
      <c r="AG252" s="47">
        <f>'05-21 KP Int Load &amp; Marg Loss'!V242</f>
        <v>7.4799999999999995</v>
      </c>
      <c r="AH252" s="46">
        <f>'05-21 Gen Pivot'!W246</f>
        <v>890.5</v>
      </c>
      <c r="AJ252" s="122">
        <f>'05-21 Gen Pivot'!Y246</f>
        <v>888</v>
      </c>
      <c r="AL252" s="8">
        <f t="shared" si="108"/>
        <v>2.5</v>
      </c>
      <c r="AN252" s="8">
        <f t="shared" si="109"/>
        <v>355.05420000000004</v>
      </c>
      <c r="AP252" s="12">
        <f t="shared" si="110"/>
        <v>-535.44579999999996</v>
      </c>
      <c r="AR252" s="122">
        <f>'05-21 Gen Pivot'!X246</f>
        <v>1475.5</v>
      </c>
    </row>
    <row r="253" spans="1:44" x14ac:dyDescent="0.25">
      <c r="A253" s="126">
        <f t="shared" si="107"/>
        <v>44327.083333332746</v>
      </c>
      <c r="B253" s="171">
        <v>385</v>
      </c>
      <c r="C253" s="98"/>
      <c r="D253" s="98"/>
      <c r="E253" s="89">
        <f t="shared" si="86"/>
        <v>385</v>
      </c>
      <c r="F253" s="29">
        <f t="shared" si="87"/>
        <v>242</v>
      </c>
      <c r="G253" s="28" t="str">
        <f t="shared" si="88"/>
        <v>Yes</v>
      </c>
      <c r="H253" s="33">
        <f>'05-21 Hourly Purch Alloc'!F247</f>
        <v>145.07199999999997</v>
      </c>
      <c r="I253" s="23">
        <f t="shared" si="89"/>
        <v>6.79</v>
      </c>
      <c r="J253" s="13">
        <f t="shared" si="90"/>
        <v>145.07199999999997</v>
      </c>
      <c r="K253" s="96">
        <f t="shared" si="91"/>
        <v>145.07199999999997</v>
      </c>
      <c r="L253" s="13">
        <f t="shared" si="92"/>
        <v>342.69820000000004</v>
      </c>
      <c r="M253" s="13">
        <f t="shared" si="93"/>
        <v>797.5</v>
      </c>
      <c r="N253" s="13">
        <f t="shared" si="94"/>
        <v>490.21</v>
      </c>
      <c r="O253" s="11">
        <f t="shared" si="95"/>
        <v>0</v>
      </c>
      <c r="P253" s="11">
        <f t="shared" si="96"/>
        <v>0</v>
      </c>
      <c r="Q253" s="11">
        <f t="shared" si="97"/>
        <v>0</v>
      </c>
      <c r="R253" s="15">
        <f t="shared" si="98"/>
        <v>0</v>
      </c>
      <c r="S253" s="15">
        <f t="shared" si="99"/>
        <v>0</v>
      </c>
      <c r="T253" s="15">
        <f t="shared" si="100"/>
        <v>0</v>
      </c>
      <c r="U253" s="121">
        <f>'05-21 Hourly Purch Alloc'!J247</f>
        <v>20.160030881217605</v>
      </c>
      <c r="V253" s="109">
        <f t="shared" si="101"/>
        <v>0</v>
      </c>
      <c r="W253" s="16">
        <f t="shared" si="102"/>
        <v>21.206728953433903</v>
      </c>
      <c r="X253" s="17">
        <f t="shared" si="103"/>
        <v>0</v>
      </c>
      <c r="Y253" s="18">
        <f t="shared" si="104"/>
        <v>0</v>
      </c>
      <c r="Z253" s="191"/>
      <c r="AA253" s="113">
        <f t="shared" si="105"/>
        <v>0</v>
      </c>
      <c r="AB253" s="4">
        <f t="shared" si="106"/>
        <v>0</v>
      </c>
      <c r="AD253" s="8"/>
      <c r="AE253" s="46">
        <f>'05-21 Gen Pivot'!V247</f>
        <v>342.69820000000004</v>
      </c>
      <c r="AF253" s="120">
        <f>'05-21 KP Int Load &amp; Marg Loss'!N243</f>
        <v>490.21</v>
      </c>
      <c r="AG253" s="47">
        <f>'05-21 KP Int Load &amp; Marg Loss'!V243</f>
        <v>6.79</v>
      </c>
      <c r="AH253" s="46">
        <f>'05-21 Gen Pivot'!W247</f>
        <v>797.5</v>
      </c>
      <c r="AJ253" s="122">
        <f>'05-21 Gen Pivot'!Y247</f>
        <v>796.5</v>
      </c>
      <c r="AL253" s="8">
        <f t="shared" si="108"/>
        <v>1</v>
      </c>
      <c r="AN253" s="8">
        <f t="shared" si="109"/>
        <v>342.69820000000004</v>
      </c>
      <c r="AP253" s="12">
        <f t="shared" si="110"/>
        <v>-454.80179999999996</v>
      </c>
      <c r="AR253" s="122">
        <f>'05-21 Gen Pivot'!X247</f>
        <v>1475.5</v>
      </c>
    </row>
    <row r="254" spans="1:44" x14ac:dyDescent="0.25">
      <c r="A254" s="126">
        <f t="shared" si="107"/>
        <v>44327.124999999411</v>
      </c>
      <c r="B254" s="171">
        <v>385</v>
      </c>
      <c r="C254" s="98"/>
      <c r="D254" s="98"/>
      <c r="E254" s="89">
        <f t="shared" si="86"/>
        <v>385</v>
      </c>
      <c r="F254" s="29">
        <f t="shared" si="87"/>
        <v>243</v>
      </c>
      <c r="G254" s="28" t="str">
        <f t="shared" si="88"/>
        <v>Yes</v>
      </c>
      <c r="H254" s="33">
        <f>'05-21 Hourly Purch Alloc'!F248</f>
        <v>142.68099999999998</v>
      </c>
      <c r="I254" s="23">
        <f t="shared" si="89"/>
        <v>6.4799999999999995</v>
      </c>
      <c r="J254" s="13">
        <f t="shared" si="90"/>
        <v>142.68099999999998</v>
      </c>
      <c r="K254" s="96">
        <f t="shared" si="91"/>
        <v>142.68099999999998</v>
      </c>
      <c r="L254" s="13">
        <f t="shared" si="92"/>
        <v>347.47459999999995</v>
      </c>
      <c r="M254" s="13">
        <f t="shared" si="93"/>
        <v>890.5</v>
      </c>
      <c r="N254" s="13">
        <f t="shared" si="94"/>
        <v>488.01</v>
      </c>
      <c r="O254" s="11">
        <f t="shared" si="95"/>
        <v>0</v>
      </c>
      <c r="P254" s="11">
        <f t="shared" si="96"/>
        <v>0</v>
      </c>
      <c r="Q254" s="11">
        <f t="shared" si="97"/>
        <v>0</v>
      </c>
      <c r="R254" s="15">
        <f t="shared" si="98"/>
        <v>0</v>
      </c>
      <c r="S254" s="15">
        <f t="shared" si="99"/>
        <v>0</v>
      </c>
      <c r="T254" s="15">
        <f t="shared" si="100"/>
        <v>0</v>
      </c>
      <c r="U254" s="121">
        <f>'05-21 Hourly Purch Alloc'!J248</f>
        <v>19.579944071039595</v>
      </c>
      <c r="V254" s="109">
        <f t="shared" si="101"/>
        <v>0</v>
      </c>
      <c r="W254" s="16">
        <f t="shared" si="102"/>
        <v>21.206728953433903</v>
      </c>
      <c r="X254" s="17">
        <f t="shared" si="103"/>
        <v>0</v>
      </c>
      <c r="Y254" s="18">
        <f t="shared" si="104"/>
        <v>0</v>
      </c>
      <c r="Z254" s="191"/>
      <c r="AA254" s="113">
        <f t="shared" si="105"/>
        <v>0</v>
      </c>
      <c r="AB254" s="4">
        <f t="shared" si="106"/>
        <v>0</v>
      </c>
      <c r="AD254" s="8"/>
      <c r="AE254" s="46">
        <f>'05-21 Gen Pivot'!V248</f>
        <v>347.47459999999995</v>
      </c>
      <c r="AF254" s="120">
        <f>'05-21 KP Int Load &amp; Marg Loss'!N244</f>
        <v>488.01</v>
      </c>
      <c r="AG254" s="47">
        <f>'05-21 KP Int Load &amp; Marg Loss'!V244</f>
        <v>6.4799999999999995</v>
      </c>
      <c r="AH254" s="46">
        <f>'05-21 Gen Pivot'!W248</f>
        <v>890.5</v>
      </c>
      <c r="AJ254" s="122">
        <f>'05-21 Gen Pivot'!Y248</f>
        <v>888</v>
      </c>
      <c r="AL254" s="8">
        <f t="shared" si="108"/>
        <v>2.5</v>
      </c>
      <c r="AN254" s="8">
        <f t="shared" si="109"/>
        <v>347.47459999999995</v>
      </c>
      <c r="AP254" s="12">
        <f t="shared" si="110"/>
        <v>-543.02539999999999</v>
      </c>
      <c r="AR254" s="122">
        <f>'05-21 Gen Pivot'!X248</f>
        <v>1475.5</v>
      </c>
    </row>
    <row r="255" spans="1:44" x14ac:dyDescent="0.25">
      <c r="A255" s="126">
        <f t="shared" si="107"/>
        <v>44327.166666666075</v>
      </c>
      <c r="B255" s="171">
        <v>385</v>
      </c>
      <c r="C255" s="98"/>
      <c r="D255" s="98"/>
      <c r="E255" s="89">
        <f t="shared" si="86"/>
        <v>385</v>
      </c>
      <c r="F255" s="29">
        <f t="shared" si="87"/>
        <v>244</v>
      </c>
      <c r="G255" s="28" t="str">
        <f t="shared" si="88"/>
        <v>Yes</v>
      </c>
      <c r="H255" s="33">
        <f>'05-21 Hourly Purch Alloc'!F249</f>
        <v>149.26600000000002</v>
      </c>
      <c r="I255" s="23">
        <f t="shared" si="89"/>
        <v>6.4899999999999993</v>
      </c>
      <c r="J255" s="13">
        <f t="shared" si="90"/>
        <v>149.26600000000002</v>
      </c>
      <c r="K255" s="96">
        <f t="shared" si="91"/>
        <v>149.26600000000002</v>
      </c>
      <c r="L255" s="13">
        <f t="shared" si="92"/>
        <v>340.86900000000003</v>
      </c>
      <c r="M255" s="13">
        <f t="shared" si="93"/>
        <v>750</v>
      </c>
      <c r="N255" s="13">
        <f t="shared" si="94"/>
        <v>494.09999999999997</v>
      </c>
      <c r="O255" s="11">
        <f t="shared" si="95"/>
        <v>0</v>
      </c>
      <c r="P255" s="11">
        <f t="shared" si="96"/>
        <v>0</v>
      </c>
      <c r="Q255" s="11">
        <f t="shared" si="97"/>
        <v>0</v>
      </c>
      <c r="R255" s="15">
        <f t="shared" si="98"/>
        <v>0</v>
      </c>
      <c r="S255" s="15">
        <f t="shared" si="99"/>
        <v>0</v>
      </c>
      <c r="T255" s="15">
        <f t="shared" si="100"/>
        <v>0</v>
      </c>
      <c r="U255" s="121">
        <f>'05-21 Hourly Purch Alloc'!J249</f>
        <v>19.839997052242303</v>
      </c>
      <c r="V255" s="109">
        <f t="shared" si="101"/>
        <v>0</v>
      </c>
      <c r="W255" s="16">
        <f t="shared" si="102"/>
        <v>21.206728953433903</v>
      </c>
      <c r="X255" s="17">
        <f t="shared" si="103"/>
        <v>0</v>
      </c>
      <c r="Y255" s="18">
        <f t="shared" si="104"/>
        <v>0</v>
      </c>
      <c r="Z255" s="191"/>
      <c r="AA255" s="113">
        <f t="shared" si="105"/>
        <v>0</v>
      </c>
      <c r="AB255" s="4">
        <f t="shared" si="106"/>
        <v>0</v>
      </c>
      <c r="AD255" s="8"/>
      <c r="AE255" s="46">
        <f>'05-21 Gen Pivot'!V249</f>
        <v>340.86900000000003</v>
      </c>
      <c r="AF255" s="120">
        <f>'05-21 KP Int Load &amp; Marg Loss'!N245</f>
        <v>494.09999999999997</v>
      </c>
      <c r="AG255" s="47">
        <f>'05-21 KP Int Load &amp; Marg Loss'!V245</f>
        <v>6.4899999999999993</v>
      </c>
      <c r="AH255" s="46">
        <f>'05-21 Gen Pivot'!W249</f>
        <v>750</v>
      </c>
      <c r="AJ255" s="122">
        <f>'05-21 Gen Pivot'!Y249</f>
        <v>749.5</v>
      </c>
      <c r="AL255" s="8">
        <f t="shared" si="108"/>
        <v>0.5</v>
      </c>
      <c r="AN255" s="8">
        <f t="shared" si="109"/>
        <v>340.86900000000003</v>
      </c>
      <c r="AP255" s="12">
        <f t="shared" si="110"/>
        <v>-409.13099999999997</v>
      </c>
      <c r="AR255" s="122">
        <f>'05-21 Gen Pivot'!X249</f>
        <v>1475.5</v>
      </c>
    </row>
    <row r="256" spans="1:44" x14ac:dyDescent="0.25">
      <c r="A256" s="126">
        <f t="shared" si="107"/>
        <v>44327.208333332739</v>
      </c>
      <c r="B256" s="171">
        <v>385</v>
      </c>
      <c r="C256" s="98"/>
      <c r="D256" s="98"/>
      <c r="E256" s="89">
        <f t="shared" si="86"/>
        <v>385</v>
      </c>
      <c r="F256" s="29">
        <f t="shared" si="87"/>
        <v>245</v>
      </c>
      <c r="G256" s="28" t="str">
        <f t="shared" si="88"/>
        <v>Yes</v>
      </c>
      <c r="H256" s="33">
        <f>'05-21 Hourly Purch Alloc'!F250</f>
        <v>155.64099999999999</v>
      </c>
      <c r="I256" s="23">
        <f t="shared" si="89"/>
        <v>7.0799999999999992</v>
      </c>
      <c r="J256" s="13">
        <f t="shared" si="90"/>
        <v>155.64099999999999</v>
      </c>
      <c r="K256" s="96">
        <f t="shared" si="91"/>
        <v>155.64099999999999</v>
      </c>
      <c r="L256" s="13">
        <f t="shared" si="92"/>
        <v>342.1866</v>
      </c>
      <c r="M256" s="13">
        <f t="shared" si="93"/>
        <v>867</v>
      </c>
      <c r="N256" s="13">
        <f t="shared" si="94"/>
        <v>500.90999999999997</v>
      </c>
      <c r="O256" s="11">
        <f t="shared" si="95"/>
        <v>0</v>
      </c>
      <c r="P256" s="11">
        <f t="shared" si="96"/>
        <v>0</v>
      </c>
      <c r="Q256" s="11">
        <f t="shared" si="97"/>
        <v>0</v>
      </c>
      <c r="R256" s="15">
        <f t="shared" si="98"/>
        <v>0</v>
      </c>
      <c r="S256" s="15">
        <f t="shared" si="99"/>
        <v>0</v>
      </c>
      <c r="T256" s="15">
        <f t="shared" si="100"/>
        <v>0</v>
      </c>
      <c r="U256" s="121">
        <f>'05-21 Hourly Purch Alloc'!J250</f>
        <v>20.789946093895569</v>
      </c>
      <c r="V256" s="109">
        <f t="shared" si="101"/>
        <v>0</v>
      </c>
      <c r="W256" s="16">
        <f t="shared" si="102"/>
        <v>21.206728953433903</v>
      </c>
      <c r="X256" s="17">
        <f t="shared" si="103"/>
        <v>0</v>
      </c>
      <c r="Y256" s="18">
        <f t="shared" si="104"/>
        <v>0</v>
      </c>
      <c r="Z256" s="191"/>
      <c r="AA256" s="113">
        <f t="shared" si="105"/>
        <v>0</v>
      </c>
      <c r="AB256" s="4">
        <f t="shared" si="106"/>
        <v>0</v>
      </c>
      <c r="AD256" s="8"/>
      <c r="AE256" s="46">
        <f>'05-21 Gen Pivot'!V250</f>
        <v>342.1866</v>
      </c>
      <c r="AF256" s="120">
        <f>'05-21 KP Int Load &amp; Marg Loss'!N246</f>
        <v>500.90999999999997</v>
      </c>
      <c r="AG256" s="47">
        <f>'05-21 KP Int Load &amp; Marg Loss'!V246</f>
        <v>7.0799999999999992</v>
      </c>
      <c r="AH256" s="46">
        <f>'05-21 Gen Pivot'!W250</f>
        <v>867</v>
      </c>
      <c r="AJ256" s="122">
        <f>'05-21 Gen Pivot'!Y250</f>
        <v>865</v>
      </c>
      <c r="AL256" s="8">
        <f t="shared" si="108"/>
        <v>2</v>
      </c>
      <c r="AN256" s="8">
        <f t="shared" si="109"/>
        <v>342.1866</v>
      </c>
      <c r="AP256" s="12">
        <f t="shared" si="110"/>
        <v>-524.8134</v>
      </c>
      <c r="AR256" s="122">
        <f>'05-21 Gen Pivot'!X250</f>
        <v>1475.5</v>
      </c>
    </row>
    <row r="257" spans="1:44" x14ac:dyDescent="0.25">
      <c r="A257" s="126">
        <f t="shared" si="107"/>
        <v>44327.249999999403</v>
      </c>
      <c r="B257" s="171">
        <v>385</v>
      </c>
      <c r="C257" s="98"/>
      <c r="D257" s="98"/>
      <c r="E257" s="89">
        <f t="shared" si="86"/>
        <v>385</v>
      </c>
      <c r="F257" s="29">
        <f t="shared" si="87"/>
        <v>246</v>
      </c>
      <c r="G257" s="28" t="str">
        <f t="shared" si="88"/>
        <v>Yes</v>
      </c>
      <c r="H257" s="33">
        <f>'05-21 Hourly Purch Alloc'!F251</f>
        <v>183.62700000000001</v>
      </c>
      <c r="I257" s="23">
        <f t="shared" si="89"/>
        <v>7.49</v>
      </c>
      <c r="J257" s="13">
        <f t="shared" si="90"/>
        <v>183.62700000000001</v>
      </c>
      <c r="K257" s="96">
        <f t="shared" si="91"/>
        <v>183.62700000000001</v>
      </c>
      <c r="L257" s="13">
        <f t="shared" si="92"/>
        <v>359.04240000000004</v>
      </c>
      <c r="M257" s="13">
        <f t="shared" si="93"/>
        <v>842</v>
      </c>
      <c r="N257" s="13">
        <f t="shared" si="94"/>
        <v>529.48</v>
      </c>
      <c r="O257" s="11">
        <f t="shared" si="95"/>
        <v>0</v>
      </c>
      <c r="P257" s="11">
        <f t="shared" si="96"/>
        <v>0</v>
      </c>
      <c r="Q257" s="11">
        <f t="shared" si="97"/>
        <v>0</v>
      </c>
      <c r="R257" s="15">
        <f t="shared" si="98"/>
        <v>0</v>
      </c>
      <c r="S257" s="15">
        <f t="shared" si="99"/>
        <v>0</v>
      </c>
      <c r="T257" s="15">
        <f t="shared" si="100"/>
        <v>0</v>
      </c>
      <c r="U257" s="121">
        <f>'05-21 Hourly Purch Alloc'!J251</f>
        <v>23.200052279893484</v>
      </c>
      <c r="V257" s="109">
        <f t="shared" si="101"/>
        <v>0</v>
      </c>
      <c r="W257" s="16">
        <f t="shared" si="102"/>
        <v>21.206728953433903</v>
      </c>
      <c r="X257" s="17">
        <f t="shared" si="103"/>
        <v>0</v>
      </c>
      <c r="Y257" s="18">
        <f t="shared" si="104"/>
        <v>0</v>
      </c>
      <c r="Z257" s="191"/>
      <c r="AA257" s="113">
        <f t="shared" si="105"/>
        <v>0</v>
      </c>
      <c r="AB257" s="4">
        <f t="shared" si="106"/>
        <v>0</v>
      </c>
      <c r="AD257" s="8"/>
      <c r="AE257" s="46">
        <f>'05-21 Gen Pivot'!V251</f>
        <v>359.04240000000004</v>
      </c>
      <c r="AF257" s="120">
        <f>'05-21 KP Int Load &amp; Marg Loss'!N247</f>
        <v>529.48</v>
      </c>
      <c r="AG257" s="47">
        <f>'05-21 KP Int Load &amp; Marg Loss'!V247</f>
        <v>7.49</v>
      </c>
      <c r="AH257" s="46">
        <f>'05-21 Gen Pivot'!W251</f>
        <v>842</v>
      </c>
      <c r="AJ257" s="122">
        <f>'05-21 Gen Pivot'!Y251</f>
        <v>840</v>
      </c>
      <c r="AL257" s="8">
        <f t="shared" si="108"/>
        <v>2</v>
      </c>
      <c r="AN257" s="8">
        <f t="shared" si="109"/>
        <v>359.04240000000004</v>
      </c>
      <c r="AP257" s="12">
        <f t="shared" si="110"/>
        <v>-482.95759999999996</v>
      </c>
      <c r="AR257" s="122">
        <f>'05-21 Gen Pivot'!X251</f>
        <v>1475.5</v>
      </c>
    </row>
    <row r="258" spans="1:44" x14ac:dyDescent="0.25">
      <c r="A258" s="126">
        <f t="shared" si="107"/>
        <v>44327.291666666068</v>
      </c>
      <c r="B258" s="171">
        <v>385</v>
      </c>
      <c r="C258" s="98"/>
      <c r="D258" s="98"/>
      <c r="E258" s="89">
        <f t="shared" si="86"/>
        <v>385</v>
      </c>
      <c r="F258" s="29">
        <f t="shared" si="87"/>
        <v>247</v>
      </c>
      <c r="G258" s="28" t="str">
        <f t="shared" si="88"/>
        <v>Yes</v>
      </c>
      <c r="H258" s="33">
        <f>'05-21 Hourly Purch Alloc'!F252</f>
        <v>190.93899999999996</v>
      </c>
      <c r="I258" s="23">
        <f t="shared" si="89"/>
        <v>8.7000000000000011</v>
      </c>
      <c r="J258" s="13">
        <f t="shared" si="90"/>
        <v>190.93899999999996</v>
      </c>
      <c r="K258" s="96">
        <f t="shared" si="91"/>
        <v>190.93899999999996</v>
      </c>
      <c r="L258" s="13">
        <f t="shared" si="92"/>
        <v>365.46879999999999</v>
      </c>
      <c r="M258" s="13">
        <f t="shared" si="93"/>
        <v>890.5</v>
      </c>
      <c r="N258" s="13">
        <f t="shared" si="94"/>
        <v>565.11</v>
      </c>
      <c r="O258" s="11">
        <f t="shared" si="95"/>
        <v>0</v>
      </c>
      <c r="P258" s="11">
        <f t="shared" si="96"/>
        <v>0</v>
      </c>
      <c r="Q258" s="11">
        <f t="shared" si="97"/>
        <v>0</v>
      </c>
      <c r="R258" s="15">
        <f t="shared" si="98"/>
        <v>0</v>
      </c>
      <c r="S258" s="15">
        <f t="shared" si="99"/>
        <v>0</v>
      </c>
      <c r="T258" s="15">
        <f t="shared" si="100"/>
        <v>0</v>
      </c>
      <c r="U258" s="121">
        <f>'05-21 Hourly Purch Alloc'!J252</f>
        <v>31.100000523727477</v>
      </c>
      <c r="V258" s="109">
        <f t="shared" si="101"/>
        <v>0</v>
      </c>
      <c r="W258" s="16">
        <f t="shared" si="102"/>
        <v>21.206728953433903</v>
      </c>
      <c r="X258" s="17">
        <f t="shared" si="103"/>
        <v>0</v>
      </c>
      <c r="Y258" s="18">
        <f t="shared" si="104"/>
        <v>0</v>
      </c>
      <c r="Z258" s="191"/>
      <c r="AA258" s="113">
        <f t="shared" si="105"/>
        <v>0</v>
      </c>
      <c r="AB258" s="4">
        <f t="shared" si="106"/>
        <v>0</v>
      </c>
      <c r="AD258" s="8"/>
      <c r="AE258" s="46">
        <f>'05-21 Gen Pivot'!V252</f>
        <v>365.46879999999999</v>
      </c>
      <c r="AF258" s="120">
        <f>'05-21 KP Int Load &amp; Marg Loss'!N248</f>
        <v>565.11</v>
      </c>
      <c r="AG258" s="47">
        <f>'05-21 KP Int Load &amp; Marg Loss'!V248</f>
        <v>8.7000000000000011</v>
      </c>
      <c r="AH258" s="46">
        <f>'05-21 Gen Pivot'!W252</f>
        <v>890.5</v>
      </c>
      <c r="AJ258" s="122">
        <f>'05-21 Gen Pivot'!Y252</f>
        <v>888</v>
      </c>
      <c r="AL258" s="8">
        <f t="shared" si="108"/>
        <v>2.5</v>
      </c>
      <c r="AN258" s="8">
        <f t="shared" si="109"/>
        <v>365.46879999999999</v>
      </c>
      <c r="AP258" s="12">
        <f t="shared" si="110"/>
        <v>-525.03120000000001</v>
      </c>
      <c r="AR258" s="122">
        <f>'05-21 Gen Pivot'!X252</f>
        <v>1475.5</v>
      </c>
    </row>
    <row r="259" spans="1:44" x14ac:dyDescent="0.25">
      <c r="A259" s="126">
        <f t="shared" si="107"/>
        <v>44327.333333332732</v>
      </c>
      <c r="B259" s="171">
        <v>385</v>
      </c>
      <c r="C259" s="98"/>
      <c r="D259" s="98"/>
      <c r="E259" s="89">
        <f t="shared" si="86"/>
        <v>385</v>
      </c>
      <c r="F259" s="29">
        <f t="shared" si="87"/>
        <v>248</v>
      </c>
      <c r="G259" s="28" t="str">
        <f t="shared" si="88"/>
        <v>Yes</v>
      </c>
      <c r="H259" s="33">
        <f>'05-21 Hourly Purch Alloc'!F253</f>
        <v>210.572</v>
      </c>
      <c r="I259" s="23">
        <f t="shared" si="89"/>
        <v>9.6</v>
      </c>
      <c r="J259" s="13">
        <f t="shared" si="90"/>
        <v>210.572</v>
      </c>
      <c r="K259" s="96">
        <f t="shared" si="91"/>
        <v>210.572</v>
      </c>
      <c r="L259" s="13">
        <f t="shared" si="92"/>
        <v>371.8732</v>
      </c>
      <c r="M259" s="13">
        <f t="shared" si="93"/>
        <v>866.5</v>
      </c>
      <c r="N259" s="13">
        <f t="shared" si="94"/>
        <v>592.05000000000007</v>
      </c>
      <c r="O259" s="11">
        <f t="shared" si="95"/>
        <v>0</v>
      </c>
      <c r="P259" s="11">
        <f t="shared" si="96"/>
        <v>0</v>
      </c>
      <c r="Q259" s="11">
        <f t="shared" si="97"/>
        <v>0</v>
      </c>
      <c r="R259" s="15">
        <f t="shared" si="98"/>
        <v>0</v>
      </c>
      <c r="S259" s="15">
        <f t="shared" si="99"/>
        <v>0</v>
      </c>
      <c r="T259" s="15">
        <f t="shared" si="100"/>
        <v>0</v>
      </c>
      <c r="U259" s="121">
        <f>'05-21 Hourly Purch Alloc'!J253</f>
        <v>28.328272704823053</v>
      </c>
      <c r="V259" s="109">
        <f t="shared" si="101"/>
        <v>0</v>
      </c>
      <c r="W259" s="16">
        <f t="shared" si="102"/>
        <v>21.206728953433903</v>
      </c>
      <c r="X259" s="17">
        <f t="shared" si="103"/>
        <v>0</v>
      </c>
      <c r="Y259" s="18">
        <f t="shared" si="104"/>
        <v>0</v>
      </c>
      <c r="Z259" s="191"/>
      <c r="AA259" s="113">
        <f t="shared" si="105"/>
        <v>0</v>
      </c>
      <c r="AB259" s="4">
        <f t="shared" si="106"/>
        <v>0</v>
      </c>
      <c r="AD259" s="8"/>
      <c r="AE259" s="46">
        <f>'05-21 Gen Pivot'!V253</f>
        <v>371.8732</v>
      </c>
      <c r="AF259" s="120">
        <f>'05-21 KP Int Load &amp; Marg Loss'!N249</f>
        <v>592.05000000000007</v>
      </c>
      <c r="AG259" s="47">
        <f>'05-21 KP Int Load &amp; Marg Loss'!V249</f>
        <v>9.6</v>
      </c>
      <c r="AH259" s="46">
        <f>'05-21 Gen Pivot'!W253</f>
        <v>866.5</v>
      </c>
      <c r="AJ259" s="122">
        <f>'05-21 Gen Pivot'!Y253</f>
        <v>864</v>
      </c>
      <c r="AL259" s="8">
        <f t="shared" si="108"/>
        <v>2.5</v>
      </c>
      <c r="AN259" s="8">
        <f t="shared" si="109"/>
        <v>371.8732</v>
      </c>
      <c r="AP259" s="12">
        <f t="shared" si="110"/>
        <v>-494.6268</v>
      </c>
      <c r="AR259" s="122">
        <f>'05-21 Gen Pivot'!X253</f>
        <v>1475.5</v>
      </c>
    </row>
    <row r="260" spans="1:44" x14ac:dyDescent="0.25">
      <c r="A260" s="126">
        <f t="shared" si="107"/>
        <v>44327.374999999396</v>
      </c>
      <c r="B260" s="171">
        <v>385</v>
      </c>
      <c r="C260" s="98"/>
      <c r="D260" s="98"/>
      <c r="E260" s="89">
        <f t="shared" si="86"/>
        <v>385</v>
      </c>
      <c r="F260" s="29">
        <f t="shared" si="87"/>
        <v>249</v>
      </c>
      <c r="G260" s="28" t="str">
        <f t="shared" si="88"/>
        <v>Yes</v>
      </c>
      <c r="H260" s="33">
        <f>'05-21 Hourly Purch Alloc'!F254</f>
        <v>186.768</v>
      </c>
      <c r="I260" s="23">
        <f t="shared" si="89"/>
        <v>8.99</v>
      </c>
      <c r="J260" s="13">
        <f t="shared" si="90"/>
        <v>186.768</v>
      </c>
      <c r="K260" s="96">
        <f t="shared" si="91"/>
        <v>186.768</v>
      </c>
      <c r="L260" s="13">
        <f t="shared" si="92"/>
        <v>391.02600000000001</v>
      </c>
      <c r="M260" s="13">
        <f t="shared" si="93"/>
        <v>881</v>
      </c>
      <c r="N260" s="13">
        <f t="shared" si="94"/>
        <v>586.78</v>
      </c>
      <c r="O260" s="11">
        <f t="shared" si="95"/>
        <v>0</v>
      </c>
      <c r="P260" s="11">
        <f t="shared" si="96"/>
        <v>0</v>
      </c>
      <c r="Q260" s="11">
        <f t="shared" si="97"/>
        <v>0</v>
      </c>
      <c r="R260" s="15">
        <f t="shared" si="98"/>
        <v>0</v>
      </c>
      <c r="S260" s="15">
        <f t="shared" si="99"/>
        <v>0</v>
      </c>
      <c r="T260" s="15">
        <f t="shared" si="100"/>
        <v>0</v>
      </c>
      <c r="U260" s="121">
        <f>'05-21 Hourly Purch Alloc'!J254</f>
        <v>28.534286494474429</v>
      </c>
      <c r="V260" s="109">
        <f t="shared" si="101"/>
        <v>0</v>
      </c>
      <c r="W260" s="16">
        <f t="shared" si="102"/>
        <v>21.206728953433903</v>
      </c>
      <c r="X260" s="17">
        <f t="shared" si="103"/>
        <v>0</v>
      </c>
      <c r="Y260" s="18">
        <f t="shared" si="104"/>
        <v>0</v>
      </c>
      <c r="Z260" s="191"/>
      <c r="AA260" s="113">
        <f t="shared" si="105"/>
        <v>0</v>
      </c>
      <c r="AB260" s="4">
        <f t="shared" si="106"/>
        <v>0</v>
      </c>
      <c r="AD260" s="8"/>
      <c r="AE260" s="46">
        <f>'05-21 Gen Pivot'!V254</f>
        <v>391.02600000000001</v>
      </c>
      <c r="AF260" s="120">
        <f>'05-21 KP Int Load &amp; Marg Loss'!N250</f>
        <v>586.78</v>
      </c>
      <c r="AG260" s="47">
        <f>'05-21 KP Int Load &amp; Marg Loss'!V250</f>
        <v>8.99</v>
      </c>
      <c r="AH260" s="46">
        <f>'05-21 Gen Pivot'!W254</f>
        <v>881</v>
      </c>
      <c r="AJ260" s="122">
        <f>'05-21 Gen Pivot'!Y254</f>
        <v>878.5</v>
      </c>
      <c r="AL260" s="8">
        <f t="shared" si="108"/>
        <v>2.5</v>
      </c>
      <c r="AN260" s="8">
        <f t="shared" si="109"/>
        <v>391.02600000000001</v>
      </c>
      <c r="AP260" s="12">
        <f t="shared" si="110"/>
        <v>-489.97399999999999</v>
      </c>
      <c r="AR260" s="122">
        <f>'05-21 Gen Pivot'!X254</f>
        <v>1475.5</v>
      </c>
    </row>
    <row r="261" spans="1:44" x14ac:dyDescent="0.25">
      <c r="A261" s="126">
        <f t="shared" si="107"/>
        <v>44327.41666666606</v>
      </c>
      <c r="B261" s="171">
        <v>385</v>
      </c>
      <c r="C261" s="98"/>
      <c r="D261" s="98"/>
      <c r="E261" s="89">
        <f t="shared" si="86"/>
        <v>385</v>
      </c>
      <c r="F261" s="29">
        <f t="shared" si="87"/>
        <v>250</v>
      </c>
      <c r="G261" s="28" t="str">
        <f t="shared" si="88"/>
        <v>Yes</v>
      </c>
      <c r="H261" s="33">
        <f>'05-21 Hourly Purch Alloc'!F255</f>
        <v>141.101</v>
      </c>
      <c r="I261" s="23">
        <f t="shared" si="89"/>
        <v>8.4500000000000011</v>
      </c>
      <c r="J261" s="13">
        <f t="shared" si="90"/>
        <v>141.101</v>
      </c>
      <c r="K261" s="96">
        <f t="shared" si="91"/>
        <v>141.101</v>
      </c>
      <c r="L261" s="13">
        <f t="shared" si="92"/>
        <v>412.5292</v>
      </c>
      <c r="M261" s="13">
        <f t="shared" si="93"/>
        <v>859.5</v>
      </c>
      <c r="N261" s="13">
        <f t="shared" si="94"/>
        <v>562.06999999999994</v>
      </c>
      <c r="O261" s="11">
        <f t="shared" si="95"/>
        <v>0</v>
      </c>
      <c r="P261" s="11">
        <f t="shared" si="96"/>
        <v>0</v>
      </c>
      <c r="Q261" s="11">
        <f t="shared" si="97"/>
        <v>0</v>
      </c>
      <c r="R261" s="15">
        <f t="shared" si="98"/>
        <v>0</v>
      </c>
      <c r="S261" s="15">
        <f t="shared" si="99"/>
        <v>0</v>
      </c>
      <c r="T261" s="15">
        <f t="shared" si="100"/>
        <v>0</v>
      </c>
      <c r="U261" s="121">
        <f>'05-21 Hourly Purch Alloc'!J255</f>
        <v>28.186734516410233</v>
      </c>
      <c r="V261" s="109">
        <f t="shared" si="101"/>
        <v>0</v>
      </c>
      <c r="W261" s="16">
        <f t="shared" si="102"/>
        <v>21.206728953433903</v>
      </c>
      <c r="X261" s="17">
        <f t="shared" si="103"/>
        <v>0</v>
      </c>
      <c r="Y261" s="18">
        <f t="shared" si="104"/>
        <v>0</v>
      </c>
      <c r="Z261" s="191"/>
      <c r="AA261" s="113">
        <f t="shared" si="105"/>
        <v>0</v>
      </c>
      <c r="AB261" s="4">
        <f t="shared" si="106"/>
        <v>0</v>
      </c>
      <c r="AD261" s="8"/>
      <c r="AE261" s="46">
        <f>'05-21 Gen Pivot'!V255</f>
        <v>412.5292</v>
      </c>
      <c r="AF261" s="120">
        <f>'05-21 KP Int Load &amp; Marg Loss'!N251</f>
        <v>562.06999999999994</v>
      </c>
      <c r="AG261" s="47">
        <f>'05-21 KP Int Load &amp; Marg Loss'!V251</f>
        <v>8.4500000000000011</v>
      </c>
      <c r="AH261" s="46">
        <f>'05-21 Gen Pivot'!W255</f>
        <v>859.5</v>
      </c>
      <c r="AJ261" s="122">
        <f>'05-21 Gen Pivot'!Y255</f>
        <v>857.5</v>
      </c>
      <c r="AL261" s="8">
        <f t="shared" si="108"/>
        <v>2</v>
      </c>
      <c r="AN261" s="8">
        <f t="shared" si="109"/>
        <v>412.5292</v>
      </c>
      <c r="AP261" s="12">
        <f t="shared" si="110"/>
        <v>-446.9708</v>
      </c>
      <c r="AR261" s="122">
        <f>'05-21 Gen Pivot'!X255</f>
        <v>1475.5</v>
      </c>
    </row>
    <row r="262" spans="1:44" x14ac:dyDescent="0.25">
      <c r="A262" s="126">
        <f t="shared" si="107"/>
        <v>44327.458333332725</v>
      </c>
      <c r="B262" s="171">
        <v>385</v>
      </c>
      <c r="C262" s="98"/>
      <c r="D262" s="98"/>
      <c r="E262" s="89">
        <f t="shared" si="86"/>
        <v>385</v>
      </c>
      <c r="F262" s="29">
        <f t="shared" si="87"/>
        <v>251</v>
      </c>
      <c r="G262" s="28" t="str">
        <f t="shared" si="88"/>
        <v>Yes</v>
      </c>
      <c r="H262" s="33">
        <f>'05-21 Hourly Purch Alloc'!F256</f>
        <v>31.150000000000006</v>
      </c>
      <c r="I262" s="23">
        <f t="shared" si="89"/>
        <v>8.57</v>
      </c>
      <c r="J262" s="13">
        <f t="shared" si="90"/>
        <v>31.150000000000006</v>
      </c>
      <c r="K262" s="96">
        <f t="shared" si="91"/>
        <v>31.150000000000006</v>
      </c>
      <c r="L262" s="13">
        <f t="shared" si="92"/>
        <v>503.60580000000004</v>
      </c>
      <c r="M262" s="13">
        <f t="shared" si="93"/>
        <v>890.5</v>
      </c>
      <c r="N262" s="13">
        <f t="shared" si="94"/>
        <v>542.9</v>
      </c>
      <c r="O262" s="11">
        <f t="shared" si="95"/>
        <v>0</v>
      </c>
      <c r="P262" s="11">
        <f t="shared" si="96"/>
        <v>0</v>
      </c>
      <c r="Q262" s="11">
        <f t="shared" si="97"/>
        <v>0</v>
      </c>
      <c r="R262" s="15">
        <f t="shared" si="98"/>
        <v>0</v>
      </c>
      <c r="S262" s="15">
        <f t="shared" si="99"/>
        <v>0</v>
      </c>
      <c r="T262" s="15">
        <f t="shared" si="100"/>
        <v>0</v>
      </c>
      <c r="U262" s="121">
        <f>'05-21 Hourly Purch Alloc'!J256</f>
        <v>30.319807383627602</v>
      </c>
      <c r="V262" s="109">
        <f t="shared" si="101"/>
        <v>0</v>
      </c>
      <c r="W262" s="16">
        <f t="shared" si="102"/>
        <v>21.206728953433903</v>
      </c>
      <c r="X262" s="17">
        <f t="shared" si="103"/>
        <v>0</v>
      </c>
      <c r="Y262" s="18">
        <f t="shared" si="104"/>
        <v>0</v>
      </c>
      <c r="Z262" s="191"/>
      <c r="AA262" s="113">
        <f t="shared" si="105"/>
        <v>0</v>
      </c>
      <c r="AB262" s="4">
        <f t="shared" si="106"/>
        <v>0</v>
      </c>
      <c r="AD262" s="8"/>
      <c r="AE262" s="46">
        <f>'05-21 Gen Pivot'!V256</f>
        <v>503.60580000000004</v>
      </c>
      <c r="AF262" s="120">
        <f>'05-21 KP Int Load &amp; Marg Loss'!N252</f>
        <v>542.9</v>
      </c>
      <c r="AG262" s="47">
        <f>'05-21 KP Int Load &amp; Marg Loss'!V252</f>
        <v>8.57</v>
      </c>
      <c r="AH262" s="46">
        <f>'05-21 Gen Pivot'!W256</f>
        <v>890.5</v>
      </c>
      <c r="AJ262" s="122">
        <f>'05-21 Gen Pivot'!Y256</f>
        <v>888</v>
      </c>
      <c r="AL262" s="8">
        <f t="shared" si="108"/>
        <v>2.5</v>
      </c>
      <c r="AN262" s="8">
        <f t="shared" si="109"/>
        <v>503.60580000000004</v>
      </c>
      <c r="AP262" s="12">
        <f t="shared" si="110"/>
        <v>-386.89419999999996</v>
      </c>
      <c r="AR262" s="122">
        <f>'05-21 Gen Pivot'!X256</f>
        <v>1475.5</v>
      </c>
    </row>
    <row r="263" spans="1:44" x14ac:dyDescent="0.25">
      <c r="A263" s="126">
        <f t="shared" si="107"/>
        <v>44327.499999999389</v>
      </c>
      <c r="B263" s="171">
        <v>385</v>
      </c>
      <c r="C263" s="98"/>
      <c r="D263" s="98"/>
      <c r="E263" s="89">
        <f t="shared" si="86"/>
        <v>385</v>
      </c>
      <c r="F263" s="29">
        <f t="shared" si="87"/>
        <v>252</v>
      </c>
      <c r="G263" s="28" t="str">
        <f t="shared" si="88"/>
        <v>Yes</v>
      </c>
      <c r="H263" s="33">
        <f>'05-21 Hourly Purch Alloc'!F257</f>
        <v>56.377000000000002</v>
      </c>
      <c r="I263" s="23">
        <f t="shared" si="89"/>
        <v>8.2800000000000011</v>
      </c>
      <c r="J263" s="13">
        <f t="shared" si="90"/>
        <v>56.377000000000002</v>
      </c>
      <c r="K263" s="96">
        <f t="shared" si="91"/>
        <v>56.377000000000002</v>
      </c>
      <c r="L263" s="13">
        <f t="shared" si="92"/>
        <v>480.82159999999999</v>
      </c>
      <c r="M263" s="13">
        <f t="shared" si="93"/>
        <v>890.5</v>
      </c>
      <c r="N263" s="13">
        <f t="shared" si="94"/>
        <v>532.85</v>
      </c>
      <c r="O263" s="11">
        <f t="shared" si="95"/>
        <v>0</v>
      </c>
      <c r="P263" s="11">
        <f t="shared" si="96"/>
        <v>0</v>
      </c>
      <c r="Q263" s="11">
        <f t="shared" si="97"/>
        <v>0</v>
      </c>
      <c r="R263" s="15">
        <f t="shared" si="98"/>
        <v>0</v>
      </c>
      <c r="S263" s="15">
        <f t="shared" si="99"/>
        <v>0</v>
      </c>
      <c r="T263" s="15">
        <f t="shared" si="100"/>
        <v>0</v>
      </c>
      <c r="U263" s="121">
        <f>'05-21 Hourly Purch Alloc'!J257</f>
        <v>29.129804707593525</v>
      </c>
      <c r="V263" s="109">
        <f t="shared" si="101"/>
        <v>0</v>
      </c>
      <c r="W263" s="16">
        <f t="shared" si="102"/>
        <v>21.206728953433903</v>
      </c>
      <c r="X263" s="17">
        <f t="shared" si="103"/>
        <v>0</v>
      </c>
      <c r="Y263" s="18">
        <f t="shared" si="104"/>
        <v>0</v>
      </c>
      <c r="Z263" s="191"/>
      <c r="AA263" s="113">
        <f t="shared" si="105"/>
        <v>0</v>
      </c>
      <c r="AB263" s="4">
        <f t="shared" si="106"/>
        <v>0</v>
      </c>
      <c r="AD263" s="8"/>
      <c r="AE263" s="46">
        <f>'05-21 Gen Pivot'!V257</f>
        <v>480.82159999999999</v>
      </c>
      <c r="AF263" s="120">
        <f>'05-21 KP Int Load &amp; Marg Loss'!N253</f>
        <v>532.85</v>
      </c>
      <c r="AG263" s="47">
        <f>'05-21 KP Int Load &amp; Marg Loss'!V253</f>
        <v>8.2800000000000011</v>
      </c>
      <c r="AH263" s="46">
        <f>'05-21 Gen Pivot'!W257</f>
        <v>890.5</v>
      </c>
      <c r="AJ263" s="122">
        <f>'05-21 Gen Pivot'!Y257</f>
        <v>888</v>
      </c>
      <c r="AL263" s="8">
        <f t="shared" si="108"/>
        <v>2.5</v>
      </c>
      <c r="AN263" s="8">
        <f t="shared" si="109"/>
        <v>480.82159999999999</v>
      </c>
      <c r="AP263" s="12">
        <f t="shared" si="110"/>
        <v>-409.67840000000001</v>
      </c>
      <c r="AR263" s="122">
        <f>'05-21 Gen Pivot'!X257</f>
        <v>1475.5</v>
      </c>
    </row>
    <row r="264" spans="1:44" x14ac:dyDescent="0.25">
      <c r="A264" s="126">
        <f t="shared" si="107"/>
        <v>44327.541666666053</v>
      </c>
      <c r="B264" s="171">
        <v>385</v>
      </c>
      <c r="C264" s="98"/>
      <c r="D264" s="98"/>
      <c r="E264" s="89">
        <f t="shared" si="86"/>
        <v>385</v>
      </c>
      <c r="F264" s="29">
        <f t="shared" si="87"/>
        <v>253</v>
      </c>
      <c r="G264" s="28" t="str">
        <f t="shared" si="88"/>
        <v>Yes</v>
      </c>
      <c r="H264" s="33">
        <f>'05-21 Hourly Purch Alloc'!F258</f>
        <v>61.911000000000008</v>
      </c>
      <c r="I264" s="23">
        <f t="shared" si="89"/>
        <v>8.4700000000000006</v>
      </c>
      <c r="J264" s="13">
        <f t="shared" si="90"/>
        <v>61.911000000000008</v>
      </c>
      <c r="K264" s="96">
        <f t="shared" si="91"/>
        <v>61.911000000000008</v>
      </c>
      <c r="L264" s="13">
        <f t="shared" si="92"/>
        <v>505.20480000000003</v>
      </c>
      <c r="M264" s="13">
        <f t="shared" si="93"/>
        <v>890.5</v>
      </c>
      <c r="N264" s="13">
        <f t="shared" si="94"/>
        <v>531.89</v>
      </c>
      <c r="O264" s="11">
        <f t="shared" si="95"/>
        <v>0</v>
      </c>
      <c r="P264" s="11">
        <f t="shared" si="96"/>
        <v>0</v>
      </c>
      <c r="Q264" s="11">
        <f t="shared" si="97"/>
        <v>0</v>
      </c>
      <c r="R264" s="15">
        <f t="shared" si="98"/>
        <v>0</v>
      </c>
      <c r="S264" s="15">
        <f t="shared" si="99"/>
        <v>0</v>
      </c>
      <c r="T264" s="15">
        <f t="shared" si="100"/>
        <v>0</v>
      </c>
      <c r="U264" s="121">
        <f>'05-21 Hourly Purch Alloc'!J258</f>
        <v>29.120172505693652</v>
      </c>
      <c r="V264" s="109">
        <f t="shared" si="101"/>
        <v>0</v>
      </c>
      <c r="W264" s="16">
        <f t="shared" si="102"/>
        <v>21.206728953433903</v>
      </c>
      <c r="X264" s="17">
        <f t="shared" si="103"/>
        <v>0</v>
      </c>
      <c r="Y264" s="18">
        <f t="shared" si="104"/>
        <v>0</v>
      </c>
      <c r="Z264" s="191"/>
      <c r="AA264" s="113">
        <f t="shared" si="105"/>
        <v>0</v>
      </c>
      <c r="AB264" s="4">
        <f t="shared" si="106"/>
        <v>0</v>
      </c>
      <c r="AD264" s="8"/>
      <c r="AE264" s="46">
        <f>'05-21 Gen Pivot'!V258</f>
        <v>505.20480000000003</v>
      </c>
      <c r="AF264" s="120">
        <f>'05-21 KP Int Load &amp; Marg Loss'!N254</f>
        <v>531.89</v>
      </c>
      <c r="AG264" s="47">
        <f>'05-21 KP Int Load &amp; Marg Loss'!V254</f>
        <v>8.4700000000000006</v>
      </c>
      <c r="AH264" s="46">
        <f>'05-21 Gen Pivot'!W258</f>
        <v>890.5</v>
      </c>
      <c r="AJ264" s="122">
        <f>'05-21 Gen Pivot'!Y258</f>
        <v>888</v>
      </c>
      <c r="AL264" s="8">
        <f t="shared" si="108"/>
        <v>2.5</v>
      </c>
      <c r="AN264" s="8">
        <f t="shared" si="109"/>
        <v>505.20480000000003</v>
      </c>
      <c r="AP264" s="12">
        <f t="shared" si="110"/>
        <v>-385.29519999999997</v>
      </c>
      <c r="AR264" s="122">
        <f>'05-21 Gen Pivot'!X258</f>
        <v>1475.5</v>
      </c>
    </row>
    <row r="265" spans="1:44" x14ac:dyDescent="0.25">
      <c r="A265" s="126">
        <f t="shared" si="107"/>
        <v>44327.583333332717</v>
      </c>
      <c r="B265" s="171">
        <v>385</v>
      </c>
      <c r="C265" s="98"/>
      <c r="D265" s="98"/>
      <c r="E265" s="89">
        <f t="shared" si="86"/>
        <v>385</v>
      </c>
      <c r="F265" s="29">
        <f t="shared" si="87"/>
        <v>254</v>
      </c>
      <c r="G265" s="28" t="str">
        <f t="shared" si="88"/>
        <v>Yes</v>
      </c>
      <c r="H265" s="33">
        <f>'05-21 Hourly Purch Alloc'!F259</f>
        <v>43.788000000000011</v>
      </c>
      <c r="I265" s="23">
        <f t="shared" si="89"/>
        <v>8.67</v>
      </c>
      <c r="J265" s="13">
        <f t="shared" si="90"/>
        <v>43.788000000000011</v>
      </c>
      <c r="K265" s="96">
        <f t="shared" si="91"/>
        <v>43.788000000000011</v>
      </c>
      <c r="L265" s="13">
        <f t="shared" si="92"/>
        <v>540.96280000000002</v>
      </c>
      <c r="M265" s="13">
        <f t="shared" si="93"/>
        <v>890.5</v>
      </c>
      <c r="N265" s="13">
        <f t="shared" si="94"/>
        <v>531.99</v>
      </c>
      <c r="O265" s="11">
        <f t="shared" si="95"/>
        <v>0</v>
      </c>
      <c r="P265" s="11">
        <f t="shared" si="96"/>
        <v>0</v>
      </c>
      <c r="Q265" s="11">
        <f t="shared" si="97"/>
        <v>0</v>
      </c>
      <c r="R265" s="15">
        <f t="shared" si="98"/>
        <v>0</v>
      </c>
      <c r="S265" s="15">
        <f t="shared" si="99"/>
        <v>0</v>
      </c>
      <c r="T265" s="15">
        <f t="shared" si="100"/>
        <v>0</v>
      </c>
      <c r="U265" s="121">
        <f>'05-21 Hourly Purch Alloc'!J259</f>
        <v>27.759865716634707</v>
      </c>
      <c r="V265" s="109">
        <f t="shared" si="101"/>
        <v>0</v>
      </c>
      <c r="W265" s="16">
        <f t="shared" si="102"/>
        <v>21.206728953433903</v>
      </c>
      <c r="X265" s="17">
        <f t="shared" si="103"/>
        <v>0</v>
      </c>
      <c r="Y265" s="18">
        <f t="shared" si="104"/>
        <v>0</v>
      </c>
      <c r="Z265" s="191"/>
      <c r="AA265" s="113">
        <f t="shared" si="105"/>
        <v>0</v>
      </c>
      <c r="AB265" s="4">
        <f t="shared" si="106"/>
        <v>0</v>
      </c>
      <c r="AD265" s="8"/>
      <c r="AE265" s="46">
        <f>'05-21 Gen Pivot'!V259</f>
        <v>540.96280000000002</v>
      </c>
      <c r="AF265" s="120">
        <f>'05-21 KP Int Load &amp; Marg Loss'!N255</f>
        <v>531.99</v>
      </c>
      <c r="AG265" s="47">
        <f>'05-21 KP Int Load &amp; Marg Loss'!V255</f>
        <v>8.67</v>
      </c>
      <c r="AH265" s="46">
        <f>'05-21 Gen Pivot'!W259</f>
        <v>890.5</v>
      </c>
      <c r="AJ265" s="122">
        <f>'05-21 Gen Pivot'!Y259</f>
        <v>720</v>
      </c>
      <c r="AL265" s="8">
        <f t="shared" si="108"/>
        <v>170.5</v>
      </c>
      <c r="AN265" s="8">
        <f t="shared" si="109"/>
        <v>540.96280000000002</v>
      </c>
      <c r="AP265" s="12">
        <f t="shared" si="110"/>
        <v>-349.53719999999998</v>
      </c>
      <c r="AR265" s="122">
        <f>'05-21 Gen Pivot'!X259</f>
        <v>1475.5</v>
      </c>
    </row>
    <row r="266" spans="1:44" x14ac:dyDescent="0.25">
      <c r="A266" s="126">
        <f t="shared" si="107"/>
        <v>44327.624999999382</v>
      </c>
      <c r="B266" s="171">
        <v>385</v>
      </c>
      <c r="C266" s="98"/>
      <c r="D266" s="98"/>
      <c r="E266" s="89">
        <f t="shared" si="86"/>
        <v>385</v>
      </c>
      <c r="F266" s="29">
        <f t="shared" si="87"/>
        <v>255</v>
      </c>
      <c r="G266" s="28" t="str">
        <f t="shared" si="88"/>
        <v>Yes</v>
      </c>
      <c r="H266" s="33">
        <f>'05-21 Hourly Purch Alloc'!F260</f>
        <v>93.173000000000002</v>
      </c>
      <c r="I266" s="23">
        <f t="shared" si="89"/>
        <v>8.4599999999999991</v>
      </c>
      <c r="J266" s="13">
        <f t="shared" si="90"/>
        <v>93.173000000000002</v>
      </c>
      <c r="K266" s="96">
        <f t="shared" si="91"/>
        <v>93.173000000000002</v>
      </c>
      <c r="L266" s="13">
        <f t="shared" si="92"/>
        <v>536.41920000000005</v>
      </c>
      <c r="M266" s="13">
        <f t="shared" si="93"/>
        <v>890.5</v>
      </c>
      <c r="N266" s="13">
        <f t="shared" si="94"/>
        <v>530.24</v>
      </c>
      <c r="O266" s="11">
        <f t="shared" si="95"/>
        <v>0</v>
      </c>
      <c r="P266" s="11">
        <f t="shared" si="96"/>
        <v>0</v>
      </c>
      <c r="Q266" s="11">
        <f t="shared" si="97"/>
        <v>0</v>
      </c>
      <c r="R266" s="15">
        <f t="shared" si="98"/>
        <v>0</v>
      </c>
      <c r="S266" s="15">
        <f t="shared" si="99"/>
        <v>0</v>
      </c>
      <c r="T266" s="15">
        <f t="shared" si="100"/>
        <v>0</v>
      </c>
      <c r="U266" s="121">
        <f>'05-21 Hourly Purch Alloc'!J260</f>
        <v>26.089865089671893</v>
      </c>
      <c r="V266" s="109">
        <f t="shared" si="101"/>
        <v>0</v>
      </c>
      <c r="W266" s="16">
        <f t="shared" si="102"/>
        <v>21.206728953433903</v>
      </c>
      <c r="X266" s="17">
        <f t="shared" si="103"/>
        <v>0</v>
      </c>
      <c r="Y266" s="18">
        <f t="shared" si="104"/>
        <v>0</v>
      </c>
      <c r="Z266" s="191"/>
      <c r="AA266" s="113">
        <f t="shared" si="105"/>
        <v>0</v>
      </c>
      <c r="AB266" s="4">
        <f t="shared" si="106"/>
        <v>0</v>
      </c>
      <c r="AD266" s="8"/>
      <c r="AE266" s="46">
        <f>'05-21 Gen Pivot'!V260</f>
        <v>536.41920000000005</v>
      </c>
      <c r="AF266" s="120">
        <f>'05-21 KP Int Load &amp; Marg Loss'!N256</f>
        <v>530.24</v>
      </c>
      <c r="AG266" s="47">
        <f>'05-21 KP Int Load &amp; Marg Loss'!V256</f>
        <v>8.4599999999999991</v>
      </c>
      <c r="AH266" s="46">
        <f>'05-21 Gen Pivot'!W260</f>
        <v>890.5</v>
      </c>
      <c r="AJ266" s="122">
        <f>'05-21 Gen Pivot'!Y260</f>
        <v>888</v>
      </c>
      <c r="AL266" s="8">
        <f t="shared" si="108"/>
        <v>2.5</v>
      </c>
      <c r="AN266" s="8">
        <f t="shared" si="109"/>
        <v>536.41920000000005</v>
      </c>
      <c r="AP266" s="12">
        <f t="shared" si="110"/>
        <v>-354.08079999999995</v>
      </c>
      <c r="AR266" s="122">
        <f>'05-21 Gen Pivot'!X260</f>
        <v>1475.5</v>
      </c>
    </row>
    <row r="267" spans="1:44" x14ac:dyDescent="0.25">
      <c r="A267" s="126">
        <f t="shared" si="107"/>
        <v>44327.666666666046</v>
      </c>
      <c r="B267" s="171">
        <v>385</v>
      </c>
      <c r="C267" s="98"/>
      <c r="D267" s="98"/>
      <c r="E267" s="89">
        <f t="shared" si="86"/>
        <v>385</v>
      </c>
      <c r="F267" s="29">
        <f t="shared" si="87"/>
        <v>256</v>
      </c>
      <c r="G267" s="28" t="str">
        <f t="shared" si="88"/>
        <v>Yes</v>
      </c>
      <c r="H267" s="33">
        <f>'05-21 Hourly Purch Alloc'!F261</f>
        <v>176.11999999999998</v>
      </c>
      <c r="I267" s="23">
        <f t="shared" si="89"/>
        <v>8.16</v>
      </c>
      <c r="J267" s="13">
        <f t="shared" si="90"/>
        <v>176.11999999999998</v>
      </c>
      <c r="K267" s="96">
        <f t="shared" si="91"/>
        <v>176.11999999999998</v>
      </c>
      <c r="L267" s="13">
        <f t="shared" si="92"/>
        <v>480.64859999999999</v>
      </c>
      <c r="M267" s="13">
        <f t="shared" si="93"/>
        <v>890.5</v>
      </c>
      <c r="N267" s="13">
        <f t="shared" si="94"/>
        <v>524.28000000000009</v>
      </c>
      <c r="O267" s="11">
        <f t="shared" si="95"/>
        <v>0</v>
      </c>
      <c r="P267" s="11">
        <f t="shared" si="96"/>
        <v>0</v>
      </c>
      <c r="Q267" s="11">
        <f t="shared" si="97"/>
        <v>0</v>
      </c>
      <c r="R267" s="15">
        <f t="shared" si="98"/>
        <v>0</v>
      </c>
      <c r="S267" s="15">
        <f t="shared" si="99"/>
        <v>0</v>
      </c>
      <c r="T267" s="15">
        <f t="shared" si="100"/>
        <v>0</v>
      </c>
      <c r="U267" s="121">
        <f>'05-21 Hourly Purch Alloc'!J261</f>
        <v>25.249943220531456</v>
      </c>
      <c r="V267" s="109">
        <f t="shared" si="101"/>
        <v>0</v>
      </c>
      <c r="W267" s="16">
        <f t="shared" si="102"/>
        <v>21.206728953433903</v>
      </c>
      <c r="X267" s="17">
        <f t="shared" si="103"/>
        <v>0</v>
      </c>
      <c r="Y267" s="18">
        <f t="shared" si="104"/>
        <v>0</v>
      </c>
      <c r="Z267" s="191"/>
      <c r="AA267" s="113">
        <f t="shared" si="105"/>
        <v>0</v>
      </c>
      <c r="AB267" s="4">
        <f t="shared" si="106"/>
        <v>0</v>
      </c>
      <c r="AD267" s="8"/>
      <c r="AE267" s="46">
        <f>'05-21 Gen Pivot'!V261</f>
        <v>480.64859999999999</v>
      </c>
      <c r="AF267" s="120">
        <f>'05-21 KP Int Load &amp; Marg Loss'!N257</f>
        <v>524.28000000000009</v>
      </c>
      <c r="AG267" s="47">
        <f>'05-21 KP Int Load &amp; Marg Loss'!V257</f>
        <v>8.16</v>
      </c>
      <c r="AH267" s="46">
        <f>'05-21 Gen Pivot'!W261</f>
        <v>890.5</v>
      </c>
      <c r="AJ267" s="122">
        <f>'05-21 Gen Pivot'!Y261</f>
        <v>888</v>
      </c>
      <c r="AL267" s="8">
        <f t="shared" si="108"/>
        <v>2.5</v>
      </c>
      <c r="AN267" s="8">
        <f t="shared" si="109"/>
        <v>480.64859999999999</v>
      </c>
      <c r="AP267" s="12">
        <f t="shared" si="110"/>
        <v>-409.85140000000001</v>
      </c>
      <c r="AR267" s="122">
        <f>'05-21 Gen Pivot'!X261</f>
        <v>1475.5</v>
      </c>
    </row>
    <row r="268" spans="1:44" x14ac:dyDescent="0.25">
      <c r="A268" s="126">
        <f t="shared" si="107"/>
        <v>44327.70833333271</v>
      </c>
      <c r="B268" s="171">
        <v>385</v>
      </c>
      <c r="C268" s="98"/>
      <c r="D268" s="98"/>
      <c r="E268" s="89">
        <f t="shared" si="86"/>
        <v>385</v>
      </c>
      <c r="F268" s="29">
        <f t="shared" si="87"/>
        <v>257</v>
      </c>
      <c r="G268" s="28" t="str">
        <f t="shared" si="88"/>
        <v>Yes</v>
      </c>
      <c r="H268" s="33">
        <f>'05-21 Hourly Purch Alloc'!F262</f>
        <v>175.23999999999998</v>
      </c>
      <c r="I268" s="23">
        <f t="shared" si="89"/>
        <v>8.17</v>
      </c>
      <c r="J268" s="13">
        <f t="shared" si="90"/>
        <v>175.23999999999998</v>
      </c>
      <c r="K268" s="96">
        <f t="shared" si="91"/>
        <v>175.23999999999998</v>
      </c>
      <c r="L268" s="13">
        <f t="shared" si="92"/>
        <v>443.48759999999999</v>
      </c>
      <c r="M268" s="13">
        <f t="shared" si="93"/>
        <v>890.5</v>
      </c>
      <c r="N268" s="13">
        <f t="shared" si="94"/>
        <v>523.41</v>
      </c>
      <c r="O268" s="11">
        <f t="shared" si="95"/>
        <v>0</v>
      </c>
      <c r="P268" s="11">
        <f t="shared" si="96"/>
        <v>0</v>
      </c>
      <c r="Q268" s="11">
        <f t="shared" si="97"/>
        <v>0</v>
      </c>
      <c r="R268" s="15">
        <f t="shared" si="98"/>
        <v>0</v>
      </c>
      <c r="S268" s="15">
        <f t="shared" si="99"/>
        <v>0</v>
      </c>
      <c r="T268" s="15">
        <f t="shared" si="100"/>
        <v>0</v>
      </c>
      <c r="U268" s="121">
        <f>'05-21 Hourly Purch Alloc'!J262</f>
        <v>25.589939511527053</v>
      </c>
      <c r="V268" s="109">
        <f t="shared" si="101"/>
        <v>0</v>
      </c>
      <c r="W268" s="16">
        <f t="shared" si="102"/>
        <v>21.206728953433903</v>
      </c>
      <c r="X268" s="17">
        <f t="shared" si="103"/>
        <v>0</v>
      </c>
      <c r="Y268" s="18">
        <f t="shared" si="104"/>
        <v>0</v>
      </c>
      <c r="Z268" s="191"/>
      <c r="AA268" s="113">
        <f t="shared" si="105"/>
        <v>0</v>
      </c>
      <c r="AB268" s="4">
        <f t="shared" si="106"/>
        <v>0</v>
      </c>
      <c r="AD268" s="8"/>
      <c r="AE268" s="46">
        <f>'05-21 Gen Pivot'!V262</f>
        <v>443.48759999999999</v>
      </c>
      <c r="AF268" s="120">
        <f>'05-21 KP Int Load &amp; Marg Loss'!N258</f>
        <v>523.41</v>
      </c>
      <c r="AG268" s="47">
        <f>'05-21 KP Int Load &amp; Marg Loss'!V258</f>
        <v>8.17</v>
      </c>
      <c r="AH268" s="46">
        <f>'05-21 Gen Pivot'!W262</f>
        <v>890.5</v>
      </c>
      <c r="AJ268" s="122">
        <f>'05-21 Gen Pivot'!Y262</f>
        <v>888</v>
      </c>
      <c r="AL268" s="8">
        <f t="shared" si="108"/>
        <v>2.5</v>
      </c>
      <c r="AN268" s="8">
        <f t="shared" si="109"/>
        <v>443.48759999999999</v>
      </c>
      <c r="AP268" s="12">
        <f t="shared" si="110"/>
        <v>-447.01240000000001</v>
      </c>
      <c r="AR268" s="122">
        <f>'05-21 Gen Pivot'!X262</f>
        <v>1475.5</v>
      </c>
    </row>
    <row r="269" spans="1:44" x14ac:dyDescent="0.25">
      <c r="A269" s="126">
        <f t="shared" si="107"/>
        <v>44327.749999999374</v>
      </c>
      <c r="B269" s="171">
        <v>385</v>
      </c>
      <c r="C269" s="98"/>
      <c r="D269" s="98"/>
      <c r="E269" s="89">
        <f t="shared" ref="E269:E332" si="111">SUM(B269:D269)</f>
        <v>385</v>
      </c>
      <c r="F269" s="29">
        <f t="shared" ref="F269:F332" si="112">IF(E269&gt;0,F268+1,0)</f>
        <v>258</v>
      </c>
      <c r="G269" s="28" t="str">
        <f t="shared" ref="G269:G332" si="113">IF(MAX(F269:F275)&gt;6,"Yes",0)</f>
        <v>Yes</v>
      </c>
      <c r="H269" s="33">
        <f>'05-21 Hourly Purch Alloc'!F263</f>
        <v>101.80200000000002</v>
      </c>
      <c r="I269" s="23">
        <f t="shared" ref="I269:I332" si="114">AG269</f>
        <v>8.3699999999999992</v>
      </c>
      <c r="J269" s="13">
        <f t="shared" ref="J269:J332" si="115">MIN(E269,H269)</f>
        <v>101.80200000000002</v>
      </c>
      <c r="K269" s="96">
        <f t="shared" ref="K269:K332" si="116">IF(J269=0,0,IF(G269&lt;&gt;"Yes",0,J269))</f>
        <v>101.80200000000002</v>
      </c>
      <c r="L269" s="13">
        <f t="shared" ref="L269:L332" si="117">AN269</f>
        <v>490.97240000000005</v>
      </c>
      <c r="M269" s="13">
        <f t="shared" ref="M269:M332" si="118">AH269</f>
        <v>890.5</v>
      </c>
      <c r="N269" s="13">
        <f t="shared" ref="N269:N332" si="119">AF269</f>
        <v>525.56000000000006</v>
      </c>
      <c r="O269" s="11">
        <f t="shared" ref="O269:O332" si="120">MAX(N269-M269,0)</f>
        <v>0</v>
      </c>
      <c r="P269" s="11">
        <f t="shared" ref="P269:P332" si="121">MIN(K269,O269)</f>
        <v>0</v>
      </c>
      <c r="Q269" s="11">
        <f t="shared" ref="Q269:Q332" si="122">IF(P269&lt;=0,0,L269+I269+H269-N269)</f>
        <v>0</v>
      </c>
      <c r="R269" s="15">
        <f t="shared" ref="R269:R332" si="123">IF($P269&gt;0,MIN($P269,$E269)*(B269/$E269),0)</f>
        <v>0</v>
      </c>
      <c r="S269" s="15">
        <f t="shared" ref="S269:S332" si="124">IF($P269&gt;0,MIN($P269,$E269)*(C269/$E269),0)</f>
        <v>0</v>
      </c>
      <c r="T269" s="15">
        <f t="shared" ref="T269:T332" si="125">IF($P269&gt;0,MIN($P269,$E269)*(D269/$E269),0)</f>
        <v>0</v>
      </c>
      <c r="U269" s="121">
        <f>'05-21 Hourly Purch Alloc'!J263</f>
        <v>27.040107267047794</v>
      </c>
      <c r="V269" s="109">
        <f t="shared" ref="V269:V332" si="126">(R269+S269+T269)*U269</f>
        <v>0</v>
      </c>
      <c r="W269" s="16">
        <f t="shared" ref="W269:W332" si="127">IF(B269&gt;0,W$9,0)</f>
        <v>21.206728953433903</v>
      </c>
      <c r="X269" s="17">
        <f t="shared" ref="X269:X332" si="128">IF(C269&gt;0,X$9,0)</f>
        <v>0</v>
      </c>
      <c r="Y269" s="18">
        <f t="shared" ref="Y269:Y332" si="129">IF(D269&gt;0,Y$9,0)</f>
        <v>0</v>
      </c>
      <c r="Z269" s="191"/>
      <c r="AA269" s="113">
        <f t="shared" ref="AA269:AA332" si="130">R269*MIN(U269,W269)+S269*MIN(U269,X269)+T269*MIN(U269,Y269)</f>
        <v>0</v>
      </c>
      <c r="AB269" s="4">
        <f t="shared" ref="AB269:AB332" si="131">IF(V269-AA269&lt;0,0,V269-AA269)</f>
        <v>0</v>
      </c>
      <c r="AD269" s="8"/>
      <c r="AE269" s="46">
        <f>'05-21 Gen Pivot'!V263</f>
        <v>490.97240000000005</v>
      </c>
      <c r="AF269" s="120">
        <f>'05-21 KP Int Load &amp; Marg Loss'!N259</f>
        <v>525.56000000000006</v>
      </c>
      <c r="AG269" s="47">
        <f>'05-21 KP Int Load &amp; Marg Loss'!V259</f>
        <v>8.3699999999999992</v>
      </c>
      <c r="AH269" s="46">
        <f>'05-21 Gen Pivot'!W263</f>
        <v>890.5</v>
      </c>
      <c r="AJ269" s="122">
        <f>'05-21 Gen Pivot'!Y263</f>
        <v>888</v>
      </c>
      <c r="AL269" s="8">
        <f t="shared" si="108"/>
        <v>2.5</v>
      </c>
      <c r="AN269" s="8">
        <f t="shared" si="109"/>
        <v>490.97240000000005</v>
      </c>
      <c r="AP269" s="12">
        <f t="shared" si="110"/>
        <v>-399.52759999999995</v>
      </c>
      <c r="AR269" s="122">
        <f>'05-21 Gen Pivot'!X263</f>
        <v>1475.5</v>
      </c>
    </row>
    <row r="270" spans="1:44" x14ac:dyDescent="0.25">
      <c r="A270" s="126">
        <f t="shared" ref="A270:A333" si="132">A269+1/24</f>
        <v>44327.791666666039</v>
      </c>
      <c r="B270" s="171">
        <v>385</v>
      </c>
      <c r="C270" s="98"/>
      <c r="D270" s="98"/>
      <c r="E270" s="89">
        <f t="shared" si="111"/>
        <v>385</v>
      </c>
      <c r="F270" s="29">
        <f t="shared" si="112"/>
        <v>259</v>
      </c>
      <c r="G270" s="28" t="str">
        <f t="shared" si="113"/>
        <v>Yes</v>
      </c>
      <c r="H270" s="33">
        <f>'05-21 Hourly Purch Alloc'!F264</f>
        <v>77.005999999999972</v>
      </c>
      <c r="I270" s="23">
        <f t="shared" si="114"/>
        <v>8.4699999999999989</v>
      </c>
      <c r="J270" s="13">
        <f t="shared" si="115"/>
        <v>77.005999999999972</v>
      </c>
      <c r="K270" s="96">
        <f t="shared" si="116"/>
        <v>77.005999999999972</v>
      </c>
      <c r="L270" s="13">
        <f t="shared" si="117"/>
        <v>509.58380000000005</v>
      </c>
      <c r="M270" s="13">
        <f t="shared" si="118"/>
        <v>890.5</v>
      </c>
      <c r="N270" s="13">
        <f t="shared" si="119"/>
        <v>517.76</v>
      </c>
      <c r="O270" s="11">
        <f t="shared" si="120"/>
        <v>0</v>
      </c>
      <c r="P270" s="11">
        <f t="shared" si="121"/>
        <v>0</v>
      </c>
      <c r="Q270" s="11">
        <f t="shared" si="122"/>
        <v>0</v>
      </c>
      <c r="R270" s="15">
        <f t="shared" si="123"/>
        <v>0</v>
      </c>
      <c r="S270" s="15">
        <f t="shared" si="124"/>
        <v>0</v>
      </c>
      <c r="T270" s="15">
        <f t="shared" si="125"/>
        <v>0</v>
      </c>
      <c r="U270" s="121">
        <f>'05-21 Hourly Purch Alloc'!J264</f>
        <v>27.310144664052174</v>
      </c>
      <c r="V270" s="109">
        <f t="shared" si="126"/>
        <v>0</v>
      </c>
      <c r="W270" s="16">
        <f t="shared" si="127"/>
        <v>21.206728953433903</v>
      </c>
      <c r="X270" s="17">
        <f t="shared" si="128"/>
        <v>0</v>
      </c>
      <c r="Y270" s="18">
        <f t="shared" si="129"/>
        <v>0</v>
      </c>
      <c r="Z270" s="191"/>
      <c r="AA270" s="113">
        <f t="shared" si="130"/>
        <v>0</v>
      </c>
      <c r="AB270" s="4">
        <f t="shared" si="131"/>
        <v>0</v>
      </c>
      <c r="AD270" s="8"/>
      <c r="AE270" s="46">
        <f>'05-21 Gen Pivot'!V264</f>
        <v>509.58380000000005</v>
      </c>
      <c r="AF270" s="120">
        <f>'05-21 KP Int Load &amp; Marg Loss'!N260</f>
        <v>517.76</v>
      </c>
      <c r="AG270" s="47">
        <f>'05-21 KP Int Load &amp; Marg Loss'!V260</f>
        <v>8.4699999999999989</v>
      </c>
      <c r="AH270" s="46">
        <f>'05-21 Gen Pivot'!W264</f>
        <v>890.5</v>
      </c>
      <c r="AJ270" s="122">
        <f>'05-21 Gen Pivot'!Y264</f>
        <v>888</v>
      </c>
      <c r="AL270" s="8">
        <f t="shared" si="108"/>
        <v>2.5</v>
      </c>
      <c r="AN270" s="8">
        <f t="shared" si="109"/>
        <v>509.58380000000005</v>
      </c>
      <c r="AP270" s="12">
        <f t="shared" si="110"/>
        <v>-380.91619999999995</v>
      </c>
      <c r="AR270" s="122">
        <f>'05-21 Gen Pivot'!X264</f>
        <v>1475.5</v>
      </c>
    </row>
    <row r="271" spans="1:44" x14ac:dyDescent="0.25">
      <c r="A271" s="126">
        <f t="shared" si="132"/>
        <v>44327.833333332703</v>
      </c>
      <c r="B271" s="171">
        <v>385</v>
      </c>
      <c r="C271" s="98"/>
      <c r="D271" s="98"/>
      <c r="E271" s="89">
        <f t="shared" si="111"/>
        <v>385</v>
      </c>
      <c r="F271" s="29">
        <f t="shared" si="112"/>
        <v>260</v>
      </c>
      <c r="G271" s="28" t="str">
        <f t="shared" si="113"/>
        <v>Yes</v>
      </c>
      <c r="H271" s="33">
        <f>'05-21 Hourly Purch Alloc'!F265</f>
        <v>30.113999999999976</v>
      </c>
      <c r="I271" s="23">
        <f t="shared" si="114"/>
        <v>8.9500000000000011</v>
      </c>
      <c r="J271" s="13">
        <f t="shared" si="115"/>
        <v>30.113999999999976</v>
      </c>
      <c r="K271" s="96">
        <f t="shared" si="116"/>
        <v>30.113999999999976</v>
      </c>
      <c r="L271" s="13">
        <f t="shared" si="117"/>
        <v>515.42740000000003</v>
      </c>
      <c r="M271" s="13">
        <f t="shared" si="118"/>
        <v>890.5</v>
      </c>
      <c r="N271" s="13">
        <f t="shared" si="119"/>
        <v>524.01</v>
      </c>
      <c r="O271" s="11">
        <f t="shared" si="120"/>
        <v>0</v>
      </c>
      <c r="P271" s="11">
        <f t="shared" si="121"/>
        <v>0</v>
      </c>
      <c r="Q271" s="11">
        <f t="shared" si="122"/>
        <v>0</v>
      </c>
      <c r="R271" s="15">
        <f t="shared" si="123"/>
        <v>0</v>
      </c>
      <c r="S271" s="15">
        <f t="shared" si="124"/>
        <v>0</v>
      </c>
      <c r="T271" s="15">
        <f t="shared" si="125"/>
        <v>0</v>
      </c>
      <c r="U271" s="121">
        <f>'05-21 Hourly Purch Alloc'!J265</f>
        <v>29.189679218967946</v>
      </c>
      <c r="V271" s="109">
        <f t="shared" si="126"/>
        <v>0</v>
      </c>
      <c r="W271" s="16">
        <f t="shared" si="127"/>
        <v>21.206728953433903</v>
      </c>
      <c r="X271" s="17">
        <f t="shared" si="128"/>
        <v>0</v>
      </c>
      <c r="Y271" s="18">
        <f t="shared" si="129"/>
        <v>0</v>
      </c>
      <c r="Z271" s="191"/>
      <c r="AA271" s="113">
        <f t="shared" si="130"/>
        <v>0</v>
      </c>
      <c r="AB271" s="4">
        <f t="shared" si="131"/>
        <v>0</v>
      </c>
      <c r="AD271" s="8"/>
      <c r="AE271" s="46">
        <f>'05-21 Gen Pivot'!V265</f>
        <v>515.42740000000003</v>
      </c>
      <c r="AF271" s="120">
        <f>'05-21 KP Int Load &amp; Marg Loss'!N261</f>
        <v>524.01</v>
      </c>
      <c r="AG271" s="47">
        <f>'05-21 KP Int Load &amp; Marg Loss'!V261</f>
        <v>8.9500000000000011</v>
      </c>
      <c r="AH271" s="46">
        <f>'05-21 Gen Pivot'!W265</f>
        <v>890.5</v>
      </c>
      <c r="AJ271" s="122">
        <f>'05-21 Gen Pivot'!Y265</f>
        <v>888</v>
      </c>
      <c r="AL271" s="8">
        <f t="shared" si="108"/>
        <v>2.5</v>
      </c>
      <c r="AN271" s="8">
        <f t="shared" si="109"/>
        <v>515.42740000000003</v>
      </c>
      <c r="AP271" s="12">
        <f t="shared" si="110"/>
        <v>-375.07259999999997</v>
      </c>
      <c r="AR271" s="122">
        <f>'05-21 Gen Pivot'!X265</f>
        <v>1475.5</v>
      </c>
    </row>
    <row r="272" spans="1:44" x14ac:dyDescent="0.25">
      <c r="A272" s="126">
        <f t="shared" si="132"/>
        <v>44327.874999999367</v>
      </c>
      <c r="B272" s="171">
        <v>385</v>
      </c>
      <c r="C272" s="98"/>
      <c r="D272" s="98"/>
      <c r="E272" s="89">
        <f t="shared" si="111"/>
        <v>385</v>
      </c>
      <c r="F272" s="29">
        <f t="shared" si="112"/>
        <v>261</v>
      </c>
      <c r="G272" s="28" t="str">
        <f t="shared" si="113"/>
        <v>Yes</v>
      </c>
      <c r="H272" s="33">
        <f>'05-21 Hourly Purch Alloc'!F266</f>
        <v>92.488999999999976</v>
      </c>
      <c r="I272" s="23">
        <f t="shared" si="114"/>
        <v>8.870000000000001</v>
      </c>
      <c r="J272" s="13">
        <f t="shared" si="115"/>
        <v>92.488999999999976</v>
      </c>
      <c r="K272" s="96">
        <f t="shared" si="116"/>
        <v>92.488999999999976</v>
      </c>
      <c r="L272" s="13">
        <f t="shared" si="117"/>
        <v>432.14160000000004</v>
      </c>
      <c r="M272" s="13">
        <f t="shared" si="118"/>
        <v>885</v>
      </c>
      <c r="N272" s="13">
        <f t="shared" si="119"/>
        <v>533.4899999999999</v>
      </c>
      <c r="O272" s="11">
        <f t="shared" si="120"/>
        <v>0</v>
      </c>
      <c r="P272" s="11">
        <f t="shared" si="121"/>
        <v>0</v>
      </c>
      <c r="Q272" s="11">
        <f t="shared" si="122"/>
        <v>0</v>
      </c>
      <c r="R272" s="15">
        <f t="shared" si="123"/>
        <v>0</v>
      </c>
      <c r="S272" s="15">
        <f t="shared" si="124"/>
        <v>0</v>
      </c>
      <c r="T272" s="15">
        <f t="shared" si="125"/>
        <v>0</v>
      </c>
      <c r="U272" s="121">
        <f>'05-21 Hourly Purch Alloc'!J266</f>
        <v>33.359999567516155</v>
      </c>
      <c r="V272" s="109">
        <f t="shared" si="126"/>
        <v>0</v>
      </c>
      <c r="W272" s="16">
        <f t="shared" si="127"/>
        <v>21.206728953433903</v>
      </c>
      <c r="X272" s="17">
        <f t="shared" si="128"/>
        <v>0</v>
      </c>
      <c r="Y272" s="18">
        <f t="shared" si="129"/>
        <v>0</v>
      </c>
      <c r="Z272" s="191"/>
      <c r="AA272" s="113">
        <f t="shared" si="130"/>
        <v>0</v>
      </c>
      <c r="AB272" s="4">
        <f t="shared" si="131"/>
        <v>0</v>
      </c>
      <c r="AD272" s="8"/>
      <c r="AE272" s="46">
        <f>'05-21 Gen Pivot'!V266</f>
        <v>432.14160000000004</v>
      </c>
      <c r="AF272" s="120">
        <f>'05-21 KP Int Load &amp; Marg Loss'!N262</f>
        <v>533.4899999999999</v>
      </c>
      <c r="AG272" s="47">
        <f>'05-21 KP Int Load &amp; Marg Loss'!V262</f>
        <v>8.870000000000001</v>
      </c>
      <c r="AH272" s="46">
        <f>'05-21 Gen Pivot'!W266</f>
        <v>885</v>
      </c>
      <c r="AJ272" s="122">
        <f>'05-21 Gen Pivot'!Y266</f>
        <v>882.5</v>
      </c>
      <c r="AL272" s="8">
        <f t="shared" si="108"/>
        <v>2.5</v>
      </c>
      <c r="AN272" s="8">
        <f t="shared" si="109"/>
        <v>432.14160000000004</v>
      </c>
      <c r="AP272" s="12">
        <f t="shared" si="110"/>
        <v>-452.85839999999996</v>
      </c>
      <c r="AR272" s="122">
        <f>'05-21 Gen Pivot'!X266</f>
        <v>1475.5</v>
      </c>
    </row>
    <row r="273" spans="1:44" x14ac:dyDescent="0.25">
      <c r="A273" s="126">
        <f t="shared" si="132"/>
        <v>44327.916666666031</v>
      </c>
      <c r="B273" s="171">
        <v>385</v>
      </c>
      <c r="C273" s="98"/>
      <c r="D273" s="98"/>
      <c r="E273" s="89">
        <f t="shared" si="111"/>
        <v>385</v>
      </c>
      <c r="F273" s="29">
        <f t="shared" si="112"/>
        <v>262</v>
      </c>
      <c r="G273" s="28" t="str">
        <f t="shared" si="113"/>
        <v>Yes</v>
      </c>
      <c r="H273" s="33">
        <f>'05-21 Hourly Purch Alloc'!F267</f>
        <v>61.340000000000032</v>
      </c>
      <c r="I273" s="23">
        <f t="shared" si="114"/>
        <v>8.9500000000000011</v>
      </c>
      <c r="J273" s="13">
        <f t="shared" si="115"/>
        <v>61.340000000000032</v>
      </c>
      <c r="K273" s="96">
        <f t="shared" si="116"/>
        <v>61.340000000000032</v>
      </c>
      <c r="L273" s="13">
        <f t="shared" si="117"/>
        <v>469.63960000000003</v>
      </c>
      <c r="M273" s="13">
        <f t="shared" si="118"/>
        <v>890.5</v>
      </c>
      <c r="N273" s="13">
        <f t="shared" si="119"/>
        <v>539.93000000000006</v>
      </c>
      <c r="O273" s="11">
        <f t="shared" si="120"/>
        <v>0</v>
      </c>
      <c r="P273" s="11">
        <f t="shared" si="121"/>
        <v>0</v>
      </c>
      <c r="Q273" s="11">
        <f t="shared" si="122"/>
        <v>0</v>
      </c>
      <c r="R273" s="15">
        <f t="shared" si="123"/>
        <v>0</v>
      </c>
      <c r="S273" s="15">
        <f t="shared" si="124"/>
        <v>0</v>
      </c>
      <c r="T273" s="15">
        <f t="shared" si="125"/>
        <v>0</v>
      </c>
      <c r="U273" s="121">
        <f>'05-21 Hourly Purch Alloc'!J267</f>
        <v>30.359993478969649</v>
      </c>
      <c r="V273" s="109">
        <f t="shared" si="126"/>
        <v>0</v>
      </c>
      <c r="W273" s="16">
        <f t="shared" si="127"/>
        <v>21.206728953433903</v>
      </c>
      <c r="X273" s="17">
        <f t="shared" si="128"/>
        <v>0</v>
      </c>
      <c r="Y273" s="18">
        <f t="shared" si="129"/>
        <v>0</v>
      </c>
      <c r="Z273" s="191"/>
      <c r="AA273" s="113">
        <f t="shared" si="130"/>
        <v>0</v>
      </c>
      <c r="AB273" s="4">
        <f t="shared" si="131"/>
        <v>0</v>
      </c>
      <c r="AD273" s="8"/>
      <c r="AE273" s="46">
        <f>'05-21 Gen Pivot'!V267</f>
        <v>469.63960000000003</v>
      </c>
      <c r="AF273" s="120">
        <f>'05-21 KP Int Load &amp; Marg Loss'!N263</f>
        <v>539.93000000000006</v>
      </c>
      <c r="AG273" s="47">
        <f>'05-21 KP Int Load &amp; Marg Loss'!V263</f>
        <v>8.9500000000000011</v>
      </c>
      <c r="AH273" s="46">
        <f>'05-21 Gen Pivot'!W267</f>
        <v>890.5</v>
      </c>
      <c r="AJ273" s="122">
        <f>'05-21 Gen Pivot'!Y267</f>
        <v>888</v>
      </c>
      <c r="AL273" s="8">
        <f t="shared" si="108"/>
        <v>2.5</v>
      </c>
      <c r="AN273" s="8">
        <f t="shared" si="109"/>
        <v>469.63960000000003</v>
      </c>
      <c r="AP273" s="12">
        <f t="shared" si="110"/>
        <v>-420.86039999999997</v>
      </c>
      <c r="AR273" s="122">
        <f>'05-21 Gen Pivot'!X267</f>
        <v>1475.5</v>
      </c>
    </row>
    <row r="274" spans="1:44" x14ac:dyDescent="0.25">
      <c r="A274" s="126">
        <f t="shared" si="132"/>
        <v>44327.958333332695</v>
      </c>
      <c r="B274" s="171">
        <v>385</v>
      </c>
      <c r="C274" s="98"/>
      <c r="D274" s="98"/>
      <c r="E274" s="89">
        <f t="shared" si="111"/>
        <v>385</v>
      </c>
      <c r="F274" s="29">
        <f t="shared" si="112"/>
        <v>263</v>
      </c>
      <c r="G274" s="28" t="str">
        <f t="shared" si="113"/>
        <v>Yes</v>
      </c>
      <c r="H274" s="33">
        <f>'05-21 Hourly Purch Alloc'!F268</f>
        <v>168.33199999999999</v>
      </c>
      <c r="I274" s="23">
        <f t="shared" si="114"/>
        <v>8.17</v>
      </c>
      <c r="J274" s="13">
        <f t="shared" si="115"/>
        <v>168.33199999999999</v>
      </c>
      <c r="K274" s="96">
        <f t="shared" si="116"/>
        <v>168.33199999999999</v>
      </c>
      <c r="L274" s="13">
        <f t="shared" si="117"/>
        <v>413.00639999999999</v>
      </c>
      <c r="M274" s="13">
        <f t="shared" si="118"/>
        <v>890.5</v>
      </c>
      <c r="N274" s="13">
        <f t="shared" si="119"/>
        <v>515.5</v>
      </c>
      <c r="O274" s="11">
        <f t="shared" si="120"/>
        <v>0</v>
      </c>
      <c r="P274" s="11">
        <f t="shared" si="121"/>
        <v>0</v>
      </c>
      <c r="Q274" s="11">
        <f t="shared" si="122"/>
        <v>0</v>
      </c>
      <c r="R274" s="15">
        <f t="shared" si="123"/>
        <v>0</v>
      </c>
      <c r="S274" s="15">
        <f t="shared" si="124"/>
        <v>0</v>
      </c>
      <c r="T274" s="15">
        <f t="shared" si="125"/>
        <v>0</v>
      </c>
      <c r="U274" s="121">
        <f>'05-21 Hourly Purch Alloc'!J268</f>
        <v>25.240061307416298</v>
      </c>
      <c r="V274" s="109">
        <f t="shared" si="126"/>
        <v>0</v>
      </c>
      <c r="W274" s="16">
        <f t="shared" si="127"/>
        <v>21.206728953433903</v>
      </c>
      <c r="X274" s="17">
        <f t="shared" si="128"/>
        <v>0</v>
      </c>
      <c r="Y274" s="18">
        <f t="shared" si="129"/>
        <v>0</v>
      </c>
      <c r="Z274" s="191"/>
      <c r="AA274" s="113">
        <f t="shared" si="130"/>
        <v>0</v>
      </c>
      <c r="AB274" s="4">
        <f t="shared" si="131"/>
        <v>0</v>
      </c>
      <c r="AD274" s="8"/>
      <c r="AE274" s="46">
        <f>'05-21 Gen Pivot'!V268</f>
        <v>413.00639999999999</v>
      </c>
      <c r="AF274" s="120">
        <f>'05-21 KP Int Load &amp; Marg Loss'!N264</f>
        <v>515.5</v>
      </c>
      <c r="AG274" s="47">
        <f>'05-21 KP Int Load &amp; Marg Loss'!V264</f>
        <v>8.17</v>
      </c>
      <c r="AH274" s="46">
        <f>'05-21 Gen Pivot'!W268</f>
        <v>890.5</v>
      </c>
      <c r="AJ274" s="122">
        <f>'05-21 Gen Pivot'!Y268</f>
        <v>888</v>
      </c>
      <c r="AL274" s="8">
        <f t="shared" si="108"/>
        <v>2.5</v>
      </c>
      <c r="AN274" s="8">
        <f t="shared" si="109"/>
        <v>413.00639999999999</v>
      </c>
      <c r="AP274" s="12">
        <f t="shared" si="110"/>
        <v>-477.49360000000001</v>
      </c>
      <c r="AR274" s="122">
        <f>'05-21 Gen Pivot'!X268</f>
        <v>1475.5</v>
      </c>
    </row>
    <row r="275" spans="1:44" x14ac:dyDescent="0.25">
      <c r="A275" s="126">
        <f t="shared" si="132"/>
        <v>44327.99999999936</v>
      </c>
      <c r="B275" s="171">
        <v>385</v>
      </c>
      <c r="C275" s="98"/>
      <c r="D275" s="98"/>
      <c r="E275" s="89">
        <f t="shared" si="111"/>
        <v>385</v>
      </c>
      <c r="F275" s="29">
        <f t="shared" si="112"/>
        <v>264</v>
      </c>
      <c r="G275" s="28" t="str">
        <f t="shared" si="113"/>
        <v>Yes</v>
      </c>
      <c r="H275" s="33">
        <f>'05-21 Hourly Purch Alloc'!F269</f>
        <v>178.64399999999998</v>
      </c>
      <c r="I275" s="23">
        <f t="shared" si="114"/>
        <v>7.1800000000000006</v>
      </c>
      <c r="J275" s="13">
        <f t="shared" si="115"/>
        <v>178.64399999999998</v>
      </c>
      <c r="K275" s="96">
        <f t="shared" si="116"/>
        <v>178.64399999999998</v>
      </c>
      <c r="L275" s="13">
        <f t="shared" si="117"/>
        <v>313.2792</v>
      </c>
      <c r="M275" s="13">
        <f t="shared" si="118"/>
        <v>686.5</v>
      </c>
      <c r="N275" s="13">
        <f t="shared" si="119"/>
        <v>486.10999999999996</v>
      </c>
      <c r="O275" s="11">
        <f t="shared" si="120"/>
        <v>0</v>
      </c>
      <c r="P275" s="11">
        <f t="shared" si="121"/>
        <v>0</v>
      </c>
      <c r="Q275" s="11">
        <f t="shared" si="122"/>
        <v>0</v>
      </c>
      <c r="R275" s="15">
        <f t="shared" si="123"/>
        <v>0</v>
      </c>
      <c r="S275" s="15">
        <f t="shared" si="124"/>
        <v>0</v>
      </c>
      <c r="T275" s="15">
        <f t="shared" si="125"/>
        <v>0</v>
      </c>
      <c r="U275" s="121">
        <f>'05-21 Hourly Purch Alloc'!J269</f>
        <v>22.030026197353401</v>
      </c>
      <c r="V275" s="109">
        <f t="shared" si="126"/>
        <v>0</v>
      </c>
      <c r="W275" s="16">
        <f t="shared" si="127"/>
        <v>21.206728953433903</v>
      </c>
      <c r="X275" s="17">
        <f t="shared" si="128"/>
        <v>0</v>
      </c>
      <c r="Y275" s="18">
        <f t="shared" si="129"/>
        <v>0</v>
      </c>
      <c r="Z275" s="191"/>
      <c r="AA275" s="113">
        <f t="shared" si="130"/>
        <v>0</v>
      </c>
      <c r="AB275" s="4">
        <f t="shared" si="131"/>
        <v>0</v>
      </c>
      <c r="AD275" s="8"/>
      <c r="AE275" s="46">
        <f>'05-21 Gen Pivot'!V269</f>
        <v>313.2792</v>
      </c>
      <c r="AF275" s="120">
        <f>'05-21 KP Int Load &amp; Marg Loss'!N265</f>
        <v>486.10999999999996</v>
      </c>
      <c r="AG275" s="47">
        <f>'05-21 KP Int Load &amp; Marg Loss'!V265</f>
        <v>7.1800000000000006</v>
      </c>
      <c r="AH275" s="46">
        <f>'05-21 Gen Pivot'!W269</f>
        <v>686.5</v>
      </c>
      <c r="AJ275" s="122">
        <f>'05-21 Gen Pivot'!Y269</f>
        <v>684</v>
      </c>
      <c r="AL275" s="8">
        <f t="shared" si="108"/>
        <v>2.5</v>
      </c>
      <c r="AN275" s="8">
        <f t="shared" si="109"/>
        <v>313.2792</v>
      </c>
      <c r="AP275" s="12">
        <f t="shared" si="110"/>
        <v>-373.2208</v>
      </c>
      <c r="AR275" s="122">
        <f>'05-21 Gen Pivot'!X269</f>
        <v>1475.5</v>
      </c>
    </row>
    <row r="276" spans="1:44" x14ac:dyDescent="0.25">
      <c r="A276" s="126">
        <f t="shared" si="132"/>
        <v>44328.041666666024</v>
      </c>
      <c r="B276" s="171">
        <v>385</v>
      </c>
      <c r="C276" s="98"/>
      <c r="D276" s="98"/>
      <c r="E276" s="89">
        <f t="shared" si="111"/>
        <v>385</v>
      </c>
      <c r="F276" s="29">
        <f t="shared" si="112"/>
        <v>265</v>
      </c>
      <c r="G276" s="28" t="str">
        <f t="shared" si="113"/>
        <v>Yes</v>
      </c>
      <c r="H276" s="33">
        <f>'05-21 Hourly Purch Alloc'!F270</f>
        <v>178.03200000000001</v>
      </c>
      <c r="I276" s="23">
        <f t="shared" si="114"/>
        <v>6.63</v>
      </c>
      <c r="J276" s="13">
        <f t="shared" si="115"/>
        <v>178.03200000000001</v>
      </c>
      <c r="K276" s="96">
        <f t="shared" si="116"/>
        <v>178.03200000000001</v>
      </c>
      <c r="L276" s="13">
        <f t="shared" si="117"/>
        <v>282.39999999999998</v>
      </c>
      <c r="M276" s="13">
        <f t="shared" si="118"/>
        <v>530.5</v>
      </c>
      <c r="N276" s="13">
        <f t="shared" si="119"/>
        <v>464.01</v>
      </c>
      <c r="O276" s="11">
        <f t="shared" si="120"/>
        <v>0</v>
      </c>
      <c r="P276" s="11">
        <f t="shared" si="121"/>
        <v>0</v>
      </c>
      <c r="Q276" s="11">
        <f t="shared" si="122"/>
        <v>0</v>
      </c>
      <c r="R276" s="15">
        <f t="shared" si="123"/>
        <v>0</v>
      </c>
      <c r="S276" s="15">
        <f t="shared" si="124"/>
        <v>0</v>
      </c>
      <c r="T276" s="15">
        <f t="shared" si="125"/>
        <v>0</v>
      </c>
      <c r="U276" s="121">
        <f>'05-21 Hourly Purch Alloc'!J270</f>
        <v>21.259998202570323</v>
      </c>
      <c r="V276" s="109">
        <f t="shared" si="126"/>
        <v>0</v>
      </c>
      <c r="W276" s="16">
        <f t="shared" si="127"/>
        <v>21.206728953433903</v>
      </c>
      <c r="X276" s="17">
        <f t="shared" si="128"/>
        <v>0</v>
      </c>
      <c r="Y276" s="18">
        <f t="shared" si="129"/>
        <v>0</v>
      </c>
      <c r="Z276" s="191"/>
      <c r="AA276" s="113">
        <f t="shared" si="130"/>
        <v>0</v>
      </c>
      <c r="AB276" s="4">
        <f t="shared" si="131"/>
        <v>0</v>
      </c>
      <c r="AD276" s="8"/>
      <c r="AE276" s="46">
        <f>'05-21 Gen Pivot'!V270</f>
        <v>282.39999999999998</v>
      </c>
      <c r="AF276" s="120">
        <f>'05-21 KP Int Load &amp; Marg Loss'!N266</f>
        <v>464.01</v>
      </c>
      <c r="AG276" s="47">
        <f>'05-21 KP Int Load &amp; Marg Loss'!V266</f>
        <v>6.63</v>
      </c>
      <c r="AH276" s="46">
        <f>'05-21 Gen Pivot'!W270</f>
        <v>530.5</v>
      </c>
      <c r="AJ276" s="122">
        <f>'05-21 Gen Pivot'!Y270</f>
        <v>529</v>
      </c>
      <c r="AL276" s="8">
        <f t="shared" si="108"/>
        <v>1.5</v>
      </c>
      <c r="AN276" s="8">
        <f t="shared" si="109"/>
        <v>282.39999999999998</v>
      </c>
      <c r="AP276" s="12">
        <f t="shared" si="110"/>
        <v>-248.10000000000002</v>
      </c>
      <c r="AR276" s="122">
        <f>'05-21 Gen Pivot'!X270</f>
        <v>1475.5</v>
      </c>
    </row>
    <row r="277" spans="1:44" x14ac:dyDescent="0.25">
      <c r="A277" s="126">
        <f t="shared" si="132"/>
        <v>44328.083333332688</v>
      </c>
      <c r="B277" s="171">
        <v>385</v>
      </c>
      <c r="C277" s="98"/>
      <c r="D277" s="98"/>
      <c r="E277" s="89">
        <f t="shared" si="111"/>
        <v>385</v>
      </c>
      <c r="F277" s="29">
        <f t="shared" si="112"/>
        <v>266</v>
      </c>
      <c r="G277" s="28" t="str">
        <f t="shared" si="113"/>
        <v>Yes</v>
      </c>
      <c r="H277" s="33">
        <f>'05-21 Hourly Purch Alloc'!F271</f>
        <v>180.02699999999999</v>
      </c>
      <c r="I277" s="23">
        <f t="shared" si="114"/>
        <v>6.59</v>
      </c>
      <c r="J277" s="13">
        <f t="shared" si="115"/>
        <v>180.02699999999999</v>
      </c>
      <c r="K277" s="96">
        <f t="shared" si="116"/>
        <v>180.02699999999999</v>
      </c>
      <c r="L277" s="13">
        <f t="shared" si="117"/>
        <v>283.79199999999997</v>
      </c>
      <c r="M277" s="13">
        <f t="shared" si="118"/>
        <v>577.5</v>
      </c>
      <c r="N277" s="13">
        <f t="shared" si="119"/>
        <v>465.97999999999996</v>
      </c>
      <c r="O277" s="11">
        <f t="shared" si="120"/>
        <v>0</v>
      </c>
      <c r="P277" s="11">
        <f t="shared" si="121"/>
        <v>0</v>
      </c>
      <c r="Q277" s="11">
        <f t="shared" si="122"/>
        <v>0</v>
      </c>
      <c r="R277" s="15">
        <f t="shared" si="123"/>
        <v>0</v>
      </c>
      <c r="S277" s="15">
        <f t="shared" si="124"/>
        <v>0</v>
      </c>
      <c r="T277" s="15">
        <f t="shared" si="125"/>
        <v>0</v>
      </c>
      <c r="U277" s="121">
        <f>'05-21 Hourly Purch Alloc'!J271</f>
        <v>19.889999833358331</v>
      </c>
      <c r="V277" s="109">
        <f t="shared" si="126"/>
        <v>0</v>
      </c>
      <c r="W277" s="16">
        <f t="shared" si="127"/>
        <v>21.206728953433903</v>
      </c>
      <c r="X277" s="17">
        <f t="shared" si="128"/>
        <v>0</v>
      </c>
      <c r="Y277" s="18">
        <f t="shared" si="129"/>
        <v>0</v>
      </c>
      <c r="Z277" s="191"/>
      <c r="AA277" s="113">
        <f t="shared" si="130"/>
        <v>0</v>
      </c>
      <c r="AB277" s="4">
        <f t="shared" si="131"/>
        <v>0</v>
      </c>
      <c r="AD277" s="8"/>
      <c r="AE277" s="46">
        <f>'05-21 Gen Pivot'!V271</f>
        <v>283.79199999999997</v>
      </c>
      <c r="AF277" s="120">
        <f>'05-21 KP Int Load &amp; Marg Loss'!N267</f>
        <v>465.97999999999996</v>
      </c>
      <c r="AG277" s="47">
        <f>'05-21 KP Int Load &amp; Marg Loss'!V267</f>
        <v>6.59</v>
      </c>
      <c r="AH277" s="46">
        <f>'05-21 Gen Pivot'!W271</f>
        <v>577.5</v>
      </c>
      <c r="AJ277" s="122">
        <f>'05-21 Gen Pivot'!Y271</f>
        <v>575.5</v>
      </c>
      <c r="AL277" s="8">
        <f t="shared" si="108"/>
        <v>2</v>
      </c>
      <c r="AN277" s="8">
        <f t="shared" si="109"/>
        <v>283.79199999999997</v>
      </c>
      <c r="AP277" s="12">
        <f t="shared" si="110"/>
        <v>-293.70800000000003</v>
      </c>
      <c r="AR277" s="122">
        <f>'05-21 Gen Pivot'!X271</f>
        <v>1475.5</v>
      </c>
    </row>
    <row r="278" spans="1:44" x14ac:dyDescent="0.25">
      <c r="A278" s="126">
        <f t="shared" si="132"/>
        <v>44328.124999999352</v>
      </c>
      <c r="B278" s="171">
        <v>385</v>
      </c>
      <c r="C278" s="98"/>
      <c r="D278" s="98"/>
      <c r="E278" s="89">
        <f t="shared" si="111"/>
        <v>385</v>
      </c>
      <c r="F278" s="29">
        <f t="shared" si="112"/>
        <v>267</v>
      </c>
      <c r="G278" s="28" t="str">
        <f t="shared" si="113"/>
        <v>Yes</v>
      </c>
      <c r="H278" s="33">
        <f>'05-21 Hourly Purch Alloc'!F272</f>
        <v>173.148</v>
      </c>
      <c r="I278" s="23">
        <f t="shared" si="114"/>
        <v>6.39</v>
      </c>
      <c r="J278" s="13">
        <f t="shared" si="115"/>
        <v>173.148</v>
      </c>
      <c r="K278" s="96">
        <f t="shared" si="116"/>
        <v>173.148</v>
      </c>
      <c r="L278" s="13">
        <f t="shared" si="117"/>
        <v>280.62239999999997</v>
      </c>
      <c r="M278" s="13">
        <f t="shared" si="118"/>
        <v>501.5</v>
      </c>
      <c r="N278" s="13">
        <f t="shared" si="119"/>
        <v>458.88</v>
      </c>
      <c r="O278" s="11">
        <f t="shared" si="120"/>
        <v>0</v>
      </c>
      <c r="P278" s="11">
        <f t="shared" si="121"/>
        <v>0</v>
      </c>
      <c r="Q278" s="11">
        <f t="shared" si="122"/>
        <v>0</v>
      </c>
      <c r="R278" s="15">
        <f t="shared" si="123"/>
        <v>0</v>
      </c>
      <c r="S278" s="15">
        <f t="shared" si="124"/>
        <v>0</v>
      </c>
      <c r="T278" s="15">
        <f t="shared" si="125"/>
        <v>0</v>
      </c>
      <c r="U278" s="121">
        <f>'05-21 Hourly Purch Alloc'!J272</f>
        <v>19.52004643426433</v>
      </c>
      <c r="V278" s="109">
        <f t="shared" si="126"/>
        <v>0</v>
      </c>
      <c r="W278" s="16">
        <f t="shared" si="127"/>
        <v>21.206728953433903</v>
      </c>
      <c r="X278" s="17">
        <f t="shared" si="128"/>
        <v>0</v>
      </c>
      <c r="Y278" s="18">
        <f t="shared" si="129"/>
        <v>0</v>
      </c>
      <c r="Z278" s="191"/>
      <c r="AA278" s="113">
        <f t="shared" si="130"/>
        <v>0</v>
      </c>
      <c r="AB278" s="4">
        <f t="shared" si="131"/>
        <v>0</v>
      </c>
      <c r="AD278" s="8"/>
      <c r="AE278" s="46">
        <f>'05-21 Gen Pivot'!V272</f>
        <v>280.62239999999997</v>
      </c>
      <c r="AF278" s="120">
        <f>'05-21 KP Int Load &amp; Marg Loss'!N268</f>
        <v>458.88</v>
      </c>
      <c r="AG278" s="47">
        <f>'05-21 KP Int Load &amp; Marg Loss'!V268</f>
        <v>6.39</v>
      </c>
      <c r="AH278" s="46">
        <f>'05-21 Gen Pivot'!W272</f>
        <v>501.5</v>
      </c>
      <c r="AJ278" s="122">
        <f>'05-21 Gen Pivot'!Y272</f>
        <v>500.5</v>
      </c>
      <c r="AL278" s="8">
        <f t="shared" si="108"/>
        <v>1</v>
      </c>
      <c r="AN278" s="8">
        <f t="shared" si="109"/>
        <v>280.62239999999997</v>
      </c>
      <c r="AP278" s="12">
        <f t="shared" si="110"/>
        <v>-220.87760000000003</v>
      </c>
      <c r="AR278" s="122">
        <f>'05-21 Gen Pivot'!X272</f>
        <v>1475.5</v>
      </c>
    </row>
    <row r="279" spans="1:44" x14ac:dyDescent="0.25">
      <c r="A279" s="126">
        <f t="shared" si="132"/>
        <v>44328.166666666017</v>
      </c>
      <c r="B279" s="171">
        <v>385</v>
      </c>
      <c r="C279" s="98"/>
      <c r="D279" s="98"/>
      <c r="E279" s="89">
        <f t="shared" si="111"/>
        <v>385</v>
      </c>
      <c r="F279" s="29">
        <f t="shared" si="112"/>
        <v>268</v>
      </c>
      <c r="G279" s="28" t="str">
        <f t="shared" si="113"/>
        <v>Yes</v>
      </c>
      <c r="H279" s="33">
        <f>'05-21 Hourly Purch Alloc'!F273</f>
        <v>178.732</v>
      </c>
      <c r="I279" s="23">
        <f t="shared" si="114"/>
        <v>6.3</v>
      </c>
      <c r="J279" s="13">
        <f t="shared" si="115"/>
        <v>178.732</v>
      </c>
      <c r="K279" s="96">
        <f t="shared" si="116"/>
        <v>178.732</v>
      </c>
      <c r="L279" s="13">
        <f t="shared" si="117"/>
        <v>280.13279999999997</v>
      </c>
      <c r="M279" s="13">
        <f t="shared" si="118"/>
        <v>476.5</v>
      </c>
      <c r="N279" s="13">
        <f t="shared" si="119"/>
        <v>464.37</v>
      </c>
      <c r="O279" s="11">
        <f t="shared" si="120"/>
        <v>0</v>
      </c>
      <c r="P279" s="11">
        <f t="shared" si="121"/>
        <v>0</v>
      </c>
      <c r="Q279" s="11">
        <f t="shared" si="122"/>
        <v>0</v>
      </c>
      <c r="R279" s="15">
        <f t="shared" si="123"/>
        <v>0</v>
      </c>
      <c r="S279" s="15">
        <f t="shared" si="124"/>
        <v>0</v>
      </c>
      <c r="T279" s="15">
        <f t="shared" si="125"/>
        <v>0</v>
      </c>
      <c r="U279" s="121">
        <f>'05-21 Hourly Purch Alloc'!J273</f>
        <v>19.479975605935142</v>
      </c>
      <c r="V279" s="109">
        <f t="shared" si="126"/>
        <v>0</v>
      </c>
      <c r="W279" s="16">
        <f t="shared" si="127"/>
        <v>21.206728953433903</v>
      </c>
      <c r="X279" s="17">
        <f t="shared" si="128"/>
        <v>0</v>
      </c>
      <c r="Y279" s="18">
        <f t="shared" si="129"/>
        <v>0</v>
      </c>
      <c r="Z279" s="191"/>
      <c r="AA279" s="113">
        <f t="shared" si="130"/>
        <v>0</v>
      </c>
      <c r="AB279" s="4">
        <f t="shared" si="131"/>
        <v>0</v>
      </c>
      <c r="AD279" s="8"/>
      <c r="AE279" s="46">
        <f>'05-21 Gen Pivot'!V273</f>
        <v>280.13279999999997</v>
      </c>
      <c r="AF279" s="120">
        <f>'05-21 KP Int Load &amp; Marg Loss'!N269</f>
        <v>464.37</v>
      </c>
      <c r="AG279" s="47">
        <f>'05-21 KP Int Load &amp; Marg Loss'!V269</f>
        <v>6.3</v>
      </c>
      <c r="AH279" s="46">
        <f>'05-21 Gen Pivot'!W273</f>
        <v>476.5</v>
      </c>
      <c r="AJ279" s="122">
        <f>'05-21 Gen Pivot'!Y273</f>
        <v>475.5</v>
      </c>
      <c r="AL279" s="8">
        <f t="shared" si="108"/>
        <v>1</v>
      </c>
      <c r="AN279" s="8">
        <f t="shared" si="109"/>
        <v>280.13279999999997</v>
      </c>
      <c r="AP279" s="12">
        <f t="shared" si="110"/>
        <v>-196.36720000000003</v>
      </c>
      <c r="AR279" s="122">
        <f>'05-21 Gen Pivot'!X273</f>
        <v>1475.5</v>
      </c>
    </row>
    <row r="280" spans="1:44" x14ac:dyDescent="0.25">
      <c r="A280" s="126">
        <f t="shared" si="132"/>
        <v>44328.208333332681</v>
      </c>
      <c r="B280" s="171">
        <v>385</v>
      </c>
      <c r="C280" s="98"/>
      <c r="D280" s="98"/>
      <c r="E280" s="89">
        <f t="shared" si="111"/>
        <v>385</v>
      </c>
      <c r="F280" s="29">
        <f t="shared" si="112"/>
        <v>269</v>
      </c>
      <c r="G280" s="28" t="str">
        <f t="shared" si="113"/>
        <v>Yes</v>
      </c>
      <c r="H280" s="33">
        <f>'05-21 Hourly Purch Alloc'!F274</f>
        <v>185.50799999999998</v>
      </c>
      <c r="I280" s="23">
        <f t="shared" si="114"/>
        <v>6.589999999999999</v>
      </c>
      <c r="J280" s="13">
        <f t="shared" si="115"/>
        <v>185.50799999999998</v>
      </c>
      <c r="K280" s="96">
        <f t="shared" si="116"/>
        <v>185.50799999999998</v>
      </c>
      <c r="L280" s="13">
        <f t="shared" si="117"/>
        <v>280.40800000000002</v>
      </c>
      <c r="M280" s="13">
        <f t="shared" si="118"/>
        <v>453</v>
      </c>
      <c r="N280" s="13">
        <f t="shared" si="119"/>
        <v>471.43999999999994</v>
      </c>
      <c r="O280" s="11">
        <f t="shared" si="120"/>
        <v>18.439999999999941</v>
      </c>
      <c r="P280" s="11">
        <f t="shared" si="121"/>
        <v>18.439999999999941</v>
      </c>
      <c r="Q280" s="11">
        <f t="shared" si="122"/>
        <v>1.0660000000000309</v>
      </c>
      <c r="R280" s="15">
        <f t="shared" si="123"/>
        <v>18.439999999999941</v>
      </c>
      <c r="S280" s="15">
        <f t="shared" si="124"/>
        <v>0</v>
      </c>
      <c r="T280" s="15">
        <f t="shared" si="125"/>
        <v>0</v>
      </c>
      <c r="U280" s="121">
        <f>'05-21 Hourly Purch Alloc'!J274</f>
        <v>19.970001293744744</v>
      </c>
      <c r="V280" s="109">
        <f t="shared" si="126"/>
        <v>368.24682385665187</v>
      </c>
      <c r="W280" s="16">
        <f t="shared" si="127"/>
        <v>21.206728953433903</v>
      </c>
      <c r="X280" s="17">
        <f t="shared" si="128"/>
        <v>0</v>
      </c>
      <c r="Y280" s="18">
        <f t="shared" si="129"/>
        <v>0</v>
      </c>
      <c r="Z280" s="191"/>
      <c r="AA280" s="113">
        <f t="shared" si="130"/>
        <v>368.24682385665187</v>
      </c>
      <c r="AB280" s="4">
        <f t="shared" si="131"/>
        <v>0</v>
      </c>
      <c r="AD280" s="8"/>
      <c r="AE280" s="46">
        <f>'05-21 Gen Pivot'!V274</f>
        <v>280.40800000000002</v>
      </c>
      <c r="AF280" s="120">
        <f>'05-21 KP Int Load &amp; Marg Loss'!N270</f>
        <v>471.43999999999994</v>
      </c>
      <c r="AG280" s="47">
        <f>'05-21 KP Int Load &amp; Marg Loss'!V270</f>
        <v>6.589999999999999</v>
      </c>
      <c r="AH280" s="46">
        <f>'05-21 Gen Pivot'!W274</f>
        <v>453</v>
      </c>
      <c r="AJ280" s="122">
        <f>'05-21 Gen Pivot'!Y274</f>
        <v>452</v>
      </c>
      <c r="AL280" s="8">
        <f t="shared" si="108"/>
        <v>1</v>
      </c>
      <c r="AN280" s="8">
        <f t="shared" si="109"/>
        <v>280.40800000000002</v>
      </c>
      <c r="AP280" s="12">
        <f t="shared" si="110"/>
        <v>-172.59199999999998</v>
      </c>
      <c r="AR280" s="122">
        <f>'05-21 Gen Pivot'!X274</f>
        <v>1475.5</v>
      </c>
    </row>
    <row r="281" spans="1:44" x14ac:dyDescent="0.25">
      <c r="A281" s="126">
        <f t="shared" si="132"/>
        <v>44328.249999999345</v>
      </c>
      <c r="B281" s="171">
        <v>385</v>
      </c>
      <c r="C281" s="98"/>
      <c r="D281" s="98"/>
      <c r="E281" s="89">
        <f t="shared" si="111"/>
        <v>385</v>
      </c>
      <c r="F281" s="29">
        <f t="shared" si="112"/>
        <v>270</v>
      </c>
      <c r="G281" s="28" t="str">
        <f t="shared" si="113"/>
        <v>Yes</v>
      </c>
      <c r="H281" s="33">
        <f>'05-21 Hourly Purch Alloc'!F275</f>
        <v>206.13399999999999</v>
      </c>
      <c r="I281" s="23">
        <f t="shared" si="114"/>
        <v>7.089999999999999</v>
      </c>
      <c r="J281" s="13">
        <f t="shared" si="115"/>
        <v>206.13399999999999</v>
      </c>
      <c r="K281" s="96">
        <f t="shared" si="116"/>
        <v>206.13399999999999</v>
      </c>
      <c r="L281" s="13">
        <f t="shared" si="117"/>
        <v>282.17439999999999</v>
      </c>
      <c r="M281" s="13">
        <f t="shared" si="118"/>
        <v>554.5</v>
      </c>
      <c r="N281" s="13">
        <f t="shared" si="119"/>
        <v>492.59</v>
      </c>
      <c r="O281" s="11">
        <f t="shared" si="120"/>
        <v>0</v>
      </c>
      <c r="P281" s="11">
        <f t="shared" si="121"/>
        <v>0</v>
      </c>
      <c r="Q281" s="11">
        <f t="shared" si="122"/>
        <v>0</v>
      </c>
      <c r="R281" s="15">
        <f t="shared" si="123"/>
        <v>0</v>
      </c>
      <c r="S281" s="15">
        <f t="shared" si="124"/>
        <v>0</v>
      </c>
      <c r="T281" s="15">
        <f t="shared" si="125"/>
        <v>0</v>
      </c>
      <c r="U281" s="121">
        <f>'05-21 Hourly Purch Alloc'!J275</f>
        <v>24.48004695974463</v>
      </c>
      <c r="V281" s="109">
        <f t="shared" si="126"/>
        <v>0</v>
      </c>
      <c r="W281" s="16">
        <f t="shared" si="127"/>
        <v>21.206728953433903</v>
      </c>
      <c r="X281" s="17">
        <f t="shared" si="128"/>
        <v>0</v>
      </c>
      <c r="Y281" s="18">
        <f t="shared" si="129"/>
        <v>0</v>
      </c>
      <c r="Z281" s="191"/>
      <c r="AA281" s="113">
        <f t="shared" si="130"/>
        <v>0</v>
      </c>
      <c r="AB281" s="4">
        <f t="shared" si="131"/>
        <v>0</v>
      </c>
      <c r="AD281" s="8"/>
      <c r="AE281" s="46">
        <f>'05-21 Gen Pivot'!V275</f>
        <v>282.17439999999999</v>
      </c>
      <c r="AF281" s="120">
        <f>'05-21 KP Int Load &amp; Marg Loss'!N271</f>
        <v>492.59</v>
      </c>
      <c r="AG281" s="47">
        <f>'05-21 KP Int Load &amp; Marg Loss'!V271</f>
        <v>7.089999999999999</v>
      </c>
      <c r="AH281" s="46">
        <f>'05-21 Gen Pivot'!W275</f>
        <v>554.5</v>
      </c>
      <c r="AJ281" s="122">
        <f>'05-21 Gen Pivot'!Y275</f>
        <v>552.5</v>
      </c>
      <c r="AL281" s="8">
        <f t="shared" si="108"/>
        <v>2</v>
      </c>
      <c r="AN281" s="8">
        <f t="shared" si="109"/>
        <v>282.17439999999999</v>
      </c>
      <c r="AP281" s="12">
        <f t="shared" si="110"/>
        <v>-272.32560000000001</v>
      </c>
      <c r="AR281" s="122">
        <f>'05-21 Gen Pivot'!X275</f>
        <v>1475.5</v>
      </c>
    </row>
    <row r="282" spans="1:44" x14ac:dyDescent="0.25">
      <c r="A282" s="126">
        <f t="shared" si="132"/>
        <v>44328.291666666009</v>
      </c>
      <c r="B282" s="171">
        <v>385</v>
      </c>
      <c r="C282" s="98"/>
      <c r="D282" s="98"/>
      <c r="E282" s="89">
        <f t="shared" si="111"/>
        <v>385</v>
      </c>
      <c r="F282" s="29">
        <f t="shared" si="112"/>
        <v>271</v>
      </c>
      <c r="G282" s="28" t="str">
        <f t="shared" si="113"/>
        <v>Yes</v>
      </c>
      <c r="H282" s="33">
        <f>'05-21 Hourly Purch Alloc'!F276</f>
        <v>243.90600000000001</v>
      </c>
      <c r="I282" s="23">
        <f t="shared" si="114"/>
        <v>8.1</v>
      </c>
      <c r="J282" s="13">
        <f t="shared" si="115"/>
        <v>243.90600000000001</v>
      </c>
      <c r="K282" s="96">
        <f t="shared" si="116"/>
        <v>243.90600000000001</v>
      </c>
      <c r="L282" s="13">
        <f t="shared" si="117"/>
        <v>283.95839999999998</v>
      </c>
      <c r="M282" s="13">
        <f t="shared" si="118"/>
        <v>542</v>
      </c>
      <c r="N282" s="13">
        <f t="shared" si="119"/>
        <v>535.96000000000015</v>
      </c>
      <c r="O282" s="11">
        <f t="shared" si="120"/>
        <v>0</v>
      </c>
      <c r="P282" s="11">
        <f t="shared" si="121"/>
        <v>0</v>
      </c>
      <c r="Q282" s="11">
        <f t="shared" si="122"/>
        <v>0</v>
      </c>
      <c r="R282" s="15">
        <f t="shared" si="123"/>
        <v>0</v>
      </c>
      <c r="S282" s="15">
        <f t="shared" si="124"/>
        <v>0</v>
      </c>
      <c r="T282" s="15">
        <f t="shared" si="125"/>
        <v>0</v>
      </c>
      <c r="U282" s="121">
        <f>'05-21 Hourly Purch Alloc'!J276</f>
        <v>29.301097824571762</v>
      </c>
      <c r="V282" s="109">
        <f t="shared" si="126"/>
        <v>0</v>
      </c>
      <c r="W282" s="16">
        <f t="shared" si="127"/>
        <v>21.206728953433903</v>
      </c>
      <c r="X282" s="17">
        <f t="shared" si="128"/>
        <v>0</v>
      </c>
      <c r="Y282" s="18">
        <f t="shared" si="129"/>
        <v>0</v>
      </c>
      <c r="Z282" s="191"/>
      <c r="AA282" s="113">
        <f t="shared" si="130"/>
        <v>0</v>
      </c>
      <c r="AB282" s="4">
        <f t="shared" si="131"/>
        <v>0</v>
      </c>
      <c r="AD282" s="8"/>
      <c r="AE282" s="46">
        <f>'05-21 Gen Pivot'!V276</f>
        <v>283.95839999999998</v>
      </c>
      <c r="AF282" s="120">
        <f>'05-21 KP Int Load &amp; Marg Loss'!N272</f>
        <v>535.96000000000015</v>
      </c>
      <c r="AG282" s="47">
        <f>'05-21 KP Int Load &amp; Marg Loss'!V272</f>
        <v>8.1</v>
      </c>
      <c r="AH282" s="46">
        <f>'05-21 Gen Pivot'!W276</f>
        <v>542</v>
      </c>
      <c r="AJ282" s="122">
        <f>'05-21 Gen Pivot'!Y276</f>
        <v>540.5</v>
      </c>
      <c r="AL282" s="8">
        <f t="shared" si="108"/>
        <v>1.5</v>
      </c>
      <c r="AN282" s="8">
        <f t="shared" si="109"/>
        <v>283.95839999999998</v>
      </c>
      <c r="AP282" s="12">
        <f t="shared" si="110"/>
        <v>-258.04160000000002</v>
      </c>
      <c r="AR282" s="122">
        <f>'05-21 Gen Pivot'!X276</f>
        <v>1475.5</v>
      </c>
    </row>
    <row r="283" spans="1:44" x14ac:dyDescent="0.25">
      <c r="A283" s="126">
        <f t="shared" si="132"/>
        <v>44328.333333332674</v>
      </c>
      <c r="B283" s="171">
        <v>385</v>
      </c>
      <c r="C283" s="98"/>
      <c r="D283" s="98"/>
      <c r="E283" s="89">
        <f t="shared" si="111"/>
        <v>385</v>
      </c>
      <c r="F283" s="29">
        <f t="shared" si="112"/>
        <v>272</v>
      </c>
      <c r="G283" s="28" t="str">
        <f t="shared" si="113"/>
        <v>Yes</v>
      </c>
      <c r="H283" s="33">
        <f>'05-21 Hourly Purch Alloc'!F277</f>
        <v>206.78100000000001</v>
      </c>
      <c r="I283" s="23">
        <f t="shared" si="114"/>
        <v>9.2200000000000006</v>
      </c>
      <c r="J283" s="13">
        <f t="shared" si="115"/>
        <v>206.78100000000001</v>
      </c>
      <c r="K283" s="96">
        <f t="shared" si="116"/>
        <v>206.78100000000001</v>
      </c>
      <c r="L283" s="13">
        <f t="shared" si="117"/>
        <v>338.5376</v>
      </c>
      <c r="M283" s="13">
        <f t="shared" si="118"/>
        <v>595.5</v>
      </c>
      <c r="N283" s="13">
        <f t="shared" si="119"/>
        <v>554.53000000000009</v>
      </c>
      <c r="O283" s="11">
        <f t="shared" si="120"/>
        <v>0</v>
      </c>
      <c r="P283" s="11">
        <f t="shared" si="121"/>
        <v>0</v>
      </c>
      <c r="Q283" s="11">
        <f t="shared" si="122"/>
        <v>0</v>
      </c>
      <c r="R283" s="15">
        <f t="shared" si="123"/>
        <v>0</v>
      </c>
      <c r="S283" s="15">
        <f t="shared" si="124"/>
        <v>0</v>
      </c>
      <c r="T283" s="15">
        <f t="shared" si="125"/>
        <v>0</v>
      </c>
      <c r="U283" s="121">
        <f>'05-21 Hourly Purch Alloc'!J277</f>
        <v>29.914594575903976</v>
      </c>
      <c r="V283" s="109">
        <f t="shared" si="126"/>
        <v>0</v>
      </c>
      <c r="W283" s="16">
        <f t="shared" si="127"/>
        <v>21.206728953433903</v>
      </c>
      <c r="X283" s="17">
        <f t="shared" si="128"/>
        <v>0</v>
      </c>
      <c r="Y283" s="18">
        <f t="shared" si="129"/>
        <v>0</v>
      </c>
      <c r="Z283" s="191"/>
      <c r="AA283" s="113">
        <f t="shared" si="130"/>
        <v>0</v>
      </c>
      <c r="AB283" s="4">
        <f t="shared" si="131"/>
        <v>0</v>
      </c>
      <c r="AD283" s="8"/>
      <c r="AE283" s="46">
        <f>'05-21 Gen Pivot'!V277</f>
        <v>338.5376</v>
      </c>
      <c r="AF283" s="120">
        <f>'05-21 KP Int Load &amp; Marg Loss'!N273</f>
        <v>554.53000000000009</v>
      </c>
      <c r="AG283" s="47">
        <f>'05-21 KP Int Load &amp; Marg Loss'!V273</f>
        <v>9.2200000000000006</v>
      </c>
      <c r="AH283" s="46">
        <f>'05-21 Gen Pivot'!W277</f>
        <v>595.5</v>
      </c>
      <c r="AJ283" s="122">
        <f>'05-21 Gen Pivot'!Y277</f>
        <v>593</v>
      </c>
      <c r="AL283" s="8">
        <f t="shared" si="108"/>
        <v>2.5</v>
      </c>
      <c r="AN283" s="8">
        <f t="shared" si="109"/>
        <v>338.5376</v>
      </c>
      <c r="AP283" s="12">
        <f t="shared" si="110"/>
        <v>-256.9624</v>
      </c>
      <c r="AR283" s="122">
        <f>'05-21 Gen Pivot'!X277</f>
        <v>1475.5</v>
      </c>
    </row>
    <row r="284" spans="1:44" x14ac:dyDescent="0.25">
      <c r="A284" s="126">
        <f t="shared" si="132"/>
        <v>44328.374999999338</v>
      </c>
      <c r="B284" s="171">
        <v>385</v>
      </c>
      <c r="C284" s="98"/>
      <c r="D284" s="98"/>
      <c r="E284" s="89">
        <f t="shared" si="111"/>
        <v>385</v>
      </c>
      <c r="F284" s="29">
        <f t="shared" si="112"/>
        <v>273</v>
      </c>
      <c r="G284" s="28" t="str">
        <f t="shared" si="113"/>
        <v>Yes</v>
      </c>
      <c r="H284" s="33">
        <f>'05-21 Hourly Purch Alloc'!F278</f>
        <v>129.048</v>
      </c>
      <c r="I284" s="23">
        <f t="shared" si="114"/>
        <v>9.06</v>
      </c>
      <c r="J284" s="13">
        <f t="shared" si="115"/>
        <v>129.048</v>
      </c>
      <c r="K284" s="96">
        <f t="shared" si="116"/>
        <v>129.048</v>
      </c>
      <c r="L284" s="13">
        <f t="shared" si="117"/>
        <v>417.56639999999999</v>
      </c>
      <c r="M284" s="13">
        <f t="shared" si="118"/>
        <v>595.5</v>
      </c>
      <c r="N284" s="13">
        <f t="shared" si="119"/>
        <v>555.67000000000007</v>
      </c>
      <c r="O284" s="11">
        <f t="shared" si="120"/>
        <v>0</v>
      </c>
      <c r="P284" s="11">
        <f t="shared" si="121"/>
        <v>0</v>
      </c>
      <c r="Q284" s="11">
        <f t="shared" si="122"/>
        <v>0</v>
      </c>
      <c r="R284" s="15">
        <f t="shared" si="123"/>
        <v>0</v>
      </c>
      <c r="S284" s="15">
        <f t="shared" si="124"/>
        <v>0</v>
      </c>
      <c r="T284" s="15">
        <f t="shared" si="125"/>
        <v>0</v>
      </c>
      <c r="U284" s="121">
        <f>'05-21 Hourly Purch Alloc'!J278</f>
        <v>30.378453226706341</v>
      </c>
      <c r="V284" s="109">
        <f t="shared" si="126"/>
        <v>0</v>
      </c>
      <c r="W284" s="16">
        <f t="shared" si="127"/>
        <v>21.206728953433903</v>
      </c>
      <c r="X284" s="17">
        <f t="shared" si="128"/>
        <v>0</v>
      </c>
      <c r="Y284" s="18">
        <f t="shared" si="129"/>
        <v>0</v>
      </c>
      <c r="Z284" s="191"/>
      <c r="AA284" s="113">
        <f t="shared" si="130"/>
        <v>0</v>
      </c>
      <c r="AB284" s="4">
        <f t="shared" si="131"/>
        <v>0</v>
      </c>
      <c r="AD284" s="8"/>
      <c r="AE284" s="46">
        <f>'05-21 Gen Pivot'!V278</f>
        <v>417.56639999999999</v>
      </c>
      <c r="AF284" s="120">
        <f>'05-21 KP Int Load &amp; Marg Loss'!N274</f>
        <v>555.67000000000007</v>
      </c>
      <c r="AG284" s="47">
        <f>'05-21 KP Int Load &amp; Marg Loss'!V274</f>
        <v>9.06</v>
      </c>
      <c r="AH284" s="46">
        <f>'05-21 Gen Pivot'!W278</f>
        <v>595.5</v>
      </c>
      <c r="AJ284" s="122">
        <f>'05-21 Gen Pivot'!Y278</f>
        <v>593</v>
      </c>
      <c r="AL284" s="8">
        <f t="shared" si="108"/>
        <v>2.5</v>
      </c>
      <c r="AN284" s="8">
        <f t="shared" si="109"/>
        <v>417.56639999999999</v>
      </c>
      <c r="AP284" s="12">
        <f t="shared" si="110"/>
        <v>-177.93360000000001</v>
      </c>
      <c r="AR284" s="122">
        <f>'05-21 Gen Pivot'!X278</f>
        <v>1475.5</v>
      </c>
    </row>
    <row r="285" spans="1:44" x14ac:dyDescent="0.25">
      <c r="A285" s="126">
        <f t="shared" si="132"/>
        <v>44328.416666666002</v>
      </c>
      <c r="B285" s="171">
        <v>385</v>
      </c>
      <c r="C285" s="98"/>
      <c r="D285" s="98"/>
      <c r="E285" s="89">
        <f t="shared" si="111"/>
        <v>385</v>
      </c>
      <c r="F285" s="29">
        <f t="shared" si="112"/>
        <v>274</v>
      </c>
      <c r="G285" s="28" t="str">
        <f t="shared" si="113"/>
        <v>Yes</v>
      </c>
      <c r="H285" s="33">
        <f>'05-21 Hourly Purch Alloc'!F279</f>
        <v>64.320999999999998</v>
      </c>
      <c r="I285" s="23">
        <f t="shared" si="114"/>
        <v>8.98</v>
      </c>
      <c r="J285" s="13">
        <f t="shared" si="115"/>
        <v>64.320999999999998</v>
      </c>
      <c r="K285" s="96">
        <f t="shared" si="116"/>
        <v>64.320999999999998</v>
      </c>
      <c r="L285" s="13">
        <f t="shared" si="117"/>
        <v>487.36320000000001</v>
      </c>
      <c r="M285" s="13">
        <f t="shared" si="118"/>
        <v>595.5</v>
      </c>
      <c r="N285" s="13">
        <f t="shared" si="119"/>
        <v>560.65</v>
      </c>
      <c r="O285" s="11">
        <f t="shared" si="120"/>
        <v>0</v>
      </c>
      <c r="P285" s="11">
        <f t="shared" si="121"/>
        <v>0</v>
      </c>
      <c r="Q285" s="11">
        <f t="shared" si="122"/>
        <v>0</v>
      </c>
      <c r="R285" s="15">
        <f t="shared" si="123"/>
        <v>0</v>
      </c>
      <c r="S285" s="15">
        <f t="shared" si="124"/>
        <v>0</v>
      </c>
      <c r="T285" s="15">
        <f t="shared" si="125"/>
        <v>0</v>
      </c>
      <c r="U285" s="121">
        <f>'05-21 Hourly Purch Alloc'!J279</f>
        <v>38.253850966247413</v>
      </c>
      <c r="V285" s="109">
        <f t="shared" si="126"/>
        <v>0</v>
      </c>
      <c r="W285" s="16">
        <f t="shared" si="127"/>
        <v>21.206728953433903</v>
      </c>
      <c r="X285" s="17">
        <f t="shared" si="128"/>
        <v>0</v>
      </c>
      <c r="Y285" s="18">
        <f t="shared" si="129"/>
        <v>0</v>
      </c>
      <c r="Z285" s="191"/>
      <c r="AA285" s="113">
        <f t="shared" si="130"/>
        <v>0</v>
      </c>
      <c r="AB285" s="4">
        <f t="shared" si="131"/>
        <v>0</v>
      </c>
      <c r="AD285" s="8"/>
      <c r="AE285" s="46">
        <f>'05-21 Gen Pivot'!V279</f>
        <v>487.36320000000001</v>
      </c>
      <c r="AF285" s="120">
        <f>'05-21 KP Int Load &amp; Marg Loss'!N275</f>
        <v>560.65</v>
      </c>
      <c r="AG285" s="47">
        <f>'05-21 KP Int Load &amp; Marg Loss'!V275</f>
        <v>8.98</v>
      </c>
      <c r="AH285" s="46">
        <f>'05-21 Gen Pivot'!W279</f>
        <v>595.5</v>
      </c>
      <c r="AJ285" s="122">
        <f>'05-21 Gen Pivot'!Y279</f>
        <v>593</v>
      </c>
      <c r="AL285" s="8">
        <f t="shared" si="108"/>
        <v>2.5</v>
      </c>
      <c r="AN285" s="8">
        <f t="shared" si="109"/>
        <v>487.36320000000001</v>
      </c>
      <c r="AP285" s="12">
        <f t="shared" si="110"/>
        <v>-108.13679999999999</v>
      </c>
      <c r="AR285" s="122">
        <f>'05-21 Gen Pivot'!X279</f>
        <v>1475.5</v>
      </c>
    </row>
    <row r="286" spans="1:44" x14ac:dyDescent="0.25">
      <c r="A286" s="126">
        <f t="shared" si="132"/>
        <v>44328.458333332666</v>
      </c>
      <c r="B286" s="171">
        <v>385</v>
      </c>
      <c r="C286" s="98"/>
      <c r="D286" s="98"/>
      <c r="E286" s="89">
        <f t="shared" si="111"/>
        <v>385</v>
      </c>
      <c r="F286" s="29">
        <f t="shared" si="112"/>
        <v>275</v>
      </c>
      <c r="G286" s="28" t="str">
        <f t="shared" si="113"/>
        <v>Yes</v>
      </c>
      <c r="H286" s="33">
        <f>'05-21 Hourly Purch Alloc'!F280</f>
        <v>39.127000000000002</v>
      </c>
      <c r="I286" s="23">
        <f t="shared" si="114"/>
        <v>9.3699999999999992</v>
      </c>
      <c r="J286" s="13">
        <f t="shared" si="115"/>
        <v>39.127000000000002</v>
      </c>
      <c r="K286" s="96">
        <f t="shared" si="116"/>
        <v>39.127000000000002</v>
      </c>
      <c r="L286" s="13">
        <f t="shared" si="117"/>
        <v>506.77440000000001</v>
      </c>
      <c r="M286" s="13">
        <f t="shared" si="118"/>
        <v>595.5</v>
      </c>
      <c r="N286" s="13">
        <f t="shared" si="119"/>
        <v>555.2600000000001</v>
      </c>
      <c r="O286" s="11">
        <f t="shared" si="120"/>
        <v>0</v>
      </c>
      <c r="P286" s="11">
        <f t="shared" si="121"/>
        <v>0</v>
      </c>
      <c r="Q286" s="11">
        <f t="shared" si="122"/>
        <v>0</v>
      </c>
      <c r="R286" s="15">
        <f t="shared" si="123"/>
        <v>0</v>
      </c>
      <c r="S286" s="15">
        <f t="shared" si="124"/>
        <v>0</v>
      </c>
      <c r="T286" s="15">
        <f t="shared" si="125"/>
        <v>0</v>
      </c>
      <c r="U286" s="121">
        <f>'05-21 Hourly Purch Alloc'!J280</f>
        <v>32.478861630076416</v>
      </c>
      <c r="V286" s="109">
        <f t="shared" si="126"/>
        <v>0</v>
      </c>
      <c r="W286" s="16">
        <f t="shared" si="127"/>
        <v>21.206728953433903</v>
      </c>
      <c r="X286" s="17">
        <f t="shared" si="128"/>
        <v>0</v>
      </c>
      <c r="Y286" s="18">
        <f t="shared" si="129"/>
        <v>0</v>
      </c>
      <c r="Z286" s="191"/>
      <c r="AA286" s="113">
        <f t="shared" si="130"/>
        <v>0</v>
      </c>
      <c r="AB286" s="4">
        <f t="shared" si="131"/>
        <v>0</v>
      </c>
      <c r="AD286" s="8"/>
      <c r="AE286" s="46">
        <f>'05-21 Gen Pivot'!V280</f>
        <v>506.77440000000001</v>
      </c>
      <c r="AF286" s="120">
        <f>'05-21 KP Int Load &amp; Marg Loss'!N276</f>
        <v>555.2600000000001</v>
      </c>
      <c r="AG286" s="47">
        <f>'05-21 KP Int Load &amp; Marg Loss'!V276</f>
        <v>9.3699999999999992</v>
      </c>
      <c r="AH286" s="46">
        <f>'05-21 Gen Pivot'!W280</f>
        <v>595.5</v>
      </c>
      <c r="AJ286" s="122">
        <f>'05-21 Gen Pivot'!Y280</f>
        <v>593</v>
      </c>
      <c r="AL286" s="8">
        <f t="shared" si="108"/>
        <v>2.5</v>
      </c>
      <c r="AN286" s="8">
        <f t="shared" si="109"/>
        <v>506.77440000000001</v>
      </c>
      <c r="AP286" s="12">
        <f t="shared" si="110"/>
        <v>-88.725599999999986</v>
      </c>
      <c r="AR286" s="122">
        <f>'05-21 Gen Pivot'!X280</f>
        <v>1475.5</v>
      </c>
    </row>
    <row r="287" spans="1:44" x14ac:dyDescent="0.25">
      <c r="A287" s="126">
        <f t="shared" si="132"/>
        <v>44328.499999999331</v>
      </c>
      <c r="B287" s="171">
        <v>385</v>
      </c>
      <c r="C287" s="98"/>
      <c r="D287" s="98"/>
      <c r="E287" s="89">
        <f t="shared" si="111"/>
        <v>385</v>
      </c>
      <c r="F287" s="29">
        <f t="shared" si="112"/>
        <v>276</v>
      </c>
      <c r="G287" s="28" t="str">
        <f t="shared" si="113"/>
        <v>Yes</v>
      </c>
      <c r="H287" s="33">
        <f>'05-21 Hourly Purch Alloc'!F281</f>
        <v>30.864000000000001</v>
      </c>
      <c r="I287" s="23">
        <f t="shared" si="114"/>
        <v>9.01</v>
      </c>
      <c r="J287" s="13">
        <f t="shared" si="115"/>
        <v>30.864000000000001</v>
      </c>
      <c r="K287" s="96">
        <f t="shared" si="116"/>
        <v>30.864000000000001</v>
      </c>
      <c r="L287" s="13">
        <f t="shared" si="117"/>
        <v>518.50400000000002</v>
      </c>
      <c r="M287" s="13">
        <f t="shared" si="118"/>
        <v>595.5</v>
      </c>
      <c r="N287" s="13">
        <f t="shared" si="119"/>
        <v>542.33000000000004</v>
      </c>
      <c r="O287" s="11">
        <f t="shared" si="120"/>
        <v>0</v>
      </c>
      <c r="P287" s="11">
        <f t="shared" si="121"/>
        <v>0</v>
      </c>
      <c r="Q287" s="11">
        <f t="shared" si="122"/>
        <v>0</v>
      </c>
      <c r="R287" s="15">
        <f t="shared" si="123"/>
        <v>0</v>
      </c>
      <c r="S287" s="15">
        <f t="shared" si="124"/>
        <v>0</v>
      </c>
      <c r="T287" s="15">
        <f t="shared" si="125"/>
        <v>0</v>
      </c>
      <c r="U287" s="121">
        <f>'05-21 Hourly Purch Alloc'!J281</f>
        <v>31.401</v>
      </c>
      <c r="V287" s="109">
        <f t="shared" si="126"/>
        <v>0</v>
      </c>
      <c r="W287" s="16">
        <f t="shared" si="127"/>
        <v>21.206728953433903</v>
      </c>
      <c r="X287" s="17">
        <f t="shared" si="128"/>
        <v>0</v>
      </c>
      <c r="Y287" s="18">
        <f t="shared" si="129"/>
        <v>0</v>
      </c>
      <c r="Z287" s="191"/>
      <c r="AA287" s="113">
        <f t="shared" si="130"/>
        <v>0</v>
      </c>
      <c r="AB287" s="4">
        <f t="shared" si="131"/>
        <v>0</v>
      </c>
      <c r="AD287" s="8"/>
      <c r="AE287" s="46">
        <f>'05-21 Gen Pivot'!V281</f>
        <v>518.50400000000002</v>
      </c>
      <c r="AF287" s="120">
        <f>'05-21 KP Int Load &amp; Marg Loss'!N277</f>
        <v>542.33000000000004</v>
      </c>
      <c r="AG287" s="47">
        <f>'05-21 KP Int Load &amp; Marg Loss'!V277</f>
        <v>9.01</v>
      </c>
      <c r="AH287" s="46">
        <f>'05-21 Gen Pivot'!W281</f>
        <v>595.5</v>
      </c>
      <c r="AJ287" s="122">
        <f>'05-21 Gen Pivot'!Y281</f>
        <v>593</v>
      </c>
      <c r="AL287" s="8">
        <f t="shared" si="108"/>
        <v>2.5</v>
      </c>
      <c r="AN287" s="8">
        <f t="shared" si="109"/>
        <v>518.50400000000002</v>
      </c>
      <c r="AP287" s="12">
        <f t="shared" si="110"/>
        <v>-76.995999999999981</v>
      </c>
      <c r="AR287" s="122">
        <f>'05-21 Gen Pivot'!X281</f>
        <v>1475.5</v>
      </c>
    </row>
    <row r="288" spans="1:44" x14ac:dyDescent="0.25">
      <c r="A288" s="126">
        <f t="shared" si="132"/>
        <v>44328.541666665995</v>
      </c>
      <c r="B288" s="171">
        <v>385</v>
      </c>
      <c r="C288" s="98"/>
      <c r="D288" s="98"/>
      <c r="E288" s="89">
        <f t="shared" si="111"/>
        <v>385</v>
      </c>
      <c r="F288" s="29">
        <f t="shared" si="112"/>
        <v>277</v>
      </c>
      <c r="G288" s="28" t="str">
        <f t="shared" si="113"/>
        <v>Yes</v>
      </c>
      <c r="H288" s="33">
        <f>'05-21 Hourly Purch Alloc'!F282</f>
        <v>42.167000000000002</v>
      </c>
      <c r="I288" s="23">
        <f t="shared" si="114"/>
        <v>8.5400000000000009</v>
      </c>
      <c r="J288" s="13">
        <f t="shared" si="115"/>
        <v>42.167000000000002</v>
      </c>
      <c r="K288" s="96">
        <f t="shared" si="116"/>
        <v>42.167000000000002</v>
      </c>
      <c r="L288" s="13">
        <f t="shared" si="117"/>
        <v>484.72159999999997</v>
      </c>
      <c r="M288" s="13">
        <f t="shared" si="118"/>
        <v>595.5</v>
      </c>
      <c r="N288" s="13">
        <f t="shared" si="119"/>
        <v>535.41999999999996</v>
      </c>
      <c r="O288" s="11">
        <f t="shared" si="120"/>
        <v>0</v>
      </c>
      <c r="P288" s="11">
        <f t="shared" si="121"/>
        <v>0</v>
      </c>
      <c r="Q288" s="11">
        <f t="shared" si="122"/>
        <v>0</v>
      </c>
      <c r="R288" s="15">
        <f t="shared" si="123"/>
        <v>0</v>
      </c>
      <c r="S288" s="15">
        <f t="shared" si="124"/>
        <v>0</v>
      </c>
      <c r="T288" s="15">
        <f t="shared" si="125"/>
        <v>0</v>
      </c>
      <c r="U288" s="121">
        <f>'05-21 Hourly Purch Alloc'!J282</f>
        <v>27.906263784476014</v>
      </c>
      <c r="V288" s="109">
        <f t="shared" si="126"/>
        <v>0</v>
      </c>
      <c r="W288" s="16">
        <f t="shared" si="127"/>
        <v>21.206728953433903</v>
      </c>
      <c r="X288" s="17">
        <f t="shared" si="128"/>
        <v>0</v>
      </c>
      <c r="Y288" s="18">
        <f t="shared" si="129"/>
        <v>0</v>
      </c>
      <c r="Z288" s="191"/>
      <c r="AA288" s="113">
        <f t="shared" si="130"/>
        <v>0</v>
      </c>
      <c r="AB288" s="4">
        <f t="shared" si="131"/>
        <v>0</v>
      </c>
      <c r="AD288" s="8"/>
      <c r="AE288" s="46">
        <f>'05-21 Gen Pivot'!V282</f>
        <v>484.72159999999997</v>
      </c>
      <c r="AF288" s="120">
        <f>'05-21 KP Int Load &amp; Marg Loss'!N278</f>
        <v>535.41999999999996</v>
      </c>
      <c r="AG288" s="47">
        <f>'05-21 KP Int Load &amp; Marg Loss'!V278</f>
        <v>8.5400000000000009</v>
      </c>
      <c r="AH288" s="46">
        <f>'05-21 Gen Pivot'!W282</f>
        <v>595.5</v>
      </c>
      <c r="AJ288" s="122">
        <f>'05-21 Gen Pivot'!Y282</f>
        <v>593</v>
      </c>
      <c r="AL288" s="8">
        <f t="shared" ref="AL288:AL351" si="133">AH288-AJ288</f>
        <v>2.5</v>
      </c>
      <c r="AN288" s="8">
        <f t="shared" ref="AN288:AN351" si="134">AE288</f>
        <v>484.72159999999997</v>
      </c>
      <c r="AP288" s="12">
        <f t="shared" ref="AP288:AP351" si="135">L288-M288</f>
        <v>-110.77840000000003</v>
      </c>
      <c r="AR288" s="122">
        <f>'05-21 Gen Pivot'!X282</f>
        <v>1475.5</v>
      </c>
    </row>
    <row r="289" spans="1:44" x14ac:dyDescent="0.25">
      <c r="A289" s="126">
        <f t="shared" si="132"/>
        <v>44328.583333332659</v>
      </c>
      <c r="B289" s="171">
        <v>385</v>
      </c>
      <c r="C289" s="98"/>
      <c r="D289" s="98"/>
      <c r="E289" s="89">
        <f t="shared" si="111"/>
        <v>385</v>
      </c>
      <c r="F289" s="29">
        <f t="shared" si="112"/>
        <v>278</v>
      </c>
      <c r="G289" s="28" t="str">
        <f t="shared" si="113"/>
        <v>Yes</v>
      </c>
      <c r="H289" s="33">
        <f>'05-21 Hourly Purch Alloc'!F283</f>
        <v>71.599999999999994</v>
      </c>
      <c r="I289" s="23">
        <f t="shared" si="114"/>
        <v>8.4400000000000013</v>
      </c>
      <c r="J289" s="13">
        <f t="shared" si="115"/>
        <v>71.599999999999994</v>
      </c>
      <c r="K289" s="96">
        <f t="shared" si="116"/>
        <v>71.599999999999994</v>
      </c>
      <c r="L289" s="13">
        <f t="shared" si="117"/>
        <v>483.66560000000004</v>
      </c>
      <c r="M289" s="13">
        <f t="shared" si="118"/>
        <v>595.5</v>
      </c>
      <c r="N289" s="13">
        <f t="shared" si="119"/>
        <v>533.01</v>
      </c>
      <c r="O289" s="11">
        <f t="shared" si="120"/>
        <v>0</v>
      </c>
      <c r="P289" s="11">
        <f t="shared" si="121"/>
        <v>0</v>
      </c>
      <c r="Q289" s="11">
        <f t="shared" si="122"/>
        <v>0</v>
      </c>
      <c r="R289" s="15">
        <f t="shared" si="123"/>
        <v>0</v>
      </c>
      <c r="S289" s="15">
        <f t="shared" si="124"/>
        <v>0</v>
      </c>
      <c r="T289" s="15">
        <f t="shared" si="125"/>
        <v>0</v>
      </c>
      <c r="U289" s="121">
        <f>'05-21 Hourly Purch Alloc'!J283</f>
        <v>27.020000000000003</v>
      </c>
      <c r="V289" s="109">
        <f t="shared" si="126"/>
        <v>0</v>
      </c>
      <c r="W289" s="16">
        <f t="shared" si="127"/>
        <v>21.206728953433903</v>
      </c>
      <c r="X289" s="17">
        <f t="shared" si="128"/>
        <v>0</v>
      </c>
      <c r="Y289" s="18">
        <f t="shared" si="129"/>
        <v>0</v>
      </c>
      <c r="Z289" s="191"/>
      <c r="AA289" s="113">
        <f t="shared" si="130"/>
        <v>0</v>
      </c>
      <c r="AB289" s="4">
        <f t="shared" si="131"/>
        <v>0</v>
      </c>
      <c r="AD289" s="8"/>
      <c r="AE289" s="46">
        <f>'05-21 Gen Pivot'!V283</f>
        <v>483.66560000000004</v>
      </c>
      <c r="AF289" s="120">
        <f>'05-21 KP Int Load &amp; Marg Loss'!N279</f>
        <v>533.01</v>
      </c>
      <c r="AG289" s="47">
        <f>'05-21 KP Int Load &amp; Marg Loss'!V279</f>
        <v>8.4400000000000013</v>
      </c>
      <c r="AH289" s="46">
        <f>'05-21 Gen Pivot'!W283</f>
        <v>595.5</v>
      </c>
      <c r="AJ289" s="122">
        <f>'05-21 Gen Pivot'!Y283</f>
        <v>593</v>
      </c>
      <c r="AL289" s="8">
        <f t="shared" si="133"/>
        <v>2.5</v>
      </c>
      <c r="AN289" s="8">
        <f t="shared" si="134"/>
        <v>483.66560000000004</v>
      </c>
      <c r="AP289" s="12">
        <f t="shared" si="135"/>
        <v>-111.83439999999996</v>
      </c>
      <c r="AR289" s="122">
        <f>'05-21 Gen Pivot'!X283</f>
        <v>1475.5</v>
      </c>
    </row>
    <row r="290" spans="1:44" x14ac:dyDescent="0.25">
      <c r="A290" s="126">
        <f t="shared" si="132"/>
        <v>44328.624999999323</v>
      </c>
      <c r="B290" s="171">
        <v>385</v>
      </c>
      <c r="C290" s="98"/>
      <c r="D290" s="98"/>
      <c r="E290" s="89">
        <f t="shared" si="111"/>
        <v>385</v>
      </c>
      <c r="F290" s="29">
        <f t="shared" si="112"/>
        <v>279</v>
      </c>
      <c r="G290" s="28" t="str">
        <f t="shared" si="113"/>
        <v>Yes</v>
      </c>
      <c r="H290" s="33">
        <f>'05-21 Hourly Purch Alloc'!F284</f>
        <v>99.7</v>
      </c>
      <c r="I290" s="23">
        <f t="shared" si="114"/>
        <v>8.2399999999999984</v>
      </c>
      <c r="J290" s="13">
        <f t="shared" si="115"/>
        <v>99.7</v>
      </c>
      <c r="K290" s="96">
        <f t="shared" si="116"/>
        <v>99.7</v>
      </c>
      <c r="L290" s="13">
        <f t="shared" si="117"/>
        <v>452.3648</v>
      </c>
      <c r="M290" s="13">
        <f t="shared" si="118"/>
        <v>595.5</v>
      </c>
      <c r="N290" s="13">
        <f t="shared" si="119"/>
        <v>528.41</v>
      </c>
      <c r="O290" s="11">
        <f t="shared" si="120"/>
        <v>0</v>
      </c>
      <c r="P290" s="11">
        <f t="shared" si="121"/>
        <v>0</v>
      </c>
      <c r="Q290" s="11">
        <f t="shared" si="122"/>
        <v>0</v>
      </c>
      <c r="R290" s="15">
        <f t="shared" si="123"/>
        <v>0</v>
      </c>
      <c r="S290" s="15">
        <f t="shared" si="124"/>
        <v>0</v>
      </c>
      <c r="T290" s="15">
        <f t="shared" si="125"/>
        <v>0</v>
      </c>
      <c r="U290" s="121">
        <f>'05-21 Hourly Purch Alloc'!J284</f>
        <v>26.19</v>
      </c>
      <c r="V290" s="109">
        <f t="shared" si="126"/>
        <v>0</v>
      </c>
      <c r="W290" s="16">
        <f t="shared" si="127"/>
        <v>21.206728953433903</v>
      </c>
      <c r="X290" s="17">
        <f t="shared" si="128"/>
        <v>0</v>
      </c>
      <c r="Y290" s="18">
        <f t="shared" si="129"/>
        <v>0</v>
      </c>
      <c r="Z290" s="191"/>
      <c r="AA290" s="113">
        <f t="shared" si="130"/>
        <v>0</v>
      </c>
      <c r="AB290" s="4">
        <f t="shared" si="131"/>
        <v>0</v>
      </c>
      <c r="AD290" s="8"/>
      <c r="AE290" s="46">
        <f>'05-21 Gen Pivot'!V284</f>
        <v>452.3648</v>
      </c>
      <c r="AF290" s="120">
        <f>'05-21 KP Int Load &amp; Marg Loss'!N280</f>
        <v>528.41</v>
      </c>
      <c r="AG290" s="47">
        <f>'05-21 KP Int Load &amp; Marg Loss'!V280</f>
        <v>8.2399999999999984</v>
      </c>
      <c r="AH290" s="46">
        <f>'05-21 Gen Pivot'!W284</f>
        <v>595.5</v>
      </c>
      <c r="AJ290" s="122">
        <f>'05-21 Gen Pivot'!Y284</f>
        <v>593</v>
      </c>
      <c r="AL290" s="8">
        <f t="shared" si="133"/>
        <v>2.5</v>
      </c>
      <c r="AN290" s="8">
        <f t="shared" si="134"/>
        <v>452.3648</v>
      </c>
      <c r="AP290" s="12">
        <f t="shared" si="135"/>
        <v>-143.1352</v>
      </c>
      <c r="AR290" s="122">
        <f>'05-21 Gen Pivot'!X284</f>
        <v>1475.5</v>
      </c>
    </row>
    <row r="291" spans="1:44" x14ac:dyDescent="0.25">
      <c r="A291" s="126">
        <f t="shared" si="132"/>
        <v>44328.666666665988</v>
      </c>
      <c r="B291" s="171">
        <v>385</v>
      </c>
      <c r="C291" s="98"/>
      <c r="D291" s="98"/>
      <c r="E291" s="89">
        <f t="shared" si="111"/>
        <v>385</v>
      </c>
      <c r="F291" s="29">
        <f t="shared" si="112"/>
        <v>280</v>
      </c>
      <c r="G291" s="28" t="str">
        <f t="shared" si="113"/>
        <v>Yes</v>
      </c>
      <c r="H291" s="33">
        <f>'05-21 Hourly Purch Alloc'!F285</f>
        <v>128.75</v>
      </c>
      <c r="I291" s="23">
        <f t="shared" si="114"/>
        <v>7.9399999999999995</v>
      </c>
      <c r="J291" s="13">
        <f t="shared" si="115"/>
        <v>128.75</v>
      </c>
      <c r="K291" s="96">
        <f t="shared" si="116"/>
        <v>128.75</v>
      </c>
      <c r="L291" s="13">
        <f t="shared" si="117"/>
        <v>436.50720000000001</v>
      </c>
      <c r="M291" s="13">
        <f t="shared" si="118"/>
        <v>595.5</v>
      </c>
      <c r="N291" s="13">
        <f t="shared" si="119"/>
        <v>523.71</v>
      </c>
      <c r="O291" s="11">
        <f t="shared" si="120"/>
        <v>0</v>
      </c>
      <c r="P291" s="11">
        <f t="shared" si="121"/>
        <v>0</v>
      </c>
      <c r="Q291" s="11">
        <f t="shared" si="122"/>
        <v>0</v>
      </c>
      <c r="R291" s="15">
        <f t="shared" si="123"/>
        <v>0</v>
      </c>
      <c r="S291" s="15">
        <f t="shared" si="124"/>
        <v>0</v>
      </c>
      <c r="T291" s="15">
        <f t="shared" si="125"/>
        <v>0</v>
      </c>
      <c r="U291" s="121">
        <f>'05-21 Hourly Purch Alloc'!J285</f>
        <v>25.130000000000003</v>
      </c>
      <c r="V291" s="109">
        <f t="shared" si="126"/>
        <v>0</v>
      </c>
      <c r="W291" s="16">
        <f t="shared" si="127"/>
        <v>21.206728953433903</v>
      </c>
      <c r="X291" s="17">
        <f t="shared" si="128"/>
        <v>0</v>
      </c>
      <c r="Y291" s="18">
        <f t="shared" si="129"/>
        <v>0</v>
      </c>
      <c r="Z291" s="191"/>
      <c r="AA291" s="113">
        <f t="shared" si="130"/>
        <v>0</v>
      </c>
      <c r="AB291" s="4">
        <f t="shared" si="131"/>
        <v>0</v>
      </c>
      <c r="AD291" s="8"/>
      <c r="AE291" s="46">
        <f>'05-21 Gen Pivot'!V285</f>
        <v>436.50720000000001</v>
      </c>
      <c r="AF291" s="120">
        <f>'05-21 KP Int Load &amp; Marg Loss'!N281</f>
        <v>523.71</v>
      </c>
      <c r="AG291" s="47">
        <f>'05-21 KP Int Load &amp; Marg Loss'!V281</f>
        <v>7.9399999999999995</v>
      </c>
      <c r="AH291" s="46">
        <f>'05-21 Gen Pivot'!W285</f>
        <v>595.5</v>
      </c>
      <c r="AJ291" s="122">
        <f>'05-21 Gen Pivot'!Y285</f>
        <v>588</v>
      </c>
      <c r="AL291" s="8">
        <f t="shared" si="133"/>
        <v>7.5</v>
      </c>
      <c r="AN291" s="8">
        <f t="shared" si="134"/>
        <v>436.50720000000001</v>
      </c>
      <c r="AP291" s="12">
        <f t="shared" si="135"/>
        <v>-158.99279999999999</v>
      </c>
      <c r="AR291" s="122">
        <f>'05-21 Gen Pivot'!X285</f>
        <v>1475.5</v>
      </c>
    </row>
    <row r="292" spans="1:44" x14ac:dyDescent="0.25">
      <c r="A292" s="126">
        <f t="shared" si="132"/>
        <v>44328.708333332652</v>
      </c>
      <c r="B292" s="171">
        <v>385</v>
      </c>
      <c r="C292" s="98"/>
      <c r="D292" s="98"/>
      <c r="E292" s="89">
        <f t="shared" si="111"/>
        <v>385</v>
      </c>
      <c r="F292" s="29">
        <f t="shared" si="112"/>
        <v>281</v>
      </c>
      <c r="G292" s="28" t="str">
        <f t="shared" si="113"/>
        <v>Yes</v>
      </c>
      <c r="H292" s="33">
        <f>'05-21 Hourly Purch Alloc'!F286</f>
        <v>126.05</v>
      </c>
      <c r="I292" s="23">
        <f t="shared" si="114"/>
        <v>7.95</v>
      </c>
      <c r="J292" s="13">
        <f t="shared" si="115"/>
        <v>126.05</v>
      </c>
      <c r="K292" s="96">
        <f t="shared" si="116"/>
        <v>126.05</v>
      </c>
      <c r="L292" s="13">
        <f t="shared" si="117"/>
        <v>414.5872</v>
      </c>
      <c r="M292" s="13">
        <f t="shared" si="118"/>
        <v>595.5</v>
      </c>
      <c r="N292" s="13">
        <f t="shared" si="119"/>
        <v>524.96999999999991</v>
      </c>
      <c r="O292" s="11">
        <f t="shared" si="120"/>
        <v>0</v>
      </c>
      <c r="P292" s="11">
        <f t="shared" si="121"/>
        <v>0</v>
      </c>
      <c r="Q292" s="11">
        <f t="shared" si="122"/>
        <v>0</v>
      </c>
      <c r="R292" s="15">
        <f t="shared" si="123"/>
        <v>0</v>
      </c>
      <c r="S292" s="15">
        <f t="shared" si="124"/>
        <v>0</v>
      </c>
      <c r="T292" s="15">
        <f t="shared" si="125"/>
        <v>0</v>
      </c>
      <c r="U292" s="121">
        <f>'05-21 Hourly Purch Alloc'!J286</f>
        <v>25.400000000000002</v>
      </c>
      <c r="V292" s="109">
        <f t="shared" si="126"/>
        <v>0</v>
      </c>
      <c r="W292" s="16">
        <f t="shared" si="127"/>
        <v>21.206728953433903</v>
      </c>
      <c r="X292" s="17">
        <f t="shared" si="128"/>
        <v>0</v>
      </c>
      <c r="Y292" s="18">
        <f t="shared" si="129"/>
        <v>0</v>
      </c>
      <c r="Z292" s="191"/>
      <c r="AA292" s="113">
        <f t="shared" si="130"/>
        <v>0</v>
      </c>
      <c r="AB292" s="4">
        <f t="shared" si="131"/>
        <v>0</v>
      </c>
      <c r="AD292" s="8"/>
      <c r="AE292" s="46">
        <f>'05-21 Gen Pivot'!V286</f>
        <v>414.5872</v>
      </c>
      <c r="AF292" s="120">
        <f>'05-21 KP Int Load &amp; Marg Loss'!N282</f>
        <v>524.96999999999991</v>
      </c>
      <c r="AG292" s="47">
        <f>'05-21 KP Int Load &amp; Marg Loss'!V282</f>
        <v>7.95</v>
      </c>
      <c r="AH292" s="46">
        <f>'05-21 Gen Pivot'!W286</f>
        <v>595.5</v>
      </c>
      <c r="AJ292" s="122">
        <f>'05-21 Gen Pivot'!Y286</f>
        <v>532</v>
      </c>
      <c r="AL292" s="8">
        <f t="shared" si="133"/>
        <v>63.5</v>
      </c>
      <c r="AN292" s="8">
        <f t="shared" si="134"/>
        <v>414.5872</v>
      </c>
      <c r="AP292" s="12">
        <f t="shared" si="135"/>
        <v>-180.9128</v>
      </c>
      <c r="AR292" s="122">
        <f>'05-21 Gen Pivot'!X286</f>
        <v>1475.5</v>
      </c>
    </row>
    <row r="293" spans="1:44" x14ac:dyDescent="0.25">
      <c r="A293" s="126">
        <f t="shared" si="132"/>
        <v>44328.749999999316</v>
      </c>
      <c r="B293" s="171">
        <v>385</v>
      </c>
      <c r="C293" s="98"/>
      <c r="D293" s="98"/>
      <c r="E293" s="89">
        <f t="shared" si="111"/>
        <v>385</v>
      </c>
      <c r="F293" s="29">
        <f t="shared" si="112"/>
        <v>282</v>
      </c>
      <c r="G293" s="28" t="str">
        <f t="shared" si="113"/>
        <v>Yes</v>
      </c>
      <c r="H293" s="33">
        <f>'05-21 Hourly Purch Alloc'!F287</f>
        <v>110.37299999999999</v>
      </c>
      <c r="I293" s="23">
        <f t="shared" si="114"/>
        <v>8.0499999999999989</v>
      </c>
      <c r="J293" s="13">
        <f t="shared" si="115"/>
        <v>110.37299999999999</v>
      </c>
      <c r="K293" s="96">
        <f t="shared" si="116"/>
        <v>110.37299999999999</v>
      </c>
      <c r="L293" s="13">
        <f t="shared" si="117"/>
        <v>405.39679999999998</v>
      </c>
      <c r="M293" s="13">
        <f t="shared" si="118"/>
        <v>595.5</v>
      </c>
      <c r="N293" s="13">
        <f t="shared" si="119"/>
        <v>523.82000000000005</v>
      </c>
      <c r="O293" s="11">
        <f t="shared" si="120"/>
        <v>0</v>
      </c>
      <c r="P293" s="11">
        <f t="shared" si="121"/>
        <v>0</v>
      </c>
      <c r="Q293" s="11">
        <f t="shared" si="122"/>
        <v>0</v>
      </c>
      <c r="R293" s="15">
        <f t="shared" si="123"/>
        <v>0</v>
      </c>
      <c r="S293" s="15">
        <f t="shared" si="124"/>
        <v>0</v>
      </c>
      <c r="T293" s="15">
        <f t="shared" si="125"/>
        <v>0</v>
      </c>
      <c r="U293" s="121">
        <f>'05-21 Hourly Purch Alloc'!J287</f>
        <v>28.023502994391748</v>
      </c>
      <c r="V293" s="109">
        <f t="shared" si="126"/>
        <v>0</v>
      </c>
      <c r="W293" s="16">
        <f t="shared" si="127"/>
        <v>21.206728953433903</v>
      </c>
      <c r="X293" s="17">
        <f t="shared" si="128"/>
        <v>0</v>
      </c>
      <c r="Y293" s="18">
        <f t="shared" si="129"/>
        <v>0</v>
      </c>
      <c r="Z293" s="191"/>
      <c r="AA293" s="113">
        <f t="shared" si="130"/>
        <v>0</v>
      </c>
      <c r="AB293" s="4">
        <f t="shared" si="131"/>
        <v>0</v>
      </c>
      <c r="AD293" s="8"/>
      <c r="AE293" s="46">
        <f>'05-21 Gen Pivot'!V287</f>
        <v>405.39679999999998</v>
      </c>
      <c r="AF293" s="120">
        <f>'05-21 KP Int Load &amp; Marg Loss'!N283</f>
        <v>523.82000000000005</v>
      </c>
      <c r="AG293" s="47">
        <f>'05-21 KP Int Load &amp; Marg Loss'!V283</f>
        <v>8.0499999999999989</v>
      </c>
      <c r="AH293" s="46">
        <f>'05-21 Gen Pivot'!W287</f>
        <v>595.5</v>
      </c>
      <c r="AJ293" s="122">
        <f>'05-21 Gen Pivot'!Y287</f>
        <v>593</v>
      </c>
      <c r="AL293" s="8">
        <f t="shared" si="133"/>
        <v>2.5</v>
      </c>
      <c r="AN293" s="8">
        <f t="shared" si="134"/>
        <v>405.39679999999998</v>
      </c>
      <c r="AP293" s="12">
        <f t="shared" si="135"/>
        <v>-190.10320000000002</v>
      </c>
      <c r="AR293" s="122">
        <f>'05-21 Gen Pivot'!X287</f>
        <v>1475.5</v>
      </c>
    </row>
    <row r="294" spans="1:44" x14ac:dyDescent="0.25">
      <c r="A294" s="126">
        <f t="shared" si="132"/>
        <v>44328.79166666598</v>
      </c>
      <c r="B294" s="171">
        <v>385</v>
      </c>
      <c r="C294" s="98"/>
      <c r="D294" s="98"/>
      <c r="E294" s="89">
        <f t="shared" si="111"/>
        <v>385</v>
      </c>
      <c r="F294" s="29">
        <f t="shared" si="112"/>
        <v>283</v>
      </c>
      <c r="G294" s="28" t="str">
        <f t="shared" si="113"/>
        <v>Yes</v>
      </c>
      <c r="H294" s="33">
        <f>'05-21 Hourly Purch Alloc'!F288</f>
        <v>122.387</v>
      </c>
      <c r="I294" s="23">
        <f t="shared" si="114"/>
        <v>8.27</v>
      </c>
      <c r="J294" s="13">
        <f t="shared" si="115"/>
        <v>122.387</v>
      </c>
      <c r="K294" s="96">
        <f t="shared" si="116"/>
        <v>122.387</v>
      </c>
      <c r="L294" s="13">
        <f t="shared" si="117"/>
        <v>394.04320000000001</v>
      </c>
      <c r="M294" s="13">
        <f t="shared" si="118"/>
        <v>595.5</v>
      </c>
      <c r="N294" s="13">
        <f t="shared" si="119"/>
        <v>524.69000000000005</v>
      </c>
      <c r="O294" s="11">
        <f t="shared" si="120"/>
        <v>0</v>
      </c>
      <c r="P294" s="11">
        <f t="shared" si="121"/>
        <v>0</v>
      </c>
      <c r="Q294" s="11">
        <f t="shared" si="122"/>
        <v>0</v>
      </c>
      <c r="R294" s="15">
        <f t="shared" si="123"/>
        <v>0</v>
      </c>
      <c r="S294" s="15">
        <f t="shared" si="124"/>
        <v>0</v>
      </c>
      <c r="T294" s="15">
        <f t="shared" si="125"/>
        <v>0</v>
      </c>
      <c r="U294" s="121">
        <f>'05-21 Hourly Purch Alloc'!J288</f>
        <v>25.505932035265186</v>
      </c>
      <c r="V294" s="109">
        <f t="shared" si="126"/>
        <v>0</v>
      </c>
      <c r="W294" s="16">
        <f t="shared" si="127"/>
        <v>21.206728953433903</v>
      </c>
      <c r="X294" s="17">
        <f t="shared" si="128"/>
        <v>0</v>
      </c>
      <c r="Y294" s="18">
        <f t="shared" si="129"/>
        <v>0</v>
      </c>
      <c r="Z294" s="191"/>
      <c r="AA294" s="113">
        <f t="shared" si="130"/>
        <v>0</v>
      </c>
      <c r="AB294" s="4">
        <f t="shared" si="131"/>
        <v>0</v>
      </c>
      <c r="AD294" s="8"/>
      <c r="AE294" s="46">
        <f>'05-21 Gen Pivot'!V288</f>
        <v>394.04320000000001</v>
      </c>
      <c r="AF294" s="120">
        <f>'05-21 KP Int Load &amp; Marg Loss'!N284</f>
        <v>524.69000000000005</v>
      </c>
      <c r="AG294" s="47">
        <f>'05-21 KP Int Load &amp; Marg Loss'!V284</f>
        <v>8.27</v>
      </c>
      <c r="AH294" s="46">
        <f>'05-21 Gen Pivot'!W288</f>
        <v>595.5</v>
      </c>
      <c r="AJ294" s="122">
        <f>'05-21 Gen Pivot'!Y288</f>
        <v>593</v>
      </c>
      <c r="AL294" s="8">
        <f t="shared" si="133"/>
        <v>2.5</v>
      </c>
      <c r="AN294" s="8">
        <f t="shared" si="134"/>
        <v>394.04320000000001</v>
      </c>
      <c r="AP294" s="12">
        <f t="shared" si="135"/>
        <v>-201.45679999999999</v>
      </c>
      <c r="AR294" s="122">
        <f>'05-21 Gen Pivot'!X288</f>
        <v>1475.5</v>
      </c>
    </row>
    <row r="295" spans="1:44" x14ac:dyDescent="0.25">
      <c r="A295" s="126">
        <f t="shared" si="132"/>
        <v>44328.833333332645</v>
      </c>
      <c r="B295" s="171">
        <v>385</v>
      </c>
      <c r="C295" s="98"/>
      <c r="D295" s="98"/>
      <c r="E295" s="89">
        <f t="shared" si="111"/>
        <v>385</v>
      </c>
      <c r="F295" s="29">
        <f t="shared" si="112"/>
        <v>284</v>
      </c>
      <c r="G295" s="28" t="str">
        <f t="shared" si="113"/>
        <v>Yes</v>
      </c>
      <c r="H295" s="33">
        <f>'05-21 Hourly Purch Alloc'!F289</f>
        <v>136.916</v>
      </c>
      <c r="I295" s="23">
        <f t="shared" si="114"/>
        <v>8.4599999999999991</v>
      </c>
      <c r="J295" s="13">
        <f t="shared" si="115"/>
        <v>136.916</v>
      </c>
      <c r="K295" s="96">
        <f t="shared" si="116"/>
        <v>136.916</v>
      </c>
      <c r="L295" s="13">
        <f t="shared" si="117"/>
        <v>381.90879999999999</v>
      </c>
      <c r="M295" s="13">
        <f t="shared" si="118"/>
        <v>595.5</v>
      </c>
      <c r="N295" s="13">
        <f t="shared" si="119"/>
        <v>527.29000000000008</v>
      </c>
      <c r="O295" s="11">
        <f t="shared" si="120"/>
        <v>0</v>
      </c>
      <c r="P295" s="11">
        <f t="shared" si="121"/>
        <v>0</v>
      </c>
      <c r="Q295" s="11">
        <f t="shared" si="122"/>
        <v>0</v>
      </c>
      <c r="R295" s="15">
        <f t="shared" si="123"/>
        <v>0</v>
      </c>
      <c r="S295" s="15">
        <f t="shared" si="124"/>
        <v>0</v>
      </c>
      <c r="T295" s="15">
        <f t="shared" si="125"/>
        <v>0</v>
      </c>
      <c r="U295" s="121">
        <f>'05-21 Hourly Purch Alloc'!J289</f>
        <v>28.198877618393759</v>
      </c>
      <c r="V295" s="109">
        <f t="shared" si="126"/>
        <v>0</v>
      </c>
      <c r="W295" s="16">
        <f t="shared" si="127"/>
        <v>21.206728953433903</v>
      </c>
      <c r="X295" s="17">
        <f t="shared" si="128"/>
        <v>0</v>
      </c>
      <c r="Y295" s="18">
        <f t="shared" si="129"/>
        <v>0</v>
      </c>
      <c r="Z295" s="191"/>
      <c r="AA295" s="113">
        <f t="shared" si="130"/>
        <v>0</v>
      </c>
      <c r="AB295" s="4">
        <f t="shared" si="131"/>
        <v>0</v>
      </c>
      <c r="AD295" s="8"/>
      <c r="AE295" s="46">
        <f>'05-21 Gen Pivot'!V289</f>
        <v>381.90879999999999</v>
      </c>
      <c r="AF295" s="120">
        <f>'05-21 KP Int Load &amp; Marg Loss'!N285</f>
        <v>527.29000000000008</v>
      </c>
      <c r="AG295" s="47">
        <f>'05-21 KP Int Load &amp; Marg Loss'!V285</f>
        <v>8.4599999999999991</v>
      </c>
      <c r="AH295" s="46">
        <f>'05-21 Gen Pivot'!W289</f>
        <v>595.5</v>
      </c>
      <c r="AJ295" s="122">
        <f>'05-21 Gen Pivot'!Y289</f>
        <v>593</v>
      </c>
      <c r="AL295" s="8">
        <f t="shared" si="133"/>
        <v>2.5</v>
      </c>
      <c r="AN295" s="8">
        <f t="shared" si="134"/>
        <v>381.90879999999999</v>
      </c>
      <c r="AP295" s="12">
        <f t="shared" si="135"/>
        <v>-213.59120000000001</v>
      </c>
      <c r="AR295" s="122">
        <f>'05-21 Gen Pivot'!X289</f>
        <v>1475.5</v>
      </c>
    </row>
    <row r="296" spans="1:44" x14ac:dyDescent="0.25">
      <c r="A296" s="126">
        <f t="shared" si="132"/>
        <v>44328.874999999309</v>
      </c>
      <c r="B296" s="171">
        <v>385</v>
      </c>
      <c r="C296" s="98"/>
      <c r="D296" s="98"/>
      <c r="E296" s="89">
        <f t="shared" si="111"/>
        <v>385</v>
      </c>
      <c r="F296" s="29">
        <f t="shared" si="112"/>
        <v>285</v>
      </c>
      <c r="G296" s="28" t="str">
        <f t="shared" si="113"/>
        <v>Yes</v>
      </c>
      <c r="H296" s="33">
        <f>'05-21 Hourly Purch Alloc'!F290</f>
        <v>147.26</v>
      </c>
      <c r="I296" s="23">
        <f t="shared" si="114"/>
        <v>8.75</v>
      </c>
      <c r="J296" s="13">
        <f t="shared" si="115"/>
        <v>147.26</v>
      </c>
      <c r="K296" s="96">
        <f t="shared" si="116"/>
        <v>147.26</v>
      </c>
      <c r="L296" s="13">
        <f t="shared" si="117"/>
        <v>402.02719999999999</v>
      </c>
      <c r="M296" s="13">
        <f t="shared" si="118"/>
        <v>595.5</v>
      </c>
      <c r="N296" s="13">
        <f t="shared" si="119"/>
        <v>546.43999999999994</v>
      </c>
      <c r="O296" s="11">
        <f t="shared" si="120"/>
        <v>0</v>
      </c>
      <c r="P296" s="11">
        <f t="shared" si="121"/>
        <v>0</v>
      </c>
      <c r="Q296" s="11">
        <f t="shared" si="122"/>
        <v>0</v>
      </c>
      <c r="R296" s="15">
        <f t="shared" si="123"/>
        <v>0</v>
      </c>
      <c r="S296" s="15">
        <f t="shared" si="124"/>
        <v>0</v>
      </c>
      <c r="T296" s="15">
        <f t="shared" si="125"/>
        <v>0</v>
      </c>
      <c r="U296" s="121">
        <f>'05-21 Hourly Purch Alloc'!J290</f>
        <v>28.648000000000003</v>
      </c>
      <c r="V296" s="109">
        <f t="shared" si="126"/>
        <v>0</v>
      </c>
      <c r="W296" s="16">
        <f t="shared" si="127"/>
        <v>21.206728953433903</v>
      </c>
      <c r="X296" s="17">
        <f t="shared" si="128"/>
        <v>0</v>
      </c>
      <c r="Y296" s="18">
        <f t="shared" si="129"/>
        <v>0</v>
      </c>
      <c r="Z296" s="191"/>
      <c r="AA296" s="113">
        <f t="shared" si="130"/>
        <v>0</v>
      </c>
      <c r="AB296" s="4">
        <f t="shared" si="131"/>
        <v>0</v>
      </c>
      <c r="AD296" s="8"/>
      <c r="AE296" s="46">
        <f>'05-21 Gen Pivot'!V290</f>
        <v>402.02719999999999</v>
      </c>
      <c r="AF296" s="120">
        <f>'05-21 KP Int Load &amp; Marg Loss'!N286</f>
        <v>546.43999999999994</v>
      </c>
      <c r="AG296" s="47">
        <f>'05-21 KP Int Load &amp; Marg Loss'!V286</f>
        <v>8.75</v>
      </c>
      <c r="AH296" s="46">
        <f>'05-21 Gen Pivot'!W290</f>
        <v>595.5</v>
      </c>
      <c r="AJ296" s="122">
        <f>'05-21 Gen Pivot'!Y290</f>
        <v>593</v>
      </c>
      <c r="AL296" s="8">
        <f t="shared" si="133"/>
        <v>2.5</v>
      </c>
      <c r="AN296" s="8">
        <f t="shared" si="134"/>
        <v>402.02719999999999</v>
      </c>
      <c r="AP296" s="12">
        <f t="shared" si="135"/>
        <v>-193.47280000000001</v>
      </c>
      <c r="AR296" s="122">
        <f>'05-21 Gen Pivot'!X290</f>
        <v>1475.5</v>
      </c>
    </row>
    <row r="297" spans="1:44" x14ac:dyDescent="0.25">
      <c r="A297" s="126">
        <f t="shared" si="132"/>
        <v>44328.916666665973</v>
      </c>
      <c r="B297" s="171">
        <v>385</v>
      </c>
      <c r="C297" s="98"/>
      <c r="D297" s="98"/>
      <c r="E297" s="89">
        <f t="shared" si="111"/>
        <v>385</v>
      </c>
      <c r="F297" s="29">
        <f t="shared" si="112"/>
        <v>286</v>
      </c>
      <c r="G297" s="28" t="str">
        <f t="shared" si="113"/>
        <v>Yes</v>
      </c>
      <c r="H297" s="33">
        <f>'05-21 Hourly Purch Alloc'!F291</f>
        <v>137.13199999999998</v>
      </c>
      <c r="I297" s="23">
        <f t="shared" si="114"/>
        <v>8.7200000000000006</v>
      </c>
      <c r="J297" s="13">
        <f t="shared" si="115"/>
        <v>137.13199999999998</v>
      </c>
      <c r="K297" s="96">
        <f t="shared" si="116"/>
        <v>137.13199999999998</v>
      </c>
      <c r="L297" s="13">
        <f t="shared" si="117"/>
        <v>399.56639999999999</v>
      </c>
      <c r="M297" s="13">
        <f t="shared" si="118"/>
        <v>595.5</v>
      </c>
      <c r="N297" s="13">
        <f t="shared" si="119"/>
        <v>545.42999999999995</v>
      </c>
      <c r="O297" s="11">
        <f t="shared" si="120"/>
        <v>0</v>
      </c>
      <c r="P297" s="11">
        <f t="shared" si="121"/>
        <v>0</v>
      </c>
      <c r="Q297" s="11">
        <f t="shared" si="122"/>
        <v>0</v>
      </c>
      <c r="R297" s="15">
        <f t="shared" si="123"/>
        <v>0</v>
      </c>
      <c r="S297" s="15">
        <f t="shared" si="124"/>
        <v>0</v>
      </c>
      <c r="T297" s="15">
        <f t="shared" si="125"/>
        <v>0</v>
      </c>
      <c r="U297" s="121">
        <f>'05-21 Hourly Purch Alloc'!J291</f>
        <v>27.475311962197011</v>
      </c>
      <c r="V297" s="109">
        <f t="shared" si="126"/>
        <v>0</v>
      </c>
      <c r="W297" s="16">
        <f t="shared" si="127"/>
        <v>21.206728953433903</v>
      </c>
      <c r="X297" s="17">
        <f t="shared" si="128"/>
        <v>0</v>
      </c>
      <c r="Y297" s="18">
        <f t="shared" si="129"/>
        <v>0</v>
      </c>
      <c r="Z297" s="191"/>
      <c r="AA297" s="113">
        <f t="shared" si="130"/>
        <v>0</v>
      </c>
      <c r="AB297" s="4">
        <f t="shared" si="131"/>
        <v>0</v>
      </c>
      <c r="AD297" s="8"/>
      <c r="AE297" s="46">
        <f>'05-21 Gen Pivot'!V291</f>
        <v>399.56639999999999</v>
      </c>
      <c r="AF297" s="120">
        <f>'05-21 KP Int Load &amp; Marg Loss'!N287</f>
        <v>545.42999999999995</v>
      </c>
      <c r="AG297" s="47">
        <f>'05-21 KP Int Load &amp; Marg Loss'!V287</f>
        <v>8.7200000000000006</v>
      </c>
      <c r="AH297" s="46">
        <f>'05-21 Gen Pivot'!W291</f>
        <v>595.5</v>
      </c>
      <c r="AJ297" s="122">
        <f>'05-21 Gen Pivot'!Y291</f>
        <v>560</v>
      </c>
      <c r="AL297" s="8">
        <f t="shared" si="133"/>
        <v>35.5</v>
      </c>
      <c r="AN297" s="8">
        <f t="shared" si="134"/>
        <v>399.56639999999999</v>
      </c>
      <c r="AP297" s="12">
        <f t="shared" si="135"/>
        <v>-195.93360000000001</v>
      </c>
      <c r="AR297" s="122">
        <f>'05-21 Gen Pivot'!X291</f>
        <v>1475.5</v>
      </c>
    </row>
    <row r="298" spans="1:44" x14ac:dyDescent="0.25">
      <c r="A298" s="126">
        <f t="shared" si="132"/>
        <v>44328.958333332637</v>
      </c>
      <c r="B298" s="171">
        <v>385</v>
      </c>
      <c r="C298" s="98"/>
      <c r="D298" s="98"/>
      <c r="E298" s="89">
        <f t="shared" si="111"/>
        <v>385</v>
      </c>
      <c r="F298" s="29">
        <f t="shared" si="112"/>
        <v>287</v>
      </c>
      <c r="G298" s="28" t="str">
        <f t="shared" si="113"/>
        <v>Yes</v>
      </c>
      <c r="H298" s="33">
        <f>'05-21 Hourly Purch Alloc'!F292</f>
        <v>150.04599999999999</v>
      </c>
      <c r="I298" s="23">
        <f t="shared" si="114"/>
        <v>8.43</v>
      </c>
      <c r="J298" s="13">
        <f t="shared" si="115"/>
        <v>150.04599999999999</v>
      </c>
      <c r="K298" s="96">
        <f t="shared" si="116"/>
        <v>150.04599999999999</v>
      </c>
      <c r="L298" s="13">
        <f t="shared" si="117"/>
        <v>366.54400000000004</v>
      </c>
      <c r="M298" s="13">
        <f t="shared" si="118"/>
        <v>595.5</v>
      </c>
      <c r="N298" s="13">
        <f t="shared" si="119"/>
        <v>525.02</v>
      </c>
      <c r="O298" s="11">
        <f t="shared" si="120"/>
        <v>0</v>
      </c>
      <c r="P298" s="11">
        <f t="shared" si="121"/>
        <v>0</v>
      </c>
      <c r="Q298" s="11">
        <f t="shared" si="122"/>
        <v>0</v>
      </c>
      <c r="R298" s="15">
        <f t="shared" si="123"/>
        <v>0</v>
      </c>
      <c r="S298" s="15">
        <f t="shared" si="124"/>
        <v>0</v>
      </c>
      <c r="T298" s="15">
        <f t="shared" si="125"/>
        <v>0</v>
      </c>
      <c r="U298" s="121">
        <f>'05-21 Hourly Purch Alloc'!J292</f>
        <v>24.376156818575637</v>
      </c>
      <c r="V298" s="109">
        <f t="shared" si="126"/>
        <v>0</v>
      </c>
      <c r="W298" s="16">
        <f t="shared" si="127"/>
        <v>21.206728953433903</v>
      </c>
      <c r="X298" s="17">
        <f t="shared" si="128"/>
        <v>0</v>
      </c>
      <c r="Y298" s="18">
        <f t="shared" si="129"/>
        <v>0</v>
      </c>
      <c r="Z298" s="191"/>
      <c r="AA298" s="113">
        <f t="shared" si="130"/>
        <v>0</v>
      </c>
      <c r="AB298" s="4">
        <f t="shared" si="131"/>
        <v>0</v>
      </c>
      <c r="AD298" s="8"/>
      <c r="AE298" s="46">
        <f>'05-21 Gen Pivot'!V292</f>
        <v>366.54400000000004</v>
      </c>
      <c r="AF298" s="120">
        <f>'05-21 KP Int Load &amp; Marg Loss'!N288</f>
        <v>525.02</v>
      </c>
      <c r="AG298" s="47">
        <f>'05-21 KP Int Load &amp; Marg Loss'!V288</f>
        <v>8.43</v>
      </c>
      <c r="AH298" s="46">
        <f>'05-21 Gen Pivot'!W292</f>
        <v>595.5</v>
      </c>
      <c r="AJ298" s="122">
        <f>'05-21 Gen Pivot'!Y292</f>
        <v>535.5</v>
      </c>
      <c r="AL298" s="8">
        <f t="shared" si="133"/>
        <v>60</v>
      </c>
      <c r="AN298" s="8">
        <f t="shared" si="134"/>
        <v>366.54400000000004</v>
      </c>
      <c r="AP298" s="12">
        <f t="shared" si="135"/>
        <v>-228.95599999999996</v>
      </c>
      <c r="AR298" s="122">
        <f>'05-21 Gen Pivot'!X292</f>
        <v>1475.5</v>
      </c>
    </row>
    <row r="299" spans="1:44" x14ac:dyDescent="0.25">
      <c r="A299" s="126">
        <f t="shared" si="132"/>
        <v>44328.999999999302</v>
      </c>
      <c r="B299" s="171">
        <v>385</v>
      </c>
      <c r="C299" s="98"/>
      <c r="D299" s="98"/>
      <c r="E299" s="89">
        <f t="shared" si="111"/>
        <v>385</v>
      </c>
      <c r="F299" s="29">
        <f t="shared" si="112"/>
        <v>288</v>
      </c>
      <c r="G299" s="28" t="str">
        <f t="shared" si="113"/>
        <v>Yes</v>
      </c>
      <c r="H299" s="33">
        <f>'05-21 Hourly Purch Alloc'!F293</f>
        <v>195.8</v>
      </c>
      <c r="I299" s="23">
        <f t="shared" si="114"/>
        <v>7.78</v>
      </c>
      <c r="J299" s="13">
        <f t="shared" si="115"/>
        <v>195.8</v>
      </c>
      <c r="K299" s="96">
        <f t="shared" si="116"/>
        <v>195.8</v>
      </c>
      <c r="L299" s="13">
        <f t="shared" si="117"/>
        <v>308.74720000000002</v>
      </c>
      <c r="M299" s="13">
        <f t="shared" si="118"/>
        <v>577.5</v>
      </c>
      <c r="N299" s="13">
        <f t="shared" si="119"/>
        <v>498.91999999999996</v>
      </c>
      <c r="O299" s="11">
        <f t="shared" si="120"/>
        <v>0</v>
      </c>
      <c r="P299" s="11">
        <f t="shared" si="121"/>
        <v>0</v>
      </c>
      <c r="Q299" s="11">
        <f t="shared" si="122"/>
        <v>0</v>
      </c>
      <c r="R299" s="15">
        <f t="shared" si="123"/>
        <v>0</v>
      </c>
      <c r="S299" s="15">
        <f t="shared" si="124"/>
        <v>0</v>
      </c>
      <c r="T299" s="15">
        <f t="shared" si="125"/>
        <v>0</v>
      </c>
      <c r="U299" s="121">
        <f>'05-21 Hourly Purch Alloc'!J293</f>
        <v>21.59</v>
      </c>
      <c r="V299" s="109">
        <f t="shared" si="126"/>
        <v>0</v>
      </c>
      <c r="W299" s="16">
        <f t="shared" si="127"/>
        <v>21.206728953433903</v>
      </c>
      <c r="X299" s="17">
        <f t="shared" si="128"/>
        <v>0</v>
      </c>
      <c r="Y299" s="18">
        <f t="shared" si="129"/>
        <v>0</v>
      </c>
      <c r="Z299" s="191"/>
      <c r="AA299" s="113">
        <f t="shared" si="130"/>
        <v>0</v>
      </c>
      <c r="AB299" s="4">
        <f t="shared" si="131"/>
        <v>0</v>
      </c>
      <c r="AD299" s="8"/>
      <c r="AE299" s="46">
        <f>'05-21 Gen Pivot'!V293</f>
        <v>308.74720000000002</v>
      </c>
      <c r="AF299" s="120">
        <f>'05-21 KP Int Load &amp; Marg Loss'!N289</f>
        <v>498.91999999999996</v>
      </c>
      <c r="AG299" s="47">
        <f>'05-21 KP Int Load &amp; Marg Loss'!V289</f>
        <v>7.78</v>
      </c>
      <c r="AH299" s="46">
        <f>'05-21 Gen Pivot'!W293</f>
        <v>577.5</v>
      </c>
      <c r="AJ299" s="122">
        <f>'05-21 Gen Pivot'!Y293</f>
        <v>545.5</v>
      </c>
      <c r="AL299" s="8">
        <f t="shared" si="133"/>
        <v>32</v>
      </c>
      <c r="AN299" s="8">
        <f t="shared" si="134"/>
        <v>308.74720000000002</v>
      </c>
      <c r="AP299" s="12">
        <f t="shared" si="135"/>
        <v>-268.75279999999998</v>
      </c>
      <c r="AR299" s="122">
        <f>'05-21 Gen Pivot'!X293</f>
        <v>1475.5</v>
      </c>
    </row>
    <row r="300" spans="1:44" x14ac:dyDescent="0.25">
      <c r="A300" s="126">
        <f t="shared" si="132"/>
        <v>44329.041666665966</v>
      </c>
      <c r="B300" s="171">
        <v>385</v>
      </c>
      <c r="C300" s="98"/>
      <c r="D300" s="98"/>
      <c r="E300" s="89">
        <f t="shared" si="111"/>
        <v>385</v>
      </c>
      <c r="F300" s="29">
        <f t="shared" si="112"/>
        <v>289</v>
      </c>
      <c r="G300" s="28" t="str">
        <f t="shared" si="113"/>
        <v>Yes</v>
      </c>
      <c r="H300" s="33">
        <f>'05-21 Hourly Purch Alloc'!F294</f>
        <v>212.399</v>
      </c>
      <c r="I300" s="23">
        <f t="shared" si="114"/>
        <v>7.6</v>
      </c>
      <c r="J300" s="13">
        <f t="shared" si="115"/>
        <v>212.399</v>
      </c>
      <c r="K300" s="96">
        <f t="shared" si="116"/>
        <v>212.399</v>
      </c>
      <c r="L300" s="13">
        <f t="shared" si="117"/>
        <v>289.67679999999996</v>
      </c>
      <c r="M300" s="13">
        <f t="shared" si="118"/>
        <v>595.5</v>
      </c>
      <c r="N300" s="13">
        <f t="shared" si="119"/>
        <v>499.84</v>
      </c>
      <c r="O300" s="11">
        <f t="shared" si="120"/>
        <v>0</v>
      </c>
      <c r="P300" s="11">
        <f t="shared" si="121"/>
        <v>0</v>
      </c>
      <c r="Q300" s="11">
        <f t="shared" si="122"/>
        <v>0</v>
      </c>
      <c r="R300" s="15">
        <f t="shared" si="123"/>
        <v>0</v>
      </c>
      <c r="S300" s="15">
        <f t="shared" si="124"/>
        <v>0</v>
      </c>
      <c r="T300" s="15">
        <f t="shared" si="125"/>
        <v>0</v>
      </c>
      <c r="U300" s="121">
        <f>'05-21 Hourly Purch Alloc'!J294</f>
        <v>21.549979048865577</v>
      </c>
      <c r="V300" s="109">
        <f t="shared" si="126"/>
        <v>0</v>
      </c>
      <c r="W300" s="16">
        <f t="shared" si="127"/>
        <v>21.206728953433903</v>
      </c>
      <c r="X300" s="17">
        <f t="shared" si="128"/>
        <v>0</v>
      </c>
      <c r="Y300" s="18">
        <f t="shared" si="129"/>
        <v>0</v>
      </c>
      <c r="Z300" s="191"/>
      <c r="AA300" s="113">
        <f t="shared" si="130"/>
        <v>0</v>
      </c>
      <c r="AB300" s="4">
        <f t="shared" si="131"/>
        <v>0</v>
      </c>
      <c r="AD300" s="8"/>
      <c r="AE300" s="46">
        <f>'05-21 Gen Pivot'!V294</f>
        <v>289.67679999999996</v>
      </c>
      <c r="AF300" s="120">
        <f>'05-21 KP Int Load &amp; Marg Loss'!N290</f>
        <v>499.84</v>
      </c>
      <c r="AG300" s="47">
        <f>'05-21 KP Int Load &amp; Marg Loss'!V290</f>
        <v>7.6</v>
      </c>
      <c r="AH300" s="46">
        <f>'05-21 Gen Pivot'!W294</f>
        <v>595.5</v>
      </c>
      <c r="AJ300" s="122">
        <f>'05-21 Gen Pivot'!Y294</f>
        <v>593</v>
      </c>
      <c r="AL300" s="8">
        <f t="shared" si="133"/>
        <v>2.5</v>
      </c>
      <c r="AN300" s="8">
        <f t="shared" si="134"/>
        <v>289.67679999999996</v>
      </c>
      <c r="AP300" s="12">
        <f t="shared" si="135"/>
        <v>-305.82320000000004</v>
      </c>
      <c r="AR300" s="122">
        <f>'05-21 Gen Pivot'!X294</f>
        <v>1475.5</v>
      </c>
    </row>
    <row r="301" spans="1:44" x14ac:dyDescent="0.25">
      <c r="A301" s="126">
        <f t="shared" si="132"/>
        <v>44329.08333333263</v>
      </c>
      <c r="B301" s="171">
        <v>385</v>
      </c>
      <c r="C301" s="98"/>
      <c r="D301" s="98"/>
      <c r="E301" s="89">
        <f t="shared" si="111"/>
        <v>385</v>
      </c>
      <c r="F301" s="29">
        <f t="shared" si="112"/>
        <v>290</v>
      </c>
      <c r="G301" s="28" t="str">
        <f t="shared" si="113"/>
        <v>Yes</v>
      </c>
      <c r="H301" s="33">
        <f>'05-21 Hourly Purch Alloc'!F295</f>
        <v>207.8</v>
      </c>
      <c r="I301" s="23">
        <f t="shared" si="114"/>
        <v>7.79</v>
      </c>
      <c r="J301" s="13">
        <f t="shared" si="115"/>
        <v>207.8</v>
      </c>
      <c r="K301" s="96">
        <f t="shared" si="116"/>
        <v>207.8</v>
      </c>
      <c r="L301" s="13">
        <f t="shared" si="117"/>
        <v>280.83199999999999</v>
      </c>
      <c r="M301" s="13">
        <f t="shared" si="118"/>
        <v>509.5</v>
      </c>
      <c r="N301" s="13">
        <f t="shared" si="119"/>
        <v>496.17</v>
      </c>
      <c r="O301" s="11">
        <f t="shared" si="120"/>
        <v>0</v>
      </c>
      <c r="P301" s="11">
        <f t="shared" si="121"/>
        <v>0</v>
      </c>
      <c r="Q301" s="11">
        <f t="shared" si="122"/>
        <v>0</v>
      </c>
      <c r="R301" s="15">
        <f t="shared" si="123"/>
        <v>0</v>
      </c>
      <c r="S301" s="15">
        <f t="shared" si="124"/>
        <v>0</v>
      </c>
      <c r="T301" s="15">
        <f t="shared" si="125"/>
        <v>0</v>
      </c>
      <c r="U301" s="121">
        <f>'05-21 Hourly Purch Alloc'!J295</f>
        <v>20.13</v>
      </c>
      <c r="V301" s="109">
        <f t="shared" si="126"/>
        <v>0</v>
      </c>
      <c r="W301" s="16">
        <f t="shared" si="127"/>
        <v>21.206728953433903</v>
      </c>
      <c r="X301" s="17">
        <f t="shared" si="128"/>
        <v>0</v>
      </c>
      <c r="Y301" s="18">
        <f t="shared" si="129"/>
        <v>0</v>
      </c>
      <c r="Z301" s="191"/>
      <c r="AA301" s="113">
        <f t="shared" si="130"/>
        <v>0</v>
      </c>
      <c r="AB301" s="4">
        <f t="shared" si="131"/>
        <v>0</v>
      </c>
      <c r="AD301" s="8"/>
      <c r="AE301" s="46">
        <f>'05-21 Gen Pivot'!V295</f>
        <v>280.83199999999999</v>
      </c>
      <c r="AF301" s="120">
        <f>'05-21 KP Int Load &amp; Marg Loss'!N291</f>
        <v>496.17</v>
      </c>
      <c r="AG301" s="47">
        <f>'05-21 KP Int Load &amp; Marg Loss'!V291</f>
        <v>7.79</v>
      </c>
      <c r="AH301" s="46">
        <f>'05-21 Gen Pivot'!W295</f>
        <v>509.5</v>
      </c>
      <c r="AJ301" s="122">
        <f>'05-21 Gen Pivot'!Y295</f>
        <v>508</v>
      </c>
      <c r="AL301" s="8">
        <f t="shared" si="133"/>
        <v>1.5</v>
      </c>
      <c r="AN301" s="8">
        <f t="shared" si="134"/>
        <v>280.83199999999999</v>
      </c>
      <c r="AP301" s="12">
        <f t="shared" si="135"/>
        <v>-228.66800000000001</v>
      </c>
      <c r="AR301" s="122">
        <f>'05-21 Gen Pivot'!X295</f>
        <v>1475.5</v>
      </c>
    </row>
    <row r="302" spans="1:44" x14ac:dyDescent="0.25">
      <c r="A302" s="126">
        <f t="shared" si="132"/>
        <v>44329.124999999294</v>
      </c>
      <c r="B302" s="171">
        <v>385</v>
      </c>
      <c r="C302" s="98"/>
      <c r="D302" s="98"/>
      <c r="E302" s="89">
        <f t="shared" si="111"/>
        <v>385</v>
      </c>
      <c r="F302" s="29">
        <f t="shared" si="112"/>
        <v>291</v>
      </c>
      <c r="G302" s="28" t="str">
        <f t="shared" si="113"/>
        <v>Yes</v>
      </c>
      <c r="H302" s="33">
        <f>'05-21 Hourly Purch Alloc'!F296</f>
        <v>211.23099999999999</v>
      </c>
      <c r="I302" s="23">
        <f t="shared" si="114"/>
        <v>8.01</v>
      </c>
      <c r="J302" s="13">
        <f t="shared" si="115"/>
        <v>211.23099999999999</v>
      </c>
      <c r="K302" s="96">
        <f t="shared" si="116"/>
        <v>211.23099999999999</v>
      </c>
      <c r="L302" s="13">
        <f t="shared" si="117"/>
        <v>280.6848</v>
      </c>
      <c r="M302" s="13">
        <f t="shared" si="118"/>
        <v>536.5</v>
      </c>
      <c r="N302" s="13">
        <f t="shared" si="119"/>
        <v>498.59</v>
      </c>
      <c r="O302" s="11">
        <f t="shared" si="120"/>
        <v>0</v>
      </c>
      <c r="P302" s="11">
        <f t="shared" si="121"/>
        <v>0</v>
      </c>
      <c r="Q302" s="11">
        <f t="shared" si="122"/>
        <v>0</v>
      </c>
      <c r="R302" s="15">
        <f t="shared" si="123"/>
        <v>0</v>
      </c>
      <c r="S302" s="15">
        <f t="shared" si="124"/>
        <v>0</v>
      </c>
      <c r="T302" s="15">
        <f t="shared" si="125"/>
        <v>0</v>
      </c>
      <c r="U302" s="121">
        <f>'05-21 Hourly Purch Alloc'!J296</f>
        <v>19.819979075041068</v>
      </c>
      <c r="V302" s="109">
        <f t="shared" si="126"/>
        <v>0</v>
      </c>
      <c r="W302" s="16">
        <f t="shared" si="127"/>
        <v>21.206728953433903</v>
      </c>
      <c r="X302" s="17">
        <f t="shared" si="128"/>
        <v>0</v>
      </c>
      <c r="Y302" s="18">
        <f t="shared" si="129"/>
        <v>0</v>
      </c>
      <c r="Z302" s="191"/>
      <c r="AA302" s="113">
        <f t="shared" si="130"/>
        <v>0</v>
      </c>
      <c r="AB302" s="4">
        <f t="shared" si="131"/>
        <v>0</v>
      </c>
      <c r="AD302" s="8"/>
      <c r="AE302" s="46">
        <f>'05-21 Gen Pivot'!V296</f>
        <v>280.6848</v>
      </c>
      <c r="AF302" s="120">
        <f>'05-21 KP Int Load &amp; Marg Loss'!N292</f>
        <v>498.59</v>
      </c>
      <c r="AG302" s="47">
        <f>'05-21 KP Int Load &amp; Marg Loss'!V292</f>
        <v>8.01</v>
      </c>
      <c r="AH302" s="46">
        <f>'05-21 Gen Pivot'!W296</f>
        <v>536.5</v>
      </c>
      <c r="AJ302" s="122">
        <f>'05-21 Gen Pivot'!Y296</f>
        <v>534.5</v>
      </c>
      <c r="AL302" s="8">
        <f t="shared" si="133"/>
        <v>2</v>
      </c>
      <c r="AN302" s="8">
        <f t="shared" si="134"/>
        <v>280.6848</v>
      </c>
      <c r="AP302" s="12">
        <f t="shared" si="135"/>
        <v>-255.8152</v>
      </c>
      <c r="AR302" s="122">
        <f>'05-21 Gen Pivot'!X296</f>
        <v>1475.5</v>
      </c>
    </row>
    <row r="303" spans="1:44" x14ac:dyDescent="0.25">
      <c r="A303" s="126">
        <f t="shared" si="132"/>
        <v>44329.166666665958</v>
      </c>
      <c r="B303" s="171">
        <v>385</v>
      </c>
      <c r="C303" s="98"/>
      <c r="D303" s="98"/>
      <c r="E303" s="89">
        <f t="shared" si="111"/>
        <v>385</v>
      </c>
      <c r="F303" s="29">
        <f t="shared" si="112"/>
        <v>292</v>
      </c>
      <c r="G303" s="28" t="str">
        <f t="shared" si="113"/>
        <v>Yes</v>
      </c>
      <c r="H303" s="33">
        <f>'05-21 Hourly Purch Alloc'!F297</f>
        <v>223.256</v>
      </c>
      <c r="I303" s="23">
        <f t="shared" si="114"/>
        <v>8.01</v>
      </c>
      <c r="J303" s="13">
        <f t="shared" si="115"/>
        <v>223.256</v>
      </c>
      <c r="K303" s="96">
        <f t="shared" si="116"/>
        <v>223.256</v>
      </c>
      <c r="L303" s="13">
        <f t="shared" si="117"/>
        <v>280.3184</v>
      </c>
      <c r="M303" s="13">
        <f t="shared" si="118"/>
        <v>516</v>
      </c>
      <c r="N303" s="13">
        <f t="shared" si="119"/>
        <v>511.57</v>
      </c>
      <c r="O303" s="11">
        <f t="shared" si="120"/>
        <v>0</v>
      </c>
      <c r="P303" s="11">
        <f t="shared" si="121"/>
        <v>0</v>
      </c>
      <c r="Q303" s="11">
        <f t="shared" si="122"/>
        <v>0</v>
      </c>
      <c r="R303" s="15">
        <f t="shared" si="123"/>
        <v>0</v>
      </c>
      <c r="S303" s="15">
        <f t="shared" si="124"/>
        <v>0</v>
      </c>
      <c r="T303" s="15">
        <f t="shared" si="125"/>
        <v>0</v>
      </c>
      <c r="U303" s="121">
        <f>'05-21 Hourly Purch Alloc'!J297</f>
        <v>19.616392822589315</v>
      </c>
      <c r="V303" s="109">
        <f t="shared" si="126"/>
        <v>0</v>
      </c>
      <c r="W303" s="16">
        <f t="shared" si="127"/>
        <v>21.206728953433903</v>
      </c>
      <c r="X303" s="17">
        <f t="shared" si="128"/>
        <v>0</v>
      </c>
      <c r="Y303" s="18">
        <f t="shared" si="129"/>
        <v>0</v>
      </c>
      <c r="Z303" s="191"/>
      <c r="AA303" s="113">
        <f t="shared" si="130"/>
        <v>0</v>
      </c>
      <c r="AB303" s="4">
        <f t="shared" si="131"/>
        <v>0</v>
      </c>
      <c r="AD303" s="8"/>
      <c r="AE303" s="46">
        <f>'05-21 Gen Pivot'!V297</f>
        <v>280.3184</v>
      </c>
      <c r="AF303" s="120">
        <f>'05-21 KP Int Load &amp; Marg Loss'!N293</f>
        <v>511.57</v>
      </c>
      <c r="AG303" s="47">
        <f>'05-21 KP Int Load &amp; Marg Loss'!V293</f>
        <v>8.01</v>
      </c>
      <c r="AH303" s="46">
        <f>'05-21 Gen Pivot'!W297</f>
        <v>516</v>
      </c>
      <c r="AJ303" s="122">
        <f>'05-21 Gen Pivot'!Y297</f>
        <v>514.5</v>
      </c>
      <c r="AL303" s="8">
        <f t="shared" si="133"/>
        <v>1.5</v>
      </c>
      <c r="AN303" s="8">
        <f t="shared" si="134"/>
        <v>280.3184</v>
      </c>
      <c r="AP303" s="12">
        <f t="shared" si="135"/>
        <v>-235.6816</v>
      </c>
      <c r="AR303" s="122">
        <f>'05-21 Gen Pivot'!X297</f>
        <v>1475.5</v>
      </c>
    </row>
    <row r="304" spans="1:44" x14ac:dyDescent="0.25">
      <c r="A304" s="126">
        <f t="shared" si="132"/>
        <v>44329.208333332623</v>
      </c>
      <c r="B304" s="171">
        <v>385</v>
      </c>
      <c r="C304" s="98"/>
      <c r="D304" s="98"/>
      <c r="E304" s="89">
        <f t="shared" si="111"/>
        <v>385</v>
      </c>
      <c r="F304" s="29">
        <f t="shared" si="112"/>
        <v>293</v>
      </c>
      <c r="G304" s="28" t="str">
        <f t="shared" si="113"/>
        <v>Yes</v>
      </c>
      <c r="H304" s="33">
        <f>'05-21 Hourly Purch Alloc'!F298</f>
        <v>238.42399999999998</v>
      </c>
      <c r="I304" s="23">
        <f t="shared" si="114"/>
        <v>8.69</v>
      </c>
      <c r="J304" s="13">
        <f t="shared" si="115"/>
        <v>238.42399999999998</v>
      </c>
      <c r="K304" s="96">
        <f t="shared" si="116"/>
        <v>238.42399999999998</v>
      </c>
      <c r="L304" s="13">
        <f t="shared" si="117"/>
        <v>280.90559999999999</v>
      </c>
      <c r="M304" s="13">
        <f t="shared" si="118"/>
        <v>529</v>
      </c>
      <c r="N304" s="13">
        <f t="shared" si="119"/>
        <v>528.02</v>
      </c>
      <c r="O304" s="11">
        <f t="shared" si="120"/>
        <v>0</v>
      </c>
      <c r="P304" s="11">
        <f t="shared" si="121"/>
        <v>0</v>
      </c>
      <c r="Q304" s="11">
        <f t="shared" si="122"/>
        <v>0</v>
      </c>
      <c r="R304" s="15">
        <f t="shared" si="123"/>
        <v>0</v>
      </c>
      <c r="S304" s="15">
        <f t="shared" si="124"/>
        <v>0</v>
      </c>
      <c r="T304" s="15">
        <f t="shared" si="125"/>
        <v>0</v>
      </c>
      <c r="U304" s="121">
        <f>'05-21 Hourly Purch Alloc'!J298</f>
        <v>20.618604737778078</v>
      </c>
      <c r="V304" s="109">
        <f t="shared" si="126"/>
        <v>0</v>
      </c>
      <c r="W304" s="16">
        <f t="shared" si="127"/>
        <v>21.206728953433903</v>
      </c>
      <c r="X304" s="17">
        <f t="shared" si="128"/>
        <v>0</v>
      </c>
      <c r="Y304" s="18">
        <f t="shared" si="129"/>
        <v>0</v>
      </c>
      <c r="Z304" s="191"/>
      <c r="AA304" s="113">
        <f t="shared" si="130"/>
        <v>0</v>
      </c>
      <c r="AB304" s="4">
        <f t="shared" si="131"/>
        <v>0</v>
      </c>
      <c r="AD304" s="8"/>
      <c r="AE304" s="46">
        <f>'05-21 Gen Pivot'!V298</f>
        <v>280.90559999999999</v>
      </c>
      <c r="AF304" s="120">
        <f>'05-21 KP Int Load &amp; Marg Loss'!N294</f>
        <v>528.02</v>
      </c>
      <c r="AG304" s="47">
        <f>'05-21 KP Int Load &amp; Marg Loss'!V294</f>
        <v>8.69</v>
      </c>
      <c r="AH304" s="46">
        <f>'05-21 Gen Pivot'!W298</f>
        <v>529</v>
      </c>
      <c r="AJ304" s="122">
        <f>'05-21 Gen Pivot'!Y298</f>
        <v>527</v>
      </c>
      <c r="AL304" s="8">
        <f t="shared" si="133"/>
        <v>2</v>
      </c>
      <c r="AN304" s="8">
        <f t="shared" si="134"/>
        <v>280.90559999999999</v>
      </c>
      <c r="AP304" s="12">
        <f t="shared" si="135"/>
        <v>-248.09440000000001</v>
      </c>
      <c r="AR304" s="122">
        <f>'05-21 Gen Pivot'!X298</f>
        <v>1475.5</v>
      </c>
    </row>
    <row r="305" spans="1:44" x14ac:dyDescent="0.25">
      <c r="A305" s="126">
        <f t="shared" si="132"/>
        <v>44329.249999999287</v>
      </c>
      <c r="B305" s="171">
        <v>385</v>
      </c>
      <c r="C305" s="98"/>
      <c r="D305" s="98"/>
      <c r="E305" s="89">
        <f t="shared" si="111"/>
        <v>385</v>
      </c>
      <c r="F305" s="29">
        <f t="shared" si="112"/>
        <v>294</v>
      </c>
      <c r="G305" s="28" t="str">
        <f t="shared" si="113"/>
        <v>Yes</v>
      </c>
      <c r="H305" s="33">
        <f>'05-21 Hourly Purch Alloc'!F299</f>
        <v>257.71699999999998</v>
      </c>
      <c r="I305" s="23">
        <f t="shared" si="114"/>
        <v>9.31</v>
      </c>
      <c r="J305" s="13">
        <f t="shared" si="115"/>
        <v>257.71699999999998</v>
      </c>
      <c r="K305" s="96">
        <f t="shared" si="116"/>
        <v>257.71699999999998</v>
      </c>
      <c r="L305" s="13">
        <f t="shared" si="117"/>
        <v>297.63839999999999</v>
      </c>
      <c r="M305" s="13">
        <f t="shared" si="118"/>
        <v>595.5</v>
      </c>
      <c r="N305" s="13">
        <f t="shared" si="119"/>
        <v>564.65</v>
      </c>
      <c r="O305" s="11">
        <f t="shared" si="120"/>
        <v>0</v>
      </c>
      <c r="P305" s="11">
        <f t="shared" si="121"/>
        <v>0</v>
      </c>
      <c r="Q305" s="11">
        <f t="shared" si="122"/>
        <v>0</v>
      </c>
      <c r="R305" s="15">
        <f t="shared" si="123"/>
        <v>0</v>
      </c>
      <c r="S305" s="15">
        <f t="shared" si="124"/>
        <v>0</v>
      </c>
      <c r="T305" s="15">
        <f t="shared" si="125"/>
        <v>0</v>
      </c>
      <c r="U305" s="121">
        <f>'05-21 Hourly Purch Alloc'!J299</f>
        <v>23.972059984401493</v>
      </c>
      <c r="V305" s="109">
        <f t="shared" si="126"/>
        <v>0</v>
      </c>
      <c r="W305" s="16">
        <f t="shared" si="127"/>
        <v>21.206728953433903</v>
      </c>
      <c r="X305" s="17">
        <f t="shared" si="128"/>
        <v>0</v>
      </c>
      <c r="Y305" s="18">
        <f t="shared" si="129"/>
        <v>0</v>
      </c>
      <c r="Z305" s="191"/>
      <c r="AA305" s="113">
        <f t="shared" si="130"/>
        <v>0</v>
      </c>
      <c r="AB305" s="4">
        <f t="shared" si="131"/>
        <v>0</v>
      </c>
      <c r="AD305" s="8"/>
      <c r="AE305" s="46">
        <f>'05-21 Gen Pivot'!V299</f>
        <v>297.63839999999999</v>
      </c>
      <c r="AF305" s="120">
        <f>'05-21 KP Int Load &amp; Marg Loss'!N295</f>
        <v>564.65</v>
      </c>
      <c r="AG305" s="47">
        <f>'05-21 KP Int Load &amp; Marg Loss'!V295</f>
        <v>9.31</v>
      </c>
      <c r="AH305" s="46">
        <f>'05-21 Gen Pivot'!W299</f>
        <v>595.5</v>
      </c>
      <c r="AJ305" s="122">
        <f>'05-21 Gen Pivot'!Y299</f>
        <v>593</v>
      </c>
      <c r="AL305" s="8">
        <f t="shared" si="133"/>
        <v>2.5</v>
      </c>
      <c r="AN305" s="8">
        <f t="shared" si="134"/>
        <v>297.63839999999999</v>
      </c>
      <c r="AP305" s="12">
        <f t="shared" si="135"/>
        <v>-297.86160000000001</v>
      </c>
      <c r="AR305" s="122">
        <f>'05-21 Gen Pivot'!X299</f>
        <v>1475.5</v>
      </c>
    </row>
    <row r="306" spans="1:44" x14ac:dyDescent="0.25">
      <c r="A306" s="126">
        <f t="shared" si="132"/>
        <v>44329.291666665951</v>
      </c>
      <c r="B306" s="171">
        <v>385</v>
      </c>
      <c r="C306" s="98"/>
      <c r="D306" s="98"/>
      <c r="E306" s="89">
        <f t="shared" si="111"/>
        <v>385</v>
      </c>
      <c r="F306" s="29">
        <f t="shared" si="112"/>
        <v>295</v>
      </c>
      <c r="G306" s="28" t="str">
        <f t="shared" si="113"/>
        <v>Yes</v>
      </c>
      <c r="H306" s="33">
        <f>'05-21 Hourly Purch Alloc'!F300</f>
        <v>297.57</v>
      </c>
      <c r="I306" s="23">
        <f t="shared" si="114"/>
        <v>10.4</v>
      </c>
      <c r="J306" s="13">
        <f t="shared" si="115"/>
        <v>297.57</v>
      </c>
      <c r="K306" s="96">
        <f t="shared" si="116"/>
        <v>297.57</v>
      </c>
      <c r="L306" s="13">
        <f t="shared" si="117"/>
        <v>301.46080000000001</v>
      </c>
      <c r="M306" s="13">
        <f t="shared" si="118"/>
        <v>595.5</v>
      </c>
      <c r="N306" s="13">
        <f t="shared" si="119"/>
        <v>609.42999999999995</v>
      </c>
      <c r="O306" s="11">
        <f t="shared" si="120"/>
        <v>13.92999999999995</v>
      </c>
      <c r="P306" s="11">
        <f t="shared" si="121"/>
        <v>13.92999999999995</v>
      </c>
      <c r="Q306" s="11">
        <f t="shared" si="122"/>
        <v>8.0000000002655725E-4</v>
      </c>
      <c r="R306" s="15">
        <f t="shared" si="123"/>
        <v>13.92999999999995</v>
      </c>
      <c r="S306" s="15">
        <f t="shared" si="124"/>
        <v>0</v>
      </c>
      <c r="T306" s="15">
        <f t="shared" si="125"/>
        <v>0</v>
      </c>
      <c r="U306" s="121">
        <f>'05-21 Hourly Purch Alloc'!J300</f>
        <v>33.563846859562453</v>
      </c>
      <c r="V306" s="109">
        <f t="shared" si="126"/>
        <v>467.54438675370329</v>
      </c>
      <c r="W306" s="16">
        <f t="shared" si="127"/>
        <v>21.206728953433903</v>
      </c>
      <c r="X306" s="17">
        <f t="shared" si="128"/>
        <v>0</v>
      </c>
      <c r="Y306" s="18">
        <f t="shared" si="129"/>
        <v>0</v>
      </c>
      <c r="Z306" s="191"/>
      <c r="AA306" s="113">
        <f t="shared" si="130"/>
        <v>295.40973432133319</v>
      </c>
      <c r="AB306" s="4">
        <f t="shared" si="131"/>
        <v>172.1346524323701</v>
      </c>
      <c r="AD306" s="8"/>
      <c r="AE306" s="46">
        <f>'05-21 Gen Pivot'!V300</f>
        <v>301.46080000000001</v>
      </c>
      <c r="AF306" s="120">
        <f>'05-21 KP Int Load &amp; Marg Loss'!N296</f>
        <v>609.42999999999995</v>
      </c>
      <c r="AG306" s="47">
        <f>'05-21 KP Int Load &amp; Marg Loss'!V296</f>
        <v>10.4</v>
      </c>
      <c r="AH306" s="46">
        <f>'05-21 Gen Pivot'!W300</f>
        <v>595.5</v>
      </c>
      <c r="AJ306" s="122">
        <f>'05-21 Gen Pivot'!Y300</f>
        <v>593</v>
      </c>
      <c r="AL306" s="8">
        <f t="shared" si="133"/>
        <v>2.5</v>
      </c>
      <c r="AN306" s="8">
        <f t="shared" si="134"/>
        <v>301.46080000000001</v>
      </c>
      <c r="AP306" s="12">
        <f t="shared" si="135"/>
        <v>-294.03919999999999</v>
      </c>
      <c r="AR306" s="122">
        <f>'05-21 Gen Pivot'!X300</f>
        <v>1475.5</v>
      </c>
    </row>
    <row r="307" spans="1:44" x14ac:dyDescent="0.25">
      <c r="A307" s="126">
        <f t="shared" si="132"/>
        <v>44329.333333332615</v>
      </c>
      <c r="B307" s="171">
        <v>385</v>
      </c>
      <c r="C307" s="98"/>
      <c r="D307" s="98"/>
      <c r="E307" s="89">
        <f t="shared" si="111"/>
        <v>385</v>
      </c>
      <c r="F307" s="29">
        <f t="shared" si="112"/>
        <v>296</v>
      </c>
      <c r="G307" s="28" t="str">
        <f t="shared" si="113"/>
        <v>Yes</v>
      </c>
      <c r="H307" s="33">
        <f>'05-21 Hourly Purch Alloc'!F301</f>
        <v>338.423</v>
      </c>
      <c r="I307" s="23">
        <f t="shared" si="114"/>
        <v>10.91</v>
      </c>
      <c r="J307" s="13">
        <f t="shared" si="115"/>
        <v>338.423</v>
      </c>
      <c r="K307" s="96">
        <f t="shared" si="116"/>
        <v>338.423</v>
      </c>
      <c r="L307" s="13">
        <f t="shared" si="117"/>
        <v>288.98720000000003</v>
      </c>
      <c r="M307" s="13">
        <f t="shared" si="118"/>
        <v>485</v>
      </c>
      <c r="N307" s="13">
        <f t="shared" si="119"/>
        <v>638.31999999999994</v>
      </c>
      <c r="O307" s="11">
        <f t="shared" si="120"/>
        <v>153.31999999999994</v>
      </c>
      <c r="P307" s="11">
        <f t="shared" si="121"/>
        <v>153.31999999999994</v>
      </c>
      <c r="Q307" s="11">
        <f t="shared" si="122"/>
        <v>2.0000000017716957E-4</v>
      </c>
      <c r="R307" s="15">
        <f t="shared" si="123"/>
        <v>153.31999999999994</v>
      </c>
      <c r="S307" s="15">
        <f t="shared" si="124"/>
        <v>0</v>
      </c>
      <c r="T307" s="15">
        <f t="shared" si="125"/>
        <v>0</v>
      </c>
      <c r="U307" s="121">
        <f>'05-21 Hourly Purch Alloc'!J301</f>
        <v>24.466894303874149</v>
      </c>
      <c r="V307" s="109">
        <f t="shared" si="126"/>
        <v>3751.2642346699831</v>
      </c>
      <c r="W307" s="16">
        <f t="shared" si="127"/>
        <v>21.206728953433903</v>
      </c>
      <c r="X307" s="17">
        <f t="shared" si="128"/>
        <v>0</v>
      </c>
      <c r="Y307" s="18">
        <f t="shared" si="129"/>
        <v>0</v>
      </c>
      <c r="Z307" s="191"/>
      <c r="AA307" s="113">
        <f t="shared" si="130"/>
        <v>3251.4156831404844</v>
      </c>
      <c r="AB307" s="4">
        <f t="shared" si="131"/>
        <v>499.84855152949876</v>
      </c>
      <c r="AD307" s="8"/>
      <c r="AE307" s="46">
        <f>'05-21 Gen Pivot'!V301</f>
        <v>288.98720000000003</v>
      </c>
      <c r="AF307" s="120">
        <f>'05-21 KP Int Load &amp; Marg Loss'!N297</f>
        <v>638.31999999999994</v>
      </c>
      <c r="AG307" s="47">
        <f>'05-21 KP Int Load &amp; Marg Loss'!V297</f>
        <v>10.91</v>
      </c>
      <c r="AH307" s="46">
        <f>'05-21 Gen Pivot'!W301</f>
        <v>485</v>
      </c>
      <c r="AJ307" s="122">
        <f>'05-21 Gen Pivot'!Y301</f>
        <v>484</v>
      </c>
      <c r="AL307" s="8">
        <f t="shared" si="133"/>
        <v>1</v>
      </c>
      <c r="AN307" s="8">
        <f t="shared" si="134"/>
        <v>288.98720000000003</v>
      </c>
      <c r="AP307" s="12">
        <f t="shared" si="135"/>
        <v>-196.01279999999997</v>
      </c>
      <c r="AR307" s="122">
        <f>'05-21 Gen Pivot'!X301</f>
        <v>1475.5</v>
      </c>
    </row>
    <row r="308" spans="1:44" x14ac:dyDescent="0.25">
      <c r="A308" s="126">
        <f t="shared" si="132"/>
        <v>44329.37499999928</v>
      </c>
      <c r="B308" s="171">
        <v>385</v>
      </c>
      <c r="C308" s="98"/>
      <c r="D308" s="98"/>
      <c r="E308" s="89">
        <f t="shared" si="111"/>
        <v>385</v>
      </c>
      <c r="F308" s="29">
        <f t="shared" si="112"/>
        <v>297</v>
      </c>
      <c r="G308" s="28" t="str">
        <f t="shared" si="113"/>
        <v>Yes</v>
      </c>
      <c r="H308" s="33">
        <f>'05-21 Hourly Purch Alloc'!F302</f>
        <v>346.27600000000001</v>
      </c>
      <c r="I308" s="23">
        <f t="shared" si="114"/>
        <v>10.209999999999999</v>
      </c>
      <c r="J308" s="13">
        <f t="shared" si="115"/>
        <v>346.27600000000001</v>
      </c>
      <c r="K308" s="96">
        <f t="shared" si="116"/>
        <v>346.27600000000001</v>
      </c>
      <c r="L308" s="13">
        <f t="shared" si="117"/>
        <v>280.08479999999997</v>
      </c>
      <c r="M308" s="13">
        <f t="shared" si="118"/>
        <v>448</v>
      </c>
      <c r="N308" s="13">
        <f t="shared" si="119"/>
        <v>636.54999999999995</v>
      </c>
      <c r="O308" s="11">
        <f t="shared" si="120"/>
        <v>188.54999999999995</v>
      </c>
      <c r="P308" s="11">
        <f t="shared" si="121"/>
        <v>188.54999999999995</v>
      </c>
      <c r="Q308" s="11">
        <f t="shared" si="122"/>
        <v>2.0800000000008367E-2</v>
      </c>
      <c r="R308" s="15">
        <f t="shared" si="123"/>
        <v>188.54999999999995</v>
      </c>
      <c r="S308" s="15">
        <f t="shared" si="124"/>
        <v>0</v>
      </c>
      <c r="T308" s="15">
        <f t="shared" si="125"/>
        <v>0</v>
      </c>
      <c r="U308" s="121">
        <f>'05-21 Hourly Purch Alloc'!J302</f>
        <v>23.234270896625812</v>
      </c>
      <c r="V308" s="109">
        <f t="shared" si="126"/>
        <v>4380.8217775587955</v>
      </c>
      <c r="W308" s="16">
        <f t="shared" si="127"/>
        <v>21.206728953433903</v>
      </c>
      <c r="X308" s="17">
        <f t="shared" si="128"/>
        <v>0</v>
      </c>
      <c r="Y308" s="18">
        <f t="shared" si="129"/>
        <v>0</v>
      </c>
      <c r="Z308" s="191"/>
      <c r="AA308" s="113">
        <f t="shared" si="130"/>
        <v>3998.5287441699616</v>
      </c>
      <c r="AB308" s="4">
        <f t="shared" si="131"/>
        <v>382.29303338883392</v>
      </c>
      <c r="AD308" s="8"/>
      <c r="AE308" s="46">
        <f>'05-21 Gen Pivot'!V302</f>
        <v>280.08479999999997</v>
      </c>
      <c r="AF308" s="120">
        <f>'05-21 KP Int Load &amp; Marg Loss'!N298</f>
        <v>636.54999999999995</v>
      </c>
      <c r="AG308" s="47">
        <f>'05-21 KP Int Load &amp; Marg Loss'!V298</f>
        <v>10.209999999999999</v>
      </c>
      <c r="AH308" s="46">
        <f>'05-21 Gen Pivot'!W302</f>
        <v>448</v>
      </c>
      <c r="AJ308" s="122">
        <f>'05-21 Gen Pivot'!Y302</f>
        <v>447.5</v>
      </c>
      <c r="AL308" s="8">
        <f t="shared" si="133"/>
        <v>0.5</v>
      </c>
      <c r="AN308" s="8">
        <f t="shared" si="134"/>
        <v>280.08479999999997</v>
      </c>
      <c r="AP308" s="12">
        <f t="shared" si="135"/>
        <v>-167.91520000000003</v>
      </c>
      <c r="AR308" s="122">
        <f>'05-21 Gen Pivot'!X302</f>
        <v>1475.5</v>
      </c>
    </row>
    <row r="309" spans="1:44" x14ac:dyDescent="0.25">
      <c r="A309" s="126">
        <f t="shared" si="132"/>
        <v>44329.416666665944</v>
      </c>
      <c r="B309" s="171">
        <v>385</v>
      </c>
      <c r="C309" s="98"/>
      <c r="D309" s="98"/>
      <c r="E309" s="89">
        <f t="shared" si="111"/>
        <v>385</v>
      </c>
      <c r="F309" s="29">
        <f t="shared" si="112"/>
        <v>298</v>
      </c>
      <c r="G309" s="28" t="str">
        <f t="shared" si="113"/>
        <v>Yes</v>
      </c>
      <c r="H309" s="33">
        <f>'05-21 Hourly Purch Alloc'!F303</f>
        <v>311.5</v>
      </c>
      <c r="I309" s="23">
        <f t="shared" si="114"/>
        <v>10.3</v>
      </c>
      <c r="J309" s="13">
        <f t="shared" si="115"/>
        <v>311.5</v>
      </c>
      <c r="K309" s="96">
        <f t="shared" si="116"/>
        <v>311.5</v>
      </c>
      <c r="L309" s="13">
        <f t="shared" si="117"/>
        <v>282.95359999999999</v>
      </c>
      <c r="M309" s="13">
        <f t="shared" si="118"/>
        <v>515</v>
      </c>
      <c r="N309" s="13">
        <f t="shared" si="119"/>
        <v>604.75</v>
      </c>
      <c r="O309" s="11">
        <f t="shared" si="120"/>
        <v>89.75</v>
      </c>
      <c r="P309" s="11">
        <f t="shared" si="121"/>
        <v>89.75</v>
      </c>
      <c r="Q309" s="11">
        <f t="shared" si="122"/>
        <v>3.6000000000058208E-3</v>
      </c>
      <c r="R309" s="15">
        <f t="shared" si="123"/>
        <v>89.75</v>
      </c>
      <c r="S309" s="15">
        <f t="shared" si="124"/>
        <v>0</v>
      </c>
      <c r="T309" s="15">
        <f t="shared" si="125"/>
        <v>0</v>
      </c>
      <c r="U309" s="121">
        <f>'05-21 Hourly Purch Alloc'!J303</f>
        <v>24.220463338683789</v>
      </c>
      <c r="V309" s="109">
        <f t="shared" si="126"/>
        <v>2173.7865846468699</v>
      </c>
      <c r="W309" s="16">
        <f t="shared" si="127"/>
        <v>21.206728953433903</v>
      </c>
      <c r="X309" s="17">
        <f t="shared" si="128"/>
        <v>0</v>
      </c>
      <c r="Y309" s="18">
        <f t="shared" si="129"/>
        <v>0</v>
      </c>
      <c r="Z309" s="191"/>
      <c r="AA309" s="113">
        <f t="shared" si="130"/>
        <v>1903.3039235706929</v>
      </c>
      <c r="AB309" s="4">
        <f t="shared" si="131"/>
        <v>270.48266107617701</v>
      </c>
      <c r="AD309" s="8"/>
      <c r="AE309" s="46">
        <f>'05-21 Gen Pivot'!V303</f>
        <v>282.95359999999999</v>
      </c>
      <c r="AF309" s="120">
        <f>'05-21 KP Int Load &amp; Marg Loss'!N299</f>
        <v>604.75</v>
      </c>
      <c r="AG309" s="47">
        <f>'05-21 KP Int Load &amp; Marg Loss'!V299</f>
        <v>10.3</v>
      </c>
      <c r="AH309" s="46">
        <f>'05-21 Gen Pivot'!W303</f>
        <v>515</v>
      </c>
      <c r="AJ309" s="122">
        <f>'05-21 Gen Pivot'!Y303</f>
        <v>513.5</v>
      </c>
      <c r="AL309" s="8">
        <f t="shared" si="133"/>
        <v>1.5</v>
      </c>
      <c r="AN309" s="8">
        <f t="shared" si="134"/>
        <v>282.95359999999999</v>
      </c>
      <c r="AP309" s="12">
        <f t="shared" si="135"/>
        <v>-232.04640000000001</v>
      </c>
      <c r="AR309" s="122">
        <f>'05-21 Gen Pivot'!X303</f>
        <v>1475.5</v>
      </c>
    </row>
    <row r="310" spans="1:44" x14ac:dyDescent="0.25">
      <c r="A310" s="126">
        <f t="shared" si="132"/>
        <v>44329.458333332608</v>
      </c>
      <c r="B310" s="171">
        <v>385</v>
      </c>
      <c r="C310" s="98"/>
      <c r="D310" s="98"/>
      <c r="E310" s="89">
        <f t="shared" si="111"/>
        <v>385</v>
      </c>
      <c r="F310" s="29">
        <f t="shared" si="112"/>
        <v>299</v>
      </c>
      <c r="G310" s="28" t="str">
        <f t="shared" si="113"/>
        <v>Yes</v>
      </c>
      <c r="H310" s="33">
        <f>'05-21 Hourly Purch Alloc'!F304</f>
        <v>287.18</v>
      </c>
      <c r="I310" s="23">
        <f t="shared" si="114"/>
        <v>9.58</v>
      </c>
      <c r="J310" s="13">
        <f t="shared" si="115"/>
        <v>287.18</v>
      </c>
      <c r="K310" s="96">
        <f t="shared" si="116"/>
        <v>287.18</v>
      </c>
      <c r="L310" s="13">
        <f t="shared" si="117"/>
        <v>283.33120000000002</v>
      </c>
      <c r="M310" s="13">
        <f t="shared" si="118"/>
        <v>574.5</v>
      </c>
      <c r="N310" s="13">
        <f t="shared" si="119"/>
        <v>580.08999999999992</v>
      </c>
      <c r="O310" s="11">
        <f t="shared" si="120"/>
        <v>5.5899999999999181</v>
      </c>
      <c r="P310" s="11">
        <f t="shared" si="121"/>
        <v>5.5899999999999181</v>
      </c>
      <c r="Q310" s="11">
        <f t="shared" si="122"/>
        <v>1.2000000001535227E-3</v>
      </c>
      <c r="R310" s="15">
        <f t="shared" si="123"/>
        <v>5.5899999999999181</v>
      </c>
      <c r="S310" s="15">
        <f t="shared" si="124"/>
        <v>0</v>
      </c>
      <c r="T310" s="15">
        <f t="shared" si="125"/>
        <v>0</v>
      </c>
      <c r="U310" s="121">
        <f>'05-21 Hourly Purch Alloc'!J304</f>
        <v>24.613236767880771</v>
      </c>
      <c r="V310" s="109">
        <f t="shared" si="126"/>
        <v>137.58799353245149</v>
      </c>
      <c r="W310" s="16">
        <f t="shared" si="127"/>
        <v>21.206728953433903</v>
      </c>
      <c r="X310" s="17">
        <f t="shared" si="128"/>
        <v>0</v>
      </c>
      <c r="Y310" s="18">
        <f t="shared" si="129"/>
        <v>0</v>
      </c>
      <c r="Z310" s="191"/>
      <c r="AA310" s="113">
        <f t="shared" si="130"/>
        <v>118.54561484969378</v>
      </c>
      <c r="AB310" s="4">
        <f t="shared" si="131"/>
        <v>19.042378682757715</v>
      </c>
      <c r="AD310" s="8"/>
      <c r="AE310" s="46">
        <f>'05-21 Gen Pivot'!V304</f>
        <v>283.33120000000002</v>
      </c>
      <c r="AF310" s="120">
        <f>'05-21 KP Int Load &amp; Marg Loss'!N300</f>
        <v>580.08999999999992</v>
      </c>
      <c r="AG310" s="47">
        <f>'05-21 KP Int Load &amp; Marg Loss'!V300</f>
        <v>9.58</v>
      </c>
      <c r="AH310" s="46">
        <f>'05-21 Gen Pivot'!W304</f>
        <v>574.5</v>
      </c>
      <c r="AJ310" s="122">
        <f>'05-21 Gen Pivot'!Y304</f>
        <v>572</v>
      </c>
      <c r="AL310" s="8">
        <f t="shared" si="133"/>
        <v>2.5</v>
      </c>
      <c r="AN310" s="8">
        <f t="shared" si="134"/>
        <v>283.33120000000002</v>
      </c>
      <c r="AP310" s="12">
        <f t="shared" si="135"/>
        <v>-291.16879999999998</v>
      </c>
      <c r="AR310" s="122">
        <f>'05-21 Gen Pivot'!X304</f>
        <v>1475.5</v>
      </c>
    </row>
    <row r="311" spans="1:44" x14ac:dyDescent="0.25">
      <c r="A311" s="126">
        <f t="shared" si="132"/>
        <v>44329.499999999272</v>
      </c>
      <c r="B311" s="171">
        <v>385</v>
      </c>
      <c r="C311" s="98"/>
      <c r="D311" s="98"/>
      <c r="E311" s="89">
        <f t="shared" si="111"/>
        <v>385</v>
      </c>
      <c r="F311" s="29">
        <f t="shared" si="112"/>
        <v>300</v>
      </c>
      <c r="G311" s="28" t="str">
        <f t="shared" si="113"/>
        <v>Yes</v>
      </c>
      <c r="H311" s="33">
        <f>'05-21 Hourly Purch Alloc'!F305</f>
        <v>272.32400000000001</v>
      </c>
      <c r="I311" s="23">
        <f t="shared" si="114"/>
        <v>9</v>
      </c>
      <c r="J311" s="13">
        <f t="shared" si="115"/>
        <v>272.32400000000001</v>
      </c>
      <c r="K311" s="96">
        <f t="shared" si="116"/>
        <v>272.32400000000001</v>
      </c>
      <c r="L311" s="13">
        <f t="shared" si="117"/>
        <v>285.35040000000004</v>
      </c>
      <c r="M311" s="13">
        <f t="shared" si="118"/>
        <v>515</v>
      </c>
      <c r="N311" s="13">
        <f t="shared" si="119"/>
        <v>566.67999999999995</v>
      </c>
      <c r="O311" s="11">
        <f t="shared" si="120"/>
        <v>51.67999999999995</v>
      </c>
      <c r="P311" s="11">
        <f t="shared" si="121"/>
        <v>51.67999999999995</v>
      </c>
      <c r="Q311" s="11">
        <f t="shared" si="122"/>
        <v>-5.5999999998448402E-3</v>
      </c>
      <c r="R311" s="15">
        <f t="shared" si="123"/>
        <v>51.67999999999995</v>
      </c>
      <c r="S311" s="15">
        <f t="shared" si="124"/>
        <v>0</v>
      </c>
      <c r="T311" s="15">
        <f t="shared" si="125"/>
        <v>0</v>
      </c>
      <c r="U311" s="121">
        <f>'05-21 Hourly Purch Alloc'!J305</f>
        <v>24.654052804747284</v>
      </c>
      <c r="V311" s="109">
        <f t="shared" si="126"/>
        <v>1274.1214489493384</v>
      </c>
      <c r="W311" s="16">
        <f t="shared" si="127"/>
        <v>21.206728953433903</v>
      </c>
      <c r="X311" s="17">
        <f t="shared" si="128"/>
        <v>0</v>
      </c>
      <c r="Y311" s="18">
        <f t="shared" si="129"/>
        <v>0</v>
      </c>
      <c r="Z311" s="191"/>
      <c r="AA311" s="113">
        <f t="shared" si="130"/>
        <v>1095.9637523134629</v>
      </c>
      <c r="AB311" s="4">
        <f t="shared" si="131"/>
        <v>178.15769663587548</v>
      </c>
      <c r="AD311" s="8"/>
      <c r="AE311" s="46">
        <f>'05-21 Gen Pivot'!V305</f>
        <v>285.35040000000004</v>
      </c>
      <c r="AF311" s="120">
        <f>'05-21 KP Int Load &amp; Marg Loss'!N301</f>
        <v>566.67999999999995</v>
      </c>
      <c r="AG311" s="47">
        <f>'05-21 KP Int Load &amp; Marg Loss'!V301</f>
        <v>9</v>
      </c>
      <c r="AH311" s="46">
        <f>'05-21 Gen Pivot'!W305</f>
        <v>515</v>
      </c>
      <c r="AJ311" s="122">
        <f>'05-21 Gen Pivot'!Y305</f>
        <v>513.5</v>
      </c>
      <c r="AL311" s="8">
        <f t="shared" si="133"/>
        <v>1.5</v>
      </c>
      <c r="AN311" s="8">
        <f t="shared" si="134"/>
        <v>285.35040000000004</v>
      </c>
      <c r="AP311" s="12">
        <f t="shared" si="135"/>
        <v>-229.64959999999996</v>
      </c>
      <c r="AR311" s="122">
        <f>'05-21 Gen Pivot'!X305</f>
        <v>1475.5</v>
      </c>
    </row>
    <row r="312" spans="1:44" x14ac:dyDescent="0.25">
      <c r="A312" s="126">
        <f t="shared" si="132"/>
        <v>44329.541666665937</v>
      </c>
      <c r="B312" s="171">
        <v>385</v>
      </c>
      <c r="C312" s="98"/>
      <c r="D312" s="98"/>
      <c r="E312" s="89">
        <f t="shared" si="111"/>
        <v>385</v>
      </c>
      <c r="F312" s="29">
        <f t="shared" si="112"/>
        <v>301</v>
      </c>
      <c r="G312" s="28" t="str">
        <f t="shared" si="113"/>
        <v>Yes</v>
      </c>
      <c r="H312" s="33">
        <f>'05-21 Hourly Purch Alloc'!F306</f>
        <v>251.11599999999999</v>
      </c>
      <c r="I312" s="23">
        <f t="shared" si="114"/>
        <v>8.8000000000000007</v>
      </c>
      <c r="J312" s="13">
        <f t="shared" si="115"/>
        <v>251.11599999999999</v>
      </c>
      <c r="K312" s="96">
        <f t="shared" si="116"/>
        <v>251.11599999999999</v>
      </c>
      <c r="L312" s="13">
        <f t="shared" si="117"/>
        <v>296.88</v>
      </c>
      <c r="M312" s="13">
        <f t="shared" si="118"/>
        <v>595.5</v>
      </c>
      <c r="N312" s="13">
        <f t="shared" si="119"/>
        <v>556.79</v>
      </c>
      <c r="O312" s="11">
        <f t="shared" si="120"/>
        <v>0</v>
      </c>
      <c r="P312" s="11">
        <f t="shared" si="121"/>
        <v>0</v>
      </c>
      <c r="Q312" s="11">
        <f t="shared" si="122"/>
        <v>0</v>
      </c>
      <c r="R312" s="15">
        <f t="shared" si="123"/>
        <v>0</v>
      </c>
      <c r="S312" s="15">
        <f t="shared" si="124"/>
        <v>0</v>
      </c>
      <c r="T312" s="15">
        <f t="shared" si="125"/>
        <v>0</v>
      </c>
      <c r="U312" s="121">
        <f>'05-21 Hourly Purch Alloc'!J306</f>
        <v>26.935766577995828</v>
      </c>
      <c r="V312" s="109">
        <f t="shared" si="126"/>
        <v>0</v>
      </c>
      <c r="W312" s="16">
        <f t="shared" si="127"/>
        <v>21.206728953433903</v>
      </c>
      <c r="X312" s="17">
        <f t="shared" si="128"/>
        <v>0</v>
      </c>
      <c r="Y312" s="18">
        <f t="shared" si="129"/>
        <v>0</v>
      </c>
      <c r="Z312" s="191"/>
      <c r="AA312" s="113">
        <f t="shared" si="130"/>
        <v>0</v>
      </c>
      <c r="AB312" s="4">
        <f t="shared" si="131"/>
        <v>0</v>
      </c>
      <c r="AD312" s="8"/>
      <c r="AE312" s="46">
        <f>'05-21 Gen Pivot'!V306</f>
        <v>296.88</v>
      </c>
      <c r="AF312" s="120">
        <f>'05-21 KP Int Load &amp; Marg Loss'!N302</f>
        <v>556.79</v>
      </c>
      <c r="AG312" s="47">
        <f>'05-21 KP Int Load &amp; Marg Loss'!V302</f>
        <v>8.8000000000000007</v>
      </c>
      <c r="AH312" s="46">
        <f>'05-21 Gen Pivot'!W306</f>
        <v>595.5</v>
      </c>
      <c r="AJ312" s="122">
        <f>'05-21 Gen Pivot'!Y306</f>
        <v>593</v>
      </c>
      <c r="AL312" s="8">
        <f t="shared" si="133"/>
        <v>2.5</v>
      </c>
      <c r="AN312" s="8">
        <f t="shared" si="134"/>
        <v>296.88</v>
      </c>
      <c r="AP312" s="12">
        <f t="shared" si="135"/>
        <v>-298.62</v>
      </c>
      <c r="AR312" s="122">
        <f>'05-21 Gen Pivot'!X306</f>
        <v>1475.5</v>
      </c>
    </row>
    <row r="313" spans="1:44" x14ac:dyDescent="0.25">
      <c r="A313" s="126">
        <f t="shared" si="132"/>
        <v>44329.583333332601</v>
      </c>
      <c r="B313" s="171">
        <v>385</v>
      </c>
      <c r="C313" s="98"/>
      <c r="D313" s="98"/>
      <c r="E313" s="89">
        <f t="shared" si="111"/>
        <v>385</v>
      </c>
      <c r="F313" s="29">
        <f t="shared" si="112"/>
        <v>302</v>
      </c>
      <c r="G313" s="28" t="str">
        <f t="shared" si="113"/>
        <v>Yes</v>
      </c>
      <c r="H313" s="33">
        <f>'05-21 Hourly Purch Alloc'!F307</f>
        <v>210.922</v>
      </c>
      <c r="I313" s="23">
        <f t="shared" si="114"/>
        <v>8.89</v>
      </c>
      <c r="J313" s="13">
        <f t="shared" si="115"/>
        <v>210.922</v>
      </c>
      <c r="K313" s="96">
        <f t="shared" si="116"/>
        <v>210.922</v>
      </c>
      <c r="L313" s="13">
        <f t="shared" si="117"/>
        <v>333.72</v>
      </c>
      <c r="M313" s="13">
        <f t="shared" si="118"/>
        <v>595.5</v>
      </c>
      <c r="N313" s="13">
        <f t="shared" si="119"/>
        <v>553.53000000000009</v>
      </c>
      <c r="O313" s="11">
        <f t="shared" si="120"/>
        <v>0</v>
      </c>
      <c r="P313" s="11">
        <f t="shared" si="121"/>
        <v>0</v>
      </c>
      <c r="Q313" s="11">
        <f t="shared" si="122"/>
        <v>0</v>
      </c>
      <c r="R313" s="15">
        <f t="shared" si="123"/>
        <v>0</v>
      </c>
      <c r="S313" s="15">
        <f t="shared" si="124"/>
        <v>0</v>
      </c>
      <c r="T313" s="15">
        <f t="shared" si="125"/>
        <v>0</v>
      </c>
      <c r="U313" s="121">
        <f>'05-21 Hourly Purch Alloc'!J307</f>
        <v>27.158660898341566</v>
      </c>
      <c r="V313" s="109">
        <f t="shared" si="126"/>
        <v>0</v>
      </c>
      <c r="W313" s="16">
        <f t="shared" si="127"/>
        <v>21.206728953433903</v>
      </c>
      <c r="X313" s="17">
        <f t="shared" si="128"/>
        <v>0</v>
      </c>
      <c r="Y313" s="18">
        <f t="shared" si="129"/>
        <v>0</v>
      </c>
      <c r="Z313" s="191"/>
      <c r="AA313" s="113">
        <f t="shared" si="130"/>
        <v>0</v>
      </c>
      <c r="AB313" s="4">
        <f t="shared" si="131"/>
        <v>0</v>
      </c>
      <c r="AD313" s="8"/>
      <c r="AE313" s="46">
        <f>'05-21 Gen Pivot'!V307</f>
        <v>333.72</v>
      </c>
      <c r="AF313" s="120">
        <f>'05-21 KP Int Load &amp; Marg Loss'!N303</f>
        <v>553.53000000000009</v>
      </c>
      <c r="AG313" s="47">
        <f>'05-21 KP Int Load &amp; Marg Loss'!V303</f>
        <v>8.89</v>
      </c>
      <c r="AH313" s="46">
        <f>'05-21 Gen Pivot'!W307</f>
        <v>595.5</v>
      </c>
      <c r="AJ313" s="122">
        <f>'05-21 Gen Pivot'!Y307</f>
        <v>593</v>
      </c>
      <c r="AL313" s="8">
        <f t="shared" si="133"/>
        <v>2.5</v>
      </c>
      <c r="AN313" s="8">
        <f t="shared" si="134"/>
        <v>333.72</v>
      </c>
      <c r="AP313" s="12">
        <f t="shared" si="135"/>
        <v>-261.77999999999997</v>
      </c>
      <c r="AR313" s="122">
        <f>'05-21 Gen Pivot'!X307</f>
        <v>1475.5</v>
      </c>
    </row>
    <row r="314" spans="1:44" x14ac:dyDescent="0.25">
      <c r="A314" s="126">
        <f t="shared" si="132"/>
        <v>44329.624999999265</v>
      </c>
      <c r="B314" s="171">
        <v>385</v>
      </c>
      <c r="C314" s="98"/>
      <c r="D314" s="98"/>
      <c r="E314" s="89">
        <f t="shared" si="111"/>
        <v>385</v>
      </c>
      <c r="F314" s="29">
        <f t="shared" si="112"/>
        <v>303</v>
      </c>
      <c r="G314" s="28" t="str">
        <f t="shared" si="113"/>
        <v>Yes</v>
      </c>
      <c r="H314" s="33">
        <f>'05-21 Hourly Purch Alloc'!F308</f>
        <v>181.75</v>
      </c>
      <c r="I314" s="23">
        <f t="shared" si="114"/>
        <v>8.74</v>
      </c>
      <c r="J314" s="13">
        <f t="shared" si="115"/>
        <v>181.75</v>
      </c>
      <c r="K314" s="96">
        <f t="shared" si="116"/>
        <v>181.75</v>
      </c>
      <c r="L314" s="13">
        <f t="shared" si="117"/>
        <v>372.88160000000005</v>
      </c>
      <c r="M314" s="13">
        <f t="shared" si="118"/>
        <v>595.5</v>
      </c>
      <c r="N314" s="13">
        <f t="shared" si="119"/>
        <v>543.84</v>
      </c>
      <c r="O314" s="11">
        <f t="shared" si="120"/>
        <v>0</v>
      </c>
      <c r="P314" s="11">
        <f t="shared" si="121"/>
        <v>0</v>
      </c>
      <c r="Q314" s="11">
        <f t="shared" si="122"/>
        <v>0</v>
      </c>
      <c r="R314" s="15">
        <f t="shared" si="123"/>
        <v>0</v>
      </c>
      <c r="S314" s="15">
        <f t="shared" si="124"/>
        <v>0</v>
      </c>
      <c r="T314" s="15">
        <f t="shared" si="125"/>
        <v>0</v>
      </c>
      <c r="U314" s="121">
        <f>'05-21 Hourly Purch Alloc'!J308</f>
        <v>26.94</v>
      </c>
      <c r="V314" s="109">
        <f t="shared" si="126"/>
        <v>0</v>
      </c>
      <c r="W314" s="16">
        <f t="shared" si="127"/>
        <v>21.206728953433903</v>
      </c>
      <c r="X314" s="17">
        <f t="shared" si="128"/>
        <v>0</v>
      </c>
      <c r="Y314" s="18">
        <f t="shared" si="129"/>
        <v>0</v>
      </c>
      <c r="Z314" s="191"/>
      <c r="AA314" s="113">
        <f t="shared" si="130"/>
        <v>0</v>
      </c>
      <c r="AB314" s="4">
        <f t="shared" si="131"/>
        <v>0</v>
      </c>
      <c r="AD314" s="8"/>
      <c r="AE314" s="46">
        <f>'05-21 Gen Pivot'!V308</f>
        <v>372.88160000000005</v>
      </c>
      <c r="AF314" s="120">
        <f>'05-21 KP Int Load &amp; Marg Loss'!N304</f>
        <v>543.84</v>
      </c>
      <c r="AG314" s="47">
        <f>'05-21 KP Int Load &amp; Marg Loss'!V304</f>
        <v>8.74</v>
      </c>
      <c r="AH314" s="46">
        <f>'05-21 Gen Pivot'!W308</f>
        <v>595.5</v>
      </c>
      <c r="AJ314" s="122">
        <f>'05-21 Gen Pivot'!Y308</f>
        <v>593</v>
      </c>
      <c r="AL314" s="8">
        <f t="shared" si="133"/>
        <v>2.5</v>
      </c>
      <c r="AN314" s="8">
        <f t="shared" si="134"/>
        <v>372.88160000000005</v>
      </c>
      <c r="AP314" s="12">
        <f t="shared" si="135"/>
        <v>-222.61839999999995</v>
      </c>
      <c r="AR314" s="122">
        <f>'05-21 Gen Pivot'!X308</f>
        <v>1475.5</v>
      </c>
    </row>
    <row r="315" spans="1:44" x14ac:dyDescent="0.25">
      <c r="A315" s="126">
        <f t="shared" si="132"/>
        <v>44329.666666665929</v>
      </c>
      <c r="B315" s="171">
        <v>385</v>
      </c>
      <c r="C315" s="98"/>
      <c r="D315" s="98"/>
      <c r="E315" s="89">
        <f t="shared" si="111"/>
        <v>385</v>
      </c>
      <c r="F315" s="29">
        <f t="shared" si="112"/>
        <v>304</v>
      </c>
      <c r="G315" s="28" t="str">
        <f t="shared" si="113"/>
        <v>Yes</v>
      </c>
      <c r="H315" s="33">
        <f>'05-21 Hourly Purch Alloc'!F309</f>
        <v>198.4</v>
      </c>
      <c r="I315" s="23">
        <f t="shared" si="114"/>
        <v>8.5699999999999985</v>
      </c>
      <c r="J315" s="13">
        <f t="shared" si="115"/>
        <v>198.4</v>
      </c>
      <c r="K315" s="96">
        <f t="shared" si="116"/>
        <v>198.4</v>
      </c>
      <c r="L315" s="13">
        <f t="shared" si="117"/>
        <v>365.33440000000002</v>
      </c>
      <c r="M315" s="13">
        <f t="shared" si="118"/>
        <v>595.5</v>
      </c>
      <c r="N315" s="13">
        <f t="shared" si="119"/>
        <v>534.69000000000017</v>
      </c>
      <c r="O315" s="11">
        <f t="shared" si="120"/>
        <v>0</v>
      </c>
      <c r="P315" s="11">
        <f t="shared" si="121"/>
        <v>0</v>
      </c>
      <c r="Q315" s="11">
        <f t="shared" si="122"/>
        <v>0</v>
      </c>
      <c r="R315" s="15">
        <f t="shared" si="123"/>
        <v>0</v>
      </c>
      <c r="S315" s="15">
        <f t="shared" si="124"/>
        <v>0</v>
      </c>
      <c r="T315" s="15">
        <f t="shared" si="125"/>
        <v>0</v>
      </c>
      <c r="U315" s="121">
        <f>'05-21 Hourly Purch Alloc'!J309</f>
        <v>26.439999999999998</v>
      </c>
      <c r="V315" s="109">
        <f t="shared" si="126"/>
        <v>0</v>
      </c>
      <c r="W315" s="16">
        <f t="shared" si="127"/>
        <v>21.206728953433903</v>
      </c>
      <c r="X315" s="17">
        <f t="shared" si="128"/>
        <v>0</v>
      </c>
      <c r="Y315" s="18">
        <f t="shared" si="129"/>
        <v>0</v>
      </c>
      <c r="Z315" s="191"/>
      <c r="AA315" s="113">
        <f t="shared" si="130"/>
        <v>0</v>
      </c>
      <c r="AB315" s="4">
        <f t="shared" si="131"/>
        <v>0</v>
      </c>
      <c r="AD315" s="8"/>
      <c r="AE315" s="46">
        <f>'05-21 Gen Pivot'!V309</f>
        <v>365.33440000000002</v>
      </c>
      <c r="AF315" s="120">
        <f>'05-21 KP Int Load &amp; Marg Loss'!N305</f>
        <v>534.69000000000017</v>
      </c>
      <c r="AG315" s="47">
        <f>'05-21 KP Int Load &amp; Marg Loss'!V305</f>
        <v>8.5699999999999985</v>
      </c>
      <c r="AH315" s="46">
        <f>'05-21 Gen Pivot'!W309</f>
        <v>595.5</v>
      </c>
      <c r="AJ315" s="122">
        <f>'05-21 Gen Pivot'!Y309</f>
        <v>593</v>
      </c>
      <c r="AL315" s="8">
        <f t="shared" si="133"/>
        <v>2.5</v>
      </c>
      <c r="AN315" s="8">
        <f t="shared" si="134"/>
        <v>365.33440000000002</v>
      </c>
      <c r="AP315" s="12">
        <f t="shared" si="135"/>
        <v>-230.16559999999998</v>
      </c>
      <c r="AR315" s="122">
        <f>'05-21 Gen Pivot'!X309</f>
        <v>1475.5</v>
      </c>
    </row>
    <row r="316" spans="1:44" x14ac:dyDescent="0.25">
      <c r="A316" s="126">
        <f t="shared" si="132"/>
        <v>44329.708333332594</v>
      </c>
      <c r="B316" s="171">
        <v>385</v>
      </c>
      <c r="C316" s="98"/>
      <c r="D316" s="98"/>
      <c r="E316" s="89">
        <f t="shared" si="111"/>
        <v>385</v>
      </c>
      <c r="F316" s="29">
        <f t="shared" si="112"/>
        <v>305</v>
      </c>
      <c r="G316" s="28" t="str">
        <f t="shared" si="113"/>
        <v>Yes</v>
      </c>
      <c r="H316" s="33">
        <f>'05-21 Hourly Purch Alloc'!F310</f>
        <v>182.95</v>
      </c>
      <c r="I316" s="23">
        <f t="shared" si="114"/>
        <v>8.379999999999999</v>
      </c>
      <c r="J316" s="13">
        <f t="shared" si="115"/>
        <v>182.95</v>
      </c>
      <c r="K316" s="96">
        <f t="shared" si="116"/>
        <v>182.95</v>
      </c>
      <c r="L316" s="13">
        <f t="shared" si="117"/>
        <v>351.65280000000001</v>
      </c>
      <c r="M316" s="13">
        <f t="shared" si="118"/>
        <v>595.5</v>
      </c>
      <c r="N316" s="13">
        <f t="shared" si="119"/>
        <v>532.76</v>
      </c>
      <c r="O316" s="11">
        <f t="shared" si="120"/>
        <v>0</v>
      </c>
      <c r="P316" s="11">
        <f t="shared" si="121"/>
        <v>0</v>
      </c>
      <c r="Q316" s="11">
        <f t="shared" si="122"/>
        <v>0</v>
      </c>
      <c r="R316" s="15">
        <f t="shared" si="123"/>
        <v>0</v>
      </c>
      <c r="S316" s="15">
        <f t="shared" si="124"/>
        <v>0</v>
      </c>
      <c r="T316" s="15">
        <f t="shared" si="125"/>
        <v>0</v>
      </c>
      <c r="U316" s="121">
        <f>'05-21 Hourly Purch Alloc'!J310</f>
        <v>26.960000000000004</v>
      </c>
      <c r="V316" s="109">
        <f t="shared" si="126"/>
        <v>0</v>
      </c>
      <c r="W316" s="16">
        <f t="shared" si="127"/>
        <v>21.206728953433903</v>
      </c>
      <c r="X316" s="17">
        <f t="shared" si="128"/>
        <v>0</v>
      </c>
      <c r="Y316" s="18">
        <f t="shared" si="129"/>
        <v>0</v>
      </c>
      <c r="Z316" s="191"/>
      <c r="AA316" s="113">
        <f t="shared" si="130"/>
        <v>0</v>
      </c>
      <c r="AB316" s="4">
        <f t="shared" si="131"/>
        <v>0</v>
      </c>
      <c r="AD316" s="8"/>
      <c r="AE316" s="46">
        <f>'05-21 Gen Pivot'!V310</f>
        <v>351.65280000000001</v>
      </c>
      <c r="AF316" s="120">
        <f>'05-21 KP Int Load &amp; Marg Loss'!N306</f>
        <v>532.76</v>
      </c>
      <c r="AG316" s="47">
        <f>'05-21 KP Int Load &amp; Marg Loss'!V306</f>
        <v>8.379999999999999</v>
      </c>
      <c r="AH316" s="46">
        <f>'05-21 Gen Pivot'!W310</f>
        <v>595.5</v>
      </c>
      <c r="AJ316" s="122">
        <f>'05-21 Gen Pivot'!Y310</f>
        <v>593</v>
      </c>
      <c r="AL316" s="8">
        <f t="shared" si="133"/>
        <v>2.5</v>
      </c>
      <c r="AN316" s="8">
        <f t="shared" si="134"/>
        <v>351.65280000000001</v>
      </c>
      <c r="AP316" s="12">
        <f t="shared" si="135"/>
        <v>-243.84719999999999</v>
      </c>
      <c r="AR316" s="122">
        <f>'05-21 Gen Pivot'!X310</f>
        <v>1475.5</v>
      </c>
    </row>
    <row r="317" spans="1:44" x14ac:dyDescent="0.25">
      <c r="A317" s="126">
        <f t="shared" si="132"/>
        <v>44329.749999999258</v>
      </c>
      <c r="B317" s="171">
        <v>385</v>
      </c>
      <c r="C317" s="98"/>
      <c r="D317" s="98"/>
      <c r="E317" s="89">
        <f t="shared" si="111"/>
        <v>385</v>
      </c>
      <c r="F317" s="29">
        <f t="shared" si="112"/>
        <v>306</v>
      </c>
      <c r="G317" s="28" t="str">
        <f t="shared" si="113"/>
        <v>Yes</v>
      </c>
      <c r="H317" s="33">
        <f>'05-21 Hourly Purch Alloc'!F311</f>
        <v>170.17</v>
      </c>
      <c r="I317" s="23">
        <f t="shared" si="114"/>
        <v>8.36</v>
      </c>
      <c r="J317" s="13">
        <f t="shared" si="115"/>
        <v>170.17</v>
      </c>
      <c r="K317" s="96">
        <f t="shared" si="116"/>
        <v>170.17</v>
      </c>
      <c r="L317" s="13">
        <f t="shared" si="117"/>
        <v>357.4624</v>
      </c>
      <c r="M317" s="13">
        <f t="shared" si="118"/>
        <v>595.5</v>
      </c>
      <c r="N317" s="13">
        <f t="shared" si="119"/>
        <v>535.9899999999999</v>
      </c>
      <c r="O317" s="11">
        <f t="shared" si="120"/>
        <v>0</v>
      </c>
      <c r="P317" s="11">
        <f t="shared" si="121"/>
        <v>0</v>
      </c>
      <c r="Q317" s="11">
        <f t="shared" si="122"/>
        <v>0</v>
      </c>
      <c r="R317" s="15">
        <f t="shared" si="123"/>
        <v>0</v>
      </c>
      <c r="S317" s="15">
        <f t="shared" si="124"/>
        <v>0</v>
      </c>
      <c r="T317" s="15">
        <f t="shared" si="125"/>
        <v>0</v>
      </c>
      <c r="U317" s="121">
        <f>'05-21 Hourly Purch Alloc'!J311</f>
        <v>27.526191690662277</v>
      </c>
      <c r="V317" s="109">
        <f t="shared" si="126"/>
        <v>0</v>
      </c>
      <c r="W317" s="16">
        <f t="shared" si="127"/>
        <v>21.206728953433903</v>
      </c>
      <c r="X317" s="17">
        <f t="shared" si="128"/>
        <v>0</v>
      </c>
      <c r="Y317" s="18">
        <f t="shared" si="129"/>
        <v>0</v>
      </c>
      <c r="Z317" s="191"/>
      <c r="AA317" s="113">
        <f t="shared" si="130"/>
        <v>0</v>
      </c>
      <c r="AB317" s="4">
        <f t="shared" si="131"/>
        <v>0</v>
      </c>
      <c r="AD317" s="8"/>
      <c r="AE317" s="46">
        <f>'05-21 Gen Pivot'!V311</f>
        <v>357.4624</v>
      </c>
      <c r="AF317" s="120">
        <f>'05-21 KP Int Load &amp; Marg Loss'!N307</f>
        <v>535.9899999999999</v>
      </c>
      <c r="AG317" s="47">
        <f>'05-21 KP Int Load &amp; Marg Loss'!V307</f>
        <v>8.36</v>
      </c>
      <c r="AH317" s="46">
        <f>'05-21 Gen Pivot'!W311</f>
        <v>595.5</v>
      </c>
      <c r="AJ317" s="122">
        <f>'05-21 Gen Pivot'!Y311</f>
        <v>593</v>
      </c>
      <c r="AL317" s="8">
        <f t="shared" si="133"/>
        <v>2.5</v>
      </c>
      <c r="AN317" s="8">
        <f t="shared" si="134"/>
        <v>357.4624</v>
      </c>
      <c r="AP317" s="12">
        <f t="shared" si="135"/>
        <v>-238.0376</v>
      </c>
      <c r="AR317" s="122">
        <f>'05-21 Gen Pivot'!X311</f>
        <v>1475.5</v>
      </c>
    </row>
    <row r="318" spans="1:44" x14ac:dyDescent="0.25">
      <c r="A318" s="126">
        <f t="shared" si="132"/>
        <v>44329.791666665922</v>
      </c>
      <c r="B318" s="171">
        <v>385</v>
      </c>
      <c r="C318" s="98"/>
      <c r="D318" s="98"/>
      <c r="E318" s="89">
        <f t="shared" si="111"/>
        <v>385</v>
      </c>
      <c r="F318" s="29">
        <f t="shared" si="112"/>
        <v>307</v>
      </c>
      <c r="G318" s="28" t="str">
        <f t="shared" si="113"/>
        <v>Yes</v>
      </c>
      <c r="H318" s="33">
        <f>'05-21 Hourly Purch Alloc'!F312</f>
        <v>170.86</v>
      </c>
      <c r="I318" s="23">
        <f t="shared" si="114"/>
        <v>8.2299999999999986</v>
      </c>
      <c r="J318" s="13">
        <f t="shared" si="115"/>
        <v>170.86</v>
      </c>
      <c r="K318" s="96">
        <f t="shared" si="116"/>
        <v>170.86</v>
      </c>
      <c r="L318" s="13">
        <f t="shared" si="117"/>
        <v>347.1936</v>
      </c>
      <c r="M318" s="13">
        <f t="shared" si="118"/>
        <v>595.5</v>
      </c>
      <c r="N318" s="13">
        <f t="shared" si="119"/>
        <v>526.28</v>
      </c>
      <c r="O318" s="11">
        <f t="shared" si="120"/>
        <v>0</v>
      </c>
      <c r="P318" s="11">
        <f t="shared" si="121"/>
        <v>0</v>
      </c>
      <c r="Q318" s="11">
        <f t="shared" si="122"/>
        <v>0</v>
      </c>
      <c r="R318" s="15">
        <f t="shared" si="123"/>
        <v>0</v>
      </c>
      <c r="S318" s="15">
        <f t="shared" si="124"/>
        <v>0</v>
      </c>
      <c r="T318" s="15">
        <f t="shared" si="125"/>
        <v>0</v>
      </c>
      <c r="U318" s="121">
        <f>'05-21 Hourly Purch Alloc'!J312</f>
        <v>26.657578602364502</v>
      </c>
      <c r="V318" s="109">
        <f t="shared" si="126"/>
        <v>0</v>
      </c>
      <c r="W318" s="16">
        <f t="shared" si="127"/>
        <v>21.206728953433903</v>
      </c>
      <c r="X318" s="17">
        <f t="shared" si="128"/>
        <v>0</v>
      </c>
      <c r="Y318" s="18">
        <f t="shared" si="129"/>
        <v>0</v>
      </c>
      <c r="Z318" s="191"/>
      <c r="AA318" s="113">
        <f t="shared" si="130"/>
        <v>0</v>
      </c>
      <c r="AB318" s="4">
        <f t="shared" si="131"/>
        <v>0</v>
      </c>
      <c r="AD318" s="8"/>
      <c r="AE318" s="46">
        <f>'05-21 Gen Pivot'!V312</f>
        <v>347.1936</v>
      </c>
      <c r="AF318" s="120">
        <f>'05-21 KP Int Load &amp; Marg Loss'!N308</f>
        <v>526.28</v>
      </c>
      <c r="AG318" s="47">
        <f>'05-21 KP Int Load &amp; Marg Loss'!V308</f>
        <v>8.2299999999999986</v>
      </c>
      <c r="AH318" s="46">
        <f>'05-21 Gen Pivot'!W312</f>
        <v>595.5</v>
      </c>
      <c r="AJ318" s="122">
        <f>'05-21 Gen Pivot'!Y312</f>
        <v>593</v>
      </c>
      <c r="AL318" s="8">
        <f t="shared" si="133"/>
        <v>2.5</v>
      </c>
      <c r="AN318" s="8">
        <f t="shared" si="134"/>
        <v>347.1936</v>
      </c>
      <c r="AP318" s="12">
        <f t="shared" si="135"/>
        <v>-248.3064</v>
      </c>
      <c r="AR318" s="122">
        <f>'05-21 Gen Pivot'!X312</f>
        <v>1475.5</v>
      </c>
    </row>
    <row r="319" spans="1:44" x14ac:dyDescent="0.25">
      <c r="A319" s="126">
        <f t="shared" si="132"/>
        <v>44329.833333332586</v>
      </c>
      <c r="B319" s="171">
        <v>385</v>
      </c>
      <c r="C319" s="98"/>
      <c r="D319" s="98"/>
      <c r="E319" s="89">
        <f t="shared" si="111"/>
        <v>385</v>
      </c>
      <c r="F319" s="29">
        <f t="shared" si="112"/>
        <v>308</v>
      </c>
      <c r="G319" s="28" t="str">
        <f t="shared" si="113"/>
        <v>Yes</v>
      </c>
      <c r="H319" s="33">
        <f>'05-21 Hourly Purch Alloc'!F313</f>
        <v>210.84700000000001</v>
      </c>
      <c r="I319" s="23">
        <f t="shared" si="114"/>
        <v>8.09</v>
      </c>
      <c r="J319" s="13">
        <f t="shared" si="115"/>
        <v>210.84700000000001</v>
      </c>
      <c r="K319" s="96">
        <f t="shared" si="116"/>
        <v>210.84700000000001</v>
      </c>
      <c r="L319" s="13">
        <f t="shared" si="117"/>
        <v>325.0016</v>
      </c>
      <c r="M319" s="13">
        <f t="shared" si="118"/>
        <v>595.5</v>
      </c>
      <c r="N319" s="13">
        <f t="shared" si="119"/>
        <v>543.93999999999994</v>
      </c>
      <c r="O319" s="11">
        <f t="shared" si="120"/>
        <v>0</v>
      </c>
      <c r="P319" s="11">
        <f t="shared" si="121"/>
        <v>0</v>
      </c>
      <c r="Q319" s="11">
        <f t="shared" si="122"/>
        <v>0</v>
      </c>
      <c r="R319" s="15">
        <f t="shared" si="123"/>
        <v>0</v>
      </c>
      <c r="S319" s="15">
        <f t="shared" si="124"/>
        <v>0</v>
      </c>
      <c r="T319" s="15">
        <f t="shared" si="125"/>
        <v>0</v>
      </c>
      <c r="U319" s="121">
        <f>'05-21 Hourly Purch Alloc'!J313</f>
        <v>25.830704866562009</v>
      </c>
      <c r="V319" s="109">
        <f t="shared" si="126"/>
        <v>0</v>
      </c>
      <c r="W319" s="16">
        <f t="shared" si="127"/>
        <v>21.206728953433903</v>
      </c>
      <c r="X319" s="17">
        <f t="shared" si="128"/>
        <v>0</v>
      </c>
      <c r="Y319" s="18">
        <f t="shared" si="129"/>
        <v>0</v>
      </c>
      <c r="Z319" s="191"/>
      <c r="AA319" s="113">
        <f t="shared" si="130"/>
        <v>0</v>
      </c>
      <c r="AB319" s="4">
        <f t="shared" si="131"/>
        <v>0</v>
      </c>
      <c r="AD319" s="8"/>
      <c r="AE319" s="46">
        <f>'05-21 Gen Pivot'!V313</f>
        <v>325.0016</v>
      </c>
      <c r="AF319" s="120">
        <f>'05-21 KP Int Load &amp; Marg Loss'!N309</f>
        <v>543.93999999999994</v>
      </c>
      <c r="AG319" s="47">
        <f>'05-21 KP Int Load &amp; Marg Loss'!V309</f>
        <v>8.09</v>
      </c>
      <c r="AH319" s="46">
        <f>'05-21 Gen Pivot'!W313</f>
        <v>595.5</v>
      </c>
      <c r="AJ319" s="122">
        <f>'05-21 Gen Pivot'!Y313</f>
        <v>593</v>
      </c>
      <c r="AL319" s="8">
        <f t="shared" si="133"/>
        <v>2.5</v>
      </c>
      <c r="AN319" s="8">
        <f t="shared" si="134"/>
        <v>325.0016</v>
      </c>
      <c r="AP319" s="12">
        <f t="shared" si="135"/>
        <v>-270.4984</v>
      </c>
      <c r="AR319" s="122">
        <f>'05-21 Gen Pivot'!X313</f>
        <v>1475.5</v>
      </c>
    </row>
    <row r="320" spans="1:44" x14ac:dyDescent="0.25">
      <c r="A320" s="126">
        <f t="shared" si="132"/>
        <v>44329.874999999251</v>
      </c>
      <c r="B320" s="171">
        <v>385</v>
      </c>
      <c r="C320" s="98"/>
      <c r="D320" s="98"/>
      <c r="E320" s="89">
        <f t="shared" si="111"/>
        <v>385</v>
      </c>
      <c r="F320" s="29">
        <f t="shared" si="112"/>
        <v>309</v>
      </c>
      <c r="G320" s="28" t="str">
        <f t="shared" si="113"/>
        <v>Yes</v>
      </c>
      <c r="H320" s="33">
        <f>'05-21 Hourly Purch Alloc'!F314</f>
        <v>229.91300000000001</v>
      </c>
      <c r="I320" s="23">
        <f t="shared" si="114"/>
        <v>8.2899999999999991</v>
      </c>
      <c r="J320" s="13">
        <f t="shared" si="115"/>
        <v>229.91300000000001</v>
      </c>
      <c r="K320" s="96">
        <f t="shared" si="116"/>
        <v>229.91300000000001</v>
      </c>
      <c r="L320" s="13">
        <f t="shared" si="117"/>
        <v>310.62880000000001</v>
      </c>
      <c r="M320" s="13">
        <f t="shared" si="118"/>
        <v>595.5</v>
      </c>
      <c r="N320" s="13">
        <f t="shared" si="119"/>
        <v>548.81999999999994</v>
      </c>
      <c r="O320" s="11">
        <f t="shared" si="120"/>
        <v>0</v>
      </c>
      <c r="P320" s="11">
        <f t="shared" si="121"/>
        <v>0</v>
      </c>
      <c r="Q320" s="11">
        <f t="shared" si="122"/>
        <v>0</v>
      </c>
      <c r="R320" s="15">
        <f t="shared" si="123"/>
        <v>0</v>
      </c>
      <c r="S320" s="15">
        <f t="shared" si="124"/>
        <v>0</v>
      </c>
      <c r="T320" s="15">
        <f t="shared" si="125"/>
        <v>0</v>
      </c>
      <c r="U320" s="121">
        <f>'05-21 Hourly Purch Alloc'!J314</f>
        <v>27.03065590027532</v>
      </c>
      <c r="V320" s="109">
        <f t="shared" si="126"/>
        <v>0</v>
      </c>
      <c r="W320" s="16">
        <f t="shared" si="127"/>
        <v>21.206728953433903</v>
      </c>
      <c r="X320" s="17">
        <f t="shared" si="128"/>
        <v>0</v>
      </c>
      <c r="Y320" s="18">
        <f t="shared" si="129"/>
        <v>0</v>
      </c>
      <c r="Z320" s="191"/>
      <c r="AA320" s="113">
        <f t="shared" si="130"/>
        <v>0</v>
      </c>
      <c r="AB320" s="4">
        <f t="shared" si="131"/>
        <v>0</v>
      </c>
      <c r="AD320" s="8"/>
      <c r="AE320" s="46">
        <f>'05-21 Gen Pivot'!V314</f>
        <v>310.62880000000001</v>
      </c>
      <c r="AF320" s="120">
        <f>'05-21 KP Int Load &amp; Marg Loss'!N310</f>
        <v>548.81999999999994</v>
      </c>
      <c r="AG320" s="47">
        <f>'05-21 KP Int Load &amp; Marg Loss'!V310</f>
        <v>8.2899999999999991</v>
      </c>
      <c r="AH320" s="46">
        <f>'05-21 Gen Pivot'!W314</f>
        <v>595.5</v>
      </c>
      <c r="AJ320" s="122">
        <f>'05-21 Gen Pivot'!Y314</f>
        <v>593</v>
      </c>
      <c r="AL320" s="8">
        <f t="shared" si="133"/>
        <v>2.5</v>
      </c>
      <c r="AN320" s="8">
        <f t="shared" si="134"/>
        <v>310.62880000000001</v>
      </c>
      <c r="AP320" s="12">
        <f t="shared" si="135"/>
        <v>-284.87119999999999</v>
      </c>
      <c r="AR320" s="122">
        <f>'05-21 Gen Pivot'!X314</f>
        <v>1475.5</v>
      </c>
    </row>
    <row r="321" spans="1:44" x14ac:dyDescent="0.25">
      <c r="A321" s="126">
        <f t="shared" si="132"/>
        <v>44329.916666665915</v>
      </c>
      <c r="B321" s="171">
        <v>385</v>
      </c>
      <c r="C321" s="98"/>
      <c r="D321" s="98"/>
      <c r="E321" s="89">
        <f t="shared" si="111"/>
        <v>385</v>
      </c>
      <c r="F321" s="29">
        <f t="shared" si="112"/>
        <v>310</v>
      </c>
      <c r="G321" s="28" t="str">
        <f t="shared" si="113"/>
        <v>Yes</v>
      </c>
      <c r="H321" s="33">
        <f>'05-21 Hourly Purch Alloc'!F315</f>
        <v>230.38499999999999</v>
      </c>
      <c r="I321" s="23">
        <f t="shared" si="114"/>
        <v>8.3899999999999988</v>
      </c>
      <c r="J321" s="13">
        <f t="shared" si="115"/>
        <v>230.38499999999999</v>
      </c>
      <c r="K321" s="96">
        <f t="shared" si="116"/>
        <v>230.38499999999999</v>
      </c>
      <c r="L321" s="13">
        <f t="shared" si="117"/>
        <v>320.64799999999997</v>
      </c>
      <c r="M321" s="13">
        <f t="shared" si="118"/>
        <v>595.5</v>
      </c>
      <c r="N321" s="13">
        <f t="shared" si="119"/>
        <v>551.21999999999991</v>
      </c>
      <c r="O321" s="11">
        <f t="shared" si="120"/>
        <v>0</v>
      </c>
      <c r="P321" s="11">
        <f t="shared" si="121"/>
        <v>0</v>
      </c>
      <c r="Q321" s="11">
        <f t="shared" si="122"/>
        <v>0</v>
      </c>
      <c r="R321" s="15">
        <f t="shared" si="123"/>
        <v>0</v>
      </c>
      <c r="S321" s="15">
        <f t="shared" si="124"/>
        <v>0</v>
      </c>
      <c r="T321" s="15">
        <f t="shared" si="125"/>
        <v>0</v>
      </c>
      <c r="U321" s="121">
        <f>'05-21 Hourly Purch Alloc'!J315</f>
        <v>23.741</v>
      </c>
      <c r="V321" s="109">
        <f t="shared" si="126"/>
        <v>0</v>
      </c>
      <c r="W321" s="16">
        <f t="shared" si="127"/>
        <v>21.206728953433903</v>
      </c>
      <c r="X321" s="17">
        <f t="shared" si="128"/>
        <v>0</v>
      </c>
      <c r="Y321" s="18">
        <f t="shared" si="129"/>
        <v>0</v>
      </c>
      <c r="Z321" s="191"/>
      <c r="AA321" s="113">
        <f t="shared" si="130"/>
        <v>0</v>
      </c>
      <c r="AB321" s="4">
        <f t="shared" si="131"/>
        <v>0</v>
      </c>
      <c r="AD321" s="8"/>
      <c r="AE321" s="46">
        <f>'05-21 Gen Pivot'!V315</f>
        <v>320.64799999999997</v>
      </c>
      <c r="AF321" s="120">
        <f>'05-21 KP Int Load &amp; Marg Loss'!N311</f>
        <v>551.21999999999991</v>
      </c>
      <c r="AG321" s="47">
        <f>'05-21 KP Int Load &amp; Marg Loss'!V311</f>
        <v>8.3899999999999988</v>
      </c>
      <c r="AH321" s="46">
        <f>'05-21 Gen Pivot'!W315</f>
        <v>595.5</v>
      </c>
      <c r="AJ321" s="122">
        <f>'05-21 Gen Pivot'!Y315</f>
        <v>593</v>
      </c>
      <c r="AL321" s="8">
        <f t="shared" si="133"/>
        <v>2.5</v>
      </c>
      <c r="AN321" s="8">
        <f t="shared" si="134"/>
        <v>320.64799999999997</v>
      </c>
      <c r="AP321" s="12">
        <f t="shared" si="135"/>
        <v>-274.85200000000003</v>
      </c>
      <c r="AR321" s="122">
        <f>'05-21 Gen Pivot'!X315</f>
        <v>1475.5</v>
      </c>
    </row>
    <row r="322" spans="1:44" x14ac:dyDescent="0.25">
      <c r="A322" s="126">
        <f t="shared" si="132"/>
        <v>44329.958333332579</v>
      </c>
      <c r="B322" s="171">
        <v>385</v>
      </c>
      <c r="C322" s="98"/>
      <c r="D322" s="98"/>
      <c r="E322" s="89">
        <f t="shared" si="111"/>
        <v>385</v>
      </c>
      <c r="F322" s="29">
        <f t="shared" si="112"/>
        <v>311</v>
      </c>
      <c r="G322" s="28" t="str">
        <f t="shared" si="113"/>
        <v>Yes</v>
      </c>
      <c r="H322" s="33">
        <f>'05-21 Hourly Purch Alloc'!F316</f>
        <v>234.30600000000001</v>
      </c>
      <c r="I322" s="23">
        <f t="shared" si="114"/>
        <v>7.95</v>
      </c>
      <c r="J322" s="13">
        <f t="shared" si="115"/>
        <v>234.30600000000001</v>
      </c>
      <c r="K322" s="96">
        <f t="shared" si="116"/>
        <v>234.30600000000001</v>
      </c>
      <c r="L322" s="13">
        <f t="shared" si="117"/>
        <v>285.00799999999998</v>
      </c>
      <c r="M322" s="13">
        <f t="shared" si="118"/>
        <v>580.5</v>
      </c>
      <c r="N322" s="13">
        <f t="shared" si="119"/>
        <v>527.26</v>
      </c>
      <c r="O322" s="11">
        <f t="shared" si="120"/>
        <v>0</v>
      </c>
      <c r="P322" s="11">
        <f t="shared" si="121"/>
        <v>0</v>
      </c>
      <c r="Q322" s="11">
        <f t="shared" si="122"/>
        <v>0</v>
      </c>
      <c r="R322" s="15">
        <f t="shared" si="123"/>
        <v>0</v>
      </c>
      <c r="S322" s="15">
        <f t="shared" si="124"/>
        <v>0</v>
      </c>
      <c r="T322" s="15">
        <f t="shared" si="125"/>
        <v>0</v>
      </c>
      <c r="U322" s="121">
        <f>'05-21 Hourly Purch Alloc'!J316</f>
        <v>23.795110931858339</v>
      </c>
      <c r="V322" s="109">
        <f t="shared" si="126"/>
        <v>0</v>
      </c>
      <c r="W322" s="16">
        <f t="shared" si="127"/>
        <v>21.206728953433903</v>
      </c>
      <c r="X322" s="17">
        <f t="shared" si="128"/>
        <v>0</v>
      </c>
      <c r="Y322" s="18">
        <f t="shared" si="129"/>
        <v>0</v>
      </c>
      <c r="Z322" s="191"/>
      <c r="AA322" s="113">
        <f t="shared" si="130"/>
        <v>0</v>
      </c>
      <c r="AB322" s="4">
        <f t="shared" si="131"/>
        <v>0</v>
      </c>
      <c r="AD322" s="8"/>
      <c r="AE322" s="46">
        <f>'05-21 Gen Pivot'!V316</f>
        <v>285.00799999999998</v>
      </c>
      <c r="AF322" s="120">
        <f>'05-21 KP Int Load &amp; Marg Loss'!N312</f>
        <v>527.26</v>
      </c>
      <c r="AG322" s="47">
        <f>'05-21 KP Int Load &amp; Marg Loss'!V312</f>
        <v>7.95</v>
      </c>
      <c r="AH322" s="46">
        <f>'05-21 Gen Pivot'!W316</f>
        <v>580.5</v>
      </c>
      <c r="AJ322" s="122">
        <f>'05-21 Gen Pivot'!Y316</f>
        <v>578.5</v>
      </c>
      <c r="AL322" s="8">
        <f t="shared" si="133"/>
        <v>2</v>
      </c>
      <c r="AN322" s="8">
        <f t="shared" si="134"/>
        <v>285.00799999999998</v>
      </c>
      <c r="AP322" s="12">
        <f t="shared" si="135"/>
        <v>-295.49200000000002</v>
      </c>
      <c r="AR322" s="122">
        <f>'05-21 Gen Pivot'!X316</f>
        <v>1475.5</v>
      </c>
    </row>
    <row r="323" spans="1:44" x14ac:dyDescent="0.25">
      <c r="A323" s="126">
        <f t="shared" si="132"/>
        <v>44329.999999999243</v>
      </c>
      <c r="B323" s="171">
        <v>385</v>
      </c>
      <c r="C323" s="98"/>
      <c r="D323" s="98"/>
      <c r="E323" s="89">
        <f t="shared" si="111"/>
        <v>385</v>
      </c>
      <c r="F323" s="29">
        <f t="shared" si="112"/>
        <v>312</v>
      </c>
      <c r="G323" s="28" t="str">
        <f t="shared" si="113"/>
        <v>Yes</v>
      </c>
      <c r="H323" s="33">
        <f>'05-21 Hourly Purch Alloc'!F317</f>
        <v>220.59300000000002</v>
      </c>
      <c r="I323" s="23">
        <f t="shared" si="114"/>
        <v>7.2399999999999993</v>
      </c>
      <c r="J323" s="13">
        <f t="shared" si="115"/>
        <v>220.59300000000002</v>
      </c>
      <c r="K323" s="96">
        <f t="shared" si="116"/>
        <v>220.59300000000002</v>
      </c>
      <c r="L323" s="13">
        <f t="shared" si="117"/>
        <v>280.23360000000002</v>
      </c>
      <c r="M323" s="13">
        <f t="shared" si="118"/>
        <v>440</v>
      </c>
      <c r="N323" s="13">
        <f t="shared" si="119"/>
        <v>508.07</v>
      </c>
      <c r="O323" s="11">
        <f t="shared" si="120"/>
        <v>68.069999999999993</v>
      </c>
      <c r="P323" s="11">
        <f t="shared" si="121"/>
        <v>68.069999999999993</v>
      </c>
      <c r="Q323" s="11">
        <f t="shared" si="122"/>
        <v>-3.399999999942338E-3</v>
      </c>
      <c r="R323" s="15">
        <f t="shared" si="123"/>
        <v>68.069999999999993</v>
      </c>
      <c r="S323" s="15">
        <f t="shared" si="124"/>
        <v>0</v>
      </c>
      <c r="T323" s="15">
        <f t="shared" si="125"/>
        <v>0</v>
      </c>
      <c r="U323" s="121">
        <f>'05-21 Hourly Purch Alloc'!J317</f>
        <v>21.128408331180044</v>
      </c>
      <c r="V323" s="109">
        <f t="shared" si="126"/>
        <v>1438.2107551034255</v>
      </c>
      <c r="W323" s="16">
        <f t="shared" si="127"/>
        <v>21.206728953433903</v>
      </c>
      <c r="X323" s="17">
        <f t="shared" si="128"/>
        <v>0</v>
      </c>
      <c r="Y323" s="18">
        <f t="shared" si="129"/>
        <v>0</v>
      </c>
      <c r="Z323" s="191"/>
      <c r="AA323" s="113">
        <f t="shared" si="130"/>
        <v>1438.2107551034255</v>
      </c>
      <c r="AB323" s="4">
        <f t="shared" si="131"/>
        <v>0</v>
      </c>
      <c r="AD323" s="8"/>
      <c r="AE323" s="46">
        <f>'05-21 Gen Pivot'!V317</f>
        <v>280.23360000000002</v>
      </c>
      <c r="AF323" s="120">
        <f>'05-21 KP Int Load &amp; Marg Loss'!N313</f>
        <v>508.07</v>
      </c>
      <c r="AG323" s="47">
        <f>'05-21 KP Int Load &amp; Marg Loss'!V313</f>
        <v>7.2399999999999993</v>
      </c>
      <c r="AH323" s="46">
        <f>'05-21 Gen Pivot'!W317</f>
        <v>440</v>
      </c>
      <c r="AJ323" s="122">
        <f>'05-21 Gen Pivot'!Y317</f>
        <v>439.5</v>
      </c>
      <c r="AL323" s="8">
        <f t="shared" si="133"/>
        <v>0.5</v>
      </c>
      <c r="AN323" s="8">
        <f t="shared" si="134"/>
        <v>280.23360000000002</v>
      </c>
      <c r="AP323" s="12">
        <f t="shared" si="135"/>
        <v>-159.76639999999998</v>
      </c>
      <c r="AR323" s="122">
        <f>'05-21 Gen Pivot'!X317</f>
        <v>1475.5</v>
      </c>
    </row>
    <row r="324" spans="1:44" x14ac:dyDescent="0.25">
      <c r="A324" s="126">
        <f t="shared" si="132"/>
        <v>44330.041666665908</v>
      </c>
      <c r="B324" s="171">
        <v>385</v>
      </c>
      <c r="C324" s="98"/>
      <c r="D324" s="98"/>
      <c r="E324" s="89">
        <f t="shared" si="111"/>
        <v>385</v>
      </c>
      <c r="F324" s="29">
        <f t="shared" si="112"/>
        <v>313</v>
      </c>
      <c r="G324" s="28" t="str">
        <f t="shared" si="113"/>
        <v>Yes</v>
      </c>
      <c r="H324" s="33">
        <f>'05-21 Hourly Purch Alloc'!F318</f>
        <v>208.30599999999998</v>
      </c>
      <c r="I324" s="23">
        <f t="shared" si="114"/>
        <v>6.83</v>
      </c>
      <c r="J324" s="13">
        <f t="shared" si="115"/>
        <v>208.30599999999998</v>
      </c>
      <c r="K324" s="96">
        <f t="shared" si="116"/>
        <v>208.30599999999998</v>
      </c>
      <c r="L324" s="13">
        <f t="shared" si="117"/>
        <v>283.52160000000003</v>
      </c>
      <c r="M324" s="13">
        <f t="shared" si="118"/>
        <v>563.5</v>
      </c>
      <c r="N324" s="13">
        <f t="shared" si="119"/>
        <v>494.46999999999997</v>
      </c>
      <c r="O324" s="11">
        <f t="shared" si="120"/>
        <v>0</v>
      </c>
      <c r="P324" s="11">
        <f t="shared" si="121"/>
        <v>0</v>
      </c>
      <c r="Q324" s="11">
        <f t="shared" si="122"/>
        <v>0</v>
      </c>
      <c r="R324" s="15">
        <f t="shared" si="123"/>
        <v>0</v>
      </c>
      <c r="S324" s="15">
        <f t="shared" si="124"/>
        <v>0</v>
      </c>
      <c r="T324" s="15">
        <f t="shared" si="125"/>
        <v>0</v>
      </c>
      <c r="U324" s="121">
        <f>'05-21 Hourly Purch Alloc'!J318</f>
        <v>20.46996245907463</v>
      </c>
      <c r="V324" s="109">
        <f t="shared" si="126"/>
        <v>0</v>
      </c>
      <c r="W324" s="16">
        <f t="shared" si="127"/>
        <v>21.206728953433903</v>
      </c>
      <c r="X324" s="17">
        <f t="shared" si="128"/>
        <v>0</v>
      </c>
      <c r="Y324" s="18">
        <f t="shared" si="129"/>
        <v>0</v>
      </c>
      <c r="Z324" s="191"/>
      <c r="AA324" s="113">
        <f t="shared" si="130"/>
        <v>0</v>
      </c>
      <c r="AB324" s="4">
        <f t="shared" si="131"/>
        <v>0</v>
      </c>
      <c r="AD324" s="8"/>
      <c r="AE324" s="46">
        <f>'05-21 Gen Pivot'!V318</f>
        <v>283.52160000000003</v>
      </c>
      <c r="AF324" s="120">
        <f>'05-21 KP Int Load &amp; Marg Loss'!N314</f>
        <v>494.46999999999997</v>
      </c>
      <c r="AG324" s="47">
        <f>'05-21 KP Int Load &amp; Marg Loss'!V314</f>
        <v>6.83</v>
      </c>
      <c r="AH324" s="46">
        <f>'05-21 Gen Pivot'!W318</f>
        <v>563.5</v>
      </c>
      <c r="AJ324" s="122">
        <f>'05-21 Gen Pivot'!Y318</f>
        <v>561.5</v>
      </c>
      <c r="AL324" s="8">
        <f t="shared" si="133"/>
        <v>2</v>
      </c>
      <c r="AN324" s="8">
        <f t="shared" si="134"/>
        <v>283.52160000000003</v>
      </c>
      <c r="AP324" s="12">
        <f t="shared" si="135"/>
        <v>-279.97839999999997</v>
      </c>
      <c r="AR324" s="122">
        <f>'05-21 Gen Pivot'!X318</f>
        <v>1475.5</v>
      </c>
    </row>
    <row r="325" spans="1:44" x14ac:dyDescent="0.25">
      <c r="A325" s="126">
        <f t="shared" si="132"/>
        <v>44330.083333332572</v>
      </c>
      <c r="B325" s="171">
        <v>385</v>
      </c>
      <c r="C325" s="98"/>
      <c r="D325" s="98"/>
      <c r="E325" s="89">
        <f t="shared" si="111"/>
        <v>385</v>
      </c>
      <c r="F325" s="29">
        <f t="shared" si="112"/>
        <v>314</v>
      </c>
      <c r="G325" s="28" t="str">
        <f t="shared" si="113"/>
        <v>Yes</v>
      </c>
      <c r="H325" s="33">
        <f>'05-21 Hourly Purch Alloc'!F319</f>
        <v>205.20400000000001</v>
      </c>
      <c r="I325" s="23">
        <f t="shared" si="114"/>
        <v>6.89</v>
      </c>
      <c r="J325" s="13">
        <f t="shared" si="115"/>
        <v>205.20400000000001</v>
      </c>
      <c r="K325" s="96">
        <f t="shared" si="116"/>
        <v>205.20400000000001</v>
      </c>
      <c r="L325" s="13">
        <f t="shared" si="117"/>
        <v>280.21280000000002</v>
      </c>
      <c r="M325" s="13">
        <f t="shared" si="118"/>
        <v>425.5</v>
      </c>
      <c r="N325" s="13">
        <f t="shared" si="119"/>
        <v>491.44</v>
      </c>
      <c r="O325" s="11">
        <f t="shared" si="120"/>
        <v>65.94</v>
      </c>
      <c r="P325" s="11">
        <f t="shared" si="121"/>
        <v>65.94</v>
      </c>
      <c r="Q325" s="11">
        <f t="shared" si="122"/>
        <v>0.86680000000001201</v>
      </c>
      <c r="R325" s="15">
        <f t="shared" si="123"/>
        <v>65.94</v>
      </c>
      <c r="S325" s="15">
        <f t="shared" si="124"/>
        <v>0</v>
      </c>
      <c r="T325" s="15">
        <f t="shared" si="125"/>
        <v>0</v>
      </c>
      <c r="U325" s="121">
        <f>'05-21 Hourly Purch Alloc'!J319</f>
        <v>19.099983431122201</v>
      </c>
      <c r="V325" s="109">
        <f t="shared" si="126"/>
        <v>1259.4529074481979</v>
      </c>
      <c r="W325" s="16">
        <f t="shared" si="127"/>
        <v>21.206728953433903</v>
      </c>
      <c r="X325" s="17">
        <f t="shared" si="128"/>
        <v>0</v>
      </c>
      <c r="Y325" s="18">
        <f t="shared" si="129"/>
        <v>0</v>
      </c>
      <c r="Z325" s="191"/>
      <c r="AA325" s="113">
        <f t="shared" si="130"/>
        <v>1259.4529074481979</v>
      </c>
      <c r="AB325" s="4">
        <f t="shared" si="131"/>
        <v>0</v>
      </c>
      <c r="AD325" s="8"/>
      <c r="AE325" s="46">
        <f>'05-21 Gen Pivot'!V319</f>
        <v>280.21280000000002</v>
      </c>
      <c r="AF325" s="120">
        <f>'05-21 KP Int Load &amp; Marg Loss'!N315</f>
        <v>491.44</v>
      </c>
      <c r="AG325" s="47">
        <f>'05-21 KP Int Load &amp; Marg Loss'!V315</f>
        <v>6.89</v>
      </c>
      <c r="AH325" s="46">
        <f>'05-21 Gen Pivot'!W319</f>
        <v>425.5</v>
      </c>
      <c r="AJ325" s="122">
        <f>'05-21 Gen Pivot'!Y319</f>
        <v>425</v>
      </c>
      <c r="AL325" s="8">
        <f t="shared" si="133"/>
        <v>0.5</v>
      </c>
      <c r="AN325" s="8">
        <f t="shared" si="134"/>
        <v>280.21280000000002</v>
      </c>
      <c r="AP325" s="12">
        <f t="shared" si="135"/>
        <v>-145.28719999999998</v>
      </c>
      <c r="AR325" s="122">
        <f>'05-21 Gen Pivot'!X319</f>
        <v>1475.5</v>
      </c>
    </row>
    <row r="326" spans="1:44" x14ac:dyDescent="0.25">
      <c r="A326" s="126">
        <f t="shared" si="132"/>
        <v>44330.124999999236</v>
      </c>
      <c r="B326" s="171">
        <v>385</v>
      </c>
      <c r="C326" s="98"/>
      <c r="D326" s="98"/>
      <c r="E326" s="89">
        <f t="shared" si="111"/>
        <v>385</v>
      </c>
      <c r="F326" s="29">
        <f t="shared" si="112"/>
        <v>315</v>
      </c>
      <c r="G326" s="28" t="str">
        <f t="shared" si="113"/>
        <v>Yes</v>
      </c>
      <c r="H326" s="33">
        <f>'05-21 Hourly Purch Alloc'!F320</f>
        <v>203.51900000000001</v>
      </c>
      <c r="I326" s="23">
        <f t="shared" si="114"/>
        <v>6.4799999999999995</v>
      </c>
      <c r="J326" s="13">
        <f t="shared" si="115"/>
        <v>203.51900000000001</v>
      </c>
      <c r="K326" s="96">
        <f t="shared" si="116"/>
        <v>203.51900000000001</v>
      </c>
      <c r="L326" s="13">
        <f t="shared" si="117"/>
        <v>279.90879999999999</v>
      </c>
      <c r="M326" s="13">
        <f t="shared" si="118"/>
        <v>474.5</v>
      </c>
      <c r="N326" s="13">
        <f t="shared" si="119"/>
        <v>489.35</v>
      </c>
      <c r="O326" s="11">
        <f t="shared" si="120"/>
        <v>14.850000000000023</v>
      </c>
      <c r="P326" s="11">
        <f t="shared" si="121"/>
        <v>14.850000000000023</v>
      </c>
      <c r="Q326" s="11">
        <f t="shared" si="122"/>
        <v>0.55779999999998608</v>
      </c>
      <c r="R326" s="15">
        <f t="shared" si="123"/>
        <v>14.850000000000023</v>
      </c>
      <c r="S326" s="15">
        <f t="shared" si="124"/>
        <v>0</v>
      </c>
      <c r="T326" s="15">
        <f t="shared" si="125"/>
        <v>0</v>
      </c>
      <c r="U326" s="121">
        <f>'05-21 Hourly Purch Alloc'!J320</f>
        <v>18.709982851723918</v>
      </c>
      <c r="V326" s="109">
        <f t="shared" si="126"/>
        <v>277.8432453481006</v>
      </c>
      <c r="W326" s="16">
        <f t="shared" si="127"/>
        <v>21.206728953433903</v>
      </c>
      <c r="X326" s="17">
        <f t="shared" si="128"/>
        <v>0</v>
      </c>
      <c r="Y326" s="18">
        <f t="shared" si="129"/>
        <v>0</v>
      </c>
      <c r="Z326" s="191"/>
      <c r="AA326" s="113">
        <f t="shared" si="130"/>
        <v>277.8432453481006</v>
      </c>
      <c r="AB326" s="4">
        <f t="shared" si="131"/>
        <v>0</v>
      </c>
      <c r="AD326" s="8"/>
      <c r="AE326" s="46">
        <f>'05-21 Gen Pivot'!V320</f>
        <v>279.90879999999999</v>
      </c>
      <c r="AF326" s="120">
        <f>'05-21 KP Int Load &amp; Marg Loss'!N316</f>
        <v>489.35</v>
      </c>
      <c r="AG326" s="47">
        <f>'05-21 KP Int Load &amp; Marg Loss'!V316</f>
        <v>6.4799999999999995</v>
      </c>
      <c r="AH326" s="46">
        <f>'05-21 Gen Pivot'!W320</f>
        <v>474.5</v>
      </c>
      <c r="AJ326" s="122">
        <f>'05-21 Gen Pivot'!Y320</f>
        <v>474</v>
      </c>
      <c r="AL326" s="8">
        <f t="shared" si="133"/>
        <v>0.5</v>
      </c>
      <c r="AN326" s="8">
        <f t="shared" si="134"/>
        <v>279.90879999999999</v>
      </c>
      <c r="AP326" s="12">
        <f t="shared" si="135"/>
        <v>-194.59120000000001</v>
      </c>
      <c r="AR326" s="122">
        <f>'05-21 Gen Pivot'!X320</f>
        <v>1475.5</v>
      </c>
    </row>
    <row r="327" spans="1:44" x14ac:dyDescent="0.25">
      <c r="A327" s="126">
        <f t="shared" si="132"/>
        <v>44330.1666666659</v>
      </c>
      <c r="B327" s="171">
        <v>385</v>
      </c>
      <c r="C327" s="98"/>
      <c r="D327" s="98"/>
      <c r="E327" s="89">
        <f t="shared" si="111"/>
        <v>385</v>
      </c>
      <c r="F327" s="29">
        <f t="shared" si="112"/>
        <v>316</v>
      </c>
      <c r="G327" s="28" t="str">
        <f t="shared" si="113"/>
        <v>Yes</v>
      </c>
      <c r="H327" s="33">
        <f>'05-21 Hourly Purch Alloc'!F321</f>
        <v>214.47199999999998</v>
      </c>
      <c r="I327" s="23">
        <f t="shared" si="114"/>
        <v>6.59</v>
      </c>
      <c r="J327" s="13">
        <f t="shared" si="115"/>
        <v>214.47199999999998</v>
      </c>
      <c r="K327" s="96">
        <f t="shared" si="116"/>
        <v>214.47199999999998</v>
      </c>
      <c r="L327" s="13">
        <f t="shared" si="117"/>
        <v>280.06720000000001</v>
      </c>
      <c r="M327" s="13">
        <f t="shared" si="118"/>
        <v>463</v>
      </c>
      <c r="N327" s="13">
        <f t="shared" si="119"/>
        <v>501.12</v>
      </c>
      <c r="O327" s="11">
        <f t="shared" si="120"/>
        <v>38.120000000000005</v>
      </c>
      <c r="P327" s="11">
        <f t="shared" si="121"/>
        <v>38.120000000000005</v>
      </c>
      <c r="Q327" s="11">
        <f t="shared" si="122"/>
        <v>9.1999999999643478E-3</v>
      </c>
      <c r="R327" s="15">
        <f t="shared" si="123"/>
        <v>38.120000000000005</v>
      </c>
      <c r="S327" s="15">
        <f t="shared" si="124"/>
        <v>0</v>
      </c>
      <c r="T327" s="15">
        <f t="shared" si="125"/>
        <v>0</v>
      </c>
      <c r="U327" s="121">
        <f>'05-21 Hourly Purch Alloc'!J321</f>
        <v>19.029262038867547</v>
      </c>
      <c r="V327" s="109">
        <f t="shared" si="126"/>
        <v>725.39546892163094</v>
      </c>
      <c r="W327" s="16">
        <f t="shared" si="127"/>
        <v>21.206728953433903</v>
      </c>
      <c r="X327" s="17">
        <f t="shared" si="128"/>
        <v>0</v>
      </c>
      <c r="Y327" s="18">
        <f t="shared" si="129"/>
        <v>0</v>
      </c>
      <c r="Z327" s="191"/>
      <c r="AA327" s="113">
        <f t="shared" si="130"/>
        <v>725.39546892163094</v>
      </c>
      <c r="AB327" s="4">
        <f t="shared" si="131"/>
        <v>0</v>
      </c>
      <c r="AD327" s="8"/>
      <c r="AE327" s="46">
        <f>'05-21 Gen Pivot'!V321</f>
        <v>280.06720000000001</v>
      </c>
      <c r="AF327" s="120">
        <f>'05-21 KP Int Load &amp; Marg Loss'!N317</f>
        <v>501.12</v>
      </c>
      <c r="AG327" s="47">
        <f>'05-21 KP Int Load &amp; Marg Loss'!V317</f>
        <v>6.59</v>
      </c>
      <c r="AH327" s="46">
        <f>'05-21 Gen Pivot'!W321</f>
        <v>463</v>
      </c>
      <c r="AJ327" s="122">
        <f>'05-21 Gen Pivot'!Y321</f>
        <v>462</v>
      </c>
      <c r="AL327" s="8">
        <f t="shared" si="133"/>
        <v>1</v>
      </c>
      <c r="AN327" s="8">
        <f t="shared" si="134"/>
        <v>280.06720000000001</v>
      </c>
      <c r="AP327" s="12">
        <f t="shared" si="135"/>
        <v>-182.93279999999999</v>
      </c>
      <c r="AR327" s="122">
        <f>'05-21 Gen Pivot'!X321</f>
        <v>1475.5</v>
      </c>
    </row>
    <row r="328" spans="1:44" x14ac:dyDescent="0.25">
      <c r="A328" s="126">
        <f t="shared" si="132"/>
        <v>44330.208333332565</v>
      </c>
      <c r="B328" s="171">
        <v>385</v>
      </c>
      <c r="C328" s="98"/>
      <c r="D328" s="98"/>
      <c r="E328" s="89">
        <f t="shared" si="111"/>
        <v>385</v>
      </c>
      <c r="F328" s="29">
        <f t="shared" si="112"/>
        <v>317</v>
      </c>
      <c r="G328" s="28" t="str">
        <f t="shared" si="113"/>
        <v>Yes</v>
      </c>
      <c r="H328" s="33">
        <f>'05-21 Hourly Purch Alloc'!F322</f>
        <v>220.33199999999999</v>
      </c>
      <c r="I328" s="23">
        <f t="shared" si="114"/>
        <v>6.97</v>
      </c>
      <c r="J328" s="13">
        <f t="shared" si="115"/>
        <v>220.33199999999999</v>
      </c>
      <c r="K328" s="96">
        <f t="shared" si="116"/>
        <v>220.33199999999999</v>
      </c>
      <c r="L328" s="13">
        <f t="shared" si="117"/>
        <v>280.0976</v>
      </c>
      <c r="M328" s="13">
        <f t="shared" si="118"/>
        <v>470</v>
      </c>
      <c r="N328" s="13">
        <f t="shared" si="119"/>
        <v>507.40000000000003</v>
      </c>
      <c r="O328" s="11">
        <f t="shared" si="120"/>
        <v>37.400000000000034</v>
      </c>
      <c r="P328" s="11">
        <f t="shared" si="121"/>
        <v>37.400000000000034</v>
      </c>
      <c r="Q328" s="11">
        <f t="shared" si="122"/>
        <v>-4.0000000001327862E-4</v>
      </c>
      <c r="R328" s="15">
        <f t="shared" si="123"/>
        <v>37.400000000000034</v>
      </c>
      <c r="S328" s="15">
        <f t="shared" si="124"/>
        <v>0</v>
      </c>
      <c r="T328" s="15">
        <f t="shared" si="125"/>
        <v>0</v>
      </c>
      <c r="U328" s="121">
        <f>'05-21 Hourly Purch Alloc'!J322</f>
        <v>19.837985367536266</v>
      </c>
      <c r="V328" s="109">
        <f t="shared" si="126"/>
        <v>741.94065274585705</v>
      </c>
      <c r="W328" s="16">
        <f t="shared" si="127"/>
        <v>21.206728953433903</v>
      </c>
      <c r="X328" s="17">
        <f t="shared" si="128"/>
        <v>0</v>
      </c>
      <c r="Y328" s="18">
        <f t="shared" si="129"/>
        <v>0</v>
      </c>
      <c r="Z328" s="191"/>
      <c r="AA328" s="113">
        <f t="shared" si="130"/>
        <v>741.94065274585705</v>
      </c>
      <c r="AB328" s="4">
        <f t="shared" si="131"/>
        <v>0</v>
      </c>
      <c r="AD328" s="8"/>
      <c r="AE328" s="46">
        <f>'05-21 Gen Pivot'!V322</f>
        <v>280.0976</v>
      </c>
      <c r="AF328" s="120">
        <f>'05-21 KP Int Load &amp; Marg Loss'!N318</f>
        <v>507.40000000000003</v>
      </c>
      <c r="AG328" s="47">
        <f>'05-21 KP Int Load &amp; Marg Loss'!V318</f>
        <v>6.97</v>
      </c>
      <c r="AH328" s="46">
        <f>'05-21 Gen Pivot'!W322</f>
        <v>470</v>
      </c>
      <c r="AJ328" s="122">
        <f>'05-21 Gen Pivot'!Y322</f>
        <v>469</v>
      </c>
      <c r="AL328" s="8">
        <f t="shared" si="133"/>
        <v>1</v>
      </c>
      <c r="AN328" s="8">
        <f t="shared" si="134"/>
        <v>280.0976</v>
      </c>
      <c r="AP328" s="12">
        <f t="shared" si="135"/>
        <v>-189.9024</v>
      </c>
      <c r="AR328" s="122">
        <f>'05-21 Gen Pivot'!X322</f>
        <v>1475.5</v>
      </c>
    </row>
    <row r="329" spans="1:44" x14ac:dyDescent="0.25">
      <c r="A329" s="126">
        <f t="shared" si="132"/>
        <v>44330.249999999229</v>
      </c>
      <c r="B329" s="171">
        <v>385</v>
      </c>
      <c r="C329" s="98"/>
      <c r="D329" s="98"/>
      <c r="E329" s="89">
        <f t="shared" si="111"/>
        <v>385</v>
      </c>
      <c r="F329" s="29">
        <f t="shared" si="112"/>
        <v>318</v>
      </c>
      <c r="G329" s="28" t="str">
        <f t="shared" si="113"/>
        <v>Yes</v>
      </c>
      <c r="H329" s="33">
        <f>'05-21 Hourly Purch Alloc'!F323</f>
        <v>250.51900000000001</v>
      </c>
      <c r="I329" s="23">
        <f t="shared" si="114"/>
        <v>7.39</v>
      </c>
      <c r="J329" s="13">
        <f t="shared" si="115"/>
        <v>250.51900000000001</v>
      </c>
      <c r="K329" s="96">
        <f t="shared" si="116"/>
        <v>250.51900000000001</v>
      </c>
      <c r="L329" s="13">
        <f t="shared" si="117"/>
        <v>280.58240000000001</v>
      </c>
      <c r="M329" s="13">
        <f t="shared" si="118"/>
        <v>515.5</v>
      </c>
      <c r="N329" s="13">
        <f t="shared" si="119"/>
        <v>538.48</v>
      </c>
      <c r="O329" s="11">
        <f t="shared" si="120"/>
        <v>22.980000000000018</v>
      </c>
      <c r="P329" s="11">
        <f t="shared" si="121"/>
        <v>22.980000000000018</v>
      </c>
      <c r="Q329" s="11">
        <f t="shared" si="122"/>
        <v>1.1399999999980537E-2</v>
      </c>
      <c r="R329" s="15">
        <f t="shared" si="123"/>
        <v>22.980000000000018</v>
      </c>
      <c r="S329" s="15">
        <f t="shared" si="124"/>
        <v>0</v>
      </c>
      <c r="T329" s="15">
        <f t="shared" si="125"/>
        <v>0</v>
      </c>
      <c r="U329" s="121">
        <f>'05-21 Hourly Purch Alloc'!J323</f>
        <v>22.207811631053932</v>
      </c>
      <c r="V329" s="109">
        <f t="shared" si="126"/>
        <v>510.33551128161974</v>
      </c>
      <c r="W329" s="16">
        <f t="shared" si="127"/>
        <v>21.206728953433903</v>
      </c>
      <c r="X329" s="17">
        <f t="shared" si="128"/>
        <v>0</v>
      </c>
      <c r="Y329" s="18">
        <f t="shared" si="129"/>
        <v>0</v>
      </c>
      <c r="Z329" s="191"/>
      <c r="AA329" s="113">
        <f t="shared" si="130"/>
        <v>487.33063134991147</v>
      </c>
      <c r="AB329" s="4">
        <f t="shared" si="131"/>
        <v>23.004879931708274</v>
      </c>
      <c r="AD329" s="8"/>
      <c r="AE329" s="46">
        <f>'05-21 Gen Pivot'!V323</f>
        <v>280.58240000000001</v>
      </c>
      <c r="AF329" s="120">
        <f>'05-21 KP Int Load &amp; Marg Loss'!N319</f>
        <v>538.48</v>
      </c>
      <c r="AG329" s="47">
        <f>'05-21 KP Int Load &amp; Marg Loss'!V319</f>
        <v>7.39</v>
      </c>
      <c r="AH329" s="46">
        <f>'05-21 Gen Pivot'!W323</f>
        <v>515.5</v>
      </c>
      <c r="AJ329" s="122">
        <f>'05-21 Gen Pivot'!Y323</f>
        <v>514</v>
      </c>
      <c r="AL329" s="8">
        <f t="shared" si="133"/>
        <v>1.5</v>
      </c>
      <c r="AN329" s="8">
        <f t="shared" si="134"/>
        <v>280.58240000000001</v>
      </c>
      <c r="AP329" s="12">
        <f t="shared" si="135"/>
        <v>-234.91759999999999</v>
      </c>
      <c r="AR329" s="122">
        <f>'05-21 Gen Pivot'!X323</f>
        <v>1475.5</v>
      </c>
    </row>
    <row r="330" spans="1:44" x14ac:dyDescent="0.25">
      <c r="A330" s="126">
        <f t="shared" si="132"/>
        <v>44330.291666665893</v>
      </c>
      <c r="B330" s="171">
        <v>385</v>
      </c>
      <c r="C330" s="98"/>
      <c r="D330" s="98"/>
      <c r="E330" s="89">
        <f t="shared" si="111"/>
        <v>385</v>
      </c>
      <c r="F330" s="29">
        <f t="shared" si="112"/>
        <v>319</v>
      </c>
      <c r="G330" s="28" t="str">
        <f t="shared" si="113"/>
        <v>Yes</v>
      </c>
      <c r="H330" s="33">
        <f>'05-21 Hourly Purch Alloc'!F324</f>
        <v>289.21100000000001</v>
      </c>
      <c r="I330" s="23">
        <f t="shared" si="114"/>
        <v>8.3899999999999988</v>
      </c>
      <c r="J330" s="13">
        <f t="shared" si="115"/>
        <v>289.21100000000001</v>
      </c>
      <c r="K330" s="96">
        <f t="shared" si="116"/>
        <v>289.21100000000001</v>
      </c>
      <c r="L330" s="13">
        <f t="shared" si="117"/>
        <v>283.13920000000002</v>
      </c>
      <c r="M330" s="13">
        <f t="shared" si="118"/>
        <v>552</v>
      </c>
      <c r="N330" s="13">
        <f t="shared" si="119"/>
        <v>580.74</v>
      </c>
      <c r="O330" s="11">
        <f t="shared" si="120"/>
        <v>28.740000000000009</v>
      </c>
      <c r="P330" s="11">
        <f t="shared" si="121"/>
        <v>28.740000000000009</v>
      </c>
      <c r="Q330" s="11">
        <f t="shared" si="122"/>
        <v>1.9999999994979589E-4</v>
      </c>
      <c r="R330" s="15">
        <f t="shared" si="123"/>
        <v>28.740000000000009</v>
      </c>
      <c r="S330" s="15">
        <f t="shared" si="124"/>
        <v>0</v>
      </c>
      <c r="T330" s="15">
        <f t="shared" si="125"/>
        <v>0</v>
      </c>
      <c r="U330" s="121">
        <f>'05-21 Hourly Purch Alloc'!J324</f>
        <v>25.841750299954015</v>
      </c>
      <c r="V330" s="109">
        <f t="shared" si="126"/>
        <v>742.69190362067866</v>
      </c>
      <c r="W330" s="16">
        <f t="shared" si="127"/>
        <v>21.206728953433903</v>
      </c>
      <c r="X330" s="17">
        <f t="shared" si="128"/>
        <v>0</v>
      </c>
      <c r="Y330" s="18">
        <f t="shared" si="129"/>
        <v>0</v>
      </c>
      <c r="Z330" s="191"/>
      <c r="AA330" s="113">
        <f t="shared" si="130"/>
        <v>609.48139012169054</v>
      </c>
      <c r="AB330" s="4">
        <f t="shared" si="131"/>
        <v>133.21051349898812</v>
      </c>
      <c r="AD330" s="8"/>
      <c r="AE330" s="46">
        <f>'05-21 Gen Pivot'!V324</f>
        <v>283.13920000000002</v>
      </c>
      <c r="AF330" s="120">
        <f>'05-21 KP Int Load &amp; Marg Loss'!N320</f>
        <v>580.74</v>
      </c>
      <c r="AG330" s="47">
        <f>'05-21 KP Int Load &amp; Marg Loss'!V320</f>
        <v>8.3899999999999988</v>
      </c>
      <c r="AH330" s="46">
        <f>'05-21 Gen Pivot'!W324</f>
        <v>552</v>
      </c>
      <c r="AJ330" s="122">
        <f>'05-21 Gen Pivot'!Y324</f>
        <v>550</v>
      </c>
      <c r="AL330" s="8">
        <f t="shared" si="133"/>
        <v>2</v>
      </c>
      <c r="AN330" s="8">
        <f t="shared" si="134"/>
        <v>283.13920000000002</v>
      </c>
      <c r="AP330" s="12">
        <f t="shared" si="135"/>
        <v>-268.86079999999998</v>
      </c>
      <c r="AR330" s="122">
        <f>'05-21 Gen Pivot'!X324</f>
        <v>1475.5</v>
      </c>
    </row>
    <row r="331" spans="1:44" x14ac:dyDescent="0.25">
      <c r="A331" s="126">
        <f t="shared" si="132"/>
        <v>44330.333333332557</v>
      </c>
      <c r="B331" s="171">
        <v>385</v>
      </c>
      <c r="C331" s="98"/>
      <c r="D331" s="98"/>
      <c r="E331" s="89">
        <f t="shared" si="111"/>
        <v>385</v>
      </c>
      <c r="F331" s="29">
        <f t="shared" si="112"/>
        <v>320</v>
      </c>
      <c r="G331" s="28" t="str">
        <f t="shared" si="113"/>
        <v>Yes</v>
      </c>
      <c r="H331" s="33">
        <f>'05-21 Hourly Purch Alloc'!F325</f>
        <v>322.16499999999996</v>
      </c>
      <c r="I331" s="23">
        <f t="shared" si="114"/>
        <v>8.59</v>
      </c>
      <c r="J331" s="13">
        <f t="shared" si="115"/>
        <v>322.16499999999996</v>
      </c>
      <c r="K331" s="96">
        <f t="shared" si="116"/>
        <v>322.16499999999996</v>
      </c>
      <c r="L331" s="13">
        <f t="shared" si="117"/>
        <v>280.00800000000004</v>
      </c>
      <c r="M331" s="13">
        <f t="shared" si="118"/>
        <v>504</v>
      </c>
      <c r="N331" s="13">
        <f t="shared" si="119"/>
        <v>610.7600000000001</v>
      </c>
      <c r="O331" s="11">
        <f t="shared" si="120"/>
        <v>106.7600000000001</v>
      </c>
      <c r="P331" s="11">
        <f t="shared" si="121"/>
        <v>106.7600000000001</v>
      </c>
      <c r="Q331" s="11">
        <f t="shared" si="122"/>
        <v>2.9999999998153726E-3</v>
      </c>
      <c r="R331" s="15">
        <f t="shared" si="123"/>
        <v>106.7600000000001</v>
      </c>
      <c r="S331" s="15">
        <f t="shared" si="124"/>
        <v>0</v>
      </c>
      <c r="T331" s="15">
        <f t="shared" si="125"/>
        <v>0</v>
      </c>
      <c r="U331" s="121">
        <f>'05-21 Hourly Purch Alloc'!J325</f>
        <v>23.74619401548896</v>
      </c>
      <c r="V331" s="109">
        <f t="shared" si="126"/>
        <v>2535.1436730936039</v>
      </c>
      <c r="W331" s="16">
        <f t="shared" si="127"/>
        <v>21.206728953433903</v>
      </c>
      <c r="X331" s="17">
        <f t="shared" si="128"/>
        <v>0</v>
      </c>
      <c r="Y331" s="18">
        <f t="shared" si="129"/>
        <v>0</v>
      </c>
      <c r="Z331" s="191"/>
      <c r="AA331" s="113">
        <f t="shared" si="130"/>
        <v>2264.0303830686057</v>
      </c>
      <c r="AB331" s="4">
        <f t="shared" si="131"/>
        <v>271.11329002499815</v>
      </c>
      <c r="AD331" s="8"/>
      <c r="AE331" s="46">
        <f>'05-21 Gen Pivot'!V325</f>
        <v>280.00800000000004</v>
      </c>
      <c r="AF331" s="120">
        <f>'05-21 KP Int Load &amp; Marg Loss'!N321</f>
        <v>610.7600000000001</v>
      </c>
      <c r="AG331" s="47">
        <f>'05-21 KP Int Load &amp; Marg Loss'!V321</f>
        <v>8.59</v>
      </c>
      <c r="AH331" s="46">
        <f>'05-21 Gen Pivot'!W325</f>
        <v>504</v>
      </c>
      <c r="AJ331" s="122">
        <f>'05-21 Gen Pivot'!Y325</f>
        <v>503</v>
      </c>
      <c r="AL331" s="8">
        <f t="shared" si="133"/>
        <v>1</v>
      </c>
      <c r="AN331" s="8">
        <f t="shared" si="134"/>
        <v>280.00800000000004</v>
      </c>
      <c r="AP331" s="12">
        <f t="shared" si="135"/>
        <v>-223.99199999999996</v>
      </c>
      <c r="AR331" s="122">
        <f>'05-21 Gen Pivot'!X325</f>
        <v>1475.5</v>
      </c>
    </row>
    <row r="332" spans="1:44" x14ac:dyDescent="0.25">
      <c r="A332" s="126">
        <f t="shared" si="132"/>
        <v>44330.374999999221</v>
      </c>
      <c r="B332" s="171">
        <v>385</v>
      </c>
      <c r="C332" s="98"/>
      <c r="D332" s="98"/>
      <c r="E332" s="89">
        <f t="shared" si="111"/>
        <v>385</v>
      </c>
      <c r="F332" s="29">
        <f t="shared" si="112"/>
        <v>321</v>
      </c>
      <c r="G332" s="28" t="str">
        <f t="shared" si="113"/>
        <v>Yes</v>
      </c>
      <c r="H332" s="33">
        <f>'05-21 Hourly Purch Alloc'!F326</f>
        <v>314.24</v>
      </c>
      <c r="I332" s="23">
        <f t="shared" si="114"/>
        <v>8.2900000000000009</v>
      </c>
      <c r="J332" s="13">
        <f t="shared" si="115"/>
        <v>314.24</v>
      </c>
      <c r="K332" s="96">
        <f t="shared" si="116"/>
        <v>314.24</v>
      </c>
      <c r="L332" s="13">
        <f t="shared" si="117"/>
        <v>280.40639999999996</v>
      </c>
      <c r="M332" s="13">
        <f t="shared" si="118"/>
        <v>539.5</v>
      </c>
      <c r="N332" s="13">
        <f t="shared" si="119"/>
        <v>602.91999999999996</v>
      </c>
      <c r="O332" s="11">
        <f t="shared" si="120"/>
        <v>63.419999999999959</v>
      </c>
      <c r="P332" s="11">
        <f t="shared" si="121"/>
        <v>63.419999999999959</v>
      </c>
      <c r="Q332" s="11">
        <f t="shared" si="122"/>
        <v>1.6400000000089676E-2</v>
      </c>
      <c r="R332" s="15">
        <f t="shared" si="123"/>
        <v>63.419999999999959</v>
      </c>
      <c r="S332" s="15">
        <f t="shared" si="124"/>
        <v>0</v>
      </c>
      <c r="T332" s="15">
        <f t="shared" si="125"/>
        <v>0</v>
      </c>
      <c r="U332" s="121">
        <f>'05-21 Hourly Purch Alloc'!J326</f>
        <v>24.769511137983706</v>
      </c>
      <c r="V332" s="109">
        <f t="shared" si="126"/>
        <v>1570.8823963709256</v>
      </c>
      <c r="W332" s="16">
        <f t="shared" si="127"/>
        <v>21.206728953433903</v>
      </c>
      <c r="X332" s="17">
        <f t="shared" si="128"/>
        <v>0</v>
      </c>
      <c r="Y332" s="18">
        <f t="shared" si="129"/>
        <v>0</v>
      </c>
      <c r="Z332" s="191"/>
      <c r="AA332" s="113">
        <f t="shared" si="130"/>
        <v>1344.9307502267773</v>
      </c>
      <c r="AB332" s="4">
        <f t="shared" si="131"/>
        <v>225.9516461441483</v>
      </c>
      <c r="AD332" s="8"/>
      <c r="AE332" s="46">
        <f>'05-21 Gen Pivot'!V326</f>
        <v>280.40639999999996</v>
      </c>
      <c r="AF332" s="120">
        <f>'05-21 KP Int Load &amp; Marg Loss'!N322</f>
        <v>602.91999999999996</v>
      </c>
      <c r="AG332" s="47">
        <f>'05-21 KP Int Load &amp; Marg Loss'!V322</f>
        <v>8.2900000000000009</v>
      </c>
      <c r="AH332" s="46">
        <f>'05-21 Gen Pivot'!W326</f>
        <v>539.5</v>
      </c>
      <c r="AJ332" s="122">
        <f>'05-21 Gen Pivot'!Y326</f>
        <v>538</v>
      </c>
      <c r="AL332" s="8">
        <f t="shared" si="133"/>
        <v>1.5</v>
      </c>
      <c r="AN332" s="8">
        <f t="shared" si="134"/>
        <v>280.40639999999996</v>
      </c>
      <c r="AP332" s="12">
        <f t="shared" si="135"/>
        <v>-259.09360000000004</v>
      </c>
      <c r="AR332" s="122">
        <f>'05-21 Gen Pivot'!X326</f>
        <v>1475.5</v>
      </c>
    </row>
    <row r="333" spans="1:44" x14ac:dyDescent="0.25">
      <c r="A333" s="126">
        <f t="shared" si="132"/>
        <v>44330.416666665886</v>
      </c>
      <c r="B333" s="171">
        <v>385</v>
      </c>
      <c r="C333" s="98"/>
      <c r="D333" s="98"/>
      <c r="E333" s="89">
        <f t="shared" ref="E333:E396" si="136">SUM(B333:D333)</f>
        <v>385</v>
      </c>
      <c r="F333" s="29">
        <f t="shared" ref="F333:F396" si="137">IF(E333&gt;0,F332+1,0)</f>
        <v>322</v>
      </c>
      <c r="G333" s="28" t="str">
        <f t="shared" ref="G333:G396" si="138">IF(MAX(F333:F339)&gt;6,"Yes",0)</f>
        <v>Yes</v>
      </c>
      <c r="H333" s="33">
        <f>'05-21 Hourly Purch Alloc'!F327</f>
        <v>263.90199999999999</v>
      </c>
      <c r="I333" s="23">
        <f t="shared" ref="I333:I396" si="139">AG333</f>
        <v>8.3899999999999988</v>
      </c>
      <c r="J333" s="13">
        <f t="shared" ref="J333:J396" si="140">MIN(E333,H333)</f>
        <v>263.90199999999999</v>
      </c>
      <c r="K333" s="96">
        <f t="shared" ref="K333:K396" si="141">IF(J333=0,0,IF(G333&lt;&gt;"Yes",0,J333))</f>
        <v>263.90199999999999</v>
      </c>
      <c r="L333" s="13">
        <f t="shared" ref="L333:L396" si="142">AN333</f>
        <v>316.94720000000001</v>
      </c>
      <c r="M333" s="13">
        <f t="shared" ref="M333:M396" si="143">AH333</f>
        <v>595.5</v>
      </c>
      <c r="N333" s="13">
        <f t="shared" ref="N333:N396" si="144">AF333</f>
        <v>589.24</v>
      </c>
      <c r="O333" s="11">
        <f t="shared" ref="O333:O396" si="145">MAX(N333-M333,0)</f>
        <v>0</v>
      </c>
      <c r="P333" s="11">
        <f t="shared" ref="P333:P396" si="146">MIN(K333,O333)</f>
        <v>0</v>
      </c>
      <c r="Q333" s="11">
        <f t="shared" ref="Q333:Q396" si="147">IF(P333&lt;=0,0,L333+I333+H333-N333)</f>
        <v>0</v>
      </c>
      <c r="R333" s="15">
        <f t="shared" ref="R333:R396" si="148">IF($P333&gt;0,MIN($P333,$E333)*(B333/$E333),0)</f>
        <v>0</v>
      </c>
      <c r="S333" s="15">
        <f t="shared" ref="S333:S396" si="149">IF($P333&gt;0,MIN($P333,$E333)*(C333/$E333),0)</f>
        <v>0</v>
      </c>
      <c r="T333" s="15">
        <f t="shared" ref="T333:T396" si="150">IF($P333&gt;0,MIN($P333,$E333)*(D333/$E333),0)</f>
        <v>0</v>
      </c>
      <c r="U333" s="121">
        <f>'05-21 Hourly Purch Alloc'!J327</f>
        <v>26.645285541602568</v>
      </c>
      <c r="V333" s="109">
        <f t="shared" ref="V333:V396" si="151">(R333+S333+T333)*U333</f>
        <v>0</v>
      </c>
      <c r="W333" s="16">
        <f t="shared" ref="W333:W396" si="152">IF(B333&gt;0,W$9,0)</f>
        <v>21.206728953433903</v>
      </c>
      <c r="X333" s="17">
        <f t="shared" ref="X333:X396" si="153">IF(C333&gt;0,X$9,0)</f>
        <v>0</v>
      </c>
      <c r="Y333" s="18">
        <f t="shared" ref="Y333:Y396" si="154">IF(D333&gt;0,Y$9,0)</f>
        <v>0</v>
      </c>
      <c r="Z333" s="191"/>
      <c r="AA333" s="113">
        <f t="shared" ref="AA333:AA396" si="155">R333*MIN(U333,W333)+S333*MIN(U333,X333)+T333*MIN(U333,Y333)</f>
        <v>0</v>
      </c>
      <c r="AB333" s="4">
        <f t="shared" ref="AB333:AB396" si="156">IF(V333-AA333&lt;0,0,V333-AA333)</f>
        <v>0</v>
      </c>
      <c r="AD333" s="8"/>
      <c r="AE333" s="46">
        <f>'05-21 Gen Pivot'!V327</f>
        <v>316.94720000000001</v>
      </c>
      <c r="AF333" s="120">
        <f>'05-21 KP Int Load &amp; Marg Loss'!N323</f>
        <v>589.24</v>
      </c>
      <c r="AG333" s="47">
        <f>'05-21 KP Int Load &amp; Marg Loss'!V323</f>
        <v>8.3899999999999988</v>
      </c>
      <c r="AH333" s="46">
        <f>'05-21 Gen Pivot'!W327</f>
        <v>595.5</v>
      </c>
      <c r="AJ333" s="122">
        <f>'05-21 Gen Pivot'!Y327</f>
        <v>593</v>
      </c>
      <c r="AL333" s="8">
        <f t="shared" si="133"/>
        <v>2.5</v>
      </c>
      <c r="AN333" s="8">
        <f t="shared" si="134"/>
        <v>316.94720000000001</v>
      </c>
      <c r="AP333" s="12">
        <f t="shared" si="135"/>
        <v>-278.55279999999999</v>
      </c>
      <c r="AR333" s="122">
        <f>'05-21 Gen Pivot'!X327</f>
        <v>1475.5</v>
      </c>
    </row>
    <row r="334" spans="1:44" x14ac:dyDescent="0.25">
      <c r="A334" s="126">
        <f t="shared" ref="A334:A397" si="157">A333+1/24</f>
        <v>44330.45833333255</v>
      </c>
      <c r="B334" s="171">
        <v>385</v>
      </c>
      <c r="C334" s="98"/>
      <c r="D334" s="98"/>
      <c r="E334" s="89">
        <f t="shared" si="136"/>
        <v>385</v>
      </c>
      <c r="F334" s="29">
        <f t="shared" si="137"/>
        <v>323</v>
      </c>
      <c r="G334" s="28" t="str">
        <f t="shared" si="138"/>
        <v>Yes</v>
      </c>
      <c r="H334" s="33">
        <f>'05-21 Hourly Purch Alloc'!F328</f>
        <v>207.25099999999998</v>
      </c>
      <c r="I334" s="23">
        <f t="shared" si="139"/>
        <v>8.35</v>
      </c>
      <c r="J334" s="13">
        <f t="shared" si="140"/>
        <v>207.25099999999998</v>
      </c>
      <c r="K334" s="96">
        <f t="shared" si="141"/>
        <v>207.25099999999998</v>
      </c>
      <c r="L334" s="13">
        <f t="shared" si="142"/>
        <v>346.14079999999996</v>
      </c>
      <c r="M334" s="13">
        <f t="shared" si="143"/>
        <v>595.5</v>
      </c>
      <c r="N334" s="13">
        <f t="shared" si="144"/>
        <v>561.74000000000012</v>
      </c>
      <c r="O334" s="11">
        <f t="shared" si="145"/>
        <v>0</v>
      </c>
      <c r="P334" s="11">
        <f t="shared" si="146"/>
        <v>0</v>
      </c>
      <c r="Q334" s="11">
        <f t="shared" si="147"/>
        <v>0</v>
      </c>
      <c r="R334" s="15">
        <f t="shared" si="148"/>
        <v>0</v>
      </c>
      <c r="S334" s="15">
        <f t="shared" si="149"/>
        <v>0</v>
      </c>
      <c r="T334" s="15">
        <f t="shared" si="150"/>
        <v>0</v>
      </c>
      <c r="U334" s="121">
        <f>'05-21 Hourly Purch Alloc'!J328</f>
        <v>26.819778770669387</v>
      </c>
      <c r="V334" s="109">
        <f t="shared" si="151"/>
        <v>0</v>
      </c>
      <c r="W334" s="16">
        <f t="shared" si="152"/>
        <v>21.206728953433903</v>
      </c>
      <c r="X334" s="17">
        <f t="shared" si="153"/>
        <v>0</v>
      </c>
      <c r="Y334" s="18">
        <f t="shared" si="154"/>
        <v>0</v>
      </c>
      <c r="Z334" s="191"/>
      <c r="AA334" s="113">
        <f t="shared" si="155"/>
        <v>0</v>
      </c>
      <c r="AB334" s="4">
        <f t="shared" si="156"/>
        <v>0</v>
      </c>
      <c r="AD334" s="8"/>
      <c r="AE334" s="46">
        <f>'05-21 Gen Pivot'!V328</f>
        <v>346.14079999999996</v>
      </c>
      <c r="AF334" s="120">
        <f>'05-21 KP Int Load &amp; Marg Loss'!N324</f>
        <v>561.74000000000012</v>
      </c>
      <c r="AG334" s="47">
        <f>'05-21 KP Int Load &amp; Marg Loss'!V324</f>
        <v>8.35</v>
      </c>
      <c r="AH334" s="46">
        <f>'05-21 Gen Pivot'!W328</f>
        <v>595.5</v>
      </c>
      <c r="AJ334" s="122">
        <f>'05-21 Gen Pivot'!Y328</f>
        <v>593</v>
      </c>
      <c r="AL334" s="8">
        <f t="shared" si="133"/>
        <v>2.5</v>
      </c>
      <c r="AN334" s="8">
        <f t="shared" si="134"/>
        <v>346.14079999999996</v>
      </c>
      <c r="AP334" s="12">
        <f t="shared" si="135"/>
        <v>-249.35920000000004</v>
      </c>
      <c r="AR334" s="122">
        <f>'05-21 Gen Pivot'!X328</f>
        <v>1475.5</v>
      </c>
    </row>
    <row r="335" spans="1:44" x14ac:dyDescent="0.25">
      <c r="A335" s="126">
        <f t="shared" si="157"/>
        <v>44330.499999999214</v>
      </c>
      <c r="B335" s="171">
        <v>385</v>
      </c>
      <c r="C335" s="98"/>
      <c r="D335" s="98"/>
      <c r="E335" s="89">
        <f t="shared" si="136"/>
        <v>385</v>
      </c>
      <c r="F335" s="29">
        <f t="shared" si="137"/>
        <v>324</v>
      </c>
      <c r="G335" s="28" t="str">
        <f t="shared" si="138"/>
        <v>Yes</v>
      </c>
      <c r="H335" s="33">
        <f>'05-21 Hourly Purch Alloc'!F329</f>
        <v>142.77600000000001</v>
      </c>
      <c r="I335" s="23">
        <f t="shared" si="139"/>
        <v>8.0699999999999985</v>
      </c>
      <c r="J335" s="13">
        <f t="shared" si="140"/>
        <v>142.77600000000001</v>
      </c>
      <c r="K335" s="96">
        <f t="shared" si="141"/>
        <v>142.77600000000001</v>
      </c>
      <c r="L335" s="13">
        <f t="shared" si="142"/>
        <v>394.024</v>
      </c>
      <c r="M335" s="13">
        <f t="shared" si="143"/>
        <v>595.5</v>
      </c>
      <c r="N335" s="13">
        <f t="shared" si="144"/>
        <v>544.85</v>
      </c>
      <c r="O335" s="11">
        <f t="shared" si="145"/>
        <v>0</v>
      </c>
      <c r="P335" s="11">
        <f t="shared" si="146"/>
        <v>0</v>
      </c>
      <c r="Q335" s="11">
        <f t="shared" si="147"/>
        <v>0</v>
      </c>
      <c r="R335" s="15">
        <f t="shared" si="148"/>
        <v>0</v>
      </c>
      <c r="S335" s="15">
        <f t="shared" si="149"/>
        <v>0</v>
      </c>
      <c r="T335" s="15">
        <f t="shared" si="150"/>
        <v>0</v>
      </c>
      <c r="U335" s="121">
        <f>'05-21 Hourly Purch Alloc'!J329</f>
        <v>27.247822049924356</v>
      </c>
      <c r="V335" s="109">
        <f t="shared" si="151"/>
        <v>0</v>
      </c>
      <c r="W335" s="16">
        <f t="shared" si="152"/>
        <v>21.206728953433903</v>
      </c>
      <c r="X335" s="17">
        <f t="shared" si="153"/>
        <v>0</v>
      </c>
      <c r="Y335" s="18">
        <f t="shared" si="154"/>
        <v>0</v>
      </c>
      <c r="Z335" s="191"/>
      <c r="AA335" s="113">
        <f t="shared" si="155"/>
        <v>0</v>
      </c>
      <c r="AB335" s="4">
        <f t="shared" si="156"/>
        <v>0</v>
      </c>
      <c r="AD335" s="8"/>
      <c r="AE335" s="46">
        <f>'05-21 Gen Pivot'!V329</f>
        <v>394.024</v>
      </c>
      <c r="AF335" s="120">
        <f>'05-21 KP Int Load &amp; Marg Loss'!N325</f>
        <v>544.85</v>
      </c>
      <c r="AG335" s="47">
        <f>'05-21 KP Int Load &amp; Marg Loss'!V325</f>
        <v>8.0699999999999985</v>
      </c>
      <c r="AH335" s="46">
        <f>'05-21 Gen Pivot'!W329</f>
        <v>595.5</v>
      </c>
      <c r="AJ335" s="122">
        <f>'05-21 Gen Pivot'!Y329</f>
        <v>593</v>
      </c>
      <c r="AL335" s="8">
        <f t="shared" si="133"/>
        <v>2.5</v>
      </c>
      <c r="AN335" s="8">
        <f t="shared" si="134"/>
        <v>394.024</v>
      </c>
      <c r="AP335" s="12">
        <f t="shared" si="135"/>
        <v>-201.476</v>
      </c>
      <c r="AR335" s="122">
        <f>'05-21 Gen Pivot'!X329</f>
        <v>1475.5</v>
      </c>
    </row>
    <row r="336" spans="1:44" x14ac:dyDescent="0.25">
      <c r="A336" s="126">
        <f t="shared" si="157"/>
        <v>44330.541666665878</v>
      </c>
      <c r="B336" s="171">
        <v>385</v>
      </c>
      <c r="C336" s="98"/>
      <c r="D336" s="98"/>
      <c r="E336" s="89">
        <f t="shared" si="136"/>
        <v>385</v>
      </c>
      <c r="F336" s="29">
        <f t="shared" si="137"/>
        <v>325</v>
      </c>
      <c r="G336" s="28" t="str">
        <f t="shared" si="138"/>
        <v>Yes</v>
      </c>
      <c r="H336" s="33">
        <f>'05-21 Hourly Purch Alloc'!F330</f>
        <v>137.72999999999999</v>
      </c>
      <c r="I336" s="23">
        <f t="shared" si="139"/>
        <v>7.9799999999999995</v>
      </c>
      <c r="J336" s="13">
        <f t="shared" si="140"/>
        <v>137.72999999999999</v>
      </c>
      <c r="K336" s="96">
        <f t="shared" si="141"/>
        <v>137.72999999999999</v>
      </c>
      <c r="L336" s="13">
        <f t="shared" si="142"/>
        <v>456.30399999999997</v>
      </c>
      <c r="M336" s="13">
        <f t="shared" si="143"/>
        <v>595.5</v>
      </c>
      <c r="N336" s="13">
        <f t="shared" si="144"/>
        <v>541.43000000000018</v>
      </c>
      <c r="O336" s="11">
        <f t="shared" si="145"/>
        <v>0</v>
      </c>
      <c r="P336" s="11">
        <f t="shared" si="146"/>
        <v>0</v>
      </c>
      <c r="Q336" s="11">
        <f t="shared" si="147"/>
        <v>0</v>
      </c>
      <c r="R336" s="15">
        <f t="shared" si="148"/>
        <v>0</v>
      </c>
      <c r="S336" s="15">
        <f t="shared" si="149"/>
        <v>0</v>
      </c>
      <c r="T336" s="15">
        <f t="shared" si="150"/>
        <v>0</v>
      </c>
      <c r="U336" s="121">
        <f>'05-21 Hourly Purch Alloc'!J330</f>
        <v>27.03</v>
      </c>
      <c r="V336" s="109">
        <f t="shared" si="151"/>
        <v>0</v>
      </c>
      <c r="W336" s="16">
        <f t="shared" si="152"/>
        <v>21.206728953433903</v>
      </c>
      <c r="X336" s="17">
        <f t="shared" si="153"/>
        <v>0</v>
      </c>
      <c r="Y336" s="18">
        <f t="shared" si="154"/>
        <v>0</v>
      </c>
      <c r="Z336" s="191"/>
      <c r="AA336" s="113">
        <f t="shared" si="155"/>
        <v>0</v>
      </c>
      <c r="AB336" s="4">
        <f t="shared" si="156"/>
        <v>0</v>
      </c>
      <c r="AD336" s="8"/>
      <c r="AE336" s="46">
        <f>'05-21 Gen Pivot'!V330</f>
        <v>456.30399999999997</v>
      </c>
      <c r="AF336" s="120">
        <f>'05-21 KP Int Load &amp; Marg Loss'!N326</f>
        <v>541.43000000000018</v>
      </c>
      <c r="AG336" s="47">
        <f>'05-21 KP Int Load &amp; Marg Loss'!V326</f>
        <v>7.9799999999999995</v>
      </c>
      <c r="AH336" s="46">
        <f>'05-21 Gen Pivot'!W330</f>
        <v>595.5</v>
      </c>
      <c r="AJ336" s="122">
        <f>'05-21 Gen Pivot'!Y330</f>
        <v>593</v>
      </c>
      <c r="AL336" s="8">
        <f t="shared" si="133"/>
        <v>2.5</v>
      </c>
      <c r="AN336" s="8">
        <f t="shared" si="134"/>
        <v>456.30399999999997</v>
      </c>
      <c r="AP336" s="12">
        <f t="shared" si="135"/>
        <v>-139.19600000000003</v>
      </c>
      <c r="AR336" s="122">
        <f>'05-21 Gen Pivot'!X330</f>
        <v>1475.5</v>
      </c>
    </row>
    <row r="337" spans="1:44" x14ac:dyDescent="0.25">
      <c r="A337" s="126">
        <f t="shared" si="157"/>
        <v>44330.583333332543</v>
      </c>
      <c r="B337" s="171">
        <v>385</v>
      </c>
      <c r="C337" s="98"/>
      <c r="D337" s="98"/>
      <c r="E337" s="89">
        <f t="shared" si="136"/>
        <v>385</v>
      </c>
      <c r="F337" s="29">
        <f t="shared" si="137"/>
        <v>326</v>
      </c>
      <c r="G337" s="28" t="str">
        <f t="shared" si="138"/>
        <v>Yes</v>
      </c>
      <c r="H337" s="33">
        <f>'05-21 Hourly Purch Alloc'!F331</f>
        <v>151.68</v>
      </c>
      <c r="I337" s="23">
        <f t="shared" si="139"/>
        <v>8.0399999999999991</v>
      </c>
      <c r="J337" s="13">
        <f t="shared" si="140"/>
        <v>151.68</v>
      </c>
      <c r="K337" s="96">
        <f t="shared" si="141"/>
        <v>151.68</v>
      </c>
      <c r="L337" s="13">
        <f t="shared" si="142"/>
        <v>469.40320000000003</v>
      </c>
      <c r="M337" s="13">
        <f t="shared" si="143"/>
        <v>595.5</v>
      </c>
      <c r="N337" s="13">
        <f t="shared" si="144"/>
        <v>545.65000000000009</v>
      </c>
      <c r="O337" s="11">
        <f t="shared" si="145"/>
        <v>0</v>
      </c>
      <c r="P337" s="11">
        <f t="shared" si="146"/>
        <v>0</v>
      </c>
      <c r="Q337" s="11">
        <f t="shared" si="147"/>
        <v>0</v>
      </c>
      <c r="R337" s="15">
        <f t="shared" si="148"/>
        <v>0</v>
      </c>
      <c r="S337" s="15">
        <f t="shared" si="149"/>
        <v>0</v>
      </c>
      <c r="T337" s="15">
        <f t="shared" si="150"/>
        <v>0</v>
      </c>
      <c r="U337" s="121">
        <f>'05-21 Hourly Purch Alloc'!J331</f>
        <v>26.99</v>
      </c>
      <c r="V337" s="109">
        <f t="shared" si="151"/>
        <v>0</v>
      </c>
      <c r="W337" s="16">
        <f t="shared" si="152"/>
        <v>21.206728953433903</v>
      </c>
      <c r="X337" s="17">
        <f t="shared" si="153"/>
        <v>0</v>
      </c>
      <c r="Y337" s="18">
        <f t="shared" si="154"/>
        <v>0</v>
      </c>
      <c r="Z337" s="191"/>
      <c r="AA337" s="113">
        <f t="shared" si="155"/>
        <v>0</v>
      </c>
      <c r="AB337" s="4">
        <f t="shared" si="156"/>
        <v>0</v>
      </c>
      <c r="AD337" s="8"/>
      <c r="AE337" s="46">
        <f>'05-21 Gen Pivot'!V331</f>
        <v>469.40320000000003</v>
      </c>
      <c r="AF337" s="120">
        <f>'05-21 KP Int Load &amp; Marg Loss'!N327</f>
        <v>545.65000000000009</v>
      </c>
      <c r="AG337" s="47">
        <f>'05-21 KP Int Load &amp; Marg Loss'!V327</f>
        <v>8.0399999999999991</v>
      </c>
      <c r="AH337" s="46">
        <f>'05-21 Gen Pivot'!W331</f>
        <v>595.5</v>
      </c>
      <c r="AJ337" s="122">
        <f>'05-21 Gen Pivot'!Y331</f>
        <v>593</v>
      </c>
      <c r="AL337" s="8">
        <f t="shared" si="133"/>
        <v>2.5</v>
      </c>
      <c r="AN337" s="8">
        <f t="shared" si="134"/>
        <v>469.40320000000003</v>
      </c>
      <c r="AP337" s="12">
        <f t="shared" si="135"/>
        <v>-126.09679999999997</v>
      </c>
      <c r="AR337" s="122">
        <f>'05-21 Gen Pivot'!X331</f>
        <v>1475.5</v>
      </c>
    </row>
    <row r="338" spans="1:44" x14ac:dyDescent="0.25">
      <c r="A338" s="126">
        <f t="shared" si="157"/>
        <v>44330.624999999207</v>
      </c>
      <c r="B338" s="171">
        <v>385</v>
      </c>
      <c r="C338" s="98"/>
      <c r="D338" s="98"/>
      <c r="E338" s="89">
        <f t="shared" si="136"/>
        <v>385</v>
      </c>
      <c r="F338" s="29">
        <f t="shared" si="137"/>
        <v>327</v>
      </c>
      <c r="G338" s="28" t="str">
        <f t="shared" si="138"/>
        <v>Yes</v>
      </c>
      <c r="H338" s="33">
        <f>'05-21 Hourly Purch Alloc'!F332</f>
        <v>178.3</v>
      </c>
      <c r="I338" s="23">
        <f t="shared" si="139"/>
        <v>7.76</v>
      </c>
      <c r="J338" s="13">
        <f t="shared" si="140"/>
        <v>178.3</v>
      </c>
      <c r="K338" s="96">
        <f t="shared" si="141"/>
        <v>178.3</v>
      </c>
      <c r="L338" s="13">
        <f t="shared" si="142"/>
        <v>429.76160000000004</v>
      </c>
      <c r="M338" s="13">
        <f t="shared" si="143"/>
        <v>595.5</v>
      </c>
      <c r="N338" s="13">
        <f t="shared" si="144"/>
        <v>541.35</v>
      </c>
      <c r="O338" s="11">
        <f t="shared" si="145"/>
        <v>0</v>
      </c>
      <c r="P338" s="11">
        <f t="shared" si="146"/>
        <v>0</v>
      </c>
      <c r="Q338" s="11">
        <f t="shared" si="147"/>
        <v>0</v>
      </c>
      <c r="R338" s="15">
        <f t="shared" si="148"/>
        <v>0</v>
      </c>
      <c r="S338" s="15">
        <f t="shared" si="149"/>
        <v>0</v>
      </c>
      <c r="T338" s="15">
        <f t="shared" si="150"/>
        <v>0</v>
      </c>
      <c r="U338" s="121">
        <f>'05-21 Hourly Purch Alloc'!J332</f>
        <v>26.36</v>
      </c>
      <c r="V338" s="109">
        <f t="shared" si="151"/>
        <v>0</v>
      </c>
      <c r="W338" s="16">
        <f t="shared" si="152"/>
        <v>21.206728953433903</v>
      </c>
      <c r="X338" s="17">
        <f t="shared" si="153"/>
        <v>0</v>
      </c>
      <c r="Y338" s="18">
        <f t="shared" si="154"/>
        <v>0</v>
      </c>
      <c r="Z338" s="191"/>
      <c r="AA338" s="113">
        <f t="shared" si="155"/>
        <v>0</v>
      </c>
      <c r="AB338" s="4">
        <f t="shared" si="156"/>
        <v>0</v>
      </c>
      <c r="AD338" s="8"/>
      <c r="AE338" s="46">
        <f>'05-21 Gen Pivot'!V332</f>
        <v>429.76160000000004</v>
      </c>
      <c r="AF338" s="120">
        <f>'05-21 KP Int Load &amp; Marg Loss'!N328</f>
        <v>541.35</v>
      </c>
      <c r="AG338" s="47">
        <f>'05-21 KP Int Load &amp; Marg Loss'!V328</f>
        <v>7.76</v>
      </c>
      <c r="AH338" s="46">
        <f>'05-21 Gen Pivot'!W332</f>
        <v>595.5</v>
      </c>
      <c r="AJ338" s="122">
        <f>'05-21 Gen Pivot'!Y332</f>
        <v>593</v>
      </c>
      <c r="AL338" s="8">
        <f t="shared" si="133"/>
        <v>2.5</v>
      </c>
      <c r="AN338" s="8">
        <f t="shared" si="134"/>
        <v>429.76160000000004</v>
      </c>
      <c r="AP338" s="12">
        <f t="shared" si="135"/>
        <v>-165.73839999999996</v>
      </c>
      <c r="AR338" s="122">
        <f>'05-21 Gen Pivot'!X332</f>
        <v>1475.5</v>
      </c>
    </row>
    <row r="339" spans="1:44" x14ac:dyDescent="0.25">
      <c r="A339" s="126">
        <f t="shared" si="157"/>
        <v>44330.666666665871</v>
      </c>
      <c r="B339" s="171">
        <v>385</v>
      </c>
      <c r="C339" s="98"/>
      <c r="D339" s="98"/>
      <c r="E339" s="89">
        <f t="shared" si="136"/>
        <v>385</v>
      </c>
      <c r="F339" s="29">
        <f t="shared" si="137"/>
        <v>328</v>
      </c>
      <c r="G339" s="28" t="str">
        <f t="shared" si="138"/>
        <v>Yes</v>
      </c>
      <c r="H339" s="33">
        <f>'05-21 Hourly Purch Alloc'!F333</f>
        <v>193.65</v>
      </c>
      <c r="I339" s="23">
        <f t="shared" si="139"/>
        <v>7.63</v>
      </c>
      <c r="J339" s="13">
        <f t="shared" si="140"/>
        <v>193.65</v>
      </c>
      <c r="K339" s="96">
        <f t="shared" si="141"/>
        <v>193.65</v>
      </c>
      <c r="L339" s="13">
        <f t="shared" si="142"/>
        <v>380.64960000000002</v>
      </c>
      <c r="M339" s="13">
        <f t="shared" si="143"/>
        <v>595.5</v>
      </c>
      <c r="N339" s="13">
        <f t="shared" si="144"/>
        <v>535.30000000000007</v>
      </c>
      <c r="O339" s="11">
        <f t="shared" si="145"/>
        <v>0</v>
      </c>
      <c r="P339" s="11">
        <f t="shared" si="146"/>
        <v>0</v>
      </c>
      <c r="Q339" s="11">
        <f t="shared" si="147"/>
        <v>0</v>
      </c>
      <c r="R339" s="15">
        <f t="shared" si="148"/>
        <v>0</v>
      </c>
      <c r="S339" s="15">
        <f t="shared" si="149"/>
        <v>0</v>
      </c>
      <c r="T339" s="15">
        <f t="shared" si="150"/>
        <v>0</v>
      </c>
      <c r="U339" s="121">
        <f>'05-21 Hourly Purch Alloc'!J333</f>
        <v>26.02</v>
      </c>
      <c r="V339" s="109">
        <f t="shared" si="151"/>
        <v>0</v>
      </c>
      <c r="W339" s="16">
        <f t="shared" si="152"/>
        <v>21.206728953433903</v>
      </c>
      <c r="X339" s="17">
        <f t="shared" si="153"/>
        <v>0</v>
      </c>
      <c r="Y339" s="18">
        <f t="shared" si="154"/>
        <v>0</v>
      </c>
      <c r="Z339" s="191"/>
      <c r="AA339" s="113">
        <f t="shared" si="155"/>
        <v>0</v>
      </c>
      <c r="AB339" s="4">
        <f t="shared" si="156"/>
        <v>0</v>
      </c>
      <c r="AD339" s="8"/>
      <c r="AE339" s="46">
        <f>'05-21 Gen Pivot'!V333</f>
        <v>380.64960000000002</v>
      </c>
      <c r="AF339" s="120">
        <f>'05-21 KP Int Load &amp; Marg Loss'!N329</f>
        <v>535.30000000000007</v>
      </c>
      <c r="AG339" s="47">
        <f>'05-21 KP Int Load &amp; Marg Loss'!V329</f>
        <v>7.63</v>
      </c>
      <c r="AH339" s="46">
        <f>'05-21 Gen Pivot'!W333</f>
        <v>595.5</v>
      </c>
      <c r="AJ339" s="122">
        <f>'05-21 Gen Pivot'!Y333</f>
        <v>593</v>
      </c>
      <c r="AL339" s="8">
        <f t="shared" si="133"/>
        <v>2.5</v>
      </c>
      <c r="AN339" s="8">
        <f t="shared" si="134"/>
        <v>380.64960000000002</v>
      </c>
      <c r="AP339" s="12">
        <f t="shared" si="135"/>
        <v>-214.85039999999998</v>
      </c>
      <c r="AR339" s="122">
        <f>'05-21 Gen Pivot'!X333</f>
        <v>1475.5</v>
      </c>
    </row>
    <row r="340" spans="1:44" x14ac:dyDescent="0.25">
      <c r="A340" s="126">
        <f t="shared" si="157"/>
        <v>44330.708333332535</v>
      </c>
      <c r="B340" s="171">
        <v>385</v>
      </c>
      <c r="C340" s="98"/>
      <c r="D340" s="98"/>
      <c r="E340" s="89">
        <f t="shared" si="136"/>
        <v>385</v>
      </c>
      <c r="F340" s="29">
        <f t="shared" si="137"/>
        <v>329</v>
      </c>
      <c r="G340" s="28" t="str">
        <f t="shared" si="138"/>
        <v>Yes</v>
      </c>
      <c r="H340" s="33">
        <f>'05-21 Hourly Purch Alloc'!F334</f>
        <v>204.3</v>
      </c>
      <c r="I340" s="23">
        <f t="shared" si="139"/>
        <v>7.419999999999999</v>
      </c>
      <c r="J340" s="13">
        <f t="shared" si="140"/>
        <v>204.3</v>
      </c>
      <c r="K340" s="96">
        <f t="shared" si="141"/>
        <v>204.3</v>
      </c>
      <c r="L340" s="13">
        <f t="shared" si="142"/>
        <v>359.67680000000001</v>
      </c>
      <c r="M340" s="13">
        <f t="shared" si="143"/>
        <v>595.5</v>
      </c>
      <c r="N340" s="13">
        <f t="shared" si="144"/>
        <v>543.92999999999995</v>
      </c>
      <c r="O340" s="11">
        <f t="shared" si="145"/>
        <v>0</v>
      </c>
      <c r="P340" s="11">
        <f t="shared" si="146"/>
        <v>0</v>
      </c>
      <c r="Q340" s="11">
        <f t="shared" si="147"/>
        <v>0</v>
      </c>
      <c r="R340" s="15">
        <f t="shared" si="148"/>
        <v>0</v>
      </c>
      <c r="S340" s="15">
        <f t="shared" si="149"/>
        <v>0</v>
      </c>
      <c r="T340" s="15">
        <f t="shared" si="150"/>
        <v>0</v>
      </c>
      <c r="U340" s="121">
        <f>'05-21 Hourly Purch Alloc'!J334</f>
        <v>25.979999999999997</v>
      </c>
      <c r="V340" s="109">
        <f t="shared" si="151"/>
        <v>0</v>
      </c>
      <c r="W340" s="16">
        <f t="shared" si="152"/>
        <v>21.206728953433903</v>
      </c>
      <c r="X340" s="17">
        <f t="shared" si="153"/>
        <v>0</v>
      </c>
      <c r="Y340" s="18">
        <f t="shared" si="154"/>
        <v>0</v>
      </c>
      <c r="Z340" s="191"/>
      <c r="AA340" s="113">
        <f t="shared" si="155"/>
        <v>0</v>
      </c>
      <c r="AB340" s="4">
        <f t="shared" si="156"/>
        <v>0</v>
      </c>
      <c r="AD340" s="8"/>
      <c r="AE340" s="46">
        <f>'05-21 Gen Pivot'!V334</f>
        <v>359.67680000000001</v>
      </c>
      <c r="AF340" s="120">
        <f>'05-21 KP Int Load &amp; Marg Loss'!N330</f>
        <v>543.92999999999995</v>
      </c>
      <c r="AG340" s="47">
        <f>'05-21 KP Int Load &amp; Marg Loss'!V330</f>
        <v>7.419999999999999</v>
      </c>
      <c r="AH340" s="46">
        <f>'05-21 Gen Pivot'!W334</f>
        <v>595.5</v>
      </c>
      <c r="AJ340" s="122">
        <f>'05-21 Gen Pivot'!Y334</f>
        <v>593</v>
      </c>
      <c r="AL340" s="8">
        <f t="shared" si="133"/>
        <v>2.5</v>
      </c>
      <c r="AN340" s="8">
        <f t="shared" si="134"/>
        <v>359.67680000000001</v>
      </c>
      <c r="AP340" s="12">
        <f t="shared" si="135"/>
        <v>-235.82319999999999</v>
      </c>
      <c r="AR340" s="122">
        <f>'05-21 Gen Pivot'!X334</f>
        <v>1475.5</v>
      </c>
    </row>
    <row r="341" spans="1:44" x14ac:dyDescent="0.25">
      <c r="A341" s="126">
        <f t="shared" si="157"/>
        <v>44330.7499999992</v>
      </c>
      <c r="B341" s="171">
        <v>385</v>
      </c>
      <c r="C341" s="98"/>
      <c r="D341" s="98"/>
      <c r="E341" s="89">
        <f t="shared" si="136"/>
        <v>385</v>
      </c>
      <c r="F341" s="29">
        <f t="shared" si="137"/>
        <v>330</v>
      </c>
      <c r="G341" s="28" t="str">
        <f t="shared" si="138"/>
        <v>Yes</v>
      </c>
      <c r="H341" s="33">
        <f>'05-21 Hourly Purch Alloc'!F335</f>
        <v>192.434</v>
      </c>
      <c r="I341" s="23">
        <f t="shared" si="139"/>
        <v>6.9399999999999986</v>
      </c>
      <c r="J341" s="13">
        <f t="shared" si="140"/>
        <v>192.434</v>
      </c>
      <c r="K341" s="96">
        <f t="shared" si="141"/>
        <v>192.434</v>
      </c>
      <c r="L341" s="13">
        <f t="shared" si="142"/>
        <v>332.83519999999999</v>
      </c>
      <c r="M341" s="13">
        <f t="shared" si="143"/>
        <v>595.5</v>
      </c>
      <c r="N341" s="13">
        <f t="shared" si="144"/>
        <v>532.21999999999991</v>
      </c>
      <c r="O341" s="11">
        <f t="shared" si="145"/>
        <v>0</v>
      </c>
      <c r="P341" s="11">
        <f t="shared" si="146"/>
        <v>0</v>
      </c>
      <c r="Q341" s="11">
        <f t="shared" si="147"/>
        <v>0</v>
      </c>
      <c r="R341" s="15">
        <f t="shared" si="148"/>
        <v>0</v>
      </c>
      <c r="S341" s="15">
        <f t="shared" si="149"/>
        <v>0</v>
      </c>
      <c r="T341" s="15">
        <f t="shared" si="150"/>
        <v>0</v>
      </c>
      <c r="U341" s="121">
        <f>'05-21 Hourly Purch Alloc'!J335</f>
        <v>26.295508028726733</v>
      </c>
      <c r="V341" s="109">
        <f t="shared" si="151"/>
        <v>0</v>
      </c>
      <c r="W341" s="16">
        <f t="shared" si="152"/>
        <v>21.206728953433903</v>
      </c>
      <c r="X341" s="17">
        <f t="shared" si="153"/>
        <v>0</v>
      </c>
      <c r="Y341" s="18">
        <f t="shared" si="154"/>
        <v>0</v>
      </c>
      <c r="Z341" s="191"/>
      <c r="AA341" s="113">
        <f t="shared" si="155"/>
        <v>0</v>
      </c>
      <c r="AB341" s="4">
        <f t="shared" si="156"/>
        <v>0</v>
      </c>
      <c r="AD341" s="8"/>
      <c r="AE341" s="46">
        <f>'05-21 Gen Pivot'!V335</f>
        <v>332.83519999999999</v>
      </c>
      <c r="AF341" s="120">
        <f>'05-21 KP Int Load &amp; Marg Loss'!N331</f>
        <v>532.21999999999991</v>
      </c>
      <c r="AG341" s="47">
        <f>'05-21 KP Int Load &amp; Marg Loss'!V331</f>
        <v>6.9399999999999986</v>
      </c>
      <c r="AH341" s="46">
        <f>'05-21 Gen Pivot'!W335</f>
        <v>595.5</v>
      </c>
      <c r="AJ341" s="122">
        <f>'05-21 Gen Pivot'!Y335</f>
        <v>593</v>
      </c>
      <c r="AL341" s="8">
        <f t="shared" si="133"/>
        <v>2.5</v>
      </c>
      <c r="AN341" s="8">
        <f t="shared" si="134"/>
        <v>332.83519999999999</v>
      </c>
      <c r="AP341" s="12">
        <f t="shared" si="135"/>
        <v>-262.66480000000001</v>
      </c>
      <c r="AR341" s="122">
        <f>'05-21 Gen Pivot'!X335</f>
        <v>1475.5</v>
      </c>
    </row>
    <row r="342" spans="1:44" x14ac:dyDescent="0.25">
      <c r="A342" s="126">
        <f t="shared" si="157"/>
        <v>44330.791666665864</v>
      </c>
      <c r="B342" s="171">
        <v>385</v>
      </c>
      <c r="C342" s="98"/>
      <c r="D342" s="98"/>
      <c r="E342" s="89">
        <f t="shared" si="136"/>
        <v>385</v>
      </c>
      <c r="F342" s="29">
        <f t="shared" si="137"/>
        <v>331</v>
      </c>
      <c r="G342" s="28" t="str">
        <f t="shared" si="138"/>
        <v>Yes</v>
      </c>
      <c r="H342" s="33">
        <f>'05-21 Hourly Purch Alloc'!F336</f>
        <v>204.50200000000001</v>
      </c>
      <c r="I342" s="23">
        <f t="shared" si="139"/>
        <v>6.879999999999999</v>
      </c>
      <c r="J342" s="13">
        <f t="shared" si="140"/>
        <v>204.50200000000001</v>
      </c>
      <c r="K342" s="96">
        <f t="shared" si="141"/>
        <v>204.50200000000001</v>
      </c>
      <c r="L342" s="13">
        <f t="shared" si="142"/>
        <v>316.15359999999998</v>
      </c>
      <c r="M342" s="13">
        <f t="shared" si="143"/>
        <v>595.5</v>
      </c>
      <c r="N342" s="13">
        <f t="shared" si="144"/>
        <v>527.54</v>
      </c>
      <c r="O342" s="11">
        <f t="shared" si="145"/>
        <v>0</v>
      </c>
      <c r="P342" s="11">
        <f t="shared" si="146"/>
        <v>0</v>
      </c>
      <c r="Q342" s="11">
        <f t="shared" si="147"/>
        <v>0</v>
      </c>
      <c r="R342" s="15">
        <f t="shared" si="148"/>
        <v>0</v>
      </c>
      <c r="S342" s="15">
        <f t="shared" si="149"/>
        <v>0</v>
      </c>
      <c r="T342" s="15">
        <f t="shared" si="150"/>
        <v>0</v>
      </c>
      <c r="U342" s="121">
        <f>'05-21 Hourly Purch Alloc'!J336</f>
        <v>25.65190462684961</v>
      </c>
      <c r="V342" s="109">
        <f t="shared" si="151"/>
        <v>0</v>
      </c>
      <c r="W342" s="16">
        <f t="shared" si="152"/>
        <v>21.206728953433903</v>
      </c>
      <c r="X342" s="17">
        <f t="shared" si="153"/>
        <v>0</v>
      </c>
      <c r="Y342" s="18">
        <f t="shared" si="154"/>
        <v>0</v>
      </c>
      <c r="Z342" s="191"/>
      <c r="AA342" s="113">
        <f t="shared" si="155"/>
        <v>0</v>
      </c>
      <c r="AB342" s="4">
        <f t="shared" si="156"/>
        <v>0</v>
      </c>
      <c r="AD342" s="8"/>
      <c r="AE342" s="46">
        <f>'05-21 Gen Pivot'!V336</f>
        <v>316.15359999999998</v>
      </c>
      <c r="AF342" s="120">
        <f>'05-21 KP Int Load &amp; Marg Loss'!N332</f>
        <v>527.54</v>
      </c>
      <c r="AG342" s="47">
        <f>'05-21 KP Int Load &amp; Marg Loss'!V332</f>
        <v>6.879999999999999</v>
      </c>
      <c r="AH342" s="46">
        <f>'05-21 Gen Pivot'!W336</f>
        <v>595.5</v>
      </c>
      <c r="AJ342" s="122">
        <f>'05-21 Gen Pivot'!Y336</f>
        <v>593</v>
      </c>
      <c r="AL342" s="8">
        <f t="shared" si="133"/>
        <v>2.5</v>
      </c>
      <c r="AN342" s="8">
        <f t="shared" si="134"/>
        <v>316.15359999999998</v>
      </c>
      <c r="AP342" s="12">
        <f t="shared" si="135"/>
        <v>-279.34640000000002</v>
      </c>
      <c r="AR342" s="122">
        <f>'05-21 Gen Pivot'!X336</f>
        <v>1475.5</v>
      </c>
    </row>
    <row r="343" spans="1:44" x14ac:dyDescent="0.25">
      <c r="A343" s="126">
        <f t="shared" si="157"/>
        <v>44330.833333332528</v>
      </c>
      <c r="B343" s="171">
        <v>385</v>
      </c>
      <c r="C343" s="98"/>
      <c r="D343" s="98"/>
      <c r="E343" s="89">
        <f t="shared" si="136"/>
        <v>385</v>
      </c>
      <c r="F343" s="29">
        <f t="shared" si="137"/>
        <v>332</v>
      </c>
      <c r="G343" s="28" t="str">
        <f t="shared" si="138"/>
        <v>Yes</v>
      </c>
      <c r="H343" s="33">
        <f>'05-21 Hourly Purch Alloc'!F337</f>
        <v>227.50899999999999</v>
      </c>
      <c r="I343" s="23">
        <f t="shared" si="139"/>
        <v>7.0599999999999987</v>
      </c>
      <c r="J343" s="13">
        <f t="shared" si="140"/>
        <v>227.50899999999999</v>
      </c>
      <c r="K343" s="96">
        <f t="shared" si="141"/>
        <v>227.50899999999999</v>
      </c>
      <c r="L343" s="13">
        <f t="shared" si="142"/>
        <v>303.36160000000001</v>
      </c>
      <c r="M343" s="13">
        <f t="shared" si="143"/>
        <v>595.5</v>
      </c>
      <c r="N343" s="13">
        <f t="shared" si="144"/>
        <v>537.91999999999985</v>
      </c>
      <c r="O343" s="11">
        <f t="shared" si="145"/>
        <v>0</v>
      </c>
      <c r="P343" s="11">
        <f t="shared" si="146"/>
        <v>0</v>
      </c>
      <c r="Q343" s="11">
        <f t="shared" si="147"/>
        <v>0</v>
      </c>
      <c r="R343" s="15">
        <f t="shared" si="148"/>
        <v>0</v>
      </c>
      <c r="S343" s="15">
        <f t="shared" si="149"/>
        <v>0</v>
      </c>
      <c r="T343" s="15">
        <f t="shared" si="150"/>
        <v>0</v>
      </c>
      <c r="U343" s="121">
        <f>'05-21 Hourly Purch Alloc'!J337</f>
        <v>25.115344786360101</v>
      </c>
      <c r="V343" s="109">
        <f t="shared" si="151"/>
        <v>0</v>
      </c>
      <c r="W343" s="16">
        <f t="shared" si="152"/>
        <v>21.206728953433903</v>
      </c>
      <c r="X343" s="17">
        <f t="shared" si="153"/>
        <v>0</v>
      </c>
      <c r="Y343" s="18">
        <f t="shared" si="154"/>
        <v>0</v>
      </c>
      <c r="Z343" s="191"/>
      <c r="AA343" s="113">
        <f t="shared" si="155"/>
        <v>0</v>
      </c>
      <c r="AB343" s="4">
        <f t="shared" si="156"/>
        <v>0</v>
      </c>
      <c r="AD343" s="8"/>
      <c r="AE343" s="46">
        <f>'05-21 Gen Pivot'!V337</f>
        <v>303.36160000000001</v>
      </c>
      <c r="AF343" s="120">
        <f>'05-21 KP Int Load &amp; Marg Loss'!N333</f>
        <v>537.91999999999985</v>
      </c>
      <c r="AG343" s="47">
        <f>'05-21 KP Int Load &amp; Marg Loss'!V333</f>
        <v>7.0599999999999987</v>
      </c>
      <c r="AH343" s="46">
        <f>'05-21 Gen Pivot'!W337</f>
        <v>595.5</v>
      </c>
      <c r="AJ343" s="122">
        <f>'05-21 Gen Pivot'!Y337</f>
        <v>593</v>
      </c>
      <c r="AL343" s="8">
        <f t="shared" si="133"/>
        <v>2.5</v>
      </c>
      <c r="AN343" s="8">
        <f t="shared" si="134"/>
        <v>303.36160000000001</v>
      </c>
      <c r="AP343" s="12">
        <f t="shared" si="135"/>
        <v>-292.13839999999999</v>
      </c>
      <c r="AR343" s="122">
        <f>'05-21 Gen Pivot'!X337</f>
        <v>1475.5</v>
      </c>
    </row>
    <row r="344" spans="1:44" x14ac:dyDescent="0.25">
      <c r="A344" s="126">
        <f t="shared" si="157"/>
        <v>44330.874999999192</v>
      </c>
      <c r="B344" s="171">
        <v>385</v>
      </c>
      <c r="C344" s="98"/>
      <c r="D344" s="98"/>
      <c r="E344" s="89">
        <f t="shared" si="136"/>
        <v>385</v>
      </c>
      <c r="F344" s="29">
        <f t="shared" si="137"/>
        <v>333</v>
      </c>
      <c r="G344" s="28" t="str">
        <f t="shared" si="138"/>
        <v>Yes</v>
      </c>
      <c r="H344" s="33">
        <f>'05-21 Hourly Purch Alloc'!F338</f>
        <v>232.32999999999998</v>
      </c>
      <c r="I344" s="23">
        <f t="shared" si="139"/>
        <v>7.1799999999999988</v>
      </c>
      <c r="J344" s="13">
        <f t="shared" si="140"/>
        <v>232.32999999999998</v>
      </c>
      <c r="K344" s="96">
        <f t="shared" si="141"/>
        <v>232.32999999999998</v>
      </c>
      <c r="L344" s="13">
        <f t="shared" si="142"/>
        <v>303.9024</v>
      </c>
      <c r="M344" s="13">
        <f t="shared" si="143"/>
        <v>595.5</v>
      </c>
      <c r="N344" s="13">
        <f t="shared" si="144"/>
        <v>543.4</v>
      </c>
      <c r="O344" s="11">
        <f t="shared" si="145"/>
        <v>0</v>
      </c>
      <c r="P344" s="11">
        <f t="shared" si="146"/>
        <v>0</v>
      </c>
      <c r="Q344" s="11">
        <f t="shared" si="147"/>
        <v>0</v>
      </c>
      <c r="R344" s="15">
        <f t="shared" si="148"/>
        <v>0</v>
      </c>
      <c r="S344" s="15">
        <f t="shared" si="149"/>
        <v>0</v>
      </c>
      <c r="T344" s="15">
        <f t="shared" si="150"/>
        <v>0</v>
      </c>
      <c r="U344" s="121">
        <f>'05-21 Hourly Purch Alloc'!J338</f>
        <v>25.23668155210261</v>
      </c>
      <c r="V344" s="109">
        <f t="shared" si="151"/>
        <v>0</v>
      </c>
      <c r="W344" s="16">
        <f t="shared" si="152"/>
        <v>21.206728953433903</v>
      </c>
      <c r="X344" s="17">
        <f t="shared" si="153"/>
        <v>0</v>
      </c>
      <c r="Y344" s="18">
        <f t="shared" si="154"/>
        <v>0</v>
      </c>
      <c r="Z344" s="191"/>
      <c r="AA344" s="113">
        <f t="shared" si="155"/>
        <v>0</v>
      </c>
      <c r="AB344" s="4">
        <f t="shared" si="156"/>
        <v>0</v>
      </c>
      <c r="AD344" s="8"/>
      <c r="AE344" s="46">
        <f>'05-21 Gen Pivot'!V338</f>
        <v>303.9024</v>
      </c>
      <c r="AF344" s="120">
        <f>'05-21 KP Int Load &amp; Marg Loss'!N334</f>
        <v>543.4</v>
      </c>
      <c r="AG344" s="47">
        <f>'05-21 KP Int Load &amp; Marg Loss'!V334</f>
        <v>7.1799999999999988</v>
      </c>
      <c r="AH344" s="46">
        <f>'05-21 Gen Pivot'!W338</f>
        <v>595.5</v>
      </c>
      <c r="AJ344" s="122">
        <f>'05-21 Gen Pivot'!Y338</f>
        <v>593</v>
      </c>
      <c r="AL344" s="8">
        <f t="shared" si="133"/>
        <v>2.5</v>
      </c>
      <c r="AN344" s="8">
        <f t="shared" si="134"/>
        <v>303.9024</v>
      </c>
      <c r="AP344" s="12">
        <f t="shared" si="135"/>
        <v>-291.5976</v>
      </c>
      <c r="AR344" s="122">
        <f>'05-21 Gen Pivot'!X338</f>
        <v>1475.5</v>
      </c>
    </row>
    <row r="345" spans="1:44" x14ac:dyDescent="0.25">
      <c r="A345" s="126">
        <f t="shared" si="157"/>
        <v>44330.916666665857</v>
      </c>
      <c r="B345" s="171">
        <v>385</v>
      </c>
      <c r="C345" s="98"/>
      <c r="D345" s="98"/>
      <c r="E345" s="89">
        <f t="shared" si="136"/>
        <v>385</v>
      </c>
      <c r="F345" s="29">
        <f t="shared" si="137"/>
        <v>334</v>
      </c>
      <c r="G345" s="28" t="str">
        <f t="shared" si="138"/>
        <v>Yes</v>
      </c>
      <c r="H345" s="33">
        <f>'05-21 Hourly Purch Alloc'!F339</f>
        <v>206.27100000000002</v>
      </c>
      <c r="I345" s="23">
        <f t="shared" si="139"/>
        <v>7.44</v>
      </c>
      <c r="J345" s="13">
        <f t="shared" si="140"/>
        <v>206.27100000000002</v>
      </c>
      <c r="K345" s="96">
        <f t="shared" si="141"/>
        <v>206.27100000000002</v>
      </c>
      <c r="L345" s="13">
        <f t="shared" si="142"/>
        <v>319.12799999999999</v>
      </c>
      <c r="M345" s="13">
        <f t="shared" si="143"/>
        <v>595.5</v>
      </c>
      <c r="N345" s="13">
        <f t="shared" si="144"/>
        <v>532.82000000000005</v>
      </c>
      <c r="O345" s="11">
        <f t="shared" si="145"/>
        <v>0</v>
      </c>
      <c r="P345" s="11">
        <f t="shared" si="146"/>
        <v>0</v>
      </c>
      <c r="Q345" s="11">
        <f t="shared" si="147"/>
        <v>0</v>
      </c>
      <c r="R345" s="15">
        <f t="shared" si="148"/>
        <v>0</v>
      </c>
      <c r="S345" s="15">
        <f t="shared" si="149"/>
        <v>0</v>
      </c>
      <c r="T345" s="15">
        <f t="shared" si="150"/>
        <v>0</v>
      </c>
      <c r="U345" s="121">
        <f>'05-21 Hourly Purch Alloc'!J339</f>
        <v>27.299539755952118</v>
      </c>
      <c r="V345" s="109">
        <f t="shared" si="151"/>
        <v>0</v>
      </c>
      <c r="W345" s="16">
        <f t="shared" si="152"/>
        <v>21.206728953433903</v>
      </c>
      <c r="X345" s="17">
        <f t="shared" si="153"/>
        <v>0</v>
      </c>
      <c r="Y345" s="18">
        <f t="shared" si="154"/>
        <v>0</v>
      </c>
      <c r="Z345" s="191"/>
      <c r="AA345" s="113">
        <f t="shared" si="155"/>
        <v>0</v>
      </c>
      <c r="AB345" s="4">
        <f t="shared" si="156"/>
        <v>0</v>
      </c>
      <c r="AD345" s="8"/>
      <c r="AE345" s="46">
        <f>'05-21 Gen Pivot'!V339</f>
        <v>319.12799999999999</v>
      </c>
      <c r="AF345" s="120">
        <f>'05-21 KP Int Load &amp; Marg Loss'!N335</f>
        <v>532.82000000000005</v>
      </c>
      <c r="AG345" s="47">
        <f>'05-21 KP Int Load &amp; Marg Loss'!V335</f>
        <v>7.44</v>
      </c>
      <c r="AH345" s="46">
        <f>'05-21 Gen Pivot'!W339</f>
        <v>595.5</v>
      </c>
      <c r="AJ345" s="122">
        <f>'05-21 Gen Pivot'!Y339</f>
        <v>593</v>
      </c>
      <c r="AL345" s="8">
        <f t="shared" si="133"/>
        <v>2.5</v>
      </c>
      <c r="AN345" s="8">
        <f t="shared" si="134"/>
        <v>319.12799999999999</v>
      </c>
      <c r="AP345" s="12">
        <f t="shared" si="135"/>
        <v>-276.37200000000001</v>
      </c>
      <c r="AR345" s="122">
        <f>'05-21 Gen Pivot'!X339</f>
        <v>1475.5</v>
      </c>
    </row>
    <row r="346" spans="1:44" x14ac:dyDescent="0.25">
      <c r="A346" s="126">
        <f t="shared" si="157"/>
        <v>44330.958333332521</v>
      </c>
      <c r="B346" s="171">
        <v>385</v>
      </c>
      <c r="C346" s="98"/>
      <c r="D346" s="98"/>
      <c r="E346" s="89">
        <f t="shared" si="136"/>
        <v>385</v>
      </c>
      <c r="F346" s="29">
        <f t="shared" si="137"/>
        <v>335</v>
      </c>
      <c r="G346" s="28" t="str">
        <f t="shared" si="138"/>
        <v>Yes</v>
      </c>
      <c r="H346" s="33">
        <f>'05-21 Hourly Purch Alloc'!F340</f>
        <v>215.4</v>
      </c>
      <c r="I346" s="23">
        <f t="shared" si="139"/>
        <v>6.9299999999999988</v>
      </c>
      <c r="J346" s="13">
        <f t="shared" si="140"/>
        <v>215.4</v>
      </c>
      <c r="K346" s="96">
        <f t="shared" si="141"/>
        <v>215.4</v>
      </c>
      <c r="L346" s="13">
        <f t="shared" si="142"/>
        <v>301.49440000000004</v>
      </c>
      <c r="M346" s="13">
        <f t="shared" si="143"/>
        <v>569.5</v>
      </c>
      <c r="N346" s="13">
        <f t="shared" si="144"/>
        <v>516.14</v>
      </c>
      <c r="O346" s="11">
        <f t="shared" si="145"/>
        <v>0</v>
      </c>
      <c r="P346" s="11">
        <f t="shared" si="146"/>
        <v>0</v>
      </c>
      <c r="Q346" s="11">
        <f t="shared" si="147"/>
        <v>0</v>
      </c>
      <c r="R346" s="15">
        <f t="shared" si="148"/>
        <v>0</v>
      </c>
      <c r="S346" s="15">
        <f t="shared" si="149"/>
        <v>0</v>
      </c>
      <c r="T346" s="15">
        <f t="shared" si="150"/>
        <v>0</v>
      </c>
      <c r="U346" s="121">
        <f>'05-21 Hourly Purch Alloc'!J340</f>
        <v>23.279999999999998</v>
      </c>
      <c r="V346" s="109">
        <f t="shared" si="151"/>
        <v>0</v>
      </c>
      <c r="W346" s="16">
        <f t="shared" si="152"/>
        <v>21.206728953433903</v>
      </c>
      <c r="X346" s="17">
        <f t="shared" si="153"/>
        <v>0</v>
      </c>
      <c r="Y346" s="18">
        <f t="shared" si="154"/>
        <v>0</v>
      </c>
      <c r="Z346" s="191"/>
      <c r="AA346" s="113">
        <f t="shared" si="155"/>
        <v>0</v>
      </c>
      <c r="AB346" s="4">
        <f t="shared" si="156"/>
        <v>0</v>
      </c>
      <c r="AD346" s="8"/>
      <c r="AE346" s="46">
        <f>'05-21 Gen Pivot'!V340</f>
        <v>301.49440000000004</v>
      </c>
      <c r="AF346" s="120">
        <f>'05-21 KP Int Load &amp; Marg Loss'!N336</f>
        <v>516.14</v>
      </c>
      <c r="AG346" s="47">
        <f>'05-21 KP Int Load &amp; Marg Loss'!V336</f>
        <v>6.9299999999999988</v>
      </c>
      <c r="AH346" s="46">
        <f>'05-21 Gen Pivot'!W340</f>
        <v>569.5</v>
      </c>
      <c r="AJ346" s="122">
        <f>'05-21 Gen Pivot'!Y340</f>
        <v>567.5</v>
      </c>
      <c r="AL346" s="8">
        <f t="shared" si="133"/>
        <v>2</v>
      </c>
      <c r="AN346" s="8">
        <f t="shared" si="134"/>
        <v>301.49440000000004</v>
      </c>
      <c r="AP346" s="12">
        <f t="shared" si="135"/>
        <v>-268.00559999999996</v>
      </c>
      <c r="AR346" s="122">
        <f>'05-21 Gen Pivot'!X340</f>
        <v>1475.5</v>
      </c>
    </row>
    <row r="347" spans="1:44" x14ac:dyDescent="0.25">
      <c r="A347" s="126">
        <f t="shared" si="157"/>
        <v>44330.999999999185</v>
      </c>
      <c r="B347" s="171">
        <v>385</v>
      </c>
      <c r="C347" s="98"/>
      <c r="D347" s="98"/>
      <c r="E347" s="89">
        <f t="shared" si="136"/>
        <v>385</v>
      </c>
      <c r="F347" s="29">
        <f t="shared" si="137"/>
        <v>336</v>
      </c>
      <c r="G347" s="28" t="str">
        <f t="shared" si="138"/>
        <v>Yes</v>
      </c>
      <c r="H347" s="33">
        <f>'05-21 Hourly Purch Alloc'!F341</f>
        <v>199.91200000000001</v>
      </c>
      <c r="I347" s="23">
        <f t="shared" si="139"/>
        <v>6.2399999999999993</v>
      </c>
      <c r="J347" s="13">
        <f t="shared" si="140"/>
        <v>199.91200000000001</v>
      </c>
      <c r="K347" s="96">
        <f t="shared" si="141"/>
        <v>199.91200000000001</v>
      </c>
      <c r="L347" s="13">
        <f t="shared" si="142"/>
        <v>286.74880000000002</v>
      </c>
      <c r="M347" s="13">
        <f t="shared" si="143"/>
        <v>574</v>
      </c>
      <c r="N347" s="13">
        <f t="shared" si="144"/>
        <v>492.9</v>
      </c>
      <c r="O347" s="11">
        <f t="shared" si="145"/>
        <v>0</v>
      </c>
      <c r="P347" s="11">
        <f t="shared" si="146"/>
        <v>0</v>
      </c>
      <c r="Q347" s="11">
        <f t="shared" si="147"/>
        <v>0</v>
      </c>
      <c r="R347" s="15">
        <f t="shared" si="148"/>
        <v>0</v>
      </c>
      <c r="S347" s="15">
        <f t="shared" si="149"/>
        <v>0</v>
      </c>
      <c r="T347" s="15">
        <f t="shared" si="150"/>
        <v>0</v>
      </c>
      <c r="U347" s="121">
        <f>'05-21 Hourly Purch Alloc'!J341</f>
        <v>19.85026957861459</v>
      </c>
      <c r="V347" s="109">
        <f t="shared" si="151"/>
        <v>0</v>
      </c>
      <c r="W347" s="16">
        <f t="shared" si="152"/>
        <v>21.206728953433903</v>
      </c>
      <c r="X347" s="17">
        <f t="shared" si="153"/>
        <v>0</v>
      </c>
      <c r="Y347" s="18">
        <f t="shared" si="154"/>
        <v>0</v>
      </c>
      <c r="Z347" s="191"/>
      <c r="AA347" s="113">
        <f t="shared" si="155"/>
        <v>0</v>
      </c>
      <c r="AB347" s="4">
        <f t="shared" si="156"/>
        <v>0</v>
      </c>
      <c r="AD347" s="8"/>
      <c r="AE347" s="46">
        <f>'05-21 Gen Pivot'!V341</f>
        <v>286.74880000000002</v>
      </c>
      <c r="AF347" s="120">
        <f>'05-21 KP Int Load &amp; Marg Loss'!N337</f>
        <v>492.9</v>
      </c>
      <c r="AG347" s="47">
        <f>'05-21 KP Int Load &amp; Marg Loss'!V337</f>
        <v>6.2399999999999993</v>
      </c>
      <c r="AH347" s="46">
        <f>'05-21 Gen Pivot'!W341</f>
        <v>574</v>
      </c>
      <c r="AJ347" s="122">
        <f>'05-21 Gen Pivot'!Y341</f>
        <v>571.5</v>
      </c>
      <c r="AL347" s="8">
        <f t="shared" si="133"/>
        <v>2.5</v>
      </c>
      <c r="AN347" s="8">
        <f t="shared" si="134"/>
        <v>286.74880000000002</v>
      </c>
      <c r="AP347" s="12">
        <f t="shared" si="135"/>
        <v>-287.25119999999998</v>
      </c>
      <c r="AR347" s="122">
        <f>'05-21 Gen Pivot'!X341</f>
        <v>1475.5</v>
      </c>
    </row>
    <row r="348" spans="1:44" x14ac:dyDescent="0.25">
      <c r="A348" s="126">
        <f t="shared" si="157"/>
        <v>44331.041666665849</v>
      </c>
      <c r="B348" s="171">
        <v>385</v>
      </c>
      <c r="C348" s="98"/>
      <c r="D348" s="98"/>
      <c r="E348" s="89">
        <f t="shared" si="136"/>
        <v>385</v>
      </c>
      <c r="F348" s="29">
        <f t="shared" si="137"/>
        <v>337</v>
      </c>
      <c r="G348" s="28" t="str">
        <f t="shared" si="138"/>
        <v>Yes</v>
      </c>
      <c r="H348" s="33">
        <f>'05-21 Hourly Purch Alloc'!F342</f>
        <v>194.17600000000002</v>
      </c>
      <c r="I348" s="23">
        <f t="shared" si="139"/>
        <v>5.9899999999999993</v>
      </c>
      <c r="J348" s="13">
        <f t="shared" si="140"/>
        <v>194.17600000000002</v>
      </c>
      <c r="K348" s="96">
        <f t="shared" si="141"/>
        <v>194.17600000000002</v>
      </c>
      <c r="L348" s="13">
        <f t="shared" si="142"/>
        <v>282.60320000000002</v>
      </c>
      <c r="M348" s="13">
        <f t="shared" si="143"/>
        <v>547.5</v>
      </c>
      <c r="N348" s="13">
        <f t="shared" si="144"/>
        <v>479.52000000000004</v>
      </c>
      <c r="O348" s="11">
        <f t="shared" si="145"/>
        <v>0</v>
      </c>
      <c r="P348" s="11">
        <f t="shared" si="146"/>
        <v>0</v>
      </c>
      <c r="Q348" s="11">
        <f t="shared" si="147"/>
        <v>0</v>
      </c>
      <c r="R348" s="15">
        <f t="shared" si="148"/>
        <v>0</v>
      </c>
      <c r="S348" s="15">
        <f t="shared" si="149"/>
        <v>0</v>
      </c>
      <c r="T348" s="15">
        <f t="shared" si="150"/>
        <v>0</v>
      </c>
      <c r="U348" s="121">
        <f>'05-21 Hourly Purch Alloc'!J342</f>
        <v>21.880021217864204</v>
      </c>
      <c r="V348" s="109">
        <f t="shared" si="151"/>
        <v>0</v>
      </c>
      <c r="W348" s="16">
        <f t="shared" si="152"/>
        <v>21.206728953433903</v>
      </c>
      <c r="X348" s="17">
        <f t="shared" si="153"/>
        <v>0</v>
      </c>
      <c r="Y348" s="18">
        <f t="shared" si="154"/>
        <v>0</v>
      </c>
      <c r="Z348" s="191"/>
      <c r="AA348" s="113">
        <f t="shared" si="155"/>
        <v>0</v>
      </c>
      <c r="AB348" s="4">
        <f t="shared" si="156"/>
        <v>0</v>
      </c>
      <c r="AD348" s="8"/>
      <c r="AE348" s="46">
        <f>'05-21 Gen Pivot'!V342</f>
        <v>282.60320000000002</v>
      </c>
      <c r="AF348" s="120">
        <f>'05-21 KP Int Load &amp; Marg Loss'!N338</f>
        <v>479.52000000000004</v>
      </c>
      <c r="AG348" s="47">
        <f>'05-21 KP Int Load &amp; Marg Loss'!V338</f>
        <v>5.9899999999999993</v>
      </c>
      <c r="AH348" s="46">
        <f>'05-21 Gen Pivot'!W342</f>
        <v>547.5</v>
      </c>
      <c r="AJ348" s="122">
        <f>'05-21 Gen Pivot'!Y342</f>
        <v>545.5</v>
      </c>
      <c r="AL348" s="8">
        <f t="shared" si="133"/>
        <v>2</v>
      </c>
      <c r="AN348" s="8">
        <f t="shared" si="134"/>
        <v>282.60320000000002</v>
      </c>
      <c r="AP348" s="12">
        <f t="shared" si="135"/>
        <v>-264.89679999999998</v>
      </c>
      <c r="AR348" s="122">
        <f>'05-21 Gen Pivot'!X342</f>
        <v>1475.5</v>
      </c>
    </row>
    <row r="349" spans="1:44" x14ac:dyDescent="0.25">
      <c r="A349" s="126">
        <f t="shared" si="157"/>
        <v>44331.083333332514</v>
      </c>
      <c r="B349" s="171">
        <v>385</v>
      </c>
      <c r="C349" s="98"/>
      <c r="D349" s="98"/>
      <c r="E349" s="89">
        <f t="shared" si="136"/>
        <v>385</v>
      </c>
      <c r="F349" s="29">
        <f t="shared" si="137"/>
        <v>338</v>
      </c>
      <c r="G349" s="28" t="str">
        <f t="shared" si="138"/>
        <v>Yes</v>
      </c>
      <c r="H349" s="33">
        <f>'05-21 Hourly Purch Alloc'!F343</f>
        <v>188.00799999999998</v>
      </c>
      <c r="I349" s="23">
        <f t="shared" si="139"/>
        <v>6.0699999999999994</v>
      </c>
      <c r="J349" s="13">
        <f t="shared" si="140"/>
        <v>188.00799999999998</v>
      </c>
      <c r="K349" s="96">
        <f t="shared" si="141"/>
        <v>188.00799999999998</v>
      </c>
      <c r="L349" s="13">
        <f t="shared" si="142"/>
        <v>291.26400000000001</v>
      </c>
      <c r="M349" s="13">
        <f t="shared" si="143"/>
        <v>595.5</v>
      </c>
      <c r="N349" s="13">
        <f t="shared" si="144"/>
        <v>473.94000000000005</v>
      </c>
      <c r="O349" s="11">
        <f t="shared" si="145"/>
        <v>0</v>
      </c>
      <c r="P349" s="11">
        <f t="shared" si="146"/>
        <v>0</v>
      </c>
      <c r="Q349" s="11">
        <f t="shared" si="147"/>
        <v>0</v>
      </c>
      <c r="R349" s="15">
        <f t="shared" si="148"/>
        <v>0</v>
      </c>
      <c r="S349" s="15">
        <f t="shared" si="149"/>
        <v>0</v>
      </c>
      <c r="T349" s="15">
        <f t="shared" si="150"/>
        <v>0</v>
      </c>
      <c r="U349" s="121">
        <f>'05-21 Hourly Purch Alloc'!J343</f>
        <v>21.429997659674054</v>
      </c>
      <c r="V349" s="109">
        <f t="shared" si="151"/>
        <v>0</v>
      </c>
      <c r="W349" s="16">
        <f t="shared" si="152"/>
        <v>21.206728953433903</v>
      </c>
      <c r="X349" s="17">
        <f t="shared" si="153"/>
        <v>0</v>
      </c>
      <c r="Y349" s="18">
        <f t="shared" si="154"/>
        <v>0</v>
      </c>
      <c r="Z349" s="191"/>
      <c r="AA349" s="113">
        <f t="shared" si="155"/>
        <v>0</v>
      </c>
      <c r="AB349" s="4">
        <f t="shared" si="156"/>
        <v>0</v>
      </c>
      <c r="AD349" s="8"/>
      <c r="AE349" s="46">
        <f>'05-21 Gen Pivot'!V343</f>
        <v>291.26400000000001</v>
      </c>
      <c r="AF349" s="120">
        <f>'05-21 KP Int Load &amp; Marg Loss'!N339</f>
        <v>473.94000000000005</v>
      </c>
      <c r="AG349" s="47">
        <f>'05-21 KP Int Load &amp; Marg Loss'!V339</f>
        <v>6.0699999999999994</v>
      </c>
      <c r="AH349" s="46">
        <f>'05-21 Gen Pivot'!W343</f>
        <v>595.5</v>
      </c>
      <c r="AJ349" s="122">
        <f>'05-21 Gen Pivot'!Y343</f>
        <v>593</v>
      </c>
      <c r="AL349" s="8">
        <f t="shared" si="133"/>
        <v>2.5</v>
      </c>
      <c r="AN349" s="8">
        <f t="shared" si="134"/>
        <v>291.26400000000001</v>
      </c>
      <c r="AP349" s="12">
        <f t="shared" si="135"/>
        <v>-304.23599999999999</v>
      </c>
      <c r="AR349" s="122">
        <f>'05-21 Gen Pivot'!X343</f>
        <v>1475.5</v>
      </c>
    </row>
    <row r="350" spans="1:44" x14ac:dyDescent="0.25">
      <c r="A350" s="126">
        <f t="shared" si="157"/>
        <v>44331.124999999178</v>
      </c>
      <c r="B350" s="171">
        <v>385</v>
      </c>
      <c r="C350" s="98"/>
      <c r="D350" s="98"/>
      <c r="E350" s="89">
        <f t="shared" si="136"/>
        <v>385</v>
      </c>
      <c r="F350" s="29">
        <f t="shared" si="137"/>
        <v>339</v>
      </c>
      <c r="G350" s="28" t="str">
        <f t="shared" si="138"/>
        <v>Yes</v>
      </c>
      <c r="H350" s="33">
        <f>'05-21 Hourly Purch Alloc'!F344</f>
        <v>190.48000000000002</v>
      </c>
      <c r="I350" s="23">
        <f t="shared" si="139"/>
        <v>6.29</v>
      </c>
      <c r="J350" s="13">
        <f t="shared" si="140"/>
        <v>190.48000000000002</v>
      </c>
      <c r="K350" s="96">
        <f t="shared" si="141"/>
        <v>190.48000000000002</v>
      </c>
      <c r="L350" s="13">
        <f t="shared" si="142"/>
        <v>281.2432</v>
      </c>
      <c r="M350" s="13">
        <f t="shared" si="143"/>
        <v>454</v>
      </c>
      <c r="N350" s="13">
        <f t="shared" si="144"/>
        <v>476.25</v>
      </c>
      <c r="O350" s="11">
        <f t="shared" si="145"/>
        <v>22.25</v>
      </c>
      <c r="P350" s="11">
        <f t="shared" si="146"/>
        <v>22.25</v>
      </c>
      <c r="Q350" s="11">
        <f t="shared" si="147"/>
        <v>1.7632000000000403</v>
      </c>
      <c r="R350" s="15">
        <f t="shared" si="148"/>
        <v>22.25</v>
      </c>
      <c r="S350" s="15">
        <f t="shared" si="149"/>
        <v>0</v>
      </c>
      <c r="T350" s="15">
        <f t="shared" si="150"/>
        <v>0</v>
      </c>
      <c r="U350" s="121">
        <f>'05-21 Hourly Purch Alloc'!J344</f>
        <v>20.600020999580007</v>
      </c>
      <c r="V350" s="109">
        <f t="shared" si="151"/>
        <v>458.35046724065518</v>
      </c>
      <c r="W350" s="16">
        <f t="shared" si="152"/>
        <v>21.206728953433903</v>
      </c>
      <c r="X350" s="17">
        <f t="shared" si="153"/>
        <v>0</v>
      </c>
      <c r="Y350" s="18">
        <f t="shared" si="154"/>
        <v>0</v>
      </c>
      <c r="Z350" s="191"/>
      <c r="AA350" s="113">
        <f t="shared" si="155"/>
        <v>458.35046724065518</v>
      </c>
      <c r="AB350" s="4">
        <f t="shared" si="156"/>
        <v>0</v>
      </c>
      <c r="AD350" s="8"/>
      <c r="AE350" s="46">
        <f>'05-21 Gen Pivot'!V344</f>
        <v>281.2432</v>
      </c>
      <c r="AF350" s="120">
        <f>'05-21 KP Int Load &amp; Marg Loss'!N340</f>
        <v>476.25</v>
      </c>
      <c r="AG350" s="47">
        <f>'05-21 KP Int Load &amp; Marg Loss'!V340</f>
        <v>6.29</v>
      </c>
      <c r="AH350" s="46">
        <f>'05-21 Gen Pivot'!W344</f>
        <v>454</v>
      </c>
      <c r="AJ350" s="122">
        <f>'05-21 Gen Pivot'!Y344</f>
        <v>453</v>
      </c>
      <c r="AL350" s="8">
        <f t="shared" si="133"/>
        <v>1</v>
      </c>
      <c r="AN350" s="8">
        <f t="shared" si="134"/>
        <v>281.2432</v>
      </c>
      <c r="AP350" s="12">
        <f t="shared" si="135"/>
        <v>-172.7568</v>
      </c>
      <c r="AR350" s="122">
        <f>'05-21 Gen Pivot'!X344</f>
        <v>1475.5</v>
      </c>
    </row>
    <row r="351" spans="1:44" x14ac:dyDescent="0.25">
      <c r="A351" s="126">
        <f t="shared" si="157"/>
        <v>44331.166666665842</v>
      </c>
      <c r="B351" s="171">
        <v>385</v>
      </c>
      <c r="C351" s="98"/>
      <c r="D351" s="98"/>
      <c r="E351" s="89">
        <f t="shared" si="136"/>
        <v>385</v>
      </c>
      <c r="F351" s="29">
        <f t="shared" si="137"/>
        <v>340</v>
      </c>
      <c r="G351" s="28" t="str">
        <f t="shared" si="138"/>
        <v>Yes</v>
      </c>
      <c r="H351" s="33">
        <f>'05-21 Hourly Purch Alloc'!F345</f>
        <v>210.48700000000002</v>
      </c>
      <c r="I351" s="23">
        <f t="shared" si="139"/>
        <v>6.36</v>
      </c>
      <c r="J351" s="13">
        <f t="shared" si="140"/>
        <v>210.48700000000002</v>
      </c>
      <c r="K351" s="96">
        <f t="shared" si="141"/>
        <v>210.48700000000002</v>
      </c>
      <c r="L351" s="13">
        <f t="shared" si="142"/>
        <v>280.90879999999999</v>
      </c>
      <c r="M351" s="13">
        <f t="shared" si="143"/>
        <v>461.5</v>
      </c>
      <c r="N351" s="13">
        <f t="shared" si="144"/>
        <v>497.76</v>
      </c>
      <c r="O351" s="11">
        <f t="shared" si="145"/>
        <v>36.259999999999991</v>
      </c>
      <c r="P351" s="11">
        <f t="shared" si="146"/>
        <v>36.259999999999991</v>
      </c>
      <c r="Q351" s="11">
        <f t="shared" si="147"/>
        <v>-4.1999999999688953E-3</v>
      </c>
      <c r="R351" s="15">
        <f t="shared" si="148"/>
        <v>36.259999999999991</v>
      </c>
      <c r="S351" s="15">
        <f t="shared" si="149"/>
        <v>0</v>
      </c>
      <c r="T351" s="15">
        <f t="shared" si="150"/>
        <v>0</v>
      </c>
      <c r="U351" s="121">
        <f>'05-21 Hourly Purch Alloc'!J345</f>
        <v>19.700781577959681</v>
      </c>
      <c r="V351" s="109">
        <f t="shared" si="151"/>
        <v>714.35034001681788</v>
      </c>
      <c r="W351" s="16">
        <f t="shared" si="152"/>
        <v>21.206728953433903</v>
      </c>
      <c r="X351" s="17">
        <f t="shared" si="153"/>
        <v>0</v>
      </c>
      <c r="Y351" s="18">
        <f t="shared" si="154"/>
        <v>0</v>
      </c>
      <c r="Z351" s="191"/>
      <c r="AA351" s="113">
        <f t="shared" si="155"/>
        <v>714.35034001681788</v>
      </c>
      <c r="AB351" s="4">
        <f t="shared" si="156"/>
        <v>0</v>
      </c>
      <c r="AD351" s="8"/>
      <c r="AE351" s="46">
        <f>'05-21 Gen Pivot'!V345</f>
        <v>280.90879999999999</v>
      </c>
      <c r="AF351" s="120">
        <f>'05-21 KP Int Load &amp; Marg Loss'!N341</f>
        <v>497.76</v>
      </c>
      <c r="AG351" s="47">
        <f>'05-21 KP Int Load &amp; Marg Loss'!V341</f>
        <v>6.36</v>
      </c>
      <c r="AH351" s="46">
        <f>'05-21 Gen Pivot'!W345</f>
        <v>461.5</v>
      </c>
      <c r="AJ351" s="122">
        <f>'05-21 Gen Pivot'!Y345</f>
        <v>460.5</v>
      </c>
      <c r="AL351" s="8">
        <f t="shared" si="133"/>
        <v>1</v>
      </c>
      <c r="AN351" s="8">
        <f t="shared" si="134"/>
        <v>280.90879999999999</v>
      </c>
      <c r="AP351" s="12">
        <f t="shared" si="135"/>
        <v>-180.59120000000001</v>
      </c>
      <c r="AR351" s="122">
        <f>'05-21 Gen Pivot'!X345</f>
        <v>1475.5</v>
      </c>
    </row>
    <row r="352" spans="1:44" x14ac:dyDescent="0.25">
      <c r="A352" s="126">
        <f t="shared" si="157"/>
        <v>44331.208333332506</v>
      </c>
      <c r="B352" s="171">
        <v>385</v>
      </c>
      <c r="C352" s="98"/>
      <c r="D352" s="98"/>
      <c r="E352" s="89">
        <f t="shared" si="136"/>
        <v>385</v>
      </c>
      <c r="F352" s="29">
        <f t="shared" si="137"/>
        <v>341</v>
      </c>
      <c r="G352" s="28" t="str">
        <f t="shared" si="138"/>
        <v>Yes</v>
      </c>
      <c r="H352" s="33">
        <f>'05-21 Hourly Purch Alloc'!F346</f>
        <v>221.178</v>
      </c>
      <c r="I352" s="23">
        <f t="shared" si="139"/>
        <v>6.59</v>
      </c>
      <c r="J352" s="13">
        <f t="shared" si="140"/>
        <v>221.178</v>
      </c>
      <c r="K352" s="96">
        <f t="shared" si="141"/>
        <v>221.178</v>
      </c>
      <c r="L352" s="13">
        <f t="shared" si="142"/>
        <v>281.40480000000002</v>
      </c>
      <c r="M352" s="13">
        <f t="shared" si="143"/>
        <v>503</v>
      </c>
      <c r="N352" s="13">
        <f t="shared" si="144"/>
        <v>509.15999999999997</v>
      </c>
      <c r="O352" s="11">
        <f t="shared" si="145"/>
        <v>6.1599999999999682</v>
      </c>
      <c r="P352" s="11">
        <f t="shared" si="146"/>
        <v>6.1599999999999682</v>
      </c>
      <c r="Q352" s="11">
        <f t="shared" si="147"/>
        <v>1.2800000000027012E-2</v>
      </c>
      <c r="R352" s="15">
        <f t="shared" si="148"/>
        <v>6.1599999999999682</v>
      </c>
      <c r="S352" s="15">
        <f t="shared" si="149"/>
        <v>0</v>
      </c>
      <c r="T352" s="15">
        <f t="shared" si="150"/>
        <v>0</v>
      </c>
      <c r="U352" s="121">
        <f>'05-21 Hourly Purch Alloc'!J346</f>
        <v>19.869475273309281</v>
      </c>
      <c r="V352" s="109">
        <f t="shared" si="151"/>
        <v>122.39596768358453</v>
      </c>
      <c r="W352" s="16">
        <f t="shared" si="152"/>
        <v>21.206728953433903</v>
      </c>
      <c r="X352" s="17">
        <f t="shared" si="153"/>
        <v>0</v>
      </c>
      <c r="Y352" s="18">
        <f t="shared" si="154"/>
        <v>0</v>
      </c>
      <c r="Z352" s="191"/>
      <c r="AA352" s="113">
        <f t="shared" si="155"/>
        <v>122.39596768358453</v>
      </c>
      <c r="AB352" s="4">
        <f t="shared" si="156"/>
        <v>0</v>
      </c>
      <c r="AD352" s="8"/>
      <c r="AE352" s="46">
        <f>'05-21 Gen Pivot'!V346</f>
        <v>281.40480000000002</v>
      </c>
      <c r="AF352" s="120">
        <f>'05-21 KP Int Load &amp; Marg Loss'!N342</f>
        <v>509.15999999999997</v>
      </c>
      <c r="AG352" s="47">
        <f>'05-21 KP Int Load &amp; Marg Loss'!V342</f>
        <v>6.59</v>
      </c>
      <c r="AH352" s="46">
        <f>'05-21 Gen Pivot'!W346</f>
        <v>503</v>
      </c>
      <c r="AJ352" s="122">
        <f>'05-21 Gen Pivot'!Y346</f>
        <v>501.5</v>
      </c>
      <c r="AL352" s="8">
        <f t="shared" ref="AL352:AL415" si="158">AH352-AJ352</f>
        <v>1.5</v>
      </c>
      <c r="AN352" s="8">
        <f t="shared" ref="AN352:AN415" si="159">AE352</f>
        <v>281.40480000000002</v>
      </c>
      <c r="AP352" s="12">
        <f t="shared" ref="AP352:AP415" si="160">L352-M352</f>
        <v>-221.59519999999998</v>
      </c>
      <c r="AR352" s="122">
        <f>'05-21 Gen Pivot'!X346</f>
        <v>1475.5</v>
      </c>
    </row>
    <row r="353" spans="1:44" x14ac:dyDescent="0.25">
      <c r="A353" s="126">
        <f t="shared" si="157"/>
        <v>44331.249999999171</v>
      </c>
      <c r="B353" s="171">
        <v>385</v>
      </c>
      <c r="C353" s="98"/>
      <c r="D353" s="98"/>
      <c r="E353" s="89">
        <f t="shared" si="136"/>
        <v>385</v>
      </c>
      <c r="F353" s="29">
        <f t="shared" si="137"/>
        <v>342</v>
      </c>
      <c r="G353" s="28" t="str">
        <f t="shared" si="138"/>
        <v>Yes</v>
      </c>
      <c r="H353" s="33">
        <f>'05-21 Hourly Purch Alloc'!F347</f>
        <v>239.43200000000002</v>
      </c>
      <c r="I353" s="23">
        <f t="shared" si="139"/>
        <v>7.09</v>
      </c>
      <c r="J353" s="13">
        <f t="shared" si="140"/>
        <v>239.43200000000002</v>
      </c>
      <c r="K353" s="96">
        <f t="shared" si="141"/>
        <v>239.43200000000002</v>
      </c>
      <c r="L353" s="13">
        <f t="shared" si="142"/>
        <v>282.81759999999997</v>
      </c>
      <c r="M353" s="13">
        <f t="shared" si="143"/>
        <v>551.5</v>
      </c>
      <c r="N353" s="13">
        <f t="shared" si="144"/>
        <v>529.32999999999981</v>
      </c>
      <c r="O353" s="11">
        <f t="shared" si="145"/>
        <v>0</v>
      </c>
      <c r="P353" s="11">
        <f t="shared" si="146"/>
        <v>0</v>
      </c>
      <c r="Q353" s="11">
        <f t="shared" si="147"/>
        <v>0</v>
      </c>
      <c r="R353" s="15">
        <f t="shared" si="148"/>
        <v>0</v>
      </c>
      <c r="S353" s="15">
        <f t="shared" si="149"/>
        <v>0</v>
      </c>
      <c r="T353" s="15">
        <f t="shared" si="150"/>
        <v>0</v>
      </c>
      <c r="U353" s="121">
        <f>'05-21 Hourly Purch Alloc'!J347</f>
        <v>20.122201309766449</v>
      </c>
      <c r="V353" s="109">
        <f t="shared" si="151"/>
        <v>0</v>
      </c>
      <c r="W353" s="16">
        <f t="shared" si="152"/>
        <v>21.206728953433903</v>
      </c>
      <c r="X353" s="17">
        <f t="shared" si="153"/>
        <v>0</v>
      </c>
      <c r="Y353" s="18">
        <f t="shared" si="154"/>
        <v>0</v>
      </c>
      <c r="Z353" s="191"/>
      <c r="AA353" s="113">
        <f t="shared" si="155"/>
        <v>0</v>
      </c>
      <c r="AB353" s="4">
        <f t="shared" si="156"/>
        <v>0</v>
      </c>
      <c r="AD353" s="8"/>
      <c r="AE353" s="46">
        <f>'05-21 Gen Pivot'!V347</f>
        <v>282.81759999999997</v>
      </c>
      <c r="AF353" s="120">
        <f>'05-21 KP Int Load &amp; Marg Loss'!N343</f>
        <v>529.32999999999981</v>
      </c>
      <c r="AG353" s="47">
        <f>'05-21 KP Int Load &amp; Marg Loss'!V343</f>
        <v>7.09</v>
      </c>
      <c r="AH353" s="46">
        <f>'05-21 Gen Pivot'!W347</f>
        <v>551.5</v>
      </c>
      <c r="AJ353" s="122">
        <f>'05-21 Gen Pivot'!Y347</f>
        <v>549.5</v>
      </c>
      <c r="AL353" s="8">
        <f t="shared" si="158"/>
        <v>2</v>
      </c>
      <c r="AN353" s="8">
        <f t="shared" si="159"/>
        <v>282.81759999999997</v>
      </c>
      <c r="AP353" s="12">
        <f t="shared" si="160"/>
        <v>-268.68240000000003</v>
      </c>
      <c r="AR353" s="122">
        <f>'05-21 Gen Pivot'!X347</f>
        <v>1475.5</v>
      </c>
    </row>
    <row r="354" spans="1:44" x14ac:dyDescent="0.25">
      <c r="A354" s="126">
        <f t="shared" si="157"/>
        <v>44331.291666665835</v>
      </c>
      <c r="B354" s="171">
        <v>385</v>
      </c>
      <c r="C354" s="98"/>
      <c r="D354" s="98"/>
      <c r="E354" s="89">
        <f t="shared" si="136"/>
        <v>385</v>
      </c>
      <c r="F354" s="29">
        <f t="shared" si="137"/>
        <v>343</v>
      </c>
      <c r="G354" s="28" t="str">
        <f t="shared" si="138"/>
        <v>Yes</v>
      </c>
      <c r="H354" s="33">
        <f>'05-21 Hourly Purch Alloc'!F348</f>
        <v>261.71100000000001</v>
      </c>
      <c r="I354" s="23">
        <f t="shared" si="139"/>
        <v>7.4799999999999995</v>
      </c>
      <c r="J354" s="13">
        <f t="shared" si="140"/>
        <v>261.71100000000001</v>
      </c>
      <c r="K354" s="96">
        <f t="shared" si="141"/>
        <v>261.71100000000001</v>
      </c>
      <c r="L354" s="13">
        <f t="shared" si="142"/>
        <v>280.7312</v>
      </c>
      <c r="M354" s="13">
        <f t="shared" si="143"/>
        <v>458</v>
      </c>
      <c r="N354" s="13">
        <f t="shared" si="144"/>
        <v>549.91000000000008</v>
      </c>
      <c r="O354" s="11">
        <f t="shared" si="145"/>
        <v>91.910000000000082</v>
      </c>
      <c r="P354" s="11">
        <f t="shared" si="146"/>
        <v>91.910000000000082</v>
      </c>
      <c r="Q354" s="11">
        <f t="shared" si="147"/>
        <v>1.2199999999893407E-2</v>
      </c>
      <c r="R354" s="15">
        <f t="shared" si="148"/>
        <v>91.910000000000082</v>
      </c>
      <c r="S354" s="15">
        <f t="shared" si="149"/>
        <v>0</v>
      </c>
      <c r="T354" s="15">
        <f t="shared" si="150"/>
        <v>0</v>
      </c>
      <c r="U354" s="121">
        <f>'05-21 Hourly Purch Alloc'!J348</f>
        <v>20.398861633634045</v>
      </c>
      <c r="V354" s="109">
        <f t="shared" si="151"/>
        <v>1874.8593727473067</v>
      </c>
      <c r="W354" s="16">
        <f t="shared" si="152"/>
        <v>21.206728953433903</v>
      </c>
      <c r="X354" s="17">
        <f t="shared" si="153"/>
        <v>0</v>
      </c>
      <c r="Y354" s="18">
        <f t="shared" si="154"/>
        <v>0</v>
      </c>
      <c r="Z354" s="191"/>
      <c r="AA354" s="113">
        <f t="shared" si="155"/>
        <v>1874.8593727473067</v>
      </c>
      <c r="AB354" s="4">
        <f t="shared" si="156"/>
        <v>0</v>
      </c>
      <c r="AD354" s="8"/>
      <c r="AE354" s="46">
        <f>'05-21 Gen Pivot'!V348</f>
        <v>280.7312</v>
      </c>
      <c r="AF354" s="120">
        <f>'05-21 KP Int Load &amp; Marg Loss'!N344</f>
        <v>549.91000000000008</v>
      </c>
      <c r="AG354" s="47">
        <f>'05-21 KP Int Load &amp; Marg Loss'!V344</f>
        <v>7.4799999999999995</v>
      </c>
      <c r="AH354" s="46">
        <f>'05-21 Gen Pivot'!W348</f>
        <v>458</v>
      </c>
      <c r="AJ354" s="122">
        <f>'05-21 Gen Pivot'!Y348</f>
        <v>457.5</v>
      </c>
      <c r="AL354" s="8">
        <f t="shared" si="158"/>
        <v>0.5</v>
      </c>
      <c r="AN354" s="8">
        <f t="shared" si="159"/>
        <v>280.7312</v>
      </c>
      <c r="AP354" s="12">
        <f t="shared" si="160"/>
        <v>-177.2688</v>
      </c>
      <c r="AR354" s="122">
        <f>'05-21 Gen Pivot'!X348</f>
        <v>1475.5</v>
      </c>
    </row>
    <row r="355" spans="1:44" x14ac:dyDescent="0.25">
      <c r="A355" s="126">
        <f t="shared" si="157"/>
        <v>44331.333333332499</v>
      </c>
      <c r="B355" s="171">
        <v>385</v>
      </c>
      <c r="C355" s="98"/>
      <c r="D355" s="98"/>
      <c r="E355" s="89">
        <f t="shared" si="136"/>
        <v>385</v>
      </c>
      <c r="F355" s="29">
        <f t="shared" si="137"/>
        <v>344</v>
      </c>
      <c r="G355" s="28" t="str">
        <f t="shared" si="138"/>
        <v>Yes</v>
      </c>
      <c r="H355" s="33">
        <f>'05-21 Hourly Purch Alloc'!F349</f>
        <v>283.60000000000002</v>
      </c>
      <c r="I355" s="23">
        <f t="shared" si="139"/>
        <v>6.9699999999999989</v>
      </c>
      <c r="J355" s="13">
        <f t="shared" si="140"/>
        <v>283.60000000000002</v>
      </c>
      <c r="K355" s="96">
        <f t="shared" si="141"/>
        <v>283.60000000000002</v>
      </c>
      <c r="L355" s="13">
        <f t="shared" si="142"/>
        <v>281.10559999999998</v>
      </c>
      <c r="M355" s="13">
        <f t="shared" si="143"/>
        <v>541.5</v>
      </c>
      <c r="N355" s="13">
        <f t="shared" si="144"/>
        <v>571.68000000000006</v>
      </c>
      <c r="O355" s="11">
        <f t="shared" si="145"/>
        <v>30.180000000000064</v>
      </c>
      <c r="P355" s="11">
        <f t="shared" si="146"/>
        <v>30.180000000000064</v>
      </c>
      <c r="Q355" s="11">
        <f t="shared" si="147"/>
        <v>-4.400000000032378E-3</v>
      </c>
      <c r="R355" s="15">
        <f t="shared" si="148"/>
        <v>30.180000000000064</v>
      </c>
      <c r="S355" s="15">
        <f t="shared" si="149"/>
        <v>0</v>
      </c>
      <c r="T355" s="15">
        <f t="shared" si="150"/>
        <v>0</v>
      </c>
      <c r="U355" s="121">
        <f>'05-21 Hourly Purch Alloc'!J349</f>
        <v>19.976019746121295</v>
      </c>
      <c r="V355" s="109">
        <f t="shared" si="151"/>
        <v>602.87627593794195</v>
      </c>
      <c r="W355" s="16">
        <f t="shared" si="152"/>
        <v>21.206728953433903</v>
      </c>
      <c r="X355" s="17">
        <f t="shared" si="153"/>
        <v>0</v>
      </c>
      <c r="Y355" s="18">
        <f t="shared" si="154"/>
        <v>0</v>
      </c>
      <c r="Z355" s="191"/>
      <c r="AA355" s="113">
        <f t="shared" si="155"/>
        <v>602.87627593794195</v>
      </c>
      <c r="AB355" s="4">
        <f t="shared" si="156"/>
        <v>0</v>
      </c>
      <c r="AD355" s="8"/>
      <c r="AE355" s="46">
        <f>'05-21 Gen Pivot'!V349</f>
        <v>281.10559999999998</v>
      </c>
      <c r="AF355" s="120">
        <f>'05-21 KP Int Load &amp; Marg Loss'!N345</f>
        <v>571.68000000000006</v>
      </c>
      <c r="AG355" s="47">
        <f>'05-21 KP Int Load &amp; Marg Loss'!V345</f>
        <v>6.9699999999999989</v>
      </c>
      <c r="AH355" s="46">
        <f>'05-21 Gen Pivot'!W349</f>
        <v>541.5</v>
      </c>
      <c r="AJ355" s="122">
        <f>'05-21 Gen Pivot'!Y349</f>
        <v>540</v>
      </c>
      <c r="AL355" s="8">
        <f t="shared" si="158"/>
        <v>1.5</v>
      </c>
      <c r="AN355" s="8">
        <f t="shared" si="159"/>
        <v>281.10559999999998</v>
      </c>
      <c r="AP355" s="12">
        <f t="shared" si="160"/>
        <v>-260.39440000000002</v>
      </c>
      <c r="AR355" s="122">
        <f>'05-21 Gen Pivot'!X349</f>
        <v>1475.5</v>
      </c>
    </row>
    <row r="356" spans="1:44" x14ac:dyDescent="0.25">
      <c r="A356" s="126">
        <f t="shared" si="157"/>
        <v>44331.374999999163</v>
      </c>
      <c r="B356" s="171">
        <v>385</v>
      </c>
      <c r="C356" s="98"/>
      <c r="D356" s="98"/>
      <c r="E356" s="89">
        <f t="shared" si="136"/>
        <v>385</v>
      </c>
      <c r="F356" s="29">
        <f t="shared" si="137"/>
        <v>345</v>
      </c>
      <c r="G356" s="28" t="str">
        <f t="shared" si="138"/>
        <v>Yes</v>
      </c>
      <c r="H356" s="33">
        <f>'05-21 Hourly Purch Alloc'!F350</f>
        <v>285.327</v>
      </c>
      <c r="I356" s="23">
        <f t="shared" si="139"/>
        <v>6.6599999999999993</v>
      </c>
      <c r="J356" s="13">
        <f t="shared" si="140"/>
        <v>285.327</v>
      </c>
      <c r="K356" s="96">
        <f t="shared" si="141"/>
        <v>285.327</v>
      </c>
      <c r="L356" s="13">
        <f t="shared" si="142"/>
        <v>281.15679999999998</v>
      </c>
      <c r="M356" s="13">
        <f t="shared" si="143"/>
        <v>454</v>
      </c>
      <c r="N356" s="13">
        <f t="shared" si="144"/>
        <v>573.13999999999987</v>
      </c>
      <c r="O356" s="11">
        <f t="shared" si="145"/>
        <v>119.13999999999987</v>
      </c>
      <c r="P356" s="11">
        <f t="shared" si="146"/>
        <v>119.13999999999987</v>
      </c>
      <c r="Q356" s="11">
        <f t="shared" si="147"/>
        <v>3.8000000001829903E-3</v>
      </c>
      <c r="R356" s="15">
        <f t="shared" si="148"/>
        <v>119.13999999999987</v>
      </c>
      <c r="S356" s="15">
        <f t="shared" si="149"/>
        <v>0</v>
      </c>
      <c r="T356" s="15">
        <f t="shared" si="150"/>
        <v>0</v>
      </c>
      <c r="U356" s="121">
        <f>'05-21 Hourly Purch Alloc'!J350</f>
        <v>21.258116613569698</v>
      </c>
      <c r="V356" s="109">
        <f t="shared" si="151"/>
        <v>2532.6920133406911</v>
      </c>
      <c r="W356" s="16">
        <f t="shared" si="152"/>
        <v>21.206728953433903</v>
      </c>
      <c r="X356" s="17">
        <f t="shared" si="153"/>
        <v>0</v>
      </c>
      <c r="Y356" s="18">
        <f t="shared" si="154"/>
        <v>0</v>
      </c>
      <c r="Z356" s="191"/>
      <c r="AA356" s="113">
        <f t="shared" si="155"/>
        <v>2526.5696875121125</v>
      </c>
      <c r="AB356" s="4">
        <f t="shared" si="156"/>
        <v>6.122325828578596</v>
      </c>
      <c r="AD356" s="8"/>
      <c r="AE356" s="46">
        <f>'05-21 Gen Pivot'!V350</f>
        <v>281.15679999999998</v>
      </c>
      <c r="AF356" s="120">
        <f>'05-21 KP Int Load &amp; Marg Loss'!N346</f>
        <v>573.13999999999987</v>
      </c>
      <c r="AG356" s="47">
        <f>'05-21 KP Int Load &amp; Marg Loss'!V346</f>
        <v>6.6599999999999993</v>
      </c>
      <c r="AH356" s="46">
        <f>'05-21 Gen Pivot'!W350</f>
        <v>454</v>
      </c>
      <c r="AJ356" s="122">
        <f>'05-21 Gen Pivot'!Y350</f>
        <v>453.5</v>
      </c>
      <c r="AL356" s="8">
        <f t="shared" si="158"/>
        <v>0.5</v>
      </c>
      <c r="AN356" s="8">
        <f t="shared" si="159"/>
        <v>281.15679999999998</v>
      </c>
      <c r="AP356" s="12">
        <f t="shared" si="160"/>
        <v>-172.84320000000002</v>
      </c>
      <c r="AR356" s="122">
        <f>'05-21 Gen Pivot'!X350</f>
        <v>1475.5</v>
      </c>
    </row>
    <row r="357" spans="1:44" x14ac:dyDescent="0.25">
      <c r="A357" s="126">
        <f t="shared" si="157"/>
        <v>44331.416666665828</v>
      </c>
      <c r="B357" s="171">
        <v>385</v>
      </c>
      <c r="C357" s="98"/>
      <c r="D357" s="98"/>
      <c r="E357" s="89">
        <f t="shared" si="136"/>
        <v>385</v>
      </c>
      <c r="F357" s="29">
        <f t="shared" si="137"/>
        <v>346</v>
      </c>
      <c r="G357" s="28" t="str">
        <f t="shared" si="138"/>
        <v>Yes</v>
      </c>
      <c r="H357" s="33">
        <f>'05-21 Hourly Purch Alloc'!F351</f>
        <v>270.39699999999999</v>
      </c>
      <c r="I357" s="23">
        <f t="shared" si="139"/>
        <v>6.56</v>
      </c>
      <c r="J357" s="13">
        <f t="shared" si="140"/>
        <v>270.39699999999999</v>
      </c>
      <c r="K357" s="96">
        <f t="shared" si="141"/>
        <v>270.39699999999999</v>
      </c>
      <c r="L357" s="13">
        <f t="shared" si="142"/>
        <v>286.62400000000002</v>
      </c>
      <c r="M357" s="13">
        <f t="shared" si="143"/>
        <v>583</v>
      </c>
      <c r="N357" s="13">
        <f t="shared" si="144"/>
        <v>563.57999999999993</v>
      </c>
      <c r="O357" s="11">
        <f t="shared" si="145"/>
        <v>0</v>
      </c>
      <c r="P357" s="11">
        <f t="shared" si="146"/>
        <v>0</v>
      </c>
      <c r="Q357" s="11">
        <f t="shared" si="147"/>
        <v>0</v>
      </c>
      <c r="R357" s="15">
        <f t="shared" si="148"/>
        <v>0</v>
      </c>
      <c r="S357" s="15">
        <f t="shared" si="149"/>
        <v>0</v>
      </c>
      <c r="T357" s="15">
        <f t="shared" si="150"/>
        <v>0</v>
      </c>
      <c r="U357" s="121">
        <f>'05-21 Hourly Purch Alloc'!J351</f>
        <v>22.179850567868726</v>
      </c>
      <c r="V357" s="109">
        <f t="shared" si="151"/>
        <v>0</v>
      </c>
      <c r="W357" s="16">
        <f t="shared" si="152"/>
        <v>21.206728953433903</v>
      </c>
      <c r="X357" s="17">
        <f t="shared" si="153"/>
        <v>0</v>
      </c>
      <c r="Y357" s="18">
        <f t="shared" si="154"/>
        <v>0</v>
      </c>
      <c r="Z357" s="191"/>
      <c r="AA357" s="113">
        <f t="shared" si="155"/>
        <v>0</v>
      </c>
      <c r="AB357" s="4">
        <f t="shared" si="156"/>
        <v>0</v>
      </c>
      <c r="AD357" s="8"/>
      <c r="AE357" s="46">
        <f>'05-21 Gen Pivot'!V351</f>
        <v>286.62400000000002</v>
      </c>
      <c r="AF357" s="120">
        <f>'05-21 KP Int Load &amp; Marg Loss'!N347</f>
        <v>563.57999999999993</v>
      </c>
      <c r="AG357" s="47">
        <f>'05-21 KP Int Load &amp; Marg Loss'!V347</f>
        <v>6.56</v>
      </c>
      <c r="AH357" s="46">
        <f>'05-21 Gen Pivot'!W351</f>
        <v>583</v>
      </c>
      <c r="AJ357" s="122">
        <f>'05-21 Gen Pivot'!Y351</f>
        <v>460.95</v>
      </c>
      <c r="AL357" s="8">
        <f t="shared" si="158"/>
        <v>122.05000000000001</v>
      </c>
      <c r="AN357" s="8">
        <f t="shared" si="159"/>
        <v>286.62400000000002</v>
      </c>
      <c r="AP357" s="12">
        <f t="shared" si="160"/>
        <v>-296.37599999999998</v>
      </c>
      <c r="AR357" s="122">
        <f>'05-21 Gen Pivot'!X351</f>
        <v>1475.5</v>
      </c>
    </row>
    <row r="358" spans="1:44" x14ac:dyDescent="0.25">
      <c r="A358" s="126">
        <f t="shared" si="157"/>
        <v>44331.458333332492</v>
      </c>
      <c r="B358" s="171">
        <v>385</v>
      </c>
      <c r="C358" s="98"/>
      <c r="D358" s="98"/>
      <c r="E358" s="89">
        <f t="shared" si="136"/>
        <v>385</v>
      </c>
      <c r="F358" s="29">
        <f t="shared" si="137"/>
        <v>347</v>
      </c>
      <c r="G358" s="28" t="str">
        <f t="shared" si="138"/>
        <v>Yes</v>
      </c>
      <c r="H358" s="33">
        <f>'05-21 Hourly Purch Alloc'!F352</f>
        <v>250.7</v>
      </c>
      <c r="I358" s="23">
        <f t="shared" si="139"/>
        <v>6.45</v>
      </c>
      <c r="J358" s="13">
        <f t="shared" si="140"/>
        <v>250.7</v>
      </c>
      <c r="K358" s="96">
        <f t="shared" si="141"/>
        <v>250.7</v>
      </c>
      <c r="L358" s="13">
        <f t="shared" si="142"/>
        <v>300.99040000000002</v>
      </c>
      <c r="M358" s="13">
        <f t="shared" si="143"/>
        <v>582</v>
      </c>
      <c r="N358" s="13">
        <f t="shared" si="144"/>
        <v>545.47</v>
      </c>
      <c r="O358" s="11">
        <f t="shared" si="145"/>
        <v>0</v>
      </c>
      <c r="P358" s="11">
        <f t="shared" si="146"/>
        <v>0</v>
      </c>
      <c r="Q358" s="11">
        <f t="shared" si="147"/>
        <v>0</v>
      </c>
      <c r="R358" s="15">
        <f t="shared" si="148"/>
        <v>0</v>
      </c>
      <c r="S358" s="15">
        <f t="shared" si="149"/>
        <v>0</v>
      </c>
      <c r="T358" s="15">
        <f t="shared" si="150"/>
        <v>0</v>
      </c>
      <c r="U358" s="121">
        <f>'05-21 Hourly Purch Alloc'!J352</f>
        <v>22.450000000000003</v>
      </c>
      <c r="V358" s="109">
        <f t="shared" si="151"/>
        <v>0</v>
      </c>
      <c r="W358" s="16">
        <f t="shared" si="152"/>
        <v>21.206728953433903</v>
      </c>
      <c r="X358" s="17">
        <f t="shared" si="153"/>
        <v>0</v>
      </c>
      <c r="Y358" s="18">
        <f t="shared" si="154"/>
        <v>0</v>
      </c>
      <c r="Z358" s="191"/>
      <c r="AA358" s="113">
        <f t="shared" si="155"/>
        <v>0</v>
      </c>
      <c r="AB358" s="4">
        <f t="shared" si="156"/>
        <v>0</v>
      </c>
      <c r="AD358" s="8"/>
      <c r="AE358" s="46">
        <f>'05-21 Gen Pivot'!V352</f>
        <v>300.99040000000002</v>
      </c>
      <c r="AF358" s="120">
        <f>'05-21 KP Int Load &amp; Marg Loss'!N348</f>
        <v>545.47</v>
      </c>
      <c r="AG358" s="47">
        <f>'05-21 KP Int Load &amp; Marg Loss'!V348</f>
        <v>6.45</v>
      </c>
      <c r="AH358" s="46">
        <f>'05-21 Gen Pivot'!W352</f>
        <v>582</v>
      </c>
      <c r="AJ358" s="122">
        <f>'05-21 Gen Pivot'!Y352</f>
        <v>564.65</v>
      </c>
      <c r="AL358" s="8">
        <f t="shared" si="158"/>
        <v>17.350000000000023</v>
      </c>
      <c r="AN358" s="8">
        <f t="shared" si="159"/>
        <v>300.99040000000002</v>
      </c>
      <c r="AP358" s="12">
        <f t="shared" si="160"/>
        <v>-281.00959999999998</v>
      </c>
      <c r="AR358" s="122">
        <f>'05-21 Gen Pivot'!X352</f>
        <v>1475.5</v>
      </c>
    </row>
    <row r="359" spans="1:44" x14ac:dyDescent="0.25">
      <c r="A359" s="126">
        <f t="shared" si="157"/>
        <v>44331.499999999156</v>
      </c>
      <c r="B359" s="171">
        <v>385</v>
      </c>
      <c r="C359" s="98"/>
      <c r="D359" s="98"/>
      <c r="E359" s="89">
        <f t="shared" si="136"/>
        <v>385</v>
      </c>
      <c r="F359" s="29">
        <f t="shared" si="137"/>
        <v>348</v>
      </c>
      <c r="G359" s="28" t="str">
        <f t="shared" si="138"/>
        <v>Yes</v>
      </c>
      <c r="H359" s="33">
        <f>'05-21 Hourly Purch Alloc'!F353</f>
        <v>245.81100000000001</v>
      </c>
      <c r="I359" s="23">
        <f t="shared" si="139"/>
        <v>6.13</v>
      </c>
      <c r="J359" s="13">
        <f t="shared" si="140"/>
        <v>245.81100000000001</v>
      </c>
      <c r="K359" s="96">
        <f t="shared" si="141"/>
        <v>245.81100000000001</v>
      </c>
      <c r="L359" s="13">
        <f t="shared" si="142"/>
        <v>281.24799999999999</v>
      </c>
      <c r="M359" s="13">
        <f t="shared" si="143"/>
        <v>451.5</v>
      </c>
      <c r="N359" s="13">
        <f t="shared" si="144"/>
        <v>533.20000000000005</v>
      </c>
      <c r="O359" s="11">
        <f t="shared" si="145"/>
        <v>81.700000000000045</v>
      </c>
      <c r="P359" s="11">
        <f t="shared" si="146"/>
        <v>81.700000000000045</v>
      </c>
      <c r="Q359" s="11">
        <f t="shared" si="147"/>
        <v>-1.1000000000080945E-2</v>
      </c>
      <c r="R359" s="15">
        <f t="shared" si="148"/>
        <v>81.700000000000045</v>
      </c>
      <c r="S359" s="15">
        <f t="shared" si="149"/>
        <v>0</v>
      </c>
      <c r="T359" s="15">
        <f t="shared" si="150"/>
        <v>0</v>
      </c>
      <c r="U359" s="121">
        <f>'05-21 Hourly Purch Alloc'!J353</f>
        <v>23.735757346091102</v>
      </c>
      <c r="V359" s="109">
        <f t="shared" si="151"/>
        <v>1939.2113751756442</v>
      </c>
      <c r="W359" s="16">
        <f t="shared" si="152"/>
        <v>21.206728953433903</v>
      </c>
      <c r="X359" s="17">
        <f t="shared" si="153"/>
        <v>0</v>
      </c>
      <c r="Y359" s="18">
        <f t="shared" si="154"/>
        <v>0</v>
      </c>
      <c r="Z359" s="191"/>
      <c r="AA359" s="113">
        <f t="shared" si="155"/>
        <v>1732.5897554955509</v>
      </c>
      <c r="AB359" s="4">
        <f t="shared" si="156"/>
        <v>206.62161968009332</v>
      </c>
      <c r="AD359" s="8"/>
      <c r="AE359" s="46">
        <f>'05-21 Gen Pivot'!V353</f>
        <v>281.24799999999999</v>
      </c>
      <c r="AF359" s="120">
        <f>'05-21 KP Int Load &amp; Marg Loss'!N349</f>
        <v>533.20000000000005</v>
      </c>
      <c r="AG359" s="47">
        <f>'05-21 KP Int Load &amp; Marg Loss'!V349</f>
        <v>6.13</v>
      </c>
      <c r="AH359" s="46">
        <f>'05-21 Gen Pivot'!W353</f>
        <v>451.5</v>
      </c>
      <c r="AJ359" s="122">
        <f>'05-21 Gen Pivot'!Y353</f>
        <v>451</v>
      </c>
      <c r="AL359" s="8">
        <f t="shared" si="158"/>
        <v>0.5</v>
      </c>
      <c r="AN359" s="8">
        <f t="shared" si="159"/>
        <v>281.24799999999999</v>
      </c>
      <c r="AP359" s="12">
        <f t="shared" si="160"/>
        <v>-170.25200000000001</v>
      </c>
      <c r="AR359" s="122">
        <f>'05-21 Gen Pivot'!X353</f>
        <v>1475.5</v>
      </c>
    </row>
    <row r="360" spans="1:44" x14ac:dyDescent="0.25">
      <c r="A360" s="126">
        <f t="shared" si="157"/>
        <v>44331.54166666582</v>
      </c>
      <c r="B360" s="171">
        <v>385</v>
      </c>
      <c r="C360" s="98"/>
      <c r="D360" s="98"/>
      <c r="E360" s="89">
        <f t="shared" si="136"/>
        <v>385</v>
      </c>
      <c r="F360" s="29">
        <f t="shared" si="137"/>
        <v>349</v>
      </c>
      <c r="G360" s="28" t="str">
        <f t="shared" si="138"/>
        <v>Yes</v>
      </c>
      <c r="H360" s="33">
        <f>'05-21 Hourly Purch Alloc'!F354</f>
        <v>239.64499999999998</v>
      </c>
      <c r="I360" s="23">
        <f t="shared" si="139"/>
        <v>6.34</v>
      </c>
      <c r="J360" s="13">
        <f t="shared" si="140"/>
        <v>239.64499999999998</v>
      </c>
      <c r="K360" s="96">
        <f t="shared" si="141"/>
        <v>239.64499999999998</v>
      </c>
      <c r="L360" s="13">
        <f t="shared" si="142"/>
        <v>286.16480000000001</v>
      </c>
      <c r="M360" s="13">
        <f t="shared" si="143"/>
        <v>595.5</v>
      </c>
      <c r="N360" s="13">
        <f t="shared" si="144"/>
        <v>525.84000000000015</v>
      </c>
      <c r="O360" s="11">
        <f t="shared" si="145"/>
        <v>0</v>
      </c>
      <c r="P360" s="11">
        <f t="shared" si="146"/>
        <v>0</v>
      </c>
      <c r="Q360" s="11">
        <f t="shared" si="147"/>
        <v>0</v>
      </c>
      <c r="R360" s="15">
        <f t="shared" si="148"/>
        <v>0</v>
      </c>
      <c r="S360" s="15">
        <f t="shared" si="149"/>
        <v>0</v>
      </c>
      <c r="T360" s="15">
        <f t="shared" si="150"/>
        <v>0</v>
      </c>
      <c r="U360" s="121">
        <f>'05-21 Hourly Purch Alloc'!J354</f>
        <v>23.499981222224545</v>
      </c>
      <c r="V360" s="109">
        <f t="shared" si="151"/>
        <v>0</v>
      </c>
      <c r="W360" s="16">
        <f t="shared" si="152"/>
        <v>21.206728953433903</v>
      </c>
      <c r="X360" s="17">
        <f t="shared" si="153"/>
        <v>0</v>
      </c>
      <c r="Y360" s="18">
        <f t="shared" si="154"/>
        <v>0</v>
      </c>
      <c r="Z360" s="191"/>
      <c r="AA360" s="113">
        <f t="shared" si="155"/>
        <v>0</v>
      </c>
      <c r="AB360" s="4">
        <f t="shared" si="156"/>
        <v>0</v>
      </c>
      <c r="AD360" s="8"/>
      <c r="AE360" s="46">
        <f>'05-21 Gen Pivot'!V354</f>
        <v>286.16480000000001</v>
      </c>
      <c r="AF360" s="120">
        <f>'05-21 KP Int Load &amp; Marg Loss'!N350</f>
        <v>525.84000000000015</v>
      </c>
      <c r="AG360" s="47">
        <f>'05-21 KP Int Load &amp; Marg Loss'!V350</f>
        <v>6.34</v>
      </c>
      <c r="AH360" s="46">
        <f>'05-21 Gen Pivot'!W354</f>
        <v>595.5</v>
      </c>
      <c r="AJ360" s="122">
        <f>'05-21 Gen Pivot'!Y354</f>
        <v>593</v>
      </c>
      <c r="AL360" s="8">
        <f t="shared" si="158"/>
        <v>2.5</v>
      </c>
      <c r="AN360" s="8">
        <f t="shared" si="159"/>
        <v>286.16480000000001</v>
      </c>
      <c r="AP360" s="12">
        <f t="shared" si="160"/>
        <v>-309.33519999999999</v>
      </c>
      <c r="AR360" s="122">
        <f>'05-21 Gen Pivot'!X354</f>
        <v>1475.5</v>
      </c>
    </row>
    <row r="361" spans="1:44" x14ac:dyDescent="0.25">
      <c r="A361" s="126">
        <f t="shared" si="157"/>
        <v>44331.583333332484</v>
      </c>
      <c r="B361" s="171">
        <v>385</v>
      </c>
      <c r="C361" s="98"/>
      <c r="D361" s="98"/>
      <c r="E361" s="89">
        <f t="shared" si="136"/>
        <v>385</v>
      </c>
      <c r="F361" s="29">
        <f t="shared" si="137"/>
        <v>350</v>
      </c>
      <c r="G361" s="28" t="str">
        <f t="shared" si="138"/>
        <v>Yes</v>
      </c>
      <c r="H361" s="33">
        <f>'05-21 Hourly Purch Alloc'!F355</f>
        <v>249.255</v>
      </c>
      <c r="I361" s="23">
        <f t="shared" si="139"/>
        <v>6.26</v>
      </c>
      <c r="J361" s="13">
        <f t="shared" si="140"/>
        <v>249.255</v>
      </c>
      <c r="K361" s="96">
        <f t="shared" si="141"/>
        <v>249.255</v>
      </c>
      <c r="L361" s="13">
        <f t="shared" si="142"/>
        <v>297.56479999999999</v>
      </c>
      <c r="M361" s="13">
        <f t="shared" si="143"/>
        <v>591.5</v>
      </c>
      <c r="N361" s="13">
        <f t="shared" si="144"/>
        <v>534.86999999999989</v>
      </c>
      <c r="O361" s="11">
        <f t="shared" si="145"/>
        <v>0</v>
      </c>
      <c r="P361" s="11">
        <f t="shared" si="146"/>
        <v>0</v>
      </c>
      <c r="Q361" s="11">
        <f t="shared" si="147"/>
        <v>0</v>
      </c>
      <c r="R361" s="15">
        <f t="shared" si="148"/>
        <v>0</v>
      </c>
      <c r="S361" s="15">
        <f t="shared" si="149"/>
        <v>0</v>
      </c>
      <c r="T361" s="15">
        <f t="shared" si="150"/>
        <v>0</v>
      </c>
      <c r="U361" s="121">
        <f>'05-21 Hourly Purch Alloc'!J355</f>
        <v>23.489980140819647</v>
      </c>
      <c r="V361" s="109">
        <f t="shared" si="151"/>
        <v>0</v>
      </c>
      <c r="W361" s="16">
        <f t="shared" si="152"/>
        <v>21.206728953433903</v>
      </c>
      <c r="X361" s="17">
        <f t="shared" si="153"/>
        <v>0</v>
      </c>
      <c r="Y361" s="18">
        <f t="shared" si="154"/>
        <v>0</v>
      </c>
      <c r="Z361" s="191"/>
      <c r="AA361" s="113">
        <f t="shared" si="155"/>
        <v>0</v>
      </c>
      <c r="AB361" s="4">
        <f t="shared" si="156"/>
        <v>0</v>
      </c>
      <c r="AD361" s="8"/>
      <c r="AE361" s="46">
        <f>'05-21 Gen Pivot'!V355</f>
        <v>297.56479999999999</v>
      </c>
      <c r="AF361" s="120">
        <f>'05-21 KP Int Load &amp; Marg Loss'!N351</f>
        <v>534.86999999999989</v>
      </c>
      <c r="AG361" s="47">
        <f>'05-21 KP Int Load &amp; Marg Loss'!V351</f>
        <v>6.26</v>
      </c>
      <c r="AH361" s="46">
        <f>'05-21 Gen Pivot'!W355</f>
        <v>591.5</v>
      </c>
      <c r="AJ361" s="122">
        <f>'05-21 Gen Pivot'!Y355</f>
        <v>589</v>
      </c>
      <c r="AL361" s="8">
        <f t="shared" si="158"/>
        <v>2.5</v>
      </c>
      <c r="AN361" s="8">
        <f t="shared" si="159"/>
        <v>297.56479999999999</v>
      </c>
      <c r="AP361" s="12">
        <f t="shared" si="160"/>
        <v>-293.93520000000001</v>
      </c>
      <c r="AR361" s="122">
        <f>'05-21 Gen Pivot'!X355</f>
        <v>1475.5</v>
      </c>
    </row>
    <row r="362" spans="1:44" x14ac:dyDescent="0.25">
      <c r="A362" s="126">
        <f t="shared" si="157"/>
        <v>44331.624999999149</v>
      </c>
      <c r="B362" s="171">
        <v>385</v>
      </c>
      <c r="C362" s="98"/>
      <c r="D362" s="98"/>
      <c r="E362" s="89">
        <f t="shared" si="136"/>
        <v>385</v>
      </c>
      <c r="F362" s="29">
        <f t="shared" si="137"/>
        <v>351</v>
      </c>
      <c r="G362" s="28" t="str">
        <f t="shared" si="138"/>
        <v>Yes</v>
      </c>
      <c r="H362" s="33">
        <f>'05-21 Hourly Purch Alloc'!F356</f>
        <v>245.38300000000004</v>
      </c>
      <c r="I362" s="23">
        <f t="shared" si="139"/>
        <v>6.27</v>
      </c>
      <c r="J362" s="13">
        <f t="shared" si="140"/>
        <v>245.38300000000004</v>
      </c>
      <c r="K362" s="96">
        <f t="shared" si="141"/>
        <v>245.38300000000004</v>
      </c>
      <c r="L362" s="13">
        <f t="shared" si="142"/>
        <v>283.77280000000002</v>
      </c>
      <c r="M362" s="13">
        <f t="shared" si="143"/>
        <v>527.5</v>
      </c>
      <c r="N362" s="13">
        <f t="shared" si="144"/>
        <v>531.00000000000011</v>
      </c>
      <c r="O362" s="11">
        <f t="shared" si="145"/>
        <v>3.5000000000001137</v>
      </c>
      <c r="P362" s="11">
        <f t="shared" si="146"/>
        <v>3.5000000000001137</v>
      </c>
      <c r="Q362" s="11">
        <f t="shared" si="147"/>
        <v>4.4257999999998674</v>
      </c>
      <c r="R362" s="15">
        <f t="shared" si="148"/>
        <v>3.5000000000001137</v>
      </c>
      <c r="S362" s="15">
        <f t="shared" si="149"/>
        <v>0</v>
      </c>
      <c r="T362" s="15">
        <f t="shared" si="150"/>
        <v>0</v>
      </c>
      <c r="U362" s="121">
        <f>'05-21 Hourly Purch Alloc'!J356</f>
        <v>23.719980601753171</v>
      </c>
      <c r="V362" s="109">
        <f t="shared" si="151"/>
        <v>83.019932106138796</v>
      </c>
      <c r="W362" s="16">
        <f t="shared" si="152"/>
        <v>21.206728953433903</v>
      </c>
      <c r="X362" s="17">
        <f t="shared" si="153"/>
        <v>0</v>
      </c>
      <c r="Y362" s="18">
        <f t="shared" si="154"/>
        <v>0</v>
      </c>
      <c r="Z362" s="191"/>
      <c r="AA362" s="113">
        <f t="shared" si="155"/>
        <v>74.223551337021064</v>
      </c>
      <c r="AB362" s="4">
        <f t="shared" si="156"/>
        <v>8.7963807691177323</v>
      </c>
      <c r="AD362" s="8"/>
      <c r="AE362" s="46">
        <f>'05-21 Gen Pivot'!V356</f>
        <v>283.77280000000002</v>
      </c>
      <c r="AF362" s="120">
        <f>'05-21 KP Int Load &amp; Marg Loss'!N352</f>
        <v>531.00000000000011</v>
      </c>
      <c r="AG362" s="47">
        <f>'05-21 KP Int Load &amp; Marg Loss'!V352</f>
        <v>6.27</v>
      </c>
      <c r="AH362" s="46">
        <f>'05-21 Gen Pivot'!W356</f>
        <v>527.5</v>
      </c>
      <c r="AJ362" s="122">
        <f>'05-21 Gen Pivot'!Y356</f>
        <v>525.5</v>
      </c>
      <c r="AL362" s="8">
        <f t="shared" si="158"/>
        <v>2</v>
      </c>
      <c r="AN362" s="8">
        <f t="shared" si="159"/>
        <v>283.77280000000002</v>
      </c>
      <c r="AP362" s="12">
        <f t="shared" si="160"/>
        <v>-243.72719999999998</v>
      </c>
      <c r="AR362" s="122">
        <f>'05-21 Gen Pivot'!X356</f>
        <v>1475.5</v>
      </c>
    </row>
    <row r="363" spans="1:44" x14ac:dyDescent="0.25">
      <c r="A363" s="126">
        <f t="shared" si="157"/>
        <v>44331.666666665813</v>
      </c>
      <c r="B363" s="171">
        <v>385</v>
      </c>
      <c r="C363" s="98"/>
      <c r="D363" s="98"/>
      <c r="E363" s="89">
        <f t="shared" si="136"/>
        <v>385</v>
      </c>
      <c r="F363" s="29">
        <f t="shared" si="137"/>
        <v>352</v>
      </c>
      <c r="G363" s="28" t="str">
        <f t="shared" si="138"/>
        <v>Yes</v>
      </c>
      <c r="H363" s="33">
        <f>'05-21 Hourly Purch Alloc'!F357</f>
        <v>258.96699999999998</v>
      </c>
      <c r="I363" s="23">
        <f t="shared" si="139"/>
        <v>6.47</v>
      </c>
      <c r="J363" s="13">
        <f t="shared" si="140"/>
        <v>258.96699999999998</v>
      </c>
      <c r="K363" s="96">
        <f t="shared" si="141"/>
        <v>258.96699999999998</v>
      </c>
      <c r="L363" s="13">
        <f t="shared" si="142"/>
        <v>288.6112</v>
      </c>
      <c r="M363" s="13">
        <f t="shared" si="143"/>
        <v>525.5</v>
      </c>
      <c r="N363" s="13">
        <f t="shared" si="144"/>
        <v>544.79999999999995</v>
      </c>
      <c r="O363" s="11">
        <f t="shared" si="145"/>
        <v>19.299999999999955</v>
      </c>
      <c r="P363" s="11">
        <f t="shared" si="146"/>
        <v>19.299999999999955</v>
      </c>
      <c r="Q363" s="11">
        <f t="shared" si="147"/>
        <v>9.2481999999999971</v>
      </c>
      <c r="R363" s="15">
        <f t="shared" si="148"/>
        <v>19.299999999999955</v>
      </c>
      <c r="S363" s="15">
        <f t="shared" si="149"/>
        <v>0</v>
      </c>
      <c r="T363" s="15">
        <f t="shared" si="150"/>
        <v>0</v>
      </c>
      <c r="U363" s="121">
        <f>'05-21 Hourly Purch Alloc'!J357</f>
        <v>24.420018766869912</v>
      </c>
      <c r="V363" s="109">
        <f t="shared" si="151"/>
        <v>471.30636220058818</v>
      </c>
      <c r="W363" s="16">
        <f t="shared" si="152"/>
        <v>21.206728953433903</v>
      </c>
      <c r="X363" s="17">
        <f t="shared" si="153"/>
        <v>0</v>
      </c>
      <c r="Y363" s="18">
        <f t="shared" si="154"/>
        <v>0</v>
      </c>
      <c r="Z363" s="191"/>
      <c r="AA363" s="113">
        <f t="shared" si="155"/>
        <v>409.28986880127337</v>
      </c>
      <c r="AB363" s="4">
        <f t="shared" si="156"/>
        <v>62.016493399314811</v>
      </c>
      <c r="AD363" s="8"/>
      <c r="AE363" s="46">
        <f>'05-21 Gen Pivot'!V357</f>
        <v>288.6112</v>
      </c>
      <c r="AF363" s="120">
        <f>'05-21 KP Int Load &amp; Marg Loss'!N353</f>
        <v>544.79999999999995</v>
      </c>
      <c r="AG363" s="47">
        <f>'05-21 KP Int Load &amp; Marg Loss'!V353</f>
        <v>6.47</v>
      </c>
      <c r="AH363" s="46">
        <f>'05-21 Gen Pivot'!W357</f>
        <v>525.5</v>
      </c>
      <c r="AJ363" s="122">
        <f>'05-21 Gen Pivot'!Y357</f>
        <v>523.5</v>
      </c>
      <c r="AL363" s="8">
        <f t="shared" si="158"/>
        <v>2</v>
      </c>
      <c r="AN363" s="8">
        <f t="shared" si="159"/>
        <v>288.6112</v>
      </c>
      <c r="AP363" s="12">
        <f t="shared" si="160"/>
        <v>-236.8888</v>
      </c>
      <c r="AR363" s="122">
        <f>'05-21 Gen Pivot'!X357</f>
        <v>1475.5</v>
      </c>
    </row>
    <row r="364" spans="1:44" x14ac:dyDescent="0.25">
      <c r="A364" s="126">
        <f t="shared" si="157"/>
        <v>44331.708333332477</v>
      </c>
      <c r="B364" s="171">
        <v>385</v>
      </c>
      <c r="C364" s="98"/>
      <c r="D364" s="98"/>
      <c r="E364" s="89">
        <f t="shared" si="136"/>
        <v>385</v>
      </c>
      <c r="F364" s="29">
        <f t="shared" si="137"/>
        <v>353</v>
      </c>
      <c r="G364" s="28" t="str">
        <f t="shared" si="138"/>
        <v>Yes</v>
      </c>
      <c r="H364" s="33">
        <f>'05-21 Hourly Purch Alloc'!F358</f>
        <v>254.65</v>
      </c>
      <c r="I364" s="23">
        <f t="shared" si="139"/>
        <v>6.9299999999999988</v>
      </c>
      <c r="J364" s="13">
        <f t="shared" si="140"/>
        <v>254.65</v>
      </c>
      <c r="K364" s="96">
        <f t="shared" si="141"/>
        <v>254.65</v>
      </c>
      <c r="L364" s="13">
        <f t="shared" si="142"/>
        <v>305.42240000000004</v>
      </c>
      <c r="M364" s="13">
        <f t="shared" si="143"/>
        <v>595.5</v>
      </c>
      <c r="N364" s="13">
        <f t="shared" si="144"/>
        <v>550.39</v>
      </c>
      <c r="O364" s="11">
        <f t="shared" si="145"/>
        <v>0</v>
      </c>
      <c r="P364" s="11">
        <f t="shared" si="146"/>
        <v>0</v>
      </c>
      <c r="Q364" s="11">
        <f t="shared" si="147"/>
        <v>0</v>
      </c>
      <c r="R364" s="15">
        <f t="shared" si="148"/>
        <v>0</v>
      </c>
      <c r="S364" s="15">
        <f t="shared" si="149"/>
        <v>0</v>
      </c>
      <c r="T364" s="15">
        <f t="shared" si="150"/>
        <v>0</v>
      </c>
      <c r="U364" s="121">
        <f>'05-21 Hourly Purch Alloc'!J358</f>
        <v>25.27</v>
      </c>
      <c r="V364" s="109">
        <f t="shared" si="151"/>
        <v>0</v>
      </c>
      <c r="W364" s="16">
        <f t="shared" si="152"/>
        <v>21.206728953433903</v>
      </c>
      <c r="X364" s="17">
        <f t="shared" si="153"/>
        <v>0</v>
      </c>
      <c r="Y364" s="18">
        <f t="shared" si="154"/>
        <v>0</v>
      </c>
      <c r="Z364" s="191"/>
      <c r="AA364" s="113">
        <f t="shared" si="155"/>
        <v>0</v>
      </c>
      <c r="AB364" s="4">
        <f t="shared" si="156"/>
        <v>0</v>
      </c>
      <c r="AD364" s="8"/>
      <c r="AE364" s="46">
        <f>'05-21 Gen Pivot'!V358</f>
        <v>305.42240000000004</v>
      </c>
      <c r="AF364" s="120">
        <f>'05-21 KP Int Load &amp; Marg Loss'!N354</f>
        <v>550.39</v>
      </c>
      <c r="AG364" s="47">
        <f>'05-21 KP Int Load &amp; Marg Loss'!V354</f>
        <v>6.9299999999999988</v>
      </c>
      <c r="AH364" s="46">
        <f>'05-21 Gen Pivot'!W358</f>
        <v>595.5</v>
      </c>
      <c r="AJ364" s="122">
        <f>'05-21 Gen Pivot'!Y358</f>
        <v>593</v>
      </c>
      <c r="AL364" s="8">
        <f t="shared" si="158"/>
        <v>2.5</v>
      </c>
      <c r="AN364" s="8">
        <f t="shared" si="159"/>
        <v>305.42240000000004</v>
      </c>
      <c r="AP364" s="12">
        <f t="shared" si="160"/>
        <v>-290.07759999999996</v>
      </c>
      <c r="AR364" s="122">
        <f>'05-21 Gen Pivot'!X358</f>
        <v>1475.5</v>
      </c>
    </row>
    <row r="365" spans="1:44" x14ac:dyDescent="0.25">
      <c r="A365" s="126">
        <f t="shared" si="157"/>
        <v>44331.749999999141</v>
      </c>
      <c r="B365" s="171">
        <v>385</v>
      </c>
      <c r="C365" s="98"/>
      <c r="D365" s="98"/>
      <c r="E365" s="89">
        <f t="shared" si="136"/>
        <v>385</v>
      </c>
      <c r="F365" s="29">
        <f t="shared" si="137"/>
        <v>354</v>
      </c>
      <c r="G365" s="28" t="str">
        <f t="shared" si="138"/>
        <v>Yes</v>
      </c>
      <c r="H365" s="33">
        <f>'05-21 Hourly Purch Alloc'!F359</f>
        <v>230.53500000000003</v>
      </c>
      <c r="I365" s="23">
        <f t="shared" si="139"/>
        <v>7.2199999999999989</v>
      </c>
      <c r="J365" s="13">
        <f t="shared" si="140"/>
        <v>230.53500000000003</v>
      </c>
      <c r="K365" s="96">
        <f t="shared" si="141"/>
        <v>230.53500000000003</v>
      </c>
      <c r="L365" s="13">
        <f t="shared" si="142"/>
        <v>305.98720000000003</v>
      </c>
      <c r="M365" s="13">
        <f t="shared" si="143"/>
        <v>595.5</v>
      </c>
      <c r="N365" s="13">
        <f t="shared" si="144"/>
        <v>543.73</v>
      </c>
      <c r="O365" s="11">
        <f t="shared" si="145"/>
        <v>0</v>
      </c>
      <c r="P365" s="11">
        <f t="shared" si="146"/>
        <v>0</v>
      </c>
      <c r="Q365" s="11">
        <f t="shared" si="147"/>
        <v>0</v>
      </c>
      <c r="R365" s="15">
        <f t="shared" si="148"/>
        <v>0</v>
      </c>
      <c r="S365" s="15">
        <f t="shared" si="149"/>
        <v>0</v>
      </c>
      <c r="T365" s="15">
        <f t="shared" si="150"/>
        <v>0</v>
      </c>
      <c r="U365" s="121">
        <f>'05-21 Hourly Purch Alloc'!J359</f>
        <v>29.328492615004222</v>
      </c>
      <c r="V365" s="109">
        <f t="shared" si="151"/>
        <v>0</v>
      </c>
      <c r="W365" s="16">
        <f t="shared" si="152"/>
        <v>21.206728953433903</v>
      </c>
      <c r="X365" s="17">
        <f t="shared" si="153"/>
        <v>0</v>
      </c>
      <c r="Y365" s="18">
        <f t="shared" si="154"/>
        <v>0</v>
      </c>
      <c r="Z365" s="191"/>
      <c r="AA365" s="113">
        <f t="shared" si="155"/>
        <v>0</v>
      </c>
      <c r="AB365" s="4">
        <f t="shared" si="156"/>
        <v>0</v>
      </c>
      <c r="AD365" s="8"/>
      <c r="AE365" s="46">
        <f>'05-21 Gen Pivot'!V359</f>
        <v>305.98720000000003</v>
      </c>
      <c r="AF365" s="120">
        <f>'05-21 KP Int Load &amp; Marg Loss'!N355</f>
        <v>543.73</v>
      </c>
      <c r="AG365" s="47">
        <f>'05-21 KP Int Load &amp; Marg Loss'!V355</f>
        <v>7.2199999999999989</v>
      </c>
      <c r="AH365" s="46">
        <f>'05-21 Gen Pivot'!W359</f>
        <v>595.5</v>
      </c>
      <c r="AJ365" s="122">
        <f>'05-21 Gen Pivot'!Y359</f>
        <v>593</v>
      </c>
      <c r="AL365" s="8">
        <f t="shared" si="158"/>
        <v>2.5</v>
      </c>
      <c r="AN365" s="8">
        <f t="shared" si="159"/>
        <v>305.98720000000003</v>
      </c>
      <c r="AP365" s="12">
        <f t="shared" si="160"/>
        <v>-289.51279999999997</v>
      </c>
      <c r="AR365" s="122">
        <f>'05-21 Gen Pivot'!X359</f>
        <v>1475.5</v>
      </c>
    </row>
    <row r="366" spans="1:44" x14ac:dyDescent="0.25">
      <c r="A366" s="126">
        <f t="shared" si="157"/>
        <v>44331.791666665806</v>
      </c>
      <c r="B366" s="171">
        <v>385</v>
      </c>
      <c r="C366" s="98"/>
      <c r="D366" s="98"/>
      <c r="E366" s="89">
        <f t="shared" si="136"/>
        <v>385</v>
      </c>
      <c r="F366" s="29">
        <f t="shared" si="137"/>
        <v>355</v>
      </c>
      <c r="G366" s="28" t="str">
        <f t="shared" si="138"/>
        <v>Yes</v>
      </c>
      <c r="H366" s="33">
        <f>'05-21 Hourly Purch Alloc'!F360</f>
        <v>237.17099999999999</v>
      </c>
      <c r="I366" s="23">
        <f t="shared" si="139"/>
        <v>7.3299999999999992</v>
      </c>
      <c r="J366" s="13">
        <f t="shared" si="140"/>
        <v>237.17099999999999</v>
      </c>
      <c r="K366" s="96">
        <f t="shared" si="141"/>
        <v>237.17099999999999</v>
      </c>
      <c r="L366" s="13">
        <f t="shared" si="142"/>
        <v>291.27999999999997</v>
      </c>
      <c r="M366" s="13">
        <f t="shared" si="143"/>
        <v>522</v>
      </c>
      <c r="N366" s="13">
        <f t="shared" si="144"/>
        <v>535.77</v>
      </c>
      <c r="O366" s="11">
        <f t="shared" si="145"/>
        <v>13.769999999999982</v>
      </c>
      <c r="P366" s="11">
        <f t="shared" si="146"/>
        <v>13.769999999999982</v>
      </c>
      <c r="Q366" s="11">
        <f t="shared" si="147"/>
        <v>1.0999999999967258E-2</v>
      </c>
      <c r="R366" s="15">
        <f t="shared" si="148"/>
        <v>13.769999999999982</v>
      </c>
      <c r="S366" s="15">
        <f t="shared" si="149"/>
        <v>0</v>
      </c>
      <c r="T366" s="15">
        <f t="shared" si="150"/>
        <v>0</v>
      </c>
      <c r="U366" s="121">
        <f>'05-21 Hourly Purch Alloc'!J360</f>
        <v>25.639136201306233</v>
      </c>
      <c r="V366" s="109">
        <f t="shared" si="151"/>
        <v>353.05090549198638</v>
      </c>
      <c r="W366" s="16">
        <f t="shared" si="152"/>
        <v>21.206728953433903</v>
      </c>
      <c r="X366" s="17">
        <f t="shared" si="153"/>
        <v>0</v>
      </c>
      <c r="Y366" s="18">
        <f t="shared" si="154"/>
        <v>0</v>
      </c>
      <c r="Z366" s="191"/>
      <c r="AA366" s="113">
        <f t="shared" si="155"/>
        <v>292.01665768878445</v>
      </c>
      <c r="AB366" s="4">
        <f t="shared" si="156"/>
        <v>61.034247803201936</v>
      </c>
      <c r="AD366" s="8"/>
      <c r="AE366" s="46">
        <f>'05-21 Gen Pivot'!V360</f>
        <v>291.27999999999997</v>
      </c>
      <c r="AF366" s="120">
        <f>'05-21 KP Int Load &amp; Marg Loss'!N356</f>
        <v>535.77</v>
      </c>
      <c r="AG366" s="47">
        <f>'05-21 KP Int Load &amp; Marg Loss'!V356</f>
        <v>7.3299999999999992</v>
      </c>
      <c r="AH366" s="46">
        <f>'05-21 Gen Pivot'!W360</f>
        <v>522</v>
      </c>
      <c r="AJ366" s="122">
        <f>'05-21 Gen Pivot'!Y360</f>
        <v>520.5</v>
      </c>
      <c r="AL366" s="8">
        <f t="shared" si="158"/>
        <v>1.5</v>
      </c>
      <c r="AN366" s="8">
        <f t="shared" si="159"/>
        <v>291.27999999999997</v>
      </c>
      <c r="AP366" s="12">
        <f t="shared" si="160"/>
        <v>-230.72000000000003</v>
      </c>
      <c r="AR366" s="122">
        <f>'05-21 Gen Pivot'!X360</f>
        <v>1475.5</v>
      </c>
    </row>
    <row r="367" spans="1:44" x14ac:dyDescent="0.25">
      <c r="A367" s="126">
        <f t="shared" si="157"/>
        <v>44331.83333333247</v>
      </c>
      <c r="B367" s="171">
        <v>385</v>
      </c>
      <c r="C367" s="98"/>
      <c r="D367" s="98"/>
      <c r="E367" s="89">
        <f t="shared" si="136"/>
        <v>385</v>
      </c>
      <c r="F367" s="29">
        <f t="shared" si="137"/>
        <v>356</v>
      </c>
      <c r="G367" s="28" t="str">
        <f t="shared" si="138"/>
        <v>Yes</v>
      </c>
      <c r="H367" s="33">
        <f>'05-21 Hourly Purch Alloc'!F361</f>
        <v>229.92200000000003</v>
      </c>
      <c r="I367" s="23">
        <f t="shared" si="139"/>
        <v>7.1399999999999988</v>
      </c>
      <c r="J367" s="13">
        <f t="shared" si="140"/>
        <v>229.92200000000003</v>
      </c>
      <c r="K367" s="96">
        <f t="shared" si="141"/>
        <v>229.92200000000003</v>
      </c>
      <c r="L367" s="13">
        <f t="shared" si="142"/>
        <v>287.11360000000002</v>
      </c>
      <c r="M367" s="13">
        <f t="shared" si="143"/>
        <v>512.5</v>
      </c>
      <c r="N367" s="13">
        <f t="shared" si="144"/>
        <v>524.17000000000007</v>
      </c>
      <c r="O367" s="11">
        <f t="shared" si="145"/>
        <v>11.670000000000073</v>
      </c>
      <c r="P367" s="11">
        <f t="shared" si="146"/>
        <v>11.670000000000073</v>
      </c>
      <c r="Q367" s="11">
        <f t="shared" si="147"/>
        <v>5.599999999958527E-3</v>
      </c>
      <c r="R367" s="15">
        <f t="shared" si="148"/>
        <v>11.670000000000073</v>
      </c>
      <c r="S367" s="15">
        <f t="shared" si="149"/>
        <v>0</v>
      </c>
      <c r="T367" s="15">
        <f t="shared" si="150"/>
        <v>0</v>
      </c>
      <c r="U367" s="121">
        <f>'05-21 Hourly Purch Alloc'!J361</f>
        <v>25.301944885656873</v>
      </c>
      <c r="V367" s="109">
        <f t="shared" si="151"/>
        <v>295.27369681561754</v>
      </c>
      <c r="W367" s="16">
        <f t="shared" si="152"/>
        <v>21.206728953433903</v>
      </c>
      <c r="X367" s="17">
        <f t="shared" si="153"/>
        <v>0</v>
      </c>
      <c r="Y367" s="18">
        <f t="shared" si="154"/>
        <v>0</v>
      </c>
      <c r="Z367" s="191"/>
      <c r="AA367" s="113">
        <f t="shared" si="155"/>
        <v>247.48252688657519</v>
      </c>
      <c r="AB367" s="4">
        <f t="shared" si="156"/>
        <v>47.791169929042354</v>
      </c>
      <c r="AD367" s="8"/>
      <c r="AE367" s="46">
        <f>'05-21 Gen Pivot'!V361</f>
        <v>287.11360000000002</v>
      </c>
      <c r="AF367" s="120">
        <f>'05-21 KP Int Load &amp; Marg Loss'!N357</f>
        <v>524.17000000000007</v>
      </c>
      <c r="AG367" s="47">
        <f>'05-21 KP Int Load &amp; Marg Loss'!V357</f>
        <v>7.1399999999999988</v>
      </c>
      <c r="AH367" s="46">
        <f>'05-21 Gen Pivot'!W361</f>
        <v>512.5</v>
      </c>
      <c r="AJ367" s="122">
        <f>'05-21 Gen Pivot'!Y361</f>
        <v>511</v>
      </c>
      <c r="AL367" s="8">
        <f t="shared" si="158"/>
        <v>1.5</v>
      </c>
      <c r="AN367" s="8">
        <f t="shared" si="159"/>
        <v>287.11360000000002</v>
      </c>
      <c r="AP367" s="12">
        <f t="shared" si="160"/>
        <v>-225.38639999999998</v>
      </c>
      <c r="AR367" s="122">
        <f>'05-21 Gen Pivot'!X361</f>
        <v>1475.5</v>
      </c>
    </row>
    <row r="368" spans="1:44" x14ac:dyDescent="0.25">
      <c r="A368" s="126">
        <f t="shared" si="157"/>
        <v>44331.874999999134</v>
      </c>
      <c r="B368" s="171">
        <v>385</v>
      </c>
      <c r="C368" s="98"/>
      <c r="D368" s="98"/>
      <c r="E368" s="89">
        <f t="shared" si="136"/>
        <v>385</v>
      </c>
      <c r="F368" s="29">
        <f t="shared" si="137"/>
        <v>357</v>
      </c>
      <c r="G368" s="28" t="str">
        <f t="shared" si="138"/>
        <v>Yes</v>
      </c>
      <c r="H368" s="33">
        <f>'05-21 Hourly Purch Alloc'!F362</f>
        <v>248.387</v>
      </c>
      <c r="I368" s="23">
        <f t="shared" si="139"/>
        <v>6.879999999999999</v>
      </c>
      <c r="J368" s="13">
        <f t="shared" si="140"/>
        <v>248.387</v>
      </c>
      <c r="K368" s="96">
        <f t="shared" si="141"/>
        <v>248.387</v>
      </c>
      <c r="L368" s="13">
        <f t="shared" si="142"/>
        <v>285.89920000000001</v>
      </c>
      <c r="M368" s="13">
        <f t="shared" si="143"/>
        <v>559.5</v>
      </c>
      <c r="N368" s="13">
        <f t="shared" si="144"/>
        <v>541.16000000000008</v>
      </c>
      <c r="O368" s="11">
        <f t="shared" si="145"/>
        <v>0</v>
      </c>
      <c r="P368" s="11">
        <f t="shared" si="146"/>
        <v>0</v>
      </c>
      <c r="Q368" s="11">
        <f t="shared" si="147"/>
        <v>0</v>
      </c>
      <c r="R368" s="15">
        <f t="shared" si="148"/>
        <v>0</v>
      </c>
      <c r="S368" s="15">
        <f t="shared" si="149"/>
        <v>0</v>
      </c>
      <c r="T368" s="15">
        <f t="shared" si="150"/>
        <v>0</v>
      </c>
      <c r="U368" s="121">
        <f>'05-21 Hourly Purch Alloc'!J362</f>
        <v>23.234756335879091</v>
      </c>
      <c r="V368" s="109">
        <f t="shared" si="151"/>
        <v>0</v>
      </c>
      <c r="W368" s="16">
        <f t="shared" si="152"/>
        <v>21.206728953433903</v>
      </c>
      <c r="X368" s="17">
        <f t="shared" si="153"/>
        <v>0</v>
      </c>
      <c r="Y368" s="18">
        <f t="shared" si="154"/>
        <v>0</v>
      </c>
      <c r="Z368" s="191"/>
      <c r="AA368" s="113">
        <f t="shared" si="155"/>
        <v>0</v>
      </c>
      <c r="AB368" s="4">
        <f t="shared" si="156"/>
        <v>0</v>
      </c>
      <c r="AD368" s="8"/>
      <c r="AE368" s="46">
        <f>'05-21 Gen Pivot'!V362</f>
        <v>285.89920000000001</v>
      </c>
      <c r="AF368" s="120">
        <f>'05-21 KP Int Load &amp; Marg Loss'!N358</f>
        <v>541.16000000000008</v>
      </c>
      <c r="AG368" s="47">
        <f>'05-21 KP Int Load &amp; Marg Loss'!V358</f>
        <v>6.879999999999999</v>
      </c>
      <c r="AH368" s="46">
        <f>'05-21 Gen Pivot'!W362</f>
        <v>559.5</v>
      </c>
      <c r="AJ368" s="122">
        <f>'05-21 Gen Pivot'!Y362</f>
        <v>557.5</v>
      </c>
      <c r="AL368" s="8">
        <f t="shared" si="158"/>
        <v>2</v>
      </c>
      <c r="AN368" s="8">
        <f t="shared" si="159"/>
        <v>285.89920000000001</v>
      </c>
      <c r="AP368" s="12">
        <f t="shared" si="160"/>
        <v>-273.60079999999999</v>
      </c>
      <c r="AR368" s="122">
        <f>'05-21 Gen Pivot'!X362</f>
        <v>1475.5</v>
      </c>
    </row>
    <row r="369" spans="1:44" x14ac:dyDescent="0.25">
      <c r="A369" s="126">
        <f t="shared" si="157"/>
        <v>44331.916666665798</v>
      </c>
      <c r="B369" s="171">
        <v>385</v>
      </c>
      <c r="C369" s="98"/>
      <c r="D369" s="98"/>
      <c r="E369" s="89">
        <f t="shared" si="136"/>
        <v>385</v>
      </c>
      <c r="F369" s="29">
        <f t="shared" si="137"/>
        <v>358</v>
      </c>
      <c r="G369" s="28" t="str">
        <f t="shared" si="138"/>
        <v>Yes</v>
      </c>
      <c r="H369" s="33">
        <f>'05-21 Hourly Purch Alloc'!F363</f>
        <v>187.137</v>
      </c>
      <c r="I369" s="23">
        <f t="shared" si="139"/>
        <v>7.38</v>
      </c>
      <c r="J369" s="13">
        <f t="shared" si="140"/>
        <v>187.137</v>
      </c>
      <c r="K369" s="96">
        <f t="shared" si="141"/>
        <v>187.137</v>
      </c>
      <c r="L369" s="13">
        <f t="shared" si="142"/>
        <v>350.97919999999999</v>
      </c>
      <c r="M369" s="13">
        <f t="shared" si="143"/>
        <v>595.5</v>
      </c>
      <c r="N369" s="13">
        <f t="shared" si="144"/>
        <v>545.48</v>
      </c>
      <c r="O369" s="11">
        <f t="shared" si="145"/>
        <v>0</v>
      </c>
      <c r="P369" s="11">
        <f t="shared" si="146"/>
        <v>0</v>
      </c>
      <c r="Q369" s="11">
        <f t="shared" si="147"/>
        <v>0</v>
      </c>
      <c r="R369" s="15">
        <f t="shared" si="148"/>
        <v>0</v>
      </c>
      <c r="S369" s="15">
        <f t="shared" si="149"/>
        <v>0</v>
      </c>
      <c r="T369" s="15">
        <f t="shared" si="150"/>
        <v>0</v>
      </c>
      <c r="U369" s="121">
        <f>'05-21 Hourly Purch Alloc'!J363</f>
        <v>35.418926380138615</v>
      </c>
      <c r="V369" s="109">
        <f t="shared" si="151"/>
        <v>0</v>
      </c>
      <c r="W369" s="16">
        <f t="shared" si="152"/>
        <v>21.206728953433903</v>
      </c>
      <c r="X369" s="17">
        <f t="shared" si="153"/>
        <v>0</v>
      </c>
      <c r="Y369" s="18">
        <f t="shared" si="154"/>
        <v>0</v>
      </c>
      <c r="Z369" s="191"/>
      <c r="AA369" s="113">
        <f t="shared" si="155"/>
        <v>0</v>
      </c>
      <c r="AB369" s="4">
        <f t="shared" si="156"/>
        <v>0</v>
      </c>
      <c r="AD369" s="8"/>
      <c r="AE369" s="46">
        <f>'05-21 Gen Pivot'!V363</f>
        <v>350.97919999999999</v>
      </c>
      <c r="AF369" s="120">
        <f>'05-21 KP Int Load &amp; Marg Loss'!N359</f>
        <v>545.48</v>
      </c>
      <c r="AG369" s="47">
        <f>'05-21 KP Int Load &amp; Marg Loss'!V359</f>
        <v>7.38</v>
      </c>
      <c r="AH369" s="46">
        <f>'05-21 Gen Pivot'!W363</f>
        <v>595.5</v>
      </c>
      <c r="AJ369" s="122">
        <f>'05-21 Gen Pivot'!Y363</f>
        <v>593</v>
      </c>
      <c r="AL369" s="8">
        <f t="shared" si="158"/>
        <v>2.5</v>
      </c>
      <c r="AN369" s="8">
        <f t="shared" si="159"/>
        <v>350.97919999999999</v>
      </c>
      <c r="AP369" s="12">
        <f t="shared" si="160"/>
        <v>-244.52080000000001</v>
      </c>
      <c r="AR369" s="122">
        <f>'05-21 Gen Pivot'!X363</f>
        <v>1475.5</v>
      </c>
    </row>
    <row r="370" spans="1:44" x14ac:dyDescent="0.25">
      <c r="A370" s="126">
        <f t="shared" si="157"/>
        <v>44331.958333332463</v>
      </c>
      <c r="B370" s="171">
        <v>385</v>
      </c>
      <c r="C370" s="98"/>
      <c r="D370" s="98"/>
      <c r="E370" s="89">
        <f t="shared" si="136"/>
        <v>385</v>
      </c>
      <c r="F370" s="29">
        <f t="shared" si="137"/>
        <v>359</v>
      </c>
      <c r="G370" s="28" t="str">
        <f t="shared" si="138"/>
        <v>Yes</v>
      </c>
      <c r="H370" s="33">
        <f>'05-21 Hourly Purch Alloc'!F364</f>
        <v>178.05</v>
      </c>
      <c r="I370" s="23">
        <f t="shared" si="139"/>
        <v>7.1899999999999995</v>
      </c>
      <c r="J370" s="13">
        <f t="shared" si="140"/>
        <v>178.05</v>
      </c>
      <c r="K370" s="96">
        <f t="shared" si="141"/>
        <v>178.05</v>
      </c>
      <c r="L370" s="13">
        <f t="shared" si="142"/>
        <v>364.64800000000002</v>
      </c>
      <c r="M370" s="13">
        <f t="shared" si="143"/>
        <v>595.5</v>
      </c>
      <c r="N370" s="13">
        <f t="shared" si="144"/>
        <v>520.70000000000005</v>
      </c>
      <c r="O370" s="11">
        <f t="shared" si="145"/>
        <v>0</v>
      </c>
      <c r="P370" s="11">
        <f t="shared" si="146"/>
        <v>0</v>
      </c>
      <c r="Q370" s="11">
        <f t="shared" si="147"/>
        <v>0</v>
      </c>
      <c r="R370" s="15">
        <f t="shared" si="148"/>
        <v>0</v>
      </c>
      <c r="S370" s="15">
        <f t="shared" si="149"/>
        <v>0</v>
      </c>
      <c r="T370" s="15">
        <f t="shared" si="150"/>
        <v>0</v>
      </c>
      <c r="U370" s="121">
        <f>'05-21 Hourly Purch Alloc'!J364</f>
        <v>24.47</v>
      </c>
      <c r="V370" s="109">
        <f t="shared" si="151"/>
        <v>0</v>
      </c>
      <c r="W370" s="16">
        <f t="shared" si="152"/>
        <v>21.206728953433903</v>
      </c>
      <c r="X370" s="17">
        <f t="shared" si="153"/>
        <v>0</v>
      </c>
      <c r="Y370" s="18">
        <f t="shared" si="154"/>
        <v>0</v>
      </c>
      <c r="Z370" s="191"/>
      <c r="AA370" s="113">
        <f t="shared" si="155"/>
        <v>0</v>
      </c>
      <c r="AB370" s="4">
        <f t="shared" si="156"/>
        <v>0</v>
      </c>
      <c r="AD370" s="8"/>
      <c r="AE370" s="46">
        <f>'05-21 Gen Pivot'!V364</f>
        <v>364.64800000000002</v>
      </c>
      <c r="AF370" s="120">
        <f>'05-21 KP Int Load &amp; Marg Loss'!N360</f>
        <v>520.70000000000005</v>
      </c>
      <c r="AG370" s="47">
        <f>'05-21 KP Int Load &amp; Marg Loss'!V360</f>
        <v>7.1899999999999995</v>
      </c>
      <c r="AH370" s="46">
        <f>'05-21 Gen Pivot'!W364</f>
        <v>595.5</v>
      </c>
      <c r="AJ370" s="122">
        <f>'05-21 Gen Pivot'!Y364</f>
        <v>537.5</v>
      </c>
      <c r="AL370" s="8">
        <f t="shared" si="158"/>
        <v>58</v>
      </c>
      <c r="AN370" s="8">
        <f t="shared" si="159"/>
        <v>364.64800000000002</v>
      </c>
      <c r="AP370" s="12">
        <f t="shared" si="160"/>
        <v>-230.85199999999998</v>
      </c>
      <c r="AR370" s="122">
        <f>'05-21 Gen Pivot'!X364</f>
        <v>1475.5</v>
      </c>
    </row>
    <row r="371" spans="1:44" x14ac:dyDescent="0.25">
      <c r="A371" s="126">
        <f t="shared" si="157"/>
        <v>44331.999999999127</v>
      </c>
      <c r="B371" s="171">
        <v>385</v>
      </c>
      <c r="C371" s="98"/>
      <c r="D371" s="98"/>
      <c r="E371" s="89">
        <f t="shared" si="136"/>
        <v>385</v>
      </c>
      <c r="F371" s="29">
        <f t="shared" si="137"/>
        <v>360</v>
      </c>
      <c r="G371" s="28" t="str">
        <f t="shared" si="138"/>
        <v>Yes</v>
      </c>
      <c r="H371" s="33">
        <f>'05-21 Hourly Purch Alloc'!F365</f>
        <v>182.9</v>
      </c>
      <c r="I371" s="23">
        <f t="shared" si="139"/>
        <v>6.1499999999999995</v>
      </c>
      <c r="J371" s="13">
        <f t="shared" si="140"/>
        <v>182.9</v>
      </c>
      <c r="K371" s="96">
        <f t="shared" si="141"/>
        <v>182.9</v>
      </c>
      <c r="L371" s="13">
        <f t="shared" si="142"/>
        <v>301.53120000000001</v>
      </c>
      <c r="M371" s="13">
        <f t="shared" si="143"/>
        <v>555</v>
      </c>
      <c r="N371" s="13">
        <f t="shared" si="144"/>
        <v>479.48999999999995</v>
      </c>
      <c r="O371" s="11">
        <f t="shared" si="145"/>
        <v>0</v>
      </c>
      <c r="P371" s="11">
        <f t="shared" si="146"/>
        <v>0</v>
      </c>
      <c r="Q371" s="11">
        <f t="shared" si="147"/>
        <v>0</v>
      </c>
      <c r="R371" s="15">
        <f t="shared" si="148"/>
        <v>0</v>
      </c>
      <c r="S371" s="15">
        <f t="shared" si="149"/>
        <v>0</v>
      </c>
      <c r="T371" s="15">
        <f t="shared" si="150"/>
        <v>0</v>
      </c>
      <c r="U371" s="121">
        <f>'05-21 Hourly Purch Alloc'!J365</f>
        <v>20.25</v>
      </c>
      <c r="V371" s="109">
        <f t="shared" si="151"/>
        <v>0</v>
      </c>
      <c r="W371" s="16">
        <f t="shared" si="152"/>
        <v>21.206728953433903</v>
      </c>
      <c r="X371" s="17">
        <f t="shared" si="153"/>
        <v>0</v>
      </c>
      <c r="Y371" s="18">
        <f t="shared" si="154"/>
        <v>0</v>
      </c>
      <c r="Z371" s="191"/>
      <c r="AA371" s="113">
        <f t="shared" si="155"/>
        <v>0</v>
      </c>
      <c r="AB371" s="4">
        <f t="shared" si="156"/>
        <v>0</v>
      </c>
      <c r="AD371" s="8"/>
      <c r="AE371" s="46">
        <f>'05-21 Gen Pivot'!V365</f>
        <v>301.53120000000001</v>
      </c>
      <c r="AF371" s="120">
        <f>'05-21 KP Int Load &amp; Marg Loss'!N361</f>
        <v>479.48999999999995</v>
      </c>
      <c r="AG371" s="47">
        <f>'05-21 KP Int Load &amp; Marg Loss'!V361</f>
        <v>6.1499999999999995</v>
      </c>
      <c r="AH371" s="46">
        <f>'05-21 Gen Pivot'!W365</f>
        <v>555</v>
      </c>
      <c r="AJ371" s="122">
        <f>'05-21 Gen Pivot'!Y365</f>
        <v>553</v>
      </c>
      <c r="AL371" s="8">
        <f t="shared" si="158"/>
        <v>2</v>
      </c>
      <c r="AN371" s="8">
        <f t="shared" si="159"/>
        <v>301.53120000000001</v>
      </c>
      <c r="AP371" s="12">
        <f t="shared" si="160"/>
        <v>-253.46879999999999</v>
      </c>
      <c r="AR371" s="122">
        <f>'05-21 Gen Pivot'!X365</f>
        <v>1475.5</v>
      </c>
    </row>
    <row r="372" spans="1:44" x14ac:dyDescent="0.25">
      <c r="A372" s="126">
        <f t="shared" si="157"/>
        <v>44332.041666665791</v>
      </c>
      <c r="B372" s="171">
        <v>385</v>
      </c>
      <c r="C372" s="98"/>
      <c r="D372" s="98"/>
      <c r="E372" s="89">
        <f t="shared" si="136"/>
        <v>385</v>
      </c>
      <c r="F372" s="29">
        <f t="shared" si="137"/>
        <v>361</v>
      </c>
      <c r="G372" s="28" t="str">
        <f t="shared" si="138"/>
        <v>Yes</v>
      </c>
      <c r="H372" s="33">
        <f>'05-21 Hourly Purch Alloc'!F366</f>
        <v>186.42400000000001</v>
      </c>
      <c r="I372" s="23">
        <f t="shared" si="139"/>
        <v>5.669999999999999</v>
      </c>
      <c r="J372" s="13">
        <f t="shared" si="140"/>
        <v>186.42400000000001</v>
      </c>
      <c r="K372" s="96">
        <f t="shared" si="141"/>
        <v>186.42400000000001</v>
      </c>
      <c r="L372" s="13">
        <f t="shared" si="142"/>
        <v>281.12959999999998</v>
      </c>
      <c r="M372" s="13">
        <f t="shared" si="143"/>
        <v>466</v>
      </c>
      <c r="N372" s="13">
        <f t="shared" si="144"/>
        <v>473.21999999999997</v>
      </c>
      <c r="O372" s="11">
        <f t="shared" si="145"/>
        <v>7.2199999999999704</v>
      </c>
      <c r="P372" s="11">
        <f t="shared" si="146"/>
        <v>7.2199999999999704</v>
      </c>
      <c r="Q372" s="11">
        <f t="shared" si="147"/>
        <v>3.6000000000626642E-3</v>
      </c>
      <c r="R372" s="15">
        <f t="shared" si="148"/>
        <v>7.2199999999999704</v>
      </c>
      <c r="S372" s="15">
        <f t="shared" si="149"/>
        <v>0</v>
      </c>
      <c r="T372" s="15">
        <f t="shared" si="150"/>
        <v>0</v>
      </c>
      <c r="U372" s="121">
        <f>'05-21 Hourly Purch Alloc'!J366</f>
        <v>21.026656138694587</v>
      </c>
      <c r="V372" s="109">
        <f t="shared" si="151"/>
        <v>151.8124573213743</v>
      </c>
      <c r="W372" s="16">
        <f t="shared" si="152"/>
        <v>21.206728953433903</v>
      </c>
      <c r="X372" s="17">
        <f t="shared" si="153"/>
        <v>0</v>
      </c>
      <c r="Y372" s="18">
        <f t="shared" si="154"/>
        <v>0</v>
      </c>
      <c r="Z372" s="191"/>
      <c r="AA372" s="113">
        <f t="shared" si="155"/>
        <v>151.8124573213743</v>
      </c>
      <c r="AB372" s="4">
        <f t="shared" si="156"/>
        <v>0</v>
      </c>
      <c r="AD372" s="8"/>
      <c r="AE372" s="46">
        <f>'05-21 Gen Pivot'!V366</f>
        <v>281.12959999999998</v>
      </c>
      <c r="AF372" s="120">
        <f>'05-21 KP Int Load &amp; Marg Loss'!N362</f>
        <v>473.21999999999997</v>
      </c>
      <c r="AG372" s="47">
        <f>'05-21 KP Int Load &amp; Marg Loss'!V362</f>
        <v>5.669999999999999</v>
      </c>
      <c r="AH372" s="46">
        <f>'05-21 Gen Pivot'!W366</f>
        <v>466</v>
      </c>
      <c r="AJ372" s="122">
        <f>'05-21 Gen Pivot'!Y366</f>
        <v>465.5</v>
      </c>
      <c r="AL372" s="8">
        <f t="shared" si="158"/>
        <v>0.5</v>
      </c>
      <c r="AN372" s="8">
        <f t="shared" si="159"/>
        <v>281.12959999999998</v>
      </c>
      <c r="AP372" s="12">
        <f t="shared" si="160"/>
        <v>-184.87040000000002</v>
      </c>
      <c r="AR372" s="122">
        <f>'05-21 Gen Pivot'!X366</f>
        <v>1475.5</v>
      </c>
    </row>
    <row r="373" spans="1:44" x14ac:dyDescent="0.25">
      <c r="A373" s="126">
        <f t="shared" si="157"/>
        <v>44332.083333332455</v>
      </c>
      <c r="B373" s="171">
        <v>385</v>
      </c>
      <c r="C373" s="98"/>
      <c r="D373" s="98"/>
      <c r="E373" s="89">
        <f t="shared" si="136"/>
        <v>385</v>
      </c>
      <c r="F373" s="29">
        <f t="shared" si="137"/>
        <v>362</v>
      </c>
      <c r="G373" s="28" t="str">
        <f t="shared" si="138"/>
        <v>Yes</v>
      </c>
      <c r="H373" s="33">
        <f>'05-21 Hourly Purch Alloc'!F367</f>
        <v>176.435</v>
      </c>
      <c r="I373" s="23">
        <f t="shared" si="139"/>
        <v>5.4599999999999991</v>
      </c>
      <c r="J373" s="13">
        <f t="shared" si="140"/>
        <v>176.435</v>
      </c>
      <c r="K373" s="96">
        <f t="shared" si="141"/>
        <v>176.435</v>
      </c>
      <c r="L373" s="13">
        <f t="shared" si="142"/>
        <v>280.20320000000004</v>
      </c>
      <c r="M373" s="13">
        <f t="shared" si="143"/>
        <v>441.5</v>
      </c>
      <c r="N373" s="13">
        <f t="shared" si="144"/>
        <v>461.23999999999995</v>
      </c>
      <c r="O373" s="11">
        <f t="shared" si="145"/>
        <v>19.739999999999952</v>
      </c>
      <c r="P373" s="11">
        <f t="shared" si="146"/>
        <v>19.739999999999952</v>
      </c>
      <c r="Q373" s="11">
        <f t="shared" si="147"/>
        <v>0.85820000000006758</v>
      </c>
      <c r="R373" s="15">
        <f t="shared" si="148"/>
        <v>19.739999999999952</v>
      </c>
      <c r="S373" s="15">
        <f t="shared" si="149"/>
        <v>0</v>
      </c>
      <c r="T373" s="15">
        <f t="shared" si="150"/>
        <v>0</v>
      </c>
      <c r="U373" s="121">
        <f>'05-21 Hourly Purch Alloc'!J367</f>
        <v>20.370022954629185</v>
      </c>
      <c r="V373" s="109">
        <f t="shared" si="151"/>
        <v>402.10425312437911</v>
      </c>
      <c r="W373" s="16">
        <f t="shared" si="152"/>
        <v>21.206728953433903</v>
      </c>
      <c r="X373" s="17">
        <f t="shared" si="153"/>
        <v>0</v>
      </c>
      <c r="Y373" s="18">
        <f t="shared" si="154"/>
        <v>0</v>
      </c>
      <c r="Z373" s="191"/>
      <c r="AA373" s="113">
        <f t="shared" si="155"/>
        <v>402.10425312437911</v>
      </c>
      <c r="AB373" s="4">
        <f t="shared" si="156"/>
        <v>0</v>
      </c>
      <c r="AD373" s="8"/>
      <c r="AE373" s="46">
        <f>'05-21 Gen Pivot'!V367</f>
        <v>280.20320000000004</v>
      </c>
      <c r="AF373" s="120">
        <f>'05-21 KP Int Load &amp; Marg Loss'!N363</f>
        <v>461.23999999999995</v>
      </c>
      <c r="AG373" s="47">
        <f>'05-21 KP Int Load &amp; Marg Loss'!V363</f>
        <v>5.4599999999999991</v>
      </c>
      <c r="AH373" s="46">
        <f>'05-21 Gen Pivot'!W367</f>
        <v>441.5</v>
      </c>
      <c r="AJ373" s="122">
        <f>'05-21 Gen Pivot'!Y367</f>
        <v>441</v>
      </c>
      <c r="AL373" s="8">
        <f t="shared" si="158"/>
        <v>0.5</v>
      </c>
      <c r="AN373" s="8">
        <f t="shared" si="159"/>
        <v>280.20320000000004</v>
      </c>
      <c r="AP373" s="12">
        <f t="shared" si="160"/>
        <v>-161.29679999999996</v>
      </c>
      <c r="AR373" s="122">
        <f>'05-21 Gen Pivot'!X367</f>
        <v>1475.5</v>
      </c>
    </row>
    <row r="374" spans="1:44" x14ac:dyDescent="0.25">
      <c r="A374" s="126">
        <f t="shared" si="157"/>
        <v>44332.12499999912</v>
      </c>
      <c r="B374" s="171">
        <v>385</v>
      </c>
      <c r="C374" s="98"/>
      <c r="D374" s="98"/>
      <c r="E374" s="89">
        <f t="shared" si="136"/>
        <v>385</v>
      </c>
      <c r="F374" s="29">
        <f t="shared" si="137"/>
        <v>363</v>
      </c>
      <c r="G374" s="28" t="str">
        <f t="shared" si="138"/>
        <v>Yes</v>
      </c>
      <c r="H374" s="33">
        <f>'05-21 Hourly Purch Alloc'!F368</f>
        <v>162.28399999999999</v>
      </c>
      <c r="I374" s="23">
        <f t="shared" si="139"/>
        <v>5.0699999999999994</v>
      </c>
      <c r="J374" s="13">
        <f t="shared" si="140"/>
        <v>162.28399999999999</v>
      </c>
      <c r="K374" s="96">
        <f t="shared" si="141"/>
        <v>162.28399999999999</v>
      </c>
      <c r="L374" s="13">
        <f t="shared" si="142"/>
        <v>280.50240000000002</v>
      </c>
      <c r="M374" s="13">
        <f t="shared" si="143"/>
        <v>484.5</v>
      </c>
      <c r="N374" s="13">
        <f t="shared" si="144"/>
        <v>446.70999999999992</v>
      </c>
      <c r="O374" s="11">
        <f t="shared" si="145"/>
        <v>0</v>
      </c>
      <c r="P374" s="11">
        <f t="shared" si="146"/>
        <v>0</v>
      </c>
      <c r="Q374" s="11">
        <f t="shared" si="147"/>
        <v>0</v>
      </c>
      <c r="R374" s="15">
        <f t="shared" si="148"/>
        <v>0</v>
      </c>
      <c r="S374" s="15">
        <f t="shared" si="149"/>
        <v>0</v>
      </c>
      <c r="T374" s="15">
        <f t="shared" si="150"/>
        <v>0</v>
      </c>
      <c r="U374" s="121">
        <f>'05-21 Hourly Purch Alloc'!J368</f>
        <v>19.740048310369477</v>
      </c>
      <c r="V374" s="109">
        <f t="shared" si="151"/>
        <v>0</v>
      </c>
      <c r="W374" s="16">
        <f t="shared" si="152"/>
        <v>21.206728953433903</v>
      </c>
      <c r="X374" s="17">
        <f t="shared" si="153"/>
        <v>0</v>
      </c>
      <c r="Y374" s="18">
        <f t="shared" si="154"/>
        <v>0</v>
      </c>
      <c r="Z374" s="191"/>
      <c r="AA374" s="113">
        <f t="shared" si="155"/>
        <v>0</v>
      </c>
      <c r="AB374" s="4">
        <f t="shared" si="156"/>
        <v>0</v>
      </c>
      <c r="AD374" s="8"/>
      <c r="AE374" s="46">
        <f>'05-21 Gen Pivot'!V368</f>
        <v>280.50240000000002</v>
      </c>
      <c r="AF374" s="120">
        <f>'05-21 KP Int Load &amp; Marg Loss'!N364</f>
        <v>446.70999999999992</v>
      </c>
      <c r="AG374" s="47">
        <f>'05-21 KP Int Load &amp; Marg Loss'!V364</f>
        <v>5.0699999999999994</v>
      </c>
      <c r="AH374" s="46">
        <f>'05-21 Gen Pivot'!W368</f>
        <v>484.5</v>
      </c>
      <c r="AJ374" s="122">
        <f>'05-21 Gen Pivot'!Y368</f>
        <v>483.5</v>
      </c>
      <c r="AL374" s="8">
        <f t="shared" si="158"/>
        <v>1</v>
      </c>
      <c r="AN374" s="8">
        <f t="shared" si="159"/>
        <v>280.50240000000002</v>
      </c>
      <c r="AP374" s="12">
        <f t="shared" si="160"/>
        <v>-203.99759999999998</v>
      </c>
      <c r="AR374" s="122">
        <f>'05-21 Gen Pivot'!X368</f>
        <v>1475.5</v>
      </c>
    </row>
    <row r="375" spans="1:44" x14ac:dyDescent="0.25">
      <c r="A375" s="126">
        <f t="shared" si="157"/>
        <v>44332.166666665784</v>
      </c>
      <c r="B375" s="171">
        <v>385</v>
      </c>
      <c r="C375" s="98"/>
      <c r="D375" s="98"/>
      <c r="E375" s="89">
        <f t="shared" si="136"/>
        <v>385</v>
      </c>
      <c r="F375" s="29">
        <f t="shared" si="137"/>
        <v>364</v>
      </c>
      <c r="G375" s="28" t="str">
        <f t="shared" si="138"/>
        <v>Yes</v>
      </c>
      <c r="H375" s="33">
        <f>'05-21 Hourly Purch Alloc'!F369</f>
        <v>165.08099999999999</v>
      </c>
      <c r="I375" s="23">
        <f t="shared" si="139"/>
        <v>4.9699999999999989</v>
      </c>
      <c r="J375" s="13">
        <f t="shared" si="140"/>
        <v>165.08099999999999</v>
      </c>
      <c r="K375" s="96">
        <f t="shared" si="141"/>
        <v>165.08099999999999</v>
      </c>
      <c r="L375" s="13">
        <f t="shared" si="142"/>
        <v>280.40319999999997</v>
      </c>
      <c r="M375" s="13">
        <f t="shared" si="143"/>
        <v>453.5</v>
      </c>
      <c r="N375" s="13">
        <f t="shared" si="144"/>
        <v>450.45000000000005</v>
      </c>
      <c r="O375" s="11">
        <f t="shared" si="145"/>
        <v>0</v>
      </c>
      <c r="P375" s="11">
        <f t="shared" si="146"/>
        <v>0</v>
      </c>
      <c r="Q375" s="11">
        <f t="shared" si="147"/>
        <v>0</v>
      </c>
      <c r="R375" s="15">
        <f t="shared" si="148"/>
        <v>0</v>
      </c>
      <c r="S375" s="15">
        <f t="shared" si="149"/>
        <v>0</v>
      </c>
      <c r="T375" s="15">
        <f t="shared" si="150"/>
        <v>0</v>
      </c>
      <c r="U375" s="121">
        <f>'05-21 Hourly Purch Alloc'!J369</f>
        <v>19.024185127301145</v>
      </c>
      <c r="V375" s="109">
        <f t="shared" si="151"/>
        <v>0</v>
      </c>
      <c r="W375" s="16">
        <f t="shared" si="152"/>
        <v>21.206728953433903</v>
      </c>
      <c r="X375" s="17">
        <f t="shared" si="153"/>
        <v>0</v>
      </c>
      <c r="Y375" s="18">
        <f t="shared" si="154"/>
        <v>0</v>
      </c>
      <c r="Z375" s="191"/>
      <c r="AA375" s="113">
        <f t="shared" si="155"/>
        <v>0</v>
      </c>
      <c r="AB375" s="4">
        <f t="shared" si="156"/>
        <v>0</v>
      </c>
      <c r="AD375" s="8"/>
      <c r="AE375" s="46">
        <f>'05-21 Gen Pivot'!V369</f>
        <v>280.40319999999997</v>
      </c>
      <c r="AF375" s="120">
        <f>'05-21 KP Int Load &amp; Marg Loss'!N365</f>
        <v>450.45000000000005</v>
      </c>
      <c r="AG375" s="47">
        <f>'05-21 KP Int Load &amp; Marg Loss'!V365</f>
        <v>4.9699999999999989</v>
      </c>
      <c r="AH375" s="46">
        <f>'05-21 Gen Pivot'!W369</f>
        <v>453.5</v>
      </c>
      <c r="AJ375" s="122">
        <f>'05-21 Gen Pivot'!Y369</f>
        <v>452.5</v>
      </c>
      <c r="AL375" s="8">
        <f t="shared" si="158"/>
        <v>1</v>
      </c>
      <c r="AN375" s="8">
        <f t="shared" si="159"/>
        <v>280.40319999999997</v>
      </c>
      <c r="AP375" s="12">
        <f t="shared" si="160"/>
        <v>-173.09680000000003</v>
      </c>
      <c r="AR375" s="122">
        <f>'05-21 Gen Pivot'!X369</f>
        <v>1475.5</v>
      </c>
    </row>
    <row r="376" spans="1:44" x14ac:dyDescent="0.25">
      <c r="A376" s="126">
        <f t="shared" si="157"/>
        <v>44332.208333332448</v>
      </c>
      <c r="B376" s="171">
        <v>385</v>
      </c>
      <c r="C376" s="98"/>
      <c r="D376" s="98"/>
      <c r="E376" s="89">
        <f t="shared" si="136"/>
        <v>385</v>
      </c>
      <c r="F376" s="29">
        <f t="shared" si="137"/>
        <v>365</v>
      </c>
      <c r="G376" s="28" t="str">
        <f t="shared" si="138"/>
        <v>Yes</v>
      </c>
      <c r="H376" s="33">
        <f>'05-21 Hourly Purch Alloc'!F370</f>
        <v>164.233</v>
      </c>
      <c r="I376" s="23">
        <f t="shared" si="139"/>
        <v>4.8499999999999996</v>
      </c>
      <c r="J376" s="13">
        <f t="shared" si="140"/>
        <v>164.233</v>
      </c>
      <c r="K376" s="96">
        <f t="shared" si="141"/>
        <v>164.233</v>
      </c>
      <c r="L376" s="13">
        <f t="shared" si="142"/>
        <v>280.33920000000001</v>
      </c>
      <c r="M376" s="13">
        <f t="shared" si="143"/>
        <v>467.5</v>
      </c>
      <c r="N376" s="13">
        <f t="shared" si="144"/>
        <v>448.44</v>
      </c>
      <c r="O376" s="11">
        <f t="shared" si="145"/>
        <v>0</v>
      </c>
      <c r="P376" s="11">
        <f t="shared" si="146"/>
        <v>0</v>
      </c>
      <c r="Q376" s="11">
        <f t="shared" si="147"/>
        <v>0</v>
      </c>
      <c r="R376" s="15">
        <f t="shared" si="148"/>
        <v>0</v>
      </c>
      <c r="S376" s="15">
        <f t="shared" si="149"/>
        <v>0</v>
      </c>
      <c r="T376" s="15">
        <f t="shared" si="150"/>
        <v>0</v>
      </c>
      <c r="U376" s="121">
        <f>'05-21 Hourly Purch Alloc'!J370</f>
        <v>18.700023746750045</v>
      </c>
      <c r="V376" s="109">
        <f t="shared" si="151"/>
        <v>0</v>
      </c>
      <c r="W376" s="16">
        <f t="shared" si="152"/>
        <v>21.206728953433903</v>
      </c>
      <c r="X376" s="17">
        <f t="shared" si="153"/>
        <v>0</v>
      </c>
      <c r="Y376" s="18">
        <f t="shared" si="154"/>
        <v>0</v>
      </c>
      <c r="Z376" s="191"/>
      <c r="AA376" s="113">
        <f t="shared" si="155"/>
        <v>0</v>
      </c>
      <c r="AB376" s="4">
        <f t="shared" si="156"/>
        <v>0</v>
      </c>
      <c r="AD376" s="8"/>
      <c r="AE376" s="46">
        <f>'05-21 Gen Pivot'!V370</f>
        <v>280.33920000000001</v>
      </c>
      <c r="AF376" s="120">
        <f>'05-21 KP Int Load &amp; Marg Loss'!N366</f>
        <v>448.44</v>
      </c>
      <c r="AG376" s="47">
        <f>'05-21 KP Int Load &amp; Marg Loss'!V366</f>
        <v>4.8499999999999996</v>
      </c>
      <c r="AH376" s="46">
        <f>'05-21 Gen Pivot'!W370</f>
        <v>467.5</v>
      </c>
      <c r="AJ376" s="122">
        <f>'05-21 Gen Pivot'!Y370</f>
        <v>466.5</v>
      </c>
      <c r="AL376" s="8">
        <f t="shared" si="158"/>
        <v>1</v>
      </c>
      <c r="AN376" s="8">
        <f t="shared" si="159"/>
        <v>280.33920000000001</v>
      </c>
      <c r="AP376" s="12">
        <f t="shared" si="160"/>
        <v>-187.16079999999999</v>
      </c>
      <c r="AR376" s="122">
        <f>'05-21 Gen Pivot'!X370</f>
        <v>1475.5</v>
      </c>
    </row>
    <row r="377" spans="1:44" x14ac:dyDescent="0.25">
      <c r="A377" s="126">
        <f t="shared" si="157"/>
        <v>44332.249999999112</v>
      </c>
      <c r="B377" s="171">
        <v>385</v>
      </c>
      <c r="C377" s="98"/>
      <c r="D377" s="98"/>
      <c r="E377" s="89">
        <f t="shared" si="136"/>
        <v>385</v>
      </c>
      <c r="F377" s="29">
        <f t="shared" si="137"/>
        <v>366</v>
      </c>
      <c r="G377" s="28" t="str">
        <f t="shared" si="138"/>
        <v>Yes</v>
      </c>
      <c r="H377" s="33">
        <f>'05-21 Hourly Purch Alloc'!F371</f>
        <v>167.874</v>
      </c>
      <c r="I377" s="23">
        <f t="shared" si="139"/>
        <v>4.8599999999999994</v>
      </c>
      <c r="J377" s="13">
        <f t="shared" si="140"/>
        <v>167.874</v>
      </c>
      <c r="K377" s="96">
        <f t="shared" si="141"/>
        <v>167.874</v>
      </c>
      <c r="L377" s="13">
        <f t="shared" si="142"/>
        <v>280.06400000000002</v>
      </c>
      <c r="M377" s="13">
        <f t="shared" si="143"/>
        <v>455</v>
      </c>
      <c r="N377" s="13">
        <f t="shared" si="144"/>
        <v>452.09</v>
      </c>
      <c r="O377" s="11">
        <f t="shared" si="145"/>
        <v>0</v>
      </c>
      <c r="P377" s="11">
        <f t="shared" si="146"/>
        <v>0</v>
      </c>
      <c r="Q377" s="11">
        <f t="shared" si="147"/>
        <v>0</v>
      </c>
      <c r="R377" s="15">
        <f t="shared" si="148"/>
        <v>0</v>
      </c>
      <c r="S377" s="15">
        <f t="shared" si="149"/>
        <v>0</v>
      </c>
      <c r="T377" s="15">
        <f t="shared" si="150"/>
        <v>0</v>
      </c>
      <c r="U377" s="121">
        <f>'05-21 Hourly Purch Alloc'!J371</f>
        <v>18.689999642589086</v>
      </c>
      <c r="V377" s="109">
        <f t="shared" si="151"/>
        <v>0</v>
      </c>
      <c r="W377" s="16">
        <f t="shared" si="152"/>
        <v>21.206728953433903</v>
      </c>
      <c r="X377" s="17">
        <f t="shared" si="153"/>
        <v>0</v>
      </c>
      <c r="Y377" s="18">
        <f t="shared" si="154"/>
        <v>0</v>
      </c>
      <c r="Z377" s="191"/>
      <c r="AA377" s="113">
        <f t="shared" si="155"/>
        <v>0</v>
      </c>
      <c r="AB377" s="4">
        <f t="shared" si="156"/>
        <v>0</v>
      </c>
      <c r="AD377" s="8"/>
      <c r="AE377" s="46">
        <f>'05-21 Gen Pivot'!V371</f>
        <v>280.06400000000002</v>
      </c>
      <c r="AF377" s="120">
        <f>'05-21 KP Int Load &amp; Marg Loss'!N367</f>
        <v>452.09</v>
      </c>
      <c r="AG377" s="47">
        <f>'05-21 KP Int Load &amp; Marg Loss'!V367</f>
        <v>4.8599999999999994</v>
      </c>
      <c r="AH377" s="46">
        <f>'05-21 Gen Pivot'!W371</f>
        <v>455</v>
      </c>
      <c r="AJ377" s="122">
        <f>'05-21 Gen Pivot'!Y371</f>
        <v>454.5</v>
      </c>
      <c r="AL377" s="8">
        <f t="shared" si="158"/>
        <v>0.5</v>
      </c>
      <c r="AN377" s="8">
        <f t="shared" si="159"/>
        <v>280.06400000000002</v>
      </c>
      <c r="AP377" s="12">
        <f t="shared" si="160"/>
        <v>-174.93599999999998</v>
      </c>
      <c r="AR377" s="122">
        <f>'05-21 Gen Pivot'!X371</f>
        <v>1475.5</v>
      </c>
    </row>
    <row r="378" spans="1:44" x14ac:dyDescent="0.25">
      <c r="A378" s="126">
        <f t="shared" si="157"/>
        <v>44332.291666665777</v>
      </c>
      <c r="B378" s="171">
        <v>385</v>
      </c>
      <c r="C378" s="98"/>
      <c r="D378" s="98"/>
      <c r="E378" s="89">
        <f t="shared" si="136"/>
        <v>385</v>
      </c>
      <c r="F378" s="29">
        <f t="shared" si="137"/>
        <v>367</v>
      </c>
      <c r="G378" s="28" t="str">
        <f t="shared" si="138"/>
        <v>Yes</v>
      </c>
      <c r="H378" s="33">
        <f>'05-21 Hourly Purch Alloc'!F372</f>
        <v>175.79899999999998</v>
      </c>
      <c r="I378" s="23">
        <f t="shared" si="139"/>
        <v>4.8499999999999996</v>
      </c>
      <c r="J378" s="13">
        <f t="shared" si="140"/>
        <v>175.79899999999998</v>
      </c>
      <c r="K378" s="96">
        <f t="shared" si="141"/>
        <v>175.79899999999998</v>
      </c>
      <c r="L378" s="13">
        <f t="shared" si="142"/>
        <v>282.20800000000003</v>
      </c>
      <c r="M378" s="13">
        <f t="shared" si="143"/>
        <v>570</v>
      </c>
      <c r="N378" s="13">
        <f t="shared" si="144"/>
        <v>459.99999999999994</v>
      </c>
      <c r="O378" s="11">
        <f t="shared" si="145"/>
        <v>0</v>
      </c>
      <c r="P378" s="11">
        <f t="shared" si="146"/>
        <v>0</v>
      </c>
      <c r="Q378" s="11">
        <f t="shared" si="147"/>
        <v>0</v>
      </c>
      <c r="R378" s="15">
        <f t="shared" si="148"/>
        <v>0</v>
      </c>
      <c r="S378" s="15">
        <f t="shared" si="149"/>
        <v>0</v>
      </c>
      <c r="T378" s="15">
        <f t="shared" si="150"/>
        <v>0</v>
      </c>
      <c r="U378" s="121">
        <f>'05-21 Hourly Purch Alloc'!J372</f>
        <v>18.529997326492186</v>
      </c>
      <c r="V378" s="109">
        <f t="shared" si="151"/>
        <v>0</v>
      </c>
      <c r="W378" s="16">
        <f t="shared" si="152"/>
        <v>21.206728953433903</v>
      </c>
      <c r="X378" s="17">
        <f t="shared" si="153"/>
        <v>0</v>
      </c>
      <c r="Y378" s="18">
        <f t="shared" si="154"/>
        <v>0</v>
      </c>
      <c r="Z378" s="191"/>
      <c r="AA378" s="113">
        <f t="shared" si="155"/>
        <v>0</v>
      </c>
      <c r="AB378" s="4">
        <f t="shared" si="156"/>
        <v>0</v>
      </c>
      <c r="AD378" s="8"/>
      <c r="AE378" s="46">
        <f>'05-21 Gen Pivot'!V372</f>
        <v>282.20800000000003</v>
      </c>
      <c r="AF378" s="120">
        <f>'05-21 KP Int Load &amp; Marg Loss'!N368</f>
        <v>459.99999999999994</v>
      </c>
      <c r="AG378" s="47">
        <f>'05-21 KP Int Load &amp; Marg Loss'!V368</f>
        <v>4.8499999999999996</v>
      </c>
      <c r="AH378" s="46">
        <f>'05-21 Gen Pivot'!W372</f>
        <v>570</v>
      </c>
      <c r="AJ378" s="122">
        <f>'05-21 Gen Pivot'!Y372</f>
        <v>568</v>
      </c>
      <c r="AL378" s="8">
        <f t="shared" si="158"/>
        <v>2</v>
      </c>
      <c r="AN378" s="8">
        <f t="shared" si="159"/>
        <v>282.20800000000003</v>
      </c>
      <c r="AP378" s="12">
        <f t="shared" si="160"/>
        <v>-287.79199999999997</v>
      </c>
      <c r="AR378" s="122">
        <f>'05-21 Gen Pivot'!X372</f>
        <v>1475.5</v>
      </c>
    </row>
    <row r="379" spans="1:44" x14ac:dyDescent="0.25">
      <c r="A379" s="126">
        <f t="shared" si="157"/>
        <v>44332.333333332441</v>
      </c>
      <c r="B379" s="171">
        <v>385</v>
      </c>
      <c r="C379" s="98"/>
      <c r="D379" s="98"/>
      <c r="E379" s="89">
        <f t="shared" si="136"/>
        <v>385</v>
      </c>
      <c r="F379" s="29">
        <f t="shared" si="137"/>
        <v>368</v>
      </c>
      <c r="G379" s="28" t="str">
        <f t="shared" si="138"/>
        <v>Yes</v>
      </c>
      <c r="H379" s="33">
        <f>'05-21 Hourly Purch Alloc'!F373</f>
        <v>183.61699999999999</v>
      </c>
      <c r="I379" s="23">
        <f t="shared" si="139"/>
        <v>4.9599999999999991</v>
      </c>
      <c r="J379" s="13">
        <f t="shared" si="140"/>
        <v>183.61699999999999</v>
      </c>
      <c r="K379" s="96">
        <f t="shared" si="141"/>
        <v>183.61699999999999</v>
      </c>
      <c r="L379" s="13">
        <f t="shared" si="142"/>
        <v>280.41759999999999</v>
      </c>
      <c r="M379" s="13">
        <f t="shared" si="143"/>
        <v>468.5</v>
      </c>
      <c r="N379" s="13">
        <f t="shared" si="144"/>
        <v>467.93</v>
      </c>
      <c r="O379" s="11">
        <f t="shared" si="145"/>
        <v>0</v>
      </c>
      <c r="P379" s="11">
        <f t="shared" si="146"/>
        <v>0</v>
      </c>
      <c r="Q379" s="11">
        <f t="shared" si="147"/>
        <v>0</v>
      </c>
      <c r="R379" s="15">
        <f t="shared" si="148"/>
        <v>0</v>
      </c>
      <c r="S379" s="15">
        <f t="shared" si="149"/>
        <v>0</v>
      </c>
      <c r="T379" s="15">
        <f t="shared" si="150"/>
        <v>0</v>
      </c>
      <c r="U379" s="121">
        <f>'05-21 Hourly Purch Alloc'!J373</f>
        <v>18.489960079949025</v>
      </c>
      <c r="V379" s="109">
        <f t="shared" si="151"/>
        <v>0</v>
      </c>
      <c r="W379" s="16">
        <f t="shared" si="152"/>
        <v>21.206728953433903</v>
      </c>
      <c r="X379" s="17">
        <f t="shared" si="153"/>
        <v>0</v>
      </c>
      <c r="Y379" s="18">
        <f t="shared" si="154"/>
        <v>0</v>
      </c>
      <c r="Z379" s="191"/>
      <c r="AA379" s="113">
        <f t="shared" si="155"/>
        <v>0</v>
      </c>
      <c r="AB379" s="4">
        <f t="shared" si="156"/>
        <v>0</v>
      </c>
      <c r="AD379" s="8"/>
      <c r="AE379" s="46">
        <f>'05-21 Gen Pivot'!V373</f>
        <v>280.41759999999999</v>
      </c>
      <c r="AF379" s="120">
        <f>'05-21 KP Int Load &amp; Marg Loss'!N369</f>
        <v>467.93</v>
      </c>
      <c r="AG379" s="47">
        <f>'05-21 KP Int Load &amp; Marg Loss'!V369</f>
        <v>4.9599999999999991</v>
      </c>
      <c r="AH379" s="46">
        <f>'05-21 Gen Pivot'!W373</f>
        <v>468.5</v>
      </c>
      <c r="AJ379" s="122">
        <f>'05-21 Gen Pivot'!Y373</f>
        <v>467.5</v>
      </c>
      <c r="AL379" s="8">
        <f t="shared" si="158"/>
        <v>1</v>
      </c>
      <c r="AN379" s="8">
        <f t="shared" si="159"/>
        <v>280.41759999999999</v>
      </c>
      <c r="AP379" s="12">
        <f t="shared" si="160"/>
        <v>-188.08240000000001</v>
      </c>
      <c r="AR379" s="122">
        <f>'05-21 Gen Pivot'!X373</f>
        <v>1475.5</v>
      </c>
    </row>
    <row r="380" spans="1:44" x14ac:dyDescent="0.25">
      <c r="A380" s="126">
        <f t="shared" si="157"/>
        <v>44332.374999999105</v>
      </c>
      <c r="B380" s="171">
        <v>385</v>
      </c>
      <c r="C380" s="98"/>
      <c r="D380" s="98"/>
      <c r="E380" s="89">
        <f t="shared" si="136"/>
        <v>385</v>
      </c>
      <c r="F380" s="29">
        <f t="shared" si="137"/>
        <v>369</v>
      </c>
      <c r="G380" s="28" t="str">
        <f t="shared" si="138"/>
        <v>Yes</v>
      </c>
      <c r="H380" s="33">
        <f>'05-21 Hourly Purch Alloc'!F374</f>
        <v>204.21199999999999</v>
      </c>
      <c r="I380" s="23">
        <f t="shared" si="139"/>
        <v>5.36</v>
      </c>
      <c r="J380" s="13">
        <f t="shared" si="140"/>
        <v>204.21199999999999</v>
      </c>
      <c r="K380" s="96">
        <f t="shared" si="141"/>
        <v>204.21199999999999</v>
      </c>
      <c r="L380" s="13">
        <f t="shared" si="142"/>
        <v>282.89760000000001</v>
      </c>
      <c r="M380" s="13">
        <f t="shared" si="143"/>
        <v>572.5</v>
      </c>
      <c r="N380" s="13">
        <f t="shared" si="144"/>
        <v>488.93</v>
      </c>
      <c r="O380" s="11">
        <f t="shared" si="145"/>
        <v>0</v>
      </c>
      <c r="P380" s="11">
        <f t="shared" si="146"/>
        <v>0</v>
      </c>
      <c r="Q380" s="11">
        <f t="shared" si="147"/>
        <v>0</v>
      </c>
      <c r="R380" s="15">
        <f t="shared" si="148"/>
        <v>0</v>
      </c>
      <c r="S380" s="15">
        <f t="shared" si="149"/>
        <v>0</v>
      </c>
      <c r="T380" s="15">
        <f t="shared" si="150"/>
        <v>0</v>
      </c>
      <c r="U380" s="121">
        <f>'05-21 Hourly Purch Alloc'!J374</f>
        <v>19.479962000274224</v>
      </c>
      <c r="V380" s="109">
        <f t="shared" si="151"/>
        <v>0</v>
      </c>
      <c r="W380" s="16">
        <f t="shared" si="152"/>
        <v>21.206728953433903</v>
      </c>
      <c r="X380" s="17">
        <f t="shared" si="153"/>
        <v>0</v>
      </c>
      <c r="Y380" s="18">
        <f t="shared" si="154"/>
        <v>0</v>
      </c>
      <c r="Z380" s="191"/>
      <c r="AA380" s="113">
        <f t="shared" si="155"/>
        <v>0</v>
      </c>
      <c r="AB380" s="4">
        <f t="shared" si="156"/>
        <v>0</v>
      </c>
      <c r="AD380" s="8"/>
      <c r="AE380" s="46">
        <f>'05-21 Gen Pivot'!V374</f>
        <v>282.89760000000001</v>
      </c>
      <c r="AF380" s="120">
        <f>'05-21 KP Int Load &amp; Marg Loss'!N370</f>
        <v>488.93</v>
      </c>
      <c r="AG380" s="47">
        <f>'05-21 KP Int Load &amp; Marg Loss'!V370</f>
        <v>5.36</v>
      </c>
      <c r="AH380" s="46">
        <f>'05-21 Gen Pivot'!W374</f>
        <v>572.5</v>
      </c>
      <c r="AJ380" s="122">
        <f>'05-21 Gen Pivot'!Y374</f>
        <v>570.5</v>
      </c>
      <c r="AL380" s="8">
        <f t="shared" si="158"/>
        <v>2</v>
      </c>
      <c r="AN380" s="8">
        <f t="shared" si="159"/>
        <v>282.89760000000001</v>
      </c>
      <c r="AP380" s="12">
        <f t="shared" si="160"/>
        <v>-289.60239999999999</v>
      </c>
      <c r="AR380" s="122">
        <f>'05-21 Gen Pivot'!X374</f>
        <v>1475.5</v>
      </c>
    </row>
    <row r="381" spans="1:44" x14ac:dyDescent="0.25">
      <c r="A381" s="126">
        <f t="shared" si="157"/>
        <v>44332.416666665769</v>
      </c>
      <c r="B381" s="171">
        <v>385</v>
      </c>
      <c r="C381" s="98"/>
      <c r="D381" s="98"/>
      <c r="E381" s="89">
        <f t="shared" si="136"/>
        <v>385</v>
      </c>
      <c r="F381" s="29">
        <f t="shared" si="137"/>
        <v>370</v>
      </c>
      <c r="G381" s="28" t="str">
        <f t="shared" si="138"/>
        <v>Yes</v>
      </c>
      <c r="H381" s="33">
        <f>'05-21 Hourly Purch Alloc'!F375</f>
        <v>222.02199999999999</v>
      </c>
      <c r="I381" s="23">
        <f t="shared" si="139"/>
        <v>6.05</v>
      </c>
      <c r="J381" s="13">
        <f t="shared" si="140"/>
        <v>222.02199999999999</v>
      </c>
      <c r="K381" s="96">
        <f t="shared" si="141"/>
        <v>222.02199999999999</v>
      </c>
      <c r="L381" s="13">
        <f t="shared" si="142"/>
        <v>281.61919999999998</v>
      </c>
      <c r="M381" s="13">
        <f t="shared" si="143"/>
        <v>518</v>
      </c>
      <c r="N381" s="13">
        <f t="shared" si="144"/>
        <v>509.7</v>
      </c>
      <c r="O381" s="11">
        <f t="shared" si="145"/>
        <v>0</v>
      </c>
      <c r="P381" s="11">
        <f t="shared" si="146"/>
        <v>0</v>
      </c>
      <c r="Q381" s="11">
        <f t="shared" si="147"/>
        <v>0</v>
      </c>
      <c r="R381" s="15">
        <f t="shared" si="148"/>
        <v>0</v>
      </c>
      <c r="S381" s="15">
        <f t="shared" si="149"/>
        <v>0</v>
      </c>
      <c r="T381" s="15">
        <f t="shared" si="150"/>
        <v>0</v>
      </c>
      <c r="U381" s="121">
        <f>'05-21 Hourly Purch Alloc'!J375</f>
        <v>20.690577050922883</v>
      </c>
      <c r="V381" s="109">
        <f t="shared" si="151"/>
        <v>0</v>
      </c>
      <c r="W381" s="16">
        <f t="shared" si="152"/>
        <v>21.206728953433903</v>
      </c>
      <c r="X381" s="17">
        <f t="shared" si="153"/>
        <v>0</v>
      </c>
      <c r="Y381" s="18">
        <f t="shared" si="154"/>
        <v>0</v>
      </c>
      <c r="Z381" s="191"/>
      <c r="AA381" s="113">
        <f t="shared" si="155"/>
        <v>0</v>
      </c>
      <c r="AB381" s="4">
        <f t="shared" si="156"/>
        <v>0</v>
      </c>
      <c r="AD381" s="8"/>
      <c r="AE381" s="46">
        <f>'05-21 Gen Pivot'!V375</f>
        <v>281.61919999999998</v>
      </c>
      <c r="AF381" s="120">
        <f>'05-21 KP Int Load &amp; Marg Loss'!N371</f>
        <v>509.7</v>
      </c>
      <c r="AG381" s="47">
        <f>'05-21 KP Int Load &amp; Marg Loss'!V371</f>
        <v>6.05</v>
      </c>
      <c r="AH381" s="46">
        <f>'05-21 Gen Pivot'!W375</f>
        <v>518</v>
      </c>
      <c r="AJ381" s="122">
        <f>'05-21 Gen Pivot'!Y375</f>
        <v>516.5</v>
      </c>
      <c r="AL381" s="8">
        <f t="shared" si="158"/>
        <v>1.5</v>
      </c>
      <c r="AN381" s="8">
        <f t="shared" si="159"/>
        <v>281.61919999999998</v>
      </c>
      <c r="AP381" s="12">
        <f t="shared" si="160"/>
        <v>-236.38080000000002</v>
      </c>
      <c r="AR381" s="122">
        <f>'05-21 Gen Pivot'!X375</f>
        <v>1475.5</v>
      </c>
    </row>
    <row r="382" spans="1:44" x14ac:dyDescent="0.25">
      <c r="A382" s="126">
        <f t="shared" si="157"/>
        <v>44332.458333332434</v>
      </c>
      <c r="B382" s="171">
        <v>385</v>
      </c>
      <c r="C382" s="98"/>
      <c r="D382" s="98"/>
      <c r="E382" s="89">
        <f t="shared" si="136"/>
        <v>385</v>
      </c>
      <c r="F382" s="29">
        <f t="shared" si="137"/>
        <v>371</v>
      </c>
      <c r="G382" s="28" t="str">
        <f t="shared" si="138"/>
        <v>Yes</v>
      </c>
      <c r="H382" s="33">
        <f>'05-21 Hourly Purch Alloc'!F376</f>
        <v>229.51999999999998</v>
      </c>
      <c r="I382" s="23">
        <f t="shared" si="139"/>
        <v>6.16</v>
      </c>
      <c r="J382" s="13">
        <f t="shared" si="140"/>
        <v>229.51999999999998</v>
      </c>
      <c r="K382" s="96">
        <f t="shared" si="141"/>
        <v>229.51999999999998</v>
      </c>
      <c r="L382" s="13">
        <f t="shared" si="142"/>
        <v>280.93280000000004</v>
      </c>
      <c r="M382" s="13">
        <f t="shared" si="143"/>
        <v>529.5</v>
      </c>
      <c r="N382" s="13">
        <f t="shared" si="144"/>
        <v>515.04</v>
      </c>
      <c r="O382" s="11">
        <f t="shared" si="145"/>
        <v>0</v>
      </c>
      <c r="P382" s="11">
        <f t="shared" si="146"/>
        <v>0</v>
      </c>
      <c r="Q382" s="11">
        <f t="shared" si="147"/>
        <v>0</v>
      </c>
      <c r="R382" s="15">
        <f t="shared" si="148"/>
        <v>0</v>
      </c>
      <c r="S382" s="15">
        <f t="shared" si="149"/>
        <v>0</v>
      </c>
      <c r="T382" s="15">
        <f t="shared" si="150"/>
        <v>0</v>
      </c>
      <c r="U382" s="121">
        <f>'05-21 Hourly Purch Alloc'!J376</f>
        <v>21.159981700941096</v>
      </c>
      <c r="V382" s="109">
        <f t="shared" si="151"/>
        <v>0</v>
      </c>
      <c r="W382" s="16">
        <f t="shared" si="152"/>
        <v>21.206728953433903</v>
      </c>
      <c r="X382" s="17">
        <f t="shared" si="153"/>
        <v>0</v>
      </c>
      <c r="Y382" s="18">
        <f t="shared" si="154"/>
        <v>0</v>
      </c>
      <c r="Z382" s="191"/>
      <c r="AA382" s="113">
        <f t="shared" si="155"/>
        <v>0</v>
      </c>
      <c r="AB382" s="4">
        <f t="shared" si="156"/>
        <v>0</v>
      </c>
      <c r="AD382" s="8"/>
      <c r="AE382" s="46">
        <f>'05-21 Gen Pivot'!V376</f>
        <v>280.93280000000004</v>
      </c>
      <c r="AF382" s="120">
        <f>'05-21 KP Int Load &amp; Marg Loss'!N372</f>
        <v>515.04</v>
      </c>
      <c r="AG382" s="47">
        <f>'05-21 KP Int Load &amp; Marg Loss'!V372</f>
        <v>6.16</v>
      </c>
      <c r="AH382" s="46">
        <f>'05-21 Gen Pivot'!W376</f>
        <v>529.5</v>
      </c>
      <c r="AJ382" s="122">
        <f>'05-21 Gen Pivot'!Y376</f>
        <v>528</v>
      </c>
      <c r="AL382" s="8">
        <f t="shared" si="158"/>
        <v>1.5</v>
      </c>
      <c r="AN382" s="8">
        <f t="shared" si="159"/>
        <v>280.93280000000004</v>
      </c>
      <c r="AP382" s="12">
        <f t="shared" si="160"/>
        <v>-248.56719999999996</v>
      </c>
      <c r="AR382" s="122">
        <f>'05-21 Gen Pivot'!X376</f>
        <v>1475.5</v>
      </c>
    </row>
    <row r="383" spans="1:44" x14ac:dyDescent="0.25">
      <c r="A383" s="126">
        <f t="shared" si="157"/>
        <v>44332.499999999098</v>
      </c>
      <c r="B383" s="171">
        <v>385</v>
      </c>
      <c r="C383" s="98"/>
      <c r="D383" s="98"/>
      <c r="E383" s="89">
        <f t="shared" si="136"/>
        <v>385</v>
      </c>
      <c r="F383" s="29">
        <f t="shared" si="137"/>
        <v>372</v>
      </c>
      <c r="G383" s="28" t="str">
        <f t="shared" si="138"/>
        <v>Yes</v>
      </c>
      <c r="H383" s="33">
        <f>'05-21 Hourly Purch Alloc'!F377</f>
        <v>226.82599999999999</v>
      </c>
      <c r="I383" s="23">
        <f t="shared" si="139"/>
        <v>6.26</v>
      </c>
      <c r="J383" s="13">
        <f t="shared" si="140"/>
        <v>226.82599999999999</v>
      </c>
      <c r="K383" s="96">
        <f t="shared" si="141"/>
        <v>226.82599999999999</v>
      </c>
      <c r="L383" s="13">
        <f t="shared" si="142"/>
        <v>286.01760000000002</v>
      </c>
      <c r="M383" s="13">
        <f t="shared" si="143"/>
        <v>545.5</v>
      </c>
      <c r="N383" s="13">
        <f t="shared" si="144"/>
        <v>512.42999999999995</v>
      </c>
      <c r="O383" s="11">
        <f t="shared" si="145"/>
        <v>0</v>
      </c>
      <c r="P383" s="11">
        <f t="shared" si="146"/>
        <v>0</v>
      </c>
      <c r="Q383" s="11">
        <f t="shared" si="147"/>
        <v>0</v>
      </c>
      <c r="R383" s="15">
        <f t="shared" si="148"/>
        <v>0</v>
      </c>
      <c r="S383" s="15">
        <f t="shared" si="149"/>
        <v>0</v>
      </c>
      <c r="T383" s="15">
        <f t="shared" si="150"/>
        <v>0</v>
      </c>
      <c r="U383" s="121">
        <f>'05-21 Hourly Purch Alloc'!J377</f>
        <v>21.679961732781955</v>
      </c>
      <c r="V383" s="109">
        <f t="shared" si="151"/>
        <v>0</v>
      </c>
      <c r="W383" s="16">
        <f t="shared" si="152"/>
        <v>21.206728953433903</v>
      </c>
      <c r="X383" s="17">
        <f t="shared" si="153"/>
        <v>0</v>
      </c>
      <c r="Y383" s="18">
        <f t="shared" si="154"/>
        <v>0</v>
      </c>
      <c r="Z383" s="191"/>
      <c r="AA383" s="113">
        <f t="shared" si="155"/>
        <v>0</v>
      </c>
      <c r="AB383" s="4">
        <f t="shared" si="156"/>
        <v>0</v>
      </c>
      <c r="AD383" s="8"/>
      <c r="AE383" s="46">
        <f>'05-21 Gen Pivot'!V377</f>
        <v>286.01760000000002</v>
      </c>
      <c r="AF383" s="120">
        <f>'05-21 KP Int Load &amp; Marg Loss'!N373</f>
        <v>512.42999999999995</v>
      </c>
      <c r="AG383" s="47">
        <f>'05-21 KP Int Load &amp; Marg Loss'!V373</f>
        <v>6.26</v>
      </c>
      <c r="AH383" s="46">
        <f>'05-21 Gen Pivot'!W377</f>
        <v>545.5</v>
      </c>
      <c r="AJ383" s="122">
        <f>'05-21 Gen Pivot'!Y377</f>
        <v>543.5</v>
      </c>
      <c r="AL383" s="8">
        <f t="shared" si="158"/>
        <v>2</v>
      </c>
      <c r="AN383" s="8">
        <f t="shared" si="159"/>
        <v>286.01760000000002</v>
      </c>
      <c r="AP383" s="12">
        <f t="shared" si="160"/>
        <v>-259.48239999999998</v>
      </c>
      <c r="AR383" s="122">
        <f>'05-21 Gen Pivot'!X377</f>
        <v>1475.5</v>
      </c>
    </row>
    <row r="384" spans="1:44" x14ac:dyDescent="0.25">
      <c r="A384" s="126">
        <f t="shared" si="157"/>
        <v>44332.541666665762</v>
      </c>
      <c r="B384" s="171">
        <v>385</v>
      </c>
      <c r="C384" s="98"/>
      <c r="D384" s="98"/>
      <c r="E384" s="89">
        <f t="shared" si="136"/>
        <v>385</v>
      </c>
      <c r="F384" s="29">
        <f t="shared" si="137"/>
        <v>373</v>
      </c>
      <c r="G384" s="28" t="str">
        <f t="shared" si="138"/>
        <v>Yes</v>
      </c>
      <c r="H384" s="33">
        <f>'05-21 Hourly Purch Alloc'!F378</f>
        <v>232.72300000000001</v>
      </c>
      <c r="I384" s="23">
        <f t="shared" si="139"/>
        <v>6.379999999999999</v>
      </c>
      <c r="J384" s="13">
        <f t="shared" si="140"/>
        <v>232.72300000000001</v>
      </c>
      <c r="K384" s="96">
        <f t="shared" si="141"/>
        <v>232.72300000000001</v>
      </c>
      <c r="L384" s="13">
        <f t="shared" si="142"/>
        <v>284.6096</v>
      </c>
      <c r="M384" s="13">
        <f t="shared" si="143"/>
        <v>546.5</v>
      </c>
      <c r="N384" s="13">
        <f t="shared" si="144"/>
        <v>518.44999999999993</v>
      </c>
      <c r="O384" s="11">
        <f t="shared" si="145"/>
        <v>0</v>
      </c>
      <c r="P384" s="11">
        <f t="shared" si="146"/>
        <v>0</v>
      </c>
      <c r="Q384" s="11">
        <f t="shared" si="147"/>
        <v>0</v>
      </c>
      <c r="R384" s="15">
        <f t="shared" si="148"/>
        <v>0</v>
      </c>
      <c r="S384" s="15">
        <f t="shared" si="149"/>
        <v>0</v>
      </c>
      <c r="T384" s="15">
        <f t="shared" si="150"/>
        <v>0</v>
      </c>
      <c r="U384" s="121">
        <f>'05-21 Hourly Purch Alloc'!J378</f>
        <v>22.159962702440239</v>
      </c>
      <c r="V384" s="109">
        <f t="shared" si="151"/>
        <v>0</v>
      </c>
      <c r="W384" s="16">
        <f t="shared" si="152"/>
        <v>21.206728953433903</v>
      </c>
      <c r="X384" s="17">
        <f t="shared" si="153"/>
        <v>0</v>
      </c>
      <c r="Y384" s="18">
        <f t="shared" si="154"/>
        <v>0</v>
      </c>
      <c r="Z384" s="191"/>
      <c r="AA384" s="113">
        <f t="shared" si="155"/>
        <v>0</v>
      </c>
      <c r="AB384" s="4">
        <f t="shared" si="156"/>
        <v>0</v>
      </c>
      <c r="AD384" s="8"/>
      <c r="AE384" s="46">
        <f>'05-21 Gen Pivot'!V378</f>
        <v>284.6096</v>
      </c>
      <c r="AF384" s="120">
        <f>'05-21 KP Int Load &amp; Marg Loss'!N374</f>
        <v>518.44999999999993</v>
      </c>
      <c r="AG384" s="47">
        <f>'05-21 KP Int Load &amp; Marg Loss'!V374</f>
        <v>6.379999999999999</v>
      </c>
      <c r="AH384" s="46">
        <f>'05-21 Gen Pivot'!W378</f>
        <v>546.5</v>
      </c>
      <c r="AJ384" s="122">
        <f>'05-21 Gen Pivot'!Y378</f>
        <v>544.5</v>
      </c>
      <c r="AL384" s="8">
        <f t="shared" si="158"/>
        <v>2</v>
      </c>
      <c r="AN384" s="8">
        <f t="shared" si="159"/>
        <v>284.6096</v>
      </c>
      <c r="AP384" s="12">
        <f t="shared" si="160"/>
        <v>-261.8904</v>
      </c>
      <c r="AR384" s="122">
        <f>'05-21 Gen Pivot'!X378</f>
        <v>1475.5</v>
      </c>
    </row>
    <row r="385" spans="1:44" x14ac:dyDescent="0.25">
      <c r="A385" s="126">
        <f t="shared" si="157"/>
        <v>44332.583333332426</v>
      </c>
      <c r="B385" s="171">
        <v>385</v>
      </c>
      <c r="C385" s="98"/>
      <c r="D385" s="98"/>
      <c r="E385" s="89">
        <f t="shared" si="136"/>
        <v>385</v>
      </c>
      <c r="F385" s="29">
        <f t="shared" si="137"/>
        <v>374</v>
      </c>
      <c r="G385" s="28" t="str">
        <f t="shared" si="138"/>
        <v>Yes</v>
      </c>
      <c r="H385" s="33">
        <f>'05-21 Hourly Purch Alloc'!F379</f>
        <v>232.834</v>
      </c>
      <c r="I385" s="23">
        <f t="shared" si="139"/>
        <v>6.6799999999999988</v>
      </c>
      <c r="J385" s="13">
        <f t="shared" si="140"/>
        <v>232.834</v>
      </c>
      <c r="K385" s="96">
        <f t="shared" si="141"/>
        <v>232.834</v>
      </c>
      <c r="L385" s="13">
        <f t="shared" si="142"/>
        <v>281.75360000000001</v>
      </c>
      <c r="M385" s="13">
        <f t="shared" si="143"/>
        <v>524</v>
      </c>
      <c r="N385" s="13">
        <f t="shared" si="144"/>
        <v>518.86000000000013</v>
      </c>
      <c r="O385" s="11">
        <f t="shared" si="145"/>
        <v>0</v>
      </c>
      <c r="P385" s="11">
        <f t="shared" si="146"/>
        <v>0</v>
      </c>
      <c r="Q385" s="11">
        <f t="shared" si="147"/>
        <v>0</v>
      </c>
      <c r="R385" s="15">
        <f t="shared" si="148"/>
        <v>0</v>
      </c>
      <c r="S385" s="15">
        <f t="shared" si="149"/>
        <v>0</v>
      </c>
      <c r="T385" s="15">
        <f t="shared" si="150"/>
        <v>0</v>
      </c>
      <c r="U385" s="121">
        <f>'05-21 Hourly Purch Alloc'!J379</f>
        <v>22.499961345851553</v>
      </c>
      <c r="V385" s="109">
        <f t="shared" si="151"/>
        <v>0</v>
      </c>
      <c r="W385" s="16">
        <f t="shared" si="152"/>
        <v>21.206728953433903</v>
      </c>
      <c r="X385" s="17">
        <f t="shared" si="153"/>
        <v>0</v>
      </c>
      <c r="Y385" s="18">
        <f t="shared" si="154"/>
        <v>0</v>
      </c>
      <c r="Z385" s="191"/>
      <c r="AA385" s="113">
        <f t="shared" si="155"/>
        <v>0</v>
      </c>
      <c r="AB385" s="4">
        <f t="shared" si="156"/>
        <v>0</v>
      </c>
      <c r="AD385" s="8"/>
      <c r="AE385" s="46">
        <f>'05-21 Gen Pivot'!V379</f>
        <v>281.75360000000001</v>
      </c>
      <c r="AF385" s="120">
        <f>'05-21 KP Int Load &amp; Marg Loss'!N375</f>
        <v>518.86000000000013</v>
      </c>
      <c r="AG385" s="47">
        <f>'05-21 KP Int Load &amp; Marg Loss'!V375</f>
        <v>6.6799999999999988</v>
      </c>
      <c r="AH385" s="46">
        <f>'05-21 Gen Pivot'!W379</f>
        <v>524</v>
      </c>
      <c r="AJ385" s="122">
        <f>'05-21 Gen Pivot'!Y379</f>
        <v>522.5</v>
      </c>
      <c r="AL385" s="8">
        <f t="shared" si="158"/>
        <v>1.5</v>
      </c>
      <c r="AN385" s="8">
        <f t="shared" si="159"/>
        <v>281.75360000000001</v>
      </c>
      <c r="AP385" s="12">
        <f t="shared" si="160"/>
        <v>-242.24639999999999</v>
      </c>
      <c r="AR385" s="122">
        <f>'05-21 Gen Pivot'!X379</f>
        <v>1475.5</v>
      </c>
    </row>
    <row r="386" spans="1:44" x14ac:dyDescent="0.25">
      <c r="A386" s="126">
        <f t="shared" si="157"/>
        <v>44332.624999999091</v>
      </c>
      <c r="B386" s="171">
        <v>385</v>
      </c>
      <c r="C386" s="98"/>
      <c r="D386" s="98"/>
      <c r="E386" s="89">
        <f t="shared" si="136"/>
        <v>385</v>
      </c>
      <c r="F386" s="29">
        <f t="shared" si="137"/>
        <v>375</v>
      </c>
      <c r="G386" s="28" t="str">
        <f t="shared" si="138"/>
        <v>Yes</v>
      </c>
      <c r="H386" s="33">
        <f>'05-21 Hourly Purch Alloc'!F380</f>
        <v>230.51099999999997</v>
      </c>
      <c r="I386" s="23">
        <f t="shared" si="139"/>
        <v>6.7199999999999989</v>
      </c>
      <c r="J386" s="13">
        <f t="shared" si="140"/>
        <v>230.51099999999997</v>
      </c>
      <c r="K386" s="96">
        <f t="shared" si="141"/>
        <v>230.51099999999997</v>
      </c>
      <c r="L386" s="13">
        <f t="shared" si="142"/>
        <v>284.8288</v>
      </c>
      <c r="M386" s="13">
        <f t="shared" si="143"/>
        <v>583</v>
      </c>
      <c r="N386" s="13">
        <f t="shared" si="144"/>
        <v>516.59</v>
      </c>
      <c r="O386" s="11">
        <f t="shared" si="145"/>
        <v>0</v>
      </c>
      <c r="P386" s="11">
        <f t="shared" si="146"/>
        <v>0</v>
      </c>
      <c r="Q386" s="11">
        <f t="shared" si="147"/>
        <v>0</v>
      </c>
      <c r="R386" s="15">
        <f t="shared" si="148"/>
        <v>0</v>
      </c>
      <c r="S386" s="15">
        <f t="shared" si="149"/>
        <v>0</v>
      </c>
      <c r="T386" s="15">
        <f t="shared" si="150"/>
        <v>0</v>
      </c>
      <c r="U386" s="121">
        <f>'05-21 Hourly Purch Alloc'!J380</f>
        <v>22.689980087718155</v>
      </c>
      <c r="V386" s="109">
        <f t="shared" si="151"/>
        <v>0</v>
      </c>
      <c r="W386" s="16">
        <f t="shared" si="152"/>
        <v>21.206728953433903</v>
      </c>
      <c r="X386" s="17">
        <f t="shared" si="153"/>
        <v>0</v>
      </c>
      <c r="Y386" s="18">
        <f t="shared" si="154"/>
        <v>0</v>
      </c>
      <c r="Z386" s="191"/>
      <c r="AA386" s="113">
        <f t="shared" si="155"/>
        <v>0</v>
      </c>
      <c r="AB386" s="4">
        <f t="shared" si="156"/>
        <v>0</v>
      </c>
      <c r="AD386" s="8"/>
      <c r="AE386" s="46">
        <f>'05-21 Gen Pivot'!V380</f>
        <v>284.8288</v>
      </c>
      <c r="AF386" s="120">
        <f>'05-21 KP Int Load &amp; Marg Loss'!N376</f>
        <v>516.59</v>
      </c>
      <c r="AG386" s="47">
        <f>'05-21 KP Int Load &amp; Marg Loss'!V376</f>
        <v>6.7199999999999989</v>
      </c>
      <c r="AH386" s="46">
        <f>'05-21 Gen Pivot'!W380</f>
        <v>583</v>
      </c>
      <c r="AJ386" s="122">
        <f>'05-21 Gen Pivot'!Y380</f>
        <v>580.5</v>
      </c>
      <c r="AL386" s="8">
        <f t="shared" si="158"/>
        <v>2.5</v>
      </c>
      <c r="AN386" s="8">
        <f t="shared" si="159"/>
        <v>284.8288</v>
      </c>
      <c r="AP386" s="12">
        <f t="shared" si="160"/>
        <v>-298.1712</v>
      </c>
      <c r="AR386" s="122">
        <f>'05-21 Gen Pivot'!X380</f>
        <v>1475.5</v>
      </c>
    </row>
    <row r="387" spans="1:44" x14ac:dyDescent="0.25">
      <c r="A387" s="126">
        <f t="shared" si="157"/>
        <v>44332.666666665755</v>
      </c>
      <c r="B387" s="171">
        <v>385</v>
      </c>
      <c r="C387" s="98"/>
      <c r="D387" s="98"/>
      <c r="E387" s="89">
        <f t="shared" si="136"/>
        <v>385</v>
      </c>
      <c r="F387" s="29">
        <f t="shared" si="137"/>
        <v>376</v>
      </c>
      <c r="G387" s="28" t="str">
        <f t="shared" si="138"/>
        <v>Yes</v>
      </c>
      <c r="H387" s="33">
        <f>'05-21 Hourly Purch Alloc'!F381</f>
        <v>229.232</v>
      </c>
      <c r="I387" s="23">
        <f t="shared" si="139"/>
        <v>6.9399999999999986</v>
      </c>
      <c r="J387" s="13">
        <f t="shared" si="140"/>
        <v>229.232</v>
      </c>
      <c r="K387" s="96">
        <f t="shared" si="141"/>
        <v>229.232</v>
      </c>
      <c r="L387" s="13">
        <f t="shared" si="142"/>
        <v>289.87200000000001</v>
      </c>
      <c r="M387" s="13">
        <f t="shared" si="143"/>
        <v>548.5</v>
      </c>
      <c r="N387" s="13">
        <f t="shared" si="144"/>
        <v>515.51</v>
      </c>
      <c r="O387" s="11">
        <f t="shared" si="145"/>
        <v>0</v>
      </c>
      <c r="P387" s="11">
        <f t="shared" si="146"/>
        <v>0</v>
      </c>
      <c r="Q387" s="11">
        <f t="shared" si="147"/>
        <v>0</v>
      </c>
      <c r="R387" s="15">
        <f t="shared" si="148"/>
        <v>0</v>
      </c>
      <c r="S387" s="15">
        <f t="shared" si="149"/>
        <v>0</v>
      </c>
      <c r="T387" s="15">
        <f t="shared" si="150"/>
        <v>0</v>
      </c>
      <c r="U387" s="121">
        <f>'05-21 Hourly Purch Alloc'!J381</f>
        <v>23.650000872478536</v>
      </c>
      <c r="V387" s="109">
        <f t="shared" si="151"/>
        <v>0</v>
      </c>
      <c r="W387" s="16">
        <f t="shared" si="152"/>
        <v>21.206728953433903</v>
      </c>
      <c r="X387" s="17">
        <f t="shared" si="153"/>
        <v>0</v>
      </c>
      <c r="Y387" s="18">
        <f t="shared" si="154"/>
        <v>0</v>
      </c>
      <c r="Z387" s="191"/>
      <c r="AA387" s="113">
        <f t="shared" si="155"/>
        <v>0</v>
      </c>
      <c r="AB387" s="4">
        <f t="shared" si="156"/>
        <v>0</v>
      </c>
      <c r="AD387" s="8"/>
      <c r="AE387" s="46">
        <f>'05-21 Gen Pivot'!V381</f>
        <v>289.87200000000001</v>
      </c>
      <c r="AF387" s="120">
        <f>'05-21 KP Int Load &amp; Marg Loss'!N377</f>
        <v>515.51</v>
      </c>
      <c r="AG387" s="47">
        <f>'05-21 KP Int Load &amp; Marg Loss'!V377</f>
        <v>6.9399999999999986</v>
      </c>
      <c r="AH387" s="46">
        <f>'05-21 Gen Pivot'!W381</f>
        <v>548.5</v>
      </c>
      <c r="AJ387" s="122">
        <f>'05-21 Gen Pivot'!Y381</f>
        <v>546.5</v>
      </c>
      <c r="AL387" s="8">
        <f t="shared" si="158"/>
        <v>2</v>
      </c>
      <c r="AN387" s="8">
        <f t="shared" si="159"/>
        <v>289.87200000000001</v>
      </c>
      <c r="AP387" s="12">
        <f t="shared" si="160"/>
        <v>-258.62799999999999</v>
      </c>
      <c r="AR387" s="122">
        <f>'05-21 Gen Pivot'!X381</f>
        <v>1475.5</v>
      </c>
    </row>
    <row r="388" spans="1:44" x14ac:dyDescent="0.25">
      <c r="A388" s="126">
        <f t="shared" si="157"/>
        <v>44332.708333332419</v>
      </c>
      <c r="B388" s="171">
        <v>385</v>
      </c>
      <c r="C388" s="98"/>
      <c r="D388" s="98"/>
      <c r="E388" s="89">
        <f t="shared" si="136"/>
        <v>385</v>
      </c>
      <c r="F388" s="29">
        <f t="shared" si="137"/>
        <v>377</v>
      </c>
      <c r="G388" s="28" t="str">
        <f t="shared" si="138"/>
        <v>Yes</v>
      </c>
      <c r="H388" s="33">
        <f>'05-21 Hourly Purch Alloc'!F382</f>
        <v>239.51300000000001</v>
      </c>
      <c r="I388" s="23">
        <f t="shared" si="139"/>
        <v>7.3699999999999992</v>
      </c>
      <c r="J388" s="13">
        <f t="shared" si="140"/>
        <v>239.51300000000001</v>
      </c>
      <c r="K388" s="96">
        <f t="shared" si="141"/>
        <v>239.51300000000001</v>
      </c>
      <c r="L388" s="13">
        <f t="shared" si="142"/>
        <v>309.32</v>
      </c>
      <c r="M388" s="13">
        <f t="shared" si="143"/>
        <v>595.5</v>
      </c>
      <c r="N388" s="13">
        <f t="shared" si="144"/>
        <v>526.72</v>
      </c>
      <c r="O388" s="11">
        <f t="shared" si="145"/>
        <v>0</v>
      </c>
      <c r="P388" s="11">
        <f t="shared" si="146"/>
        <v>0</v>
      </c>
      <c r="Q388" s="11">
        <f t="shared" si="147"/>
        <v>0</v>
      </c>
      <c r="R388" s="15">
        <f t="shared" si="148"/>
        <v>0</v>
      </c>
      <c r="S388" s="15">
        <f t="shared" si="149"/>
        <v>0</v>
      </c>
      <c r="T388" s="15">
        <f t="shared" si="150"/>
        <v>0</v>
      </c>
      <c r="U388" s="121">
        <f>'05-21 Hourly Purch Alloc'!J382</f>
        <v>25.349999791243061</v>
      </c>
      <c r="V388" s="109">
        <f t="shared" si="151"/>
        <v>0</v>
      </c>
      <c r="W388" s="16">
        <f t="shared" si="152"/>
        <v>21.206728953433903</v>
      </c>
      <c r="X388" s="17">
        <f t="shared" si="153"/>
        <v>0</v>
      </c>
      <c r="Y388" s="18">
        <f t="shared" si="154"/>
        <v>0</v>
      </c>
      <c r="Z388" s="191"/>
      <c r="AA388" s="113">
        <f t="shared" si="155"/>
        <v>0</v>
      </c>
      <c r="AB388" s="4">
        <f t="shared" si="156"/>
        <v>0</v>
      </c>
      <c r="AD388" s="8"/>
      <c r="AE388" s="46">
        <f>'05-21 Gen Pivot'!V382</f>
        <v>309.32</v>
      </c>
      <c r="AF388" s="120">
        <f>'05-21 KP Int Load &amp; Marg Loss'!N378</f>
        <v>526.72</v>
      </c>
      <c r="AG388" s="47">
        <f>'05-21 KP Int Load &amp; Marg Loss'!V378</f>
        <v>7.3699999999999992</v>
      </c>
      <c r="AH388" s="46">
        <f>'05-21 Gen Pivot'!W382</f>
        <v>595.5</v>
      </c>
      <c r="AJ388" s="122">
        <f>'05-21 Gen Pivot'!Y382</f>
        <v>593</v>
      </c>
      <c r="AL388" s="8">
        <f t="shared" si="158"/>
        <v>2.5</v>
      </c>
      <c r="AN388" s="8">
        <f t="shared" si="159"/>
        <v>309.32</v>
      </c>
      <c r="AP388" s="12">
        <f t="shared" si="160"/>
        <v>-286.18</v>
      </c>
      <c r="AR388" s="122">
        <f>'05-21 Gen Pivot'!X382</f>
        <v>1475.5</v>
      </c>
    </row>
    <row r="389" spans="1:44" x14ac:dyDescent="0.25">
      <c r="A389" s="126">
        <f t="shared" si="157"/>
        <v>44332.749999999083</v>
      </c>
      <c r="B389" s="171">
        <v>385</v>
      </c>
      <c r="C389" s="98"/>
      <c r="D389" s="98"/>
      <c r="E389" s="89">
        <f t="shared" si="136"/>
        <v>385</v>
      </c>
      <c r="F389" s="29">
        <f t="shared" si="137"/>
        <v>378</v>
      </c>
      <c r="G389" s="28" t="str">
        <f t="shared" si="138"/>
        <v>Yes</v>
      </c>
      <c r="H389" s="33">
        <f>'05-21 Hourly Purch Alloc'!F383</f>
        <v>173.09</v>
      </c>
      <c r="I389" s="23">
        <f t="shared" si="139"/>
        <v>7.92</v>
      </c>
      <c r="J389" s="13">
        <f t="shared" si="140"/>
        <v>173.09</v>
      </c>
      <c r="K389" s="96">
        <f t="shared" si="141"/>
        <v>173.09</v>
      </c>
      <c r="L389" s="13">
        <f t="shared" si="142"/>
        <v>352.05439999999999</v>
      </c>
      <c r="M389" s="13">
        <f t="shared" si="143"/>
        <v>595.5</v>
      </c>
      <c r="N389" s="13">
        <f t="shared" si="144"/>
        <v>515.39</v>
      </c>
      <c r="O389" s="11">
        <f t="shared" si="145"/>
        <v>0</v>
      </c>
      <c r="P389" s="11">
        <f t="shared" si="146"/>
        <v>0</v>
      </c>
      <c r="Q389" s="11">
        <f t="shared" si="147"/>
        <v>0</v>
      </c>
      <c r="R389" s="15">
        <f t="shared" si="148"/>
        <v>0</v>
      </c>
      <c r="S389" s="15">
        <f t="shared" si="149"/>
        <v>0</v>
      </c>
      <c r="T389" s="15">
        <f t="shared" si="150"/>
        <v>0</v>
      </c>
      <c r="U389" s="121">
        <f>'05-21 Hourly Purch Alloc'!J383</f>
        <v>27.409999999999997</v>
      </c>
      <c r="V389" s="109">
        <f t="shared" si="151"/>
        <v>0</v>
      </c>
      <c r="W389" s="16">
        <f t="shared" si="152"/>
        <v>21.206728953433903</v>
      </c>
      <c r="X389" s="17">
        <f t="shared" si="153"/>
        <v>0</v>
      </c>
      <c r="Y389" s="18">
        <f t="shared" si="154"/>
        <v>0</v>
      </c>
      <c r="Z389" s="191"/>
      <c r="AA389" s="113">
        <f t="shared" si="155"/>
        <v>0</v>
      </c>
      <c r="AB389" s="4">
        <f t="shared" si="156"/>
        <v>0</v>
      </c>
      <c r="AD389" s="8"/>
      <c r="AE389" s="46">
        <f>'05-21 Gen Pivot'!V383</f>
        <v>352.05439999999999</v>
      </c>
      <c r="AF389" s="120">
        <f>'05-21 KP Int Load &amp; Marg Loss'!N379</f>
        <v>515.39</v>
      </c>
      <c r="AG389" s="47">
        <f>'05-21 KP Int Load &amp; Marg Loss'!V379</f>
        <v>7.92</v>
      </c>
      <c r="AH389" s="46">
        <f>'05-21 Gen Pivot'!W383</f>
        <v>595.5</v>
      </c>
      <c r="AJ389" s="122">
        <f>'05-21 Gen Pivot'!Y383</f>
        <v>593</v>
      </c>
      <c r="AL389" s="8">
        <f t="shared" si="158"/>
        <v>2.5</v>
      </c>
      <c r="AN389" s="8">
        <f t="shared" si="159"/>
        <v>352.05439999999999</v>
      </c>
      <c r="AP389" s="12">
        <f t="shared" si="160"/>
        <v>-243.44560000000001</v>
      </c>
      <c r="AR389" s="122">
        <f>'05-21 Gen Pivot'!X383</f>
        <v>1475.5</v>
      </c>
    </row>
    <row r="390" spans="1:44" x14ac:dyDescent="0.25">
      <c r="A390" s="126">
        <f t="shared" si="157"/>
        <v>44332.791666665747</v>
      </c>
      <c r="B390" s="171">
        <v>385</v>
      </c>
      <c r="C390" s="98"/>
      <c r="D390" s="98"/>
      <c r="E390" s="89">
        <f t="shared" si="136"/>
        <v>385</v>
      </c>
      <c r="F390" s="29">
        <f t="shared" si="137"/>
        <v>379</v>
      </c>
      <c r="G390" s="28" t="str">
        <f t="shared" si="138"/>
        <v>Yes</v>
      </c>
      <c r="H390" s="33">
        <f>'05-21 Hourly Purch Alloc'!F384</f>
        <v>170.89</v>
      </c>
      <c r="I390" s="23">
        <f t="shared" si="139"/>
        <v>8.02</v>
      </c>
      <c r="J390" s="13">
        <f t="shared" si="140"/>
        <v>170.89</v>
      </c>
      <c r="K390" s="96">
        <f t="shared" si="141"/>
        <v>170.89</v>
      </c>
      <c r="L390" s="13">
        <f t="shared" si="142"/>
        <v>369.93440000000004</v>
      </c>
      <c r="M390" s="13">
        <f t="shared" si="143"/>
        <v>595.5</v>
      </c>
      <c r="N390" s="13">
        <f t="shared" si="144"/>
        <v>517.15</v>
      </c>
      <c r="O390" s="11">
        <f t="shared" si="145"/>
        <v>0</v>
      </c>
      <c r="P390" s="11">
        <f t="shared" si="146"/>
        <v>0</v>
      </c>
      <c r="Q390" s="11">
        <f t="shared" si="147"/>
        <v>0</v>
      </c>
      <c r="R390" s="15">
        <f t="shared" si="148"/>
        <v>0</v>
      </c>
      <c r="S390" s="15">
        <f t="shared" si="149"/>
        <v>0</v>
      </c>
      <c r="T390" s="15">
        <f t="shared" si="150"/>
        <v>0</v>
      </c>
      <c r="U390" s="121">
        <f>'05-21 Hourly Purch Alloc'!J384</f>
        <v>27.220000000000002</v>
      </c>
      <c r="V390" s="109">
        <f t="shared" si="151"/>
        <v>0</v>
      </c>
      <c r="W390" s="16">
        <f t="shared" si="152"/>
        <v>21.206728953433903</v>
      </c>
      <c r="X390" s="17">
        <f t="shared" si="153"/>
        <v>0</v>
      </c>
      <c r="Y390" s="18">
        <f t="shared" si="154"/>
        <v>0</v>
      </c>
      <c r="Z390" s="191"/>
      <c r="AA390" s="113">
        <f t="shared" si="155"/>
        <v>0</v>
      </c>
      <c r="AB390" s="4">
        <f t="shared" si="156"/>
        <v>0</v>
      </c>
      <c r="AD390" s="8"/>
      <c r="AE390" s="46">
        <f>'05-21 Gen Pivot'!V384</f>
        <v>369.93440000000004</v>
      </c>
      <c r="AF390" s="120">
        <f>'05-21 KP Int Load &amp; Marg Loss'!N380</f>
        <v>517.15</v>
      </c>
      <c r="AG390" s="47">
        <f>'05-21 KP Int Load &amp; Marg Loss'!V380</f>
        <v>8.02</v>
      </c>
      <c r="AH390" s="46">
        <f>'05-21 Gen Pivot'!W384</f>
        <v>595.5</v>
      </c>
      <c r="AJ390" s="122">
        <f>'05-21 Gen Pivot'!Y384</f>
        <v>593</v>
      </c>
      <c r="AL390" s="8">
        <f t="shared" si="158"/>
        <v>2.5</v>
      </c>
      <c r="AN390" s="8">
        <f t="shared" si="159"/>
        <v>369.93440000000004</v>
      </c>
      <c r="AP390" s="12">
        <f t="shared" si="160"/>
        <v>-225.56559999999996</v>
      </c>
      <c r="AR390" s="122">
        <f>'05-21 Gen Pivot'!X384</f>
        <v>1475.5</v>
      </c>
    </row>
    <row r="391" spans="1:44" x14ac:dyDescent="0.25">
      <c r="A391" s="126">
        <f t="shared" si="157"/>
        <v>44332.833333332412</v>
      </c>
      <c r="B391" s="171">
        <v>385</v>
      </c>
      <c r="C391" s="98"/>
      <c r="D391" s="98"/>
      <c r="E391" s="89">
        <f t="shared" si="136"/>
        <v>385</v>
      </c>
      <c r="F391" s="29">
        <f t="shared" si="137"/>
        <v>380</v>
      </c>
      <c r="G391" s="28" t="str">
        <f t="shared" si="138"/>
        <v>Yes</v>
      </c>
      <c r="H391" s="33">
        <f>'05-21 Hourly Purch Alloc'!F385</f>
        <v>178.54299999999998</v>
      </c>
      <c r="I391" s="23">
        <f t="shared" si="139"/>
        <v>7.7999999999999989</v>
      </c>
      <c r="J391" s="13">
        <f t="shared" si="140"/>
        <v>178.54299999999998</v>
      </c>
      <c r="K391" s="96">
        <f t="shared" si="141"/>
        <v>178.54299999999998</v>
      </c>
      <c r="L391" s="13">
        <f t="shared" si="142"/>
        <v>334.4</v>
      </c>
      <c r="M391" s="13">
        <f t="shared" si="143"/>
        <v>595.5</v>
      </c>
      <c r="N391" s="13">
        <f t="shared" si="144"/>
        <v>520.75</v>
      </c>
      <c r="O391" s="11">
        <f t="shared" si="145"/>
        <v>0</v>
      </c>
      <c r="P391" s="11">
        <f t="shared" si="146"/>
        <v>0</v>
      </c>
      <c r="Q391" s="11">
        <f t="shared" si="147"/>
        <v>0</v>
      </c>
      <c r="R391" s="15">
        <f t="shared" si="148"/>
        <v>0</v>
      </c>
      <c r="S391" s="15">
        <f t="shared" si="149"/>
        <v>0</v>
      </c>
      <c r="T391" s="15">
        <f t="shared" si="150"/>
        <v>0</v>
      </c>
      <c r="U391" s="121">
        <f>'05-21 Hourly Purch Alloc'!J385</f>
        <v>26.854377931366678</v>
      </c>
      <c r="V391" s="109">
        <f t="shared" si="151"/>
        <v>0</v>
      </c>
      <c r="W391" s="16">
        <f t="shared" si="152"/>
        <v>21.206728953433903</v>
      </c>
      <c r="X391" s="17">
        <f t="shared" si="153"/>
        <v>0</v>
      </c>
      <c r="Y391" s="18">
        <f t="shared" si="154"/>
        <v>0</v>
      </c>
      <c r="Z391" s="191"/>
      <c r="AA391" s="113">
        <f t="shared" si="155"/>
        <v>0</v>
      </c>
      <c r="AB391" s="4">
        <f t="shared" si="156"/>
        <v>0</v>
      </c>
      <c r="AD391" s="8"/>
      <c r="AE391" s="46">
        <f>'05-21 Gen Pivot'!V385</f>
        <v>334.4</v>
      </c>
      <c r="AF391" s="120">
        <f>'05-21 KP Int Load &amp; Marg Loss'!N381</f>
        <v>520.75</v>
      </c>
      <c r="AG391" s="47">
        <f>'05-21 KP Int Load &amp; Marg Loss'!V381</f>
        <v>7.7999999999999989</v>
      </c>
      <c r="AH391" s="46">
        <f>'05-21 Gen Pivot'!W385</f>
        <v>595.5</v>
      </c>
      <c r="AJ391" s="122">
        <f>'05-21 Gen Pivot'!Y385</f>
        <v>593</v>
      </c>
      <c r="AL391" s="8">
        <f t="shared" si="158"/>
        <v>2.5</v>
      </c>
      <c r="AN391" s="8">
        <f t="shared" si="159"/>
        <v>334.4</v>
      </c>
      <c r="AP391" s="12">
        <f t="shared" si="160"/>
        <v>-261.10000000000002</v>
      </c>
      <c r="AR391" s="122">
        <f>'05-21 Gen Pivot'!X385</f>
        <v>1475.5</v>
      </c>
    </row>
    <row r="392" spans="1:44" x14ac:dyDescent="0.25">
      <c r="A392" s="126">
        <f t="shared" si="157"/>
        <v>44332.874999999076</v>
      </c>
      <c r="B392" s="171">
        <v>385</v>
      </c>
      <c r="C392" s="98"/>
      <c r="D392" s="98"/>
      <c r="E392" s="89">
        <f t="shared" si="136"/>
        <v>385</v>
      </c>
      <c r="F392" s="29">
        <f t="shared" si="137"/>
        <v>381</v>
      </c>
      <c r="G392" s="28" t="str">
        <f t="shared" si="138"/>
        <v>Yes</v>
      </c>
      <c r="H392" s="33">
        <f>'05-21 Hourly Purch Alloc'!F386</f>
        <v>207.44799999999998</v>
      </c>
      <c r="I392" s="23">
        <f t="shared" si="139"/>
        <v>7.9899999999999993</v>
      </c>
      <c r="J392" s="13">
        <f t="shared" si="140"/>
        <v>207.44799999999998</v>
      </c>
      <c r="K392" s="96">
        <f t="shared" si="141"/>
        <v>207.44799999999998</v>
      </c>
      <c r="L392" s="13">
        <f t="shared" si="142"/>
        <v>315.32799999999997</v>
      </c>
      <c r="M392" s="13">
        <f t="shared" si="143"/>
        <v>595.5</v>
      </c>
      <c r="N392" s="13">
        <f t="shared" si="144"/>
        <v>530.7600000000001</v>
      </c>
      <c r="O392" s="11">
        <f t="shared" si="145"/>
        <v>0</v>
      </c>
      <c r="P392" s="11">
        <f t="shared" si="146"/>
        <v>0</v>
      </c>
      <c r="Q392" s="11">
        <f t="shared" si="147"/>
        <v>0</v>
      </c>
      <c r="R392" s="15">
        <f t="shared" si="148"/>
        <v>0</v>
      </c>
      <c r="S392" s="15">
        <f t="shared" si="149"/>
        <v>0</v>
      </c>
      <c r="T392" s="15">
        <f t="shared" si="150"/>
        <v>0</v>
      </c>
      <c r="U392" s="121">
        <f>'05-21 Hourly Purch Alloc'!J386</f>
        <v>27.38524625448305</v>
      </c>
      <c r="V392" s="109">
        <f t="shared" si="151"/>
        <v>0</v>
      </c>
      <c r="W392" s="16">
        <f t="shared" si="152"/>
        <v>21.206728953433903</v>
      </c>
      <c r="X392" s="17">
        <f t="shared" si="153"/>
        <v>0</v>
      </c>
      <c r="Y392" s="18">
        <f t="shared" si="154"/>
        <v>0</v>
      </c>
      <c r="Z392" s="191"/>
      <c r="AA392" s="113">
        <f t="shared" si="155"/>
        <v>0</v>
      </c>
      <c r="AB392" s="4">
        <f t="shared" si="156"/>
        <v>0</v>
      </c>
      <c r="AD392" s="8"/>
      <c r="AE392" s="46">
        <f>'05-21 Gen Pivot'!V386</f>
        <v>315.32799999999997</v>
      </c>
      <c r="AF392" s="120">
        <f>'05-21 KP Int Load &amp; Marg Loss'!N382</f>
        <v>530.7600000000001</v>
      </c>
      <c r="AG392" s="47">
        <f>'05-21 KP Int Load &amp; Marg Loss'!V382</f>
        <v>7.9899999999999993</v>
      </c>
      <c r="AH392" s="46">
        <f>'05-21 Gen Pivot'!W386</f>
        <v>595.5</v>
      </c>
      <c r="AJ392" s="122">
        <f>'05-21 Gen Pivot'!Y386</f>
        <v>593</v>
      </c>
      <c r="AL392" s="8">
        <f t="shared" si="158"/>
        <v>2.5</v>
      </c>
      <c r="AN392" s="8">
        <f t="shared" si="159"/>
        <v>315.32799999999997</v>
      </c>
      <c r="AP392" s="12">
        <f t="shared" si="160"/>
        <v>-280.17200000000003</v>
      </c>
      <c r="AR392" s="122">
        <f>'05-21 Gen Pivot'!X386</f>
        <v>1475.5</v>
      </c>
    </row>
    <row r="393" spans="1:44" x14ac:dyDescent="0.25">
      <c r="A393" s="126">
        <f t="shared" si="157"/>
        <v>44332.91666666574</v>
      </c>
      <c r="B393" s="171">
        <v>385</v>
      </c>
      <c r="C393" s="98"/>
      <c r="D393" s="98"/>
      <c r="E393" s="89">
        <f t="shared" si="136"/>
        <v>385</v>
      </c>
      <c r="F393" s="29">
        <f t="shared" si="137"/>
        <v>382</v>
      </c>
      <c r="G393" s="28" t="str">
        <f t="shared" si="138"/>
        <v>Yes</v>
      </c>
      <c r="H393" s="33">
        <f>'05-21 Hourly Purch Alloc'!F387</f>
        <v>210.25700000000001</v>
      </c>
      <c r="I393" s="23">
        <f t="shared" si="139"/>
        <v>8.18</v>
      </c>
      <c r="J393" s="13">
        <f t="shared" si="140"/>
        <v>210.25700000000001</v>
      </c>
      <c r="K393" s="96">
        <f t="shared" si="141"/>
        <v>210.25700000000001</v>
      </c>
      <c r="L393" s="13">
        <f t="shared" si="142"/>
        <v>319.62079999999997</v>
      </c>
      <c r="M393" s="13">
        <f t="shared" si="143"/>
        <v>595.5</v>
      </c>
      <c r="N393" s="13">
        <f t="shared" si="144"/>
        <v>538.06000000000006</v>
      </c>
      <c r="O393" s="11">
        <f t="shared" si="145"/>
        <v>0</v>
      </c>
      <c r="P393" s="11">
        <f t="shared" si="146"/>
        <v>0</v>
      </c>
      <c r="Q393" s="11">
        <f t="shared" si="147"/>
        <v>0</v>
      </c>
      <c r="R393" s="15">
        <f t="shared" si="148"/>
        <v>0</v>
      </c>
      <c r="S393" s="15">
        <f t="shared" si="149"/>
        <v>0</v>
      </c>
      <c r="T393" s="15">
        <f t="shared" si="150"/>
        <v>0</v>
      </c>
      <c r="U393" s="121">
        <f>'05-21 Hourly Purch Alloc'!J387</f>
        <v>26.379874025597246</v>
      </c>
      <c r="V393" s="109">
        <f t="shared" si="151"/>
        <v>0</v>
      </c>
      <c r="W393" s="16">
        <f t="shared" si="152"/>
        <v>21.206728953433903</v>
      </c>
      <c r="X393" s="17">
        <f t="shared" si="153"/>
        <v>0</v>
      </c>
      <c r="Y393" s="18">
        <f t="shared" si="154"/>
        <v>0</v>
      </c>
      <c r="Z393" s="191"/>
      <c r="AA393" s="113">
        <f t="shared" si="155"/>
        <v>0</v>
      </c>
      <c r="AB393" s="4">
        <f t="shared" si="156"/>
        <v>0</v>
      </c>
      <c r="AD393" s="8"/>
      <c r="AE393" s="46">
        <f>'05-21 Gen Pivot'!V387</f>
        <v>319.62079999999997</v>
      </c>
      <c r="AF393" s="120">
        <f>'05-21 KP Int Load &amp; Marg Loss'!N383</f>
        <v>538.06000000000006</v>
      </c>
      <c r="AG393" s="47">
        <f>'05-21 KP Int Load &amp; Marg Loss'!V383</f>
        <v>8.18</v>
      </c>
      <c r="AH393" s="46">
        <f>'05-21 Gen Pivot'!W387</f>
        <v>595.5</v>
      </c>
      <c r="AJ393" s="122">
        <f>'05-21 Gen Pivot'!Y387</f>
        <v>593</v>
      </c>
      <c r="AL393" s="8">
        <f t="shared" si="158"/>
        <v>2.5</v>
      </c>
      <c r="AN393" s="8">
        <f t="shared" si="159"/>
        <v>319.62079999999997</v>
      </c>
      <c r="AP393" s="12">
        <f t="shared" si="160"/>
        <v>-275.87920000000003</v>
      </c>
      <c r="AR393" s="122">
        <f>'05-21 Gen Pivot'!X387</f>
        <v>1475.5</v>
      </c>
    </row>
    <row r="394" spans="1:44" x14ac:dyDescent="0.25">
      <c r="A394" s="126">
        <f t="shared" si="157"/>
        <v>44332.958333332404</v>
      </c>
      <c r="B394" s="171">
        <v>385</v>
      </c>
      <c r="C394" s="98"/>
      <c r="D394" s="98"/>
      <c r="E394" s="89">
        <f t="shared" si="136"/>
        <v>385</v>
      </c>
      <c r="F394" s="29">
        <f t="shared" si="137"/>
        <v>383</v>
      </c>
      <c r="G394" s="28" t="str">
        <f t="shared" si="138"/>
        <v>Yes</v>
      </c>
      <c r="H394" s="33">
        <f>'05-21 Hourly Purch Alloc'!F388</f>
        <v>231.589</v>
      </c>
      <c r="I394" s="23">
        <f t="shared" si="139"/>
        <v>7.7299999999999995</v>
      </c>
      <c r="J394" s="13">
        <f t="shared" si="140"/>
        <v>231.589</v>
      </c>
      <c r="K394" s="96">
        <f t="shared" si="141"/>
        <v>231.589</v>
      </c>
      <c r="L394" s="13">
        <f t="shared" si="142"/>
        <v>289.62720000000002</v>
      </c>
      <c r="M394" s="13">
        <f t="shared" si="143"/>
        <v>575</v>
      </c>
      <c r="N394" s="13">
        <f t="shared" si="144"/>
        <v>518.67000000000007</v>
      </c>
      <c r="O394" s="11">
        <f t="shared" si="145"/>
        <v>0</v>
      </c>
      <c r="P394" s="11">
        <f t="shared" si="146"/>
        <v>0</v>
      </c>
      <c r="Q394" s="11">
        <f t="shared" si="147"/>
        <v>0</v>
      </c>
      <c r="R394" s="15">
        <f t="shared" si="148"/>
        <v>0</v>
      </c>
      <c r="S394" s="15">
        <f t="shared" si="149"/>
        <v>0</v>
      </c>
      <c r="T394" s="15">
        <f t="shared" si="150"/>
        <v>0</v>
      </c>
      <c r="U394" s="121">
        <f>'05-21 Hourly Purch Alloc'!J388</f>
        <v>22.020018221936276</v>
      </c>
      <c r="V394" s="109">
        <f t="shared" si="151"/>
        <v>0</v>
      </c>
      <c r="W394" s="16">
        <f t="shared" si="152"/>
        <v>21.206728953433903</v>
      </c>
      <c r="X394" s="17">
        <f t="shared" si="153"/>
        <v>0</v>
      </c>
      <c r="Y394" s="18">
        <f t="shared" si="154"/>
        <v>0</v>
      </c>
      <c r="Z394" s="191"/>
      <c r="AA394" s="113">
        <f t="shared" si="155"/>
        <v>0</v>
      </c>
      <c r="AB394" s="4">
        <f t="shared" si="156"/>
        <v>0</v>
      </c>
      <c r="AD394" s="8"/>
      <c r="AE394" s="46">
        <f>'05-21 Gen Pivot'!V388</f>
        <v>289.62720000000002</v>
      </c>
      <c r="AF394" s="120">
        <f>'05-21 KP Int Load &amp; Marg Loss'!N384</f>
        <v>518.67000000000007</v>
      </c>
      <c r="AG394" s="47">
        <f>'05-21 KP Int Load &amp; Marg Loss'!V384</f>
        <v>7.7299999999999995</v>
      </c>
      <c r="AH394" s="46">
        <f>'05-21 Gen Pivot'!W388</f>
        <v>575</v>
      </c>
      <c r="AJ394" s="122">
        <f>'05-21 Gen Pivot'!Y388</f>
        <v>573</v>
      </c>
      <c r="AL394" s="8">
        <f t="shared" si="158"/>
        <v>2</v>
      </c>
      <c r="AN394" s="8">
        <f t="shared" si="159"/>
        <v>289.62720000000002</v>
      </c>
      <c r="AP394" s="12">
        <f t="shared" si="160"/>
        <v>-285.37279999999998</v>
      </c>
      <c r="AR394" s="122">
        <f>'05-21 Gen Pivot'!X388</f>
        <v>1475.5</v>
      </c>
    </row>
    <row r="395" spans="1:44" x14ac:dyDescent="0.25">
      <c r="A395" s="126">
        <f t="shared" si="157"/>
        <v>44332.999999999069</v>
      </c>
      <c r="B395" s="171">
        <v>385</v>
      </c>
      <c r="C395" s="98"/>
      <c r="D395" s="98"/>
      <c r="E395" s="89">
        <f t="shared" si="136"/>
        <v>385</v>
      </c>
      <c r="F395" s="29">
        <f t="shared" si="137"/>
        <v>384</v>
      </c>
      <c r="G395" s="28" t="str">
        <f t="shared" si="138"/>
        <v>Yes</v>
      </c>
      <c r="H395" s="33">
        <f>'05-21 Hourly Purch Alloc'!F389</f>
        <v>196.45699999999999</v>
      </c>
      <c r="I395" s="23">
        <f t="shared" si="139"/>
        <v>7.02</v>
      </c>
      <c r="J395" s="13">
        <f t="shared" si="140"/>
        <v>196.45699999999999</v>
      </c>
      <c r="K395" s="96">
        <f t="shared" si="141"/>
        <v>196.45699999999999</v>
      </c>
      <c r="L395" s="13">
        <f t="shared" si="142"/>
        <v>288.0736</v>
      </c>
      <c r="M395" s="13">
        <f t="shared" si="143"/>
        <v>541</v>
      </c>
      <c r="N395" s="13">
        <f t="shared" si="144"/>
        <v>482.82</v>
      </c>
      <c r="O395" s="11">
        <f t="shared" si="145"/>
        <v>0</v>
      </c>
      <c r="P395" s="11">
        <f t="shared" si="146"/>
        <v>0</v>
      </c>
      <c r="Q395" s="11">
        <f t="shared" si="147"/>
        <v>0</v>
      </c>
      <c r="R395" s="15">
        <f t="shared" si="148"/>
        <v>0</v>
      </c>
      <c r="S395" s="15">
        <f t="shared" si="149"/>
        <v>0</v>
      </c>
      <c r="T395" s="15">
        <f t="shared" si="150"/>
        <v>0</v>
      </c>
      <c r="U395" s="121">
        <f>'05-21 Hourly Purch Alloc'!J389</f>
        <v>18.839959889441456</v>
      </c>
      <c r="V395" s="109">
        <f t="shared" si="151"/>
        <v>0</v>
      </c>
      <c r="W395" s="16">
        <f t="shared" si="152"/>
        <v>21.206728953433903</v>
      </c>
      <c r="X395" s="17">
        <f t="shared" si="153"/>
        <v>0</v>
      </c>
      <c r="Y395" s="18">
        <f t="shared" si="154"/>
        <v>0</v>
      </c>
      <c r="Z395" s="191"/>
      <c r="AA395" s="113">
        <f t="shared" si="155"/>
        <v>0</v>
      </c>
      <c r="AB395" s="4">
        <f t="shared" si="156"/>
        <v>0</v>
      </c>
      <c r="AD395" s="8"/>
      <c r="AE395" s="46">
        <f>'05-21 Gen Pivot'!V389</f>
        <v>288.0736</v>
      </c>
      <c r="AF395" s="120">
        <f>'05-21 KP Int Load &amp; Marg Loss'!N385</f>
        <v>482.82</v>
      </c>
      <c r="AG395" s="47">
        <f>'05-21 KP Int Load &amp; Marg Loss'!V385</f>
        <v>7.02</v>
      </c>
      <c r="AH395" s="46">
        <f>'05-21 Gen Pivot'!W389</f>
        <v>541</v>
      </c>
      <c r="AJ395" s="122">
        <f>'05-21 Gen Pivot'!Y389</f>
        <v>539.5</v>
      </c>
      <c r="AL395" s="8">
        <f t="shared" si="158"/>
        <v>1.5</v>
      </c>
      <c r="AN395" s="8">
        <f t="shared" si="159"/>
        <v>288.0736</v>
      </c>
      <c r="AP395" s="12">
        <f t="shared" si="160"/>
        <v>-252.9264</v>
      </c>
      <c r="AR395" s="122">
        <f>'05-21 Gen Pivot'!X389</f>
        <v>1475.5</v>
      </c>
    </row>
    <row r="396" spans="1:44" x14ac:dyDescent="0.25">
      <c r="A396" s="126">
        <f t="shared" si="157"/>
        <v>44333.041666665733</v>
      </c>
      <c r="B396" s="171">
        <v>385</v>
      </c>
      <c r="C396" s="98"/>
      <c r="D396" s="98"/>
      <c r="E396" s="89">
        <f t="shared" si="136"/>
        <v>385</v>
      </c>
      <c r="F396" s="29">
        <f t="shared" si="137"/>
        <v>385</v>
      </c>
      <c r="G396" s="28" t="str">
        <f t="shared" si="138"/>
        <v>Yes</v>
      </c>
      <c r="H396" s="33">
        <f>'05-21 Hourly Purch Alloc'!F390</f>
        <v>170.84299999999999</v>
      </c>
      <c r="I396" s="23">
        <f t="shared" si="139"/>
        <v>6.61</v>
      </c>
      <c r="J396" s="13">
        <f t="shared" si="140"/>
        <v>170.84299999999999</v>
      </c>
      <c r="K396" s="96">
        <f t="shared" si="141"/>
        <v>170.84299999999999</v>
      </c>
      <c r="L396" s="13">
        <f t="shared" si="142"/>
        <v>285.4144</v>
      </c>
      <c r="M396" s="13">
        <f t="shared" si="143"/>
        <v>552.5</v>
      </c>
      <c r="N396" s="13">
        <f t="shared" si="144"/>
        <v>462.86</v>
      </c>
      <c r="O396" s="11">
        <f t="shared" si="145"/>
        <v>0</v>
      </c>
      <c r="P396" s="11">
        <f t="shared" si="146"/>
        <v>0</v>
      </c>
      <c r="Q396" s="11">
        <f t="shared" si="147"/>
        <v>0</v>
      </c>
      <c r="R396" s="15">
        <f t="shared" si="148"/>
        <v>0</v>
      </c>
      <c r="S396" s="15">
        <f t="shared" si="149"/>
        <v>0</v>
      </c>
      <c r="T396" s="15">
        <f t="shared" si="150"/>
        <v>0</v>
      </c>
      <c r="U396" s="121">
        <f>'05-21 Hourly Purch Alloc'!J390</f>
        <v>18.923645493230627</v>
      </c>
      <c r="V396" s="109">
        <f t="shared" si="151"/>
        <v>0</v>
      </c>
      <c r="W396" s="16">
        <f t="shared" si="152"/>
        <v>21.206728953433903</v>
      </c>
      <c r="X396" s="17">
        <f t="shared" si="153"/>
        <v>0</v>
      </c>
      <c r="Y396" s="18">
        <f t="shared" si="154"/>
        <v>0</v>
      </c>
      <c r="Z396" s="191"/>
      <c r="AA396" s="113">
        <f t="shared" si="155"/>
        <v>0</v>
      </c>
      <c r="AB396" s="4">
        <f t="shared" si="156"/>
        <v>0</v>
      </c>
      <c r="AD396" s="8"/>
      <c r="AE396" s="46">
        <f>'05-21 Gen Pivot'!V390</f>
        <v>285.4144</v>
      </c>
      <c r="AF396" s="120">
        <f>'05-21 KP Int Load &amp; Marg Loss'!N386</f>
        <v>462.86</v>
      </c>
      <c r="AG396" s="47">
        <f>'05-21 KP Int Load &amp; Marg Loss'!V386</f>
        <v>6.61</v>
      </c>
      <c r="AH396" s="46">
        <f>'05-21 Gen Pivot'!W390</f>
        <v>552.5</v>
      </c>
      <c r="AJ396" s="122">
        <f>'05-21 Gen Pivot'!Y390</f>
        <v>550.5</v>
      </c>
      <c r="AL396" s="8">
        <f t="shared" si="158"/>
        <v>2</v>
      </c>
      <c r="AN396" s="8">
        <f t="shared" si="159"/>
        <v>285.4144</v>
      </c>
      <c r="AP396" s="12">
        <f t="shared" si="160"/>
        <v>-267.0856</v>
      </c>
      <c r="AR396" s="122">
        <f>'05-21 Gen Pivot'!X390</f>
        <v>1475.5</v>
      </c>
    </row>
    <row r="397" spans="1:44" x14ac:dyDescent="0.25">
      <c r="A397" s="126">
        <f t="shared" si="157"/>
        <v>44333.083333332397</v>
      </c>
      <c r="B397" s="171">
        <v>385</v>
      </c>
      <c r="C397" s="98"/>
      <c r="D397" s="98"/>
      <c r="E397" s="89">
        <f t="shared" ref="E397:E460" si="161">SUM(B397:D397)</f>
        <v>385</v>
      </c>
      <c r="F397" s="29">
        <f t="shared" ref="F397:F460" si="162">IF(E397&gt;0,F396+1,0)</f>
        <v>386</v>
      </c>
      <c r="G397" s="28" t="str">
        <f t="shared" ref="G397:G460" si="163">IF(MAX(F397:F403)&gt;6,"Yes",0)</f>
        <v>Yes</v>
      </c>
      <c r="H397" s="33">
        <f>'05-21 Hourly Purch Alloc'!F391</f>
        <v>169.23399999999998</v>
      </c>
      <c r="I397" s="23">
        <f t="shared" ref="I397:I460" si="164">AG397</f>
        <v>6.67</v>
      </c>
      <c r="J397" s="13">
        <f t="shared" ref="J397:J460" si="165">MIN(E397,H397)</f>
        <v>169.23399999999998</v>
      </c>
      <c r="K397" s="96">
        <f t="shared" ref="K397:K460" si="166">IF(J397=0,0,IF(G397&lt;&gt;"Yes",0,J397))</f>
        <v>169.23399999999998</v>
      </c>
      <c r="L397" s="13">
        <f t="shared" ref="L397:L460" si="167">AN397</f>
        <v>280.49599999999998</v>
      </c>
      <c r="M397" s="13">
        <f t="shared" ref="M397:M460" si="168">AH397</f>
        <v>437</v>
      </c>
      <c r="N397" s="13">
        <f t="shared" ref="N397:N460" si="169">AF397</f>
        <v>455.40999999999997</v>
      </c>
      <c r="O397" s="11">
        <f t="shared" ref="O397:O460" si="170">MAX(N397-M397,0)</f>
        <v>18.409999999999968</v>
      </c>
      <c r="P397" s="11">
        <f t="shared" ref="P397:P460" si="171">MIN(K397,O397)</f>
        <v>18.409999999999968</v>
      </c>
      <c r="Q397" s="11">
        <f t="shared" ref="Q397:Q460" si="172">IF(P397&lt;=0,0,L397+I397+H397-N397)</f>
        <v>0.99000000000000909</v>
      </c>
      <c r="R397" s="15">
        <f t="shared" ref="R397:R460" si="173">IF($P397&gt;0,MIN($P397,$E397)*(B397/$E397),0)</f>
        <v>18.409999999999968</v>
      </c>
      <c r="S397" s="15">
        <f t="shared" ref="S397:S460" si="174">IF($P397&gt;0,MIN($P397,$E397)*(C397/$E397),0)</f>
        <v>0</v>
      </c>
      <c r="T397" s="15">
        <f t="shared" ref="T397:T460" si="175">IF($P397&gt;0,MIN($P397,$E397)*(D397/$E397),0)</f>
        <v>0</v>
      </c>
      <c r="U397" s="121">
        <f>'05-21 Hourly Purch Alloc'!J391</f>
        <v>18.790000827256936</v>
      </c>
      <c r="V397" s="109">
        <f t="shared" ref="V397:V460" si="176">(R397+S397+T397)*U397</f>
        <v>345.9239152297996</v>
      </c>
      <c r="W397" s="16">
        <f t="shared" ref="W397:W460" si="177">IF(B397&gt;0,W$9,0)</f>
        <v>21.206728953433903</v>
      </c>
      <c r="X397" s="17">
        <f t="shared" ref="X397:X460" si="178">IF(C397&gt;0,X$9,0)</f>
        <v>0</v>
      </c>
      <c r="Y397" s="18">
        <f t="shared" ref="Y397:Y460" si="179">IF(D397&gt;0,Y$9,0)</f>
        <v>0</v>
      </c>
      <c r="Z397" s="191"/>
      <c r="AA397" s="113">
        <f t="shared" ref="AA397:AA460" si="180">R397*MIN(U397,W397)+S397*MIN(U397,X397)+T397*MIN(U397,Y397)</f>
        <v>345.9239152297996</v>
      </c>
      <c r="AB397" s="4">
        <f t="shared" ref="AB397:AB460" si="181">IF(V397-AA397&lt;0,0,V397-AA397)</f>
        <v>0</v>
      </c>
      <c r="AD397" s="8"/>
      <c r="AE397" s="46">
        <f>'05-21 Gen Pivot'!V391</f>
        <v>280.49599999999998</v>
      </c>
      <c r="AF397" s="120">
        <f>'05-21 KP Int Load &amp; Marg Loss'!N387</f>
        <v>455.40999999999997</v>
      </c>
      <c r="AG397" s="47">
        <f>'05-21 KP Int Load &amp; Marg Loss'!V387</f>
        <v>6.67</v>
      </c>
      <c r="AH397" s="46">
        <f>'05-21 Gen Pivot'!W391</f>
        <v>437</v>
      </c>
      <c r="AJ397" s="122">
        <f>'05-21 Gen Pivot'!Y391</f>
        <v>436.5</v>
      </c>
      <c r="AL397" s="8">
        <f t="shared" si="158"/>
        <v>0.5</v>
      </c>
      <c r="AN397" s="8">
        <f t="shared" si="159"/>
        <v>280.49599999999998</v>
      </c>
      <c r="AP397" s="12">
        <f t="shared" si="160"/>
        <v>-156.50400000000002</v>
      </c>
      <c r="AR397" s="122">
        <f>'05-21 Gen Pivot'!X391</f>
        <v>1475.5</v>
      </c>
    </row>
    <row r="398" spans="1:44" x14ac:dyDescent="0.25">
      <c r="A398" s="126">
        <f t="shared" ref="A398:A461" si="182">A397+1/24</f>
        <v>44333.124999999061</v>
      </c>
      <c r="B398" s="171">
        <v>385</v>
      </c>
      <c r="C398" s="98"/>
      <c r="D398" s="98"/>
      <c r="E398" s="89">
        <f t="shared" si="161"/>
        <v>385</v>
      </c>
      <c r="F398" s="29">
        <f t="shared" si="162"/>
        <v>387</v>
      </c>
      <c r="G398" s="28" t="str">
        <f t="shared" si="163"/>
        <v>Yes</v>
      </c>
      <c r="H398" s="33">
        <f>'05-21 Hourly Purch Alloc'!F392</f>
        <v>178.96799999999999</v>
      </c>
      <c r="I398" s="23">
        <f t="shared" si="164"/>
        <v>6.27</v>
      </c>
      <c r="J398" s="13">
        <f t="shared" si="165"/>
        <v>178.96799999999999</v>
      </c>
      <c r="K398" s="96">
        <f t="shared" si="166"/>
        <v>178.96799999999999</v>
      </c>
      <c r="L398" s="13">
        <f t="shared" si="167"/>
        <v>280.31360000000001</v>
      </c>
      <c r="M398" s="13">
        <f t="shared" si="168"/>
        <v>413.5</v>
      </c>
      <c r="N398" s="13">
        <f t="shared" si="169"/>
        <v>465.54999999999995</v>
      </c>
      <c r="O398" s="11">
        <f t="shared" si="170"/>
        <v>52.049999999999955</v>
      </c>
      <c r="P398" s="11">
        <f t="shared" si="171"/>
        <v>52.049999999999955</v>
      </c>
      <c r="Q398" s="11">
        <f t="shared" si="172"/>
        <v>1.6000000000531145E-3</v>
      </c>
      <c r="R398" s="15">
        <f t="shared" si="173"/>
        <v>52.049999999999955</v>
      </c>
      <c r="S398" s="15">
        <f t="shared" si="174"/>
        <v>0</v>
      </c>
      <c r="T398" s="15">
        <f t="shared" si="175"/>
        <v>0</v>
      </c>
      <c r="U398" s="121">
        <f>'05-21 Hourly Purch Alloc'!J392</f>
        <v>17.731256939788118</v>
      </c>
      <c r="V398" s="109">
        <f t="shared" si="176"/>
        <v>922.91192371597072</v>
      </c>
      <c r="W398" s="16">
        <f t="shared" si="177"/>
        <v>21.206728953433903</v>
      </c>
      <c r="X398" s="17">
        <f t="shared" si="178"/>
        <v>0</v>
      </c>
      <c r="Y398" s="18">
        <f t="shared" si="179"/>
        <v>0</v>
      </c>
      <c r="Z398" s="191"/>
      <c r="AA398" s="113">
        <f t="shared" si="180"/>
        <v>922.91192371597072</v>
      </c>
      <c r="AB398" s="4">
        <f t="shared" si="181"/>
        <v>0</v>
      </c>
      <c r="AD398" s="8"/>
      <c r="AE398" s="46">
        <f>'05-21 Gen Pivot'!V392</f>
        <v>280.31360000000001</v>
      </c>
      <c r="AF398" s="120">
        <f>'05-21 KP Int Load &amp; Marg Loss'!N388</f>
        <v>465.54999999999995</v>
      </c>
      <c r="AG398" s="47">
        <f>'05-21 KP Int Load &amp; Marg Loss'!V388</f>
        <v>6.27</v>
      </c>
      <c r="AH398" s="46">
        <f>'05-21 Gen Pivot'!W392</f>
        <v>413.5</v>
      </c>
      <c r="AJ398" s="122">
        <f>'05-21 Gen Pivot'!Y392</f>
        <v>413.5</v>
      </c>
      <c r="AL398" s="8">
        <f t="shared" si="158"/>
        <v>0</v>
      </c>
      <c r="AN398" s="8">
        <f t="shared" si="159"/>
        <v>280.31360000000001</v>
      </c>
      <c r="AP398" s="12">
        <f t="shared" si="160"/>
        <v>-133.18639999999999</v>
      </c>
      <c r="AR398" s="122">
        <f>'05-21 Gen Pivot'!X392</f>
        <v>1475.5</v>
      </c>
    </row>
    <row r="399" spans="1:44" x14ac:dyDescent="0.25">
      <c r="A399" s="126">
        <f t="shared" si="182"/>
        <v>44333.166666665726</v>
      </c>
      <c r="B399" s="171">
        <v>385</v>
      </c>
      <c r="C399" s="98"/>
      <c r="D399" s="98"/>
      <c r="E399" s="89">
        <f t="shared" si="161"/>
        <v>385</v>
      </c>
      <c r="F399" s="29">
        <f t="shared" si="162"/>
        <v>388</v>
      </c>
      <c r="G399" s="28" t="str">
        <f t="shared" si="163"/>
        <v>Yes</v>
      </c>
      <c r="H399" s="33">
        <f>'05-21 Hourly Purch Alloc'!F393</f>
        <v>175.70699999999999</v>
      </c>
      <c r="I399" s="23">
        <f t="shared" si="164"/>
        <v>6.09</v>
      </c>
      <c r="J399" s="13">
        <f t="shared" si="165"/>
        <v>175.70699999999999</v>
      </c>
      <c r="K399" s="96">
        <f t="shared" si="166"/>
        <v>175.70699999999999</v>
      </c>
      <c r="L399" s="13">
        <f t="shared" si="167"/>
        <v>280.65120000000002</v>
      </c>
      <c r="M399" s="13">
        <f t="shared" si="168"/>
        <v>423</v>
      </c>
      <c r="N399" s="13">
        <f t="shared" si="169"/>
        <v>462.42999999999995</v>
      </c>
      <c r="O399" s="11">
        <f t="shared" si="170"/>
        <v>39.42999999999995</v>
      </c>
      <c r="P399" s="11">
        <f t="shared" si="171"/>
        <v>39.42999999999995</v>
      </c>
      <c r="Q399" s="11">
        <f t="shared" si="172"/>
        <v>1.8200000000035743E-2</v>
      </c>
      <c r="R399" s="15">
        <f t="shared" si="173"/>
        <v>39.42999999999995</v>
      </c>
      <c r="S399" s="15">
        <f t="shared" si="174"/>
        <v>0</v>
      </c>
      <c r="T399" s="15">
        <f t="shared" si="175"/>
        <v>0</v>
      </c>
      <c r="U399" s="121">
        <f>'05-21 Hourly Purch Alloc'!J393</f>
        <v>17.296464881877217</v>
      </c>
      <c r="V399" s="109">
        <f t="shared" si="176"/>
        <v>681.99961029241774</v>
      </c>
      <c r="W399" s="16">
        <f t="shared" si="177"/>
        <v>21.206728953433903</v>
      </c>
      <c r="X399" s="17">
        <f t="shared" si="178"/>
        <v>0</v>
      </c>
      <c r="Y399" s="18">
        <f t="shared" si="179"/>
        <v>0</v>
      </c>
      <c r="Z399" s="191"/>
      <c r="AA399" s="113">
        <f t="shared" si="180"/>
        <v>681.99961029241774</v>
      </c>
      <c r="AB399" s="4">
        <f t="shared" si="181"/>
        <v>0</v>
      </c>
      <c r="AD399" s="8"/>
      <c r="AE399" s="46">
        <f>'05-21 Gen Pivot'!V393</f>
        <v>280.65120000000002</v>
      </c>
      <c r="AF399" s="120">
        <f>'05-21 KP Int Load &amp; Marg Loss'!N389</f>
        <v>462.42999999999995</v>
      </c>
      <c r="AG399" s="47">
        <f>'05-21 KP Int Load &amp; Marg Loss'!V389</f>
        <v>6.09</v>
      </c>
      <c r="AH399" s="46">
        <f>'05-21 Gen Pivot'!W393</f>
        <v>423</v>
      </c>
      <c r="AJ399" s="122">
        <f>'05-21 Gen Pivot'!Y393</f>
        <v>422.5</v>
      </c>
      <c r="AL399" s="8">
        <f t="shared" si="158"/>
        <v>0.5</v>
      </c>
      <c r="AN399" s="8">
        <f t="shared" si="159"/>
        <v>280.65120000000002</v>
      </c>
      <c r="AP399" s="12">
        <f t="shared" si="160"/>
        <v>-142.34879999999998</v>
      </c>
      <c r="AR399" s="122">
        <f>'05-21 Gen Pivot'!X393</f>
        <v>1475.5</v>
      </c>
    </row>
    <row r="400" spans="1:44" x14ac:dyDescent="0.25">
      <c r="A400" s="126">
        <f t="shared" si="182"/>
        <v>44333.20833333239</v>
      </c>
      <c r="B400" s="171">
        <v>385</v>
      </c>
      <c r="C400" s="98"/>
      <c r="D400" s="98"/>
      <c r="E400" s="89">
        <f t="shared" si="161"/>
        <v>385</v>
      </c>
      <c r="F400" s="29">
        <f t="shared" si="162"/>
        <v>389</v>
      </c>
      <c r="G400" s="28" t="str">
        <f t="shared" si="163"/>
        <v>Yes</v>
      </c>
      <c r="H400" s="33">
        <f>'05-21 Hourly Purch Alloc'!F394</f>
        <v>184.392</v>
      </c>
      <c r="I400" s="23">
        <f t="shared" si="164"/>
        <v>5.97</v>
      </c>
      <c r="J400" s="13">
        <f t="shared" si="165"/>
        <v>184.392</v>
      </c>
      <c r="K400" s="96">
        <f t="shared" si="166"/>
        <v>184.392</v>
      </c>
      <c r="L400" s="13">
        <f t="shared" si="167"/>
        <v>280.512</v>
      </c>
      <c r="M400" s="13">
        <f t="shared" si="168"/>
        <v>412.5</v>
      </c>
      <c r="N400" s="13">
        <f t="shared" si="169"/>
        <v>469.71</v>
      </c>
      <c r="O400" s="11">
        <f t="shared" si="170"/>
        <v>57.20999999999998</v>
      </c>
      <c r="P400" s="11">
        <f t="shared" si="171"/>
        <v>57.20999999999998</v>
      </c>
      <c r="Q400" s="11">
        <f t="shared" si="172"/>
        <v>1.1640000000000441</v>
      </c>
      <c r="R400" s="15">
        <f t="shared" si="173"/>
        <v>57.20999999999998</v>
      </c>
      <c r="S400" s="15">
        <f t="shared" si="174"/>
        <v>0</v>
      </c>
      <c r="T400" s="15">
        <f t="shared" si="175"/>
        <v>0</v>
      </c>
      <c r="U400" s="121">
        <f>'05-21 Hourly Purch Alloc'!J394</f>
        <v>17.869999783070849</v>
      </c>
      <c r="V400" s="109">
        <f t="shared" si="176"/>
        <v>1022.3426875894829</v>
      </c>
      <c r="W400" s="16">
        <f t="shared" si="177"/>
        <v>21.206728953433903</v>
      </c>
      <c r="X400" s="17">
        <f t="shared" si="178"/>
        <v>0</v>
      </c>
      <c r="Y400" s="18">
        <f t="shared" si="179"/>
        <v>0</v>
      </c>
      <c r="Z400" s="191"/>
      <c r="AA400" s="113">
        <f t="shared" si="180"/>
        <v>1022.3426875894829</v>
      </c>
      <c r="AB400" s="4">
        <f t="shared" si="181"/>
        <v>0</v>
      </c>
      <c r="AD400" s="8"/>
      <c r="AE400" s="46">
        <f>'05-21 Gen Pivot'!V394</f>
        <v>280.512</v>
      </c>
      <c r="AF400" s="120">
        <f>'05-21 KP Int Load &amp; Marg Loss'!N390</f>
        <v>469.71</v>
      </c>
      <c r="AG400" s="47">
        <f>'05-21 KP Int Load &amp; Marg Loss'!V390</f>
        <v>5.97</v>
      </c>
      <c r="AH400" s="46">
        <f>'05-21 Gen Pivot'!W394</f>
        <v>412.5</v>
      </c>
      <c r="AJ400" s="122">
        <f>'05-21 Gen Pivot'!Y394</f>
        <v>412.5</v>
      </c>
      <c r="AL400" s="8">
        <f t="shared" si="158"/>
        <v>0</v>
      </c>
      <c r="AN400" s="8">
        <f t="shared" si="159"/>
        <v>280.512</v>
      </c>
      <c r="AP400" s="12">
        <f t="shared" si="160"/>
        <v>-131.988</v>
      </c>
      <c r="AR400" s="122">
        <f>'05-21 Gen Pivot'!X394</f>
        <v>1475.5</v>
      </c>
    </row>
    <row r="401" spans="1:44" x14ac:dyDescent="0.25">
      <c r="A401" s="126">
        <f t="shared" si="182"/>
        <v>44333.249999999054</v>
      </c>
      <c r="B401" s="171">
        <v>385</v>
      </c>
      <c r="C401" s="98"/>
      <c r="D401" s="98"/>
      <c r="E401" s="89">
        <f t="shared" si="161"/>
        <v>385</v>
      </c>
      <c r="F401" s="29">
        <f t="shared" si="162"/>
        <v>390</v>
      </c>
      <c r="G401" s="28" t="str">
        <f t="shared" si="163"/>
        <v>Yes</v>
      </c>
      <c r="H401" s="33">
        <f>'05-21 Hourly Purch Alloc'!F395</f>
        <v>200.71899999999999</v>
      </c>
      <c r="I401" s="23">
        <f t="shared" si="164"/>
        <v>6.6899999999999995</v>
      </c>
      <c r="J401" s="13">
        <f t="shared" si="165"/>
        <v>200.71899999999999</v>
      </c>
      <c r="K401" s="96">
        <f t="shared" si="166"/>
        <v>200.71899999999999</v>
      </c>
      <c r="L401" s="13">
        <f t="shared" si="167"/>
        <v>281.024</v>
      </c>
      <c r="M401" s="13">
        <f t="shared" si="168"/>
        <v>449.5</v>
      </c>
      <c r="N401" s="13">
        <f t="shared" si="169"/>
        <v>488.42</v>
      </c>
      <c r="O401" s="11">
        <f t="shared" si="170"/>
        <v>38.920000000000016</v>
      </c>
      <c r="P401" s="11">
        <f t="shared" si="171"/>
        <v>38.920000000000016</v>
      </c>
      <c r="Q401" s="11">
        <f t="shared" si="172"/>
        <v>1.2999999999976808E-2</v>
      </c>
      <c r="R401" s="15">
        <f t="shared" si="173"/>
        <v>38.920000000000016</v>
      </c>
      <c r="S401" s="15">
        <f t="shared" si="174"/>
        <v>0</v>
      </c>
      <c r="T401" s="15">
        <f t="shared" si="175"/>
        <v>0</v>
      </c>
      <c r="U401" s="121">
        <f>'05-21 Hourly Purch Alloc'!J395</f>
        <v>19.100658408023158</v>
      </c>
      <c r="V401" s="109">
        <f t="shared" si="176"/>
        <v>743.39762524026162</v>
      </c>
      <c r="W401" s="16">
        <f t="shared" si="177"/>
        <v>21.206728953433903</v>
      </c>
      <c r="X401" s="17">
        <f t="shared" si="178"/>
        <v>0</v>
      </c>
      <c r="Y401" s="18">
        <f t="shared" si="179"/>
        <v>0</v>
      </c>
      <c r="Z401" s="191"/>
      <c r="AA401" s="113">
        <f t="shared" si="180"/>
        <v>743.39762524026162</v>
      </c>
      <c r="AB401" s="4">
        <f t="shared" si="181"/>
        <v>0</v>
      </c>
      <c r="AD401" s="8"/>
      <c r="AE401" s="46">
        <f>'05-21 Gen Pivot'!V395</f>
        <v>281.024</v>
      </c>
      <c r="AF401" s="120">
        <f>'05-21 KP Int Load &amp; Marg Loss'!N391</f>
        <v>488.42</v>
      </c>
      <c r="AG401" s="47">
        <f>'05-21 KP Int Load &amp; Marg Loss'!V391</f>
        <v>6.6899999999999995</v>
      </c>
      <c r="AH401" s="46">
        <f>'05-21 Gen Pivot'!W395</f>
        <v>449.5</v>
      </c>
      <c r="AJ401" s="122">
        <f>'05-21 Gen Pivot'!Y395</f>
        <v>449</v>
      </c>
      <c r="AL401" s="8">
        <f t="shared" si="158"/>
        <v>0.5</v>
      </c>
      <c r="AN401" s="8">
        <f t="shared" si="159"/>
        <v>281.024</v>
      </c>
      <c r="AP401" s="12">
        <f t="shared" si="160"/>
        <v>-168.476</v>
      </c>
      <c r="AR401" s="122">
        <f>'05-21 Gen Pivot'!X395</f>
        <v>1475.5</v>
      </c>
    </row>
    <row r="402" spans="1:44" x14ac:dyDescent="0.25">
      <c r="A402" s="126">
        <f t="shared" si="182"/>
        <v>44333.291666665718</v>
      </c>
      <c r="B402" s="171">
        <v>385</v>
      </c>
      <c r="C402" s="98"/>
      <c r="D402" s="98"/>
      <c r="E402" s="89">
        <f t="shared" si="161"/>
        <v>385</v>
      </c>
      <c r="F402" s="29">
        <f t="shared" si="162"/>
        <v>391</v>
      </c>
      <c r="G402" s="28" t="str">
        <f t="shared" si="163"/>
        <v>Yes</v>
      </c>
      <c r="H402" s="33">
        <f>'05-21 Hourly Purch Alloc'!F396</f>
        <v>239.24800000000002</v>
      </c>
      <c r="I402" s="23">
        <f t="shared" si="164"/>
        <v>7.4899999999999993</v>
      </c>
      <c r="J402" s="13">
        <f t="shared" si="165"/>
        <v>239.24800000000002</v>
      </c>
      <c r="K402" s="96">
        <f t="shared" si="166"/>
        <v>239.24800000000002</v>
      </c>
      <c r="L402" s="13">
        <f t="shared" si="167"/>
        <v>313.80959999999999</v>
      </c>
      <c r="M402" s="13">
        <f t="shared" si="168"/>
        <v>564.5</v>
      </c>
      <c r="N402" s="13">
        <f t="shared" si="169"/>
        <v>526.08000000000004</v>
      </c>
      <c r="O402" s="11">
        <f t="shared" si="170"/>
        <v>0</v>
      </c>
      <c r="P402" s="11">
        <f t="shared" si="171"/>
        <v>0</v>
      </c>
      <c r="Q402" s="11">
        <f t="shared" si="172"/>
        <v>0</v>
      </c>
      <c r="R402" s="15">
        <f t="shared" si="173"/>
        <v>0</v>
      </c>
      <c r="S402" s="15">
        <f t="shared" si="174"/>
        <v>0</v>
      </c>
      <c r="T402" s="15">
        <f t="shared" si="175"/>
        <v>0</v>
      </c>
      <c r="U402" s="121">
        <f>'05-21 Hourly Purch Alloc'!J396</f>
        <v>22.229962214940144</v>
      </c>
      <c r="V402" s="109">
        <f t="shared" si="176"/>
        <v>0</v>
      </c>
      <c r="W402" s="16">
        <f t="shared" si="177"/>
        <v>21.206728953433903</v>
      </c>
      <c r="X402" s="17">
        <f t="shared" si="178"/>
        <v>0</v>
      </c>
      <c r="Y402" s="18">
        <f t="shared" si="179"/>
        <v>0</v>
      </c>
      <c r="Z402" s="191"/>
      <c r="AA402" s="113">
        <f t="shared" si="180"/>
        <v>0</v>
      </c>
      <c r="AB402" s="4">
        <f t="shared" si="181"/>
        <v>0</v>
      </c>
      <c r="AD402" s="8"/>
      <c r="AE402" s="46">
        <f>'05-21 Gen Pivot'!V396</f>
        <v>313.80959999999999</v>
      </c>
      <c r="AF402" s="120">
        <f>'05-21 KP Int Load &amp; Marg Loss'!N392</f>
        <v>526.08000000000004</v>
      </c>
      <c r="AG402" s="47">
        <f>'05-21 KP Int Load &amp; Marg Loss'!V392</f>
        <v>7.4899999999999993</v>
      </c>
      <c r="AH402" s="46">
        <f>'05-21 Gen Pivot'!W396</f>
        <v>564.5</v>
      </c>
      <c r="AJ402" s="122">
        <f>'05-21 Gen Pivot'!Y396</f>
        <v>562.5</v>
      </c>
      <c r="AL402" s="8">
        <f t="shared" si="158"/>
        <v>2</v>
      </c>
      <c r="AN402" s="8">
        <f t="shared" si="159"/>
        <v>313.80959999999999</v>
      </c>
      <c r="AP402" s="12">
        <f t="shared" si="160"/>
        <v>-250.69040000000001</v>
      </c>
      <c r="AR402" s="122">
        <f>'05-21 Gen Pivot'!X396</f>
        <v>1475.5</v>
      </c>
    </row>
    <row r="403" spans="1:44" x14ac:dyDescent="0.25">
      <c r="A403" s="126">
        <f t="shared" si="182"/>
        <v>44333.333333332383</v>
      </c>
      <c r="B403" s="171">
        <v>385</v>
      </c>
      <c r="C403" s="98"/>
      <c r="D403" s="98"/>
      <c r="E403" s="89">
        <f t="shared" si="161"/>
        <v>385</v>
      </c>
      <c r="F403" s="29">
        <f t="shared" si="162"/>
        <v>392</v>
      </c>
      <c r="G403" s="28" t="str">
        <f t="shared" si="163"/>
        <v>Yes</v>
      </c>
      <c r="H403" s="33">
        <f>'05-21 Hourly Purch Alloc'!F397</f>
        <v>247.2</v>
      </c>
      <c r="I403" s="23">
        <f t="shared" si="164"/>
        <v>7.67</v>
      </c>
      <c r="J403" s="13">
        <f t="shared" si="165"/>
        <v>247.2</v>
      </c>
      <c r="K403" s="96">
        <f t="shared" si="166"/>
        <v>247.2</v>
      </c>
      <c r="L403" s="13">
        <f t="shared" si="167"/>
        <v>324.02719999999999</v>
      </c>
      <c r="M403" s="13">
        <f t="shared" si="168"/>
        <v>595.5</v>
      </c>
      <c r="N403" s="13">
        <f t="shared" si="169"/>
        <v>550.87000000000012</v>
      </c>
      <c r="O403" s="11">
        <f t="shared" si="170"/>
        <v>0</v>
      </c>
      <c r="P403" s="11">
        <f t="shared" si="171"/>
        <v>0</v>
      </c>
      <c r="Q403" s="11">
        <f t="shared" si="172"/>
        <v>0</v>
      </c>
      <c r="R403" s="15">
        <f t="shared" si="173"/>
        <v>0</v>
      </c>
      <c r="S403" s="15">
        <f t="shared" si="174"/>
        <v>0</v>
      </c>
      <c r="T403" s="15">
        <f t="shared" si="175"/>
        <v>0</v>
      </c>
      <c r="U403" s="121">
        <f>'05-21 Hourly Purch Alloc'!J397</f>
        <v>23.550000000000004</v>
      </c>
      <c r="V403" s="109">
        <f t="shared" si="176"/>
        <v>0</v>
      </c>
      <c r="W403" s="16">
        <f t="shared" si="177"/>
        <v>21.206728953433903</v>
      </c>
      <c r="X403" s="17">
        <f t="shared" si="178"/>
        <v>0</v>
      </c>
      <c r="Y403" s="18">
        <f t="shared" si="179"/>
        <v>0</v>
      </c>
      <c r="Z403" s="191"/>
      <c r="AA403" s="113">
        <f t="shared" si="180"/>
        <v>0</v>
      </c>
      <c r="AB403" s="4">
        <f t="shared" si="181"/>
        <v>0</v>
      </c>
      <c r="AD403" s="8"/>
      <c r="AE403" s="46">
        <f>'05-21 Gen Pivot'!V397</f>
        <v>324.02719999999999</v>
      </c>
      <c r="AF403" s="120">
        <f>'05-21 KP Int Load &amp; Marg Loss'!N393</f>
        <v>550.87000000000012</v>
      </c>
      <c r="AG403" s="47">
        <f>'05-21 KP Int Load &amp; Marg Loss'!V393</f>
        <v>7.67</v>
      </c>
      <c r="AH403" s="46">
        <f>'05-21 Gen Pivot'!W397</f>
        <v>595.5</v>
      </c>
      <c r="AJ403" s="122">
        <f>'05-21 Gen Pivot'!Y397</f>
        <v>593</v>
      </c>
      <c r="AL403" s="8">
        <f t="shared" si="158"/>
        <v>2.5</v>
      </c>
      <c r="AN403" s="8">
        <f t="shared" si="159"/>
        <v>324.02719999999999</v>
      </c>
      <c r="AP403" s="12">
        <f t="shared" si="160"/>
        <v>-271.47280000000001</v>
      </c>
      <c r="AR403" s="122">
        <f>'05-21 Gen Pivot'!X397</f>
        <v>1475.5</v>
      </c>
    </row>
    <row r="404" spans="1:44" x14ac:dyDescent="0.25">
      <c r="A404" s="126">
        <f t="shared" si="182"/>
        <v>44333.374999999047</v>
      </c>
      <c r="B404" s="171">
        <v>385</v>
      </c>
      <c r="C404" s="98"/>
      <c r="D404" s="98"/>
      <c r="E404" s="89">
        <f t="shared" si="161"/>
        <v>385</v>
      </c>
      <c r="F404" s="29">
        <f t="shared" si="162"/>
        <v>393</v>
      </c>
      <c r="G404" s="28" t="str">
        <f t="shared" si="163"/>
        <v>Yes</v>
      </c>
      <c r="H404" s="33">
        <f>'05-21 Hourly Purch Alloc'!F398</f>
        <v>279.745</v>
      </c>
      <c r="I404" s="23">
        <f t="shared" si="164"/>
        <v>7.99</v>
      </c>
      <c r="J404" s="13">
        <f t="shared" si="165"/>
        <v>279.745</v>
      </c>
      <c r="K404" s="96">
        <f t="shared" si="166"/>
        <v>279.745</v>
      </c>
      <c r="L404" s="13">
        <f t="shared" si="167"/>
        <v>301.37120000000004</v>
      </c>
      <c r="M404" s="13">
        <f t="shared" si="168"/>
        <v>588</v>
      </c>
      <c r="N404" s="13">
        <f t="shared" si="169"/>
        <v>567.08000000000004</v>
      </c>
      <c r="O404" s="11">
        <f t="shared" si="170"/>
        <v>0</v>
      </c>
      <c r="P404" s="11">
        <f t="shared" si="171"/>
        <v>0</v>
      </c>
      <c r="Q404" s="11">
        <f t="shared" si="172"/>
        <v>0</v>
      </c>
      <c r="R404" s="15">
        <f t="shared" si="173"/>
        <v>0</v>
      </c>
      <c r="S404" s="15">
        <f t="shared" si="174"/>
        <v>0</v>
      </c>
      <c r="T404" s="15">
        <f t="shared" si="175"/>
        <v>0</v>
      </c>
      <c r="U404" s="121">
        <f>'05-21 Hourly Purch Alloc'!J398</f>
        <v>23.310018052154639</v>
      </c>
      <c r="V404" s="109">
        <f t="shared" si="176"/>
        <v>0</v>
      </c>
      <c r="W404" s="16">
        <f t="shared" si="177"/>
        <v>21.206728953433903</v>
      </c>
      <c r="X404" s="17">
        <f t="shared" si="178"/>
        <v>0</v>
      </c>
      <c r="Y404" s="18">
        <f t="shared" si="179"/>
        <v>0</v>
      </c>
      <c r="Z404" s="191"/>
      <c r="AA404" s="113">
        <f t="shared" si="180"/>
        <v>0</v>
      </c>
      <c r="AB404" s="4">
        <f t="shared" si="181"/>
        <v>0</v>
      </c>
      <c r="AD404" s="8"/>
      <c r="AE404" s="46">
        <f>'05-21 Gen Pivot'!V398</f>
        <v>301.37120000000004</v>
      </c>
      <c r="AF404" s="120">
        <f>'05-21 KP Int Load &amp; Marg Loss'!N394</f>
        <v>567.08000000000004</v>
      </c>
      <c r="AG404" s="47">
        <f>'05-21 KP Int Load &amp; Marg Loss'!V394</f>
        <v>7.99</v>
      </c>
      <c r="AH404" s="46">
        <f>'05-21 Gen Pivot'!W398</f>
        <v>588</v>
      </c>
      <c r="AJ404" s="122">
        <f>'05-21 Gen Pivot'!Y398</f>
        <v>586</v>
      </c>
      <c r="AL404" s="8">
        <f t="shared" si="158"/>
        <v>2</v>
      </c>
      <c r="AN404" s="8">
        <f t="shared" si="159"/>
        <v>301.37120000000004</v>
      </c>
      <c r="AP404" s="12">
        <f t="shared" si="160"/>
        <v>-286.62879999999996</v>
      </c>
      <c r="AR404" s="122">
        <f>'05-21 Gen Pivot'!X398</f>
        <v>1475.5</v>
      </c>
    </row>
    <row r="405" spans="1:44" x14ac:dyDescent="0.25">
      <c r="A405" s="126">
        <f t="shared" si="182"/>
        <v>44333.416666665711</v>
      </c>
      <c r="B405" s="171">
        <v>385</v>
      </c>
      <c r="C405" s="98"/>
      <c r="D405" s="98"/>
      <c r="E405" s="89">
        <f t="shared" si="161"/>
        <v>385</v>
      </c>
      <c r="F405" s="29">
        <f t="shared" si="162"/>
        <v>394</v>
      </c>
      <c r="G405" s="28" t="str">
        <f t="shared" si="163"/>
        <v>Yes</v>
      </c>
      <c r="H405" s="33">
        <f>'05-21 Hourly Purch Alloc'!F399</f>
        <v>272.80900000000003</v>
      </c>
      <c r="I405" s="23">
        <f t="shared" si="164"/>
        <v>8.18</v>
      </c>
      <c r="J405" s="13">
        <f t="shared" si="165"/>
        <v>272.80900000000003</v>
      </c>
      <c r="K405" s="96">
        <f t="shared" si="166"/>
        <v>272.80900000000003</v>
      </c>
      <c r="L405" s="13">
        <f t="shared" si="167"/>
        <v>295.84320000000002</v>
      </c>
      <c r="M405" s="13">
        <f t="shared" si="168"/>
        <v>563.5</v>
      </c>
      <c r="N405" s="13">
        <f t="shared" si="169"/>
        <v>576.82999999999993</v>
      </c>
      <c r="O405" s="11">
        <f t="shared" si="170"/>
        <v>13.329999999999927</v>
      </c>
      <c r="P405" s="11">
        <f t="shared" si="171"/>
        <v>13.329999999999927</v>
      </c>
      <c r="Q405" s="11">
        <f t="shared" si="172"/>
        <v>2.2000000001298758E-3</v>
      </c>
      <c r="R405" s="15">
        <f t="shared" si="173"/>
        <v>13.329999999999927</v>
      </c>
      <c r="S405" s="15">
        <f t="shared" si="174"/>
        <v>0</v>
      </c>
      <c r="T405" s="15">
        <f t="shared" si="175"/>
        <v>0</v>
      </c>
      <c r="U405" s="121">
        <f>'05-21 Hourly Purch Alloc'!J399</f>
        <v>26.874674160309958</v>
      </c>
      <c r="V405" s="109">
        <f t="shared" si="176"/>
        <v>358.23940655692979</v>
      </c>
      <c r="W405" s="16">
        <f t="shared" si="177"/>
        <v>21.206728953433903</v>
      </c>
      <c r="X405" s="17">
        <f t="shared" si="178"/>
        <v>0</v>
      </c>
      <c r="Y405" s="18">
        <f t="shared" si="179"/>
        <v>0</v>
      </c>
      <c r="Z405" s="191"/>
      <c r="AA405" s="113">
        <f t="shared" si="180"/>
        <v>282.68569694927237</v>
      </c>
      <c r="AB405" s="4">
        <f t="shared" si="181"/>
        <v>75.553709607657424</v>
      </c>
      <c r="AD405" s="8"/>
      <c r="AE405" s="46">
        <f>'05-21 Gen Pivot'!V399</f>
        <v>295.84320000000002</v>
      </c>
      <c r="AF405" s="120">
        <f>'05-21 KP Int Load &amp; Marg Loss'!N395</f>
        <v>576.82999999999993</v>
      </c>
      <c r="AG405" s="47">
        <f>'05-21 KP Int Load &amp; Marg Loss'!V395</f>
        <v>8.18</v>
      </c>
      <c r="AH405" s="46">
        <f>'05-21 Gen Pivot'!W399</f>
        <v>563.5</v>
      </c>
      <c r="AJ405" s="122">
        <f>'05-21 Gen Pivot'!Y399</f>
        <v>561.5</v>
      </c>
      <c r="AL405" s="8">
        <f t="shared" si="158"/>
        <v>2</v>
      </c>
      <c r="AN405" s="8">
        <f t="shared" si="159"/>
        <v>295.84320000000002</v>
      </c>
      <c r="AP405" s="12">
        <f t="shared" si="160"/>
        <v>-267.65679999999998</v>
      </c>
      <c r="AR405" s="122">
        <f>'05-21 Gen Pivot'!X399</f>
        <v>1475.5</v>
      </c>
    </row>
    <row r="406" spans="1:44" x14ac:dyDescent="0.25">
      <c r="A406" s="126">
        <f t="shared" si="182"/>
        <v>44333.458333332375</v>
      </c>
      <c r="B406" s="171">
        <v>385</v>
      </c>
      <c r="C406" s="98"/>
      <c r="D406" s="98"/>
      <c r="E406" s="89">
        <f t="shared" si="161"/>
        <v>385</v>
      </c>
      <c r="F406" s="29">
        <f t="shared" si="162"/>
        <v>395</v>
      </c>
      <c r="G406" s="28" t="str">
        <f t="shared" si="163"/>
        <v>Yes</v>
      </c>
      <c r="H406" s="33">
        <f>'05-21 Hourly Purch Alloc'!F400</f>
        <v>264.51800000000003</v>
      </c>
      <c r="I406" s="23">
        <f t="shared" si="164"/>
        <v>8.4400000000000013</v>
      </c>
      <c r="J406" s="13">
        <f t="shared" si="165"/>
        <v>264.51800000000003</v>
      </c>
      <c r="K406" s="96">
        <f t="shared" si="166"/>
        <v>264.51800000000003</v>
      </c>
      <c r="L406" s="13">
        <f t="shared" si="167"/>
        <v>303.25920000000002</v>
      </c>
      <c r="M406" s="13">
        <f t="shared" si="168"/>
        <v>595.5</v>
      </c>
      <c r="N406" s="13">
        <f t="shared" si="169"/>
        <v>576.22</v>
      </c>
      <c r="O406" s="11">
        <f t="shared" si="170"/>
        <v>0</v>
      </c>
      <c r="P406" s="11">
        <f t="shared" si="171"/>
        <v>0</v>
      </c>
      <c r="Q406" s="11">
        <f t="shared" si="172"/>
        <v>0</v>
      </c>
      <c r="R406" s="15">
        <f t="shared" si="173"/>
        <v>0</v>
      </c>
      <c r="S406" s="15">
        <f t="shared" si="174"/>
        <v>0</v>
      </c>
      <c r="T406" s="15">
        <f t="shared" si="175"/>
        <v>0</v>
      </c>
      <c r="U406" s="121">
        <f>'05-21 Hourly Purch Alloc'!J400</f>
        <v>26.543826219765759</v>
      </c>
      <c r="V406" s="109">
        <f t="shared" si="176"/>
        <v>0</v>
      </c>
      <c r="W406" s="16">
        <f t="shared" si="177"/>
        <v>21.206728953433903</v>
      </c>
      <c r="X406" s="17">
        <f t="shared" si="178"/>
        <v>0</v>
      </c>
      <c r="Y406" s="18">
        <f t="shared" si="179"/>
        <v>0</v>
      </c>
      <c r="Z406" s="191"/>
      <c r="AA406" s="113">
        <f t="shared" si="180"/>
        <v>0</v>
      </c>
      <c r="AB406" s="4">
        <f t="shared" si="181"/>
        <v>0</v>
      </c>
      <c r="AD406" s="8"/>
      <c r="AE406" s="46">
        <f>'05-21 Gen Pivot'!V400</f>
        <v>303.25920000000002</v>
      </c>
      <c r="AF406" s="120">
        <f>'05-21 KP Int Load &amp; Marg Loss'!N396</f>
        <v>576.22</v>
      </c>
      <c r="AG406" s="47">
        <f>'05-21 KP Int Load &amp; Marg Loss'!V396</f>
        <v>8.4400000000000013</v>
      </c>
      <c r="AH406" s="46">
        <f>'05-21 Gen Pivot'!W400</f>
        <v>595.5</v>
      </c>
      <c r="AJ406" s="122">
        <f>'05-21 Gen Pivot'!Y400</f>
        <v>593</v>
      </c>
      <c r="AL406" s="8">
        <f t="shared" si="158"/>
        <v>2.5</v>
      </c>
      <c r="AN406" s="8">
        <f t="shared" si="159"/>
        <v>303.25920000000002</v>
      </c>
      <c r="AP406" s="12">
        <f t="shared" si="160"/>
        <v>-292.24079999999998</v>
      </c>
      <c r="AR406" s="122">
        <f>'05-21 Gen Pivot'!X400</f>
        <v>1475.5</v>
      </c>
    </row>
    <row r="407" spans="1:44" x14ac:dyDescent="0.25">
      <c r="A407" s="126">
        <f t="shared" si="182"/>
        <v>44333.49999999904</v>
      </c>
      <c r="B407" s="171">
        <v>385</v>
      </c>
      <c r="C407" s="98"/>
      <c r="D407" s="98"/>
      <c r="E407" s="89">
        <f t="shared" si="161"/>
        <v>385</v>
      </c>
      <c r="F407" s="29">
        <f t="shared" si="162"/>
        <v>396</v>
      </c>
      <c r="G407" s="28" t="str">
        <f t="shared" si="163"/>
        <v>Yes</v>
      </c>
      <c r="H407" s="33">
        <f>'05-21 Hourly Purch Alloc'!F401</f>
        <v>244.21600000000001</v>
      </c>
      <c r="I407" s="23">
        <f t="shared" si="164"/>
        <v>8.41</v>
      </c>
      <c r="J407" s="13">
        <f t="shared" si="165"/>
        <v>244.21600000000001</v>
      </c>
      <c r="K407" s="96">
        <f t="shared" si="166"/>
        <v>244.21600000000001</v>
      </c>
      <c r="L407" s="13">
        <f t="shared" si="167"/>
        <v>312.93599999999998</v>
      </c>
      <c r="M407" s="13">
        <f t="shared" si="168"/>
        <v>578.5</v>
      </c>
      <c r="N407" s="13">
        <f t="shared" si="169"/>
        <v>565.56000000000006</v>
      </c>
      <c r="O407" s="11">
        <f t="shared" si="170"/>
        <v>0</v>
      </c>
      <c r="P407" s="11">
        <f t="shared" si="171"/>
        <v>0</v>
      </c>
      <c r="Q407" s="11">
        <f t="shared" si="172"/>
        <v>0</v>
      </c>
      <c r="R407" s="15">
        <f t="shared" si="173"/>
        <v>0</v>
      </c>
      <c r="S407" s="15">
        <f t="shared" si="174"/>
        <v>0</v>
      </c>
      <c r="T407" s="15">
        <f t="shared" si="175"/>
        <v>0</v>
      </c>
      <c r="U407" s="121">
        <f>'05-21 Hourly Purch Alloc'!J401</f>
        <v>27.166846537491399</v>
      </c>
      <c r="V407" s="109">
        <f t="shared" si="176"/>
        <v>0</v>
      </c>
      <c r="W407" s="16">
        <f t="shared" si="177"/>
        <v>21.206728953433903</v>
      </c>
      <c r="X407" s="17">
        <f t="shared" si="178"/>
        <v>0</v>
      </c>
      <c r="Y407" s="18">
        <f t="shared" si="179"/>
        <v>0</v>
      </c>
      <c r="Z407" s="191"/>
      <c r="AA407" s="113">
        <f t="shared" si="180"/>
        <v>0</v>
      </c>
      <c r="AB407" s="4">
        <f t="shared" si="181"/>
        <v>0</v>
      </c>
      <c r="AD407" s="8"/>
      <c r="AE407" s="46">
        <f>'05-21 Gen Pivot'!V401</f>
        <v>312.93599999999998</v>
      </c>
      <c r="AF407" s="120">
        <f>'05-21 KP Int Load &amp; Marg Loss'!N397</f>
        <v>565.56000000000006</v>
      </c>
      <c r="AG407" s="47">
        <f>'05-21 KP Int Load &amp; Marg Loss'!V397</f>
        <v>8.41</v>
      </c>
      <c r="AH407" s="46">
        <f>'05-21 Gen Pivot'!W401</f>
        <v>578.5</v>
      </c>
      <c r="AJ407" s="122">
        <f>'05-21 Gen Pivot'!Y401</f>
        <v>576</v>
      </c>
      <c r="AL407" s="8">
        <f t="shared" si="158"/>
        <v>2.5</v>
      </c>
      <c r="AN407" s="8">
        <f t="shared" si="159"/>
        <v>312.93599999999998</v>
      </c>
      <c r="AP407" s="12">
        <f t="shared" si="160"/>
        <v>-265.56400000000002</v>
      </c>
      <c r="AR407" s="122">
        <f>'05-21 Gen Pivot'!X401</f>
        <v>1475.5</v>
      </c>
    </row>
    <row r="408" spans="1:44" x14ac:dyDescent="0.25">
      <c r="A408" s="126">
        <f t="shared" si="182"/>
        <v>44333.541666665704</v>
      </c>
      <c r="B408" s="171">
        <v>385</v>
      </c>
      <c r="C408" s="98"/>
      <c r="D408" s="98"/>
      <c r="E408" s="89">
        <f t="shared" si="161"/>
        <v>385</v>
      </c>
      <c r="F408" s="29">
        <f t="shared" si="162"/>
        <v>397</v>
      </c>
      <c r="G408" s="28" t="str">
        <f t="shared" si="163"/>
        <v>Yes</v>
      </c>
      <c r="H408" s="33">
        <f>'05-21 Hourly Purch Alloc'!F402</f>
        <v>204.45100000000002</v>
      </c>
      <c r="I408" s="23">
        <f t="shared" si="164"/>
        <v>8.6900000000000013</v>
      </c>
      <c r="J408" s="13">
        <f t="shared" si="165"/>
        <v>204.45100000000002</v>
      </c>
      <c r="K408" s="96">
        <f t="shared" si="166"/>
        <v>204.45100000000002</v>
      </c>
      <c r="L408" s="13">
        <f t="shared" si="167"/>
        <v>361.76319999999998</v>
      </c>
      <c r="M408" s="13">
        <f t="shared" si="168"/>
        <v>595.5</v>
      </c>
      <c r="N408" s="13">
        <f t="shared" si="169"/>
        <v>574.91000000000008</v>
      </c>
      <c r="O408" s="11">
        <f t="shared" si="170"/>
        <v>0</v>
      </c>
      <c r="P408" s="11">
        <f t="shared" si="171"/>
        <v>0</v>
      </c>
      <c r="Q408" s="11">
        <f t="shared" si="172"/>
        <v>0</v>
      </c>
      <c r="R408" s="15">
        <f t="shared" si="173"/>
        <v>0</v>
      </c>
      <c r="S408" s="15">
        <f t="shared" si="174"/>
        <v>0</v>
      </c>
      <c r="T408" s="15">
        <f t="shared" si="175"/>
        <v>0</v>
      </c>
      <c r="U408" s="121">
        <f>'05-21 Hourly Purch Alloc'!J402</f>
        <v>27.082525671187714</v>
      </c>
      <c r="V408" s="109">
        <f t="shared" si="176"/>
        <v>0</v>
      </c>
      <c r="W408" s="16">
        <f t="shared" si="177"/>
        <v>21.206728953433903</v>
      </c>
      <c r="X408" s="17">
        <f t="shared" si="178"/>
        <v>0</v>
      </c>
      <c r="Y408" s="18">
        <f t="shared" si="179"/>
        <v>0</v>
      </c>
      <c r="Z408" s="191"/>
      <c r="AA408" s="113">
        <f t="shared" si="180"/>
        <v>0</v>
      </c>
      <c r="AB408" s="4">
        <f t="shared" si="181"/>
        <v>0</v>
      </c>
      <c r="AD408" s="8"/>
      <c r="AE408" s="46">
        <f>'05-21 Gen Pivot'!V402</f>
        <v>361.76319999999998</v>
      </c>
      <c r="AF408" s="120">
        <f>'05-21 KP Int Load &amp; Marg Loss'!N398</f>
        <v>574.91000000000008</v>
      </c>
      <c r="AG408" s="47">
        <f>'05-21 KP Int Load &amp; Marg Loss'!V398</f>
        <v>8.6900000000000013</v>
      </c>
      <c r="AH408" s="46">
        <f>'05-21 Gen Pivot'!W402</f>
        <v>595.5</v>
      </c>
      <c r="AJ408" s="122">
        <f>'05-21 Gen Pivot'!Y402</f>
        <v>593</v>
      </c>
      <c r="AL408" s="8">
        <f t="shared" si="158"/>
        <v>2.5</v>
      </c>
      <c r="AN408" s="8">
        <f t="shared" si="159"/>
        <v>361.76319999999998</v>
      </c>
      <c r="AP408" s="12">
        <f t="shared" si="160"/>
        <v>-233.73680000000002</v>
      </c>
      <c r="AR408" s="122">
        <f>'05-21 Gen Pivot'!X402</f>
        <v>1475.5</v>
      </c>
    </row>
    <row r="409" spans="1:44" x14ac:dyDescent="0.25">
      <c r="A409" s="126">
        <f t="shared" si="182"/>
        <v>44333.583333332368</v>
      </c>
      <c r="B409" s="171">
        <v>385</v>
      </c>
      <c r="C409" s="98"/>
      <c r="D409" s="98"/>
      <c r="E409" s="89">
        <f t="shared" si="161"/>
        <v>385</v>
      </c>
      <c r="F409" s="29">
        <f t="shared" si="162"/>
        <v>398</v>
      </c>
      <c r="G409" s="28" t="str">
        <f t="shared" si="163"/>
        <v>Yes</v>
      </c>
      <c r="H409" s="33">
        <f>'05-21 Hourly Purch Alloc'!F403</f>
        <v>135.012</v>
      </c>
      <c r="I409" s="23">
        <f t="shared" si="164"/>
        <v>8.7900000000000009</v>
      </c>
      <c r="J409" s="13">
        <f t="shared" si="165"/>
        <v>135.012</v>
      </c>
      <c r="K409" s="96">
        <f t="shared" si="166"/>
        <v>135.012</v>
      </c>
      <c r="L409" s="13">
        <f t="shared" si="167"/>
        <v>433.27679999999998</v>
      </c>
      <c r="M409" s="13">
        <f t="shared" si="168"/>
        <v>595.5</v>
      </c>
      <c r="N409" s="13">
        <f t="shared" si="169"/>
        <v>577.08000000000004</v>
      </c>
      <c r="O409" s="11">
        <f t="shared" si="170"/>
        <v>0</v>
      </c>
      <c r="P409" s="11">
        <f t="shared" si="171"/>
        <v>0</v>
      </c>
      <c r="Q409" s="11">
        <f t="shared" si="172"/>
        <v>0</v>
      </c>
      <c r="R409" s="15">
        <f t="shared" si="173"/>
        <v>0</v>
      </c>
      <c r="S409" s="15">
        <f t="shared" si="174"/>
        <v>0</v>
      </c>
      <c r="T409" s="15">
        <f t="shared" si="175"/>
        <v>0</v>
      </c>
      <c r="U409" s="121">
        <f>'05-21 Hourly Purch Alloc'!J403</f>
        <v>29.465820312268537</v>
      </c>
      <c r="V409" s="109">
        <f t="shared" si="176"/>
        <v>0</v>
      </c>
      <c r="W409" s="16">
        <f t="shared" si="177"/>
        <v>21.206728953433903</v>
      </c>
      <c r="X409" s="17">
        <f t="shared" si="178"/>
        <v>0</v>
      </c>
      <c r="Y409" s="18">
        <f t="shared" si="179"/>
        <v>0</v>
      </c>
      <c r="Z409" s="191"/>
      <c r="AA409" s="113">
        <f t="shared" si="180"/>
        <v>0</v>
      </c>
      <c r="AB409" s="4">
        <f t="shared" si="181"/>
        <v>0</v>
      </c>
      <c r="AD409" s="8"/>
      <c r="AE409" s="46">
        <f>'05-21 Gen Pivot'!V403</f>
        <v>433.27679999999998</v>
      </c>
      <c r="AF409" s="120">
        <f>'05-21 KP Int Load &amp; Marg Loss'!N399</f>
        <v>577.08000000000004</v>
      </c>
      <c r="AG409" s="47">
        <f>'05-21 KP Int Load &amp; Marg Loss'!V399</f>
        <v>8.7900000000000009</v>
      </c>
      <c r="AH409" s="46">
        <f>'05-21 Gen Pivot'!W403</f>
        <v>595.5</v>
      </c>
      <c r="AJ409" s="122">
        <f>'05-21 Gen Pivot'!Y403</f>
        <v>593</v>
      </c>
      <c r="AL409" s="8">
        <f t="shared" si="158"/>
        <v>2.5</v>
      </c>
      <c r="AN409" s="8">
        <f t="shared" si="159"/>
        <v>433.27679999999998</v>
      </c>
      <c r="AP409" s="12">
        <f t="shared" si="160"/>
        <v>-162.22320000000002</v>
      </c>
      <c r="AR409" s="122">
        <f>'05-21 Gen Pivot'!X403</f>
        <v>1475.5</v>
      </c>
    </row>
    <row r="410" spans="1:44" x14ac:dyDescent="0.25">
      <c r="A410" s="126">
        <f t="shared" si="182"/>
        <v>44333.624999999032</v>
      </c>
      <c r="B410" s="171">
        <v>385</v>
      </c>
      <c r="C410" s="98"/>
      <c r="D410" s="98"/>
      <c r="E410" s="89">
        <f t="shared" si="161"/>
        <v>385</v>
      </c>
      <c r="F410" s="29">
        <f t="shared" si="162"/>
        <v>399</v>
      </c>
      <c r="G410" s="28" t="str">
        <f t="shared" si="163"/>
        <v>Yes</v>
      </c>
      <c r="H410" s="33">
        <f>'05-21 Hourly Purch Alloc'!F404</f>
        <v>104.325</v>
      </c>
      <c r="I410" s="23">
        <f t="shared" si="164"/>
        <v>8.59</v>
      </c>
      <c r="J410" s="13">
        <f t="shared" si="165"/>
        <v>104.325</v>
      </c>
      <c r="K410" s="96">
        <f t="shared" si="166"/>
        <v>104.325</v>
      </c>
      <c r="L410" s="13">
        <f t="shared" si="167"/>
        <v>471.56319999999999</v>
      </c>
      <c r="M410" s="13">
        <f t="shared" si="168"/>
        <v>595.5</v>
      </c>
      <c r="N410" s="13">
        <f t="shared" si="169"/>
        <v>578.20000000000005</v>
      </c>
      <c r="O410" s="11">
        <f t="shared" si="170"/>
        <v>0</v>
      </c>
      <c r="P410" s="11">
        <f t="shared" si="171"/>
        <v>0</v>
      </c>
      <c r="Q410" s="11">
        <f t="shared" si="172"/>
        <v>0</v>
      </c>
      <c r="R410" s="15">
        <f t="shared" si="173"/>
        <v>0</v>
      </c>
      <c r="S410" s="15">
        <f t="shared" si="174"/>
        <v>0</v>
      </c>
      <c r="T410" s="15">
        <f t="shared" si="175"/>
        <v>0</v>
      </c>
      <c r="U410" s="121">
        <f>'05-21 Hourly Purch Alloc'!J404</f>
        <v>28.99</v>
      </c>
      <c r="V410" s="109">
        <f t="shared" si="176"/>
        <v>0</v>
      </c>
      <c r="W410" s="16">
        <f t="shared" si="177"/>
        <v>21.206728953433903</v>
      </c>
      <c r="X410" s="17">
        <f t="shared" si="178"/>
        <v>0</v>
      </c>
      <c r="Y410" s="18">
        <f t="shared" si="179"/>
        <v>0</v>
      </c>
      <c r="Z410" s="191"/>
      <c r="AA410" s="113">
        <f t="shared" si="180"/>
        <v>0</v>
      </c>
      <c r="AB410" s="4">
        <f t="shared" si="181"/>
        <v>0</v>
      </c>
      <c r="AD410" s="8"/>
      <c r="AE410" s="46">
        <f>'05-21 Gen Pivot'!V404</f>
        <v>471.56319999999999</v>
      </c>
      <c r="AF410" s="120">
        <f>'05-21 KP Int Load &amp; Marg Loss'!N400</f>
        <v>578.20000000000005</v>
      </c>
      <c r="AG410" s="47">
        <f>'05-21 KP Int Load &amp; Marg Loss'!V400</f>
        <v>8.59</v>
      </c>
      <c r="AH410" s="46">
        <f>'05-21 Gen Pivot'!W404</f>
        <v>595.5</v>
      </c>
      <c r="AJ410" s="122">
        <f>'05-21 Gen Pivot'!Y404</f>
        <v>593</v>
      </c>
      <c r="AL410" s="8">
        <f t="shared" si="158"/>
        <v>2.5</v>
      </c>
      <c r="AN410" s="8">
        <f t="shared" si="159"/>
        <v>471.56319999999999</v>
      </c>
      <c r="AP410" s="12">
        <f t="shared" si="160"/>
        <v>-123.93680000000001</v>
      </c>
      <c r="AR410" s="122">
        <f>'05-21 Gen Pivot'!X404</f>
        <v>1475.5</v>
      </c>
    </row>
    <row r="411" spans="1:44" x14ac:dyDescent="0.25">
      <c r="A411" s="126">
        <f t="shared" si="182"/>
        <v>44333.666666665697</v>
      </c>
      <c r="B411" s="171">
        <v>385</v>
      </c>
      <c r="C411" s="98"/>
      <c r="D411" s="98"/>
      <c r="E411" s="89">
        <f t="shared" si="161"/>
        <v>385</v>
      </c>
      <c r="F411" s="29">
        <f t="shared" si="162"/>
        <v>400</v>
      </c>
      <c r="G411" s="28" t="str">
        <f t="shared" si="163"/>
        <v>Yes</v>
      </c>
      <c r="H411" s="33">
        <f>'05-21 Hourly Purch Alloc'!F405</f>
        <v>122.083</v>
      </c>
      <c r="I411" s="23">
        <f t="shared" si="164"/>
        <v>8.3899999999999988</v>
      </c>
      <c r="J411" s="13">
        <f t="shared" si="165"/>
        <v>122.083</v>
      </c>
      <c r="K411" s="96">
        <f t="shared" si="166"/>
        <v>122.083</v>
      </c>
      <c r="L411" s="13">
        <f t="shared" si="167"/>
        <v>443.16160000000002</v>
      </c>
      <c r="M411" s="13">
        <f t="shared" si="168"/>
        <v>595.5</v>
      </c>
      <c r="N411" s="13">
        <f t="shared" si="169"/>
        <v>573.62000000000012</v>
      </c>
      <c r="O411" s="11">
        <f t="shared" si="170"/>
        <v>0</v>
      </c>
      <c r="P411" s="11">
        <f t="shared" si="171"/>
        <v>0</v>
      </c>
      <c r="Q411" s="11">
        <f t="shared" si="172"/>
        <v>0</v>
      </c>
      <c r="R411" s="15">
        <f t="shared" si="173"/>
        <v>0</v>
      </c>
      <c r="S411" s="15">
        <f t="shared" si="174"/>
        <v>0</v>
      </c>
      <c r="T411" s="15">
        <f t="shared" si="175"/>
        <v>0</v>
      </c>
      <c r="U411" s="121">
        <f>'05-21 Hourly Purch Alloc'!J405</f>
        <v>28.560871472686614</v>
      </c>
      <c r="V411" s="109">
        <f t="shared" si="176"/>
        <v>0</v>
      </c>
      <c r="W411" s="16">
        <f t="shared" si="177"/>
        <v>21.206728953433903</v>
      </c>
      <c r="X411" s="17">
        <f t="shared" si="178"/>
        <v>0</v>
      </c>
      <c r="Y411" s="18">
        <f t="shared" si="179"/>
        <v>0</v>
      </c>
      <c r="Z411" s="191"/>
      <c r="AA411" s="113">
        <f t="shared" si="180"/>
        <v>0</v>
      </c>
      <c r="AB411" s="4">
        <f t="shared" si="181"/>
        <v>0</v>
      </c>
      <c r="AD411" s="8"/>
      <c r="AE411" s="46">
        <f>'05-21 Gen Pivot'!V405</f>
        <v>443.16160000000002</v>
      </c>
      <c r="AF411" s="120">
        <f>'05-21 KP Int Load &amp; Marg Loss'!N401</f>
        <v>573.62000000000012</v>
      </c>
      <c r="AG411" s="47">
        <f>'05-21 KP Int Load &amp; Marg Loss'!V401</f>
        <v>8.3899999999999988</v>
      </c>
      <c r="AH411" s="46">
        <f>'05-21 Gen Pivot'!W405</f>
        <v>595.5</v>
      </c>
      <c r="AJ411" s="122">
        <f>'05-21 Gen Pivot'!Y405</f>
        <v>593</v>
      </c>
      <c r="AL411" s="8">
        <f t="shared" si="158"/>
        <v>2.5</v>
      </c>
      <c r="AN411" s="8">
        <f t="shared" si="159"/>
        <v>443.16160000000002</v>
      </c>
      <c r="AP411" s="12">
        <f t="shared" si="160"/>
        <v>-152.33839999999998</v>
      </c>
      <c r="AR411" s="122">
        <f>'05-21 Gen Pivot'!X405</f>
        <v>1475.5</v>
      </c>
    </row>
    <row r="412" spans="1:44" x14ac:dyDescent="0.25">
      <c r="A412" s="126">
        <f t="shared" si="182"/>
        <v>44333.708333332361</v>
      </c>
      <c r="B412" s="171">
        <v>385</v>
      </c>
      <c r="C412" s="98"/>
      <c r="D412" s="98"/>
      <c r="E412" s="89">
        <f t="shared" si="161"/>
        <v>385</v>
      </c>
      <c r="F412" s="29">
        <f t="shared" si="162"/>
        <v>401</v>
      </c>
      <c r="G412" s="28" t="str">
        <f t="shared" si="163"/>
        <v>Yes</v>
      </c>
      <c r="H412" s="33">
        <f>'05-21 Hourly Purch Alloc'!F406</f>
        <v>156.61799999999999</v>
      </c>
      <c r="I412" s="23">
        <f t="shared" si="164"/>
        <v>8.2899999999999991</v>
      </c>
      <c r="J412" s="13">
        <f t="shared" si="165"/>
        <v>156.61799999999999</v>
      </c>
      <c r="K412" s="96">
        <f t="shared" si="166"/>
        <v>156.61799999999999</v>
      </c>
      <c r="L412" s="13">
        <f t="shared" si="167"/>
        <v>411.28000000000003</v>
      </c>
      <c r="M412" s="13">
        <f t="shared" si="168"/>
        <v>595.5</v>
      </c>
      <c r="N412" s="13">
        <f t="shared" si="169"/>
        <v>576.18000000000006</v>
      </c>
      <c r="O412" s="11">
        <f t="shared" si="170"/>
        <v>0</v>
      </c>
      <c r="P412" s="11">
        <f t="shared" si="171"/>
        <v>0</v>
      </c>
      <c r="Q412" s="11">
        <f t="shared" si="172"/>
        <v>0</v>
      </c>
      <c r="R412" s="15">
        <f t="shared" si="173"/>
        <v>0</v>
      </c>
      <c r="S412" s="15">
        <f t="shared" si="174"/>
        <v>0</v>
      </c>
      <c r="T412" s="15">
        <f t="shared" si="175"/>
        <v>0</v>
      </c>
      <c r="U412" s="121">
        <f>'05-21 Hourly Purch Alloc'!J406</f>
        <v>28.236473227853757</v>
      </c>
      <c r="V412" s="109">
        <f t="shared" si="176"/>
        <v>0</v>
      </c>
      <c r="W412" s="16">
        <f t="shared" si="177"/>
        <v>21.206728953433903</v>
      </c>
      <c r="X412" s="17">
        <f t="shared" si="178"/>
        <v>0</v>
      </c>
      <c r="Y412" s="18">
        <f t="shared" si="179"/>
        <v>0</v>
      </c>
      <c r="Z412" s="191"/>
      <c r="AA412" s="113">
        <f t="shared" si="180"/>
        <v>0</v>
      </c>
      <c r="AB412" s="4">
        <f t="shared" si="181"/>
        <v>0</v>
      </c>
      <c r="AD412" s="8"/>
      <c r="AE412" s="46">
        <f>'05-21 Gen Pivot'!V406</f>
        <v>411.28000000000003</v>
      </c>
      <c r="AF412" s="120">
        <f>'05-21 KP Int Load &amp; Marg Loss'!N402</f>
        <v>576.18000000000006</v>
      </c>
      <c r="AG412" s="47">
        <f>'05-21 KP Int Load &amp; Marg Loss'!V402</f>
        <v>8.2899999999999991</v>
      </c>
      <c r="AH412" s="46">
        <f>'05-21 Gen Pivot'!W406</f>
        <v>595.5</v>
      </c>
      <c r="AJ412" s="122">
        <f>'05-21 Gen Pivot'!Y406</f>
        <v>593</v>
      </c>
      <c r="AL412" s="8">
        <f t="shared" si="158"/>
        <v>2.5</v>
      </c>
      <c r="AN412" s="8">
        <f t="shared" si="159"/>
        <v>411.28000000000003</v>
      </c>
      <c r="AP412" s="12">
        <f t="shared" si="160"/>
        <v>-184.21999999999997</v>
      </c>
      <c r="AR412" s="122">
        <f>'05-21 Gen Pivot'!X406</f>
        <v>1475.5</v>
      </c>
    </row>
    <row r="413" spans="1:44" x14ac:dyDescent="0.25">
      <c r="A413" s="126">
        <f t="shared" si="182"/>
        <v>44333.749999999025</v>
      </c>
      <c r="B413" s="171">
        <v>385</v>
      </c>
      <c r="C413" s="98"/>
      <c r="D413" s="98"/>
      <c r="E413" s="89">
        <f t="shared" si="161"/>
        <v>385</v>
      </c>
      <c r="F413" s="29">
        <f t="shared" si="162"/>
        <v>402</v>
      </c>
      <c r="G413" s="28" t="str">
        <f t="shared" si="163"/>
        <v>Yes</v>
      </c>
      <c r="H413" s="33">
        <f>'05-21 Hourly Purch Alloc'!F407</f>
        <v>155.77500000000001</v>
      </c>
      <c r="I413" s="23">
        <f t="shared" si="164"/>
        <v>8.4799999999999986</v>
      </c>
      <c r="J413" s="13">
        <f t="shared" si="165"/>
        <v>155.77500000000001</v>
      </c>
      <c r="K413" s="96">
        <f t="shared" si="166"/>
        <v>155.77500000000001</v>
      </c>
      <c r="L413" s="13">
        <f t="shared" si="167"/>
        <v>404.78719999999998</v>
      </c>
      <c r="M413" s="13">
        <f t="shared" si="168"/>
        <v>595.5</v>
      </c>
      <c r="N413" s="13">
        <f t="shared" si="169"/>
        <v>569.04000000000008</v>
      </c>
      <c r="O413" s="11">
        <f t="shared" si="170"/>
        <v>0</v>
      </c>
      <c r="P413" s="11">
        <f t="shared" si="171"/>
        <v>0</v>
      </c>
      <c r="Q413" s="11">
        <f t="shared" si="172"/>
        <v>0</v>
      </c>
      <c r="R413" s="15">
        <f t="shared" si="173"/>
        <v>0</v>
      </c>
      <c r="S413" s="15">
        <f t="shared" si="174"/>
        <v>0</v>
      </c>
      <c r="T413" s="15">
        <f t="shared" si="175"/>
        <v>0</v>
      </c>
      <c r="U413" s="121">
        <f>'05-21 Hourly Purch Alloc'!J407</f>
        <v>31.452307430588988</v>
      </c>
      <c r="V413" s="109">
        <f t="shared" si="176"/>
        <v>0</v>
      </c>
      <c r="W413" s="16">
        <f t="shared" si="177"/>
        <v>21.206728953433903</v>
      </c>
      <c r="X413" s="17">
        <f t="shared" si="178"/>
        <v>0</v>
      </c>
      <c r="Y413" s="18">
        <f t="shared" si="179"/>
        <v>0</v>
      </c>
      <c r="Z413" s="191"/>
      <c r="AA413" s="113">
        <f t="shared" si="180"/>
        <v>0</v>
      </c>
      <c r="AB413" s="4">
        <f t="shared" si="181"/>
        <v>0</v>
      </c>
      <c r="AD413" s="8"/>
      <c r="AE413" s="46">
        <f>'05-21 Gen Pivot'!V407</f>
        <v>404.78719999999998</v>
      </c>
      <c r="AF413" s="120">
        <f>'05-21 KP Int Load &amp; Marg Loss'!N403</f>
        <v>569.04000000000008</v>
      </c>
      <c r="AG413" s="47">
        <f>'05-21 KP Int Load &amp; Marg Loss'!V403</f>
        <v>8.4799999999999986</v>
      </c>
      <c r="AH413" s="46">
        <f>'05-21 Gen Pivot'!W407</f>
        <v>595.5</v>
      </c>
      <c r="AJ413" s="122">
        <f>'05-21 Gen Pivot'!Y407</f>
        <v>593</v>
      </c>
      <c r="AL413" s="8">
        <f t="shared" si="158"/>
        <v>2.5</v>
      </c>
      <c r="AN413" s="8">
        <f t="shared" si="159"/>
        <v>404.78719999999998</v>
      </c>
      <c r="AP413" s="12">
        <f t="shared" si="160"/>
        <v>-190.71280000000002</v>
      </c>
      <c r="AR413" s="122">
        <f>'05-21 Gen Pivot'!X407</f>
        <v>1475.5</v>
      </c>
    </row>
    <row r="414" spans="1:44" x14ac:dyDescent="0.25">
      <c r="A414" s="126">
        <f t="shared" si="182"/>
        <v>44333.791666665689</v>
      </c>
      <c r="B414" s="171">
        <v>385</v>
      </c>
      <c r="C414" s="98"/>
      <c r="D414" s="98"/>
      <c r="E414" s="89">
        <f t="shared" si="161"/>
        <v>385</v>
      </c>
      <c r="F414" s="29">
        <f t="shared" si="162"/>
        <v>403</v>
      </c>
      <c r="G414" s="28" t="str">
        <f t="shared" si="163"/>
        <v>Yes</v>
      </c>
      <c r="H414" s="33">
        <f>'05-21 Hourly Purch Alloc'!F408</f>
        <v>81.00200000000001</v>
      </c>
      <c r="I414" s="23">
        <f t="shared" si="164"/>
        <v>8.68</v>
      </c>
      <c r="J414" s="13">
        <f t="shared" si="165"/>
        <v>81.00200000000001</v>
      </c>
      <c r="K414" s="96">
        <f t="shared" si="166"/>
        <v>81.00200000000001</v>
      </c>
      <c r="L414" s="13">
        <f t="shared" si="167"/>
        <v>478.17759999999998</v>
      </c>
      <c r="M414" s="13">
        <f t="shared" si="168"/>
        <v>595.5</v>
      </c>
      <c r="N414" s="13">
        <f t="shared" si="169"/>
        <v>567.86000000000013</v>
      </c>
      <c r="O414" s="11">
        <f t="shared" si="170"/>
        <v>0</v>
      </c>
      <c r="P414" s="11">
        <f t="shared" si="171"/>
        <v>0</v>
      </c>
      <c r="Q414" s="11">
        <f t="shared" si="172"/>
        <v>0</v>
      </c>
      <c r="R414" s="15">
        <f t="shared" si="173"/>
        <v>0</v>
      </c>
      <c r="S414" s="15">
        <f t="shared" si="174"/>
        <v>0</v>
      </c>
      <c r="T414" s="15">
        <f t="shared" si="175"/>
        <v>0</v>
      </c>
      <c r="U414" s="121">
        <f>'05-21 Hourly Purch Alloc'!J408</f>
        <v>36.148295301350579</v>
      </c>
      <c r="V414" s="109">
        <f t="shared" si="176"/>
        <v>0</v>
      </c>
      <c r="W414" s="16">
        <f t="shared" si="177"/>
        <v>21.206728953433903</v>
      </c>
      <c r="X414" s="17">
        <f t="shared" si="178"/>
        <v>0</v>
      </c>
      <c r="Y414" s="18">
        <f t="shared" si="179"/>
        <v>0</v>
      </c>
      <c r="Z414" s="191"/>
      <c r="AA414" s="113">
        <f t="shared" si="180"/>
        <v>0</v>
      </c>
      <c r="AB414" s="4">
        <f t="shared" si="181"/>
        <v>0</v>
      </c>
      <c r="AD414" s="8"/>
      <c r="AE414" s="46">
        <f>'05-21 Gen Pivot'!V408</f>
        <v>478.17759999999998</v>
      </c>
      <c r="AF414" s="120">
        <f>'05-21 KP Int Load &amp; Marg Loss'!N404</f>
        <v>567.86000000000013</v>
      </c>
      <c r="AG414" s="47">
        <f>'05-21 KP Int Load &amp; Marg Loss'!V404</f>
        <v>8.68</v>
      </c>
      <c r="AH414" s="46">
        <f>'05-21 Gen Pivot'!W408</f>
        <v>595.5</v>
      </c>
      <c r="AJ414" s="122">
        <f>'05-21 Gen Pivot'!Y408</f>
        <v>593</v>
      </c>
      <c r="AL414" s="8">
        <f t="shared" si="158"/>
        <v>2.5</v>
      </c>
      <c r="AN414" s="8">
        <f t="shared" si="159"/>
        <v>478.17759999999998</v>
      </c>
      <c r="AP414" s="12">
        <f t="shared" si="160"/>
        <v>-117.32240000000002</v>
      </c>
      <c r="AR414" s="122">
        <f>'05-21 Gen Pivot'!X408</f>
        <v>1475.5</v>
      </c>
    </row>
    <row r="415" spans="1:44" x14ac:dyDescent="0.25">
      <c r="A415" s="126">
        <f t="shared" si="182"/>
        <v>44333.833333332354</v>
      </c>
      <c r="B415" s="171">
        <v>385</v>
      </c>
      <c r="C415" s="98"/>
      <c r="D415" s="98"/>
      <c r="E415" s="89">
        <f t="shared" si="161"/>
        <v>385</v>
      </c>
      <c r="F415" s="29">
        <f t="shared" si="162"/>
        <v>404</v>
      </c>
      <c r="G415" s="28" t="str">
        <f t="shared" si="163"/>
        <v>Yes</v>
      </c>
      <c r="H415" s="33">
        <f>'05-21 Hourly Purch Alloc'!F409</f>
        <v>69.075000000000003</v>
      </c>
      <c r="I415" s="23">
        <f t="shared" si="164"/>
        <v>9.1900000000000013</v>
      </c>
      <c r="J415" s="13">
        <f t="shared" si="165"/>
        <v>69.075000000000003</v>
      </c>
      <c r="K415" s="96">
        <f t="shared" si="166"/>
        <v>69.075000000000003</v>
      </c>
      <c r="L415" s="13">
        <f t="shared" si="167"/>
        <v>499.392</v>
      </c>
      <c r="M415" s="13">
        <f t="shared" si="168"/>
        <v>595.5</v>
      </c>
      <c r="N415" s="13">
        <f t="shared" si="169"/>
        <v>563.30000000000007</v>
      </c>
      <c r="O415" s="11">
        <f t="shared" si="170"/>
        <v>0</v>
      </c>
      <c r="P415" s="11">
        <f t="shared" si="171"/>
        <v>0</v>
      </c>
      <c r="Q415" s="11">
        <f t="shared" si="172"/>
        <v>0</v>
      </c>
      <c r="R415" s="15">
        <f t="shared" si="173"/>
        <v>0</v>
      </c>
      <c r="S415" s="15">
        <f t="shared" si="174"/>
        <v>0</v>
      </c>
      <c r="T415" s="15">
        <f t="shared" si="175"/>
        <v>0</v>
      </c>
      <c r="U415" s="121">
        <f>'05-21 Hourly Purch Alloc'!J409</f>
        <v>29.099999999999998</v>
      </c>
      <c r="V415" s="109">
        <f t="shared" si="176"/>
        <v>0</v>
      </c>
      <c r="W415" s="16">
        <f t="shared" si="177"/>
        <v>21.206728953433903</v>
      </c>
      <c r="X415" s="17">
        <f t="shared" si="178"/>
        <v>0</v>
      </c>
      <c r="Y415" s="18">
        <f t="shared" si="179"/>
        <v>0</v>
      </c>
      <c r="Z415" s="191"/>
      <c r="AA415" s="113">
        <f t="shared" si="180"/>
        <v>0</v>
      </c>
      <c r="AB415" s="4">
        <f t="shared" si="181"/>
        <v>0</v>
      </c>
      <c r="AD415" s="8"/>
      <c r="AE415" s="46">
        <f>'05-21 Gen Pivot'!V409</f>
        <v>499.392</v>
      </c>
      <c r="AF415" s="120">
        <f>'05-21 KP Int Load &amp; Marg Loss'!N405</f>
        <v>563.30000000000007</v>
      </c>
      <c r="AG415" s="47">
        <f>'05-21 KP Int Load &amp; Marg Loss'!V405</f>
        <v>9.1900000000000013</v>
      </c>
      <c r="AH415" s="46">
        <f>'05-21 Gen Pivot'!W409</f>
        <v>595.5</v>
      </c>
      <c r="AJ415" s="122">
        <f>'05-21 Gen Pivot'!Y409</f>
        <v>593</v>
      </c>
      <c r="AL415" s="8">
        <f t="shared" si="158"/>
        <v>2.5</v>
      </c>
      <c r="AN415" s="8">
        <f t="shared" si="159"/>
        <v>499.392</v>
      </c>
      <c r="AP415" s="12">
        <f t="shared" si="160"/>
        <v>-96.108000000000004</v>
      </c>
      <c r="AR415" s="122">
        <f>'05-21 Gen Pivot'!X409</f>
        <v>1475.5</v>
      </c>
    </row>
    <row r="416" spans="1:44" x14ac:dyDescent="0.25">
      <c r="A416" s="126">
        <f t="shared" si="182"/>
        <v>44333.874999999018</v>
      </c>
      <c r="B416" s="171">
        <v>385</v>
      </c>
      <c r="C416" s="98"/>
      <c r="D416" s="98"/>
      <c r="E416" s="89">
        <f t="shared" si="161"/>
        <v>385</v>
      </c>
      <c r="F416" s="29">
        <f t="shared" si="162"/>
        <v>405</v>
      </c>
      <c r="G416" s="28" t="str">
        <f t="shared" si="163"/>
        <v>Yes</v>
      </c>
      <c r="H416" s="33">
        <f>'05-21 Hourly Purch Alloc'!F410</f>
        <v>104.05500000000001</v>
      </c>
      <c r="I416" s="23">
        <f t="shared" si="164"/>
        <v>9.2900000000000009</v>
      </c>
      <c r="J416" s="13">
        <f t="shared" si="165"/>
        <v>104.05500000000001</v>
      </c>
      <c r="K416" s="96">
        <f t="shared" si="166"/>
        <v>104.05500000000001</v>
      </c>
      <c r="L416" s="13">
        <f t="shared" si="167"/>
        <v>473.55360000000002</v>
      </c>
      <c r="M416" s="13">
        <f t="shared" si="168"/>
        <v>595.5</v>
      </c>
      <c r="N416" s="13">
        <f t="shared" si="169"/>
        <v>586.8900000000001</v>
      </c>
      <c r="O416" s="11">
        <f t="shared" si="170"/>
        <v>0</v>
      </c>
      <c r="P416" s="11">
        <f t="shared" si="171"/>
        <v>0</v>
      </c>
      <c r="Q416" s="11">
        <f t="shared" si="172"/>
        <v>0</v>
      </c>
      <c r="R416" s="15">
        <f t="shared" si="173"/>
        <v>0</v>
      </c>
      <c r="S416" s="15">
        <f t="shared" si="174"/>
        <v>0</v>
      </c>
      <c r="T416" s="15">
        <f t="shared" si="175"/>
        <v>0</v>
      </c>
      <c r="U416" s="121">
        <f>'05-21 Hourly Purch Alloc'!J410</f>
        <v>28.347790014895971</v>
      </c>
      <c r="V416" s="109">
        <f t="shared" si="176"/>
        <v>0</v>
      </c>
      <c r="W416" s="16">
        <f t="shared" si="177"/>
        <v>21.206728953433903</v>
      </c>
      <c r="X416" s="17">
        <f t="shared" si="178"/>
        <v>0</v>
      </c>
      <c r="Y416" s="18">
        <f t="shared" si="179"/>
        <v>0</v>
      </c>
      <c r="Z416" s="191"/>
      <c r="AA416" s="113">
        <f t="shared" si="180"/>
        <v>0</v>
      </c>
      <c r="AB416" s="4">
        <f t="shared" si="181"/>
        <v>0</v>
      </c>
      <c r="AD416" s="8"/>
      <c r="AE416" s="46">
        <f>'05-21 Gen Pivot'!V410</f>
        <v>473.55360000000002</v>
      </c>
      <c r="AF416" s="120">
        <f>'05-21 KP Int Load &amp; Marg Loss'!N406</f>
        <v>586.8900000000001</v>
      </c>
      <c r="AG416" s="47">
        <f>'05-21 KP Int Load &amp; Marg Loss'!V406</f>
        <v>9.2900000000000009</v>
      </c>
      <c r="AH416" s="46">
        <f>'05-21 Gen Pivot'!W410</f>
        <v>595.5</v>
      </c>
      <c r="AJ416" s="122">
        <f>'05-21 Gen Pivot'!Y410</f>
        <v>593</v>
      </c>
      <c r="AL416" s="8">
        <f t="shared" ref="AL416:AL479" si="183">AH416-AJ416</f>
        <v>2.5</v>
      </c>
      <c r="AN416" s="8">
        <f t="shared" ref="AN416:AN479" si="184">AE416</f>
        <v>473.55360000000002</v>
      </c>
      <c r="AP416" s="12">
        <f t="shared" ref="AP416:AP479" si="185">L416-M416</f>
        <v>-121.94639999999998</v>
      </c>
      <c r="AR416" s="122">
        <f>'05-21 Gen Pivot'!X410</f>
        <v>1475.5</v>
      </c>
    </row>
    <row r="417" spans="1:44" x14ac:dyDescent="0.25">
      <c r="A417" s="126">
        <f t="shared" si="182"/>
        <v>44333.916666665682</v>
      </c>
      <c r="B417" s="171">
        <v>385</v>
      </c>
      <c r="C417" s="98"/>
      <c r="D417" s="98"/>
      <c r="E417" s="89">
        <f t="shared" si="161"/>
        <v>385</v>
      </c>
      <c r="F417" s="29">
        <f t="shared" si="162"/>
        <v>406</v>
      </c>
      <c r="G417" s="28" t="str">
        <f t="shared" si="163"/>
        <v>Yes</v>
      </c>
      <c r="H417" s="33">
        <f>'05-21 Hourly Purch Alloc'!F411</f>
        <v>105.815</v>
      </c>
      <c r="I417" s="23">
        <f t="shared" si="164"/>
        <v>9.39</v>
      </c>
      <c r="J417" s="13">
        <f t="shared" si="165"/>
        <v>105.815</v>
      </c>
      <c r="K417" s="96">
        <f t="shared" si="166"/>
        <v>105.815</v>
      </c>
      <c r="L417" s="13">
        <f t="shared" si="167"/>
        <v>491.00480000000005</v>
      </c>
      <c r="M417" s="13">
        <f t="shared" si="168"/>
        <v>595.5</v>
      </c>
      <c r="N417" s="13">
        <f t="shared" si="169"/>
        <v>588.06999999999994</v>
      </c>
      <c r="O417" s="11">
        <f t="shared" si="170"/>
        <v>0</v>
      </c>
      <c r="P417" s="11">
        <f t="shared" si="171"/>
        <v>0</v>
      </c>
      <c r="Q417" s="11">
        <f t="shared" si="172"/>
        <v>0</v>
      </c>
      <c r="R417" s="15">
        <f t="shared" si="173"/>
        <v>0</v>
      </c>
      <c r="S417" s="15">
        <f t="shared" si="174"/>
        <v>0</v>
      </c>
      <c r="T417" s="15">
        <f t="shared" si="175"/>
        <v>0</v>
      </c>
      <c r="U417" s="121">
        <f>'05-21 Hourly Purch Alloc'!J411</f>
        <v>28.290000000000003</v>
      </c>
      <c r="V417" s="109">
        <f t="shared" si="176"/>
        <v>0</v>
      </c>
      <c r="W417" s="16">
        <f t="shared" si="177"/>
        <v>21.206728953433903</v>
      </c>
      <c r="X417" s="17">
        <f t="shared" si="178"/>
        <v>0</v>
      </c>
      <c r="Y417" s="18">
        <f t="shared" si="179"/>
        <v>0</v>
      </c>
      <c r="Z417" s="191"/>
      <c r="AA417" s="113">
        <f t="shared" si="180"/>
        <v>0</v>
      </c>
      <c r="AB417" s="4">
        <f t="shared" si="181"/>
        <v>0</v>
      </c>
      <c r="AD417" s="8"/>
      <c r="AE417" s="46">
        <f>'05-21 Gen Pivot'!V411</f>
        <v>491.00480000000005</v>
      </c>
      <c r="AF417" s="120">
        <f>'05-21 KP Int Load &amp; Marg Loss'!N407</f>
        <v>588.06999999999994</v>
      </c>
      <c r="AG417" s="47">
        <f>'05-21 KP Int Load &amp; Marg Loss'!V407</f>
        <v>9.39</v>
      </c>
      <c r="AH417" s="46">
        <f>'05-21 Gen Pivot'!W411</f>
        <v>595.5</v>
      </c>
      <c r="AJ417" s="122">
        <f>'05-21 Gen Pivot'!Y411</f>
        <v>593</v>
      </c>
      <c r="AL417" s="8">
        <f t="shared" si="183"/>
        <v>2.5</v>
      </c>
      <c r="AN417" s="8">
        <f t="shared" si="184"/>
        <v>491.00480000000005</v>
      </c>
      <c r="AP417" s="12">
        <f t="shared" si="185"/>
        <v>-104.49519999999995</v>
      </c>
      <c r="AR417" s="122">
        <f>'05-21 Gen Pivot'!X411</f>
        <v>1475.5</v>
      </c>
    </row>
    <row r="418" spans="1:44" x14ac:dyDescent="0.25">
      <c r="A418" s="126">
        <f t="shared" si="182"/>
        <v>44333.958333332346</v>
      </c>
      <c r="B418" s="171">
        <v>385</v>
      </c>
      <c r="C418" s="98"/>
      <c r="D418" s="98"/>
      <c r="E418" s="89">
        <f t="shared" si="161"/>
        <v>385</v>
      </c>
      <c r="F418" s="29">
        <f t="shared" si="162"/>
        <v>407</v>
      </c>
      <c r="G418" s="28" t="str">
        <f t="shared" si="163"/>
        <v>Yes</v>
      </c>
      <c r="H418" s="33">
        <f>'05-21 Hourly Purch Alloc'!F412</f>
        <v>186.3</v>
      </c>
      <c r="I418" s="23">
        <f t="shared" si="164"/>
        <v>8.9899999999999984</v>
      </c>
      <c r="J418" s="13">
        <f t="shared" si="165"/>
        <v>186.3</v>
      </c>
      <c r="K418" s="96">
        <f t="shared" si="166"/>
        <v>186.3</v>
      </c>
      <c r="L418" s="13">
        <f t="shared" si="167"/>
        <v>417.1456</v>
      </c>
      <c r="M418" s="13">
        <f t="shared" si="168"/>
        <v>595.5</v>
      </c>
      <c r="N418" s="13">
        <f t="shared" si="169"/>
        <v>552.02</v>
      </c>
      <c r="O418" s="11">
        <f t="shared" si="170"/>
        <v>0</v>
      </c>
      <c r="P418" s="11">
        <f t="shared" si="171"/>
        <v>0</v>
      </c>
      <c r="Q418" s="11">
        <f t="shared" si="172"/>
        <v>0</v>
      </c>
      <c r="R418" s="15">
        <f t="shared" si="173"/>
        <v>0</v>
      </c>
      <c r="S418" s="15">
        <f t="shared" si="174"/>
        <v>0</v>
      </c>
      <c r="T418" s="15">
        <f t="shared" si="175"/>
        <v>0</v>
      </c>
      <c r="U418" s="121">
        <f>'05-21 Hourly Purch Alloc'!J412</f>
        <v>21.729999999999997</v>
      </c>
      <c r="V418" s="109">
        <f t="shared" si="176"/>
        <v>0</v>
      </c>
      <c r="W418" s="16">
        <f t="shared" si="177"/>
        <v>21.206728953433903</v>
      </c>
      <c r="X418" s="17">
        <f t="shared" si="178"/>
        <v>0</v>
      </c>
      <c r="Y418" s="18">
        <f t="shared" si="179"/>
        <v>0</v>
      </c>
      <c r="Z418" s="191"/>
      <c r="AA418" s="113">
        <f t="shared" si="180"/>
        <v>0</v>
      </c>
      <c r="AB418" s="4">
        <f t="shared" si="181"/>
        <v>0</v>
      </c>
      <c r="AD418" s="8"/>
      <c r="AE418" s="46">
        <f>'05-21 Gen Pivot'!V412</f>
        <v>417.1456</v>
      </c>
      <c r="AF418" s="120">
        <f>'05-21 KP Int Load &amp; Marg Loss'!N408</f>
        <v>552.02</v>
      </c>
      <c r="AG418" s="47">
        <f>'05-21 KP Int Load &amp; Marg Loss'!V408</f>
        <v>8.9899999999999984</v>
      </c>
      <c r="AH418" s="46">
        <f>'05-21 Gen Pivot'!W412</f>
        <v>595.5</v>
      </c>
      <c r="AJ418" s="122">
        <f>'05-21 Gen Pivot'!Y412</f>
        <v>593</v>
      </c>
      <c r="AL418" s="8">
        <f t="shared" si="183"/>
        <v>2.5</v>
      </c>
      <c r="AN418" s="8">
        <f t="shared" si="184"/>
        <v>417.1456</v>
      </c>
      <c r="AP418" s="12">
        <f t="shared" si="185"/>
        <v>-178.3544</v>
      </c>
      <c r="AR418" s="122">
        <f>'05-21 Gen Pivot'!X412</f>
        <v>1475.5</v>
      </c>
    </row>
    <row r="419" spans="1:44" x14ac:dyDescent="0.25">
      <c r="A419" s="126">
        <f t="shared" si="182"/>
        <v>44333.99999999901</v>
      </c>
      <c r="B419" s="171">
        <v>385</v>
      </c>
      <c r="C419" s="98"/>
      <c r="D419" s="98"/>
      <c r="E419" s="89">
        <f t="shared" si="161"/>
        <v>385</v>
      </c>
      <c r="F419" s="29">
        <f t="shared" si="162"/>
        <v>408</v>
      </c>
      <c r="G419" s="28" t="str">
        <f t="shared" si="163"/>
        <v>Yes</v>
      </c>
      <c r="H419" s="33">
        <f>'05-21 Hourly Purch Alloc'!F413</f>
        <v>228.08099999999999</v>
      </c>
      <c r="I419" s="23">
        <f t="shared" si="164"/>
        <v>7.9599999999999991</v>
      </c>
      <c r="J419" s="13">
        <f t="shared" si="165"/>
        <v>228.08099999999999</v>
      </c>
      <c r="K419" s="96">
        <f t="shared" si="166"/>
        <v>228.08099999999999</v>
      </c>
      <c r="L419" s="13">
        <f t="shared" si="167"/>
        <v>386.64799999999997</v>
      </c>
      <c r="M419" s="13">
        <f t="shared" si="168"/>
        <v>595.5</v>
      </c>
      <c r="N419" s="13">
        <f t="shared" si="169"/>
        <v>515.89</v>
      </c>
      <c r="O419" s="11">
        <f t="shared" si="170"/>
        <v>0</v>
      </c>
      <c r="P419" s="11">
        <f t="shared" si="171"/>
        <v>0</v>
      </c>
      <c r="Q419" s="11">
        <f t="shared" si="172"/>
        <v>0</v>
      </c>
      <c r="R419" s="15">
        <f t="shared" si="173"/>
        <v>0</v>
      </c>
      <c r="S419" s="15">
        <f t="shared" si="174"/>
        <v>0</v>
      </c>
      <c r="T419" s="15">
        <f t="shared" si="175"/>
        <v>0</v>
      </c>
      <c r="U419" s="121">
        <f>'05-21 Hourly Purch Alloc'!J413</f>
        <v>19.309999517715198</v>
      </c>
      <c r="V419" s="109">
        <f t="shared" si="176"/>
        <v>0</v>
      </c>
      <c r="W419" s="16">
        <f t="shared" si="177"/>
        <v>21.206728953433903</v>
      </c>
      <c r="X419" s="17">
        <f t="shared" si="178"/>
        <v>0</v>
      </c>
      <c r="Y419" s="18">
        <f t="shared" si="179"/>
        <v>0</v>
      </c>
      <c r="Z419" s="191"/>
      <c r="AA419" s="113">
        <f t="shared" si="180"/>
        <v>0</v>
      </c>
      <c r="AB419" s="4">
        <f t="shared" si="181"/>
        <v>0</v>
      </c>
      <c r="AD419" s="8"/>
      <c r="AE419" s="46">
        <f>'05-21 Gen Pivot'!V413</f>
        <v>386.64799999999997</v>
      </c>
      <c r="AF419" s="120">
        <f>'05-21 KP Int Load &amp; Marg Loss'!N409</f>
        <v>515.89</v>
      </c>
      <c r="AG419" s="47">
        <f>'05-21 KP Int Load &amp; Marg Loss'!V409</f>
        <v>7.9599999999999991</v>
      </c>
      <c r="AH419" s="46">
        <f>'05-21 Gen Pivot'!W413</f>
        <v>595.5</v>
      </c>
      <c r="AJ419" s="122">
        <f>'05-21 Gen Pivot'!Y413</f>
        <v>593</v>
      </c>
      <c r="AL419" s="8">
        <f t="shared" si="183"/>
        <v>2.5</v>
      </c>
      <c r="AN419" s="8">
        <f t="shared" si="184"/>
        <v>386.64799999999997</v>
      </c>
      <c r="AP419" s="12">
        <f t="shared" si="185"/>
        <v>-208.85200000000003</v>
      </c>
      <c r="AR419" s="122">
        <f>'05-21 Gen Pivot'!X413</f>
        <v>1475.5</v>
      </c>
    </row>
    <row r="420" spans="1:44" x14ac:dyDescent="0.25">
      <c r="A420" s="126">
        <f t="shared" si="182"/>
        <v>44334.041666665675</v>
      </c>
      <c r="B420" s="171">
        <v>385</v>
      </c>
      <c r="C420" s="98"/>
      <c r="D420" s="98"/>
      <c r="E420" s="89">
        <f t="shared" si="161"/>
        <v>385</v>
      </c>
      <c r="F420" s="29">
        <f t="shared" si="162"/>
        <v>409</v>
      </c>
      <c r="G420" s="28" t="str">
        <f t="shared" si="163"/>
        <v>Yes</v>
      </c>
      <c r="H420" s="33">
        <f>'05-21 Hourly Purch Alloc'!F414</f>
        <v>190.7</v>
      </c>
      <c r="I420" s="23">
        <f t="shared" si="164"/>
        <v>7.4799999999999995</v>
      </c>
      <c r="J420" s="13">
        <f t="shared" si="165"/>
        <v>190.7</v>
      </c>
      <c r="K420" s="96">
        <f t="shared" si="166"/>
        <v>190.7</v>
      </c>
      <c r="L420" s="13">
        <f t="shared" si="167"/>
        <v>323.81600000000003</v>
      </c>
      <c r="M420" s="13">
        <f t="shared" si="168"/>
        <v>595.5</v>
      </c>
      <c r="N420" s="13">
        <f t="shared" si="169"/>
        <v>479.51</v>
      </c>
      <c r="O420" s="11">
        <f t="shared" si="170"/>
        <v>0</v>
      </c>
      <c r="P420" s="11">
        <f t="shared" si="171"/>
        <v>0</v>
      </c>
      <c r="Q420" s="11">
        <f t="shared" si="172"/>
        <v>0</v>
      </c>
      <c r="R420" s="15">
        <f t="shared" si="173"/>
        <v>0</v>
      </c>
      <c r="S420" s="15">
        <f t="shared" si="174"/>
        <v>0</v>
      </c>
      <c r="T420" s="15">
        <f t="shared" si="175"/>
        <v>0</v>
      </c>
      <c r="U420" s="121">
        <f>'05-21 Hourly Purch Alloc'!J414</f>
        <v>20.76</v>
      </c>
      <c r="V420" s="109">
        <f t="shared" si="176"/>
        <v>0</v>
      </c>
      <c r="W420" s="16">
        <f t="shared" si="177"/>
        <v>21.206728953433903</v>
      </c>
      <c r="X420" s="17">
        <f t="shared" si="178"/>
        <v>0</v>
      </c>
      <c r="Y420" s="18">
        <f t="shared" si="179"/>
        <v>0</v>
      </c>
      <c r="Z420" s="191"/>
      <c r="AA420" s="113">
        <f t="shared" si="180"/>
        <v>0</v>
      </c>
      <c r="AB420" s="4">
        <f t="shared" si="181"/>
        <v>0</v>
      </c>
      <c r="AD420" s="8"/>
      <c r="AE420" s="46">
        <f>'05-21 Gen Pivot'!V414</f>
        <v>323.81600000000003</v>
      </c>
      <c r="AF420" s="120">
        <f>'05-21 KP Int Load &amp; Marg Loss'!N410</f>
        <v>479.51</v>
      </c>
      <c r="AG420" s="47">
        <f>'05-21 KP Int Load &amp; Marg Loss'!V410</f>
        <v>7.4799999999999995</v>
      </c>
      <c r="AH420" s="46">
        <f>'05-21 Gen Pivot'!W414</f>
        <v>595.5</v>
      </c>
      <c r="AJ420" s="122">
        <f>'05-21 Gen Pivot'!Y414</f>
        <v>593</v>
      </c>
      <c r="AL420" s="8">
        <f t="shared" si="183"/>
        <v>2.5</v>
      </c>
      <c r="AN420" s="8">
        <f t="shared" si="184"/>
        <v>323.81600000000003</v>
      </c>
      <c r="AP420" s="12">
        <f t="shared" si="185"/>
        <v>-271.68399999999997</v>
      </c>
      <c r="AR420" s="122">
        <f>'05-21 Gen Pivot'!X414</f>
        <v>1475.5</v>
      </c>
    </row>
    <row r="421" spans="1:44" x14ac:dyDescent="0.25">
      <c r="A421" s="126">
        <f t="shared" si="182"/>
        <v>44334.083333332339</v>
      </c>
      <c r="B421" s="171">
        <v>385</v>
      </c>
      <c r="C421" s="98"/>
      <c r="D421" s="98"/>
      <c r="E421" s="89">
        <f t="shared" si="161"/>
        <v>385</v>
      </c>
      <c r="F421" s="29">
        <f t="shared" si="162"/>
        <v>410</v>
      </c>
      <c r="G421" s="28" t="str">
        <f t="shared" si="163"/>
        <v>Yes</v>
      </c>
      <c r="H421" s="33">
        <f>'05-21 Hourly Purch Alloc'!F415</f>
        <v>180.49099999999999</v>
      </c>
      <c r="I421" s="23">
        <f t="shared" si="164"/>
        <v>7.22</v>
      </c>
      <c r="J421" s="13">
        <f t="shared" si="165"/>
        <v>180.49099999999999</v>
      </c>
      <c r="K421" s="96">
        <f t="shared" si="166"/>
        <v>180.49099999999999</v>
      </c>
      <c r="L421" s="13">
        <f t="shared" si="167"/>
        <v>280.11840000000001</v>
      </c>
      <c r="M421" s="13">
        <f t="shared" si="168"/>
        <v>423.5</v>
      </c>
      <c r="N421" s="13">
        <f t="shared" si="169"/>
        <v>467.82</v>
      </c>
      <c r="O421" s="11">
        <f t="shared" si="170"/>
        <v>44.319999999999993</v>
      </c>
      <c r="P421" s="11">
        <f t="shared" si="171"/>
        <v>44.319999999999993</v>
      </c>
      <c r="Q421" s="11">
        <f t="shared" si="172"/>
        <v>9.4000000000278305E-3</v>
      </c>
      <c r="R421" s="15">
        <f t="shared" si="173"/>
        <v>44.319999999999993</v>
      </c>
      <c r="S421" s="15">
        <f t="shared" si="174"/>
        <v>0</v>
      </c>
      <c r="T421" s="15">
        <f t="shared" si="175"/>
        <v>0</v>
      </c>
      <c r="U421" s="121">
        <f>'05-21 Hourly Purch Alloc'!J415</f>
        <v>19.322952967183959</v>
      </c>
      <c r="V421" s="109">
        <f t="shared" si="176"/>
        <v>856.3932755055929</v>
      </c>
      <c r="W421" s="16">
        <f t="shared" si="177"/>
        <v>21.206728953433903</v>
      </c>
      <c r="X421" s="17">
        <f t="shared" si="178"/>
        <v>0</v>
      </c>
      <c r="Y421" s="18">
        <f t="shared" si="179"/>
        <v>0</v>
      </c>
      <c r="Z421" s="191"/>
      <c r="AA421" s="113">
        <f t="shared" si="180"/>
        <v>856.3932755055929</v>
      </c>
      <c r="AB421" s="4">
        <f t="shared" si="181"/>
        <v>0</v>
      </c>
      <c r="AD421" s="8"/>
      <c r="AE421" s="46">
        <f>'05-21 Gen Pivot'!V415</f>
        <v>280.11840000000001</v>
      </c>
      <c r="AF421" s="120">
        <f>'05-21 KP Int Load &amp; Marg Loss'!N411</f>
        <v>467.82</v>
      </c>
      <c r="AG421" s="47">
        <f>'05-21 KP Int Load &amp; Marg Loss'!V411</f>
        <v>7.22</v>
      </c>
      <c r="AH421" s="46">
        <f>'05-21 Gen Pivot'!W415</f>
        <v>423.5</v>
      </c>
      <c r="AJ421" s="122">
        <f>'05-21 Gen Pivot'!Y415</f>
        <v>423</v>
      </c>
      <c r="AL421" s="8">
        <f t="shared" si="183"/>
        <v>0.5</v>
      </c>
      <c r="AN421" s="8">
        <f t="shared" si="184"/>
        <v>280.11840000000001</v>
      </c>
      <c r="AP421" s="12">
        <f t="shared" si="185"/>
        <v>-143.38159999999999</v>
      </c>
      <c r="AR421" s="122">
        <f>'05-21 Gen Pivot'!X415</f>
        <v>1475.5</v>
      </c>
    </row>
    <row r="422" spans="1:44" x14ac:dyDescent="0.25">
      <c r="A422" s="126">
        <f t="shared" si="182"/>
        <v>44334.124999999003</v>
      </c>
      <c r="B422" s="171">
        <v>385</v>
      </c>
      <c r="C422" s="98"/>
      <c r="D422" s="98"/>
      <c r="E422" s="89">
        <f t="shared" si="161"/>
        <v>385</v>
      </c>
      <c r="F422" s="29">
        <f t="shared" si="162"/>
        <v>411</v>
      </c>
      <c r="G422" s="28" t="str">
        <f t="shared" si="163"/>
        <v>Yes</v>
      </c>
      <c r="H422" s="33">
        <f>'05-21 Hourly Purch Alloc'!F416</f>
        <v>177.18599999999998</v>
      </c>
      <c r="I422" s="23">
        <f t="shared" si="164"/>
        <v>6.87</v>
      </c>
      <c r="J422" s="13">
        <f t="shared" si="165"/>
        <v>177.18599999999998</v>
      </c>
      <c r="K422" s="96">
        <f t="shared" si="166"/>
        <v>177.18599999999998</v>
      </c>
      <c r="L422" s="13">
        <f t="shared" si="167"/>
        <v>280.6576</v>
      </c>
      <c r="M422" s="13">
        <f t="shared" si="168"/>
        <v>441</v>
      </c>
      <c r="N422" s="13">
        <f t="shared" si="169"/>
        <v>464.7</v>
      </c>
      <c r="O422" s="11">
        <f t="shared" si="170"/>
        <v>23.699999999999989</v>
      </c>
      <c r="P422" s="11">
        <f t="shared" si="171"/>
        <v>23.699999999999989</v>
      </c>
      <c r="Q422" s="11">
        <f t="shared" si="172"/>
        <v>1.3599999999996726E-2</v>
      </c>
      <c r="R422" s="15">
        <f t="shared" si="173"/>
        <v>23.699999999999989</v>
      </c>
      <c r="S422" s="15">
        <f t="shared" si="174"/>
        <v>0</v>
      </c>
      <c r="T422" s="15">
        <f t="shared" si="175"/>
        <v>0</v>
      </c>
      <c r="U422" s="121">
        <f>'05-21 Hourly Purch Alloc'!J416</f>
        <v>18.278211404964278</v>
      </c>
      <c r="V422" s="109">
        <f t="shared" si="176"/>
        <v>433.19361029765315</v>
      </c>
      <c r="W422" s="16">
        <f t="shared" si="177"/>
        <v>21.206728953433903</v>
      </c>
      <c r="X422" s="17">
        <f t="shared" si="178"/>
        <v>0</v>
      </c>
      <c r="Y422" s="18">
        <f t="shared" si="179"/>
        <v>0</v>
      </c>
      <c r="Z422" s="191"/>
      <c r="AA422" s="113">
        <f t="shared" si="180"/>
        <v>433.19361029765315</v>
      </c>
      <c r="AB422" s="4">
        <f t="shared" si="181"/>
        <v>0</v>
      </c>
      <c r="AD422" s="8"/>
      <c r="AE422" s="46">
        <f>'05-21 Gen Pivot'!V416</f>
        <v>280.6576</v>
      </c>
      <c r="AF422" s="120">
        <f>'05-21 KP Int Load &amp; Marg Loss'!N412</f>
        <v>464.7</v>
      </c>
      <c r="AG422" s="47">
        <f>'05-21 KP Int Load &amp; Marg Loss'!V412</f>
        <v>6.87</v>
      </c>
      <c r="AH422" s="46">
        <f>'05-21 Gen Pivot'!W416</f>
        <v>441</v>
      </c>
      <c r="AJ422" s="122">
        <f>'05-21 Gen Pivot'!Y416</f>
        <v>440.5</v>
      </c>
      <c r="AL422" s="8">
        <f t="shared" si="183"/>
        <v>0.5</v>
      </c>
      <c r="AN422" s="8">
        <f t="shared" si="184"/>
        <v>280.6576</v>
      </c>
      <c r="AP422" s="12">
        <f t="shared" si="185"/>
        <v>-160.3424</v>
      </c>
      <c r="AR422" s="122">
        <f>'05-21 Gen Pivot'!X416</f>
        <v>1475.5</v>
      </c>
    </row>
    <row r="423" spans="1:44" x14ac:dyDescent="0.25">
      <c r="A423" s="126">
        <f t="shared" si="182"/>
        <v>44334.166666665667</v>
      </c>
      <c r="B423" s="171">
        <v>385</v>
      </c>
      <c r="C423" s="98"/>
      <c r="D423" s="98"/>
      <c r="E423" s="89">
        <f t="shared" si="161"/>
        <v>385</v>
      </c>
      <c r="F423" s="29">
        <f t="shared" si="162"/>
        <v>412</v>
      </c>
      <c r="G423" s="28" t="str">
        <f t="shared" si="163"/>
        <v>Yes</v>
      </c>
      <c r="H423" s="33">
        <f>'05-21 Hourly Purch Alloc'!F417</f>
        <v>182.245</v>
      </c>
      <c r="I423" s="23">
        <f t="shared" si="164"/>
        <v>6.6899999999999995</v>
      </c>
      <c r="J423" s="13">
        <f t="shared" si="165"/>
        <v>182.245</v>
      </c>
      <c r="K423" s="96">
        <f t="shared" si="166"/>
        <v>182.245</v>
      </c>
      <c r="L423" s="13">
        <f t="shared" si="167"/>
        <v>280.71360000000004</v>
      </c>
      <c r="M423" s="13">
        <f t="shared" si="168"/>
        <v>467.5</v>
      </c>
      <c r="N423" s="13">
        <f t="shared" si="169"/>
        <v>469.64</v>
      </c>
      <c r="O423" s="11">
        <f t="shared" si="170"/>
        <v>2.1399999999999864</v>
      </c>
      <c r="P423" s="11">
        <f t="shared" si="171"/>
        <v>2.1399999999999864</v>
      </c>
      <c r="Q423" s="11">
        <f t="shared" si="172"/>
        <v>8.6000000000581167E-3</v>
      </c>
      <c r="R423" s="15">
        <f t="shared" si="173"/>
        <v>2.1399999999999864</v>
      </c>
      <c r="S423" s="15">
        <f t="shared" si="174"/>
        <v>0</v>
      </c>
      <c r="T423" s="15">
        <f t="shared" si="175"/>
        <v>0</v>
      </c>
      <c r="U423" s="121">
        <f>'05-21 Hourly Purch Alloc'!J417</f>
        <v>18.052741200032923</v>
      </c>
      <c r="V423" s="109">
        <f t="shared" si="176"/>
        <v>38.632866168070208</v>
      </c>
      <c r="W423" s="16">
        <f t="shared" si="177"/>
        <v>21.206728953433903</v>
      </c>
      <c r="X423" s="17">
        <f t="shared" si="178"/>
        <v>0</v>
      </c>
      <c r="Y423" s="18">
        <f t="shared" si="179"/>
        <v>0</v>
      </c>
      <c r="Z423" s="191"/>
      <c r="AA423" s="113">
        <f t="shared" si="180"/>
        <v>38.632866168070208</v>
      </c>
      <c r="AB423" s="4">
        <f t="shared" si="181"/>
        <v>0</v>
      </c>
      <c r="AD423" s="8"/>
      <c r="AE423" s="46">
        <f>'05-21 Gen Pivot'!V417</f>
        <v>280.71360000000004</v>
      </c>
      <c r="AF423" s="120">
        <f>'05-21 KP Int Load &amp; Marg Loss'!N413</f>
        <v>469.64</v>
      </c>
      <c r="AG423" s="47">
        <f>'05-21 KP Int Load &amp; Marg Loss'!V413</f>
        <v>6.6899999999999995</v>
      </c>
      <c r="AH423" s="46">
        <f>'05-21 Gen Pivot'!W417</f>
        <v>467.5</v>
      </c>
      <c r="AJ423" s="122">
        <f>'05-21 Gen Pivot'!Y417</f>
        <v>466.5</v>
      </c>
      <c r="AL423" s="8">
        <f t="shared" si="183"/>
        <v>1</v>
      </c>
      <c r="AN423" s="8">
        <f t="shared" si="184"/>
        <v>280.71360000000004</v>
      </c>
      <c r="AP423" s="12">
        <f t="shared" si="185"/>
        <v>-186.78639999999996</v>
      </c>
      <c r="AR423" s="122">
        <f>'05-21 Gen Pivot'!X417</f>
        <v>1475.5</v>
      </c>
    </row>
    <row r="424" spans="1:44" x14ac:dyDescent="0.25">
      <c r="A424" s="126">
        <f t="shared" si="182"/>
        <v>44334.208333332332</v>
      </c>
      <c r="B424" s="171">
        <v>385</v>
      </c>
      <c r="C424" s="98"/>
      <c r="D424" s="98"/>
      <c r="E424" s="89">
        <f t="shared" si="161"/>
        <v>385</v>
      </c>
      <c r="F424" s="29">
        <f t="shared" si="162"/>
        <v>413</v>
      </c>
      <c r="G424" s="28" t="str">
        <f t="shared" si="163"/>
        <v>Yes</v>
      </c>
      <c r="H424" s="33">
        <f>'05-21 Hourly Purch Alloc'!F418</f>
        <v>185.29199999999997</v>
      </c>
      <c r="I424" s="23">
        <f t="shared" si="164"/>
        <v>7.29</v>
      </c>
      <c r="J424" s="13">
        <f t="shared" si="165"/>
        <v>185.29199999999997</v>
      </c>
      <c r="K424" s="96">
        <f t="shared" si="166"/>
        <v>185.29199999999997</v>
      </c>
      <c r="L424" s="13">
        <f t="shared" si="167"/>
        <v>280.75040000000001</v>
      </c>
      <c r="M424" s="13">
        <f t="shared" si="168"/>
        <v>490</v>
      </c>
      <c r="N424" s="13">
        <f t="shared" si="169"/>
        <v>473.33</v>
      </c>
      <c r="O424" s="11">
        <f t="shared" si="170"/>
        <v>0</v>
      </c>
      <c r="P424" s="11">
        <f t="shared" si="171"/>
        <v>0</v>
      </c>
      <c r="Q424" s="11">
        <f t="shared" si="172"/>
        <v>0</v>
      </c>
      <c r="R424" s="15">
        <f t="shared" si="173"/>
        <v>0</v>
      </c>
      <c r="S424" s="15">
        <f t="shared" si="174"/>
        <v>0</v>
      </c>
      <c r="T424" s="15">
        <f t="shared" si="175"/>
        <v>0</v>
      </c>
      <c r="U424" s="121">
        <f>'05-21 Hourly Purch Alloc'!J418</f>
        <v>18.313733825529436</v>
      </c>
      <c r="V424" s="109">
        <f t="shared" si="176"/>
        <v>0</v>
      </c>
      <c r="W424" s="16">
        <f t="shared" si="177"/>
        <v>21.206728953433903</v>
      </c>
      <c r="X424" s="17">
        <f t="shared" si="178"/>
        <v>0</v>
      </c>
      <c r="Y424" s="18">
        <f t="shared" si="179"/>
        <v>0</v>
      </c>
      <c r="Z424" s="191"/>
      <c r="AA424" s="113">
        <f t="shared" si="180"/>
        <v>0</v>
      </c>
      <c r="AB424" s="4">
        <f t="shared" si="181"/>
        <v>0</v>
      </c>
      <c r="AD424" s="8"/>
      <c r="AE424" s="46">
        <f>'05-21 Gen Pivot'!V418</f>
        <v>280.75040000000001</v>
      </c>
      <c r="AF424" s="120">
        <f>'05-21 KP Int Load &amp; Marg Loss'!N414</f>
        <v>473.33</v>
      </c>
      <c r="AG424" s="47">
        <f>'05-21 KP Int Load &amp; Marg Loss'!V414</f>
        <v>7.29</v>
      </c>
      <c r="AH424" s="46">
        <f>'05-21 Gen Pivot'!W418</f>
        <v>490</v>
      </c>
      <c r="AJ424" s="122">
        <f>'05-21 Gen Pivot'!Y418</f>
        <v>488.5</v>
      </c>
      <c r="AL424" s="8">
        <f t="shared" si="183"/>
        <v>1.5</v>
      </c>
      <c r="AN424" s="8">
        <f t="shared" si="184"/>
        <v>280.75040000000001</v>
      </c>
      <c r="AP424" s="12">
        <f t="shared" si="185"/>
        <v>-209.24959999999999</v>
      </c>
      <c r="AR424" s="122">
        <f>'05-21 Gen Pivot'!X418</f>
        <v>1475.5</v>
      </c>
    </row>
    <row r="425" spans="1:44" x14ac:dyDescent="0.25">
      <c r="A425" s="126">
        <f t="shared" si="182"/>
        <v>44334.249999998996</v>
      </c>
      <c r="B425" s="171">
        <v>385</v>
      </c>
      <c r="C425" s="98"/>
      <c r="D425" s="98"/>
      <c r="E425" s="89">
        <f t="shared" si="161"/>
        <v>385</v>
      </c>
      <c r="F425" s="29">
        <f t="shared" si="162"/>
        <v>414</v>
      </c>
      <c r="G425" s="28" t="str">
        <f t="shared" si="163"/>
        <v>Yes</v>
      </c>
      <c r="H425" s="33">
        <f>'05-21 Hourly Purch Alloc'!F419</f>
        <v>204.21699999999998</v>
      </c>
      <c r="I425" s="23">
        <f t="shared" si="164"/>
        <v>8.0799999999999983</v>
      </c>
      <c r="J425" s="13">
        <f t="shared" si="165"/>
        <v>204.21699999999998</v>
      </c>
      <c r="K425" s="96">
        <f t="shared" si="166"/>
        <v>204.21699999999998</v>
      </c>
      <c r="L425" s="13">
        <f t="shared" si="167"/>
        <v>281.38240000000002</v>
      </c>
      <c r="M425" s="13">
        <f t="shared" si="168"/>
        <v>532</v>
      </c>
      <c r="N425" s="13">
        <f t="shared" si="169"/>
        <v>493.67</v>
      </c>
      <c r="O425" s="11">
        <f t="shared" si="170"/>
        <v>0</v>
      </c>
      <c r="P425" s="11">
        <f t="shared" si="171"/>
        <v>0</v>
      </c>
      <c r="Q425" s="11">
        <f t="shared" si="172"/>
        <v>0</v>
      </c>
      <c r="R425" s="15">
        <f t="shared" si="173"/>
        <v>0</v>
      </c>
      <c r="S425" s="15">
        <f t="shared" si="174"/>
        <v>0</v>
      </c>
      <c r="T425" s="15">
        <f t="shared" si="175"/>
        <v>0</v>
      </c>
      <c r="U425" s="121">
        <f>'05-21 Hourly Purch Alloc'!J419</f>
        <v>19.948151451642126</v>
      </c>
      <c r="V425" s="109">
        <f t="shared" si="176"/>
        <v>0</v>
      </c>
      <c r="W425" s="16">
        <f t="shared" si="177"/>
        <v>21.206728953433903</v>
      </c>
      <c r="X425" s="17">
        <f t="shared" si="178"/>
        <v>0</v>
      </c>
      <c r="Y425" s="18">
        <f t="shared" si="179"/>
        <v>0</v>
      </c>
      <c r="Z425" s="191"/>
      <c r="AA425" s="113">
        <f t="shared" si="180"/>
        <v>0</v>
      </c>
      <c r="AB425" s="4">
        <f t="shared" si="181"/>
        <v>0</v>
      </c>
      <c r="AD425" s="8"/>
      <c r="AE425" s="46">
        <f>'05-21 Gen Pivot'!V419</f>
        <v>281.38240000000002</v>
      </c>
      <c r="AF425" s="120">
        <f>'05-21 KP Int Load &amp; Marg Loss'!N415</f>
        <v>493.67</v>
      </c>
      <c r="AG425" s="47">
        <f>'05-21 KP Int Load &amp; Marg Loss'!V415</f>
        <v>8.0799999999999983</v>
      </c>
      <c r="AH425" s="46">
        <f>'05-21 Gen Pivot'!W419</f>
        <v>532</v>
      </c>
      <c r="AJ425" s="122">
        <f>'05-21 Gen Pivot'!Y419</f>
        <v>530.5</v>
      </c>
      <c r="AL425" s="8">
        <f t="shared" si="183"/>
        <v>1.5</v>
      </c>
      <c r="AN425" s="8">
        <f t="shared" si="184"/>
        <v>281.38240000000002</v>
      </c>
      <c r="AP425" s="12">
        <f t="shared" si="185"/>
        <v>-250.61759999999998</v>
      </c>
      <c r="AR425" s="122">
        <f>'05-21 Gen Pivot'!X419</f>
        <v>1475.5</v>
      </c>
    </row>
    <row r="426" spans="1:44" x14ac:dyDescent="0.25">
      <c r="A426" s="126">
        <f t="shared" si="182"/>
        <v>44334.29166666566</v>
      </c>
      <c r="B426" s="171">
        <v>385</v>
      </c>
      <c r="C426" s="98"/>
      <c r="D426" s="98"/>
      <c r="E426" s="89">
        <f t="shared" si="161"/>
        <v>385</v>
      </c>
      <c r="F426" s="29">
        <f t="shared" si="162"/>
        <v>415</v>
      </c>
      <c r="G426" s="28" t="str">
        <f t="shared" si="163"/>
        <v>Yes</v>
      </c>
      <c r="H426" s="33">
        <f>'05-21 Hourly Purch Alloc'!F420</f>
        <v>219.00399999999999</v>
      </c>
      <c r="I426" s="23">
        <f t="shared" si="164"/>
        <v>8.4899999999999984</v>
      </c>
      <c r="J426" s="13">
        <f t="shared" si="165"/>
        <v>219.00399999999999</v>
      </c>
      <c r="K426" s="96">
        <f t="shared" si="166"/>
        <v>219.00399999999999</v>
      </c>
      <c r="L426" s="13">
        <f t="shared" si="167"/>
        <v>282.48159999999996</v>
      </c>
      <c r="M426" s="13">
        <f t="shared" si="168"/>
        <v>566</v>
      </c>
      <c r="N426" s="13">
        <f t="shared" si="169"/>
        <v>509.98</v>
      </c>
      <c r="O426" s="11">
        <f t="shared" si="170"/>
        <v>0</v>
      </c>
      <c r="P426" s="11">
        <f t="shared" si="171"/>
        <v>0</v>
      </c>
      <c r="Q426" s="11">
        <f t="shared" si="172"/>
        <v>0</v>
      </c>
      <c r="R426" s="15">
        <f t="shared" si="173"/>
        <v>0</v>
      </c>
      <c r="S426" s="15">
        <f t="shared" si="174"/>
        <v>0</v>
      </c>
      <c r="T426" s="15">
        <f t="shared" si="175"/>
        <v>0</v>
      </c>
      <c r="U426" s="121">
        <f>'05-21 Hourly Purch Alloc'!J420</f>
        <v>24.185782761958688</v>
      </c>
      <c r="V426" s="109">
        <f t="shared" si="176"/>
        <v>0</v>
      </c>
      <c r="W426" s="16">
        <f t="shared" si="177"/>
        <v>21.206728953433903</v>
      </c>
      <c r="X426" s="17">
        <f t="shared" si="178"/>
        <v>0</v>
      </c>
      <c r="Y426" s="18">
        <f t="shared" si="179"/>
        <v>0</v>
      </c>
      <c r="Z426" s="191"/>
      <c r="AA426" s="113">
        <f t="shared" si="180"/>
        <v>0</v>
      </c>
      <c r="AB426" s="4">
        <f t="shared" si="181"/>
        <v>0</v>
      </c>
      <c r="AD426" s="8"/>
      <c r="AE426" s="46">
        <f>'05-21 Gen Pivot'!V420</f>
        <v>282.48159999999996</v>
      </c>
      <c r="AF426" s="120">
        <f>'05-21 KP Int Load &amp; Marg Loss'!N416</f>
        <v>509.98</v>
      </c>
      <c r="AG426" s="47">
        <f>'05-21 KP Int Load &amp; Marg Loss'!V416</f>
        <v>8.4899999999999984</v>
      </c>
      <c r="AH426" s="46">
        <f>'05-21 Gen Pivot'!W420</f>
        <v>566</v>
      </c>
      <c r="AJ426" s="122">
        <f>'05-21 Gen Pivot'!Y420</f>
        <v>564</v>
      </c>
      <c r="AL426" s="8">
        <f t="shared" si="183"/>
        <v>2</v>
      </c>
      <c r="AN426" s="8">
        <f t="shared" si="184"/>
        <v>282.48159999999996</v>
      </c>
      <c r="AP426" s="12">
        <f t="shared" si="185"/>
        <v>-283.51840000000004</v>
      </c>
      <c r="AR426" s="122">
        <f>'05-21 Gen Pivot'!X420</f>
        <v>1475.5</v>
      </c>
    </row>
    <row r="427" spans="1:44" x14ac:dyDescent="0.25">
      <c r="A427" s="126">
        <f t="shared" si="182"/>
        <v>44334.333333332324</v>
      </c>
      <c r="B427" s="171">
        <v>385</v>
      </c>
      <c r="C427" s="98"/>
      <c r="D427" s="98"/>
      <c r="E427" s="89">
        <f t="shared" si="161"/>
        <v>385</v>
      </c>
      <c r="F427" s="29">
        <f t="shared" si="162"/>
        <v>416</v>
      </c>
      <c r="G427" s="28" t="str">
        <f t="shared" si="163"/>
        <v>Yes</v>
      </c>
      <c r="H427" s="33">
        <f>'05-21 Hourly Purch Alloc'!F421</f>
        <v>233.86599999999999</v>
      </c>
      <c r="I427" s="23">
        <f t="shared" si="164"/>
        <v>8.8600000000000012</v>
      </c>
      <c r="J427" s="13">
        <f t="shared" si="165"/>
        <v>233.86599999999999</v>
      </c>
      <c r="K427" s="96">
        <f t="shared" si="166"/>
        <v>233.86599999999999</v>
      </c>
      <c r="L427" s="13">
        <f t="shared" si="167"/>
        <v>283.27679999999998</v>
      </c>
      <c r="M427" s="13">
        <f t="shared" si="168"/>
        <v>558.5</v>
      </c>
      <c r="N427" s="13">
        <f t="shared" si="169"/>
        <v>525.9899999999999</v>
      </c>
      <c r="O427" s="11">
        <f t="shared" si="170"/>
        <v>0</v>
      </c>
      <c r="P427" s="11">
        <f t="shared" si="171"/>
        <v>0</v>
      </c>
      <c r="Q427" s="11">
        <f t="shared" si="172"/>
        <v>0</v>
      </c>
      <c r="R427" s="15">
        <f t="shared" si="173"/>
        <v>0</v>
      </c>
      <c r="S427" s="15">
        <f t="shared" si="174"/>
        <v>0</v>
      </c>
      <c r="T427" s="15">
        <f t="shared" si="175"/>
        <v>0</v>
      </c>
      <c r="U427" s="121">
        <f>'05-21 Hourly Purch Alloc'!J421</f>
        <v>24.337672804084391</v>
      </c>
      <c r="V427" s="109">
        <f t="shared" si="176"/>
        <v>0</v>
      </c>
      <c r="W427" s="16">
        <f t="shared" si="177"/>
        <v>21.206728953433903</v>
      </c>
      <c r="X427" s="17">
        <f t="shared" si="178"/>
        <v>0</v>
      </c>
      <c r="Y427" s="18">
        <f t="shared" si="179"/>
        <v>0</v>
      </c>
      <c r="Z427" s="191"/>
      <c r="AA427" s="113">
        <f t="shared" si="180"/>
        <v>0</v>
      </c>
      <c r="AB427" s="4">
        <f t="shared" si="181"/>
        <v>0</v>
      </c>
      <c r="AD427" s="8"/>
      <c r="AE427" s="46">
        <f>'05-21 Gen Pivot'!V421</f>
        <v>283.27679999999998</v>
      </c>
      <c r="AF427" s="120">
        <f>'05-21 KP Int Load &amp; Marg Loss'!N417</f>
        <v>525.9899999999999</v>
      </c>
      <c r="AG427" s="47">
        <f>'05-21 KP Int Load &amp; Marg Loss'!V417</f>
        <v>8.8600000000000012</v>
      </c>
      <c r="AH427" s="46">
        <f>'05-21 Gen Pivot'!W421</f>
        <v>558.5</v>
      </c>
      <c r="AJ427" s="122">
        <f>'05-21 Gen Pivot'!Y421</f>
        <v>556.5</v>
      </c>
      <c r="AL427" s="8">
        <f t="shared" si="183"/>
        <v>2</v>
      </c>
      <c r="AN427" s="8">
        <f t="shared" si="184"/>
        <v>283.27679999999998</v>
      </c>
      <c r="AP427" s="12">
        <f t="shared" si="185"/>
        <v>-275.22320000000002</v>
      </c>
      <c r="AR427" s="122">
        <f>'05-21 Gen Pivot'!X421</f>
        <v>1475.5</v>
      </c>
    </row>
    <row r="428" spans="1:44" x14ac:dyDescent="0.25">
      <c r="A428" s="126">
        <f t="shared" si="182"/>
        <v>44334.374999998989</v>
      </c>
      <c r="B428" s="171">
        <v>385</v>
      </c>
      <c r="C428" s="98"/>
      <c r="D428" s="98"/>
      <c r="E428" s="89">
        <f t="shared" si="161"/>
        <v>385</v>
      </c>
      <c r="F428" s="29">
        <f t="shared" si="162"/>
        <v>417</v>
      </c>
      <c r="G428" s="28" t="str">
        <f t="shared" si="163"/>
        <v>Yes</v>
      </c>
      <c r="H428" s="33">
        <f>'05-21 Hourly Purch Alloc'!F422</f>
        <v>244.5</v>
      </c>
      <c r="I428" s="23">
        <f t="shared" si="164"/>
        <v>8.07</v>
      </c>
      <c r="J428" s="13">
        <f t="shared" si="165"/>
        <v>244.5</v>
      </c>
      <c r="K428" s="96">
        <f t="shared" si="166"/>
        <v>244.5</v>
      </c>
      <c r="L428" s="13">
        <f t="shared" si="167"/>
        <v>289.69279999999998</v>
      </c>
      <c r="M428" s="13">
        <f t="shared" si="168"/>
        <v>595.5</v>
      </c>
      <c r="N428" s="13">
        <f t="shared" si="169"/>
        <v>541.06999999999994</v>
      </c>
      <c r="O428" s="11">
        <f t="shared" si="170"/>
        <v>0</v>
      </c>
      <c r="P428" s="11">
        <f t="shared" si="171"/>
        <v>0</v>
      </c>
      <c r="Q428" s="11">
        <f t="shared" si="172"/>
        <v>0</v>
      </c>
      <c r="R428" s="15">
        <f t="shared" si="173"/>
        <v>0</v>
      </c>
      <c r="S428" s="15">
        <f t="shared" si="174"/>
        <v>0</v>
      </c>
      <c r="T428" s="15">
        <f t="shared" si="175"/>
        <v>0</v>
      </c>
      <c r="U428" s="121">
        <f>'05-21 Hourly Purch Alloc'!J422</f>
        <v>24.150000000000002</v>
      </c>
      <c r="V428" s="109">
        <f t="shared" si="176"/>
        <v>0</v>
      </c>
      <c r="W428" s="16">
        <f t="shared" si="177"/>
        <v>21.206728953433903</v>
      </c>
      <c r="X428" s="17">
        <f t="shared" si="178"/>
        <v>0</v>
      </c>
      <c r="Y428" s="18">
        <f t="shared" si="179"/>
        <v>0</v>
      </c>
      <c r="Z428" s="191"/>
      <c r="AA428" s="113">
        <f t="shared" si="180"/>
        <v>0</v>
      </c>
      <c r="AB428" s="4">
        <f t="shared" si="181"/>
        <v>0</v>
      </c>
      <c r="AD428" s="8"/>
      <c r="AE428" s="46">
        <f>'05-21 Gen Pivot'!V422</f>
        <v>289.69279999999998</v>
      </c>
      <c r="AF428" s="120">
        <f>'05-21 KP Int Load &amp; Marg Loss'!N418</f>
        <v>541.06999999999994</v>
      </c>
      <c r="AG428" s="47">
        <f>'05-21 KP Int Load &amp; Marg Loss'!V418</f>
        <v>8.07</v>
      </c>
      <c r="AH428" s="46">
        <f>'05-21 Gen Pivot'!W422</f>
        <v>595.5</v>
      </c>
      <c r="AJ428" s="122">
        <f>'05-21 Gen Pivot'!Y422</f>
        <v>593</v>
      </c>
      <c r="AL428" s="8">
        <f t="shared" si="183"/>
        <v>2.5</v>
      </c>
      <c r="AN428" s="8">
        <f t="shared" si="184"/>
        <v>289.69279999999998</v>
      </c>
      <c r="AP428" s="12">
        <f t="shared" si="185"/>
        <v>-305.80720000000002</v>
      </c>
      <c r="AR428" s="122">
        <f>'05-21 Gen Pivot'!X422</f>
        <v>1475.5</v>
      </c>
    </row>
    <row r="429" spans="1:44" x14ac:dyDescent="0.25">
      <c r="A429" s="126">
        <f t="shared" si="182"/>
        <v>44334.416666665653</v>
      </c>
      <c r="B429" s="171">
        <v>385</v>
      </c>
      <c r="C429" s="98"/>
      <c r="D429" s="98"/>
      <c r="E429" s="89">
        <f t="shared" si="161"/>
        <v>385</v>
      </c>
      <c r="F429" s="29">
        <f t="shared" si="162"/>
        <v>418</v>
      </c>
      <c r="G429" s="28" t="str">
        <f t="shared" si="163"/>
        <v>Yes</v>
      </c>
      <c r="H429" s="33">
        <f>'05-21 Hourly Purch Alloc'!F423</f>
        <v>257.64100000000002</v>
      </c>
      <c r="I429" s="23">
        <f t="shared" si="164"/>
        <v>8.02</v>
      </c>
      <c r="J429" s="13">
        <f t="shared" si="165"/>
        <v>257.64100000000002</v>
      </c>
      <c r="K429" s="96">
        <f t="shared" si="166"/>
        <v>257.64100000000002</v>
      </c>
      <c r="L429" s="13">
        <f t="shared" si="167"/>
        <v>283.12479999999999</v>
      </c>
      <c r="M429" s="13">
        <f t="shared" si="168"/>
        <v>546.5</v>
      </c>
      <c r="N429" s="13">
        <f t="shared" si="169"/>
        <v>548.77</v>
      </c>
      <c r="O429" s="11">
        <f t="shared" si="170"/>
        <v>2.2699999999999818</v>
      </c>
      <c r="P429" s="11">
        <f t="shared" si="171"/>
        <v>2.2699999999999818</v>
      </c>
      <c r="Q429" s="11">
        <f t="shared" si="172"/>
        <v>1.5800000000012915E-2</v>
      </c>
      <c r="R429" s="15">
        <f t="shared" si="173"/>
        <v>2.2699999999999818</v>
      </c>
      <c r="S429" s="15">
        <f t="shared" si="174"/>
        <v>0</v>
      </c>
      <c r="T429" s="15">
        <f t="shared" si="175"/>
        <v>0</v>
      </c>
      <c r="U429" s="121">
        <f>'05-21 Hourly Purch Alloc'!J423</f>
        <v>25.256143319580342</v>
      </c>
      <c r="V429" s="109">
        <f t="shared" si="176"/>
        <v>57.331445335446915</v>
      </c>
      <c r="W429" s="16">
        <f t="shared" si="177"/>
        <v>21.206728953433903</v>
      </c>
      <c r="X429" s="17">
        <f t="shared" si="178"/>
        <v>0</v>
      </c>
      <c r="Y429" s="18">
        <f t="shared" si="179"/>
        <v>0</v>
      </c>
      <c r="Z429" s="191"/>
      <c r="AA429" s="113">
        <f t="shared" si="180"/>
        <v>48.139274724294573</v>
      </c>
      <c r="AB429" s="4">
        <f t="shared" si="181"/>
        <v>9.192170611152342</v>
      </c>
      <c r="AD429" s="8"/>
      <c r="AE429" s="46">
        <f>'05-21 Gen Pivot'!V423</f>
        <v>283.12479999999999</v>
      </c>
      <c r="AF429" s="120">
        <f>'05-21 KP Int Load &amp; Marg Loss'!N419</f>
        <v>548.77</v>
      </c>
      <c r="AG429" s="47">
        <f>'05-21 KP Int Load &amp; Marg Loss'!V419</f>
        <v>8.02</v>
      </c>
      <c r="AH429" s="46">
        <f>'05-21 Gen Pivot'!W423</f>
        <v>546.5</v>
      </c>
      <c r="AJ429" s="122">
        <f>'05-21 Gen Pivot'!Y423</f>
        <v>544.5</v>
      </c>
      <c r="AL429" s="8">
        <f t="shared" si="183"/>
        <v>2</v>
      </c>
      <c r="AN429" s="8">
        <f t="shared" si="184"/>
        <v>283.12479999999999</v>
      </c>
      <c r="AP429" s="12">
        <f t="shared" si="185"/>
        <v>-263.37520000000001</v>
      </c>
      <c r="AR429" s="122">
        <f>'05-21 Gen Pivot'!X423</f>
        <v>1475.5</v>
      </c>
    </row>
    <row r="430" spans="1:44" x14ac:dyDescent="0.25">
      <c r="A430" s="126">
        <f t="shared" si="182"/>
        <v>44334.458333332317</v>
      </c>
      <c r="B430" s="171">
        <v>385</v>
      </c>
      <c r="C430" s="98"/>
      <c r="D430" s="98"/>
      <c r="E430" s="89">
        <f t="shared" si="161"/>
        <v>385</v>
      </c>
      <c r="F430" s="29">
        <f t="shared" si="162"/>
        <v>419</v>
      </c>
      <c r="G430" s="28" t="str">
        <f t="shared" si="163"/>
        <v>Yes</v>
      </c>
      <c r="H430" s="33">
        <f>'05-21 Hourly Purch Alloc'!F424</f>
        <v>272.92899999999997</v>
      </c>
      <c r="I430" s="23">
        <f t="shared" si="164"/>
        <v>8.3699999999999992</v>
      </c>
      <c r="J430" s="13">
        <f t="shared" si="165"/>
        <v>272.92899999999997</v>
      </c>
      <c r="K430" s="96">
        <f t="shared" si="166"/>
        <v>272.92899999999997</v>
      </c>
      <c r="L430" s="13">
        <f t="shared" si="167"/>
        <v>283.75839999999999</v>
      </c>
      <c r="M430" s="13">
        <f t="shared" si="168"/>
        <v>595.5</v>
      </c>
      <c r="N430" s="13">
        <f t="shared" si="169"/>
        <v>565.06000000000006</v>
      </c>
      <c r="O430" s="11">
        <f t="shared" si="170"/>
        <v>0</v>
      </c>
      <c r="P430" s="11">
        <f t="shared" si="171"/>
        <v>0</v>
      </c>
      <c r="Q430" s="11">
        <f t="shared" si="172"/>
        <v>0</v>
      </c>
      <c r="R430" s="15">
        <f t="shared" si="173"/>
        <v>0</v>
      </c>
      <c r="S430" s="15">
        <f t="shared" si="174"/>
        <v>0</v>
      </c>
      <c r="T430" s="15">
        <f t="shared" si="175"/>
        <v>0</v>
      </c>
      <c r="U430" s="121">
        <f>'05-21 Hourly Purch Alloc'!J424</f>
        <v>26.826334277412808</v>
      </c>
      <c r="V430" s="109">
        <f t="shared" si="176"/>
        <v>0</v>
      </c>
      <c r="W430" s="16">
        <f t="shared" si="177"/>
        <v>21.206728953433903</v>
      </c>
      <c r="X430" s="17">
        <f t="shared" si="178"/>
        <v>0</v>
      </c>
      <c r="Y430" s="18">
        <f t="shared" si="179"/>
        <v>0</v>
      </c>
      <c r="Z430" s="191"/>
      <c r="AA430" s="113">
        <f t="shared" si="180"/>
        <v>0</v>
      </c>
      <c r="AB430" s="4">
        <f t="shared" si="181"/>
        <v>0</v>
      </c>
      <c r="AD430" s="8"/>
      <c r="AE430" s="46">
        <f>'05-21 Gen Pivot'!V424</f>
        <v>283.75839999999999</v>
      </c>
      <c r="AF430" s="120">
        <f>'05-21 KP Int Load &amp; Marg Loss'!N420</f>
        <v>565.06000000000006</v>
      </c>
      <c r="AG430" s="47">
        <f>'05-21 KP Int Load &amp; Marg Loss'!V420</f>
        <v>8.3699999999999992</v>
      </c>
      <c r="AH430" s="46">
        <f>'05-21 Gen Pivot'!W424</f>
        <v>595.5</v>
      </c>
      <c r="AJ430" s="122">
        <f>'05-21 Gen Pivot'!Y424</f>
        <v>593</v>
      </c>
      <c r="AL430" s="8">
        <f t="shared" si="183"/>
        <v>2.5</v>
      </c>
      <c r="AN430" s="8">
        <f t="shared" si="184"/>
        <v>283.75839999999999</v>
      </c>
      <c r="AP430" s="12">
        <f t="shared" si="185"/>
        <v>-311.74160000000001</v>
      </c>
      <c r="AR430" s="122">
        <f>'05-21 Gen Pivot'!X424</f>
        <v>1475.5</v>
      </c>
    </row>
    <row r="431" spans="1:44" x14ac:dyDescent="0.25">
      <c r="A431" s="126">
        <f t="shared" si="182"/>
        <v>44334.499999998981</v>
      </c>
      <c r="B431" s="171">
        <v>385</v>
      </c>
      <c r="C431" s="98"/>
      <c r="D431" s="171"/>
      <c r="E431" s="89">
        <f t="shared" si="161"/>
        <v>385</v>
      </c>
      <c r="F431" s="29">
        <f t="shared" si="162"/>
        <v>420</v>
      </c>
      <c r="G431" s="28" t="str">
        <f t="shared" si="163"/>
        <v>Yes</v>
      </c>
      <c r="H431" s="33">
        <f>'05-21 Hourly Purch Alloc'!F425</f>
        <v>230.70500000000001</v>
      </c>
      <c r="I431" s="23">
        <f t="shared" si="164"/>
        <v>8.7800000000000011</v>
      </c>
      <c r="J431" s="13">
        <f t="shared" si="165"/>
        <v>230.70500000000001</v>
      </c>
      <c r="K431" s="96">
        <f t="shared" si="166"/>
        <v>230.70500000000001</v>
      </c>
      <c r="L431" s="13">
        <f t="shared" si="167"/>
        <v>340.53120000000001</v>
      </c>
      <c r="M431" s="13">
        <f t="shared" si="168"/>
        <v>595.5</v>
      </c>
      <c r="N431" s="13">
        <f t="shared" si="169"/>
        <v>580.01</v>
      </c>
      <c r="O431" s="11">
        <f t="shared" si="170"/>
        <v>0</v>
      </c>
      <c r="P431" s="11">
        <f t="shared" si="171"/>
        <v>0</v>
      </c>
      <c r="Q431" s="11">
        <f t="shared" si="172"/>
        <v>0</v>
      </c>
      <c r="R431" s="15">
        <f t="shared" si="173"/>
        <v>0</v>
      </c>
      <c r="S431" s="15">
        <f t="shared" si="174"/>
        <v>0</v>
      </c>
      <c r="T431" s="15">
        <f t="shared" si="175"/>
        <v>0</v>
      </c>
      <c r="U431" s="121">
        <f>'05-21 Hourly Purch Alloc'!J425</f>
        <v>31.687367330573675</v>
      </c>
      <c r="V431" s="109">
        <f t="shared" si="176"/>
        <v>0</v>
      </c>
      <c r="W431" s="16">
        <f t="shared" si="177"/>
        <v>21.206728953433903</v>
      </c>
      <c r="X431" s="17">
        <f t="shared" si="178"/>
        <v>0</v>
      </c>
      <c r="Y431" s="18">
        <f t="shared" si="179"/>
        <v>0</v>
      </c>
      <c r="Z431" s="191"/>
      <c r="AA431" s="113">
        <f t="shared" si="180"/>
        <v>0</v>
      </c>
      <c r="AB431" s="4">
        <f t="shared" si="181"/>
        <v>0</v>
      </c>
      <c r="AD431" s="8"/>
      <c r="AE431" s="46">
        <f>'05-21 Gen Pivot'!V425</f>
        <v>340.53120000000001</v>
      </c>
      <c r="AF431" s="120">
        <f>'05-21 KP Int Load &amp; Marg Loss'!N421</f>
        <v>580.01</v>
      </c>
      <c r="AG431" s="47">
        <f>'05-21 KP Int Load &amp; Marg Loss'!V421</f>
        <v>8.7800000000000011</v>
      </c>
      <c r="AH431" s="46">
        <f>'05-21 Gen Pivot'!W425</f>
        <v>595.5</v>
      </c>
      <c r="AJ431" s="122">
        <f>'05-21 Gen Pivot'!Y425</f>
        <v>593</v>
      </c>
      <c r="AL431" s="8">
        <f t="shared" si="183"/>
        <v>2.5</v>
      </c>
      <c r="AN431" s="8">
        <f t="shared" si="184"/>
        <v>340.53120000000001</v>
      </c>
      <c r="AP431" s="12">
        <f t="shared" si="185"/>
        <v>-254.96879999999999</v>
      </c>
      <c r="AR431" s="122">
        <f>'05-21 Gen Pivot'!X425</f>
        <v>1475.5</v>
      </c>
    </row>
    <row r="432" spans="1:44" x14ac:dyDescent="0.25">
      <c r="A432" s="126">
        <f t="shared" si="182"/>
        <v>44334.541666665646</v>
      </c>
      <c r="B432" s="171">
        <v>385</v>
      </c>
      <c r="C432" s="98"/>
      <c r="D432" s="171"/>
      <c r="E432" s="89">
        <f t="shared" si="161"/>
        <v>385</v>
      </c>
      <c r="F432" s="29">
        <f t="shared" si="162"/>
        <v>421</v>
      </c>
      <c r="G432" s="28" t="str">
        <f t="shared" si="163"/>
        <v>Yes</v>
      </c>
      <c r="H432" s="33">
        <f>'05-21 Hourly Purch Alloc'!F426</f>
        <v>206.24200000000002</v>
      </c>
      <c r="I432" s="23">
        <f t="shared" si="164"/>
        <v>8.7800000000000011</v>
      </c>
      <c r="J432" s="13">
        <f t="shared" si="165"/>
        <v>206.24200000000002</v>
      </c>
      <c r="K432" s="96">
        <f t="shared" si="166"/>
        <v>206.24200000000002</v>
      </c>
      <c r="L432" s="13">
        <f t="shared" si="167"/>
        <v>364.71039999999999</v>
      </c>
      <c r="M432" s="13">
        <f t="shared" si="168"/>
        <v>595.5</v>
      </c>
      <c r="N432" s="13">
        <f t="shared" si="169"/>
        <v>579.73</v>
      </c>
      <c r="O432" s="11">
        <f t="shared" si="170"/>
        <v>0</v>
      </c>
      <c r="P432" s="11">
        <f t="shared" si="171"/>
        <v>0</v>
      </c>
      <c r="Q432" s="11">
        <f t="shared" si="172"/>
        <v>0</v>
      </c>
      <c r="R432" s="15">
        <f t="shared" si="173"/>
        <v>0</v>
      </c>
      <c r="S432" s="15">
        <f t="shared" si="174"/>
        <v>0</v>
      </c>
      <c r="T432" s="15">
        <f t="shared" si="175"/>
        <v>0</v>
      </c>
      <c r="U432" s="121">
        <f>'05-21 Hourly Purch Alloc'!J426</f>
        <v>26.624996959882079</v>
      </c>
      <c r="V432" s="109">
        <f t="shared" si="176"/>
        <v>0</v>
      </c>
      <c r="W432" s="16">
        <f t="shared" si="177"/>
        <v>21.206728953433903</v>
      </c>
      <c r="X432" s="17">
        <f t="shared" si="178"/>
        <v>0</v>
      </c>
      <c r="Y432" s="18">
        <f t="shared" si="179"/>
        <v>0</v>
      </c>
      <c r="Z432" s="191"/>
      <c r="AA432" s="113">
        <f t="shared" si="180"/>
        <v>0</v>
      </c>
      <c r="AB432" s="4">
        <f t="shared" si="181"/>
        <v>0</v>
      </c>
      <c r="AD432" s="8"/>
      <c r="AE432" s="46">
        <f>'05-21 Gen Pivot'!V426</f>
        <v>364.71039999999999</v>
      </c>
      <c r="AF432" s="120">
        <f>'05-21 KP Int Load &amp; Marg Loss'!N422</f>
        <v>579.73</v>
      </c>
      <c r="AG432" s="47">
        <f>'05-21 KP Int Load &amp; Marg Loss'!V422</f>
        <v>8.7800000000000011</v>
      </c>
      <c r="AH432" s="46">
        <f>'05-21 Gen Pivot'!W426</f>
        <v>595.5</v>
      </c>
      <c r="AJ432" s="122">
        <f>'05-21 Gen Pivot'!Y426</f>
        <v>593</v>
      </c>
      <c r="AL432" s="8">
        <f t="shared" si="183"/>
        <v>2.5</v>
      </c>
      <c r="AN432" s="8">
        <f t="shared" si="184"/>
        <v>364.71039999999999</v>
      </c>
      <c r="AP432" s="12">
        <f t="shared" si="185"/>
        <v>-230.78960000000001</v>
      </c>
      <c r="AR432" s="122">
        <f>'05-21 Gen Pivot'!X426</f>
        <v>1475.5</v>
      </c>
    </row>
    <row r="433" spans="1:44" x14ac:dyDescent="0.25">
      <c r="A433" s="126">
        <f t="shared" si="182"/>
        <v>44334.58333333231</v>
      </c>
      <c r="B433" s="171">
        <v>385</v>
      </c>
      <c r="C433" s="98"/>
      <c r="D433" s="171"/>
      <c r="E433" s="89">
        <f t="shared" si="161"/>
        <v>385</v>
      </c>
      <c r="F433" s="29">
        <f t="shared" si="162"/>
        <v>422</v>
      </c>
      <c r="G433" s="28" t="str">
        <f t="shared" si="163"/>
        <v>Yes</v>
      </c>
      <c r="H433" s="33">
        <f>'05-21 Hourly Purch Alloc'!F427</f>
        <v>166.17500000000001</v>
      </c>
      <c r="I433" s="23">
        <f t="shared" si="164"/>
        <v>9.17</v>
      </c>
      <c r="J433" s="13">
        <f t="shared" si="165"/>
        <v>166.17500000000001</v>
      </c>
      <c r="K433" s="96">
        <f t="shared" si="166"/>
        <v>166.17500000000001</v>
      </c>
      <c r="L433" s="13">
        <f t="shared" si="167"/>
        <v>422.40320000000003</v>
      </c>
      <c r="M433" s="13">
        <f t="shared" si="168"/>
        <v>595.5</v>
      </c>
      <c r="N433" s="13">
        <f t="shared" si="169"/>
        <v>597.74999999999989</v>
      </c>
      <c r="O433" s="11">
        <f t="shared" si="170"/>
        <v>2.2499999999998863</v>
      </c>
      <c r="P433" s="11">
        <f t="shared" si="171"/>
        <v>2.2499999999998863</v>
      </c>
      <c r="Q433" s="11">
        <f t="shared" si="172"/>
        <v>-1.7999999998892235E-3</v>
      </c>
      <c r="R433" s="15">
        <f t="shared" si="173"/>
        <v>2.2499999999998863</v>
      </c>
      <c r="S433" s="15">
        <f t="shared" si="174"/>
        <v>0</v>
      </c>
      <c r="T433" s="15">
        <f t="shared" si="175"/>
        <v>0</v>
      </c>
      <c r="U433" s="121">
        <f>'05-21 Hourly Purch Alloc'!J427</f>
        <v>28.94858354144727</v>
      </c>
      <c r="V433" s="109">
        <f t="shared" si="176"/>
        <v>65.13431296825307</v>
      </c>
      <c r="W433" s="16">
        <f t="shared" si="177"/>
        <v>21.206728953433903</v>
      </c>
      <c r="X433" s="17">
        <f t="shared" si="178"/>
        <v>0</v>
      </c>
      <c r="Y433" s="18">
        <f t="shared" si="179"/>
        <v>0</v>
      </c>
      <c r="Z433" s="191"/>
      <c r="AA433" s="113">
        <f t="shared" si="180"/>
        <v>47.71514014522387</v>
      </c>
      <c r="AB433" s="4">
        <f t="shared" si="181"/>
        <v>17.4191728230292</v>
      </c>
      <c r="AD433" s="8"/>
      <c r="AE433" s="46">
        <f>'05-21 Gen Pivot'!V427</f>
        <v>422.40320000000003</v>
      </c>
      <c r="AF433" s="120">
        <f>'05-21 KP Int Load &amp; Marg Loss'!N423</f>
        <v>597.74999999999989</v>
      </c>
      <c r="AG433" s="47">
        <f>'05-21 KP Int Load &amp; Marg Loss'!V423</f>
        <v>9.17</v>
      </c>
      <c r="AH433" s="46">
        <f>'05-21 Gen Pivot'!W427</f>
        <v>595.5</v>
      </c>
      <c r="AJ433" s="122">
        <f>'05-21 Gen Pivot'!Y427</f>
        <v>593</v>
      </c>
      <c r="AL433" s="8">
        <f t="shared" si="183"/>
        <v>2.5</v>
      </c>
      <c r="AN433" s="8">
        <f t="shared" si="184"/>
        <v>422.40320000000003</v>
      </c>
      <c r="AP433" s="12">
        <f t="shared" si="185"/>
        <v>-173.09679999999997</v>
      </c>
      <c r="AR433" s="122">
        <f>'05-21 Gen Pivot'!X427</f>
        <v>1475.5</v>
      </c>
    </row>
    <row r="434" spans="1:44" x14ac:dyDescent="0.25">
      <c r="A434" s="126">
        <f t="shared" si="182"/>
        <v>44334.624999998974</v>
      </c>
      <c r="B434" s="171">
        <v>385</v>
      </c>
      <c r="C434" s="98"/>
      <c r="D434" s="171"/>
      <c r="E434" s="89">
        <f t="shared" si="161"/>
        <v>385</v>
      </c>
      <c r="F434" s="29">
        <f t="shared" si="162"/>
        <v>423</v>
      </c>
      <c r="G434" s="28" t="str">
        <f t="shared" si="163"/>
        <v>Yes</v>
      </c>
      <c r="H434" s="33">
        <f>'05-21 Hourly Purch Alloc'!F428</f>
        <v>110.09100000000001</v>
      </c>
      <c r="I434" s="23">
        <f t="shared" si="164"/>
        <v>9.59</v>
      </c>
      <c r="J434" s="13">
        <f t="shared" si="165"/>
        <v>110.09100000000001</v>
      </c>
      <c r="K434" s="96">
        <f t="shared" si="166"/>
        <v>110.09100000000001</v>
      </c>
      <c r="L434" s="13">
        <f t="shared" si="167"/>
        <v>495.1968</v>
      </c>
      <c r="M434" s="13">
        <f t="shared" si="168"/>
        <v>595.5</v>
      </c>
      <c r="N434" s="13">
        <f t="shared" si="169"/>
        <v>614.86999999999989</v>
      </c>
      <c r="O434" s="11">
        <f t="shared" si="170"/>
        <v>19.369999999999891</v>
      </c>
      <c r="P434" s="11">
        <f t="shared" si="171"/>
        <v>19.369999999999891</v>
      </c>
      <c r="Q434" s="11">
        <f t="shared" si="172"/>
        <v>7.8000000000884029E-3</v>
      </c>
      <c r="R434" s="15">
        <f t="shared" si="173"/>
        <v>19.369999999999891</v>
      </c>
      <c r="S434" s="15">
        <f t="shared" si="174"/>
        <v>0</v>
      </c>
      <c r="T434" s="15">
        <f t="shared" si="175"/>
        <v>0</v>
      </c>
      <c r="U434" s="121">
        <f>'05-21 Hourly Purch Alloc'!J428</f>
        <v>30.204957217211216</v>
      </c>
      <c r="V434" s="109">
        <f t="shared" si="176"/>
        <v>585.07002129737793</v>
      </c>
      <c r="W434" s="16">
        <f t="shared" si="177"/>
        <v>21.206728953433903</v>
      </c>
      <c r="X434" s="17">
        <f t="shared" si="178"/>
        <v>0</v>
      </c>
      <c r="Y434" s="18">
        <f t="shared" si="179"/>
        <v>0</v>
      </c>
      <c r="Z434" s="191"/>
      <c r="AA434" s="113">
        <f t="shared" si="180"/>
        <v>410.77433982801239</v>
      </c>
      <c r="AB434" s="4">
        <f t="shared" si="181"/>
        <v>174.29568146936555</v>
      </c>
      <c r="AD434" s="8"/>
      <c r="AE434" s="46">
        <f>'05-21 Gen Pivot'!V428</f>
        <v>495.1968</v>
      </c>
      <c r="AF434" s="120">
        <f>'05-21 KP Int Load &amp; Marg Loss'!N424</f>
        <v>614.86999999999989</v>
      </c>
      <c r="AG434" s="47">
        <f>'05-21 KP Int Load &amp; Marg Loss'!V424</f>
        <v>9.59</v>
      </c>
      <c r="AH434" s="46">
        <f>'05-21 Gen Pivot'!W428</f>
        <v>595.5</v>
      </c>
      <c r="AJ434" s="122">
        <f>'05-21 Gen Pivot'!Y428</f>
        <v>593</v>
      </c>
      <c r="AL434" s="8">
        <f t="shared" si="183"/>
        <v>2.5</v>
      </c>
      <c r="AN434" s="8">
        <f t="shared" si="184"/>
        <v>495.1968</v>
      </c>
      <c r="AP434" s="12">
        <f t="shared" si="185"/>
        <v>-100.3032</v>
      </c>
      <c r="AR434" s="122">
        <f>'05-21 Gen Pivot'!X428</f>
        <v>1475.5</v>
      </c>
    </row>
    <row r="435" spans="1:44" x14ac:dyDescent="0.25">
      <c r="A435" s="126">
        <f t="shared" si="182"/>
        <v>44334.666666665638</v>
      </c>
      <c r="B435" s="171">
        <v>385</v>
      </c>
      <c r="C435" s="98"/>
      <c r="D435" s="171"/>
      <c r="E435" s="89">
        <f t="shared" si="161"/>
        <v>385</v>
      </c>
      <c r="F435" s="29">
        <f t="shared" si="162"/>
        <v>424</v>
      </c>
      <c r="G435" s="28" t="str">
        <f t="shared" si="163"/>
        <v>Yes</v>
      </c>
      <c r="H435" s="33">
        <f>'05-21 Hourly Purch Alloc'!F429</f>
        <v>107.76900000000001</v>
      </c>
      <c r="I435" s="23">
        <f t="shared" si="164"/>
        <v>9.89</v>
      </c>
      <c r="J435" s="13">
        <f t="shared" si="165"/>
        <v>107.76900000000001</v>
      </c>
      <c r="K435" s="96">
        <f t="shared" si="166"/>
        <v>107.76900000000001</v>
      </c>
      <c r="L435" s="13">
        <f t="shared" si="167"/>
        <v>508.54079999999999</v>
      </c>
      <c r="M435" s="13">
        <f t="shared" si="168"/>
        <v>595.5</v>
      </c>
      <c r="N435" s="13">
        <f t="shared" si="169"/>
        <v>626.18999999999994</v>
      </c>
      <c r="O435" s="11">
        <f t="shared" si="170"/>
        <v>30.689999999999941</v>
      </c>
      <c r="P435" s="11">
        <f t="shared" si="171"/>
        <v>30.689999999999941</v>
      </c>
      <c r="Q435" s="11">
        <f t="shared" si="172"/>
        <v>9.8000000000411092E-3</v>
      </c>
      <c r="R435" s="15">
        <f t="shared" si="173"/>
        <v>30.689999999999941</v>
      </c>
      <c r="S435" s="15">
        <f t="shared" si="174"/>
        <v>0</v>
      </c>
      <c r="T435" s="15">
        <f t="shared" si="175"/>
        <v>0</v>
      </c>
      <c r="U435" s="121">
        <f>'05-21 Hourly Purch Alloc'!J429</f>
        <v>32.876788074492666</v>
      </c>
      <c r="V435" s="109">
        <f t="shared" si="176"/>
        <v>1008.9886260061779</v>
      </c>
      <c r="W435" s="16">
        <f t="shared" si="177"/>
        <v>21.206728953433903</v>
      </c>
      <c r="X435" s="17">
        <f t="shared" si="178"/>
        <v>0</v>
      </c>
      <c r="Y435" s="18">
        <f t="shared" si="179"/>
        <v>0</v>
      </c>
      <c r="Z435" s="191"/>
      <c r="AA435" s="113">
        <f t="shared" si="180"/>
        <v>650.83451158088519</v>
      </c>
      <c r="AB435" s="4">
        <f t="shared" si="181"/>
        <v>358.15411442529273</v>
      </c>
      <c r="AD435" s="8"/>
      <c r="AE435" s="46">
        <f>'05-21 Gen Pivot'!V429</f>
        <v>508.54079999999999</v>
      </c>
      <c r="AF435" s="120">
        <f>'05-21 KP Int Load &amp; Marg Loss'!N425</f>
        <v>626.18999999999994</v>
      </c>
      <c r="AG435" s="47">
        <f>'05-21 KP Int Load &amp; Marg Loss'!V425</f>
        <v>9.89</v>
      </c>
      <c r="AH435" s="46">
        <f>'05-21 Gen Pivot'!W429</f>
        <v>595.5</v>
      </c>
      <c r="AJ435" s="122">
        <f>'05-21 Gen Pivot'!Y429</f>
        <v>593</v>
      </c>
      <c r="AL435" s="8">
        <f t="shared" si="183"/>
        <v>2.5</v>
      </c>
      <c r="AN435" s="8">
        <f t="shared" si="184"/>
        <v>508.54079999999999</v>
      </c>
      <c r="AP435" s="12">
        <f t="shared" si="185"/>
        <v>-86.95920000000001</v>
      </c>
      <c r="AR435" s="122">
        <f>'05-21 Gen Pivot'!X429</f>
        <v>1475.5</v>
      </c>
    </row>
    <row r="436" spans="1:44" x14ac:dyDescent="0.25">
      <c r="A436" s="126">
        <f t="shared" si="182"/>
        <v>44334.708333332303</v>
      </c>
      <c r="B436" s="171">
        <v>385</v>
      </c>
      <c r="C436" s="98"/>
      <c r="D436" s="171"/>
      <c r="E436" s="89">
        <f t="shared" si="161"/>
        <v>385</v>
      </c>
      <c r="F436" s="29">
        <f t="shared" si="162"/>
        <v>425</v>
      </c>
      <c r="G436" s="28" t="str">
        <f t="shared" si="163"/>
        <v>Yes</v>
      </c>
      <c r="H436" s="33">
        <f>'05-21 Hourly Purch Alloc'!F430</f>
        <v>91.831000000000003</v>
      </c>
      <c r="I436" s="23">
        <f t="shared" si="164"/>
        <v>10.59</v>
      </c>
      <c r="J436" s="13">
        <f t="shared" si="165"/>
        <v>91.831000000000003</v>
      </c>
      <c r="K436" s="96">
        <f t="shared" si="166"/>
        <v>91.831000000000003</v>
      </c>
      <c r="L436" s="13">
        <f t="shared" si="167"/>
        <v>541.2432</v>
      </c>
      <c r="M436" s="13">
        <f t="shared" si="168"/>
        <v>595.5</v>
      </c>
      <c r="N436" s="13">
        <f t="shared" si="169"/>
        <v>643.66</v>
      </c>
      <c r="O436" s="11">
        <f t="shared" si="170"/>
        <v>48.159999999999968</v>
      </c>
      <c r="P436" s="11">
        <f t="shared" si="171"/>
        <v>48.159999999999968</v>
      </c>
      <c r="Q436" s="11">
        <f t="shared" si="172"/>
        <v>4.2000000000825821E-3</v>
      </c>
      <c r="R436" s="15">
        <f t="shared" si="173"/>
        <v>48.159999999999968</v>
      </c>
      <c r="S436" s="15">
        <f t="shared" si="174"/>
        <v>0</v>
      </c>
      <c r="T436" s="15">
        <f t="shared" si="175"/>
        <v>0</v>
      </c>
      <c r="U436" s="121">
        <f>'05-21 Hourly Purch Alloc'!J430</f>
        <v>34.990005009201681</v>
      </c>
      <c r="V436" s="109">
        <f t="shared" si="176"/>
        <v>1685.1186412431518</v>
      </c>
      <c r="W436" s="16">
        <f t="shared" si="177"/>
        <v>21.206728953433903</v>
      </c>
      <c r="X436" s="17">
        <f t="shared" si="178"/>
        <v>0</v>
      </c>
      <c r="Y436" s="18">
        <f t="shared" si="179"/>
        <v>0</v>
      </c>
      <c r="Z436" s="191"/>
      <c r="AA436" s="113">
        <f t="shared" si="180"/>
        <v>1021.3160663973761</v>
      </c>
      <c r="AB436" s="4">
        <f t="shared" si="181"/>
        <v>663.80257484577578</v>
      </c>
      <c r="AD436" s="8"/>
      <c r="AE436" s="46">
        <f>'05-21 Gen Pivot'!V430</f>
        <v>541.2432</v>
      </c>
      <c r="AF436" s="120">
        <f>'05-21 KP Int Load &amp; Marg Loss'!N426</f>
        <v>643.66</v>
      </c>
      <c r="AG436" s="47">
        <f>'05-21 KP Int Load &amp; Marg Loss'!V426</f>
        <v>10.59</v>
      </c>
      <c r="AH436" s="46">
        <f>'05-21 Gen Pivot'!W430</f>
        <v>595.5</v>
      </c>
      <c r="AJ436" s="122">
        <f>'05-21 Gen Pivot'!Y430</f>
        <v>593</v>
      </c>
      <c r="AL436" s="8">
        <f t="shared" si="183"/>
        <v>2.5</v>
      </c>
      <c r="AN436" s="8">
        <f t="shared" si="184"/>
        <v>541.2432</v>
      </c>
      <c r="AP436" s="12">
        <f t="shared" si="185"/>
        <v>-54.256799999999998</v>
      </c>
      <c r="AR436" s="122">
        <f>'05-21 Gen Pivot'!X430</f>
        <v>1475.5</v>
      </c>
    </row>
    <row r="437" spans="1:44" x14ac:dyDescent="0.25">
      <c r="A437" s="126">
        <f t="shared" si="182"/>
        <v>44334.749999998967</v>
      </c>
      <c r="B437" s="171">
        <v>385</v>
      </c>
      <c r="C437" s="98"/>
      <c r="D437" s="171"/>
      <c r="E437" s="89">
        <f t="shared" si="161"/>
        <v>385</v>
      </c>
      <c r="F437" s="29">
        <f t="shared" si="162"/>
        <v>426</v>
      </c>
      <c r="G437" s="28" t="str">
        <f t="shared" si="163"/>
        <v>Yes</v>
      </c>
      <c r="H437" s="33">
        <f>'05-21 Hourly Purch Alloc'!F431</f>
        <v>68.038000000000011</v>
      </c>
      <c r="I437" s="23">
        <f t="shared" si="164"/>
        <v>11.21</v>
      </c>
      <c r="J437" s="13">
        <f t="shared" si="165"/>
        <v>68.038000000000011</v>
      </c>
      <c r="K437" s="96">
        <f t="shared" si="166"/>
        <v>68.038000000000011</v>
      </c>
      <c r="L437" s="13">
        <f t="shared" si="167"/>
        <v>550.05439999999999</v>
      </c>
      <c r="M437" s="13">
        <f t="shared" si="168"/>
        <v>595.5</v>
      </c>
      <c r="N437" s="13">
        <f t="shared" si="169"/>
        <v>629.29999999999995</v>
      </c>
      <c r="O437" s="11">
        <f t="shared" si="170"/>
        <v>33.799999999999955</v>
      </c>
      <c r="P437" s="11">
        <f t="shared" si="171"/>
        <v>33.799999999999955</v>
      </c>
      <c r="Q437" s="11">
        <f t="shared" si="172"/>
        <v>2.4000000000796717E-3</v>
      </c>
      <c r="R437" s="15">
        <f t="shared" si="173"/>
        <v>33.799999999999955</v>
      </c>
      <c r="S437" s="15">
        <f t="shared" si="174"/>
        <v>0</v>
      </c>
      <c r="T437" s="15">
        <f t="shared" si="175"/>
        <v>0</v>
      </c>
      <c r="U437" s="121">
        <f>'05-21 Hourly Purch Alloc'!J431</f>
        <v>36.309998824186479</v>
      </c>
      <c r="V437" s="109">
        <f t="shared" si="176"/>
        <v>1227.2779602575013</v>
      </c>
      <c r="W437" s="16">
        <f t="shared" si="177"/>
        <v>21.206728953433903</v>
      </c>
      <c r="X437" s="17">
        <f t="shared" si="178"/>
        <v>0</v>
      </c>
      <c r="Y437" s="18">
        <f t="shared" si="179"/>
        <v>0</v>
      </c>
      <c r="Z437" s="191"/>
      <c r="AA437" s="113">
        <f t="shared" si="180"/>
        <v>716.78743862606495</v>
      </c>
      <c r="AB437" s="4">
        <f t="shared" si="181"/>
        <v>510.49052163143631</v>
      </c>
      <c r="AD437" s="8"/>
      <c r="AE437" s="46">
        <f>'05-21 Gen Pivot'!V431</f>
        <v>550.05439999999999</v>
      </c>
      <c r="AF437" s="120">
        <f>'05-21 KP Int Load &amp; Marg Loss'!N427</f>
        <v>629.29999999999995</v>
      </c>
      <c r="AG437" s="47">
        <f>'05-21 KP Int Load &amp; Marg Loss'!V427</f>
        <v>11.21</v>
      </c>
      <c r="AH437" s="46">
        <f>'05-21 Gen Pivot'!W431</f>
        <v>595.5</v>
      </c>
      <c r="AJ437" s="122">
        <f>'05-21 Gen Pivot'!Y431</f>
        <v>593</v>
      </c>
      <c r="AL437" s="8">
        <f t="shared" si="183"/>
        <v>2.5</v>
      </c>
      <c r="AN437" s="8">
        <f t="shared" si="184"/>
        <v>550.05439999999999</v>
      </c>
      <c r="AP437" s="12">
        <f t="shared" si="185"/>
        <v>-45.445600000000013</v>
      </c>
      <c r="AR437" s="122">
        <f>'05-21 Gen Pivot'!X431</f>
        <v>1475.5</v>
      </c>
    </row>
    <row r="438" spans="1:44" x14ac:dyDescent="0.25">
      <c r="A438" s="126">
        <f t="shared" si="182"/>
        <v>44334.791666665631</v>
      </c>
      <c r="B438" s="171">
        <v>385</v>
      </c>
      <c r="C438" s="98"/>
      <c r="D438" s="171"/>
      <c r="E438" s="89">
        <f t="shared" si="161"/>
        <v>385</v>
      </c>
      <c r="F438" s="29">
        <f t="shared" si="162"/>
        <v>427</v>
      </c>
      <c r="G438" s="28" t="str">
        <f t="shared" si="163"/>
        <v>Yes</v>
      </c>
      <c r="H438" s="33">
        <f>'05-21 Hourly Purch Alloc'!F432</f>
        <v>51.765999999999998</v>
      </c>
      <c r="I438" s="23">
        <f t="shared" si="164"/>
        <v>11.39</v>
      </c>
      <c r="J438" s="13">
        <f t="shared" si="165"/>
        <v>51.765999999999998</v>
      </c>
      <c r="K438" s="96">
        <f t="shared" si="166"/>
        <v>51.765999999999998</v>
      </c>
      <c r="L438" s="13">
        <f t="shared" si="167"/>
        <v>569.97919999999999</v>
      </c>
      <c r="M438" s="13">
        <f t="shared" si="168"/>
        <v>595.5</v>
      </c>
      <c r="N438" s="13">
        <f t="shared" si="169"/>
        <v>627.65999999999985</v>
      </c>
      <c r="O438" s="11">
        <f t="shared" si="170"/>
        <v>32.159999999999854</v>
      </c>
      <c r="P438" s="11">
        <f t="shared" si="171"/>
        <v>32.159999999999854</v>
      </c>
      <c r="Q438" s="11">
        <f t="shared" si="172"/>
        <v>5.4752000000000862</v>
      </c>
      <c r="R438" s="15">
        <f t="shared" si="173"/>
        <v>32.159999999999854</v>
      </c>
      <c r="S438" s="15">
        <f t="shared" si="174"/>
        <v>0</v>
      </c>
      <c r="T438" s="15">
        <f t="shared" si="175"/>
        <v>0</v>
      </c>
      <c r="U438" s="121">
        <f>'05-21 Hourly Purch Alloc'!J432</f>
        <v>34.420289379129166</v>
      </c>
      <c r="V438" s="109">
        <f t="shared" si="176"/>
        <v>1106.956506432789</v>
      </c>
      <c r="W438" s="16">
        <f t="shared" si="177"/>
        <v>21.206728953433903</v>
      </c>
      <c r="X438" s="17">
        <f t="shared" si="178"/>
        <v>0</v>
      </c>
      <c r="Y438" s="18">
        <f t="shared" si="179"/>
        <v>0</v>
      </c>
      <c r="Z438" s="191"/>
      <c r="AA438" s="113">
        <f t="shared" si="180"/>
        <v>682.00840314243123</v>
      </c>
      <c r="AB438" s="4">
        <f t="shared" si="181"/>
        <v>424.94810329035772</v>
      </c>
      <c r="AD438" s="8"/>
      <c r="AE438" s="46">
        <f>'05-21 Gen Pivot'!V432</f>
        <v>569.97919999999999</v>
      </c>
      <c r="AF438" s="120">
        <f>'05-21 KP Int Load &amp; Marg Loss'!N428</f>
        <v>627.65999999999985</v>
      </c>
      <c r="AG438" s="47">
        <f>'05-21 KP Int Load &amp; Marg Loss'!V428</f>
        <v>11.39</v>
      </c>
      <c r="AH438" s="46">
        <f>'05-21 Gen Pivot'!W432</f>
        <v>595.5</v>
      </c>
      <c r="AJ438" s="122">
        <f>'05-21 Gen Pivot'!Y432</f>
        <v>593.5</v>
      </c>
      <c r="AL438" s="8">
        <f t="shared" si="183"/>
        <v>2</v>
      </c>
      <c r="AN438" s="8">
        <f t="shared" si="184"/>
        <v>569.97919999999999</v>
      </c>
      <c r="AP438" s="12">
        <f t="shared" si="185"/>
        <v>-25.520800000000008</v>
      </c>
      <c r="AR438" s="122">
        <f>'05-21 Gen Pivot'!X432</f>
        <v>1475.5</v>
      </c>
    </row>
    <row r="439" spans="1:44" x14ac:dyDescent="0.25">
      <c r="A439" s="126">
        <f t="shared" si="182"/>
        <v>44334.833333332295</v>
      </c>
      <c r="B439" s="171">
        <v>385</v>
      </c>
      <c r="C439" s="98"/>
      <c r="D439" s="171"/>
      <c r="E439" s="89">
        <f t="shared" si="161"/>
        <v>385</v>
      </c>
      <c r="F439" s="29">
        <f t="shared" si="162"/>
        <v>428</v>
      </c>
      <c r="G439" s="28" t="str">
        <f t="shared" si="163"/>
        <v>Yes</v>
      </c>
      <c r="H439" s="33">
        <f>'05-21 Hourly Purch Alloc'!F433</f>
        <v>83.117999999999995</v>
      </c>
      <c r="I439" s="23">
        <f t="shared" si="164"/>
        <v>11.19</v>
      </c>
      <c r="J439" s="13">
        <f t="shared" si="165"/>
        <v>83.117999999999995</v>
      </c>
      <c r="K439" s="96">
        <f t="shared" si="166"/>
        <v>83.117999999999995</v>
      </c>
      <c r="L439" s="13">
        <f t="shared" si="167"/>
        <v>539.79200000000003</v>
      </c>
      <c r="M439" s="13">
        <f t="shared" si="168"/>
        <v>595.5</v>
      </c>
      <c r="N439" s="13">
        <f t="shared" si="169"/>
        <v>634.09999999999991</v>
      </c>
      <c r="O439" s="11">
        <f t="shared" si="170"/>
        <v>38.599999999999909</v>
      </c>
      <c r="P439" s="11">
        <f t="shared" si="171"/>
        <v>38.599999999999909</v>
      </c>
      <c r="Q439" s="11">
        <f t="shared" si="172"/>
        <v>2.2737367544323206E-13</v>
      </c>
      <c r="R439" s="15">
        <f t="shared" si="173"/>
        <v>38.599999999999909</v>
      </c>
      <c r="S439" s="15">
        <f t="shared" si="174"/>
        <v>0</v>
      </c>
      <c r="T439" s="15">
        <f t="shared" si="175"/>
        <v>0</v>
      </c>
      <c r="U439" s="121">
        <f>'05-21 Hourly Purch Alloc'!J433</f>
        <v>29.637059842633366</v>
      </c>
      <c r="V439" s="109">
        <f t="shared" si="176"/>
        <v>1143.9905099256453</v>
      </c>
      <c r="W439" s="16">
        <f t="shared" si="177"/>
        <v>21.206728953433903</v>
      </c>
      <c r="X439" s="17">
        <f t="shared" si="178"/>
        <v>0</v>
      </c>
      <c r="Y439" s="18">
        <f t="shared" si="179"/>
        <v>0</v>
      </c>
      <c r="Z439" s="191"/>
      <c r="AA439" s="113">
        <f t="shared" si="180"/>
        <v>818.57973760254674</v>
      </c>
      <c r="AB439" s="4">
        <f t="shared" si="181"/>
        <v>325.41077232309851</v>
      </c>
      <c r="AD439" s="8"/>
      <c r="AE439" s="46">
        <f>'05-21 Gen Pivot'!V433</f>
        <v>539.79200000000003</v>
      </c>
      <c r="AF439" s="120">
        <f>'05-21 KP Int Load &amp; Marg Loss'!N429</f>
        <v>634.09999999999991</v>
      </c>
      <c r="AG439" s="47">
        <f>'05-21 KP Int Load &amp; Marg Loss'!V429</f>
        <v>11.19</v>
      </c>
      <c r="AH439" s="46">
        <f>'05-21 Gen Pivot'!W433</f>
        <v>595.5</v>
      </c>
      <c r="AJ439" s="122">
        <f>'05-21 Gen Pivot'!Y433</f>
        <v>593.5</v>
      </c>
      <c r="AL439" s="8">
        <f t="shared" si="183"/>
        <v>2</v>
      </c>
      <c r="AN439" s="8">
        <f t="shared" si="184"/>
        <v>539.79200000000003</v>
      </c>
      <c r="AP439" s="12">
        <f t="shared" si="185"/>
        <v>-55.70799999999997</v>
      </c>
      <c r="AR439" s="122">
        <f>'05-21 Gen Pivot'!X433</f>
        <v>1475.5</v>
      </c>
    </row>
    <row r="440" spans="1:44" x14ac:dyDescent="0.25">
      <c r="A440" s="126">
        <f t="shared" si="182"/>
        <v>44334.87499999896</v>
      </c>
      <c r="B440" s="171">
        <v>385</v>
      </c>
      <c r="C440" s="98"/>
      <c r="D440" s="171"/>
      <c r="E440" s="89">
        <f t="shared" si="161"/>
        <v>385</v>
      </c>
      <c r="F440" s="29">
        <f t="shared" si="162"/>
        <v>429</v>
      </c>
      <c r="G440" s="28" t="str">
        <f t="shared" si="163"/>
        <v>Yes</v>
      </c>
      <c r="H440" s="33">
        <f>'05-21 Hourly Purch Alloc'!F434</f>
        <v>111.58</v>
      </c>
      <c r="I440" s="23">
        <f t="shared" si="164"/>
        <v>10.89</v>
      </c>
      <c r="J440" s="13">
        <f t="shared" si="165"/>
        <v>111.58</v>
      </c>
      <c r="K440" s="96">
        <f t="shared" si="166"/>
        <v>111.58</v>
      </c>
      <c r="L440" s="13">
        <f t="shared" si="167"/>
        <v>507.392</v>
      </c>
      <c r="M440" s="13">
        <f t="shared" si="168"/>
        <v>595.5</v>
      </c>
      <c r="N440" s="13">
        <f t="shared" si="169"/>
        <v>629.8599999999999</v>
      </c>
      <c r="O440" s="11">
        <f t="shared" si="170"/>
        <v>34.3599999999999</v>
      </c>
      <c r="P440" s="11">
        <f t="shared" si="171"/>
        <v>34.3599999999999</v>
      </c>
      <c r="Q440" s="11">
        <f t="shared" si="172"/>
        <v>2.00000000018008E-3</v>
      </c>
      <c r="R440" s="15">
        <f t="shared" si="173"/>
        <v>34.3599999999999</v>
      </c>
      <c r="S440" s="15">
        <f t="shared" si="174"/>
        <v>0</v>
      </c>
      <c r="T440" s="15">
        <f t="shared" si="175"/>
        <v>0</v>
      </c>
      <c r="U440" s="121">
        <f>'05-21 Hourly Purch Alloc'!J434</f>
        <v>32.050942014697974</v>
      </c>
      <c r="V440" s="109">
        <f t="shared" si="176"/>
        <v>1101.2703676250192</v>
      </c>
      <c r="W440" s="16">
        <f t="shared" si="177"/>
        <v>21.206728953433903</v>
      </c>
      <c r="X440" s="17">
        <f t="shared" si="178"/>
        <v>0</v>
      </c>
      <c r="Y440" s="18">
        <f t="shared" si="179"/>
        <v>0</v>
      </c>
      <c r="Z440" s="191"/>
      <c r="AA440" s="113">
        <f t="shared" si="180"/>
        <v>728.66320683998674</v>
      </c>
      <c r="AB440" s="4">
        <f t="shared" si="181"/>
        <v>372.60716078503242</v>
      </c>
      <c r="AD440" s="8"/>
      <c r="AE440" s="46">
        <f>'05-21 Gen Pivot'!V434</f>
        <v>507.392</v>
      </c>
      <c r="AF440" s="120">
        <f>'05-21 KP Int Load &amp; Marg Loss'!N430</f>
        <v>629.8599999999999</v>
      </c>
      <c r="AG440" s="47">
        <f>'05-21 KP Int Load &amp; Marg Loss'!V430</f>
        <v>10.89</v>
      </c>
      <c r="AH440" s="46">
        <f>'05-21 Gen Pivot'!W434</f>
        <v>595.5</v>
      </c>
      <c r="AJ440" s="122">
        <f>'05-21 Gen Pivot'!Y434</f>
        <v>593</v>
      </c>
      <c r="AL440" s="8">
        <f t="shared" si="183"/>
        <v>2.5</v>
      </c>
      <c r="AN440" s="8">
        <f t="shared" si="184"/>
        <v>507.392</v>
      </c>
      <c r="AP440" s="12">
        <f t="shared" si="185"/>
        <v>-88.108000000000004</v>
      </c>
      <c r="AR440" s="122">
        <f>'05-21 Gen Pivot'!X434</f>
        <v>1475.5</v>
      </c>
    </row>
    <row r="441" spans="1:44" x14ac:dyDescent="0.25">
      <c r="A441" s="126">
        <f t="shared" si="182"/>
        <v>44334.916666665624</v>
      </c>
      <c r="B441" s="171">
        <v>385</v>
      </c>
      <c r="C441" s="98"/>
      <c r="D441" s="171"/>
      <c r="E441" s="89">
        <f t="shared" si="161"/>
        <v>385</v>
      </c>
      <c r="F441" s="29">
        <f t="shared" si="162"/>
        <v>430</v>
      </c>
      <c r="G441" s="28" t="str">
        <f t="shared" si="163"/>
        <v>Yes</v>
      </c>
      <c r="H441" s="33">
        <f>'05-21 Hourly Purch Alloc'!F435</f>
        <v>88.272999999999996</v>
      </c>
      <c r="I441" s="23">
        <f t="shared" si="164"/>
        <v>11</v>
      </c>
      <c r="J441" s="13">
        <f t="shared" si="165"/>
        <v>88.272999999999996</v>
      </c>
      <c r="K441" s="96">
        <f t="shared" si="166"/>
        <v>88.272999999999996</v>
      </c>
      <c r="L441" s="13">
        <f t="shared" si="167"/>
        <v>530.91359999999997</v>
      </c>
      <c r="M441" s="13">
        <f t="shared" si="168"/>
        <v>595.5</v>
      </c>
      <c r="N441" s="13">
        <f t="shared" si="169"/>
        <v>630.18999999999994</v>
      </c>
      <c r="O441" s="11">
        <f t="shared" si="170"/>
        <v>34.689999999999941</v>
      </c>
      <c r="P441" s="11">
        <f t="shared" si="171"/>
        <v>34.689999999999941</v>
      </c>
      <c r="Q441" s="11">
        <f t="shared" si="172"/>
        <v>-3.399999999942338E-3</v>
      </c>
      <c r="R441" s="15">
        <f t="shared" si="173"/>
        <v>34.689999999999941</v>
      </c>
      <c r="S441" s="15">
        <f t="shared" si="174"/>
        <v>0</v>
      </c>
      <c r="T441" s="15">
        <f t="shared" si="175"/>
        <v>0</v>
      </c>
      <c r="U441" s="121">
        <f>'05-21 Hourly Purch Alloc'!J435</f>
        <v>31.113793481585532</v>
      </c>
      <c r="V441" s="109">
        <f t="shared" si="176"/>
        <v>1079.3374958762004</v>
      </c>
      <c r="W441" s="16">
        <f t="shared" si="177"/>
        <v>21.206728953433903</v>
      </c>
      <c r="X441" s="17">
        <f t="shared" si="178"/>
        <v>0</v>
      </c>
      <c r="Y441" s="18">
        <f t="shared" si="179"/>
        <v>0</v>
      </c>
      <c r="Z441" s="191"/>
      <c r="AA441" s="113">
        <f t="shared" si="180"/>
        <v>735.66142739462077</v>
      </c>
      <c r="AB441" s="4">
        <f t="shared" si="181"/>
        <v>343.67606848157959</v>
      </c>
      <c r="AD441" s="8"/>
      <c r="AE441" s="46">
        <f>'05-21 Gen Pivot'!V435</f>
        <v>530.91359999999997</v>
      </c>
      <c r="AF441" s="120">
        <f>'05-21 KP Int Load &amp; Marg Loss'!N431</f>
        <v>630.18999999999994</v>
      </c>
      <c r="AG441" s="47">
        <f>'05-21 KP Int Load &amp; Marg Loss'!V431</f>
        <v>11</v>
      </c>
      <c r="AH441" s="46">
        <f>'05-21 Gen Pivot'!W435</f>
        <v>595.5</v>
      </c>
      <c r="AJ441" s="122">
        <f>'05-21 Gen Pivot'!Y435</f>
        <v>593</v>
      </c>
      <c r="AL441" s="8">
        <f t="shared" si="183"/>
        <v>2.5</v>
      </c>
      <c r="AN441" s="8">
        <f t="shared" si="184"/>
        <v>530.91359999999997</v>
      </c>
      <c r="AP441" s="12">
        <f t="shared" si="185"/>
        <v>-64.586400000000026</v>
      </c>
      <c r="AR441" s="122">
        <f>'05-21 Gen Pivot'!X435</f>
        <v>1475.5</v>
      </c>
    </row>
    <row r="442" spans="1:44" x14ac:dyDescent="0.25">
      <c r="A442" s="126">
        <f t="shared" si="182"/>
        <v>44334.958333332288</v>
      </c>
      <c r="B442" s="171">
        <v>385</v>
      </c>
      <c r="C442" s="98"/>
      <c r="D442" s="171"/>
      <c r="E442" s="89">
        <f t="shared" si="161"/>
        <v>385</v>
      </c>
      <c r="F442" s="29">
        <f t="shared" si="162"/>
        <v>431</v>
      </c>
      <c r="G442" s="28" t="str">
        <f t="shared" si="163"/>
        <v>Yes</v>
      </c>
      <c r="H442" s="33">
        <f>'05-21 Hourly Purch Alloc'!F436</f>
        <v>138.72999999999999</v>
      </c>
      <c r="I442" s="23">
        <f t="shared" si="164"/>
        <v>10.5</v>
      </c>
      <c r="J442" s="13">
        <f t="shared" si="165"/>
        <v>138.72999999999999</v>
      </c>
      <c r="K442" s="96">
        <f t="shared" si="166"/>
        <v>138.72999999999999</v>
      </c>
      <c r="L442" s="13">
        <f t="shared" si="167"/>
        <v>448.18880000000001</v>
      </c>
      <c r="M442" s="13">
        <f t="shared" si="168"/>
        <v>595.5</v>
      </c>
      <c r="N442" s="13">
        <f t="shared" si="169"/>
        <v>589.80999999999995</v>
      </c>
      <c r="O442" s="11">
        <f t="shared" si="170"/>
        <v>0</v>
      </c>
      <c r="P442" s="11">
        <f t="shared" si="171"/>
        <v>0</v>
      </c>
      <c r="Q442" s="11">
        <f t="shared" si="172"/>
        <v>0</v>
      </c>
      <c r="R442" s="15">
        <f t="shared" si="173"/>
        <v>0</v>
      </c>
      <c r="S442" s="15">
        <f t="shared" si="174"/>
        <v>0</v>
      </c>
      <c r="T442" s="15">
        <f t="shared" si="175"/>
        <v>0</v>
      </c>
      <c r="U442" s="121">
        <f>'05-21 Hourly Purch Alloc'!J436</f>
        <v>23.22</v>
      </c>
      <c r="V442" s="109">
        <f t="shared" si="176"/>
        <v>0</v>
      </c>
      <c r="W442" s="16">
        <f t="shared" si="177"/>
        <v>21.206728953433903</v>
      </c>
      <c r="X442" s="17">
        <f t="shared" si="178"/>
        <v>0</v>
      </c>
      <c r="Y442" s="18">
        <f t="shared" si="179"/>
        <v>0</v>
      </c>
      <c r="Z442" s="191"/>
      <c r="AA442" s="113">
        <f t="shared" si="180"/>
        <v>0</v>
      </c>
      <c r="AB442" s="4">
        <f t="shared" si="181"/>
        <v>0</v>
      </c>
      <c r="AD442" s="8"/>
      <c r="AE442" s="46">
        <f>'05-21 Gen Pivot'!V436</f>
        <v>448.18880000000001</v>
      </c>
      <c r="AF442" s="120">
        <f>'05-21 KP Int Load &amp; Marg Loss'!N432</f>
        <v>589.80999999999995</v>
      </c>
      <c r="AG442" s="47">
        <f>'05-21 KP Int Load &amp; Marg Loss'!V432</f>
        <v>10.5</v>
      </c>
      <c r="AH442" s="46">
        <f>'05-21 Gen Pivot'!W436</f>
        <v>595.5</v>
      </c>
      <c r="AJ442" s="122">
        <f>'05-21 Gen Pivot'!Y436</f>
        <v>593</v>
      </c>
      <c r="AL442" s="8">
        <f t="shared" si="183"/>
        <v>2.5</v>
      </c>
      <c r="AN442" s="8">
        <f t="shared" si="184"/>
        <v>448.18880000000001</v>
      </c>
      <c r="AP442" s="12">
        <f t="shared" si="185"/>
        <v>-147.31119999999999</v>
      </c>
      <c r="AR442" s="122">
        <f>'05-21 Gen Pivot'!X436</f>
        <v>1475.5</v>
      </c>
    </row>
    <row r="443" spans="1:44" x14ac:dyDescent="0.25">
      <c r="A443" s="126">
        <f t="shared" si="182"/>
        <v>44334.999999998952</v>
      </c>
      <c r="B443" s="171">
        <v>385</v>
      </c>
      <c r="C443" s="98"/>
      <c r="D443" s="171"/>
      <c r="E443" s="89">
        <f t="shared" si="161"/>
        <v>385</v>
      </c>
      <c r="F443" s="29">
        <f t="shared" si="162"/>
        <v>432</v>
      </c>
      <c r="G443" s="28" t="str">
        <f t="shared" si="163"/>
        <v>Yes</v>
      </c>
      <c r="H443" s="33">
        <f>'05-21 Hourly Purch Alloc'!F437</f>
        <v>207.2</v>
      </c>
      <c r="I443" s="23">
        <f t="shared" si="164"/>
        <v>9.5300000000000011</v>
      </c>
      <c r="J443" s="13">
        <f t="shared" si="165"/>
        <v>207.2</v>
      </c>
      <c r="K443" s="96">
        <f t="shared" si="166"/>
        <v>207.2</v>
      </c>
      <c r="L443" s="13">
        <f t="shared" si="167"/>
        <v>343.32319999999999</v>
      </c>
      <c r="M443" s="13">
        <f t="shared" si="168"/>
        <v>595.5</v>
      </c>
      <c r="N443" s="13">
        <f t="shared" si="169"/>
        <v>540.85000000000014</v>
      </c>
      <c r="O443" s="11">
        <f t="shared" si="170"/>
        <v>0</v>
      </c>
      <c r="P443" s="11">
        <f t="shared" si="171"/>
        <v>0</v>
      </c>
      <c r="Q443" s="11">
        <f t="shared" si="172"/>
        <v>0</v>
      </c>
      <c r="R443" s="15">
        <f t="shared" si="173"/>
        <v>0</v>
      </c>
      <c r="S443" s="15">
        <f t="shared" si="174"/>
        <v>0</v>
      </c>
      <c r="T443" s="15">
        <f t="shared" si="175"/>
        <v>0</v>
      </c>
      <c r="U443" s="121">
        <f>'05-21 Hourly Purch Alloc'!J437</f>
        <v>21</v>
      </c>
      <c r="V443" s="109">
        <f t="shared" si="176"/>
        <v>0</v>
      </c>
      <c r="W443" s="16">
        <f t="shared" si="177"/>
        <v>21.206728953433903</v>
      </c>
      <c r="X443" s="17">
        <f t="shared" si="178"/>
        <v>0</v>
      </c>
      <c r="Y443" s="18">
        <f t="shared" si="179"/>
        <v>0</v>
      </c>
      <c r="Z443" s="191"/>
      <c r="AA443" s="113">
        <f t="shared" si="180"/>
        <v>0</v>
      </c>
      <c r="AB443" s="4">
        <f t="shared" si="181"/>
        <v>0</v>
      </c>
      <c r="AD443" s="8"/>
      <c r="AE443" s="46">
        <f>'05-21 Gen Pivot'!V437</f>
        <v>343.32319999999999</v>
      </c>
      <c r="AF443" s="120">
        <f>'05-21 KP Int Load &amp; Marg Loss'!N433</f>
        <v>540.85000000000014</v>
      </c>
      <c r="AG443" s="47">
        <f>'05-21 KP Int Load &amp; Marg Loss'!V433</f>
        <v>9.5300000000000011</v>
      </c>
      <c r="AH443" s="46">
        <f>'05-21 Gen Pivot'!W437</f>
        <v>595.5</v>
      </c>
      <c r="AJ443" s="122">
        <f>'05-21 Gen Pivot'!Y437</f>
        <v>593</v>
      </c>
      <c r="AL443" s="8">
        <f t="shared" si="183"/>
        <v>2.5</v>
      </c>
      <c r="AN443" s="8">
        <f t="shared" si="184"/>
        <v>343.32319999999999</v>
      </c>
      <c r="AP443" s="12">
        <f t="shared" si="185"/>
        <v>-252.17680000000001</v>
      </c>
      <c r="AR443" s="122">
        <f>'05-21 Gen Pivot'!X437</f>
        <v>1475.5</v>
      </c>
    </row>
    <row r="444" spans="1:44" x14ac:dyDescent="0.25">
      <c r="A444" s="126">
        <f t="shared" si="182"/>
        <v>44335.041666665617</v>
      </c>
      <c r="B444" s="171">
        <v>385</v>
      </c>
      <c r="C444" s="98"/>
      <c r="D444" s="171"/>
      <c r="E444" s="89">
        <f t="shared" si="161"/>
        <v>385</v>
      </c>
      <c r="F444" s="29">
        <f t="shared" si="162"/>
        <v>433</v>
      </c>
      <c r="G444" s="28" t="str">
        <f t="shared" si="163"/>
        <v>Yes</v>
      </c>
      <c r="H444" s="33">
        <f>'05-21 Hourly Purch Alloc'!F438</f>
        <v>209.06099999999998</v>
      </c>
      <c r="I444" s="23">
        <f t="shared" si="164"/>
        <v>9.2499999999999982</v>
      </c>
      <c r="J444" s="13">
        <f t="shared" si="165"/>
        <v>209.06099999999998</v>
      </c>
      <c r="K444" s="96">
        <f t="shared" si="166"/>
        <v>209.06099999999998</v>
      </c>
      <c r="L444" s="13">
        <f t="shared" si="167"/>
        <v>295.2912</v>
      </c>
      <c r="M444" s="13">
        <f t="shared" si="168"/>
        <v>577</v>
      </c>
      <c r="N444" s="13">
        <f t="shared" si="169"/>
        <v>497.66</v>
      </c>
      <c r="O444" s="11">
        <f t="shared" si="170"/>
        <v>0</v>
      </c>
      <c r="P444" s="11">
        <f t="shared" si="171"/>
        <v>0</v>
      </c>
      <c r="Q444" s="11">
        <f t="shared" si="172"/>
        <v>0</v>
      </c>
      <c r="R444" s="15">
        <f t="shared" si="173"/>
        <v>0</v>
      </c>
      <c r="S444" s="15">
        <f t="shared" si="174"/>
        <v>0</v>
      </c>
      <c r="T444" s="15">
        <f t="shared" si="175"/>
        <v>0</v>
      </c>
      <c r="U444" s="121">
        <f>'05-21 Hourly Purch Alloc'!J438</f>
        <v>20.600021046488827</v>
      </c>
      <c r="V444" s="109">
        <f t="shared" si="176"/>
        <v>0</v>
      </c>
      <c r="W444" s="16">
        <f t="shared" si="177"/>
        <v>21.206728953433903</v>
      </c>
      <c r="X444" s="17">
        <f t="shared" si="178"/>
        <v>0</v>
      </c>
      <c r="Y444" s="18">
        <f t="shared" si="179"/>
        <v>0</v>
      </c>
      <c r="Z444" s="191"/>
      <c r="AA444" s="113">
        <f t="shared" si="180"/>
        <v>0</v>
      </c>
      <c r="AB444" s="4">
        <f t="shared" si="181"/>
        <v>0</v>
      </c>
      <c r="AD444" s="8"/>
      <c r="AE444" s="46">
        <f>'05-21 Gen Pivot'!V438</f>
        <v>295.2912</v>
      </c>
      <c r="AF444" s="120">
        <f>'05-21 KP Int Load &amp; Marg Loss'!N434</f>
        <v>497.66</v>
      </c>
      <c r="AG444" s="47">
        <f>'05-21 KP Int Load &amp; Marg Loss'!V434</f>
        <v>9.2499999999999982</v>
      </c>
      <c r="AH444" s="46">
        <f>'05-21 Gen Pivot'!W438</f>
        <v>577</v>
      </c>
      <c r="AJ444" s="122">
        <f>'05-21 Gen Pivot'!Y438</f>
        <v>575</v>
      </c>
      <c r="AL444" s="8">
        <f t="shared" si="183"/>
        <v>2</v>
      </c>
      <c r="AN444" s="8">
        <f t="shared" si="184"/>
        <v>295.2912</v>
      </c>
      <c r="AP444" s="12">
        <f t="shared" si="185"/>
        <v>-281.7088</v>
      </c>
      <c r="AR444" s="122">
        <f>'05-21 Gen Pivot'!X438</f>
        <v>1475.5</v>
      </c>
    </row>
    <row r="445" spans="1:44" x14ac:dyDescent="0.25">
      <c r="A445" s="126">
        <f t="shared" si="182"/>
        <v>44335.083333332281</v>
      </c>
      <c r="B445" s="171">
        <v>385</v>
      </c>
      <c r="C445" s="98"/>
      <c r="D445" s="171"/>
      <c r="E445" s="89">
        <f t="shared" si="161"/>
        <v>385</v>
      </c>
      <c r="F445" s="29">
        <f t="shared" si="162"/>
        <v>434</v>
      </c>
      <c r="G445" s="28" t="str">
        <f t="shared" si="163"/>
        <v>Yes</v>
      </c>
      <c r="H445" s="33">
        <f>'05-21 Hourly Purch Alloc'!F439</f>
        <v>198.20000000000002</v>
      </c>
      <c r="I445" s="23">
        <f t="shared" si="164"/>
        <v>8.18</v>
      </c>
      <c r="J445" s="13">
        <f t="shared" si="165"/>
        <v>198.20000000000002</v>
      </c>
      <c r="K445" s="96">
        <f t="shared" si="166"/>
        <v>198.20000000000002</v>
      </c>
      <c r="L445" s="13">
        <f t="shared" si="167"/>
        <v>280.37119999999999</v>
      </c>
      <c r="M445" s="13">
        <f t="shared" si="168"/>
        <v>536.5</v>
      </c>
      <c r="N445" s="13">
        <f t="shared" si="169"/>
        <v>486.74999999999994</v>
      </c>
      <c r="O445" s="11">
        <f t="shared" si="170"/>
        <v>0</v>
      </c>
      <c r="P445" s="11">
        <f t="shared" si="171"/>
        <v>0</v>
      </c>
      <c r="Q445" s="11">
        <f t="shared" si="172"/>
        <v>0</v>
      </c>
      <c r="R445" s="15">
        <f t="shared" si="173"/>
        <v>0</v>
      </c>
      <c r="S445" s="15">
        <f t="shared" si="174"/>
        <v>0</v>
      </c>
      <c r="T445" s="15">
        <f t="shared" si="175"/>
        <v>0</v>
      </c>
      <c r="U445" s="121">
        <f>'05-21 Hourly Purch Alloc'!J439</f>
        <v>19.062084762865791</v>
      </c>
      <c r="V445" s="109">
        <f t="shared" si="176"/>
        <v>0</v>
      </c>
      <c r="W445" s="16">
        <f t="shared" si="177"/>
        <v>21.206728953433903</v>
      </c>
      <c r="X445" s="17">
        <f t="shared" si="178"/>
        <v>0</v>
      </c>
      <c r="Y445" s="18">
        <f t="shared" si="179"/>
        <v>0</v>
      </c>
      <c r="Z445" s="191"/>
      <c r="AA445" s="113">
        <f t="shared" si="180"/>
        <v>0</v>
      </c>
      <c r="AB445" s="4">
        <f t="shared" si="181"/>
        <v>0</v>
      </c>
      <c r="AD445" s="8"/>
      <c r="AE445" s="46">
        <f>'05-21 Gen Pivot'!V439</f>
        <v>280.37119999999999</v>
      </c>
      <c r="AF445" s="120">
        <f>'05-21 KP Int Load &amp; Marg Loss'!N435</f>
        <v>486.74999999999994</v>
      </c>
      <c r="AG445" s="47">
        <f>'05-21 KP Int Load &amp; Marg Loss'!V435</f>
        <v>8.18</v>
      </c>
      <c r="AH445" s="46">
        <f>'05-21 Gen Pivot'!W439</f>
        <v>536.5</v>
      </c>
      <c r="AJ445" s="122">
        <f>'05-21 Gen Pivot'!Y439</f>
        <v>534.5</v>
      </c>
      <c r="AL445" s="8">
        <f t="shared" si="183"/>
        <v>2</v>
      </c>
      <c r="AN445" s="8">
        <f t="shared" si="184"/>
        <v>280.37119999999999</v>
      </c>
      <c r="AP445" s="12">
        <f t="shared" si="185"/>
        <v>-256.12880000000001</v>
      </c>
      <c r="AR445" s="122">
        <f>'05-21 Gen Pivot'!X439</f>
        <v>1475.5</v>
      </c>
    </row>
    <row r="446" spans="1:44" x14ac:dyDescent="0.25">
      <c r="A446" s="126">
        <f t="shared" si="182"/>
        <v>44335.124999998945</v>
      </c>
      <c r="B446" s="171">
        <v>385</v>
      </c>
      <c r="C446" s="98"/>
      <c r="D446" s="171"/>
      <c r="E446" s="89">
        <f t="shared" si="161"/>
        <v>385</v>
      </c>
      <c r="F446" s="29">
        <f t="shared" si="162"/>
        <v>435</v>
      </c>
      <c r="G446" s="28" t="str">
        <f t="shared" si="163"/>
        <v>Yes</v>
      </c>
      <c r="H446" s="33">
        <f>'05-21 Hourly Purch Alloc'!F440</f>
        <v>188.26600000000002</v>
      </c>
      <c r="I446" s="23">
        <f t="shared" si="164"/>
        <v>7.9999999999999991</v>
      </c>
      <c r="J446" s="13">
        <f t="shared" si="165"/>
        <v>188.26600000000002</v>
      </c>
      <c r="K446" s="96">
        <f t="shared" si="166"/>
        <v>188.26600000000002</v>
      </c>
      <c r="L446" s="13">
        <f t="shared" si="167"/>
        <v>280.38560000000001</v>
      </c>
      <c r="M446" s="13">
        <f t="shared" si="168"/>
        <v>470.5</v>
      </c>
      <c r="N446" s="13">
        <f t="shared" si="169"/>
        <v>476.64</v>
      </c>
      <c r="O446" s="11">
        <f t="shared" si="170"/>
        <v>6.1399999999999864</v>
      </c>
      <c r="P446" s="11">
        <f t="shared" si="171"/>
        <v>6.1399999999999864</v>
      </c>
      <c r="Q446" s="11">
        <f t="shared" si="172"/>
        <v>1.160000000004402E-2</v>
      </c>
      <c r="R446" s="15">
        <f t="shared" si="173"/>
        <v>6.1399999999999864</v>
      </c>
      <c r="S446" s="15">
        <f t="shared" si="174"/>
        <v>0</v>
      </c>
      <c r="T446" s="15">
        <f t="shared" si="175"/>
        <v>0</v>
      </c>
      <c r="U446" s="121">
        <f>'05-21 Hourly Purch Alloc'!J440</f>
        <v>18.182160613174972</v>
      </c>
      <c r="V446" s="109">
        <f t="shared" si="176"/>
        <v>111.63846616489408</v>
      </c>
      <c r="W446" s="16">
        <f t="shared" si="177"/>
        <v>21.206728953433903</v>
      </c>
      <c r="X446" s="17">
        <f t="shared" si="178"/>
        <v>0</v>
      </c>
      <c r="Y446" s="18">
        <f t="shared" si="179"/>
        <v>0</v>
      </c>
      <c r="Z446" s="191"/>
      <c r="AA446" s="113">
        <f t="shared" si="180"/>
        <v>111.63846616489408</v>
      </c>
      <c r="AB446" s="4">
        <f t="shared" si="181"/>
        <v>0</v>
      </c>
      <c r="AD446" s="8"/>
      <c r="AE446" s="46">
        <f>'05-21 Gen Pivot'!V440</f>
        <v>280.38560000000001</v>
      </c>
      <c r="AF446" s="120">
        <f>'05-21 KP Int Load &amp; Marg Loss'!N436</f>
        <v>476.64</v>
      </c>
      <c r="AG446" s="47">
        <f>'05-21 KP Int Load &amp; Marg Loss'!V436</f>
        <v>7.9999999999999991</v>
      </c>
      <c r="AH446" s="46">
        <f>'05-21 Gen Pivot'!W440</f>
        <v>470.5</v>
      </c>
      <c r="AJ446" s="122">
        <f>'05-21 Gen Pivot'!Y440</f>
        <v>469.5</v>
      </c>
      <c r="AL446" s="8">
        <f t="shared" si="183"/>
        <v>1</v>
      </c>
      <c r="AN446" s="8">
        <f t="shared" si="184"/>
        <v>280.38560000000001</v>
      </c>
      <c r="AP446" s="12">
        <f t="shared" si="185"/>
        <v>-190.11439999999999</v>
      </c>
      <c r="AR446" s="122">
        <f>'05-21 Gen Pivot'!X440</f>
        <v>1475.5</v>
      </c>
    </row>
    <row r="447" spans="1:44" x14ac:dyDescent="0.25">
      <c r="A447" s="126">
        <f t="shared" si="182"/>
        <v>44335.166666665609</v>
      </c>
      <c r="B447" s="171">
        <v>385</v>
      </c>
      <c r="C447" s="98"/>
      <c r="D447" s="171"/>
      <c r="E447" s="89">
        <f t="shared" si="161"/>
        <v>385</v>
      </c>
      <c r="F447" s="29">
        <f t="shared" si="162"/>
        <v>436</v>
      </c>
      <c r="G447" s="28" t="str">
        <f t="shared" si="163"/>
        <v>Yes</v>
      </c>
      <c r="H447" s="33">
        <f>'05-21 Hourly Purch Alloc'!F441</f>
        <v>182.53299999999999</v>
      </c>
      <c r="I447" s="23">
        <f t="shared" si="164"/>
        <v>7.4899999999999993</v>
      </c>
      <c r="J447" s="13">
        <f t="shared" si="165"/>
        <v>182.53299999999999</v>
      </c>
      <c r="K447" s="96">
        <f t="shared" si="166"/>
        <v>182.53299999999999</v>
      </c>
      <c r="L447" s="13">
        <f t="shared" si="167"/>
        <v>280.06719999999996</v>
      </c>
      <c r="M447" s="13">
        <f t="shared" si="168"/>
        <v>422</v>
      </c>
      <c r="N447" s="13">
        <f t="shared" si="169"/>
        <v>470.07</v>
      </c>
      <c r="O447" s="11">
        <f t="shared" si="170"/>
        <v>48.069999999999993</v>
      </c>
      <c r="P447" s="11">
        <f t="shared" si="171"/>
        <v>48.069999999999993</v>
      </c>
      <c r="Q447" s="11">
        <f t="shared" si="172"/>
        <v>2.0199999999988449E-2</v>
      </c>
      <c r="R447" s="15">
        <f t="shared" si="173"/>
        <v>48.069999999999993</v>
      </c>
      <c r="S447" s="15">
        <f t="shared" si="174"/>
        <v>0</v>
      </c>
      <c r="T447" s="15">
        <f t="shared" si="175"/>
        <v>0</v>
      </c>
      <c r="U447" s="121">
        <f>'05-21 Hourly Purch Alloc'!J441</f>
        <v>17.198230177556937</v>
      </c>
      <c r="V447" s="109">
        <f t="shared" si="176"/>
        <v>826.71892463516178</v>
      </c>
      <c r="W447" s="16">
        <f t="shared" si="177"/>
        <v>21.206728953433903</v>
      </c>
      <c r="X447" s="17">
        <f t="shared" si="178"/>
        <v>0</v>
      </c>
      <c r="Y447" s="18">
        <f t="shared" si="179"/>
        <v>0</v>
      </c>
      <c r="Z447" s="191"/>
      <c r="AA447" s="113">
        <f t="shared" si="180"/>
        <v>826.71892463516178</v>
      </c>
      <c r="AB447" s="4">
        <f t="shared" si="181"/>
        <v>0</v>
      </c>
      <c r="AD447" s="8"/>
      <c r="AE447" s="46">
        <f>'05-21 Gen Pivot'!V441</f>
        <v>280.06719999999996</v>
      </c>
      <c r="AF447" s="120">
        <f>'05-21 KP Int Load &amp; Marg Loss'!N437</f>
        <v>470.07</v>
      </c>
      <c r="AG447" s="47">
        <f>'05-21 KP Int Load &amp; Marg Loss'!V437</f>
        <v>7.4899999999999993</v>
      </c>
      <c r="AH447" s="46">
        <f>'05-21 Gen Pivot'!W441</f>
        <v>422</v>
      </c>
      <c r="AJ447" s="122">
        <f>'05-21 Gen Pivot'!Y441</f>
        <v>421.5</v>
      </c>
      <c r="AL447" s="8">
        <f t="shared" si="183"/>
        <v>0.5</v>
      </c>
      <c r="AN447" s="8">
        <f t="shared" si="184"/>
        <v>280.06719999999996</v>
      </c>
      <c r="AP447" s="12">
        <f t="shared" si="185"/>
        <v>-141.93280000000004</v>
      </c>
      <c r="AR447" s="122">
        <f>'05-21 Gen Pivot'!X441</f>
        <v>1475.5</v>
      </c>
    </row>
    <row r="448" spans="1:44" x14ac:dyDescent="0.25">
      <c r="A448" s="126">
        <f t="shared" si="182"/>
        <v>44335.208333332273</v>
      </c>
      <c r="B448" s="171">
        <v>385</v>
      </c>
      <c r="C448" s="98"/>
      <c r="D448" s="171"/>
      <c r="E448" s="89">
        <f t="shared" si="161"/>
        <v>385</v>
      </c>
      <c r="F448" s="29">
        <f t="shared" si="162"/>
        <v>437</v>
      </c>
      <c r="G448" s="28" t="str">
        <f t="shared" si="163"/>
        <v>Yes</v>
      </c>
      <c r="H448" s="33">
        <f>'05-21 Hourly Purch Alloc'!F442</f>
        <v>183.45699999999999</v>
      </c>
      <c r="I448" s="23">
        <f t="shared" si="164"/>
        <v>7.4999999999999991</v>
      </c>
      <c r="J448" s="13">
        <f t="shared" si="165"/>
        <v>183.45699999999999</v>
      </c>
      <c r="K448" s="96">
        <f t="shared" si="166"/>
        <v>183.45699999999999</v>
      </c>
      <c r="L448" s="13">
        <f t="shared" si="167"/>
        <v>280.36019999999996</v>
      </c>
      <c r="M448" s="13">
        <f t="shared" si="168"/>
        <v>419.5</v>
      </c>
      <c r="N448" s="13">
        <f t="shared" si="169"/>
        <v>471.31</v>
      </c>
      <c r="O448" s="11">
        <f t="shared" si="170"/>
        <v>51.81</v>
      </c>
      <c r="P448" s="11">
        <f t="shared" si="171"/>
        <v>51.81</v>
      </c>
      <c r="Q448" s="11">
        <f t="shared" si="172"/>
        <v>7.1999999999547981E-3</v>
      </c>
      <c r="R448" s="15">
        <f t="shared" si="173"/>
        <v>51.81</v>
      </c>
      <c r="S448" s="15">
        <f t="shared" si="174"/>
        <v>0</v>
      </c>
      <c r="T448" s="15">
        <f t="shared" si="175"/>
        <v>0</v>
      </c>
      <c r="U448" s="121">
        <f>'05-21 Hourly Purch Alloc'!J442</f>
        <v>18.121192911690482</v>
      </c>
      <c r="V448" s="109">
        <f t="shared" si="176"/>
        <v>938.85900475468395</v>
      </c>
      <c r="W448" s="16">
        <f t="shared" si="177"/>
        <v>21.206728953433903</v>
      </c>
      <c r="X448" s="17">
        <f t="shared" si="178"/>
        <v>0</v>
      </c>
      <c r="Y448" s="18">
        <f t="shared" si="179"/>
        <v>0</v>
      </c>
      <c r="Z448" s="191"/>
      <c r="AA448" s="113">
        <f t="shared" si="180"/>
        <v>938.85900475468395</v>
      </c>
      <c r="AB448" s="4">
        <f t="shared" si="181"/>
        <v>0</v>
      </c>
      <c r="AD448" s="8"/>
      <c r="AE448" s="46">
        <f>'05-21 Gen Pivot'!V442</f>
        <v>280.36019999999996</v>
      </c>
      <c r="AF448" s="120">
        <f>'05-21 KP Int Load &amp; Marg Loss'!N438</f>
        <v>471.31</v>
      </c>
      <c r="AG448" s="47">
        <f>'05-21 KP Int Load &amp; Marg Loss'!V438</f>
        <v>7.4999999999999991</v>
      </c>
      <c r="AH448" s="46">
        <f>'05-21 Gen Pivot'!W442</f>
        <v>419.5</v>
      </c>
      <c r="AJ448" s="122">
        <f>'05-21 Gen Pivot'!Y442</f>
        <v>419</v>
      </c>
      <c r="AL448" s="8">
        <f t="shared" si="183"/>
        <v>0.5</v>
      </c>
      <c r="AN448" s="8">
        <f t="shared" si="184"/>
        <v>280.36019999999996</v>
      </c>
      <c r="AP448" s="12">
        <f t="shared" si="185"/>
        <v>-139.13980000000004</v>
      </c>
      <c r="AR448" s="122">
        <f>'05-21 Gen Pivot'!X442</f>
        <v>1475.5</v>
      </c>
    </row>
    <row r="449" spans="1:44" x14ac:dyDescent="0.25">
      <c r="A449" s="126">
        <f t="shared" si="182"/>
        <v>44335.249999998938</v>
      </c>
      <c r="B449" s="171">
        <v>385</v>
      </c>
      <c r="C449" s="98"/>
      <c r="D449" s="171"/>
      <c r="E449" s="89">
        <f t="shared" si="161"/>
        <v>385</v>
      </c>
      <c r="F449" s="29">
        <f t="shared" si="162"/>
        <v>438</v>
      </c>
      <c r="G449" s="28" t="str">
        <f t="shared" si="163"/>
        <v>Yes</v>
      </c>
      <c r="H449" s="33">
        <f>'05-21 Hourly Purch Alloc'!F443</f>
        <v>192.94799999999998</v>
      </c>
      <c r="I449" s="23">
        <f t="shared" si="164"/>
        <v>7.6899999999999995</v>
      </c>
      <c r="J449" s="13">
        <f t="shared" si="165"/>
        <v>192.94799999999998</v>
      </c>
      <c r="K449" s="96">
        <f t="shared" si="166"/>
        <v>192.94799999999998</v>
      </c>
      <c r="L449" s="13">
        <f t="shared" si="167"/>
        <v>282.30079999999998</v>
      </c>
      <c r="M449" s="13">
        <f t="shared" si="168"/>
        <v>464</v>
      </c>
      <c r="N449" s="13">
        <f t="shared" si="169"/>
        <v>482.93999999999994</v>
      </c>
      <c r="O449" s="11">
        <f t="shared" si="170"/>
        <v>18.939999999999941</v>
      </c>
      <c r="P449" s="11">
        <f t="shared" si="171"/>
        <v>18.939999999999941</v>
      </c>
      <c r="Q449" s="11">
        <f t="shared" si="172"/>
        <v>-1.1999999999829924E-3</v>
      </c>
      <c r="R449" s="15">
        <f t="shared" si="173"/>
        <v>18.939999999999941</v>
      </c>
      <c r="S449" s="15">
        <f t="shared" si="174"/>
        <v>0</v>
      </c>
      <c r="T449" s="15">
        <f t="shared" si="175"/>
        <v>0</v>
      </c>
      <c r="U449" s="121">
        <f>'05-21 Hourly Purch Alloc'!J443</f>
        <v>19.990304455086346</v>
      </c>
      <c r="V449" s="109">
        <f t="shared" si="176"/>
        <v>378.61636637933418</v>
      </c>
      <c r="W449" s="16">
        <f t="shared" si="177"/>
        <v>21.206728953433903</v>
      </c>
      <c r="X449" s="17">
        <f t="shared" si="178"/>
        <v>0</v>
      </c>
      <c r="Y449" s="18">
        <f t="shared" si="179"/>
        <v>0</v>
      </c>
      <c r="Z449" s="191"/>
      <c r="AA449" s="113">
        <f t="shared" si="180"/>
        <v>378.61636637933418</v>
      </c>
      <c r="AB449" s="4">
        <f t="shared" si="181"/>
        <v>0</v>
      </c>
      <c r="AD449" s="8"/>
      <c r="AE449" s="46">
        <f>'05-21 Gen Pivot'!V443</f>
        <v>282.30079999999998</v>
      </c>
      <c r="AF449" s="120">
        <f>'05-21 KP Int Load &amp; Marg Loss'!N439</f>
        <v>482.93999999999994</v>
      </c>
      <c r="AG449" s="47">
        <f>'05-21 KP Int Load &amp; Marg Loss'!V439</f>
        <v>7.6899999999999995</v>
      </c>
      <c r="AH449" s="46">
        <f>'05-21 Gen Pivot'!W443</f>
        <v>464</v>
      </c>
      <c r="AJ449" s="122">
        <f>'05-21 Gen Pivot'!Y443</f>
        <v>463</v>
      </c>
      <c r="AL449" s="8">
        <f t="shared" si="183"/>
        <v>1</v>
      </c>
      <c r="AN449" s="8">
        <f t="shared" si="184"/>
        <v>282.30079999999998</v>
      </c>
      <c r="AP449" s="12">
        <f t="shared" si="185"/>
        <v>-181.69920000000002</v>
      </c>
      <c r="AR449" s="122">
        <f>'05-21 Gen Pivot'!X443</f>
        <v>1475.5</v>
      </c>
    </row>
    <row r="450" spans="1:44" x14ac:dyDescent="0.25">
      <c r="A450" s="126">
        <f t="shared" si="182"/>
        <v>44335.291666665602</v>
      </c>
      <c r="B450" s="171">
        <v>385</v>
      </c>
      <c r="C450" s="98"/>
      <c r="D450" s="171"/>
      <c r="E450" s="89">
        <f t="shared" si="161"/>
        <v>385</v>
      </c>
      <c r="F450" s="29">
        <f t="shared" si="162"/>
        <v>439</v>
      </c>
      <c r="G450" s="28" t="str">
        <f t="shared" si="163"/>
        <v>Yes</v>
      </c>
      <c r="H450" s="33">
        <f>'05-21 Hourly Purch Alloc'!F444</f>
        <v>208.59899999999999</v>
      </c>
      <c r="I450" s="23">
        <f t="shared" si="164"/>
        <v>7.5699999999999994</v>
      </c>
      <c r="J450" s="13">
        <f t="shared" si="165"/>
        <v>208.59899999999999</v>
      </c>
      <c r="K450" s="96">
        <f t="shared" si="166"/>
        <v>208.59899999999999</v>
      </c>
      <c r="L450" s="13">
        <f t="shared" si="167"/>
        <v>289.57579999999996</v>
      </c>
      <c r="M450" s="13">
        <f t="shared" si="168"/>
        <v>538.5</v>
      </c>
      <c r="N450" s="13">
        <f t="shared" si="169"/>
        <v>505.74</v>
      </c>
      <c r="O450" s="11">
        <f t="shared" si="170"/>
        <v>0</v>
      </c>
      <c r="P450" s="11">
        <f t="shared" si="171"/>
        <v>0</v>
      </c>
      <c r="Q450" s="11">
        <f t="shared" si="172"/>
        <v>0</v>
      </c>
      <c r="R450" s="15">
        <f t="shared" si="173"/>
        <v>0</v>
      </c>
      <c r="S450" s="15">
        <f t="shared" si="174"/>
        <v>0</v>
      </c>
      <c r="T450" s="15">
        <f t="shared" si="175"/>
        <v>0</v>
      </c>
      <c r="U450" s="121">
        <f>'05-21 Hourly Purch Alloc'!J444</f>
        <v>23.789877348405312</v>
      </c>
      <c r="V450" s="109">
        <f t="shared" si="176"/>
        <v>0</v>
      </c>
      <c r="W450" s="16">
        <f t="shared" si="177"/>
        <v>21.206728953433903</v>
      </c>
      <c r="X450" s="17">
        <f t="shared" si="178"/>
        <v>0</v>
      </c>
      <c r="Y450" s="18">
        <f t="shared" si="179"/>
        <v>0</v>
      </c>
      <c r="Z450" s="191"/>
      <c r="AA450" s="113">
        <f t="shared" si="180"/>
        <v>0</v>
      </c>
      <c r="AB450" s="4">
        <f t="shared" si="181"/>
        <v>0</v>
      </c>
      <c r="AD450" s="8"/>
      <c r="AE450" s="46">
        <f>'05-21 Gen Pivot'!V444</f>
        <v>289.57579999999996</v>
      </c>
      <c r="AF450" s="120">
        <f>'05-21 KP Int Load &amp; Marg Loss'!N440</f>
        <v>505.74</v>
      </c>
      <c r="AG450" s="47">
        <f>'05-21 KP Int Load &amp; Marg Loss'!V440</f>
        <v>7.5699999999999994</v>
      </c>
      <c r="AH450" s="46">
        <f>'05-21 Gen Pivot'!W444</f>
        <v>538.5</v>
      </c>
      <c r="AJ450" s="122">
        <f>'05-21 Gen Pivot'!Y444</f>
        <v>497.89100000000002</v>
      </c>
      <c r="AL450" s="8">
        <f t="shared" si="183"/>
        <v>40.60899999999998</v>
      </c>
      <c r="AN450" s="8">
        <f t="shared" si="184"/>
        <v>289.57579999999996</v>
      </c>
      <c r="AP450" s="12">
        <f t="shared" si="185"/>
        <v>-248.92420000000004</v>
      </c>
      <c r="AR450" s="122">
        <f>'05-21 Gen Pivot'!X444</f>
        <v>1475.5</v>
      </c>
    </row>
    <row r="451" spans="1:44" x14ac:dyDescent="0.25">
      <c r="A451" s="126">
        <f t="shared" si="182"/>
        <v>44335.333333332266</v>
      </c>
      <c r="B451" s="171">
        <v>385</v>
      </c>
      <c r="C451" s="98"/>
      <c r="D451" s="171"/>
      <c r="E451" s="89">
        <f t="shared" si="161"/>
        <v>385</v>
      </c>
      <c r="F451" s="29">
        <f t="shared" si="162"/>
        <v>440</v>
      </c>
      <c r="G451" s="28" t="str">
        <f t="shared" si="163"/>
        <v>Yes</v>
      </c>
      <c r="H451" s="33">
        <f>'05-21 Hourly Purch Alloc'!F445</f>
        <v>228.95499999999998</v>
      </c>
      <c r="I451" s="23">
        <f t="shared" si="164"/>
        <v>7.8900000000000006</v>
      </c>
      <c r="J451" s="13">
        <f t="shared" si="165"/>
        <v>228.95499999999998</v>
      </c>
      <c r="K451" s="96">
        <f t="shared" si="166"/>
        <v>228.95499999999998</v>
      </c>
      <c r="L451" s="13">
        <f t="shared" si="167"/>
        <v>301.85120000000001</v>
      </c>
      <c r="M451" s="13">
        <f t="shared" si="168"/>
        <v>561.5</v>
      </c>
      <c r="N451" s="13">
        <f t="shared" si="169"/>
        <v>538.68000000000006</v>
      </c>
      <c r="O451" s="11">
        <f t="shared" si="170"/>
        <v>0</v>
      </c>
      <c r="P451" s="11">
        <f t="shared" si="171"/>
        <v>0</v>
      </c>
      <c r="Q451" s="11">
        <f t="shared" si="172"/>
        <v>0</v>
      </c>
      <c r="R451" s="15">
        <f t="shared" si="173"/>
        <v>0</v>
      </c>
      <c r="S451" s="15">
        <f t="shared" si="174"/>
        <v>0</v>
      </c>
      <c r="T451" s="15">
        <f t="shared" si="175"/>
        <v>0</v>
      </c>
      <c r="U451" s="121">
        <f>'05-21 Hourly Purch Alloc'!J445</f>
        <v>23.613513419667626</v>
      </c>
      <c r="V451" s="109">
        <f t="shared" si="176"/>
        <v>0</v>
      </c>
      <c r="W451" s="16">
        <f t="shared" si="177"/>
        <v>21.206728953433903</v>
      </c>
      <c r="X451" s="17">
        <f t="shared" si="178"/>
        <v>0</v>
      </c>
      <c r="Y451" s="18">
        <f t="shared" si="179"/>
        <v>0</v>
      </c>
      <c r="Z451" s="191"/>
      <c r="AA451" s="113">
        <f t="shared" si="180"/>
        <v>0</v>
      </c>
      <c r="AB451" s="4">
        <f t="shared" si="181"/>
        <v>0</v>
      </c>
      <c r="AD451" s="8"/>
      <c r="AE451" s="46">
        <f>'05-21 Gen Pivot'!V445</f>
        <v>301.85120000000001</v>
      </c>
      <c r="AF451" s="120">
        <f>'05-21 KP Int Load &amp; Marg Loss'!N441</f>
        <v>538.68000000000006</v>
      </c>
      <c r="AG451" s="47">
        <f>'05-21 KP Int Load &amp; Marg Loss'!V441</f>
        <v>7.8900000000000006</v>
      </c>
      <c r="AH451" s="46">
        <f>'05-21 Gen Pivot'!W445</f>
        <v>561.5</v>
      </c>
      <c r="AJ451" s="122">
        <f>'05-21 Gen Pivot'!Y445</f>
        <v>560</v>
      </c>
      <c r="AL451" s="8">
        <f t="shared" si="183"/>
        <v>1.5</v>
      </c>
      <c r="AN451" s="8">
        <f t="shared" si="184"/>
        <v>301.85120000000001</v>
      </c>
      <c r="AP451" s="12">
        <f t="shared" si="185"/>
        <v>-259.64879999999999</v>
      </c>
      <c r="AR451" s="122">
        <f>'05-21 Gen Pivot'!X445</f>
        <v>1475.5</v>
      </c>
    </row>
    <row r="452" spans="1:44" x14ac:dyDescent="0.25">
      <c r="A452" s="126">
        <f t="shared" si="182"/>
        <v>44335.37499999893</v>
      </c>
      <c r="B452" s="171">
        <v>385</v>
      </c>
      <c r="C452" s="98"/>
      <c r="D452" s="171"/>
      <c r="E452" s="89">
        <f t="shared" si="161"/>
        <v>385</v>
      </c>
      <c r="F452" s="29">
        <f t="shared" si="162"/>
        <v>441</v>
      </c>
      <c r="G452" s="28" t="str">
        <f t="shared" si="163"/>
        <v>Yes</v>
      </c>
      <c r="H452" s="33">
        <f>'05-21 Hourly Purch Alloc'!F446</f>
        <v>215.15</v>
      </c>
      <c r="I452" s="23">
        <f t="shared" si="164"/>
        <v>7.7700000000000005</v>
      </c>
      <c r="J452" s="13">
        <f t="shared" si="165"/>
        <v>215.15</v>
      </c>
      <c r="K452" s="96">
        <f t="shared" si="166"/>
        <v>215.15</v>
      </c>
      <c r="L452" s="13">
        <f t="shared" si="167"/>
        <v>334.673</v>
      </c>
      <c r="M452" s="13">
        <f t="shared" si="168"/>
        <v>845</v>
      </c>
      <c r="N452" s="13">
        <f t="shared" si="169"/>
        <v>551.41</v>
      </c>
      <c r="O452" s="11">
        <f t="shared" si="170"/>
        <v>0</v>
      </c>
      <c r="P452" s="11">
        <f t="shared" si="171"/>
        <v>0</v>
      </c>
      <c r="Q452" s="11">
        <f t="shared" si="172"/>
        <v>0</v>
      </c>
      <c r="R452" s="15">
        <f t="shared" si="173"/>
        <v>0</v>
      </c>
      <c r="S452" s="15">
        <f t="shared" si="174"/>
        <v>0</v>
      </c>
      <c r="T452" s="15">
        <f t="shared" si="175"/>
        <v>0</v>
      </c>
      <c r="U452" s="121">
        <f>'05-21 Hourly Purch Alloc'!J446</f>
        <v>24.95</v>
      </c>
      <c r="V452" s="109">
        <f t="shared" si="176"/>
        <v>0</v>
      </c>
      <c r="W452" s="16">
        <f t="shared" si="177"/>
        <v>21.206728953433903</v>
      </c>
      <c r="X452" s="17">
        <f t="shared" si="178"/>
        <v>0</v>
      </c>
      <c r="Y452" s="18">
        <f t="shared" si="179"/>
        <v>0</v>
      </c>
      <c r="Z452" s="191"/>
      <c r="AA452" s="113">
        <f t="shared" si="180"/>
        <v>0</v>
      </c>
      <c r="AB452" s="4">
        <f t="shared" si="181"/>
        <v>0</v>
      </c>
      <c r="AD452" s="8"/>
      <c r="AE452" s="46">
        <f>'05-21 Gen Pivot'!V446</f>
        <v>334.673</v>
      </c>
      <c r="AF452" s="120">
        <f>'05-21 KP Int Load &amp; Marg Loss'!N442</f>
        <v>551.41</v>
      </c>
      <c r="AG452" s="47">
        <f>'05-21 KP Int Load &amp; Marg Loss'!V442</f>
        <v>7.7700000000000005</v>
      </c>
      <c r="AH452" s="46">
        <f>'05-21 Gen Pivot'!W446</f>
        <v>845</v>
      </c>
      <c r="AJ452" s="122">
        <f>'05-21 Gen Pivot'!Y446</f>
        <v>842.5</v>
      </c>
      <c r="AL452" s="8">
        <f t="shared" si="183"/>
        <v>2.5</v>
      </c>
      <c r="AN452" s="8">
        <f t="shared" si="184"/>
        <v>334.673</v>
      </c>
      <c r="AP452" s="12">
        <f t="shared" si="185"/>
        <v>-510.327</v>
      </c>
      <c r="AR452" s="122">
        <f>'05-21 Gen Pivot'!X446</f>
        <v>1475.5</v>
      </c>
    </row>
    <row r="453" spans="1:44" x14ac:dyDescent="0.25">
      <c r="A453" s="126">
        <f t="shared" si="182"/>
        <v>44335.416666665595</v>
      </c>
      <c r="B453" s="171">
        <v>385</v>
      </c>
      <c r="C453" s="98"/>
      <c r="D453" s="171"/>
      <c r="E453" s="89">
        <f t="shared" si="161"/>
        <v>385</v>
      </c>
      <c r="F453" s="29">
        <f t="shared" si="162"/>
        <v>442</v>
      </c>
      <c r="G453" s="28" t="str">
        <f t="shared" si="163"/>
        <v>Yes</v>
      </c>
      <c r="H453" s="33">
        <f>'05-21 Hourly Purch Alloc'!F447</f>
        <v>211.97300000000001</v>
      </c>
      <c r="I453" s="23">
        <f t="shared" si="164"/>
        <v>8.3899999999999988</v>
      </c>
      <c r="J453" s="13">
        <f t="shared" si="165"/>
        <v>211.97300000000001</v>
      </c>
      <c r="K453" s="96">
        <f t="shared" si="166"/>
        <v>211.97300000000001</v>
      </c>
      <c r="L453" s="13">
        <f t="shared" si="167"/>
        <v>350.71720000000005</v>
      </c>
      <c r="M453" s="13">
        <f t="shared" si="168"/>
        <v>844.5</v>
      </c>
      <c r="N453" s="13">
        <f t="shared" si="169"/>
        <v>571.06999999999994</v>
      </c>
      <c r="O453" s="11">
        <f t="shared" si="170"/>
        <v>0</v>
      </c>
      <c r="P453" s="11">
        <f t="shared" si="171"/>
        <v>0</v>
      </c>
      <c r="Q453" s="11">
        <f t="shared" si="172"/>
        <v>0</v>
      </c>
      <c r="R453" s="15">
        <f t="shared" si="173"/>
        <v>0</v>
      </c>
      <c r="S453" s="15">
        <f t="shared" si="174"/>
        <v>0</v>
      </c>
      <c r="T453" s="15">
        <f t="shared" si="175"/>
        <v>0</v>
      </c>
      <c r="U453" s="121">
        <f>'05-21 Hourly Purch Alloc'!J447</f>
        <v>26.498046397418538</v>
      </c>
      <c r="V453" s="109">
        <f t="shared" si="176"/>
        <v>0</v>
      </c>
      <c r="W453" s="16">
        <f t="shared" si="177"/>
        <v>21.206728953433903</v>
      </c>
      <c r="X453" s="17">
        <f t="shared" si="178"/>
        <v>0</v>
      </c>
      <c r="Y453" s="18">
        <f t="shared" si="179"/>
        <v>0</v>
      </c>
      <c r="Z453" s="191"/>
      <c r="AA453" s="113">
        <f t="shared" si="180"/>
        <v>0</v>
      </c>
      <c r="AB453" s="4">
        <f t="shared" si="181"/>
        <v>0</v>
      </c>
      <c r="AD453" s="8"/>
      <c r="AE453" s="46">
        <f>'05-21 Gen Pivot'!V447</f>
        <v>350.71720000000005</v>
      </c>
      <c r="AF453" s="120">
        <f>'05-21 KP Int Load &amp; Marg Loss'!N443</f>
        <v>571.06999999999994</v>
      </c>
      <c r="AG453" s="47">
        <f>'05-21 KP Int Load &amp; Marg Loss'!V443</f>
        <v>8.3899999999999988</v>
      </c>
      <c r="AH453" s="46">
        <f>'05-21 Gen Pivot'!W447</f>
        <v>844.5</v>
      </c>
      <c r="AJ453" s="122">
        <f>'05-21 Gen Pivot'!Y447</f>
        <v>843</v>
      </c>
      <c r="AL453" s="8">
        <f t="shared" si="183"/>
        <v>1.5</v>
      </c>
      <c r="AN453" s="8">
        <f t="shared" si="184"/>
        <v>350.71720000000005</v>
      </c>
      <c r="AP453" s="12">
        <f t="shared" si="185"/>
        <v>-493.78279999999995</v>
      </c>
      <c r="AR453" s="122">
        <f>'05-21 Gen Pivot'!X447</f>
        <v>1475.5</v>
      </c>
    </row>
    <row r="454" spans="1:44" x14ac:dyDescent="0.25">
      <c r="A454" s="126">
        <f t="shared" si="182"/>
        <v>44335.458333332259</v>
      </c>
      <c r="B454" s="171">
        <v>385</v>
      </c>
      <c r="C454" s="98"/>
      <c r="D454" s="171"/>
      <c r="E454" s="89">
        <f t="shared" si="161"/>
        <v>385</v>
      </c>
      <c r="F454" s="29">
        <f t="shared" si="162"/>
        <v>443</v>
      </c>
      <c r="G454" s="28" t="str">
        <f t="shared" si="163"/>
        <v>Yes</v>
      </c>
      <c r="H454" s="33">
        <f>'05-21 Hourly Purch Alloc'!F448</f>
        <v>222.10900000000001</v>
      </c>
      <c r="I454" s="23">
        <f t="shared" si="164"/>
        <v>9.4</v>
      </c>
      <c r="J454" s="13">
        <f t="shared" si="165"/>
        <v>222.10900000000001</v>
      </c>
      <c r="K454" s="96">
        <f t="shared" si="166"/>
        <v>222.10900000000001</v>
      </c>
      <c r="L454" s="13">
        <f t="shared" si="167"/>
        <v>360.70859999999999</v>
      </c>
      <c r="M454" s="13">
        <f t="shared" si="168"/>
        <v>851.5</v>
      </c>
      <c r="N454" s="13">
        <f t="shared" si="169"/>
        <v>592.20999999999992</v>
      </c>
      <c r="O454" s="11">
        <f t="shared" si="170"/>
        <v>0</v>
      </c>
      <c r="P454" s="11">
        <f t="shared" si="171"/>
        <v>0</v>
      </c>
      <c r="Q454" s="11">
        <f t="shared" si="172"/>
        <v>0</v>
      </c>
      <c r="R454" s="15">
        <f t="shared" si="173"/>
        <v>0</v>
      </c>
      <c r="S454" s="15">
        <f t="shared" si="174"/>
        <v>0</v>
      </c>
      <c r="T454" s="15">
        <f t="shared" si="175"/>
        <v>0</v>
      </c>
      <c r="U454" s="121">
        <f>'05-21 Hourly Purch Alloc'!J448</f>
        <v>30.150545957165175</v>
      </c>
      <c r="V454" s="109">
        <f t="shared" si="176"/>
        <v>0</v>
      </c>
      <c r="W454" s="16">
        <f t="shared" si="177"/>
        <v>21.206728953433903</v>
      </c>
      <c r="X454" s="17">
        <f t="shared" si="178"/>
        <v>0</v>
      </c>
      <c r="Y454" s="18">
        <f t="shared" si="179"/>
        <v>0</v>
      </c>
      <c r="Z454" s="191"/>
      <c r="AA454" s="113">
        <f t="shared" si="180"/>
        <v>0</v>
      </c>
      <c r="AB454" s="4">
        <f t="shared" si="181"/>
        <v>0</v>
      </c>
      <c r="AD454" s="8"/>
      <c r="AE454" s="46">
        <f>'05-21 Gen Pivot'!V448</f>
        <v>360.70859999999999</v>
      </c>
      <c r="AF454" s="120">
        <f>'05-21 KP Int Load &amp; Marg Loss'!N444</f>
        <v>592.20999999999992</v>
      </c>
      <c r="AG454" s="47">
        <f>'05-21 KP Int Load &amp; Marg Loss'!V444</f>
        <v>9.4</v>
      </c>
      <c r="AH454" s="46">
        <f>'05-21 Gen Pivot'!W448</f>
        <v>851.5</v>
      </c>
      <c r="AJ454" s="122">
        <f>'05-21 Gen Pivot'!Y448</f>
        <v>849.5</v>
      </c>
      <c r="AL454" s="8">
        <f t="shared" si="183"/>
        <v>2</v>
      </c>
      <c r="AN454" s="8">
        <f t="shared" si="184"/>
        <v>360.70859999999999</v>
      </c>
      <c r="AP454" s="12">
        <f t="shared" si="185"/>
        <v>-490.79140000000001</v>
      </c>
      <c r="AR454" s="122">
        <f>'05-21 Gen Pivot'!X448</f>
        <v>1475.5</v>
      </c>
    </row>
    <row r="455" spans="1:44" x14ac:dyDescent="0.25">
      <c r="A455" s="126">
        <f t="shared" si="182"/>
        <v>44335.499999998923</v>
      </c>
      <c r="B455" s="171">
        <v>385</v>
      </c>
      <c r="C455" s="98"/>
      <c r="D455" s="171"/>
      <c r="E455" s="89">
        <f t="shared" si="161"/>
        <v>385</v>
      </c>
      <c r="F455" s="29">
        <f t="shared" si="162"/>
        <v>444</v>
      </c>
      <c r="G455" s="28" t="str">
        <f t="shared" si="163"/>
        <v>Yes</v>
      </c>
      <c r="H455" s="33">
        <f>'05-21 Hourly Purch Alloc'!F449</f>
        <v>245.46699999999998</v>
      </c>
      <c r="I455" s="23">
        <f t="shared" si="164"/>
        <v>10.17</v>
      </c>
      <c r="J455" s="13">
        <f t="shared" si="165"/>
        <v>245.46699999999998</v>
      </c>
      <c r="K455" s="96">
        <f t="shared" si="166"/>
        <v>245.46699999999998</v>
      </c>
      <c r="L455" s="13">
        <f t="shared" si="167"/>
        <v>366.38939999999997</v>
      </c>
      <c r="M455" s="13">
        <f t="shared" si="168"/>
        <v>825.5</v>
      </c>
      <c r="N455" s="13">
        <f t="shared" si="169"/>
        <v>622.02999999999986</v>
      </c>
      <c r="O455" s="11">
        <f t="shared" si="170"/>
        <v>0</v>
      </c>
      <c r="P455" s="11">
        <f t="shared" si="171"/>
        <v>0</v>
      </c>
      <c r="Q455" s="11">
        <f t="shared" si="172"/>
        <v>0</v>
      </c>
      <c r="R455" s="15">
        <f t="shared" si="173"/>
        <v>0</v>
      </c>
      <c r="S455" s="15">
        <f t="shared" si="174"/>
        <v>0</v>
      </c>
      <c r="T455" s="15">
        <f t="shared" si="175"/>
        <v>0</v>
      </c>
      <c r="U455" s="121">
        <f>'05-21 Hourly Purch Alloc'!J449</f>
        <v>26.597777420182755</v>
      </c>
      <c r="V455" s="109">
        <f t="shared" si="176"/>
        <v>0</v>
      </c>
      <c r="W455" s="16">
        <f t="shared" si="177"/>
        <v>21.206728953433903</v>
      </c>
      <c r="X455" s="17">
        <f t="shared" si="178"/>
        <v>0</v>
      </c>
      <c r="Y455" s="18">
        <f t="shared" si="179"/>
        <v>0</v>
      </c>
      <c r="Z455" s="191"/>
      <c r="AA455" s="113">
        <f t="shared" si="180"/>
        <v>0</v>
      </c>
      <c r="AB455" s="4">
        <f t="shared" si="181"/>
        <v>0</v>
      </c>
      <c r="AD455" s="8"/>
      <c r="AE455" s="46">
        <f>'05-21 Gen Pivot'!V449</f>
        <v>366.38939999999997</v>
      </c>
      <c r="AF455" s="120">
        <f>'05-21 KP Int Load &amp; Marg Loss'!N445</f>
        <v>622.02999999999986</v>
      </c>
      <c r="AG455" s="47">
        <f>'05-21 KP Int Load &amp; Marg Loss'!V445</f>
        <v>10.17</v>
      </c>
      <c r="AH455" s="46">
        <f>'05-21 Gen Pivot'!W449</f>
        <v>825.5</v>
      </c>
      <c r="AJ455" s="122">
        <f>'05-21 Gen Pivot'!Y449</f>
        <v>823.5</v>
      </c>
      <c r="AL455" s="8">
        <f t="shared" si="183"/>
        <v>2</v>
      </c>
      <c r="AN455" s="8">
        <f t="shared" si="184"/>
        <v>366.38939999999997</v>
      </c>
      <c r="AP455" s="12">
        <f t="shared" si="185"/>
        <v>-459.11060000000003</v>
      </c>
      <c r="AR455" s="122">
        <f>'05-21 Gen Pivot'!X449</f>
        <v>1475.5</v>
      </c>
    </row>
    <row r="456" spans="1:44" x14ac:dyDescent="0.25">
      <c r="A456" s="126">
        <f t="shared" si="182"/>
        <v>44335.541666665587</v>
      </c>
      <c r="B456" s="171">
        <v>385</v>
      </c>
      <c r="C456" s="98"/>
      <c r="D456" s="171"/>
      <c r="E456" s="89">
        <f t="shared" si="161"/>
        <v>385</v>
      </c>
      <c r="F456" s="29">
        <f t="shared" si="162"/>
        <v>445</v>
      </c>
      <c r="G456" s="28" t="str">
        <f t="shared" si="163"/>
        <v>Yes</v>
      </c>
      <c r="H456" s="33">
        <f>'05-21 Hourly Purch Alloc'!F450</f>
        <v>288.67399999999998</v>
      </c>
      <c r="I456" s="23">
        <f t="shared" si="164"/>
        <v>10.89</v>
      </c>
      <c r="J456" s="13">
        <f t="shared" si="165"/>
        <v>288.67399999999998</v>
      </c>
      <c r="K456" s="96">
        <f t="shared" si="166"/>
        <v>288.67399999999998</v>
      </c>
      <c r="L456" s="13">
        <f t="shared" si="167"/>
        <v>357.43740000000003</v>
      </c>
      <c r="M456" s="13">
        <f t="shared" si="168"/>
        <v>890.5</v>
      </c>
      <c r="N456" s="13">
        <f t="shared" si="169"/>
        <v>657</v>
      </c>
      <c r="O456" s="11">
        <f t="shared" si="170"/>
        <v>0</v>
      </c>
      <c r="P456" s="11">
        <f t="shared" si="171"/>
        <v>0</v>
      </c>
      <c r="Q456" s="11">
        <f t="shared" si="172"/>
        <v>0</v>
      </c>
      <c r="R456" s="15">
        <f t="shared" si="173"/>
        <v>0</v>
      </c>
      <c r="S456" s="15">
        <f t="shared" si="174"/>
        <v>0</v>
      </c>
      <c r="T456" s="15">
        <f t="shared" si="175"/>
        <v>0</v>
      </c>
      <c r="U456" s="121">
        <f>'05-21 Hourly Purch Alloc'!J450</f>
        <v>29.649562731662705</v>
      </c>
      <c r="V456" s="109">
        <f t="shared" si="176"/>
        <v>0</v>
      </c>
      <c r="W456" s="16">
        <f t="shared" si="177"/>
        <v>21.206728953433903</v>
      </c>
      <c r="X456" s="17">
        <f t="shared" si="178"/>
        <v>0</v>
      </c>
      <c r="Y456" s="18">
        <f t="shared" si="179"/>
        <v>0</v>
      </c>
      <c r="Z456" s="191"/>
      <c r="AA456" s="113">
        <f t="shared" si="180"/>
        <v>0</v>
      </c>
      <c r="AB456" s="4">
        <f t="shared" si="181"/>
        <v>0</v>
      </c>
      <c r="AD456" s="8"/>
      <c r="AE456" s="46">
        <f>'05-21 Gen Pivot'!V450</f>
        <v>357.43740000000003</v>
      </c>
      <c r="AF456" s="120">
        <f>'05-21 KP Int Load &amp; Marg Loss'!N446</f>
        <v>657</v>
      </c>
      <c r="AG456" s="47">
        <f>'05-21 KP Int Load &amp; Marg Loss'!V446</f>
        <v>10.89</v>
      </c>
      <c r="AH456" s="46">
        <f>'05-21 Gen Pivot'!W450</f>
        <v>890.5</v>
      </c>
      <c r="AJ456" s="122">
        <f>'05-21 Gen Pivot'!Y450</f>
        <v>888</v>
      </c>
      <c r="AL456" s="8">
        <f t="shared" si="183"/>
        <v>2.5</v>
      </c>
      <c r="AN456" s="8">
        <f t="shared" si="184"/>
        <v>357.43740000000003</v>
      </c>
      <c r="AP456" s="12">
        <f t="shared" si="185"/>
        <v>-533.06259999999997</v>
      </c>
      <c r="AR456" s="122">
        <f>'05-21 Gen Pivot'!X450</f>
        <v>1475.5</v>
      </c>
    </row>
    <row r="457" spans="1:44" x14ac:dyDescent="0.25">
      <c r="A457" s="126">
        <f t="shared" si="182"/>
        <v>44335.583333332252</v>
      </c>
      <c r="B457" s="171">
        <v>385</v>
      </c>
      <c r="C457" s="98"/>
      <c r="D457" s="171"/>
      <c r="E457" s="89">
        <f t="shared" si="161"/>
        <v>385</v>
      </c>
      <c r="F457" s="29">
        <f t="shared" si="162"/>
        <v>446</v>
      </c>
      <c r="G457" s="28" t="str">
        <f t="shared" si="163"/>
        <v>Yes</v>
      </c>
      <c r="H457" s="33">
        <f>'05-21 Hourly Purch Alloc'!F451</f>
        <v>303.95</v>
      </c>
      <c r="I457" s="23">
        <f t="shared" si="164"/>
        <v>12.18</v>
      </c>
      <c r="J457" s="13">
        <f t="shared" si="165"/>
        <v>303.95</v>
      </c>
      <c r="K457" s="96">
        <f t="shared" si="166"/>
        <v>303.95</v>
      </c>
      <c r="L457" s="13">
        <f t="shared" si="167"/>
        <v>388.81820000000005</v>
      </c>
      <c r="M457" s="13">
        <f t="shared" si="168"/>
        <v>890.5</v>
      </c>
      <c r="N457" s="13">
        <f t="shared" si="169"/>
        <v>682.66999999999985</v>
      </c>
      <c r="O457" s="11">
        <f t="shared" si="170"/>
        <v>0</v>
      </c>
      <c r="P457" s="11">
        <f t="shared" si="171"/>
        <v>0</v>
      </c>
      <c r="Q457" s="11">
        <f t="shared" si="172"/>
        <v>0</v>
      </c>
      <c r="R457" s="15">
        <f t="shared" si="173"/>
        <v>0</v>
      </c>
      <c r="S457" s="15">
        <f t="shared" si="174"/>
        <v>0</v>
      </c>
      <c r="T457" s="15">
        <f t="shared" si="175"/>
        <v>0</v>
      </c>
      <c r="U457" s="121">
        <f>'05-21 Hourly Purch Alloc'!J451</f>
        <v>29.323001174535285</v>
      </c>
      <c r="V457" s="109">
        <f t="shared" si="176"/>
        <v>0</v>
      </c>
      <c r="W457" s="16">
        <f t="shared" si="177"/>
        <v>21.206728953433903</v>
      </c>
      <c r="X457" s="17">
        <f t="shared" si="178"/>
        <v>0</v>
      </c>
      <c r="Y457" s="18">
        <f t="shared" si="179"/>
        <v>0</v>
      </c>
      <c r="Z457" s="191"/>
      <c r="AA457" s="113">
        <f t="shared" si="180"/>
        <v>0</v>
      </c>
      <c r="AB457" s="4">
        <f t="shared" si="181"/>
        <v>0</v>
      </c>
      <c r="AD457" s="8"/>
      <c r="AE457" s="46">
        <f>'05-21 Gen Pivot'!V451</f>
        <v>388.81820000000005</v>
      </c>
      <c r="AF457" s="120">
        <f>'05-21 KP Int Load &amp; Marg Loss'!N447</f>
        <v>682.66999999999985</v>
      </c>
      <c r="AG457" s="47">
        <f>'05-21 KP Int Load &amp; Marg Loss'!V447</f>
        <v>12.18</v>
      </c>
      <c r="AH457" s="46">
        <f>'05-21 Gen Pivot'!W451</f>
        <v>890.5</v>
      </c>
      <c r="AJ457" s="122">
        <f>'05-21 Gen Pivot'!Y451</f>
        <v>888</v>
      </c>
      <c r="AL457" s="8">
        <f t="shared" si="183"/>
        <v>2.5</v>
      </c>
      <c r="AN457" s="8">
        <f t="shared" si="184"/>
        <v>388.81820000000005</v>
      </c>
      <c r="AP457" s="12">
        <f t="shared" si="185"/>
        <v>-501.68179999999995</v>
      </c>
      <c r="AR457" s="122">
        <f>'05-21 Gen Pivot'!X451</f>
        <v>1475.5</v>
      </c>
    </row>
    <row r="458" spans="1:44" x14ac:dyDescent="0.25">
      <c r="A458" s="126">
        <f t="shared" si="182"/>
        <v>44335.624999998916</v>
      </c>
      <c r="B458" s="171">
        <v>385</v>
      </c>
      <c r="C458" s="98"/>
      <c r="D458" s="171"/>
      <c r="E458" s="89">
        <f t="shared" si="161"/>
        <v>385</v>
      </c>
      <c r="F458" s="29">
        <f t="shared" si="162"/>
        <v>447</v>
      </c>
      <c r="G458" s="28" t="str">
        <f t="shared" si="163"/>
        <v>Yes</v>
      </c>
      <c r="H458" s="33">
        <f>'05-21 Hourly Purch Alloc'!F452</f>
        <v>254.26900000000001</v>
      </c>
      <c r="I458" s="23">
        <f t="shared" si="164"/>
        <v>12.389999999999999</v>
      </c>
      <c r="J458" s="13">
        <f t="shared" si="165"/>
        <v>254.26900000000001</v>
      </c>
      <c r="K458" s="96">
        <f t="shared" si="166"/>
        <v>254.26900000000001</v>
      </c>
      <c r="L458" s="13">
        <f t="shared" si="167"/>
        <v>442.56959999999998</v>
      </c>
      <c r="M458" s="13">
        <f t="shared" si="168"/>
        <v>890.5</v>
      </c>
      <c r="N458" s="13">
        <f t="shared" si="169"/>
        <v>709.2399999999999</v>
      </c>
      <c r="O458" s="11">
        <f t="shared" si="170"/>
        <v>0</v>
      </c>
      <c r="P458" s="11">
        <f t="shared" si="171"/>
        <v>0</v>
      </c>
      <c r="Q458" s="11">
        <f t="shared" si="172"/>
        <v>0</v>
      </c>
      <c r="R458" s="15">
        <f t="shared" si="173"/>
        <v>0</v>
      </c>
      <c r="S458" s="15">
        <f t="shared" si="174"/>
        <v>0</v>
      </c>
      <c r="T458" s="15">
        <f t="shared" si="175"/>
        <v>0</v>
      </c>
      <c r="U458" s="121">
        <f>'05-21 Hourly Purch Alloc'!J452</f>
        <v>34.094000117985281</v>
      </c>
      <c r="V458" s="109">
        <f t="shared" si="176"/>
        <v>0</v>
      </c>
      <c r="W458" s="16">
        <f t="shared" si="177"/>
        <v>21.206728953433903</v>
      </c>
      <c r="X458" s="17">
        <f t="shared" si="178"/>
        <v>0</v>
      </c>
      <c r="Y458" s="18">
        <f t="shared" si="179"/>
        <v>0</v>
      </c>
      <c r="Z458" s="191"/>
      <c r="AA458" s="113">
        <f t="shared" si="180"/>
        <v>0</v>
      </c>
      <c r="AB458" s="4">
        <f t="shared" si="181"/>
        <v>0</v>
      </c>
      <c r="AD458" s="8"/>
      <c r="AE458" s="46">
        <f>'05-21 Gen Pivot'!V452</f>
        <v>442.56959999999998</v>
      </c>
      <c r="AF458" s="120">
        <f>'05-21 KP Int Load &amp; Marg Loss'!N448</f>
        <v>709.2399999999999</v>
      </c>
      <c r="AG458" s="47">
        <f>'05-21 KP Int Load &amp; Marg Loss'!V448</f>
        <v>12.389999999999999</v>
      </c>
      <c r="AH458" s="46">
        <f>'05-21 Gen Pivot'!W452</f>
        <v>890.5</v>
      </c>
      <c r="AJ458" s="122">
        <f>'05-21 Gen Pivot'!Y452</f>
        <v>888</v>
      </c>
      <c r="AL458" s="8">
        <f t="shared" si="183"/>
        <v>2.5</v>
      </c>
      <c r="AN458" s="8">
        <f t="shared" si="184"/>
        <v>442.56959999999998</v>
      </c>
      <c r="AP458" s="12">
        <f t="shared" si="185"/>
        <v>-447.93040000000002</v>
      </c>
      <c r="AR458" s="122">
        <f>'05-21 Gen Pivot'!X452</f>
        <v>1475.5</v>
      </c>
    </row>
    <row r="459" spans="1:44" x14ac:dyDescent="0.25">
      <c r="A459" s="126">
        <f t="shared" si="182"/>
        <v>44335.66666666558</v>
      </c>
      <c r="B459" s="171">
        <v>385</v>
      </c>
      <c r="C459" s="98"/>
      <c r="D459" s="171"/>
      <c r="E459" s="89">
        <f t="shared" si="161"/>
        <v>385</v>
      </c>
      <c r="F459" s="29">
        <f t="shared" si="162"/>
        <v>448</v>
      </c>
      <c r="G459" s="28" t="str">
        <f t="shared" si="163"/>
        <v>Yes</v>
      </c>
      <c r="H459" s="33">
        <f>'05-21 Hourly Purch Alloc'!F453</f>
        <v>131.56</v>
      </c>
      <c r="I459" s="23">
        <f t="shared" si="164"/>
        <v>13.2</v>
      </c>
      <c r="J459" s="13">
        <f t="shared" si="165"/>
        <v>131.56</v>
      </c>
      <c r="K459" s="96">
        <f t="shared" si="166"/>
        <v>131.56</v>
      </c>
      <c r="L459" s="13">
        <f t="shared" si="167"/>
        <v>578.96080000000006</v>
      </c>
      <c r="M459" s="13">
        <f t="shared" si="168"/>
        <v>890.5</v>
      </c>
      <c r="N459" s="13">
        <f t="shared" si="169"/>
        <v>723.73</v>
      </c>
      <c r="O459" s="11">
        <f t="shared" si="170"/>
        <v>0</v>
      </c>
      <c r="P459" s="11">
        <f t="shared" si="171"/>
        <v>0</v>
      </c>
      <c r="Q459" s="11">
        <f t="shared" si="172"/>
        <v>0</v>
      </c>
      <c r="R459" s="15">
        <f t="shared" si="173"/>
        <v>0</v>
      </c>
      <c r="S459" s="15">
        <f t="shared" si="174"/>
        <v>0</v>
      </c>
      <c r="T459" s="15">
        <f t="shared" si="175"/>
        <v>0</v>
      </c>
      <c r="U459" s="121">
        <f>'05-21 Hourly Purch Alloc'!J453</f>
        <v>39.187997567649738</v>
      </c>
      <c r="V459" s="109">
        <f t="shared" si="176"/>
        <v>0</v>
      </c>
      <c r="W459" s="16">
        <f t="shared" si="177"/>
        <v>21.206728953433903</v>
      </c>
      <c r="X459" s="17">
        <f t="shared" si="178"/>
        <v>0</v>
      </c>
      <c r="Y459" s="18">
        <f t="shared" si="179"/>
        <v>0</v>
      </c>
      <c r="Z459" s="191"/>
      <c r="AA459" s="113">
        <f t="shared" si="180"/>
        <v>0</v>
      </c>
      <c r="AB459" s="4">
        <f t="shared" si="181"/>
        <v>0</v>
      </c>
      <c r="AD459" s="8"/>
      <c r="AE459" s="46">
        <f>'05-21 Gen Pivot'!V453</f>
        <v>578.96080000000006</v>
      </c>
      <c r="AF459" s="120">
        <f>'05-21 KP Int Load &amp; Marg Loss'!N449</f>
        <v>723.73</v>
      </c>
      <c r="AG459" s="47">
        <f>'05-21 KP Int Load &amp; Marg Loss'!V449</f>
        <v>13.2</v>
      </c>
      <c r="AH459" s="46">
        <f>'05-21 Gen Pivot'!W453</f>
        <v>890.5</v>
      </c>
      <c r="AJ459" s="122">
        <f>'05-21 Gen Pivot'!Y453</f>
        <v>888</v>
      </c>
      <c r="AL459" s="8">
        <f t="shared" si="183"/>
        <v>2.5</v>
      </c>
      <c r="AN459" s="8">
        <f t="shared" si="184"/>
        <v>578.96080000000006</v>
      </c>
      <c r="AP459" s="12">
        <f t="shared" si="185"/>
        <v>-311.53919999999994</v>
      </c>
      <c r="AR459" s="122">
        <f>'05-21 Gen Pivot'!X453</f>
        <v>1475.5</v>
      </c>
    </row>
    <row r="460" spans="1:44" x14ac:dyDescent="0.25">
      <c r="A460" s="126">
        <f t="shared" si="182"/>
        <v>44335.708333332244</v>
      </c>
      <c r="B460" s="171">
        <v>385</v>
      </c>
      <c r="C460" s="98"/>
      <c r="D460" s="171"/>
      <c r="E460" s="89">
        <f t="shared" si="161"/>
        <v>385</v>
      </c>
      <c r="F460" s="29">
        <f t="shared" si="162"/>
        <v>449</v>
      </c>
      <c r="G460" s="28" t="str">
        <f t="shared" si="163"/>
        <v>Yes</v>
      </c>
      <c r="H460" s="33">
        <f>'05-21 Hourly Purch Alloc'!F454</f>
        <v>53.972999999999999</v>
      </c>
      <c r="I460" s="23">
        <f t="shared" si="164"/>
        <v>13.399999999999999</v>
      </c>
      <c r="J460" s="13">
        <f t="shared" si="165"/>
        <v>53.972999999999999</v>
      </c>
      <c r="K460" s="96">
        <f t="shared" si="166"/>
        <v>53.972999999999999</v>
      </c>
      <c r="L460" s="13">
        <f t="shared" si="167"/>
        <v>661.42820000000006</v>
      </c>
      <c r="M460" s="13">
        <f t="shared" si="168"/>
        <v>890.5</v>
      </c>
      <c r="N460" s="13">
        <f t="shared" si="169"/>
        <v>728.80000000000007</v>
      </c>
      <c r="O460" s="11">
        <f t="shared" si="170"/>
        <v>0</v>
      </c>
      <c r="P460" s="11">
        <f t="shared" si="171"/>
        <v>0</v>
      </c>
      <c r="Q460" s="11">
        <f t="shared" si="172"/>
        <v>0</v>
      </c>
      <c r="R460" s="15">
        <f t="shared" si="173"/>
        <v>0</v>
      </c>
      <c r="S460" s="15">
        <f t="shared" si="174"/>
        <v>0</v>
      </c>
      <c r="T460" s="15">
        <f t="shared" si="175"/>
        <v>0</v>
      </c>
      <c r="U460" s="121">
        <f>'05-21 Hourly Purch Alloc'!J454</f>
        <v>38.58399629444353</v>
      </c>
      <c r="V460" s="109">
        <f t="shared" si="176"/>
        <v>0</v>
      </c>
      <c r="W460" s="16">
        <f t="shared" si="177"/>
        <v>21.206728953433903</v>
      </c>
      <c r="X460" s="17">
        <f t="shared" si="178"/>
        <v>0</v>
      </c>
      <c r="Y460" s="18">
        <f t="shared" si="179"/>
        <v>0</v>
      </c>
      <c r="Z460" s="191"/>
      <c r="AA460" s="113">
        <f t="shared" si="180"/>
        <v>0</v>
      </c>
      <c r="AB460" s="4">
        <f t="shared" si="181"/>
        <v>0</v>
      </c>
      <c r="AD460" s="8"/>
      <c r="AE460" s="46">
        <f>'05-21 Gen Pivot'!V454</f>
        <v>661.42820000000006</v>
      </c>
      <c r="AF460" s="120">
        <f>'05-21 KP Int Load &amp; Marg Loss'!N450</f>
        <v>728.80000000000007</v>
      </c>
      <c r="AG460" s="47">
        <f>'05-21 KP Int Load &amp; Marg Loss'!V450</f>
        <v>13.399999999999999</v>
      </c>
      <c r="AH460" s="46">
        <f>'05-21 Gen Pivot'!W454</f>
        <v>890.5</v>
      </c>
      <c r="AJ460" s="122">
        <f>'05-21 Gen Pivot'!Y454</f>
        <v>888</v>
      </c>
      <c r="AL460" s="8">
        <f t="shared" si="183"/>
        <v>2.5</v>
      </c>
      <c r="AN460" s="8">
        <f t="shared" si="184"/>
        <v>661.42820000000006</v>
      </c>
      <c r="AP460" s="12">
        <f t="shared" si="185"/>
        <v>-229.07179999999994</v>
      </c>
      <c r="AR460" s="122">
        <f>'05-21 Gen Pivot'!X454</f>
        <v>1475.5</v>
      </c>
    </row>
    <row r="461" spans="1:44" x14ac:dyDescent="0.25">
      <c r="A461" s="126">
        <f t="shared" si="182"/>
        <v>44335.749999998909</v>
      </c>
      <c r="B461" s="171">
        <v>385</v>
      </c>
      <c r="C461" s="98"/>
      <c r="D461" s="171"/>
      <c r="E461" s="89">
        <f t="shared" ref="E461:E471" si="186">SUM(B461:D461)</f>
        <v>385</v>
      </c>
      <c r="F461" s="29">
        <f t="shared" ref="F461:F524" si="187">IF(E461&gt;0,F460+1,0)</f>
        <v>450</v>
      </c>
      <c r="G461" s="28" t="str">
        <f t="shared" ref="G461:G524" si="188">IF(MAX(F461:F467)&gt;6,"Yes",0)</f>
        <v>Yes</v>
      </c>
      <c r="H461" s="33">
        <f>'05-21 Hourly Purch Alloc'!F455</f>
        <v>0</v>
      </c>
      <c r="I461" s="23">
        <f t="shared" ref="I461:I524" si="189">AG461</f>
        <v>13.809999999999999</v>
      </c>
      <c r="J461" s="13">
        <f t="shared" ref="J461:J524" si="190">MIN(E461,H461)</f>
        <v>0</v>
      </c>
      <c r="K461" s="96">
        <f t="shared" ref="K461:K524" si="191">IF(J461=0,0,IF(G461&lt;&gt;"Yes",0,J461))</f>
        <v>0</v>
      </c>
      <c r="L461" s="13">
        <f t="shared" ref="L461:L524" si="192">AN461</f>
        <v>777.94920000000002</v>
      </c>
      <c r="M461" s="13">
        <f t="shared" ref="M461:M524" si="193">AH461</f>
        <v>890.5</v>
      </c>
      <c r="N461" s="13">
        <f t="shared" ref="N461:N524" si="194">AF461</f>
        <v>736.19</v>
      </c>
      <c r="O461" s="11">
        <f t="shared" ref="O461:O524" si="195">MAX(N461-M461,0)</f>
        <v>0</v>
      </c>
      <c r="P461" s="11">
        <f t="shared" ref="P461:P524" si="196">MIN(K461,O461)</f>
        <v>0</v>
      </c>
      <c r="Q461" s="11">
        <f t="shared" ref="Q461:Q524" si="197">IF(P461&lt;=0,0,L461+I461+H461-N461)</f>
        <v>0</v>
      </c>
      <c r="R461" s="15">
        <f t="shared" ref="R461:R524" si="198">IF($P461&gt;0,MIN($P461,$E461)*(B461/$E461),0)</f>
        <v>0</v>
      </c>
      <c r="S461" s="15">
        <f t="shared" ref="S461:S524" si="199">IF($P461&gt;0,MIN($P461,$E461)*(C461/$E461),0)</f>
        <v>0</v>
      </c>
      <c r="T461" s="15">
        <f t="shared" ref="T461:T524" si="200">IF($P461&gt;0,MIN($P461,$E461)*(D461/$E461),0)</f>
        <v>0</v>
      </c>
      <c r="U461" s="121">
        <f>'05-21 Hourly Purch Alloc'!J455</f>
        <v>0</v>
      </c>
      <c r="V461" s="109">
        <f t="shared" ref="V461:V524" si="201">(R461+S461+T461)*U461</f>
        <v>0</v>
      </c>
      <c r="W461" s="16">
        <f t="shared" ref="W461:W524" si="202">IF(B461&gt;0,W$9,0)</f>
        <v>21.206728953433903</v>
      </c>
      <c r="X461" s="17">
        <f t="shared" ref="X461:X524" si="203">IF(C461&gt;0,X$9,0)</f>
        <v>0</v>
      </c>
      <c r="Y461" s="18">
        <f t="shared" ref="Y461:Y524" si="204">IF(D461&gt;0,Y$9,0)</f>
        <v>0</v>
      </c>
      <c r="Z461" s="191"/>
      <c r="AA461" s="113">
        <f t="shared" ref="AA461:AA524" si="205">R461*MIN(U461,W461)+S461*MIN(U461,X461)+T461*MIN(U461,Y461)</f>
        <v>0</v>
      </c>
      <c r="AB461" s="4">
        <f t="shared" ref="AB461:AB524" si="206">IF(V461-AA461&lt;0,0,V461-AA461)</f>
        <v>0</v>
      </c>
      <c r="AD461" s="8"/>
      <c r="AE461" s="46">
        <f>'05-21 Gen Pivot'!V455</f>
        <v>777.94920000000002</v>
      </c>
      <c r="AF461" s="120">
        <f>'05-21 KP Int Load &amp; Marg Loss'!N451</f>
        <v>736.19</v>
      </c>
      <c r="AG461" s="47">
        <f>'05-21 KP Int Load &amp; Marg Loss'!V451</f>
        <v>13.809999999999999</v>
      </c>
      <c r="AH461" s="46">
        <f>'05-21 Gen Pivot'!W455</f>
        <v>890.5</v>
      </c>
      <c r="AJ461" s="122">
        <f>'05-21 Gen Pivot'!Y455</f>
        <v>888.5</v>
      </c>
      <c r="AL461" s="8">
        <f t="shared" si="183"/>
        <v>2</v>
      </c>
      <c r="AN461" s="8">
        <f t="shared" si="184"/>
        <v>777.94920000000002</v>
      </c>
      <c r="AP461" s="12">
        <f t="shared" si="185"/>
        <v>-112.55079999999998</v>
      </c>
      <c r="AR461" s="122">
        <f>'05-21 Gen Pivot'!X455</f>
        <v>1475.5</v>
      </c>
    </row>
    <row r="462" spans="1:44" x14ac:dyDescent="0.25">
      <c r="A462" s="126">
        <f t="shared" ref="A462:A525" si="207">A461+1/24</f>
        <v>44335.791666665573</v>
      </c>
      <c r="B462" s="171">
        <v>385</v>
      </c>
      <c r="C462" s="98"/>
      <c r="D462" s="171"/>
      <c r="E462" s="89">
        <f t="shared" si="186"/>
        <v>385</v>
      </c>
      <c r="F462" s="29">
        <f t="shared" si="187"/>
        <v>451</v>
      </c>
      <c r="G462" s="28" t="str">
        <f t="shared" si="188"/>
        <v>Yes</v>
      </c>
      <c r="H462" s="33">
        <f>'05-21 Hourly Purch Alloc'!F456</f>
        <v>0</v>
      </c>
      <c r="I462" s="23">
        <f t="shared" si="189"/>
        <v>13.49</v>
      </c>
      <c r="J462" s="13">
        <f t="shared" si="190"/>
        <v>0</v>
      </c>
      <c r="K462" s="96">
        <f t="shared" si="191"/>
        <v>0</v>
      </c>
      <c r="L462" s="13">
        <f t="shared" si="192"/>
        <v>723.04740000000004</v>
      </c>
      <c r="M462" s="13">
        <f t="shared" si="193"/>
        <v>890.5</v>
      </c>
      <c r="N462" s="13">
        <f t="shared" si="194"/>
        <v>724.09</v>
      </c>
      <c r="O462" s="11">
        <f t="shared" si="195"/>
        <v>0</v>
      </c>
      <c r="P462" s="11">
        <f t="shared" si="196"/>
        <v>0</v>
      </c>
      <c r="Q462" s="11">
        <f t="shared" si="197"/>
        <v>0</v>
      </c>
      <c r="R462" s="15">
        <f t="shared" si="198"/>
        <v>0</v>
      </c>
      <c r="S462" s="15">
        <f t="shared" si="199"/>
        <v>0</v>
      </c>
      <c r="T462" s="15">
        <f t="shared" si="200"/>
        <v>0</v>
      </c>
      <c r="U462" s="121">
        <f>'05-21 Hourly Purch Alloc'!J456</f>
        <v>0</v>
      </c>
      <c r="V462" s="109">
        <f t="shared" si="201"/>
        <v>0</v>
      </c>
      <c r="W462" s="16">
        <f t="shared" si="202"/>
        <v>21.206728953433903</v>
      </c>
      <c r="X462" s="17">
        <f t="shared" si="203"/>
        <v>0</v>
      </c>
      <c r="Y462" s="18">
        <f t="shared" si="204"/>
        <v>0</v>
      </c>
      <c r="Z462" s="191"/>
      <c r="AA462" s="113">
        <f t="shared" si="205"/>
        <v>0</v>
      </c>
      <c r="AB462" s="4">
        <f t="shared" si="206"/>
        <v>0</v>
      </c>
      <c r="AD462" s="8"/>
      <c r="AE462" s="46">
        <f>'05-21 Gen Pivot'!V456</f>
        <v>723.04740000000004</v>
      </c>
      <c r="AF462" s="120">
        <f>'05-21 KP Int Load &amp; Marg Loss'!N452</f>
        <v>724.09</v>
      </c>
      <c r="AG462" s="47">
        <f>'05-21 KP Int Load &amp; Marg Loss'!V452</f>
        <v>13.49</v>
      </c>
      <c r="AH462" s="46">
        <f>'05-21 Gen Pivot'!W456</f>
        <v>890.5</v>
      </c>
      <c r="AJ462" s="122">
        <f>'05-21 Gen Pivot'!Y456</f>
        <v>888.5</v>
      </c>
      <c r="AL462" s="8">
        <f t="shared" si="183"/>
        <v>2</v>
      </c>
      <c r="AN462" s="8">
        <f t="shared" si="184"/>
        <v>723.04740000000004</v>
      </c>
      <c r="AP462" s="12">
        <f t="shared" si="185"/>
        <v>-167.45259999999996</v>
      </c>
      <c r="AR462" s="122">
        <f>'05-21 Gen Pivot'!X456</f>
        <v>1475.5</v>
      </c>
    </row>
    <row r="463" spans="1:44" x14ac:dyDescent="0.25">
      <c r="A463" s="126">
        <f t="shared" si="207"/>
        <v>44335.833333332237</v>
      </c>
      <c r="B463" s="171">
        <v>385</v>
      </c>
      <c r="C463" s="98"/>
      <c r="D463" s="171"/>
      <c r="E463" s="89">
        <f t="shared" si="186"/>
        <v>385</v>
      </c>
      <c r="F463" s="29">
        <f t="shared" si="187"/>
        <v>452</v>
      </c>
      <c r="G463" s="28" t="str">
        <f t="shared" si="188"/>
        <v>Yes</v>
      </c>
      <c r="H463" s="33">
        <f>'05-21 Hourly Purch Alloc'!F457</f>
        <v>0</v>
      </c>
      <c r="I463" s="23">
        <f t="shared" si="189"/>
        <v>12.889999999999999</v>
      </c>
      <c r="J463" s="13">
        <f t="shared" si="190"/>
        <v>0</v>
      </c>
      <c r="K463" s="96">
        <f t="shared" si="191"/>
        <v>0</v>
      </c>
      <c r="L463" s="13">
        <f t="shared" si="192"/>
        <v>713.53639999999996</v>
      </c>
      <c r="M463" s="13">
        <f t="shared" si="193"/>
        <v>890.5</v>
      </c>
      <c r="N463" s="13">
        <f t="shared" si="194"/>
        <v>701.18</v>
      </c>
      <c r="O463" s="11">
        <f t="shared" si="195"/>
        <v>0</v>
      </c>
      <c r="P463" s="11">
        <f t="shared" si="196"/>
        <v>0</v>
      </c>
      <c r="Q463" s="11">
        <f t="shared" si="197"/>
        <v>0</v>
      </c>
      <c r="R463" s="15">
        <f t="shared" si="198"/>
        <v>0</v>
      </c>
      <c r="S463" s="15">
        <f t="shared" si="199"/>
        <v>0</v>
      </c>
      <c r="T463" s="15">
        <f t="shared" si="200"/>
        <v>0</v>
      </c>
      <c r="U463" s="121">
        <f>'05-21 Hourly Purch Alloc'!J457</f>
        <v>0</v>
      </c>
      <c r="V463" s="109">
        <f t="shared" si="201"/>
        <v>0</v>
      </c>
      <c r="W463" s="16">
        <f t="shared" si="202"/>
        <v>21.206728953433903</v>
      </c>
      <c r="X463" s="17">
        <f t="shared" si="203"/>
        <v>0</v>
      </c>
      <c r="Y463" s="18">
        <f t="shared" si="204"/>
        <v>0</v>
      </c>
      <c r="Z463" s="191"/>
      <c r="AA463" s="113">
        <f t="shared" si="205"/>
        <v>0</v>
      </c>
      <c r="AB463" s="4">
        <f t="shared" si="206"/>
        <v>0</v>
      </c>
      <c r="AD463" s="8"/>
      <c r="AE463" s="46">
        <f>'05-21 Gen Pivot'!V457</f>
        <v>713.53639999999996</v>
      </c>
      <c r="AF463" s="120">
        <f>'05-21 KP Int Load &amp; Marg Loss'!N453</f>
        <v>701.18</v>
      </c>
      <c r="AG463" s="47">
        <f>'05-21 KP Int Load &amp; Marg Loss'!V453</f>
        <v>12.889999999999999</v>
      </c>
      <c r="AH463" s="46">
        <f>'05-21 Gen Pivot'!W457</f>
        <v>890.5</v>
      </c>
      <c r="AJ463" s="122">
        <f>'05-21 Gen Pivot'!Y457</f>
        <v>888.5</v>
      </c>
      <c r="AL463" s="8">
        <f t="shared" si="183"/>
        <v>2</v>
      </c>
      <c r="AN463" s="8">
        <f t="shared" si="184"/>
        <v>713.53639999999996</v>
      </c>
      <c r="AP463" s="12">
        <f t="shared" si="185"/>
        <v>-176.96360000000004</v>
      </c>
      <c r="AR463" s="122">
        <f>'05-21 Gen Pivot'!X457</f>
        <v>1475.5</v>
      </c>
    </row>
    <row r="464" spans="1:44" x14ac:dyDescent="0.25">
      <c r="A464" s="126">
        <f t="shared" si="207"/>
        <v>44335.874999998901</v>
      </c>
      <c r="B464" s="171">
        <v>385</v>
      </c>
      <c r="C464" s="98"/>
      <c r="D464" s="171"/>
      <c r="E464" s="89">
        <f t="shared" si="186"/>
        <v>385</v>
      </c>
      <c r="F464" s="29">
        <f t="shared" si="187"/>
        <v>453</v>
      </c>
      <c r="G464" s="28" t="str">
        <f t="shared" si="188"/>
        <v>Yes</v>
      </c>
      <c r="H464" s="33">
        <f>'05-21 Hourly Purch Alloc'!F458</f>
        <v>290.30599999999998</v>
      </c>
      <c r="I464" s="23">
        <f t="shared" si="189"/>
        <v>11.79</v>
      </c>
      <c r="J464" s="13">
        <f t="shared" si="190"/>
        <v>290.30599999999998</v>
      </c>
      <c r="K464" s="96">
        <f t="shared" si="191"/>
        <v>290.30599999999998</v>
      </c>
      <c r="L464" s="13">
        <f t="shared" si="192"/>
        <v>551.02539999999999</v>
      </c>
      <c r="M464" s="13">
        <f t="shared" si="193"/>
        <v>890.5</v>
      </c>
      <c r="N464" s="13">
        <f t="shared" si="194"/>
        <v>678.18999999999994</v>
      </c>
      <c r="O464" s="11">
        <f t="shared" si="195"/>
        <v>0</v>
      </c>
      <c r="P464" s="11">
        <f t="shared" si="196"/>
        <v>0</v>
      </c>
      <c r="Q464" s="11">
        <f t="shared" si="197"/>
        <v>0</v>
      </c>
      <c r="R464" s="15">
        <f t="shared" si="198"/>
        <v>0</v>
      </c>
      <c r="S464" s="15">
        <f t="shared" si="199"/>
        <v>0</v>
      </c>
      <c r="T464" s="15">
        <f t="shared" si="200"/>
        <v>0</v>
      </c>
      <c r="U464" s="121">
        <f>'05-21 Hourly Purch Alloc'!J458</f>
        <v>27.068000000000001</v>
      </c>
      <c r="V464" s="109">
        <f t="shared" si="201"/>
        <v>0</v>
      </c>
      <c r="W464" s="16">
        <f t="shared" si="202"/>
        <v>21.206728953433903</v>
      </c>
      <c r="X464" s="17">
        <f t="shared" si="203"/>
        <v>0</v>
      </c>
      <c r="Y464" s="18">
        <f t="shared" si="204"/>
        <v>0</v>
      </c>
      <c r="Z464" s="191"/>
      <c r="AA464" s="113">
        <f t="shared" si="205"/>
        <v>0</v>
      </c>
      <c r="AB464" s="4">
        <f t="shared" si="206"/>
        <v>0</v>
      </c>
      <c r="AD464" s="8"/>
      <c r="AE464" s="46">
        <f>'05-21 Gen Pivot'!V458</f>
        <v>551.02539999999999</v>
      </c>
      <c r="AF464" s="120">
        <f>'05-21 KP Int Load &amp; Marg Loss'!N454</f>
        <v>678.18999999999994</v>
      </c>
      <c r="AG464" s="47">
        <f>'05-21 KP Int Load &amp; Marg Loss'!V454</f>
        <v>11.79</v>
      </c>
      <c r="AH464" s="46">
        <f>'05-21 Gen Pivot'!W458</f>
        <v>890.5</v>
      </c>
      <c r="AJ464" s="122">
        <f>'05-21 Gen Pivot'!Y458</f>
        <v>888</v>
      </c>
      <c r="AL464" s="8">
        <f t="shared" si="183"/>
        <v>2.5</v>
      </c>
      <c r="AN464" s="8">
        <f t="shared" si="184"/>
        <v>551.02539999999999</v>
      </c>
      <c r="AP464" s="12">
        <f t="shared" si="185"/>
        <v>-339.47460000000001</v>
      </c>
      <c r="AR464" s="122">
        <f>'05-21 Gen Pivot'!X458</f>
        <v>1475.5</v>
      </c>
    </row>
    <row r="465" spans="1:44" x14ac:dyDescent="0.25">
      <c r="A465" s="126">
        <f t="shared" si="207"/>
        <v>44335.916666665566</v>
      </c>
      <c r="B465" s="171">
        <v>385</v>
      </c>
      <c r="C465" s="98"/>
      <c r="D465" s="171"/>
      <c r="E465" s="89">
        <f t="shared" si="186"/>
        <v>385</v>
      </c>
      <c r="F465" s="29">
        <f t="shared" si="187"/>
        <v>454</v>
      </c>
      <c r="G465" s="28" t="str">
        <f t="shared" si="188"/>
        <v>Yes</v>
      </c>
      <c r="H465" s="33">
        <f>'05-21 Hourly Purch Alloc'!F459</f>
        <v>37.477000000000004</v>
      </c>
      <c r="I465" s="23">
        <f t="shared" si="189"/>
        <v>11.9</v>
      </c>
      <c r="J465" s="13">
        <f t="shared" si="190"/>
        <v>37.477000000000004</v>
      </c>
      <c r="K465" s="96">
        <f t="shared" si="191"/>
        <v>37.477000000000004</v>
      </c>
      <c r="L465" s="13">
        <f t="shared" si="192"/>
        <v>618.12220000000002</v>
      </c>
      <c r="M465" s="13">
        <f t="shared" si="193"/>
        <v>890.5</v>
      </c>
      <c r="N465" s="13">
        <f t="shared" si="194"/>
        <v>667.5</v>
      </c>
      <c r="O465" s="11">
        <f t="shared" si="195"/>
        <v>0</v>
      </c>
      <c r="P465" s="11">
        <f t="shared" si="196"/>
        <v>0</v>
      </c>
      <c r="Q465" s="11">
        <f t="shared" si="197"/>
        <v>0</v>
      </c>
      <c r="R465" s="15">
        <f t="shared" si="198"/>
        <v>0</v>
      </c>
      <c r="S465" s="15">
        <f t="shared" si="199"/>
        <v>0</v>
      </c>
      <c r="T465" s="15">
        <f t="shared" si="200"/>
        <v>0</v>
      </c>
      <c r="U465" s="121">
        <f>'05-21 Hourly Purch Alloc'!J459</f>
        <v>34.700013341516105</v>
      </c>
      <c r="V465" s="109">
        <f t="shared" si="201"/>
        <v>0</v>
      </c>
      <c r="W465" s="16">
        <f t="shared" si="202"/>
        <v>21.206728953433903</v>
      </c>
      <c r="X465" s="17">
        <f t="shared" si="203"/>
        <v>0</v>
      </c>
      <c r="Y465" s="18">
        <f t="shared" si="204"/>
        <v>0</v>
      </c>
      <c r="Z465" s="191"/>
      <c r="AA465" s="113">
        <f t="shared" si="205"/>
        <v>0</v>
      </c>
      <c r="AB465" s="4">
        <f t="shared" si="206"/>
        <v>0</v>
      </c>
      <c r="AD465" s="8"/>
      <c r="AE465" s="46">
        <f>'05-21 Gen Pivot'!V459</f>
        <v>618.12220000000002</v>
      </c>
      <c r="AF465" s="120">
        <f>'05-21 KP Int Load &amp; Marg Loss'!N455</f>
        <v>667.5</v>
      </c>
      <c r="AG465" s="47">
        <f>'05-21 KP Int Load &amp; Marg Loss'!V455</f>
        <v>11.9</v>
      </c>
      <c r="AH465" s="46">
        <f>'05-21 Gen Pivot'!W459</f>
        <v>890.5</v>
      </c>
      <c r="AJ465" s="122">
        <f>'05-21 Gen Pivot'!Y459</f>
        <v>888</v>
      </c>
      <c r="AL465" s="8">
        <f t="shared" si="183"/>
        <v>2.5</v>
      </c>
      <c r="AN465" s="8">
        <f t="shared" si="184"/>
        <v>618.12220000000002</v>
      </c>
      <c r="AP465" s="12">
        <f t="shared" si="185"/>
        <v>-272.37779999999998</v>
      </c>
      <c r="AR465" s="122">
        <f>'05-21 Gen Pivot'!X459</f>
        <v>1475.5</v>
      </c>
    </row>
    <row r="466" spans="1:44" x14ac:dyDescent="0.25">
      <c r="A466" s="126">
        <f t="shared" si="207"/>
        <v>44335.95833333223</v>
      </c>
      <c r="B466" s="171">
        <v>385</v>
      </c>
      <c r="C466" s="98"/>
      <c r="D466" s="171"/>
      <c r="E466" s="89">
        <f t="shared" si="186"/>
        <v>385</v>
      </c>
      <c r="F466" s="29">
        <f t="shared" si="187"/>
        <v>455</v>
      </c>
      <c r="G466" s="28" t="str">
        <f t="shared" si="188"/>
        <v>Yes</v>
      </c>
      <c r="H466" s="33">
        <f>'05-21 Hourly Purch Alloc'!F460</f>
        <v>22.946000000000002</v>
      </c>
      <c r="I466" s="23">
        <f t="shared" si="189"/>
        <v>11.379999999999999</v>
      </c>
      <c r="J466" s="13">
        <f t="shared" si="190"/>
        <v>22.946000000000002</v>
      </c>
      <c r="K466" s="96">
        <f t="shared" si="191"/>
        <v>22.946000000000002</v>
      </c>
      <c r="L466" s="13">
        <f t="shared" si="192"/>
        <v>608.6336</v>
      </c>
      <c r="M466" s="13">
        <f t="shared" si="193"/>
        <v>890.5</v>
      </c>
      <c r="N466" s="13">
        <f t="shared" si="194"/>
        <v>618.39</v>
      </c>
      <c r="O466" s="11">
        <f t="shared" si="195"/>
        <v>0</v>
      </c>
      <c r="P466" s="11">
        <f t="shared" si="196"/>
        <v>0</v>
      </c>
      <c r="Q466" s="11">
        <f t="shared" si="197"/>
        <v>0</v>
      </c>
      <c r="R466" s="15">
        <f t="shared" si="198"/>
        <v>0</v>
      </c>
      <c r="S466" s="15">
        <f t="shared" si="199"/>
        <v>0</v>
      </c>
      <c r="T466" s="15">
        <f t="shared" si="200"/>
        <v>0</v>
      </c>
      <c r="U466" s="121">
        <f>'05-21 Hourly Purch Alloc'!J460</f>
        <v>21.178999999999998</v>
      </c>
      <c r="V466" s="109">
        <f t="shared" si="201"/>
        <v>0</v>
      </c>
      <c r="W466" s="16">
        <f t="shared" si="202"/>
        <v>21.206728953433903</v>
      </c>
      <c r="X466" s="17">
        <f t="shared" si="203"/>
        <v>0</v>
      </c>
      <c r="Y466" s="18">
        <f t="shared" si="204"/>
        <v>0</v>
      </c>
      <c r="Z466" s="191"/>
      <c r="AA466" s="113">
        <f t="shared" si="205"/>
        <v>0</v>
      </c>
      <c r="AB466" s="4">
        <f t="shared" si="206"/>
        <v>0</v>
      </c>
      <c r="AD466" s="8"/>
      <c r="AE466" s="46">
        <f>'05-21 Gen Pivot'!V460</f>
        <v>608.6336</v>
      </c>
      <c r="AF466" s="120">
        <f>'05-21 KP Int Load &amp; Marg Loss'!N456</f>
        <v>618.39</v>
      </c>
      <c r="AG466" s="47">
        <f>'05-21 KP Int Load &amp; Marg Loss'!V456</f>
        <v>11.379999999999999</v>
      </c>
      <c r="AH466" s="46">
        <f>'05-21 Gen Pivot'!W460</f>
        <v>890.5</v>
      </c>
      <c r="AJ466" s="122">
        <f>'05-21 Gen Pivot'!Y460</f>
        <v>888</v>
      </c>
      <c r="AL466" s="8">
        <f t="shared" si="183"/>
        <v>2.5</v>
      </c>
      <c r="AN466" s="8">
        <f t="shared" si="184"/>
        <v>608.6336</v>
      </c>
      <c r="AP466" s="12">
        <f t="shared" si="185"/>
        <v>-281.8664</v>
      </c>
      <c r="AR466" s="122">
        <f>'05-21 Gen Pivot'!X460</f>
        <v>1475.5</v>
      </c>
    </row>
    <row r="467" spans="1:44" x14ac:dyDescent="0.25">
      <c r="A467" s="126">
        <f t="shared" si="207"/>
        <v>44335.999999998894</v>
      </c>
      <c r="B467" s="171">
        <v>385</v>
      </c>
      <c r="C467" s="98"/>
      <c r="D467" s="171"/>
      <c r="E467" s="89">
        <f t="shared" si="186"/>
        <v>385</v>
      </c>
      <c r="F467" s="29">
        <f t="shared" si="187"/>
        <v>456</v>
      </c>
      <c r="G467" s="28" t="str">
        <f t="shared" si="188"/>
        <v>Yes</v>
      </c>
      <c r="H467" s="33">
        <f>'05-21 Hourly Purch Alloc'!F461</f>
        <v>153.63499999999999</v>
      </c>
      <c r="I467" s="23">
        <f t="shared" si="189"/>
        <v>10.050000000000001</v>
      </c>
      <c r="J467" s="13">
        <f t="shared" si="190"/>
        <v>153.63499999999999</v>
      </c>
      <c r="K467" s="96">
        <f t="shared" si="191"/>
        <v>153.63499999999999</v>
      </c>
      <c r="L467" s="13">
        <f t="shared" si="192"/>
        <v>476.63099999999997</v>
      </c>
      <c r="M467" s="13">
        <f t="shared" si="193"/>
        <v>890.5</v>
      </c>
      <c r="N467" s="13">
        <f t="shared" si="194"/>
        <v>562.1</v>
      </c>
      <c r="O467" s="11">
        <f t="shared" si="195"/>
        <v>0</v>
      </c>
      <c r="P467" s="11">
        <f t="shared" si="196"/>
        <v>0</v>
      </c>
      <c r="Q467" s="11">
        <f t="shared" si="197"/>
        <v>0</v>
      </c>
      <c r="R467" s="15">
        <f t="shared" si="198"/>
        <v>0</v>
      </c>
      <c r="S467" s="15">
        <f t="shared" si="199"/>
        <v>0</v>
      </c>
      <c r="T467" s="15">
        <f t="shared" si="200"/>
        <v>0</v>
      </c>
      <c r="U467" s="121">
        <f>'05-21 Hourly Purch Alloc'!J461</f>
        <v>23.060000000000002</v>
      </c>
      <c r="V467" s="109">
        <f t="shared" si="201"/>
        <v>0</v>
      </c>
      <c r="W467" s="16">
        <f t="shared" si="202"/>
        <v>21.206728953433903</v>
      </c>
      <c r="X467" s="17">
        <f t="shared" si="203"/>
        <v>0</v>
      </c>
      <c r="Y467" s="18">
        <f t="shared" si="204"/>
        <v>0</v>
      </c>
      <c r="Z467" s="191"/>
      <c r="AA467" s="113">
        <f t="shared" si="205"/>
        <v>0</v>
      </c>
      <c r="AB467" s="4">
        <f t="shared" si="206"/>
        <v>0</v>
      </c>
      <c r="AD467" s="8"/>
      <c r="AE467" s="46">
        <f>'05-21 Gen Pivot'!V461</f>
        <v>476.63099999999997</v>
      </c>
      <c r="AF467" s="120">
        <f>'05-21 KP Int Load &amp; Marg Loss'!N457</f>
        <v>562.1</v>
      </c>
      <c r="AG467" s="47">
        <f>'05-21 KP Int Load &amp; Marg Loss'!V457</f>
        <v>10.050000000000001</v>
      </c>
      <c r="AH467" s="46">
        <f>'05-21 Gen Pivot'!W461</f>
        <v>890.5</v>
      </c>
      <c r="AJ467" s="122">
        <f>'05-21 Gen Pivot'!Y461</f>
        <v>888</v>
      </c>
      <c r="AL467" s="8">
        <f t="shared" si="183"/>
        <v>2.5</v>
      </c>
      <c r="AN467" s="8">
        <f t="shared" si="184"/>
        <v>476.63099999999997</v>
      </c>
      <c r="AP467" s="12">
        <f t="shared" si="185"/>
        <v>-413.86900000000003</v>
      </c>
      <c r="AR467" s="122">
        <f>'05-21 Gen Pivot'!X461</f>
        <v>1475.5</v>
      </c>
    </row>
    <row r="468" spans="1:44" x14ac:dyDescent="0.25">
      <c r="A468" s="126">
        <f t="shared" si="207"/>
        <v>44336.041666665558</v>
      </c>
      <c r="B468" s="171">
        <v>385</v>
      </c>
      <c r="C468" s="98"/>
      <c r="D468" s="171"/>
      <c r="E468" s="89">
        <f t="shared" si="186"/>
        <v>385</v>
      </c>
      <c r="F468" s="29">
        <f t="shared" si="187"/>
        <v>457</v>
      </c>
      <c r="G468" s="28" t="str">
        <f t="shared" si="188"/>
        <v>Yes</v>
      </c>
      <c r="H468" s="33">
        <f>'05-21 Hourly Purch Alloc'!F462</f>
        <v>175.1</v>
      </c>
      <c r="I468" s="23">
        <f t="shared" si="189"/>
        <v>9.379999999999999</v>
      </c>
      <c r="J468" s="13">
        <f t="shared" si="190"/>
        <v>175.1</v>
      </c>
      <c r="K468" s="96">
        <f t="shared" si="191"/>
        <v>175.1</v>
      </c>
      <c r="L468" s="13">
        <f t="shared" si="192"/>
        <v>369.3562</v>
      </c>
      <c r="M468" s="13">
        <f t="shared" si="193"/>
        <v>873</v>
      </c>
      <c r="N468" s="13">
        <f t="shared" si="194"/>
        <v>524.27</v>
      </c>
      <c r="O468" s="11">
        <f t="shared" si="195"/>
        <v>0</v>
      </c>
      <c r="P468" s="11">
        <f t="shared" si="196"/>
        <v>0</v>
      </c>
      <c r="Q468" s="11">
        <f t="shared" si="197"/>
        <v>0</v>
      </c>
      <c r="R468" s="15">
        <f t="shared" si="198"/>
        <v>0</v>
      </c>
      <c r="S468" s="15">
        <f t="shared" si="199"/>
        <v>0</v>
      </c>
      <c r="T468" s="15">
        <f t="shared" si="200"/>
        <v>0</v>
      </c>
      <c r="U468" s="121">
        <f>'05-21 Hourly Purch Alloc'!J462</f>
        <v>21.740000000000002</v>
      </c>
      <c r="V468" s="109">
        <f t="shared" si="201"/>
        <v>0</v>
      </c>
      <c r="W468" s="16">
        <f t="shared" si="202"/>
        <v>21.206728953433903</v>
      </c>
      <c r="X468" s="17">
        <f t="shared" si="203"/>
        <v>0</v>
      </c>
      <c r="Y468" s="18">
        <f t="shared" si="204"/>
        <v>0</v>
      </c>
      <c r="Z468" s="191"/>
      <c r="AA468" s="113">
        <f t="shared" si="205"/>
        <v>0</v>
      </c>
      <c r="AB468" s="4">
        <f t="shared" si="206"/>
        <v>0</v>
      </c>
      <c r="AD468" s="8"/>
      <c r="AE468" s="46">
        <f>'05-21 Gen Pivot'!V462</f>
        <v>369.3562</v>
      </c>
      <c r="AF468" s="120">
        <f>'05-21 KP Int Load &amp; Marg Loss'!N458</f>
        <v>524.27</v>
      </c>
      <c r="AG468" s="47">
        <f>'05-21 KP Int Load &amp; Marg Loss'!V458</f>
        <v>9.379999999999999</v>
      </c>
      <c r="AH468" s="46">
        <f>'05-21 Gen Pivot'!W462</f>
        <v>873</v>
      </c>
      <c r="AJ468" s="122">
        <f>'05-21 Gen Pivot'!Y462</f>
        <v>871</v>
      </c>
      <c r="AL468" s="8">
        <f t="shared" si="183"/>
        <v>2</v>
      </c>
      <c r="AN468" s="8">
        <f t="shared" si="184"/>
        <v>369.3562</v>
      </c>
      <c r="AP468" s="12">
        <f t="shared" si="185"/>
        <v>-503.6438</v>
      </c>
      <c r="AR468" s="122">
        <f>'05-21 Gen Pivot'!X462</f>
        <v>1475.5</v>
      </c>
    </row>
    <row r="469" spans="1:44" x14ac:dyDescent="0.25">
      <c r="A469" s="126">
        <f t="shared" si="207"/>
        <v>44336.083333332223</v>
      </c>
      <c r="B469" s="171">
        <v>385</v>
      </c>
      <c r="C469" s="98"/>
      <c r="D469" s="171"/>
      <c r="E469" s="89">
        <f t="shared" si="186"/>
        <v>385</v>
      </c>
      <c r="F469" s="29">
        <f t="shared" si="187"/>
        <v>458</v>
      </c>
      <c r="G469" s="28" t="str">
        <f t="shared" si="188"/>
        <v>Yes</v>
      </c>
      <c r="H469" s="33">
        <f>'05-21 Hourly Purch Alloc'!F463</f>
        <v>145.245</v>
      </c>
      <c r="I469" s="23">
        <f t="shared" si="189"/>
        <v>8.2999999999999989</v>
      </c>
      <c r="J469" s="13">
        <f t="shared" si="190"/>
        <v>145.245</v>
      </c>
      <c r="K469" s="96">
        <f t="shared" si="191"/>
        <v>145.245</v>
      </c>
      <c r="L469" s="13">
        <f t="shared" si="192"/>
        <v>341.86539999999997</v>
      </c>
      <c r="M469" s="13">
        <f t="shared" si="193"/>
        <v>842.5</v>
      </c>
      <c r="N469" s="13">
        <f t="shared" si="194"/>
        <v>495.4</v>
      </c>
      <c r="O469" s="11">
        <f t="shared" si="195"/>
        <v>0</v>
      </c>
      <c r="P469" s="11">
        <f t="shared" si="196"/>
        <v>0</v>
      </c>
      <c r="Q469" s="11">
        <f t="shared" si="197"/>
        <v>0</v>
      </c>
      <c r="R469" s="15">
        <f t="shared" si="198"/>
        <v>0</v>
      </c>
      <c r="S469" s="15">
        <f t="shared" si="199"/>
        <v>0</v>
      </c>
      <c r="T469" s="15">
        <f t="shared" si="200"/>
        <v>0</v>
      </c>
      <c r="U469" s="121">
        <f>'05-21 Hourly Purch Alloc'!J463</f>
        <v>19.633914902406278</v>
      </c>
      <c r="V469" s="109">
        <f t="shared" si="201"/>
        <v>0</v>
      </c>
      <c r="W469" s="16">
        <f t="shared" si="202"/>
        <v>21.206728953433903</v>
      </c>
      <c r="X469" s="17">
        <f t="shared" si="203"/>
        <v>0</v>
      </c>
      <c r="Y469" s="18">
        <f t="shared" si="204"/>
        <v>0</v>
      </c>
      <c r="Z469" s="191"/>
      <c r="AA469" s="113">
        <f t="shared" si="205"/>
        <v>0</v>
      </c>
      <c r="AB469" s="4">
        <f t="shared" si="206"/>
        <v>0</v>
      </c>
      <c r="AD469" s="8"/>
      <c r="AE469" s="46">
        <f>'05-21 Gen Pivot'!V463</f>
        <v>341.86539999999997</v>
      </c>
      <c r="AF469" s="120">
        <f>'05-21 KP Int Load &amp; Marg Loss'!N459</f>
        <v>495.4</v>
      </c>
      <c r="AG469" s="47">
        <f>'05-21 KP Int Load &amp; Marg Loss'!V459</f>
        <v>8.2999999999999989</v>
      </c>
      <c r="AH469" s="46">
        <f>'05-21 Gen Pivot'!W463</f>
        <v>842.5</v>
      </c>
      <c r="AJ469" s="122">
        <f>'05-21 Gen Pivot'!Y463</f>
        <v>840.5</v>
      </c>
      <c r="AL469" s="8">
        <f t="shared" si="183"/>
        <v>2</v>
      </c>
      <c r="AN469" s="8">
        <f t="shared" si="184"/>
        <v>341.86539999999997</v>
      </c>
      <c r="AP469" s="12">
        <f t="shared" si="185"/>
        <v>-500.63460000000003</v>
      </c>
      <c r="AR469" s="122">
        <f>'05-21 Gen Pivot'!X463</f>
        <v>1475.5</v>
      </c>
    </row>
    <row r="470" spans="1:44" x14ac:dyDescent="0.25">
      <c r="A470" s="126">
        <f t="shared" si="207"/>
        <v>44336.124999998887</v>
      </c>
      <c r="B470" s="171">
        <v>385</v>
      </c>
      <c r="C470" s="98"/>
      <c r="D470" s="171"/>
      <c r="E470" s="89">
        <f t="shared" si="186"/>
        <v>385</v>
      </c>
      <c r="F470" s="29">
        <f t="shared" si="187"/>
        <v>459</v>
      </c>
      <c r="G470" s="28" t="str">
        <f t="shared" si="188"/>
        <v>Yes</v>
      </c>
      <c r="H470" s="33">
        <f>'05-21 Hourly Purch Alloc'!F464</f>
        <v>127.443</v>
      </c>
      <c r="I470" s="23">
        <f t="shared" si="189"/>
        <v>7.68</v>
      </c>
      <c r="J470" s="13">
        <f t="shared" si="190"/>
        <v>127.443</v>
      </c>
      <c r="K470" s="96">
        <f t="shared" si="191"/>
        <v>127.443</v>
      </c>
      <c r="L470" s="13">
        <f t="shared" si="192"/>
        <v>340.25700000000001</v>
      </c>
      <c r="M470" s="13">
        <f t="shared" si="193"/>
        <v>808</v>
      </c>
      <c r="N470" s="13">
        <f t="shared" si="194"/>
        <v>475.38</v>
      </c>
      <c r="O470" s="11">
        <f t="shared" si="195"/>
        <v>0</v>
      </c>
      <c r="P470" s="11">
        <f t="shared" si="196"/>
        <v>0</v>
      </c>
      <c r="Q470" s="11">
        <f t="shared" si="197"/>
        <v>0</v>
      </c>
      <c r="R470" s="15">
        <f t="shared" si="198"/>
        <v>0</v>
      </c>
      <c r="S470" s="15">
        <f t="shared" si="199"/>
        <v>0</v>
      </c>
      <c r="T470" s="15">
        <f t="shared" si="200"/>
        <v>0</v>
      </c>
      <c r="U470" s="121">
        <f>'05-21 Hourly Purch Alloc'!J464</f>
        <v>18.321022315858855</v>
      </c>
      <c r="V470" s="109">
        <f t="shared" si="201"/>
        <v>0</v>
      </c>
      <c r="W470" s="16">
        <f t="shared" si="202"/>
        <v>21.206728953433903</v>
      </c>
      <c r="X470" s="17">
        <f t="shared" si="203"/>
        <v>0</v>
      </c>
      <c r="Y470" s="18">
        <f t="shared" si="204"/>
        <v>0</v>
      </c>
      <c r="Z470" s="191"/>
      <c r="AA470" s="113">
        <f t="shared" si="205"/>
        <v>0</v>
      </c>
      <c r="AB470" s="4">
        <f t="shared" si="206"/>
        <v>0</v>
      </c>
      <c r="AD470" s="8"/>
      <c r="AE470" s="46">
        <f>'05-21 Gen Pivot'!V464</f>
        <v>340.25700000000001</v>
      </c>
      <c r="AF470" s="120">
        <f>'05-21 KP Int Load &amp; Marg Loss'!N460</f>
        <v>475.38</v>
      </c>
      <c r="AG470" s="47">
        <f>'05-21 KP Int Load &amp; Marg Loss'!V460</f>
        <v>7.68</v>
      </c>
      <c r="AH470" s="46">
        <f>'05-21 Gen Pivot'!W464</f>
        <v>808</v>
      </c>
      <c r="AJ470" s="122">
        <f>'05-21 Gen Pivot'!Y464</f>
        <v>806.5</v>
      </c>
      <c r="AL470" s="8">
        <f t="shared" si="183"/>
        <v>1.5</v>
      </c>
      <c r="AN470" s="8">
        <f t="shared" si="184"/>
        <v>340.25700000000001</v>
      </c>
      <c r="AP470" s="12">
        <f t="shared" si="185"/>
        <v>-467.74299999999999</v>
      </c>
      <c r="AR470" s="122">
        <f>'05-21 Gen Pivot'!X464</f>
        <v>1475.5</v>
      </c>
    </row>
    <row r="471" spans="1:44" x14ac:dyDescent="0.25">
      <c r="A471" s="126">
        <f t="shared" si="207"/>
        <v>44336.166666665551</v>
      </c>
      <c r="B471" s="171">
        <v>385</v>
      </c>
      <c r="C471" s="98"/>
      <c r="D471" s="171"/>
      <c r="E471" s="89">
        <f t="shared" si="186"/>
        <v>385</v>
      </c>
      <c r="F471" s="29">
        <f t="shared" si="187"/>
        <v>460</v>
      </c>
      <c r="G471" s="28" t="str">
        <f t="shared" si="188"/>
        <v>Yes</v>
      </c>
      <c r="H471" s="33">
        <f>'05-21 Hourly Purch Alloc'!F465</f>
        <v>120.27</v>
      </c>
      <c r="I471" s="23">
        <f t="shared" si="189"/>
        <v>7.4999999999999991</v>
      </c>
      <c r="J471" s="13">
        <f t="shared" si="190"/>
        <v>120.27</v>
      </c>
      <c r="K471" s="96">
        <f t="shared" si="191"/>
        <v>120.27</v>
      </c>
      <c r="L471" s="13">
        <f t="shared" si="192"/>
        <v>340.00360000000001</v>
      </c>
      <c r="M471" s="13">
        <f t="shared" si="193"/>
        <v>810.5</v>
      </c>
      <c r="N471" s="13">
        <f t="shared" si="194"/>
        <v>467.78000000000003</v>
      </c>
      <c r="O471" s="11">
        <f t="shared" si="195"/>
        <v>0</v>
      </c>
      <c r="P471" s="11">
        <f t="shared" si="196"/>
        <v>0</v>
      </c>
      <c r="Q471" s="11">
        <f t="shared" si="197"/>
        <v>0</v>
      </c>
      <c r="R471" s="15">
        <f t="shared" si="198"/>
        <v>0</v>
      </c>
      <c r="S471" s="15">
        <f t="shared" si="199"/>
        <v>0</v>
      </c>
      <c r="T471" s="15">
        <f t="shared" si="200"/>
        <v>0</v>
      </c>
      <c r="U471" s="121">
        <f>'05-21 Hourly Purch Alloc'!J465</f>
        <v>17.090293339985035</v>
      </c>
      <c r="V471" s="109">
        <f t="shared" si="201"/>
        <v>0</v>
      </c>
      <c r="W471" s="16">
        <f t="shared" si="202"/>
        <v>21.206728953433903</v>
      </c>
      <c r="X471" s="17">
        <f t="shared" si="203"/>
        <v>0</v>
      </c>
      <c r="Y471" s="18">
        <f t="shared" si="204"/>
        <v>0</v>
      </c>
      <c r="Z471" s="191"/>
      <c r="AA471" s="113">
        <f t="shared" si="205"/>
        <v>0</v>
      </c>
      <c r="AB471" s="4">
        <f t="shared" si="206"/>
        <v>0</v>
      </c>
      <c r="AD471" s="8"/>
      <c r="AE471" s="46">
        <f>'05-21 Gen Pivot'!V465</f>
        <v>340.00360000000001</v>
      </c>
      <c r="AF471" s="120">
        <f>'05-21 KP Int Load &amp; Marg Loss'!N461</f>
        <v>467.78000000000003</v>
      </c>
      <c r="AG471" s="47">
        <f>'05-21 KP Int Load &amp; Marg Loss'!V461</f>
        <v>7.4999999999999991</v>
      </c>
      <c r="AH471" s="46">
        <f>'05-21 Gen Pivot'!W465</f>
        <v>810.5</v>
      </c>
      <c r="AJ471" s="122">
        <f>'05-21 Gen Pivot'!Y465</f>
        <v>809</v>
      </c>
      <c r="AL471" s="8">
        <f t="shared" si="183"/>
        <v>1.5</v>
      </c>
      <c r="AN471" s="8">
        <f t="shared" si="184"/>
        <v>340.00360000000001</v>
      </c>
      <c r="AP471" s="12">
        <f t="shared" si="185"/>
        <v>-470.49639999999999</v>
      </c>
      <c r="AR471" s="122">
        <f>'05-21 Gen Pivot'!X465</f>
        <v>1475.5</v>
      </c>
    </row>
    <row r="472" spans="1:44" x14ac:dyDescent="0.25">
      <c r="A472" s="126">
        <f t="shared" si="207"/>
        <v>44336.208333332215</v>
      </c>
      <c r="B472" s="171">
        <v>385</v>
      </c>
      <c r="C472" s="98"/>
      <c r="D472" s="171"/>
      <c r="E472" s="89">
        <f>SUM(B472:D472)</f>
        <v>385</v>
      </c>
      <c r="F472" s="29">
        <f t="shared" si="187"/>
        <v>461</v>
      </c>
      <c r="G472" s="28" t="str">
        <f t="shared" si="188"/>
        <v>Yes</v>
      </c>
      <c r="H472" s="33">
        <f>'05-21 Hourly Purch Alloc'!F466</f>
        <v>124.898</v>
      </c>
      <c r="I472" s="23">
        <f t="shared" si="189"/>
        <v>7.4999999999999991</v>
      </c>
      <c r="J472" s="13">
        <f t="shared" si="190"/>
        <v>124.898</v>
      </c>
      <c r="K472" s="96">
        <f t="shared" si="191"/>
        <v>124.898</v>
      </c>
      <c r="L472" s="13">
        <f t="shared" si="192"/>
        <v>340.13559999999995</v>
      </c>
      <c r="M472" s="13">
        <f t="shared" si="193"/>
        <v>813</v>
      </c>
      <c r="N472" s="13">
        <f t="shared" si="194"/>
        <v>472.53</v>
      </c>
      <c r="O472" s="11">
        <f t="shared" si="195"/>
        <v>0</v>
      </c>
      <c r="P472" s="11">
        <f t="shared" si="196"/>
        <v>0</v>
      </c>
      <c r="Q472" s="11">
        <f t="shared" si="197"/>
        <v>0</v>
      </c>
      <c r="R472" s="15">
        <f t="shared" si="198"/>
        <v>0</v>
      </c>
      <c r="S472" s="15">
        <f t="shared" si="199"/>
        <v>0</v>
      </c>
      <c r="T472" s="15">
        <f t="shared" si="200"/>
        <v>0</v>
      </c>
      <c r="U472" s="121">
        <f>'05-21 Hourly Purch Alloc'!J466</f>
        <v>17.769235296001536</v>
      </c>
      <c r="V472" s="109">
        <f t="shared" si="201"/>
        <v>0</v>
      </c>
      <c r="W472" s="16">
        <f t="shared" si="202"/>
        <v>21.206728953433903</v>
      </c>
      <c r="X472" s="17">
        <f t="shared" si="203"/>
        <v>0</v>
      </c>
      <c r="Y472" s="18">
        <f t="shared" si="204"/>
        <v>0</v>
      </c>
      <c r="Z472" s="191"/>
      <c r="AA472" s="113">
        <f t="shared" si="205"/>
        <v>0</v>
      </c>
      <c r="AB472" s="4">
        <f t="shared" si="206"/>
        <v>0</v>
      </c>
      <c r="AD472" s="8"/>
      <c r="AE472" s="46">
        <f>'05-21 Gen Pivot'!V466</f>
        <v>340.13559999999995</v>
      </c>
      <c r="AF472" s="120">
        <f>'05-21 KP Int Load &amp; Marg Loss'!N462</f>
        <v>472.53</v>
      </c>
      <c r="AG472" s="47">
        <f>'05-21 KP Int Load &amp; Marg Loss'!V462</f>
        <v>7.4999999999999991</v>
      </c>
      <c r="AH472" s="46">
        <f>'05-21 Gen Pivot'!W466</f>
        <v>813</v>
      </c>
      <c r="AJ472" s="122">
        <f>'05-21 Gen Pivot'!Y466</f>
        <v>811.5</v>
      </c>
      <c r="AL472" s="8">
        <f t="shared" si="183"/>
        <v>1.5</v>
      </c>
      <c r="AN472" s="8">
        <f t="shared" si="184"/>
        <v>340.13559999999995</v>
      </c>
      <c r="AP472" s="12">
        <f t="shared" si="185"/>
        <v>-472.86440000000005</v>
      </c>
      <c r="AR472" s="122">
        <f>'05-21 Gen Pivot'!X466</f>
        <v>1475.5</v>
      </c>
    </row>
    <row r="473" spans="1:44" x14ac:dyDescent="0.25">
      <c r="A473" s="126">
        <f t="shared" si="207"/>
        <v>44336.24999999888</v>
      </c>
      <c r="B473" s="171">
        <v>385</v>
      </c>
      <c r="C473" s="98"/>
      <c r="D473" s="171"/>
      <c r="E473" s="89">
        <f t="shared" ref="E473:E536" si="208">SUM(B473:D473)</f>
        <v>385</v>
      </c>
      <c r="F473" s="29">
        <f t="shared" si="187"/>
        <v>462</v>
      </c>
      <c r="G473" s="28" t="str">
        <f t="shared" si="188"/>
        <v>Yes</v>
      </c>
      <c r="H473" s="33">
        <f>'05-21 Hourly Purch Alloc'!F467</f>
        <v>133.79599999999999</v>
      </c>
      <c r="I473" s="23">
        <f t="shared" si="189"/>
        <v>7.67</v>
      </c>
      <c r="J473" s="13">
        <f t="shared" si="190"/>
        <v>133.79599999999999</v>
      </c>
      <c r="K473" s="96">
        <f t="shared" si="191"/>
        <v>133.79599999999999</v>
      </c>
      <c r="L473" s="13">
        <f t="shared" si="192"/>
        <v>340.53140000000002</v>
      </c>
      <c r="M473" s="13">
        <f t="shared" si="193"/>
        <v>803</v>
      </c>
      <c r="N473" s="13">
        <f t="shared" si="194"/>
        <v>482.01000000000005</v>
      </c>
      <c r="O473" s="11">
        <f t="shared" si="195"/>
        <v>0</v>
      </c>
      <c r="P473" s="11">
        <f t="shared" si="196"/>
        <v>0</v>
      </c>
      <c r="Q473" s="11">
        <f t="shared" si="197"/>
        <v>0</v>
      </c>
      <c r="R473" s="15">
        <f t="shared" si="198"/>
        <v>0</v>
      </c>
      <c r="S473" s="15">
        <f t="shared" si="199"/>
        <v>0</v>
      </c>
      <c r="T473" s="15">
        <f t="shared" si="200"/>
        <v>0</v>
      </c>
      <c r="U473" s="121">
        <f>'05-21 Hourly Purch Alloc'!J467</f>
        <v>18.667427127866304</v>
      </c>
      <c r="V473" s="109">
        <f t="shared" si="201"/>
        <v>0</v>
      </c>
      <c r="W473" s="16">
        <f t="shared" si="202"/>
        <v>21.206728953433903</v>
      </c>
      <c r="X473" s="17">
        <f t="shared" si="203"/>
        <v>0</v>
      </c>
      <c r="Y473" s="18">
        <f t="shared" si="204"/>
        <v>0</v>
      </c>
      <c r="Z473" s="191"/>
      <c r="AA473" s="113">
        <f t="shared" si="205"/>
        <v>0</v>
      </c>
      <c r="AB473" s="4">
        <f t="shared" si="206"/>
        <v>0</v>
      </c>
      <c r="AD473" s="8"/>
      <c r="AE473" s="46">
        <f>'05-21 Gen Pivot'!V467</f>
        <v>340.53140000000002</v>
      </c>
      <c r="AF473" s="120">
        <f>'05-21 KP Int Load &amp; Marg Loss'!N463</f>
        <v>482.01000000000005</v>
      </c>
      <c r="AG473" s="47">
        <f>'05-21 KP Int Load &amp; Marg Loss'!V463</f>
        <v>7.67</v>
      </c>
      <c r="AH473" s="46">
        <f>'05-21 Gen Pivot'!W467</f>
        <v>803</v>
      </c>
      <c r="AJ473" s="122">
        <f>'05-21 Gen Pivot'!Y467</f>
        <v>801.5</v>
      </c>
      <c r="AL473" s="8">
        <f t="shared" si="183"/>
        <v>1.5</v>
      </c>
      <c r="AN473" s="8">
        <f t="shared" si="184"/>
        <v>340.53140000000002</v>
      </c>
      <c r="AP473" s="12">
        <f t="shared" si="185"/>
        <v>-462.46859999999998</v>
      </c>
      <c r="AR473" s="122">
        <f>'05-21 Gen Pivot'!X467</f>
        <v>1475.5</v>
      </c>
    </row>
    <row r="474" spans="1:44" x14ac:dyDescent="0.25">
      <c r="A474" s="126">
        <f t="shared" si="207"/>
        <v>44336.291666665544</v>
      </c>
      <c r="B474" s="171">
        <v>385</v>
      </c>
      <c r="C474" s="98"/>
      <c r="D474" s="171"/>
      <c r="E474" s="89">
        <f t="shared" si="208"/>
        <v>385</v>
      </c>
      <c r="F474" s="29">
        <f t="shared" si="187"/>
        <v>463</v>
      </c>
      <c r="G474" s="28" t="str">
        <f t="shared" si="188"/>
        <v>Yes</v>
      </c>
      <c r="H474" s="33">
        <f>'05-21 Hourly Purch Alloc'!F468</f>
        <v>159.49700000000001</v>
      </c>
      <c r="I474" s="23">
        <f t="shared" si="189"/>
        <v>7.99</v>
      </c>
      <c r="J474" s="13">
        <f t="shared" si="190"/>
        <v>159.49700000000001</v>
      </c>
      <c r="K474" s="96">
        <f t="shared" si="191"/>
        <v>159.49700000000001</v>
      </c>
      <c r="L474" s="13">
        <f t="shared" si="192"/>
        <v>341.10860000000002</v>
      </c>
      <c r="M474" s="13">
        <f t="shared" si="193"/>
        <v>811.5</v>
      </c>
      <c r="N474" s="13">
        <f t="shared" si="194"/>
        <v>508.6</v>
      </c>
      <c r="O474" s="11">
        <f t="shared" si="195"/>
        <v>0</v>
      </c>
      <c r="P474" s="11">
        <f t="shared" si="196"/>
        <v>0</v>
      </c>
      <c r="Q474" s="11">
        <f t="shared" si="197"/>
        <v>0</v>
      </c>
      <c r="R474" s="15">
        <f t="shared" si="198"/>
        <v>0</v>
      </c>
      <c r="S474" s="15">
        <f t="shared" si="199"/>
        <v>0</v>
      </c>
      <c r="T474" s="15">
        <f t="shared" si="200"/>
        <v>0</v>
      </c>
      <c r="U474" s="121">
        <f>'05-21 Hourly Purch Alloc'!J468</f>
        <v>22.996022965949201</v>
      </c>
      <c r="V474" s="109">
        <f t="shared" si="201"/>
        <v>0</v>
      </c>
      <c r="W474" s="16">
        <f t="shared" si="202"/>
        <v>21.206728953433903</v>
      </c>
      <c r="X474" s="17">
        <f t="shared" si="203"/>
        <v>0</v>
      </c>
      <c r="Y474" s="18">
        <f t="shared" si="204"/>
        <v>0</v>
      </c>
      <c r="Z474" s="191"/>
      <c r="AA474" s="113">
        <f t="shared" si="205"/>
        <v>0</v>
      </c>
      <c r="AB474" s="4">
        <f t="shared" si="206"/>
        <v>0</v>
      </c>
      <c r="AD474" s="8"/>
      <c r="AE474" s="46">
        <f>'05-21 Gen Pivot'!V468</f>
        <v>341.10860000000002</v>
      </c>
      <c r="AF474" s="120">
        <f>'05-21 KP Int Load &amp; Marg Loss'!N464</f>
        <v>508.6</v>
      </c>
      <c r="AG474" s="47">
        <f>'05-21 KP Int Load &amp; Marg Loss'!V464</f>
        <v>7.99</v>
      </c>
      <c r="AH474" s="46">
        <f>'05-21 Gen Pivot'!W468</f>
        <v>811.5</v>
      </c>
      <c r="AJ474" s="122">
        <f>'05-21 Gen Pivot'!Y468</f>
        <v>810</v>
      </c>
      <c r="AL474" s="8">
        <f t="shared" si="183"/>
        <v>1.5</v>
      </c>
      <c r="AN474" s="8">
        <f t="shared" si="184"/>
        <v>341.10860000000002</v>
      </c>
      <c r="AP474" s="12">
        <f t="shared" si="185"/>
        <v>-470.39139999999998</v>
      </c>
      <c r="AR474" s="122">
        <f>'05-21 Gen Pivot'!X468</f>
        <v>1475.5</v>
      </c>
    </row>
    <row r="475" spans="1:44" x14ac:dyDescent="0.25">
      <c r="A475" s="126">
        <f t="shared" si="207"/>
        <v>44336.333333332208</v>
      </c>
      <c r="B475" s="171">
        <v>385</v>
      </c>
      <c r="C475" s="98"/>
      <c r="D475" s="171"/>
      <c r="E475" s="89">
        <f t="shared" si="208"/>
        <v>385</v>
      </c>
      <c r="F475" s="29">
        <f t="shared" si="187"/>
        <v>464</v>
      </c>
      <c r="G475" s="28" t="str">
        <f t="shared" si="188"/>
        <v>Yes</v>
      </c>
      <c r="H475" s="33">
        <f>'05-21 Hourly Purch Alloc'!F469</f>
        <v>187.465</v>
      </c>
      <c r="I475" s="23">
        <f t="shared" si="189"/>
        <v>8.4899999999999984</v>
      </c>
      <c r="J475" s="13">
        <f t="shared" si="190"/>
        <v>187.465</v>
      </c>
      <c r="K475" s="96">
        <f t="shared" si="191"/>
        <v>187.465</v>
      </c>
      <c r="L475" s="13">
        <f t="shared" si="192"/>
        <v>341.41539999999998</v>
      </c>
      <c r="M475" s="13">
        <f t="shared" si="193"/>
        <v>821.5</v>
      </c>
      <c r="N475" s="13">
        <f t="shared" si="194"/>
        <v>537.3599999999999</v>
      </c>
      <c r="O475" s="11">
        <f t="shared" si="195"/>
        <v>0</v>
      </c>
      <c r="P475" s="11">
        <f t="shared" si="196"/>
        <v>0</v>
      </c>
      <c r="Q475" s="11">
        <f t="shared" si="197"/>
        <v>0</v>
      </c>
      <c r="R475" s="15">
        <f t="shared" si="198"/>
        <v>0</v>
      </c>
      <c r="S475" s="15">
        <f t="shared" si="199"/>
        <v>0</v>
      </c>
      <c r="T475" s="15">
        <f t="shared" si="200"/>
        <v>0</v>
      </c>
      <c r="U475" s="121">
        <f>'05-21 Hourly Purch Alloc'!J469</f>
        <v>22.408332115328193</v>
      </c>
      <c r="V475" s="109">
        <f t="shared" si="201"/>
        <v>0</v>
      </c>
      <c r="W475" s="16">
        <f t="shared" si="202"/>
        <v>21.206728953433903</v>
      </c>
      <c r="X475" s="17">
        <f t="shared" si="203"/>
        <v>0</v>
      </c>
      <c r="Y475" s="18">
        <f t="shared" si="204"/>
        <v>0</v>
      </c>
      <c r="Z475" s="191"/>
      <c r="AA475" s="113">
        <f t="shared" si="205"/>
        <v>0</v>
      </c>
      <c r="AB475" s="4">
        <f t="shared" si="206"/>
        <v>0</v>
      </c>
      <c r="AD475" s="8"/>
      <c r="AE475" s="46">
        <f>'05-21 Gen Pivot'!V469</f>
        <v>341.41539999999998</v>
      </c>
      <c r="AF475" s="120">
        <f>'05-21 KP Int Load &amp; Marg Loss'!N465</f>
        <v>537.3599999999999</v>
      </c>
      <c r="AG475" s="47">
        <f>'05-21 KP Int Load &amp; Marg Loss'!V465</f>
        <v>8.4899999999999984</v>
      </c>
      <c r="AH475" s="46">
        <f>'05-21 Gen Pivot'!W469</f>
        <v>821.5</v>
      </c>
      <c r="AJ475" s="122">
        <f>'05-21 Gen Pivot'!Y469</f>
        <v>820</v>
      </c>
      <c r="AL475" s="8">
        <f t="shared" si="183"/>
        <v>1.5</v>
      </c>
      <c r="AN475" s="8">
        <f t="shared" si="184"/>
        <v>341.41539999999998</v>
      </c>
      <c r="AP475" s="12">
        <f t="shared" si="185"/>
        <v>-480.08460000000002</v>
      </c>
      <c r="AR475" s="122">
        <f>'05-21 Gen Pivot'!X469</f>
        <v>1475.5</v>
      </c>
    </row>
    <row r="476" spans="1:44" x14ac:dyDescent="0.25">
      <c r="A476" s="126">
        <f t="shared" si="207"/>
        <v>44336.374999998872</v>
      </c>
      <c r="B476" s="171">
        <v>385</v>
      </c>
      <c r="C476" s="98"/>
      <c r="D476" s="171"/>
      <c r="E476" s="89">
        <f t="shared" si="208"/>
        <v>385</v>
      </c>
      <c r="F476" s="29">
        <f t="shared" si="187"/>
        <v>465</v>
      </c>
      <c r="G476" s="28" t="str">
        <f t="shared" si="188"/>
        <v>Yes</v>
      </c>
      <c r="H476" s="33">
        <f>'05-21 Hourly Purch Alloc'!F470</f>
        <v>207.03</v>
      </c>
      <c r="I476" s="23">
        <f t="shared" si="189"/>
        <v>8.2899999999999991</v>
      </c>
      <c r="J476" s="13">
        <f t="shared" si="190"/>
        <v>207.03</v>
      </c>
      <c r="K476" s="96">
        <f t="shared" si="191"/>
        <v>207.03</v>
      </c>
      <c r="L476" s="13">
        <f t="shared" si="192"/>
        <v>344.96159999999998</v>
      </c>
      <c r="M476" s="13">
        <f t="shared" si="193"/>
        <v>834</v>
      </c>
      <c r="N476" s="13">
        <f t="shared" si="194"/>
        <v>558.99</v>
      </c>
      <c r="O476" s="11">
        <f t="shared" si="195"/>
        <v>0</v>
      </c>
      <c r="P476" s="11">
        <f t="shared" si="196"/>
        <v>0</v>
      </c>
      <c r="Q476" s="11">
        <f t="shared" si="197"/>
        <v>0</v>
      </c>
      <c r="R476" s="15">
        <f t="shared" si="198"/>
        <v>0</v>
      </c>
      <c r="S476" s="15">
        <f t="shared" si="199"/>
        <v>0</v>
      </c>
      <c r="T476" s="15">
        <f t="shared" si="200"/>
        <v>0</v>
      </c>
      <c r="U476" s="121">
        <f>'05-21 Hourly Purch Alloc'!J470</f>
        <v>23.054000000000002</v>
      </c>
      <c r="V476" s="109">
        <f t="shared" si="201"/>
        <v>0</v>
      </c>
      <c r="W476" s="16">
        <f t="shared" si="202"/>
        <v>21.206728953433903</v>
      </c>
      <c r="X476" s="17">
        <f t="shared" si="203"/>
        <v>0</v>
      </c>
      <c r="Y476" s="18">
        <f t="shared" si="204"/>
        <v>0</v>
      </c>
      <c r="Z476" s="191"/>
      <c r="AA476" s="113">
        <f t="shared" si="205"/>
        <v>0</v>
      </c>
      <c r="AB476" s="4">
        <f t="shared" si="206"/>
        <v>0</v>
      </c>
      <c r="AD476" s="8"/>
      <c r="AE476" s="46">
        <f>'05-21 Gen Pivot'!V470</f>
        <v>344.96159999999998</v>
      </c>
      <c r="AF476" s="120">
        <f>'05-21 KP Int Load &amp; Marg Loss'!N466</f>
        <v>558.99</v>
      </c>
      <c r="AG476" s="47">
        <f>'05-21 KP Int Load &amp; Marg Loss'!V466</f>
        <v>8.2899999999999991</v>
      </c>
      <c r="AH476" s="46">
        <f>'05-21 Gen Pivot'!W470</f>
        <v>834</v>
      </c>
      <c r="AJ476" s="122">
        <f>'05-21 Gen Pivot'!Y470</f>
        <v>832.5</v>
      </c>
      <c r="AL476" s="8">
        <f t="shared" si="183"/>
        <v>1.5</v>
      </c>
      <c r="AN476" s="8">
        <f t="shared" si="184"/>
        <v>344.96159999999998</v>
      </c>
      <c r="AP476" s="12">
        <f t="shared" si="185"/>
        <v>-489.03840000000002</v>
      </c>
      <c r="AR476" s="122">
        <f>'05-21 Gen Pivot'!X470</f>
        <v>1475.5</v>
      </c>
    </row>
    <row r="477" spans="1:44" x14ac:dyDescent="0.25">
      <c r="A477" s="126">
        <f t="shared" si="207"/>
        <v>44336.416666665536</v>
      </c>
      <c r="B477" s="171">
        <v>385</v>
      </c>
      <c r="C477" s="98"/>
      <c r="D477" s="171"/>
      <c r="E477" s="89">
        <f t="shared" si="208"/>
        <v>385</v>
      </c>
      <c r="F477" s="29">
        <f t="shared" si="187"/>
        <v>466</v>
      </c>
      <c r="G477" s="28" t="str">
        <f t="shared" si="188"/>
        <v>Yes</v>
      </c>
      <c r="H477" s="33">
        <f>'05-21 Hourly Purch Alloc'!F471</f>
        <v>226.958</v>
      </c>
      <c r="I477" s="23">
        <f t="shared" si="189"/>
        <v>8.8000000000000007</v>
      </c>
      <c r="J477" s="13">
        <f t="shared" si="190"/>
        <v>226.958</v>
      </c>
      <c r="K477" s="96">
        <f t="shared" si="191"/>
        <v>226.958</v>
      </c>
      <c r="L477" s="13">
        <f t="shared" si="192"/>
        <v>361.54419999999993</v>
      </c>
      <c r="M477" s="13">
        <f t="shared" si="193"/>
        <v>861</v>
      </c>
      <c r="N477" s="13">
        <f t="shared" si="194"/>
        <v>574.09999999999991</v>
      </c>
      <c r="O477" s="11">
        <f t="shared" si="195"/>
        <v>0</v>
      </c>
      <c r="P477" s="11">
        <f t="shared" si="196"/>
        <v>0</v>
      </c>
      <c r="Q477" s="11">
        <f t="shared" si="197"/>
        <v>0</v>
      </c>
      <c r="R477" s="15">
        <f t="shared" si="198"/>
        <v>0</v>
      </c>
      <c r="S477" s="15">
        <f t="shared" si="199"/>
        <v>0</v>
      </c>
      <c r="T477" s="15">
        <f t="shared" si="200"/>
        <v>0</v>
      </c>
      <c r="U477" s="121">
        <f>'05-21 Hourly Purch Alloc'!J471</f>
        <v>24.203021228597358</v>
      </c>
      <c r="V477" s="109">
        <f t="shared" si="201"/>
        <v>0</v>
      </c>
      <c r="W477" s="16">
        <f t="shared" si="202"/>
        <v>21.206728953433903</v>
      </c>
      <c r="X477" s="17">
        <f t="shared" si="203"/>
        <v>0</v>
      </c>
      <c r="Y477" s="18">
        <f t="shared" si="204"/>
        <v>0</v>
      </c>
      <c r="Z477" s="191"/>
      <c r="AA477" s="113">
        <f t="shared" si="205"/>
        <v>0</v>
      </c>
      <c r="AB477" s="4">
        <f t="shared" si="206"/>
        <v>0</v>
      </c>
      <c r="AD477" s="8"/>
      <c r="AE477" s="46">
        <f>'05-21 Gen Pivot'!V471</f>
        <v>361.54419999999993</v>
      </c>
      <c r="AF477" s="120">
        <f>'05-21 KP Int Load &amp; Marg Loss'!N467</f>
        <v>574.09999999999991</v>
      </c>
      <c r="AG477" s="47">
        <f>'05-21 KP Int Load &amp; Marg Loss'!V467</f>
        <v>8.8000000000000007</v>
      </c>
      <c r="AH477" s="46">
        <f>'05-21 Gen Pivot'!W471</f>
        <v>861</v>
      </c>
      <c r="AJ477" s="122">
        <f>'05-21 Gen Pivot'!Y471</f>
        <v>858.5</v>
      </c>
      <c r="AL477" s="8">
        <f t="shared" si="183"/>
        <v>2.5</v>
      </c>
      <c r="AN477" s="8">
        <f t="shared" si="184"/>
        <v>361.54419999999993</v>
      </c>
      <c r="AP477" s="12">
        <f t="shared" si="185"/>
        <v>-499.45580000000007</v>
      </c>
      <c r="AR477" s="122">
        <f>'05-21 Gen Pivot'!X471</f>
        <v>1475.5</v>
      </c>
    </row>
    <row r="478" spans="1:44" x14ac:dyDescent="0.25">
      <c r="A478" s="126">
        <f t="shared" si="207"/>
        <v>44336.458333332201</v>
      </c>
      <c r="B478" s="171">
        <v>385</v>
      </c>
      <c r="C478" s="98"/>
      <c r="D478" s="171"/>
      <c r="E478" s="89">
        <f t="shared" si="208"/>
        <v>385</v>
      </c>
      <c r="F478" s="29">
        <f t="shared" si="187"/>
        <v>467</v>
      </c>
      <c r="G478" s="28" t="str">
        <f t="shared" si="188"/>
        <v>Yes</v>
      </c>
      <c r="H478" s="33">
        <f>'05-21 Hourly Purch Alloc'!F472</f>
        <v>218.791</v>
      </c>
      <c r="I478" s="23">
        <f t="shared" si="189"/>
        <v>9.9</v>
      </c>
      <c r="J478" s="13">
        <f t="shared" si="190"/>
        <v>218.791</v>
      </c>
      <c r="K478" s="96">
        <f t="shared" si="191"/>
        <v>218.791</v>
      </c>
      <c r="L478" s="13">
        <f t="shared" si="192"/>
        <v>409.97360000000003</v>
      </c>
      <c r="M478" s="13">
        <f t="shared" si="193"/>
        <v>890.5</v>
      </c>
      <c r="N478" s="13">
        <f t="shared" si="194"/>
        <v>603.88</v>
      </c>
      <c r="O478" s="11">
        <f t="shared" si="195"/>
        <v>0</v>
      </c>
      <c r="P478" s="11">
        <f t="shared" si="196"/>
        <v>0</v>
      </c>
      <c r="Q478" s="11">
        <f t="shared" si="197"/>
        <v>0</v>
      </c>
      <c r="R478" s="15">
        <f t="shared" si="198"/>
        <v>0</v>
      </c>
      <c r="S478" s="15">
        <f t="shared" si="199"/>
        <v>0</v>
      </c>
      <c r="T478" s="15">
        <f t="shared" si="200"/>
        <v>0</v>
      </c>
      <c r="U478" s="121">
        <f>'05-21 Hourly Purch Alloc'!J472</f>
        <v>26.506949769414646</v>
      </c>
      <c r="V478" s="109">
        <f t="shared" si="201"/>
        <v>0</v>
      </c>
      <c r="W478" s="16">
        <f t="shared" si="202"/>
        <v>21.206728953433903</v>
      </c>
      <c r="X478" s="17">
        <f t="shared" si="203"/>
        <v>0</v>
      </c>
      <c r="Y478" s="18">
        <f t="shared" si="204"/>
        <v>0</v>
      </c>
      <c r="Z478" s="191"/>
      <c r="AA478" s="113">
        <f t="shared" si="205"/>
        <v>0</v>
      </c>
      <c r="AB478" s="4">
        <f t="shared" si="206"/>
        <v>0</v>
      </c>
      <c r="AD478" s="8"/>
      <c r="AE478" s="46">
        <f>'05-21 Gen Pivot'!V472</f>
        <v>409.97360000000003</v>
      </c>
      <c r="AF478" s="120">
        <f>'05-21 KP Int Load &amp; Marg Loss'!N468</f>
        <v>603.88</v>
      </c>
      <c r="AG478" s="47">
        <f>'05-21 KP Int Load &amp; Marg Loss'!V468</f>
        <v>9.9</v>
      </c>
      <c r="AH478" s="46">
        <f>'05-21 Gen Pivot'!W472</f>
        <v>890.5</v>
      </c>
      <c r="AJ478" s="122">
        <f>'05-21 Gen Pivot'!Y472</f>
        <v>888</v>
      </c>
      <c r="AL478" s="8">
        <f t="shared" si="183"/>
        <v>2.5</v>
      </c>
      <c r="AN478" s="8">
        <f t="shared" si="184"/>
        <v>409.97360000000003</v>
      </c>
      <c r="AP478" s="12">
        <f t="shared" si="185"/>
        <v>-480.52639999999997</v>
      </c>
      <c r="AR478" s="122">
        <f>'05-21 Gen Pivot'!X472</f>
        <v>1475.5</v>
      </c>
    </row>
    <row r="479" spans="1:44" x14ac:dyDescent="0.25">
      <c r="A479" s="126">
        <f t="shared" si="207"/>
        <v>44336.499999998865</v>
      </c>
      <c r="B479" s="171">
        <v>385</v>
      </c>
      <c r="C479" s="98"/>
      <c r="D479" s="171"/>
      <c r="E479" s="89">
        <f t="shared" si="208"/>
        <v>385</v>
      </c>
      <c r="F479" s="29">
        <f t="shared" si="187"/>
        <v>468</v>
      </c>
      <c r="G479" s="28" t="str">
        <f t="shared" si="188"/>
        <v>Yes</v>
      </c>
      <c r="H479" s="33">
        <f>'05-21 Hourly Purch Alloc'!F473</f>
        <v>153.66400000000002</v>
      </c>
      <c r="I479" s="23">
        <f t="shared" si="189"/>
        <v>10.7</v>
      </c>
      <c r="J479" s="13">
        <f t="shared" si="190"/>
        <v>153.66400000000002</v>
      </c>
      <c r="K479" s="96">
        <f t="shared" si="191"/>
        <v>153.66400000000002</v>
      </c>
      <c r="L479" s="13">
        <f t="shared" si="192"/>
        <v>467.72140000000002</v>
      </c>
      <c r="M479" s="13">
        <f t="shared" si="193"/>
        <v>890.5</v>
      </c>
      <c r="N479" s="13">
        <f t="shared" si="194"/>
        <v>632.09</v>
      </c>
      <c r="O479" s="11">
        <f t="shared" si="195"/>
        <v>0</v>
      </c>
      <c r="P479" s="11">
        <f t="shared" si="196"/>
        <v>0</v>
      </c>
      <c r="Q479" s="11">
        <f t="shared" si="197"/>
        <v>0</v>
      </c>
      <c r="R479" s="15">
        <f t="shared" si="198"/>
        <v>0</v>
      </c>
      <c r="S479" s="15">
        <f t="shared" si="199"/>
        <v>0</v>
      </c>
      <c r="T479" s="15">
        <f t="shared" si="200"/>
        <v>0</v>
      </c>
      <c r="U479" s="121">
        <f>'05-21 Hourly Purch Alloc'!J473</f>
        <v>31.662997624687623</v>
      </c>
      <c r="V479" s="109">
        <f t="shared" si="201"/>
        <v>0</v>
      </c>
      <c r="W479" s="16">
        <f t="shared" si="202"/>
        <v>21.206728953433903</v>
      </c>
      <c r="X479" s="17">
        <f t="shared" si="203"/>
        <v>0</v>
      </c>
      <c r="Y479" s="18">
        <f t="shared" si="204"/>
        <v>0</v>
      </c>
      <c r="Z479" s="191"/>
      <c r="AA479" s="113">
        <f t="shared" si="205"/>
        <v>0</v>
      </c>
      <c r="AB479" s="4">
        <f t="shared" si="206"/>
        <v>0</v>
      </c>
      <c r="AD479" s="8"/>
      <c r="AE479" s="46">
        <f>'05-21 Gen Pivot'!V473</f>
        <v>467.72140000000002</v>
      </c>
      <c r="AF479" s="120">
        <f>'05-21 KP Int Load &amp; Marg Loss'!N469</f>
        <v>632.09</v>
      </c>
      <c r="AG479" s="47">
        <f>'05-21 KP Int Load &amp; Marg Loss'!V469</f>
        <v>10.7</v>
      </c>
      <c r="AH479" s="46">
        <f>'05-21 Gen Pivot'!W473</f>
        <v>890.5</v>
      </c>
      <c r="AJ479" s="122">
        <f>'05-21 Gen Pivot'!Y473</f>
        <v>888</v>
      </c>
      <c r="AL479" s="8">
        <f t="shared" si="183"/>
        <v>2.5</v>
      </c>
      <c r="AN479" s="8">
        <f t="shared" si="184"/>
        <v>467.72140000000002</v>
      </c>
      <c r="AP479" s="12">
        <f t="shared" si="185"/>
        <v>-422.77859999999998</v>
      </c>
      <c r="AR479" s="122">
        <f>'05-21 Gen Pivot'!X473</f>
        <v>1475.5</v>
      </c>
    </row>
    <row r="480" spans="1:44" x14ac:dyDescent="0.25">
      <c r="A480" s="126">
        <f t="shared" si="207"/>
        <v>44336.541666665529</v>
      </c>
      <c r="B480" s="171">
        <v>385</v>
      </c>
      <c r="C480" s="98"/>
      <c r="D480" s="171"/>
      <c r="E480" s="89">
        <f t="shared" si="208"/>
        <v>385</v>
      </c>
      <c r="F480" s="29">
        <f t="shared" si="187"/>
        <v>469</v>
      </c>
      <c r="G480" s="28" t="str">
        <f t="shared" si="188"/>
        <v>Yes</v>
      </c>
      <c r="H480" s="33">
        <f>'05-21 Hourly Purch Alloc'!F474</f>
        <v>228.142</v>
      </c>
      <c r="I480" s="23">
        <f t="shared" si="189"/>
        <v>11.51</v>
      </c>
      <c r="J480" s="13">
        <f t="shared" si="190"/>
        <v>228.142</v>
      </c>
      <c r="K480" s="96">
        <f t="shared" si="191"/>
        <v>228.142</v>
      </c>
      <c r="L480" s="13">
        <f t="shared" si="192"/>
        <v>419.77</v>
      </c>
      <c r="M480" s="13">
        <f t="shared" si="193"/>
        <v>890.5</v>
      </c>
      <c r="N480" s="13">
        <f t="shared" si="194"/>
        <v>659.43</v>
      </c>
      <c r="O480" s="11">
        <f t="shared" si="195"/>
        <v>0</v>
      </c>
      <c r="P480" s="11">
        <f t="shared" si="196"/>
        <v>0</v>
      </c>
      <c r="Q480" s="11">
        <f t="shared" si="197"/>
        <v>0</v>
      </c>
      <c r="R480" s="15">
        <f t="shared" si="198"/>
        <v>0</v>
      </c>
      <c r="S480" s="15">
        <f t="shared" si="199"/>
        <v>0</v>
      </c>
      <c r="T480" s="15">
        <f t="shared" si="200"/>
        <v>0</v>
      </c>
      <c r="U480" s="121">
        <f>'05-21 Hourly Purch Alloc'!J474</f>
        <v>44.568999737005903</v>
      </c>
      <c r="V480" s="109">
        <f t="shared" si="201"/>
        <v>0</v>
      </c>
      <c r="W480" s="16">
        <f t="shared" si="202"/>
        <v>21.206728953433903</v>
      </c>
      <c r="X480" s="17">
        <f t="shared" si="203"/>
        <v>0</v>
      </c>
      <c r="Y480" s="18">
        <f t="shared" si="204"/>
        <v>0</v>
      </c>
      <c r="Z480" s="191"/>
      <c r="AA480" s="113">
        <f t="shared" si="205"/>
        <v>0</v>
      </c>
      <c r="AB480" s="4">
        <f t="shared" si="206"/>
        <v>0</v>
      </c>
      <c r="AD480" s="8"/>
      <c r="AE480" s="46">
        <f>'05-21 Gen Pivot'!V474</f>
        <v>419.77</v>
      </c>
      <c r="AF480" s="120">
        <f>'05-21 KP Int Load &amp; Marg Loss'!N470</f>
        <v>659.43</v>
      </c>
      <c r="AG480" s="47">
        <f>'05-21 KP Int Load &amp; Marg Loss'!V470</f>
        <v>11.51</v>
      </c>
      <c r="AH480" s="46">
        <f>'05-21 Gen Pivot'!W474</f>
        <v>890.5</v>
      </c>
      <c r="AJ480" s="122">
        <f>'05-21 Gen Pivot'!Y474</f>
        <v>888</v>
      </c>
      <c r="AL480" s="8">
        <f t="shared" ref="AL480:AL543" si="209">AH480-AJ480</f>
        <v>2.5</v>
      </c>
      <c r="AN480" s="8">
        <f t="shared" ref="AN480:AN543" si="210">AE480</f>
        <v>419.77</v>
      </c>
      <c r="AP480" s="12">
        <f t="shared" ref="AP480:AP543" si="211">L480-M480</f>
        <v>-470.73</v>
      </c>
      <c r="AR480" s="122">
        <f>'05-21 Gen Pivot'!X474</f>
        <v>1475.5</v>
      </c>
    </row>
    <row r="481" spans="1:44" x14ac:dyDescent="0.25">
      <c r="A481" s="126">
        <f t="shared" si="207"/>
        <v>44336.583333332193</v>
      </c>
      <c r="B481" s="171">
        <v>385</v>
      </c>
      <c r="C481" s="98"/>
      <c r="D481" s="171"/>
      <c r="E481" s="89">
        <f t="shared" si="208"/>
        <v>385</v>
      </c>
      <c r="F481" s="29">
        <f t="shared" si="187"/>
        <v>470</v>
      </c>
      <c r="G481" s="28" t="str">
        <f t="shared" si="188"/>
        <v>Yes</v>
      </c>
      <c r="H481" s="33">
        <f>'05-21 Hourly Purch Alloc'!F475</f>
        <v>125.86699999999999</v>
      </c>
      <c r="I481" s="23">
        <f t="shared" si="189"/>
        <v>11.799999999999999</v>
      </c>
      <c r="J481" s="13">
        <f t="shared" si="190"/>
        <v>125.86699999999999</v>
      </c>
      <c r="K481" s="96">
        <f t="shared" si="191"/>
        <v>125.86699999999999</v>
      </c>
      <c r="L481" s="13">
        <f t="shared" si="192"/>
        <v>556.48440000000005</v>
      </c>
      <c r="M481" s="13">
        <f t="shared" si="193"/>
        <v>890.5</v>
      </c>
      <c r="N481" s="13">
        <f t="shared" si="194"/>
        <v>694.16</v>
      </c>
      <c r="O481" s="11">
        <f t="shared" si="195"/>
        <v>0</v>
      </c>
      <c r="P481" s="11">
        <f t="shared" si="196"/>
        <v>0</v>
      </c>
      <c r="Q481" s="11">
        <f t="shared" si="197"/>
        <v>0</v>
      </c>
      <c r="R481" s="15">
        <f t="shared" si="198"/>
        <v>0</v>
      </c>
      <c r="S481" s="15">
        <f t="shared" si="199"/>
        <v>0</v>
      </c>
      <c r="T481" s="15">
        <f t="shared" si="200"/>
        <v>0</v>
      </c>
      <c r="U481" s="121">
        <f>'05-21 Hourly Purch Alloc'!J475</f>
        <v>31.885000794489425</v>
      </c>
      <c r="V481" s="109">
        <f t="shared" si="201"/>
        <v>0</v>
      </c>
      <c r="W481" s="16">
        <f t="shared" si="202"/>
        <v>21.206728953433903</v>
      </c>
      <c r="X481" s="17">
        <f t="shared" si="203"/>
        <v>0</v>
      </c>
      <c r="Y481" s="18">
        <f t="shared" si="204"/>
        <v>0</v>
      </c>
      <c r="Z481" s="191"/>
      <c r="AA481" s="113">
        <f t="shared" si="205"/>
        <v>0</v>
      </c>
      <c r="AB481" s="4">
        <f t="shared" si="206"/>
        <v>0</v>
      </c>
      <c r="AD481" s="8"/>
      <c r="AE481" s="46">
        <f>'05-21 Gen Pivot'!V475</f>
        <v>556.48440000000005</v>
      </c>
      <c r="AF481" s="120">
        <f>'05-21 KP Int Load &amp; Marg Loss'!N471</f>
        <v>694.16</v>
      </c>
      <c r="AG481" s="47">
        <f>'05-21 KP Int Load &amp; Marg Loss'!V471</f>
        <v>11.799999999999999</v>
      </c>
      <c r="AH481" s="46">
        <f>'05-21 Gen Pivot'!W475</f>
        <v>890.5</v>
      </c>
      <c r="AJ481" s="122">
        <f>'05-21 Gen Pivot'!Y475</f>
        <v>888</v>
      </c>
      <c r="AL481" s="8">
        <f t="shared" si="209"/>
        <v>2.5</v>
      </c>
      <c r="AN481" s="8">
        <f t="shared" si="210"/>
        <v>556.48440000000005</v>
      </c>
      <c r="AP481" s="12">
        <f t="shared" si="211"/>
        <v>-334.01559999999995</v>
      </c>
      <c r="AR481" s="122">
        <f>'05-21 Gen Pivot'!X475</f>
        <v>1475.5</v>
      </c>
    </row>
    <row r="482" spans="1:44" x14ac:dyDescent="0.25">
      <c r="A482" s="126">
        <f t="shared" si="207"/>
        <v>44336.624999998858</v>
      </c>
      <c r="B482" s="171">
        <v>385</v>
      </c>
      <c r="C482" s="98"/>
      <c r="D482" s="171"/>
      <c r="E482" s="89">
        <f t="shared" si="208"/>
        <v>385</v>
      </c>
      <c r="F482" s="29">
        <f t="shared" si="187"/>
        <v>471</v>
      </c>
      <c r="G482" s="28" t="str">
        <f t="shared" si="188"/>
        <v>Yes</v>
      </c>
      <c r="H482" s="33">
        <f>'05-21 Hourly Purch Alloc'!F476</f>
        <v>170.83</v>
      </c>
      <c r="I482" s="23">
        <f t="shared" si="189"/>
        <v>12.5</v>
      </c>
      <c r="J482" s="13">
        <f t="shared" si="190"/>
        <v>170.83</v>
      </c>
      <c r="K482" s="96">
        <f t="shared" si="191"/>
        <v>170.83</v>
      </c>
      <c r="L482" s="13">
        <f t="shared" si="192"/>
        <v>630.7912</v>
      </c>
      <c r="M482" s="13">
        <f t="shared" si="193"/>
        <v>890.5</v>
      </c>
      <c r="N482" s="13">
        <f t="shared" si="194"/>
        <v>723.32</v>
      </c>
      <c r="O482" s="11">
        <f t="shared" si="195"/>
        <v>0</v>
      </c>
      <c r="P482" s="11">
        <f t="shared" si="196"/>
        <v>0</v>
      </c>
      <c r="Q482" s="11">
        <f t="shared" si="197"/>
        <v>0</v>
      </c>
      <c r="R482" s="15">
        <f t="shared" si="198"/>
        <v>0</v>
      </c>
      <c r="S482" s="15">
        <f t="shared" si="199"/>
        <v>0</v>
      </c>
      <c r="T482" s="15">
        <f t="shared" si="200"/>
        <v>0</v>
      </c>
      <c r="U482" s="121">
        <f>'05-21 Hourly Purch Alloc'!J476</f>
        <v>25.863</v>
      </c>
      <c r="V482" s="109">
        <f t="shared" si="201"/>
        <v>0</v>
      </c>
      <c r="W482" s="16">
        <f t="shared" si="202"/>
        <v>21.206728953433903</v>
      </c>
      <c r="X482" s="17">
        <f t="shared" si="203"/>
        <v>0</v>
      </c>
      <c r="Y482" s="18">
        <f t="shared" si="204"/>
        <v>0</v>
      </c>
      <c r="Z482" s="191"/>
      <c r="AA482" s="113">
        <f t="shared" si="205"/>
        <v>0</v>
      </c>
      <c r="AB482" s="4">
        <f t="shared" si="206"/>
        <v>0</v>
      </c>
      <c r="AD482" s="8"/>
      <c r="AE482" s="46">
        <f>'05-21 Gen Pivot'!V476</f>
        <v>630.7912</v>
      </c>
      <c r="AF482" s="120">
        <f>'05-21 KP Int Load &amp; Marg Loss'!N472</f>
        <v>723.32</v>
      </c>
      <c r="AG482" s="47">
        <f>'05-21 KP Int Load &amp; Marg Loss'!V472</f>
        <v>12.5</v>
      </c>
      <c r="AH482" s="46">
        <f>'05-21 Gen Pivot'!W476</f>
        <v>890.5</v>
      </c>
      <c r="AJ482" s="122">
        <f>'05-21 Gen Pivot'!Y476</f>
        <v>888</v>
      </c>
      <c r="AL482" s="8">
        <f t="shared" si="209"/>
        <v>2.5</v>
      </c>
      <c r="AN482" s="8">
        <f t="shared" si="210"/>
        <v>630.7912</v>
      </c>
      <c r="AP482" s="12">
        <f t="shared" si="211"/>
        <v>-259.7088</v>
      </c>
      <c r="AR482" s="122">
        <f>'05-21 Gen Pivot'!X476</f>
        <v>1475.5</v>
      </c>
    </row>
    <row r="483" spans="1:44" x14ac:dyDescent="0.25">
      <c r="A483" s="126">
        <f t="shared" si="207"/>
        <v>44336.666666665522</v>
      </c>
      <c r="B483" s="171">
        <v>385</v>
      </c>
      <c r="C483" s="98"/>
      <c r="D483" s="171"/>
      <c r="E483" s="89">
        <f t="shared" si="208"/>
        <v>385</v>
      </c>
      <c r="F483" s="29">
        <f t="shared" si="187"/>
        <v>472</v>
      </c>
      <c r="G483" s="28" t="str">
        <f t="shared" si="188"/>
        <v>Yes</v>
      </c>
      <c r="H483" s="33">
        <f>'05-21 Hourly Purch Alloc'!F477</f>
        <v>100.489</v>
      </c>
      <c r="I483" s="23">
        <f t="shared" si="189"/>
        <v>13.399999999999999</v>
      </c>
      <c r="J483" s="13">
        <f t="shared" si="190"/>
        <v>100.489</v>
      </c>
      <c r="K483" s="96">
        <f t="shared" si="191"/>
        <v>100.489</v>
      </c>
      <c r="L483" s="13">
        <f t="shared" si="192"/>
        <v>703.67240000000004</v>
      </c>
      <c r="M483" s="13">
        <f t="shared" si="193"/>
        <v>891.5</v>
      </c>
      <c r="N483" s="13">
        <f t="shared" si="194"/>
        <v>745.44999999999993</v>
      </c>
      <c r="O483" s="11">
        <f t="shared" si="195"/>
        <v>0</v>
      </c>
      <c r="P483" s="11">
        <f t="shared" si="196"/>
        <v>0</v>
      </c>
      <c r="Q483" s="11">
        <f t="shared" si="197"/>
        <v>0</v>
      </c>
      <c r="R483" s="15">
        <f t="shared" si="198"/>
        <v>0</v>
      </c>
      <c r="S483" s="15">
        <f t="shared" si="199"/>
        <v>0</v>
      </c>
      <c r="T483" s="15">
        <f t="shared" si="200"/>
        <v>0</v>
      </c>
      <c r="U483" s="121">
        <f>'05-21 Hourly Purch Alloc'!J477</f>
        <v>29.916</v>
      </c>
      <c r="V483" s="109">
        <f t="shared" si="201"/>
        <v>0</v>
      </c>
      <c r="W483" s="16">
        <f t="shared" si="202"/>
        <v>21.206728953433903</v>
      </c>
      <c r="X483" s="17">
        <f t="shared" si="203"/>
        <v>0</v>
      </c>
      <c r="Y483" s="18">
        <f t="shared" si="204"/>
        <v>0</v>
      </c>
      <c r="Z483" s="191"/>
      <c r="AA483" s="113">
        <f t="shared" si="205"/>
        <v>0</v>
      </c>
      <c r="AB483" s="4">
        <f t="shared" si="206"/>
        <v>0</v>
      </c>
      <c r="AD483" s="8"/>
      <c r="AE483" s="46">
        <f>'05-21 Gen Pivot'!V477</f>
        <v>703.67240000000004</v>
      </c>
      <c r="AF483" s="120">
        <f>'05-21 KP Int Load &amp; Marg Loss'!N473</f>
        <v>745.44999999999993</v>
      </c>
      <c r="AG483" s="47">
        <f>'05-21 KP Int Load &amp; Marg Loss'!V473</f>
        <v>13.399999999999999</v>
      </c>
      <c r="AH483" s="46">
        <f>'05-21 Gen Pivot'!W477</f>
        <v>891.5</v>
      </c>
      <c r="AJ483" s="122">
        <f>'05-21 Gen Pivot'!Y477</f>
        <v>889</v>
      </c>
      <c r="AL483" s="8">
        <f t="shared" si="209"/>
        <v>2.5</v>
      </c>
      <c r="AN483" s="8">
        <f t="shared" si="210"/>
        <v>703.67240000000004</v>
      </c>
      <c r="AP483" s="12">
        <f t="shared" si="211"/>
        <v>-187.82759999999996</v>
      </c>
      <c r="AR483" s="122">
        <f>'05-21 Gen Pivot'!X477</f>
        <v>1475.5</v>
      </c>
    </row>
    <row r="484" spans="1:44" x14ac:dyDescent="0.25">
      <c r="A484" s="126">
        <f t="shared" si="207"/>
        <v>44336.708333332186</v>
      </c>
      <c r="B484" s="171">
        <v>385</v>
      </c>
      <c r="C484" s="98"/>
      <c r="D484" s="171"/>
      <c r="E484" s="89">
        <f t="shared" si="208"/>
        <v>385</v>
      </c>
      <c r="F484" s="29">
        <f t="shared" si="187"/>
        <v>473</v>
      </c>
      <c r="G484" s="28" t="str">
        <f t="shared" si="188"/>
        <v>Yes</v>
      </c>
      <c r="H484" s="33">
        <f>'05-21 Hourly Purch Alloc'!F478</f>
        <v>0</v>
      </c>
      <c r="I484" s="23">
        <f t="shared" si="189"/>
        <v>14</v>
      </c>
      <c r="J484" s="13">
        <f t="shared" si="190"/>
        <v>0</v>
      </c>
      <c r="K484" s="96">
        <f t="shared" si="191"/>
        <v>0</v>
      </c>
      <c r="L484" s="13">
        <f t="shared" si="192"/>
        <v>783.63819999999998</v>
      </c>
      <c r="M484" s="13">
        <f t="shared" si="193"/>
        <v>891.5</v>
      </c>
      <c r="N484" s="13">
        <f t="shared" si="194"/>
        <v>755.98</v>
      </c>
      <c r="O484" s="11">
        <f t="shared" si="195"/>
        <v>0</v>
      </c>
      <c r="P484" s="11">
        <f t="shared" si="196"/>
        <v>0</v>
      </c>
      <c r="Q484" s="11">
        <f t="shared" si="197"/>
        <v>0</v>
      </c>
      <c r="R484" s="15">
        <f t="shared" si="198"/>
        <v>0</v>
      </c>
      <c r="S484" s="15">
        <f t="shared" si="199"/>
        <v>0</v>
      </c>
      <c r="T484" s="15">
        <f t="shared" si="200"/>
        <v>0</v>
      </c>
      <c r="U484" s="121">
        <f>'05-21 Hourly Purch Alloc'!J478</f>
        <v>0</v>
      </c>
      <c r="V484" s="109">
        <f t="shared" si="201"/>
        <v>0</v>
      </c>
      <c r="W484" s="16">
        <f t="shared" si="202"/>
        <v>21.206728953433903</v>
      </c>
      <c r="X484" s="17">
        <f t="shared" si="203"/>
        <v>0</v>
      </c>
      <c r="Y484" s="18">
        <f t="shared" si="204"/>
        <v>0</v>
      </c>
      <c r="Z484" s="191"/>
      <c r="AA484" s="113">
        <f t="shared" si="205"/>
        <v>0</v>
      </c>
      <c r="AB484" s="4">
        <f t="shared" si="206"/>
        <v>0</v>
      </c>
      <c r="AD484" s="8"/>
      <c r="AE484" s="46">
        <f>'05-21 Gen Pivot'!V478</f>
        <v>783.63819999999998</v>
      </c>
      <c r="AF484" s="120">
        <f>'05-21 KP Int Load &amp; Marg Loss'!N474</f>
        <v>755.98</v>
      </c>
      <c r="AG484" s="47">
        <f>'05-21 KP Int Load &amp; Marg Loss'!V474</f>
        <v>14</v>
      </c>
      <c r="AH484" s="46">
        <f>'05-21 Gen Pivot'!W478</f>
        <v>891.5</v>
      </c>
      <c r="AJ484" s="122">
        <f>'05-21 Gen Pivot'!Y478</f>
        <v>889.5</v>
      </c>
      <c r="AL484" s="8">
        <f t="shared" si="209"/>
        <v>2</v>
      </c>
      <c r="AN484" s="8">
        <f t="shared" si="210"/>
        <v>783.63819999999998</v>
      </c>
      <c r="AP484" s="12">
        <f t="shared" si="211"/>
        <v>-107.86180000000002</v>
      </c>
      <c r="AR484" s="122">
        <f>'05-21 Gen Pivot'!X478</f>
        <v>1475.5</v>
      </c>
    </row>
    <row r="485" spans="1:44" x14ac:dyDescent="0.25">
      <c r="A485" s="126">
        <f t="shared" si="207"/>
        <v>44336.74999999885</v>
      </c>
      <c r="B485" s="171">
        <v>385</v>
      </c>
      <c r="C485" s="98"/>
      <c r="D485" s="171"/>
      <c r="E485" s="89">
        <f t="shared" si="208"/>
        <v>385</v>
      </c>
      <c r="F485" s="29">
        <f t="shared" si="187"/>
        <v>474</v>
      </c>
      <c r="G485" s="28" t="str">
        <f t="shared" si="188"/>
        <v>Yes</v>
      </c>
      <c r="H485" s="33">
        <f>'05-21 Hourly Purch Alloc'!F479</f>
        <v>0</v>
      </c>
      <c r="I485" s="23">
        <f t="shared" si="189"/>
        <v>13.999999999999998</v>
      </c>
      <c r="J485" s="13">
        <f t="shared" si="190"/>
        <v>0</v>
      </c>
      <c r="K485" s="96">
        <f t="shared" si="191"/>
        <v>0</v>
      </c>
      <c r="L485" s="13">
        <f t="shared" si="192"/>
        <v>783.85599999999999</v>
      </c>
      <c r="M485" s="13">
        <f t="shared" si="193"/>
        <v>891.5</v>
      </c>
      <c r="N485" s="13">
        <f t="shared" si="194"/>
        <v>756.68</v>
      </c>
      <c r="O485" s="11">
        <f t="shared" si="195"/>
        <v>0</v>
      </c>
      <c r="P485" s="11">
        <f t="shared" si="196"/>
        <v>0</v>
      </c>
      <c r="Q485" s="11">
        <f t="shared" si="197"/>
        <v>0</v>
      </c>
      <c r="R485" s="15">
        <f t="shared" si="198"/>
        <v>0</v>
      </c>
      <c r="S485" s="15">
        <f t="shared" si="199"/>
        <v>0</v>
      </c>
      <c r="T485" s="15">
        <f t="shared" si="200"/>
        <v>0</v>
      </c>
      <c r="U485" s="121">
        <f>'05-21 Hourly Purch Alloc'!J479</f>
        <v>0</v>
      </c>
      <c r="V485" s="109">
        <f t="shared" si="201"/>
        <v>0</v>
      </c>
      <c r="W485" s="16">
        <f t="shared" si="202"/>
        <v>21.206728953433903</v>
      </c>
      <c r="X485" s="17">
        <f t="shared" si="203"/>
        <v>0</v>
      </c>
      <c r="Y485" s="18">
        <f t="shared" si="204"/>
        <v>0</v>
      </c>
      <c r="Z485" s="191"/>
      <c r="AA485" s="113">
        <f t="shared" si="205"/>
        <v>0</v>
      </c>
      <c r="AB485" s="4">
        <f t="shared" si="206"/>
        <v>0</v>
      </c>
      <c r="AD485" s="8"/>
      <c r="AE485" s="46">
        <f>'05-21 Gen Pivot'!V479</f>
        <v>783.85599999999999</v>
      </c>
      <c r="AF485" s="120">
        <f>'05-21 KP Int Load &amp; Marg Loss'!N475</f>
        <v>756.68</v>
      </c>
      <c r="AG485" s="47">
        <f>'05-21 KP Int Load &amp; Marg Loss'!V475</f>
        <v>13.999999999999998</v>
      </c>
      <c r="AH485" s="46">
        <f>'05-21 Gen Pivot'!W479</f>
        <v>891.5</v>
      </c>
      <c r="AJ485" s="122">
        <f>'05-21 Gen Pivot'!Y479</f>
        <v>889.5</v>
      </c>
      <c r="AL485" s="8">
        <f t="shared" si="209"/>
        <v>2</v>
      </c>
      <c r="AN485" s="8">
        <f t="shared" si="210"/>
        <v>783.85599999999999</v>
      </c>
      <c r="AP485" s="12">
        <f t="shared" si="211"/>
        <v>-107.64400000000001</v>
      </c>
      <c r="AR485" s="122">
        <f>'05-21 Gen Pivot'!X479</f>
        <v>1475.5</v>
      </c>
    </row>
    <row r="486" spans="1:44" x14ac:dyDescent="0.25">
      <c r="A486" s="126">
        <f t="shared" si="207"/>
        <v>44336.791666665515</v>
      </c>
      <c r="B486" s="171">
        <v>385</v>
      </c>
      <c r="C486" s="98"/>
      <c r="D486" s="171"/>
      <c r="E486" s="89">
        <f t="shared" si="208"/>
        <v>385</v>
      </c>
      <c r="F486" s="29">
        <f t="shared" si="187"/>
        <v>475</v>
      </c>
      <c r="G486" s="28" t="str">
        <f t="shared" si="188"/>
        <v>Yes</v>
      </c>
      <c r="H486" s="33">
        <f>'05-21 Hourly Purch Alloc'!F480</f>
        <v>0</v>
      </c>
      <c r="I486" s="23">
        <f t="shared" si="189"/>
        <v>13.09</v>
      </c>
      <c r="J486" s="13">
        <f t="shared" si="190"/>
        <v>0</v>
      </c>
      <c r="K486" s="96">
        <f t="shared" si="191"/>
        <v>0</v>
      </c>
      <c r="L486" s="13">
        <f t="shared" si="192"/>
        <v>797.07960000000003</v>
      </c>
      <c r="M486" s="13">
        <f t="shared" si="193"/>
        <v>891.5</v>
      </c>
      <c r="N486" s="13">
        <f t="shared" si="194"/>
        <v>743.5</v>
      </c>
      <c r="O486" s="11">
        <f t="shared" si="195"/>
        <v>0</v>
      </c>
      <c r="P486" s="11">
        <f t="shared" si="196"/>
        <v>0</v>
      </c>
      <c r="Q486" s="11">
        <f t="shared" si="197"/>
        <v>0</v>
      </c>
      <c r="R486" s="15">
        <f t="shared" si="198"/>
        <v>0</v>
      </c>
      <c r="S486" s="15">
        <f t="shared" si="199"/>
        <v>0</v>
      </c>
      <c r="T486" s="15">
        <f t="shared" si="200"/>
        <v>0</v>
      </c>
      <c r="U486" s="121">
        <f>'05-21 Hourly Purch Alloc'!J480</f>
        <v>0</v>
      </c>
      <c r="V486" s="109">
        <f t="shared" si="201"/>
        <v>0</v>
      </c>
      <c r="W486" s="16">
        <f t="shared" si="202"/>
        <v>21.206728953433903</v>
      </c>
      <c r="X486" s="17">
        <f t="shared" si="203"/>
        <v>0</v>
      </c>
      <c r="Y486" s="18">
        <f t="shared" si="204"/>
        <v>0</v>
      </c>
      <c r="Z486" s="191"/>
      <c r="AA486" s="113">
        <f t="shared" si="205"/>
        <v>0</v>
      </c>
      <c r="AB486" s="4">
        <f t="shared" si="206"/>
        <v>0</v>
      </c>
      <c r="AD486" s="8"/>
      <c r="AE486" s="46">
        <f>'05-21 Gen Pivot'!V480</f>
        <v>797.07960000000003</v>
      </c>
      <c r="AF486" s="120">
        <f>'05-21 KP Int Load &amp; Marg Loss'!N476</f>
        <v>743.5</v>
      </c>
      <c r="AG486" s="47">
        <f>'05-21 KP Int Load &amp; Marg Loss'!V476</f>
        <v>13.09</v>
      </c>
      <c r="AH486" s="46">
        <f>'05-21 Gen Pivot'!W480</f>
        <v>891.5</v>
      </c>
      <c r="AJ486" s="122">
        <f>'05-21 Gen Pivot'!Y480</f>
        <v>889.5</v>
      </c>
      <c r="AL486" s="8">
        <f t="shared" si="209"/>
        <v>2</v>
      </c>
      <c r="AN486" s="8">
        <f t="shared" si="210"/>
        <v>797.07960000000003</v>
      </c>
      <c r="AP486" s="12">
        <f t="shared" si="211"/>
        <v>-94.420399999999972</v>
      </c>
      <c r="AR486" s="122">
        <f>'05-21 Gen Pivot'!X480</f>
        <v>1475.5</v>
      </c>
    </row>
    <row r="487" spans="1:44" x14ac:dyDescent="0.25">
      <c r="A487" s="126">
        <f t="shared" si="207"/>
        <v>44336.833333332179</v>
      </c>
      <c r="B487" s="171">
        <v>385</v>
      </c>
      <c r="C487" s="98"/>
      <c r="D487" s="171"/>
      <c r="E487" s="89">
        <f t="shared" si="208"/>
        <v>385</v>
      </c>
      <c r="F487" s="29">
        <f t="shared" si="187"/>
        <v>476</v>
      </c>
      <c r="G487" s="28" t="str">
        <f t="shared" si="188"/>
        <v>Yes</v>
      </c>
      <c r="H487" s="33">
        <f>'05-21 Hourly Purch Alloc'!F481</f>
        <v>0</v>
      </c>
      <c r="I487" s="23">
        <f t="shared" si="189"/>
        <v>11.889999999999999</v>
      </c>
      <c r="J487" s="13">
        <f t="shared" si="190"/>
        <v>0</v>
      </c>
      <c r="K487" s="96">
        <f t="shared" si="191"/>
        <v>0</v>
      </c>
      <c r="L487" s="13">
        <f t="shared" si="192"/>
        <v>825.26260000000002</v>
      </c>
      <c r="M487" s="13">
        <f t="shared" si="193"/>
        <v>891.5</v>
      </c>
      <c r="N487" s="13">
        <f t="shared" si="194"/>
        <v>714.02</v>
      </c>
      <c r="O487" s="11">
        <f t="shared" si="195"/>
        <v>0</v>
      </c>
      <c r="P487" s="11">
        <f t="shared" si="196"/>
        <v>0</v>
      </c>
      <c r="Q487" s="11">
        <f t="shared" si="197"/>
        <v>0</v>
      </c>
      <c r="R487" s="15">
        <f t="shared" si="198"/>
        <v>0</v>
      </c>
      <c r="S487" s="15">
        <f t="shared" si="199"/>
        <v>0</v>
      </c>
      <c r="T487" s="15">
        <f t="shared" si="200"/>
        <v>0</v>
      </c>
      <c r="U487" s="121">
        <f>'05-21 Hourly Purch Alloc'!J481</f>
        <v>0</v>
      </c>
      <c r="V487" s="109">
        <f t="shared" si="201"/>
        <v>0</v>
      </c>
      <c r="W487" s="16">
        <f t="shared" si="202"/>
        <v>21.206728953433903</v>
      </c>
      <c r="X487" s="17">
        <f t="shared" si="203"/>
        <v>0</v>
      </c>
      <c r="Y487" s="18">
        <f t="shared" si="204"/>
        <v>0</v>
      </c>
      <c r="Z487" s="191"/>
      <c r="AA487" s="113">
        <f t="shared" si="205"/>
        <v>0</v>
      </c>
      <c r="AB487" s="4">
        <f t="shared" si="206"/>
        <v>0</v>
      </c>
      <c r="AD487" s="8"/>
      <c r="AE487" s="46">
        <f>'05-21 Gen Pivot'!V481</f>
        <v>825.26260000000002</v>
      </c>
      <c r="AF487" s="120">
        <f>'05-21 KP Int Load &amp; Marg Loss'!N477</f>
        <v>714.02</v>
      </c>
      <c r="AG487" s="47">
        <f>'05-21 KP Int Load &amp; Marg Loss'!V477</f>
        <v>11.889999999999999</v>
      </c>
      <c r="AH487" s="46">
        <f>'05-21 Gen Pivot'!W481</f>
        <v>891.5</v>
      </c>
      <c r="AJ487" s="122">
        <f>'05-21 Gen Pivot'!Y481</f>
        <v>889.5</v>
      </c>
      <c r="AL487" s="8">
        <f t="shared" si="209"/>
        <v>2</v>
      </c>
      <c r="AN487" s="8">
        <f t="shared" si="210"/>
        <v>825.26260000000002</v>
      </c>
      <c r="AP487" s="12">
        <f t="shared" si="211"/>
        <v>-66.23739999999998</v>
      </c>
      <c r="AR487" s="122">
        <f>'05-21 Gen Pivot'!X481</f>
        <v>1475.5</v>
      </c>
    </row>
    <row r="488" spans="1:44" x14ac:dyDescent="0.25">
      <c r="A488" s="126">
        <f t="shared" si="207"/>
        <v>44336.874999998843</v>
      </c>
      <c r="B488" s="171">
        <v>385</v>
      </c>
      <c r="C488" s="98"/>
      <c r="D488" s="171"/>
      <c r="E488" s="89">
        <f t="shared" si="208"/>
        <v>385</v>
      </c>
      <c r="F488" s="29">
        <f t="shared" si="187"/>
        <v>477</v>
      </c>
      <c r="G488" s="28" t="str">
        <f t="shared" si="188"/>
        <v>Yes</v>
      </c>
      <c r="H488" s="33">
        <f>'05-21 Hourly Purch Alloc'!F482</f>
        <v>0</v>
      </c>
      <c r="I488" s="23">
        <f t="shared" si="189"/>
        <v>11.29</v>
      </c>
      <c r="J488" s="13">
        <f t="shared" si="190"/>
        <v>0</v>
      </c>
      <c r="K488" s="96">
        <f t="shared" si="191"/>
        <v>0</v>
      </c>
      <c r="L488" s="13">
        <f t="shared" si="192"/>
        <v>797.70259999999996</v>
      </c>
      <c r="M488" s="13">
        <f t="shared" si="193"/>
        <v>890.5</v>
      </c>
      <c r="N488" s="13">
        <f t="shared" si="194"/>
        <v>689.39</v>
      </c>
      <c r="O488" s="11">
        <f t="shared" si="195"/>
        <v>0</v>
      </c>
      <c r="P488" s="11">
        <f t="shared" si="196"/>
        <v>0</v>
      </c>
      <c r="Q488" s="11">
        <f t="shared" si="197"/>
        <v>0</v>
      </c>
      <c r="R488" s="15">
        <f t="shared" si="198"/>
        <v>0</v>
      </c>
      <c r="S488" s="15">
        <f t="shared" si="199"/>
        <v>0</v>
      </c>
      <c r="T488" s="15">
        <f t="shared" si="200"/>
        <v>0</v>
      </c>
      <c r="U488" s="121">
        <f>'05-21 Hourly Purch Alloc'!J482</f>
        <v>0</v>
      </c>
      <c r="V488" s="109">
        <f t="shared" si="201"/>
        <v>0</v>
      </c>
      <c r="W488" s="16">
        <f t="shared" si="202"/>
        <v>21.206728953433903</v>
      </c>
      <c r="X488" s="17">
        <f t="shared" si="203"/>
        <v>0</v>
      </c>
      <c r="Y488" s="18">
        <f t="shared" si="204"/>
        <v>0</v>
      </c>
      <c r="Z488" s="191"/>
      <c r="AA488" s="113">
        <f t="shared" si="205"/>
        <v>0</v>
      </c>
      <c r="AB488" s="4">
        <f t="shared" si="206"/>
        <v>0</v>
      </c>
      <c r="AD488" s="8"/>
      <c r="AE488" s="46">
        <f>'05-21 Gen Pivot'!V482</f>
        <v>797.70259999999996</v>
      </c>
      <c r="AF488" s="120">
        <f>'05-21 KP Int Load &amp; Marg Loss'!N478</f>
        <v>689.39</v>
      </c>
      <c r="AG488" s="47">
        <f>'05-21 KP Int Load &amp; Marg Loss'!V478</f>
        <v>11.29</v>
      </c>
      <c r="AH488" s="46">
        <f>'05-21 Gen Pivot'!W482</f>
        <v>890.5</v>
      </c>
      <c r="AJ488" s="122">
        <f>'05-21 Gen Pivot'!Y482</f>
        <v>888</v>
      </c>
      <c r="AL488" s="8">
        <f t="shared" si="209"/>
        <v>2.5</v>
      </c>
      <c r="AN488" s="8">
        <f t="shared" si="210"/>
        <v>797.70259999999996</v>
      </c>
      <c r="AP488" s="12">
        <f t="shared" si="211"/>
        <v>-92.797400000000039</v>
      </c>
      <c r="AR488" s="122">
        <f>'05-21 Gen Pivot'!X482</f>
        <v>1475.5</v>
      </c>
    </row>
    <row r="489" spans="1:44" x14ac:dyDescent="0.25">
      <c r="A489" s="126">
        <f t="shared" si="207"/>
        <v>44336.916666665507</v>
      </c>
      <c r="B489" s="171">
        <v>385</v>
      </c>
      <c r="C489" s="98"/>
      <c r="D489" s="171"/>
      <c r="E489" s="89">
        <f t="shared" si="208"/>
        <v>385</v>
      </c>
      <c r="F489" s="29">
        <f t="shared" si="187"/>
        <v>478</v>
      </c>
      <c r="G489" s="28" t="str">
        <f t="shared" si="188"/>
        <v>Yes</v>
      </c>
      <c r="H489" s="33">
        <f>'05-21 Hourly Purch Alloc'!F483</f>
        <v>6.7079999999999984</v>
      </c>
      <c r="I489" s="23">
        <f t="shared" si="189"/>
        <v>11.27</v>
      </c>
      <c r="J489" s="13">
        <f t="shared" si="190"/>
        <v>6.7079999999999984</v>
      </c>
      <c r="K489" s="96">
        <f t="shared" si="191"/>
        <v>6.7079999999999984</v>
      </c>
      <c r="L489" s="13">
        <f t="shared" si="192"/>
        <v>791.61040000000003</v>
      </c>
      <c r="M489" s="13">
        <f t="shared" si="193"/>
        <v>890.5</v>
      </c>
      <c r="N489" s="13">
        <f t="shared" si="194"/>
        <v>666.96999999999991</v>
      </c>
      <c r="O489" s="11">
        <f t="shared" si="195"/>
        <v>0</v>
      </c>
      <c r="P489" s="11">
        <f t="shared" si="196"/>
        <v>0</v>
      </c>
      <c r="Q489" s="11">
        <f t="shared" si="197"/>
        <v>0</v>
      </c>
      <c r="R489" s="15">
        <f t="shared" si="198"/>
        <v>0</v>
      </c>
      <c r="S489" s="15">
        <f t="shared" si="199"/>
        <v>0</v>
      </c>
      <c r="T489" s="15">
        <f t="shared" si="200"/>
        <v>0</v>
      </c>
      <c r="U489" s="121">
        <f>'05-21 Hourly Purch Alloc'!J483</f>
        <v>29.967102713178299</v>
      </c>
      <c r="V489" s="109">
        <f t="shared" si="201"/>
        <v>0</v>
      </c>
      <c r="W489" s="16">
        <f t="shared" si="202"/>
        <v>21.206728953433903</v>
      </c>
      <c r="X489" s="17">
        <f t="shared" si="203"/>
        <v>0</v>
      </c>
      <c r="Y489" s="18">
        <f t="shared" si="204"/>
        <v>0</v>
      </c>
      <c r="Z489" s="191"/>
      <c r="AA489" s="113">
        <f t="shared" si="205"/>
        <v>0</v>
      </c>
      <c r="AB489" s="4">
        <f t="shared" si="206"/>
        <v>0</v>
      </c>
      <c r="AD489" s="8"/>
      <c r="AE489" s="46">
        <f>'05-21 Gen Pivot'!V483</f>
        <v>791.61040000000003</v>
      </c>
      <c r="AF489" s="120">
        <f>'05-21 KP Int Load &amp; Marg Loss'!N479</f>
        <v>666.96999999999991</v>
      </c>
      <c r="AG489" s="47">
        <f>'05-21 KP Int Load &amp; Marg Loss'!V479</f>
        <v>11.27</v>
      </c>
      <c r="AH489" s="46">
        <f>'05-21 Gen Pivot'!W483</f>
        <v>890.5</v>
      </c>
      <c r="AJ489" s="122">
        <f>'05-21 Gen Pivot'!Y483</f>
        <v>888.5</v>
      </c>
      <c r="AL489" s="8">
        <f t="shared" si="209"/>
        <v>2</v>
      </c>
      <c r="AN489" s="8">
        <f t="shared" si="210"/>
        <v>791.61040000000003</v>
      </c>
      <c r="AP489" s="12">
        <f t="shared" si="211"/>
        <v>-98.889599999999973</v>
      </c>
      <c r="AR489" s="122">
        <f>'05-21 Gen Pivot'!X483</f>
        <v>1475.5</v>
      </c>
    </row>
    <row r="490" spans="1:44" x14ac:dyDescent="0.25">
      <c r="A490" s="126">
        <f t="shared" si="207"/>
        <v>44336.958333332172</v>
      </c>
      <c r="B490" s="171">
        <v>385</v>
      </c>
      <c r="C490" s="98"/>
      <c r="D490" s="171"/>
      <c r="E490" s="89">
        <f t="shared" si="208"/>
        <v>385</v>
      </c>
      <c r="F490" s="29">
        <f t="shared" si="187"/>
        <v>479</v>
      </c>
      <c r="G490" s="28" t="str">
        <f t="shared" si="188"/>
        <v>Yes</v>
      </c>
      <c r="H490" s="33">
        <f>'05-21 Hourly Purch Alloc'!F484</f>
        <v>8.5749999999999993</v>
      </c>
      <c r="I490" s="23">
        <f t="shared" si="189"/>
        <v>10.290000000000001</v>
      </c>
      <c r="J490" s="13">
        <f t="shared" si="190"/>
        <v>8.5749999999999993</v>
      </c>
      <c r="K490" s="96">
        <f t="shared" si="191"/>
        <v>8.5749999999999993</v>
      </c>
      <c r="L490" s="13">
        <f t="shared" si="192"/>
        <v>713.30579999999998</v>
      </c>
      <c r="M490" s="13">
        <f t="shared" si="193"/>
        <v>890.5</v>
      </c>
      <c r="N490" s="13">
        <f t="shared" si="194"/>
        <v>615.4799999999999</v>
      </c>
      <c r="O490" s="11">
        <f t="shared" si="195"/>
        <v>0</v>
      </c>
      <c r="P490" s="11">
        <f t="shared" si="196"/>
        <v>0</v>
      </c>
      <c r="Q490" s="11">
        <f t="shared" si="197"/>
        <v>0</v>
      </c>
      <c r="R490" s="15">
        <f t="shared" si="198"/>
        <v>0</v>
      </c>
      <c r="S490" s="15">
        <f t="shared" si="199"/>
        <v>0</v>
      </c>
      <c r="T490" s="15">
        <f t="shared" si="200"/>
        <v>0</v>
      </c>
      <c r="U490" s="121">
        <f>'05-21 Hourly Purch Alloc'!J484</f>
        <v>6.2430000000000003</v>
      </c>
      <c r="V490" s="109">
        <f t="shared" si="201"/>
        <v>0</v>
      </c>
      <c r="W490" s="16">
        <f t="shared" si="202"/>
        <v>21.206728953433903</v>
      </c>
      <c r="X490" s="17">
        <f t="shared" si="203"/>
        <v>0</v>
      </c>
      <c r="Y490" s="18">
        <f t="shared" si="204"/>
        <v>0</v>
      </c>
      <c r="Z490" s="191"/>
      <c r="AA490" s="113">
        <f t="shared" si="205"/>
        <v>0</v>
      </c>
      <c r="AB490" s="4">
        <f t="shared" si="206"/>
        <v>0</v>
      </c>
      <c r="AD490" s="8"/>
      <c r="AE490" s="46">
        <f>'05-21 Gen Pivot'!V484</f>
        <v>713.30579999999998</v>
      </c>
      <c r="AF490" s="120">
        <f>'05-21 KP Int Load &amp; Marg Loss'!N480</f>
        <v>615.4799999999999</v>
      </c>
      <c r="AG490" s="47">
        <f>'05-21 KP Int Load &amp; Marg Loss'!V480</f>
        <v>10.290000000000001</v>
      </c>
      <c r="AH490" s="46">
        <f>'05-21 Gen Pivot'!W484</f>
        <v>890.5</v>
      </c>
      <c r="AJ490" s="122">
        <f>'05-21 Gen Pivot'!Y484</f>
        <v>888</v>
      </c>
      <c r="AL490" s="8">
        <f t="shared" si="209"/>
        <v>2.5</v>
      </c>
      <c r="AN490" s="8">
        <f t="shared" si="210"/>
        <v>713.30579999999998</v>
      </c>
      <c r="AP490" s="12">
        <f t="shared" si="211"/>
        <v>-177.19420000000002</v>
      </c>
      <c r="AR490" s="122">
        <f>'05-21 Gen Pivot'!X484</f>
        <v>1475.5</v>
      </c>
    </row>
    <row r="491" spans="1:44" x14ac:dyDescent="0.25">
      <c r="A491" s="126">
        <f t="shared" si="207"/>
        <v>44336.999999998836</v>
      </c>
      <c r="B491" s="171">
        <v>385</v>
      </c>
      <c r="C491" s="98"/>
      <c r="D491" s="171"/>
      <c r="E491" s="89">
        <f t="shared" si="208"/>
        <v>385</v>
      </c>
      <c r="F491" s="29">
        <f t="shared" si="187"/>
        <v>480</v>
      </c>
      <c r="G491" s="28" t="str">
        <f t="shared" si="188"/>
        <v>Yes</v>
      </c>
      <c r="H491" s="33">
        <f>'05-21 Hourly Purch Alloc'!F485</f>
        <v>65.819999999999993</v>
      </c>
      <c r="I491" s="23">
        <f t="shared" si="189"/>
        <v>8.89</v>
      </c>
      <c r="J491" s="13">
        <f t="shared" si="190"/>
        <v>65.819999999999993</v>
      </c>
      <c r="K491" s="96">
        <f t="shared" si="191"/>
        <v>65.819999999999993</v>
      </c>
      <c r="L491" s="13">
        <f t="shared" si="192"/>
        <v>512.06740000000002</v>
      </c>
      <c r="M491" s="13">
        <f t="shared" si="193"/>
        <v>890.5</v>
      </c>
      <c r="N491" s="13">
        <f t="shared" si="194"/>
        <v>566.59999999999991</v>
      </c>
      <c r="O491" s="11">
        <f t="shared" si="195"/>
        <v>0</v>
      </c>
      <c r="P491" s="11">
        <f t="shared" si="196"/>
        <v>0</v>
      </c>
      <c r="Q491" s="11">
        <f t="shared" si="197"/>
        <v>0</v>
      </c>
      <c r="R491" s="15">
        <f t="shared" si="198"/>
        <v>0</v>
      </c>
      <c r="S491" s="15">
        <f t="shared" si="199"/>
        <v>0</v>
      </c>
      <c r="T491" s="15">
        <f t="shared" si="200"/>
        <v>0</v>
      </c>
      <c r="U491" s="121">
        <f>'05-21 Hourly Purch Alloc'!J485</f>
        <v>23.1</v>
      </c>
      <c r="V491" s="109">
        <f t="shared" si="201"/>
        <v>0</v>
      </c>
      <c r="W491" s="16">
        <f t="shared" si="202"/>
        <v>21.206728953433903</v>
      </c>
      <c r="X491" s="17">
        <f t="shared" si="203"/>
        <v>0</v>
      </c>
      <c r="Y491" s="18">
        <f t="shared" si="204"/>
        <v>0</v>
      </c>
      <c r="Z491" s="191"/>
      <c r="AA491" s="113">
        <f t="shared" si="205"/>
        <v>0</v>
      </c>
      <c r="AB491" s="4">
        <f t="shared" si="206"/>
        <v>0</v>
      </c>
      <c r="AD491" s="8"/>
      <c r="AE491" s="46">
        <f>'05-21 Gen Pivot'!V485</f>
        <v>512.06740000000002</v>
      </c>
      <c r="AF491" s="120">
        <f>'05-21 KP Int Load &amp; Marg Loss'!N481</f>
        <v>566.59999999999991</v>
      </c>
      <c r="AG491" s="47">
        <f>'05-21 KP Int Load &amp; Marg Loss'!V481</f>
        <v>8.89</v>
      </c>
      <c r="AH491" s="46">
        <f>'05-21 Gen Pivot'!W485</f>
        <v>890.5</v>
      </c>
      <c r="AJ491" s="122">
        <f>'05-21 Gen Pivot'!Y485</f>
        <v>888</v>
      </c>
      <c r="AL491" s="8">
        <f t="shared" si="209"/>
        <v>2.5</v>
      </c>
      <c r="AN491" s="8">
        <f t="shared" si="210"/>
        <v>512.06740000000002</v>
      </c>
      <c r="AP491" s="12">
        <f t="shared" si="211"/>
        <v>-378.43259999999998</v>
      </c>
      <c r="AR491" s="122">
        <f>'05-21 Gen Pivot'!X485</f>
        <v>1475.5</v>
      </c>
    </row>
    <row r="492" spans="1:44" x14ac:dyDescent="0.25">
      <c r="A492" s="126">
        <f t="shared" si="207"/>
        <v>44337.0416666655</v>
      </c>
      <c r="B492" s="171">
        <v>385</v>
      </c>
      <c r="C492" s="98"/>
      <c r="D492" s="171"/>
      <c r="E492" s="89">
        <f t="shared" si="208"/>
        <v>385</v>
      </c>
      <c r="F492" s="29">
        <f t="shared" si="187"/>
        <v>481</v>
      </c>
      <c r="G492" s="28" t="str">
        <f t="shared" si="188"/>
        <v>Yes</v>
      </c>
      <c r="H492" s="33">
        <f>'05-21 Hourly Purch Alloc'!F486</f>
        <v>178.89099999999999</v>
      </c>
      <c r="I492" s="23">
        <f t="shared" si="189"/>
        <v>8.08</v>
      </c>
      <c r="J492" s="13">
        <f t="shared" si="190"/>
        <v>178.89099999999999</v>
      </c>
      <c r="K492" s="96">
        <f t="shared" si="191"/>
        <v>178.89099999999999</v>
      </c>
      <c r="L492" s="13">
        <f t="shared" si="192"/>
        <v>359.94719999999995</v>
      </c>
      <c r="M492" s="13">
        <f t="shared" si="193"/>
        <v>814</v>
      </c>
      <c r="N492" s="13">
        <f t="shared" si="194"/>
        <v>525.17000000000007</v>
      </c>
      <c r="O492" s="11">
        <f t="shared" si="195"/>
        <v>0</v>
      </c>
      <c r="P492" s="11">
        <f t="shared" si="196"/>
        <v>0</v>
      </c>
      <c r="Q492" s="11">
        <f t="shared" si="197"/>
        <v>0</v>
      </c>
      <c r="R492" s="15">
        <f t="shared" si="198"/>
        <v>0</v>
      </c>
      <c r="S492" s="15">
        <f t="shared" si="199"/>
        <v>0</v>
      </c>
      <c r="T492" s="15">
        <f t="shared" si="200"/>
        <v>0</v>
      </c>
      <c r="U492" s="121">
        <f>'05-21 Hourly Purch Alloc'!J486</f>
        <v>20.650021521485151</v>
      </c>
      <c r="V492" s="109">
        <f t="shared" si="201"/>
        <v>0</v>
      </c>
      <c r="W492" s="16">
        <f t="shared" si="202"/>
        <v>21.206728953433903</v>
      </c>
      <c r="X492" s="17">
        <f t="shared" si="203"/>
        <v>0</v>
      </c>
      <c r="Y492" s="18">
        <f t="shared" si="204"/>
        <v>0</v>
      </c>
      <c r="Z492" s="191"/>
      <c r="AA492" s="113">
        <f t="shared" si="205"/>
        <v>0</v>
      </c>
      <c r="AB492" s="4">
        <f t="shared" si="206"/>
        <v>0</v>
      </c>
      <c r="AD492" s="8"/>
      <c r="AE492" s="46">
        <f>'05-21 Gen Pivot'!V486</f>
        <v>359.94719999999995</v>
      </c>
      <c r="AF492" s="120">
        <f>'05-21 KP Int Load &amp; Marg Loss'!N482</f>
        <v>525.17000000000007</v>
      </c>
      <c r="AG492" s="47">
        <f>'05-21 KP Int Load &amp; Marg Loss'!V482</f>
        <v>8.08</v>
      </c>
      <c r="AH492" s="46">
        <f>'05-21 Gen Pivot'!W486</f>
        <v>814</v>
      </c>
      <c r="AJ492" s="122">
        <f>'05-21 Gen Pivot'!Y486</f>
        <v>812.5</v>
      </c>
      <c r="AL492" s="8">
        <f t="shared" si="209"/>
        <v>1.5</v>
      </c>
      <c r="AN492" s="8">
        <f t="shared" si="210"/>
        <v>359.94719999999995</v>
      </c>
      <c r="AP492" s="12">
        <f t="shared" si="211"/>
        <v>-454.05280000000005</v>
      </c>
      <c r="AR492" s="122">
        <f>'05-21 Gen Pivot'!X486</f>
        <v>1475.5</v>
      </c>
    </row>
    <row r="493" spans="1:44" x14ac:dyDescent="0.25">
      <c r="A493" s="126">
        <f t="shared" si="207"/>
        <v>44337.083333332164</v>
      </c>
      <c r="B493" s="171">
        <v>385</v>
      </c>
      <c r="C493" s="98"/>
      <c r="D493" s="171"/>
      <c r="E493" s="89">
        <f t="shared" si="208"/>
        <v>385</v>
      </c>
      <c r="F493" s="29">
        <f t="shared" si="187"/>
        <v>482</v>
      </c>
      <c r="G493" s="28" t="str">
        <f t="shared" si="188"/>
        <v>Yes</v>
      </c>
      <c r="H493" s="33">
        <f>'05-21 Hourly Purch Alloc'!F487</f>
        <v>147.15100000000001</v>
      </c>
      <c r="I493" s="23">
        <f t="shared" si="189"/>
        <v>7.59</v>
      </c>
      <c r="J493" s="13">
        <f t="shared" si="190"/>
        <v>147.15100000000001</v>
      </c>
      <c r="K493" s="96">
        <f t="shared" si="191"/>
        <v>147.15100000000001</v>
      </c>
      <c r="L493" s="13">
        <f t="shared" si="192"/>
        <v>348.505</v>
      </c>
      <c r="M493" s="13">
        <f t="shared" si="193"/>
        <v>836</v>
      </c>
      <c r="N493" s="13">
        <f t="shared" si="194"/>
        <v>494.09999999999997</v>
      </c>
      <c r="O493" s="11">
        <f t="shared" si="195"/>
        <v>0</v>
      </c>
      <c r="P493" s="11">
        <f t="shared" si="196"/>
        <v>0</v>
      </c>
      <c r="Q493" s="11">
        <f t="shared" si="197"/>
        <v>0</v>
      </c>
      <c r="R493" s="15">
        <f t="shared" si="198"/>
        <v>0</v>
      </c>
      <c r="S493" s="15">
        <f t="shared" si="199"/>
        <v>0</v>
      </c>
      <c r="T493" s="15">
        <f t="shared" si="200"/>
        <v>0</v>
      </c>
      <c r="U493" s="121">
        <f>'05-21 Hourly Purch Alloc'!J487</f>
        <v>18.789998029235274</v>
      </c>
      <c r="V493" s="109">
        <f t="shared" si="201"/>
        <v>0</v>
      </c>
      <c r="W493" s="16">
        <f t="shared" si="202"/>
        <v>21.206728953433903</v>
      </c>
      <c r="X493" s="17">
        <f t="shared" si="203"/>
        <v>0</v>
      </c>
      <c r="Y493" s="18">
        <f t="shared" si="204"/>
        <v>0</v>
      </c>
      <c r="Z493" s="191"/>
      <c r="AA493" s="113">
        <f t="shared" si="205"/>
        <v>0</v>
      </c>
      <c r="AB493" s="4">
        <f t="shared" si="206"/>
        <v>0</v>
      </c>
      <c r="AD493" s="8"/>
      <c r="AE493" s="46">
        <f>'05-21 Gen Pivot'!V487</f>
        <v>348.505</v>
      </c>
      <c r="AF493" s="120">
        <f>'05-21 KP Int Load &amp; Marg Loss'!N483</f>
        <v>494.09999999999997</v>
      </c>
      <c r="AG493" s="47">
        <f>'05-21 KP Int Load &amp; Marg Loss'!V483</f>
        <v>7.59</v>
      </c>
      <c r="AH493" s="46">
        <f>'05-21 Gen Pivot'!W487</f>
        <v>836</v>
      </c>
      <c r="AJ493" s="122">
        <f>'05-21 Gen Pivot'!Y487</f>
        <v>834.5</v>
      </c>
      <c r="AL493" s="8">
        <f t="shared" si="209"/>
        <v>1.5</v>
      </c>
      <c r="AN493" s="8">
        <f t="shared" si="210"/>
        <v>348.505</v>
      </c>
      <c r="AP493" s="12">
        <f t="shared" si="211"/>
        <v>-487.495</v>
      </c>
      <c r="AR493" s="122">
        <f>'05-21 Gen Pivot'!X487</f>
        <v>1475.5</v>
      </c>
    </row>
    <row r="494" spans="1:44" x14ac:dyDescent="0.25">
      <c r="A494" s="126">
        <f t="shared" si="207"/>
        <v>44337.124999998829</v>
      </c>
      <c r="B494" s="171">
        <v>385</v>
      </c>
      <c r="C494" s="98"/>
      <c r="D494" s="171"/>
      <c r="E494" s="89">
        <f t="shared" si="208"/>
        <v>385</v>
      </c>
      <c r="F494" s="29">
        <f t="shared" si="187"/>
        <v>483</v>
      </c>
      <c r="G494" s="28" t="str">
        <f t="shared" si="188"/>
        <v>Yes</v>
      </c>
      <c r="H494" s="33">
        <f>'05-21 Hourly Purch Alloc'!F488</f>
        <v>127.96900000000001</v>
      </c>
      <c r="I494" s="23">
        <f t="shared" si="189"/>
        <v>7.2799999999999994</v>
      </c>
      <c r="J494" s="13">
        <f t="shared" si="190"/>
        <v>127.96900000000001</v>
      </c>
      <c r="K494" s="96">
        <f t="shared" si="191"/>
        <v>127.96900000000001</v>
      </c>
      <c r="L494" s="13">
        <f t="shared" si="192"/>
        <v>340.60519999999997</v>
      </c>
      <c r="M494" s="13">
        <f t="shared" si="193"/>
        <v>725</v>
      </c>
      <c r="N494" s="13">
        <f t="shared" si="194"/>
        <v>473.59999999999997</v>
      </c>
      <c r="O494" s="11">
        <f t="shared" si="195"/>
        <v>0</v>
      </c>
      <c r="P494" s="11">
        <f t="shared" si="196"/>
        <v>0</v>
      </c>
      <c r="Q494" s="11">
        <f t="shared" si="197"/>
        <v>0</v>
      </c>
      <c r="R494" s="15">
        <f t="shared" si="198"/>
        <v>0</v>
      </c>
      <c r="S494" s="15">
        <f t="shared" si="199"/>
        <v>0</v>
      </c>
      <c r="T494" s="15">
        <f t="shared" si="200"/>
        <v>0</v>
      </c>
      <c r="U494" s="121">
        <f>'05-21 Hourly Purch Alloc'!J488</f>
        <v>17.970031804577669</v>
      </c>
      <c r="V494" s="109">
        <f t="shared" si="201"/>
        <v>0</v>
      </c>
      <c r="W494" s="16">
        <f t="shared" si="202"/>
        <v>21.206728953433903</v>
      </c>
      <c r="X494" s="17">
        <f t="shared" si="203"/>
        <v>0</v>
      </c>
      <c r="Y494" s="18">
        <f t="shared" si="204"/>
        <v>0</v>
      </c>
      <c r="Z494" s="191"/>
      <c r="AA494" s="113">
        <f t="shared" si="205"/>
        <v>0</v>
      </c>
      <c r="AB494" s="4">
        <f t="shared" si="206"/>
        <v>0</v>
      </c>
      <c r="AD494" s="8"/>
      <c r="AE494" s="46">
        <f>'05-21 Gen Pivot'!V488</f>
        <v>340.60519999999997</v>
      </c>
      <c r="AF494" s="120">
        <f>'05-21 KP Int Load &amp; Marg Loss'!N484</f>
        <v>473.59999999999997</v>
      </c>
      <c r="AG494" s="47">
        <f>'05-21 KP Int Load &amp; Marg Loss'!V484</f>
        <v>7.2799999999999994</v>
      </c>
      <c r="AH494" s="46">
        <f>'05-21 Gen Pivot'!W488</f>
        <v>725</v>
      </c>
      <c r="AJ494" s="122">
        <f>'05-21 Gen Pivot'!Y488</f>
        <v>724.5</v>
      </c>
      <c r="AL494" s="8">
        <f t="shared" si="209"/>
        <v>0.5</v>
      </c>
      <c r="AN494" s="8">
        <f t="shared" si="210"/>
        <v>340.60519999999997</v>
      </c>
      <c r="AP494" s="12">
        <f t="shared" si="211"/>
        <v>-384.39480000000003</v>
      </c>
      <c r="AR494" s="122">
        <f>'05-21 Gen Pivot'!X488</f>
        <v>1475.5</v>
      </c>
    </row>
    <row r="495" spans="1:44" x14ac:dyDescent="0.25">
      <c r="A495" s="126">
        <f t="shared" si="207"/>
        <v>44337.166666665493</v>
      </c>
      <c r="B495" s="171">
        <v>385</v>
      </c>
      <c r="C495" s="98"/>
      <c r="D495" s="171"/>
      <c r="E495" s="89">
        <f t="shared" si="208"/>
        <v>385</v>
      </c>
      <c r="F495" s="29">
        <f t="shared" si="187"/>
        <v>484</v>
      </c>
      <c r="G495" s="28" t="str">
        <f t="shared" si="188"/>
        <v>Yes</v>
      </c>
      <c r="H495" s="33">
        <f>'05-21 Hourly Purch Alloc'!F489</f>
        <v>125.33499999999999</v>
      </c>
      <c r="I495" s="23">
        <f t="shared" si="189"/>
        <v>6.6899999999999995</v>
      </c>
      <c r="J495" s="13">
        <f t="shared" si="190"/>
        <v>125.33499999999999</v>
      </c>
      <c r="K495" s="96">
        <f t="shared" si="191"/>
        <v>125.33499999999999</v>
      </c>
      <c r="L495" s="13">
        <f t="shared" si="192"/>
        <v>339.97720000000004</v>
      </c>
      <c r="M495" s="13">
        <f t="shared" si="193"/>
        <v>703.5</v>
      </c>
      <c r="N495" s="13">
        <f t="shared" si="194"/>
        <v>471.99999999999994</v>
      </c>
      <c r="O495" s="11">
        <f t="shared" si="195"/>
        <v>0</v>
      </c>
      <c r="P495" s="11">
        <f t="shared" si="196"/>
        <v>0</v>
      </c>
      <c r="Q495" s="11">
        <f t="shared" si="197"/>
        <v>0</v>
      </c>
      <c r="R495" s="15">
        <f t="shared" si="198"/>
        <v>0</v>
      </c>
      <c r="S495" s="15">
        <f t="shared" si="199"/>
        <v>0</v>
      </c>
      <c r="T495" s="15">
        <f t="shared" si="200"/>
        <v>0</v>
      </c>
      <c r="U495" s="121">
        <f>'05-21 Hourly Purch Alloc'!J489</f>
        <v>16.945514620816212</v>
      </c>
      <c r="V495" s="109">
        <f t="shared" si="201"/>
        <v>0</v>
      </c>
      <c r="W495" s="16">
        <f t="shared" si="202"/>
        <v>21.206728953433903</v>
      </c>
      <c r="X495" s="17">
        <f t="shared" si="203"/>
        <v>0</v>
      </c>
      <c r="Y495" s="18">
        <f t="shared" si="204"/>
        <v>0</v>
      </c>
      <c r="Z495" s="191"/>
      <c r="AA495" s="113">
        <f t="shared" si="205"/>
        <v>0</v>
      </c>
      <c r="AB495" s="4">
        <f t="shared" si="206"/>
        <v>0</v>
      </c>
      <c r="AD495" s="8"/>
      <c r="AE495" s="46">
        <f>'05-21 Gen Pivot'!V489</f>
        <v>339.97720000000004</v>
      </c>
      <c r="AF495" s="120">
        <f>'05-21 KP Int Load &amp; Marg Loss'!N485</f>
        <v>471.99999999999994</v>
      </c>
      <c r="AG495" s="47">
        <f>'05-21 KP Int Load &amp; Marg Loss'!V485</f>
        <v>6.6899999999999995</v>
      </c>
      <c r="AH495" s="46">
        <f>'05-21 Gen Pivot'!W489</f>
        <v>703.5</v>
      </c>
      <c r="AJ495" s="122">
        <f>'05-21 Gen Pivot'!Y489</f>
        <v>703.5</v>
      </c>
      <c r="AL495" s="8">
        <f t="shared" si="209"/>
        <v>0</v>
      </c>
      <c r="AN495" s="8">
        <f t="shared" si="210"/>
        <v>339.97720000000004</v>
      </c>
      <c r="AP495" s="12">
        <f t="shared" si="211"/>
        <v>-363.52279999999996</v>
      </c>
      <c r="AR495" s="122">
        <f>'05-21 Gen Pivot'!X489</f>
        <v>1475.5</v>
      </c>
    </row>
    <row r="496" spans="1:44" x14ac:dyDescent="0.25">
      <c r="A496" s="126">
        <f t="shared" si="207"/>
        <v>44337.208333332157</v>
      </c>
      <c r="B496" s="171">
        <v>385</v>
      </c>
      <c r="C496" s="98"/>
      <c r="D496" s="171"/>
      <c r="E496" s="89">
        <f t="shared" si="208"/>
        <v>385</v>
      </c>
      <c r="F496" s="29">
        <f t="shared" si="187"/>
        <v>485</v>
      </c>
      <c r="G496" s="28" t="str">
        <f t="shared" si="188"/>
        <v>Yes</v>
      </c>
      <c r="H496" s="33">
        <f>'05-21 Hourly Purch Alloc'!F490</f>
        <v>123.64</v>
      </c>
      <c r="I496" s="23">
        <f t="shared" si="189"/>
        <v>6.89</v>
      </c>
      <c r="J496" s="13">
        <f t="shared" si="190"/>
        <v>123.64</v>
      </c>
      <c r="K496" s="96">
        <f t="shared" si="191"/>
        <v>123.64</v>
      </c>
      <c r="L496" s="13">
        <f t="shared" si="192"/>
        <v>340.40339999999998</v>
      </c>
      <c r="M496" s="13">
        <f t="shared" si="193"/>
        <v>714</v>
      </c>
      <c r="N496" s="13">
        <f t="shared" si="194"/>
        <v>468.89</v>
      </c>
      <c r="O496" s="11">
        <f t="shared" si="195"/>
        <v>0</v>
      </c>
      <c r="P496" s="11">
        <f t="shared" si="196"/>
        <v>0</v>
      </c>
      <c r="Q496" s="11">
        <f t="shared" si="197"/>
        <v>0</v>
      </c>
      <c r="R496" s="15">
        <f t="shared" si="198"/>
        <v>0</v>
      </c>
      <c r="S496" s="15">
        <f t="shared" si="199"/>
        <v>0</v>
      </c>
      <c r="T496" s="15">
        <f t="shared" si="200"/>
        <v>0</v>
      </c>
      <c r="U496" s="121">
        <f>'05-21 Hourly Purch Alloc'!J490</f>
        <v>17.4800549983824</v>
      </c>
      <c r="V496" s="109">
        <f t="shared" si="201"/>
        <v>0</v>
      </c>
      <c r="W496" s="16">
        <f t="shared" si="202"/>
        <v>21.206728953433903</v>
      </c>
      <c r="X496" s="17">
        <f t="shared" si="203"/>
        <v>0</v>
      </c>
      <c r="Y496" s="18">
        <f t="shared" si="204"/>
        <v>0</v>
      </c>
      <c r="Z496" s="191"/>
      <c r="AA496" s="113">
        <f t="shared" si="205"/>
        <v>0</v>
      </c>
      <c r="AB496" s="4">
        <f t="shared" si="206"/>
        <v>0</v>
      </c>
      <c r="AD496" s="8"/>
      <c r="AE496" s="46">
        <f>'05-21 Gen Pivot'!V490</f>
        <v>340.40339999999998</v>
      </c>
      <c r="AF496" s="120">
        <f>'05-21 KP Int Load &amp; Marg Loss'!N486</f>
        <v>468.89</v>
      </c>
      <c r="AG496" s="47">
        <f>'05-21 KP Int Load &amp; Marg Loss'!V486</f>
        <v>6.89</v>
      </c>
      <c r="AH496" s="46">
        <f>'05-21 Gen Pivot'!W490</f>
        <v>714</v>
      </c>
      <c r="AJ496" s="122">
        <f>'05-21 Gen Pivot'!Y490</f>
        <v>714</v>
      </c>
      <c r="AL496" s="8">
        <f t="shared" si="209"/>
        <v>0</v>
      </c>
      <c r="AN496" s="8">
        <f t="shared" si="210"/>
        <v>340.40339999999998</v>
      </c>
      <c r="AP496" s="12">
        <f t="shared" si="211"/>
        <v>-373.59660000000002</v>
      </c>
      <c r="AR496" s="122">
        <f>'05-21 Gen Pivot'!X490</f>
        <v>1475.5</v>
      </c>
    </row>
    <row r="497" spans="1:44" x14ac:dyDescent="0.25">
      <c r="A497" s="126">
        <f t="shared" si="207"/>
        <v>44337.249999998821</v>
      </c>
      <c r="B497" s="171">
        <v>385</v>
      </c>
      <c r="C497" s="98"/>
      <c r="D497" s="171"/>
      <c r="E497" s="89">
        <f t="shared" si="208"/>
        <v>385</v>
      </c>
      <c r="F497" s="29">
        <f t="shared" si="187"/>
        <v>486</v>
      </c>
      <c r="G497" s="28" t="str">
        <f t="shared" si="188"/>
        <v>Yes</v>
      </c>
      <c r="H497" s="33">
        <f>'05-21 Hourly Purch Alloc'!F491</f>
        <v>134.86000000000001</v>
      </c>
      <c r="I497" s="23">
        <f t="shared" si="189"/>
        <v>7.18</v>
      </c>
      <c r="J497" s="13">
        <f t="shared" si="190"/>
        <v>134.86000000000001</v>
      </c>
      <c r="K497" s="96">
        <f t="shared" si="191"/>
        <v>134.86000000000001</v>
      </c>
      <c r="L497" s="13">
        <f t="shared" si="192"/>
        <v>340.06640000000004</v>
      </c>
      <c r="M497" s="13">
        <f t="shared" si="193"/>
        <v>715</v>
      </c>
      <c r="N497" s="13">
        <f t="shared" si="194"/>
        <v>480.38</v>
      </c>
      <c r="O497" s="11">
        <f t="shared" si="195"/>
        <v>0</v>
      </c>
      <c r="P497" s="11">
        <f t="shared" si="196"/>
        <v>0</v>
      </c>
      <c r="Q497" s="11">
        <f t="shared" si="197"/>
        <v>0</v>
      </c>
      <c r="R497" s="15">
        <f t="shared" si="198"/>
        <v>0</v>
      </c>
      <c r="S497" s="15">
        <f t="shared" si="199"/>
        <v>0</v>
      </c>
      <c r="T497" s="15">
        <f t="shared" si="200"/>
        <v>0</v>
      </c>
      <c r="U497" s="121">
        <f>'05-21 Hourly Purch Alloc'!J491</f>
        <v>18.340056354738245</v>
      </c>
      <c r="V497" s="109">
        <f t="shared" si="201"/>
        <v>0</v>
      </c>
      <c r="W497" s="16">
        <f t="shared" si="202"/>
        <v>21.206728953433903</v>
      </c>
      <c r="X497" s="17">
        <f t="shared" si="203"/>
        <v>0</v>
      </c>
      <c r="Y497" s="18">
        <f t="shared" si="204"/>
        <v>0</v>
      </c>
      <c r="Z497" s="191"/>
      <c r="AA497" s="113">
        <f t="shared" si="205"/>
        <v>0</v>
      </c>
      <c r="AB497" s="4">
        <f t="shared" si="206"/>
        <v>0</v>
      </c>
      <c r="AD497" s="8"/>
      <c r="AE497" s="46">
        <f>'05-21 Gen Pivot'!V491</f>
        <v>340.06640000000004</v>
      </c>
      <c r="AF497" s="120">
        <f>'05-21 KP Int Load &amp; Marg Loss'!N487</f>
        <v>480.38</v>
      </c>
      <c r="AG497" s="47">
        <f>'05-21 KP Int Load &amp; Marg Loss'!V487</f>
        <v>7.18</v>
      </c>
      <c r="AH497" s="46">
        <f>'05-21 Gen Pivot'!W491</f>
        <v>715</v>
      </c>
      <c r="AJ497" s="122">
        <f>'05-21 Gen Pivot'!Y491</f>
        <v>715</v>
      </c>
      <c r="AL497" s="8">
        <f t="shared" si="209"/>
        <v>0</v>
      </c>
      <c r="AN497" s="8">
        <f t="shared" si="210"/>
        <v>340.06640000000004</v>
      </c>
      <c r="AP497" s="12">
        <f t="shared" si="211"/>
        <v>-374.93359999999996</v>
      </c>
      <c r="AR497" s="122">
        <f>'05-21 Gen Pivot'!X491</f>
        <v>1475.5</v>
      </c>
    </row>
    <row r="498" spans="1:44" x14ac:dyDescent="0.25">
      <c r="A498" s="126">
        <f t="shared" si="207"/>
        <v>44337.291666665486</v>
      </c>
      <c r="B498" s="171">
        <v>385</v>
      </c>
      <c r="C498" s="98"/>
      <c r="D498" s="171"/>
      <c r="E498" s="89">
        <f t="shared" si="208"/>
        <v>385</v>
      </c>
      <c r="F498" s="29">
        <f t="shared" si="187"/>
        <v>487</v>
      </c>
      <c r="G498" s="28" t="str">
        <f t="shared" si="188"/>
        <v>Yes</v>
      </c>
      <c r="H498" s="33">
        <f>'05-21 Hourly Purch Alloc'!F492</f>
        <v>152.989</v>
      </c>
      <c r="I498" s="23">
        <f t="shared" si="189"/>
        <v>7.7899999999999991</v>
      </c>
      <c r="J498" s="13">
        <f t="shared" si="190"/>
        <v>152.989</v>
      </c>
      <c r="K498" s="96">
        <f t="shared" si="191"/>
        <v>152.989</v>
      </c>
      <c r="L498" s="13">
        <f t="shared" si="192"/>
        <v>340.73920000000004</v>
      </c>
      <c r="M498" s="13">
        <f t="shared" si="193"/>
        <v>717.5</v>
      </c>
      <c r="N498" s="13">
        <f t="shared" si="194"/>
        <v>499.12999999999994</v>
      </c>
      <c r="O498" s="11">
        <f t="shared" si="195"/>
        <v>0</v>
      </c>
      <c r="P498" s="11">
        <f t="shared" si="196"/>
        <v>0</v>
      </c>
      <c r="Q498" s="11">
        <f t="shared" si="197"/>
        <v>0</v>
      </c>
      <c r="R498" s="15">
        <f t="shared" si="198"/>
        <v>0</v>
      </c>
      <c r="S498" s="15">
        <f t="shared" si="199"/>
        <v>0</v>
      </c>
      <c r="T498" s="15">
        <f t="shared" si="200"/>
        <v>0</v>
      </c>
      <c r="U498" s="121">
        <f>'05-21 Hourly Purch Alloc'!J492</f>
        <v>20.690030002157016</v>
      </c>
      <c r="V498" s="109">
        <f t="shared" si="201"/>
        <v>0</v>
      </c>
      <c r="W498" s="16">
        <f t="shared" si="202"/>
        <v>21.206728953433903</v>
      </c>
      <c r="X498" s="17">
        <f t="shared" si="203"/>
        <v>0</v>
      </c>
      <c r="Y498" s="18">
        <f t="shared" si="204"/>
        <v>0</v>
      </c>
      <c r="Z498" s="191"/>
      <c r="AA498" s="113">
        <f t="shared" si="205"/>
        <v>0</v>
      </c>
      <c r="AB498" s="4">
        <f t="shared" si="206"/>
        <v>0</v>
      </c>
      <c r="AD498" s="8"/>
      <c r="AE498" s="46">
        <f>'05-21 Gen Pivot'!V492</f>
        <v>340.73920000000004</v>
      </c>
      <c r="AF498" s="120">
        <f>'05-21 KP Int Load &amp; Marg Loss'!N488</f>
        <v>499.12999999999994</v>
      </c>
      <c r="AG498" s="47">
        <f>'05-21 KP Int Load &amp; Marg Loss'!V488</f>
        <v>7.7899999999999991</v>
      </c>
      <c r="AH498" s="46">
        <f>'05-21 Gen Pivot'!W492</f>
        <v>717.5</v>
      </c>
      <c r="AJ498" s="122">
        <f>'05-21 Gen Pivot'!Y492</f>
        <v>717</v>
      </c>
      <c r="AL498" s="8">
        <f t="shared" si="209"/>
        <v>0.5</v>
      </c>
      <c r="AN498" s="8">
        <f t="shared" si="210"/>
        <v>340.73920000000004</v>
      </c>
      <c r="AP498" s="12">
        <f t="shared" si="211"/>
        <v>-376.76079999999996</v>
      </c>
      <c r="AR498" s="122">
        <f>'05-21 Gen Pivot'!X492</f>
        <v>1475.5</v>
      </c>
    </row>
    <row r="499" spans="1:44" x14ac:dyDescent="0.25">
      <c r="A499" s="126">
        <f t="shared" si="207"/>
        <v>44337.33333333215</v>
      </c>
      <c r="B499" s="171">
        <v>385</v>
      </c>
      <c r="C499" s="98"/>
      <c r="D499" s="171"/>
      <c r="E499" s="89">
        <f t="shared" si="208"/>
        <v>385</v>
      </c>
      <c r="F499" s="29">
        <f t="shared" si="187"/>
        <v>488</v>
      </c>
      <c r="G499" s="28" t="str">
        <f t="shared" si="188"/>
        <v>Yes</v>
      </c>
      <c r="H499" s="33">
        <f>'05-21 Hourly Purch Alloc'!F493</f>
        <v>181.119</v>
      </c>
      <c r="I499" s="23">
        <f t="shared" si="189"/>
        <v>7.88</v>
      </c>
      <c r="J499" s="13">
        <f t="shared" si="190"/>
        <v>181.119</v>
      </c>
      <c r="K499" s="96">
        <f t="shared" si="191"/>
        <v>181.119</v>
      </c>
      <c r="L499" s="13">
        <f t="shared" si="192"/>
        <v>342.50579999999997</v>
      </c>
      <c r="M499" s="13">
        <f t="shared" si="193"/>
        <v>707.5</v>
      </c>
      <c r="N499" s="13">
        <f t="shared" si="194"/>
        <v>527.33999999999992</v>
      </c>
      <c r="O499" s="11">
        <f t="shared" si="195"/>
        <v>0</v>
      </c>
      <c r="P499" s="11">
        <f t="shared" si="196"/>
        <v>0</v>
      </c>
      <c r="Q499" s="11">
        <f t="shared" si="197"/>
        <v>0</v>
      </c>
      <c r="R499" s="15">
        <f t="shared" si="198"/>
        <v>0</v>
      </c>
      <c r="S499" s="15">
        <f t="shared" si="199"/>
        <v>0</v>
      </c>
      <c r="T499" s="15">
        <f t="shared" si="200"/>
        <v>0</v>
      </c>
      <c r="U499" s="121">
        <f>'05-21 Hourly Purch Alloc'!J493</f>
        <v>22.909976313915166</v>
      </c>
      <c r="V499" s="109">
        <f t="shared" si="201"/>
        <v>0</v>
      </c>
      <c r="W499" s="16">
        <f t="shared" si="202"/>
        <v>21.206728953433903</v>
      </c>
      <c r="X499" s="17">
        <f t="shared" si="203"/>
        <v>0</v>
      </c>
      <c r="Y499" s="18">
        <f t="shared" si="204"/>
        <v>0</v>
      </c>
      <c r="Z499" s="191"/>
      <c r="AA499" s="113">
        <f t="shared" si="205"/>
        <v>0</v>
      </c>
      <c r="AB499" s="4">
        <f t="shared" si="206"/>
        <v>0</v>
      </c>
      <c r="AD499" s="8"/>
      <c r="AE499" s="46">
        <f>'05-21 Gen Pivot'!V493</f>
        <v>342.50579999999997</v>
      </c>
      <c r="AF499" s="120">
        <f>'05-21 KP Int Load &amp; Marg Loss'!N489</f>
        <v>527.33999999999992</v>
      </c>
      <c r="AG499" s="47">
        <f>'05-21 KP Int Load &amp; Marg Loss'!V489</f>
        <v>7.88</v>
      </c>
      <c r="AH499" s="46">
        <f>'05-21 Gen Pivot'!W493</f>
        <v>707.5</v>
      </c>
      <c r="AJ499" s="122">
        <f>'05-21 Gen Pivot'!Y493</f>
        <v>707.5</v>
      </c>
      <c r="AL499" s="8">
        <f t="shared" si="209"/>
        <v>0</v>
      </c>
      <c r="AN499" s="8">
        <f t="shared" si="210"/>
        <v>342.50579999999997</v>
      </c>
      <c r="AP499" s="12">
        <f t="shared" si="211"/>
        <v>-364.99420000000003</v>
      </c>
      <c r="AR499" s="122">
        <f>'05-21 Gen Pivot'!X493</f>
        <v>1475.5</v>
      </c>
    </row>
    <row r="500" spans="1:44" x14ac:dyDescent="0.25">
      <c r="A500" s="126">
        <f t="shared" si="207"/>
        <v>44337.374999998814</v>
      </c>
      <c r="B500" s="171">
        <v>385</v>
      </c>
      <c r="C500" s="98"/>
      <c r="D500" s="171"/>
      <c r="E500" s="89">
        <f t="shared" si="208"/>
        <v>385</v>
      </c>
      <c r="F500" s="29">
        <f t="shared" si="187"/>
        <v>489</v>
      </c>
      <c r="G500" s="28" t="str">
        <f t="shared" si="188"/>
        <v>Yes</v>
      </c>
      <c r="H500" s="33">
        <f>'05-21 Hourly Purch Alloc'!F494</f>
        <v>199.535</v>
      </c>
      <c r="I500" s="23">
        <f t="shared" si="189"/>
        <v>8.2899999999999991</v>
      </c>
      <c r="J500" s="13">
        <f t="shared" si="190"/>
        <v>199.535</v>
      </c>
      <c r="K500" s="96">
        <f t="shared" si="191"/>
        <v>199.535</v>
      </c>
      <c r="L500" s="13">
        <f t="shared" si="192"/>
        <v>340.67820000000006</v>
      </c>
      <c r="M500" s="13">
        <f t="shared" si="193"/>
        <v>708.5</v>
      </c>
      <c r="N500" s="13">
        <f t="shared" si="194"/>
        <v>548.5</v>
      </c>
      <c r="O500" s="11">
        <f t="shared" si="195"/>
        <v>0</v>
      </c>
      <c r="P500" s="11">
        <f t="shared" si="196"/>
        <v>0</v>
      </c>
      <c r="Q500" s="11">
        <f t="shared" si="197"/>
        <v>0</v>
      </c>
      <c r="R500" s="15">
        <f t="shared" si="198"/>
        <v>0</v>
      </c>
      <c r="S500" s="15">
        <f t="shared" si="199"/>
        <v>0</v>
      </c>
      <c r="T500" s="15">
        <f t="shared" si="200"/>
        <v>0</v>
      </c>
      <c r="U500" s="121">
        <f>'05-21 Hourly Purch Alloc'!J494</f>
        <v>23.43282657177939</v>
      </c>
      <c r="V500" s="109">
        <f t="shared" si="201"/>
        <v>0</v>
      </c>
      <c r="W500" s="16">
        <f t="shared" si="202"/>
        <v>21.206728953433903</v>
      </c>
      <c r="X500" s="17">
        <f t="shared" si="203"/>
        <v>0</v>
      </c>
      <c r="Y500" s="18">
        <f t="shared" si="204"/>
        <v>0</v>
      </c>
      <c r="Z500" s="191"/>
      <c r="AA500" s="113">
        <f t="shared" si="205"/>
        <v>0</v>
      </c>
      <c r="AB500" s="4">
        <f t="shared" si="206"/>
        <v>0</v>
      </c>
      <c r="AD500" s="8"/>
      <c r="AE500" s="46">
        <f>'05-21 Gen Pivot'!V494</f>
        <v>340.67820000000006</v>
      </c>
      <c r="AF500" s="120">
        <f>'05-21 KP Int Load &amp; Marg Loss'!N490</f>
        <v>548.5</v>
      </c>
      <c r="AG500" s="47">
        <f>'05-21 KP Int Load &amp; Marg Loss'!V490</f>
        <v>8.2899999999999991</v>
      </c>
      <c r="AH500" s="46">
        <f>'05-21 Gen Pivot'!W494</f>
        <v>708.5</v>
      </c>
      <c r="AJ500" s="122">
        <f>'05-21 Gen Pivot'!Y494</f>
        <v>708.5</v>
      </c>
      <c r="AL500" s="8">
        <f t="shared" si="209"/>
        <v>0</v>
      </c>
      <c r="AN500" s="8">
        <f t="shared" si="210"/>
        <v>340.67820000000006</v>
      </c>
      <c r="AP500" s="12">
        <f t="shared" si="211"/>
        <v>-367.82179999999994</v>
      </c>
      <c r="AR500" s="122">
        <f>'05-21 Gen Pivot'!X494</f>
        <v>1475.5</v>
      </c>
    </row>
    <row r="501" spans="1:44" x14ac:dyDescent="0.25">
      <c r="A501" s="126">
        <f t="shared" si="207"/>
        <v>44337.416666665478</v>
      </c>
      <c r="B501" s="171">
        <v>385</v>
      </c>
      <c r="C501" s="98"/>
      <c r="D501" s="171"/>
      <c r="E501" s="89">
        <f t="shared" si="208"/>
        <v>385</v>
      </c>
      <c r="F501" s="29">
        <f t="shared" si="187"/>
        <v>490</v>
      </c>
      <c r="G501" s="28" t="str">
        <f t="shared" si="188"/>
        <v>Yes</v>
      </c>
      <c r="H501" s="33">
        <f>'05-21 Hourly Purch Alloc'!F495</f>
        <v>223.50500000000002</v>
      </c>
      <c r="I501" s="23">
        <f t="shared" si="189"/>
        <v>8.4899999999999984</v>
      </c>
      <c r="J501" s="13">
        <f t="shared" si="190"/>
        <v>223.50500000000002</v>
      </c>
      <c r="K501" s="96">
        <f t="shared" si="191"/>
        <v>223.50500000000002</v>
      </c>
      <c r="L501" s="13">
        <f t="shared" si="192"/>
        <v>346.72859999999997</v>
      </c>
      <c r="M501" s="13">
        <f t="shared" si="193"/>
        <v>813.5</v>
      </c>
      <c r="N501" s="13">
        <f t="shared" si="194"/>
        <v>570.35</v>
      </c>
      <c r="O501" s="11">
        <f t="shared" si="195"/>
        <v>0</v>
      </c>
      <c r="P501" s="11">
        <f t="shared" si="196"/>
        <v>0</v>
      </c>
      <c r="Q501" s="11">
        <f t="shared" si="197"/>
        <v>0</v>
      </c>
      <c r="R501" s="15">
        <f t="shared" si="198"/>
        <v>0</v>
      </c>
      <c r="S501" s="15">
        <f t="shared" si="199"/>
        <v>0</v>
      </c>
      <c r="T501" s="15">
        <f t="shared" si="200"/>
        <v>0</v>
      </c>
      <c r="U501" s="121">
        <f>'05-21 Hourly Purch Alloc'!J495</f>
        <v>22.284958882351624</v>
      </c>
      <c r="V501" s="109">
        <f t="shared" si="201"/>
        <v>0</v>
      </c>
      <c r="W501" s="16">
        <f t="shared" si="202"/>
        <v>21.206728953433903</v>
      </c>
      <c r="X501" s="17">
        <f t="shared" si="203"/>
        <v>0</v>
      </c>
      <c r="Y501" s="18">
        <f t="shared" si="204"/>
        <v>0</v>
      </c>
      <c r="Z501" s="191"/>
      <c r="AA501" s="113">
        <f t="shared" si="205"/>
        <v>0</v>
      </c>
      <c r="AB501" s="4">
        <f t="shared" si="206"/>
        <v>0</v>
      </c>
      <c r="AD501" s="8"/>
      <c r="AE501" s="46">
        <f>'05-21 Gen Pivot'!V495</f>
        <v>346.72859999999997</v>
      </c>
      <c r="AF501" s="120">
        <f>'05-21 KP Int Load &amp; Marg Loss'!N491</f>
        <v>570.35</v>
      </c>
      <c r="AG501" s="47">
        <f>'05-21 KP Int Load &amp; Marg Loss'!V491</f>
        <v>8.4899999999999984</v>
      </c>
      <c r="AH501" s="46">
        <f>'05-21 Gen Pivot'!W495</f>
        <v>813.5</v>
      </c>
      <c r="AJ501" s="122">
        <f>'05-21 Gen Pivot'!Y495</f>
        <v>812</v>
      </c>
      <c r="AL501" s="8">
        <f t="shared" si="209"/>
        <v>1.5</v>
      </c>
      <c r="AN501" s="8">
        <f t="shared" si="210"/>
        <v>346.72859999999997</v>
      </c>
      <c r="AP501" s="12">
        <f t="shared" si="211"/>
        <v>-466.77140000000003</v>
      </c>
      <c r="AR501" s="122">
        <f>'05-21 Gen Pivot'!X495</f>
        <v>1475.5</v>
      </c>
    </row>
    <row r="502" spans="1:44" x14ac:dyDescent="0.25">
      <c r="A502" s="126">
        <f t="shared" si="207"/>
        <v>44337.458333332143</v>
      </c>
      <c r="B502" s="171">
        <v>385</v>
      </c>
      <c r="C502" s="98"/>
      <c r="D502" s="171"/>
      <c r="E502" s="89">
        <f t="shared" si="208"/>
        <v>385</v>
      </c>
      <c r="F502" s="29">
        <f t="shared" si="187"/>
        <v>491</v>
      </c>
      <c r="G502" s="28" t="str">
        <f t="shared" si="188"/>
        <v>Yes</v>
      </c>
      <c r="H502" s="33">
        <f>'05-21 Hourly Purch Alloc'!F496</f>
        <v>257.245</v>
      </c>
      <c r="I502" s="23">
        <f t="shared" si="189"/>
        <v>9.18</v>
      </c>
      <c r="J502" s="13">
        <f t="shared" si="190"/>
        <v>257.245</v>
      </c>
      <c r="K502" s="96">
        <f t="shared" si="191"/>
        <v>257.245</v>
      </c>
      <c r="L502" s="13">
        <f t="shared" si="192"/>
        <v>389.4366</v>
      </c>
      <c r="M502" s="13">
        <f t="shared" si="193"/>
        <v>890.5</v>
      </c>
      <c r="N502" s="13">
        <f t="shared" si="194"/>
        <v>606.27999999999986</v>
      </c>
      <c r="O502" s="11">
        <f t="shared" si="195"/>
        <v>0</v>
      </c>
      <c r="P502" s="11">
        <f t="shared" si="196"/>
        <v>0</v>
      </c>
      <c r="Q502" s="11">
        <f t="shared" si="197"/>
        <v>0</v>
      </c>
      <c r="R502" s="15">
        <f t="shared" si="198"/>
        <v>0</v>
      </c>
      <c r="S502" s="15">
        <f t="shared" si="199"/>
        <v>0</v>
      </c>
      <c r="T502" s="15">
        <f t="shared" si="200"/>
        <v>0</v>
      </c>
      <c r="U502" s="121">
        <f>'05-21 Hourly Purch Alloc'!J496</f>
        <v>24.710960496802659</v>
      </c>
      <c r="V502" s="109">
        <f t="shared" si="201"/>
        <v>0</v>
      </c>
      <c r="W502" s="16">
        <f t="shared" si="202"/>
        <v>21.206728953433903</v>
      </c>
      <c r="X502" s="17">
        <f t="shared" si="203"/>
        <v>0</v>
      </c>
      <c r="Y502" s="18">
        <f t="shared" si="204"/>
        <v>0</v>
      </c>
      <c r="Z502" s="191"/>
      <c r="AA502" s="113">
        <f t="shared" si="205"/>
        <v>0</v>
      </c>
      <c r="AB502" s="4">
        <f t="shared" si="206"/>
        <v>0</v>
      </c>
      <c r="AD502" s="8"/>
      <c r="AE502" s="46">
        <f>'05-21 Gen Pivot'!V496</f>
        <v>389.4366</v>
      </c>
      <c r="AF502" s="120">
        <f>'05-21 KP Int Load &amp; Marg Loss'!N492</f>
        <v>606.27999999999986</v>
      </c>
      <c r="AG502" s="47">
        <f>'05-21 KP Int Load &amp; Marg Loss'!V492</f>
        <v>9.18</v>
      </c>
      <c r="AH502" s="46">
        <f>'05-21 Gen Pivot'!W496</f>
        <v>890.5</v>
      </c>
      <c r="AJ502" s="122">
        <f>'05-21 Gen Pivot'!Y496</f>
        <v>888</v>
      </c>
      <c r="AL502" s="8">
        <f t="shared" si="209"/>
        <v>2.5</v>
      </c>
      <c r="AN502" s="8">
        <f t="shared" si="210"/>
        <v>389.4366</v>
      </c>
      <c r="AP502" s="12">
        <f t="shared" si="211"/>
        <v>-501.0634</v>
      </c>
      <c r="AR502" s="122">
        <f>'05-21 Gen Pivot'!X496</f>
        <v>1475.5</v>
      </c>
    </row>
    <row r="503" spans="1:44" x14ac:dyDescent="0.25">
      <c r="A503" s="126">
        <f t="shared" si="207"/>
        <v>44337.499999998807</v>
      </c>
      <c r="B503" s="171">
        <v>385</v>
      </c>
      <c r="C503" s="98"/>
      <c r="D503" s="171"/>
      <c r="E503" s="89">
        <f t="shared" si="208"/>
        <v>385</v>
      </c>
      <c r="F503" s="29">
        <f t="shared" si="187"/>
        <v>492</v>
      </c>
      <c r="G503" s="28" t="str">
        <f t="shared" si="188"/>
        <v>Yes</v>
      </c>
      <c r="H503" s="33">
        <f>'05-21 Hourly Purch Alloc'!F497</f>
        <v>284.00900000000001</v>
      </c>
      <c r="I503" s="23">
        <f t="shared" si="189"/>
        <v>9.59</v>
      </c>
      <c r="J503" s="13">
        <f t="shared" si="190"/>
        <v>284.00900000000001</v>
      </c>
      <c r="K503" s="96">
        <f t="shared" si="191"/>
        <v>284.00900000000001</v>
      </c>
      <c r="L503" s="13">
        <f t="shared" si="192"/>
        <v>347.9948</v>
      </c>
      <c r="M503" s="13">
        <f t="shared" si="193"/>
        <v>811</v>
      </c>
      <c r="N503" s="13">
        <f t="shared" si="194"/>
        <v>631.94999999999993</v>
      </c>
      <c r="O503" s="11">
        <f t="shared" si="195"/>
        <v>0</v>
      </c>
      <c r="P503" s="11">
        <f t="shared" si="196"/>
        <v>0</v>
      </c>
      <c r="Q503" s="11">
        <f t="shared" si="197"/>
        <v>0</v>
      </c>
      <c r="R503" s="15">
        <f t="shared" si="198"/>
        <v>0</v>
      </c>
      <c r="S503" s="15">
        <f t="shared" si="199"/>
        <v>0</v>
      </c>
      <c r="T503" s="15">
        <f t="shared" si="200"/>
        <v>0</v>
      </c>
      <c r="U503" s="121">
        <f>'05-21 Hourly Purch Alloc'!J497</f>
        <v>25.516984665978896</v>
      </c>
      <c r="V503" s="109">
        <f t="shared" si="201"/>
        <v>0</v>
      </c>
      <c r="W503" s="16">
        <f t="shared" si="202"/>
        <v>21.206728953433903</v>
      </c>
      <c r="X503" s="17">
        <f t="shared" si="203"/>
        <v>0</v>
      </c>
      <c r="Y503" s="18">
        <f t="shared" si="204"/>
        <v>0</v>
      </c>
      <c r="Z503" s="191"/>
      <c r="AA503" s="113">
        <f t="shared" si="205"/>
        <v>0</v>
      </c>
      <c r="AB503" s="4">
        <f t="shared" si="206"/>
        <v>0</v>
      </c>
      <c r="AD503" s="8"/>
      <c r="AE503" s="46">
        <f>'05-21 Gen Pivot'!V497</f>
        <v>347.9948</v>
      </c>
      <c r="AF503" s="120">
        <f>'05-21 KP Int Load &amp; Marg Loss'!N493</f>
        <v>631.94999999999993</v>
      </c>
      <c r="AG503" s="47">
        <f>'05-21 KP Int Load &amp; Marg Loss'!V493</f>
        <v>9.59</v>
      </c>
      <c r="AH503" s="46">
        <f>'05-21 Gen Pivot'!W497</f>
        <v>811</v>
      </c>
      <c r="AJ503" s="122">
        <f>'05-21 Gen Pivot'!Y497</f>
        <v>809.5</v>
      </c>
      <c r="AL503" s="8">
        <f t="shared" si="209"/>
        <v>1.5</v>
      </c>
      <c r="AN503" s="8">
        <f t="shared" si="210"/>
        <v>347.9948</v>
      </c>
      <c r="AP503" s="12">
        <f t="shared" si="211"/>
        <v>-463.0052</v>
      </c>
      <c r="AR503" s="122">
        <f>'05-21 Gen Pivot'!X497</f>
        <v>1475.5</v>
      </c>
    </row>
    <row r="504" spans="1:44" x14ac:dyDescent="0.25">
      <c r="A504" s="126">
        <f t="shared" si="207"/>
        <v>44337.541666665471</v>
      </c>
      <c r="B504" s="171">
        <v>385</v>
      </c>
      <c r="C504" s="98"/>
      <c r="D504" s="171"/>
      <c r="E504" s="89">
        <f t="shared" si="208"/>
        <v>385</v>
      </c>
      <c r="F504" s="29">
        <f t="shared" si="187"/>
        <v>493</v>
      </c>
      <c r="G504" s="28" t="str">
        <f t="shared" si="188"/>
        <v>Yes</v>
      </c>
      <c r="H504" s="33">
        <f>'05-21 Hourly Purch Alloc'!F498</f>
        <v>320.26700000000005</v>
      </c>
      <c r="I504" s="23">
        <f t="shared" si="189"/>
        <v>10.49</v>
      </c>
      <c r="J504" s="13">
        <f t="shared" si="190"/>
        <v>320.26700000000005</v>
      </c>
      <c r="K504" s="96">
        <f t="shared" si="191"/>
        <v>320.26700000000005</v>
      </c>
      <c r="L504" s="13">
        <f t="shared" si="192"/>
        <v>390.68179999999995</v>
      </c>
      <c r="M504" s="13">
        <f t="shared" si="193"/>
        <v>884</v>
      </c>
      <c r="N504" s="13">
        <f t="shared" si="194"/>
        <v>669.11</v>
      </c>
      <c r="O504" s="11">
        <f t="shared" si="195"/>
        <v>0</v>
      </c>
      <c r="P504" s="11">
        <f t="shared" si="196"/>
        <v>0</v>
      </c>
      <c r="Q504" s="11">
        <f t="shared" si="197"/>
        <v>0</v>
      </c>
      <c r="R504" s="15">
        <f t="shared" si="198"/>
        <v>0</v>
      </c>
      <c r="S504" s="15">
        <f t="shared" si="199"/>
        <v>0</v>
      </c>
      <c r="T504" s="15">
        <f t="shared" si="200"/>
        <v>0</v>
      </c>
      <c r="U504" s="121">
        <f>'05-21 Hourly Purch Alloc'!J498</f>
        <v>24.627986773535827</v>
      </c>
      <c r="V504" s="109">
        <f t="shared" si="201"/>
        <v>0</v>
      </c>
      <c r="W504" s="16">
        <f t="shared" si="202"/>
        <v>21.206728953433903</v>
      </c>
      <c r="X504" s="17">
        <f t="shared" si="203"/>
        <v>0</v>
      </c>
      <c r="Y504" s="18">
        <f t="shared" si="204"/>
        <v>0</v>
      </c>
      <c r="Z504" s="191"/>
      <c r="AA504" s="113">
        <f t="shared" si="205"/>
        <v>0</v>
      </c>
      <c r="AB504" s="4">
        <f t="shared" si="206"/>
        <v>0</v>
      </c>
      <c r="AD504" s="8"/>
      <c r="AE504" s="46">
        <f>'05-21 Gen Pivot'!V498</f>
        <v>390.68179999999995</v>
      </c>
      <c r="AF504" s="120">
        <f>'05-21 KP Int Load &amp; Marg Loss'!N494</f>
        <v>669.11</v>
      </c>
      <c r="AG504" s="47">
        <f>'05-21 KP Int Load &amp; Marg Loss'!V494</f>
        <v>10.49</v>
      </c>
      <c r="AH504" s="46">
        <f>'05-21 Gen Pivot'!W498</f>
        <v>884</v>
      </c>
      <c r="AJ504" s="122">
        <f>'05-21 Gen Pivot'!Y498</f>
        <v>881.5</v>
      </c>
      <c r="AL504" s="8">
        <f t="shared" si="209"/>
        <v>2.5</v>
      </c>
      <c r="AN504" s="8">
        <f t="shared" si="210"/>
        <v>390.68179999999995</v>
      </c>
      <c r="AP504" s="12">
        <f t="shared" si="211"/>
        <v>-493.31820000000005</v>
      </c>
      <c r="AR504" s="122">
        <f>'05-21 Gen Pivot'!X498</f>
        <v>1475.5</v>
      </c>
    </row>
    <row r="505" spans="1:44" x14ac:dyDescent="0.25">
      <c r="A505" s="126">
        <f t="shared" si="207"/>
        <v>44337.583333332135</v>
      </c>
      <c r="B505" s="171">
        <v>385</v>
      </c>
      <c r="C505" s="98"/>
      <c r="D505" s="171"/>
      <c r="E505" s="89">
        <f t="shared" si="208"/>
        <v>385</v>
      </c>
      <c r="F505" s="29">
        <f t="shared" si="187"/>
        <v>494</v>
      </c>
      <c r="G505" s="28" t="str">
        <f t="shared" si="188"/>
        <v>Yes</v>
      </c>
      <c r="H505" s="33">
        <f>'05-21 Hourly Purch Alloc'!F499</f>
        <v>225.49399999999997</v>
      </c>
      <c r="I505" s="23">
        <f t="shared" si="189"/>
        <v>11.48</v>
      </c>
      <c r="J505" s="13">
        <f t="shared" si="190"/>
        <v>225.49399999999997</v>
      </c>
      <c r="K505" s="96">
        <f t="shared" si="191"/>
        <v>225.49399999999997</v>
      </c>
      <c r="L505" s="13">
        <f t="shared" si="192"/>
        <v>461.56819999999999</v>
      </c>
      <c r="M505" s="13">
        <f t="shared" si="193"/>
        <v>890.5</v>
      </c>
      <c r="N505" s="13">
        <f t="shared" si="194"/>
        <v>698.53999999999985</v>
      </c>
      <c r="O505" s="11">
        <f t="shared" si="195"/>
        <v>0</v>
      </c>
      <c r="P505" s="11">
        <f t="shared" si="196"/>
        <v>0</v>
      </c>
      <c r="Q505" s="11">
        <f t="shared" si="197"/>
        <v>0</v>
      </c>
      <c r="R505" s="15">
        <f t="shared" si="198"/>
        <v>0</v>
      </c>
      <c r="S505" s="15">
        <f t="shared" si="199"/>
        <v>0</v>
      </c>
      <c r="T505" s="15">
        <f t="shared" si="200"/>
        <v>0</v>
      </c>
      <c r="U505" s="121">
        <f>'05-21 Hourly Purch Alloc'!J499</f>
        <v>35.281997117439936</v>
      </c>
      <c r="V505" s="109">
        <f t="shared" si="201"/>
        <v>0</v>
      </c>
      <c r="W505" s="16">
        <f t="shared" si="202"/>
        <v>21.206728953433903</v>
      </c>
      <c r="X505" s="17">
        <f t="shared" si="203"/>
        <v>0</v>
      </c>
      <c r="Y505" s="18">
        <f t="shared" si="204"/>
        <v>0</v>
      </c>
      <c r="Z505" s="191"/>
      <c r="AA505" s="113">
        <f t="shared" si="205"/>
        <v>0</v>
      </c>
      <c r="AB505" s="4">
        <f t="shared" si="206"/>
        <v>0</v>
      </c>
      <c r="AD505" s="8"/>
      <c r="AE505" s="46">
        <f>'05-21 Gen Pivot'!V499</f>
        <v>461.56819999999999</v>
      </c>
      <c r="AF505" s="120">
        <f>'05-21 KP Int Load &amp; Marg Loss'!N495</f>
        <v>698.53999999999985</v>
      </c>
      <c r="AG505" s="47">
        <f>'05-21 KP Int Load &amp; Marg Loss'!V495</f>
        <v>11.48</v>
      </c>
      <c r="AH505" s="46">
        <f>'05-21 Gen Pivot'!W499</f>
        <v>890.5</v>
      </c>
      <c r="AJ505" s="122">
        <f>'05-21 Gen Pivot'!Y499</f>
        <v>888</v>
      </c>
      <c r="AL505" s="8">
        <f t="shared" si="209"/>
        <v>2.5</v>
      </c>
      <c r="AN505" s="8">
        <f t="shared" si="210"/>
        <v>461.56819999999999</v>
      </c>
      <c r="AP505" s="12">
        <f t="shared" si="211"/>
        <v>-428.93180000000001</v>
      </c>
      <c r="AR505" s="122">
        <f>'05-21 Gen Pivot'!X499</f>
        <v>1475.5</v>
      </c>
    </row>
    <row r="506" spans="1:44" x14ac:dyDescent="0.25">
      <c r="A506" s="126">
        <f t="shared" si="207"/>
        <v>44337.624999998799</v>
      </c>
      <c r="B506" s="171">
        <v>385</v>
      </c>
      <c r="C506" s="98"/>
      <c r="D506" s="171"/>
      <c r="E506" s="89">
        <f t="shared" si="208"/>
        <v>385</v>
      </c>
      <c r="F506" s="29">
        <f t="shared" si="187"/>
        <v>495</v>
      </c>
      <c r="G506" s="28" t="str">
        <f t="shared" si="188"/>
        <v>Yes</v>
      </c>
      <c r="H506" s="33">
        <f>'05-21 Hourly Purch Alloc'!F500</f>
        <v>209.589</v>
      </c>
      <c r="I506" s="23">
        <f t="shared" si="189"/>
        <v>12.19</v>
      </c>
      <c r="J506" s="13">
        <f t="shared" si="190"/>
        <v>209.589</v>
      </c>
      <c r="K506" s="96">
        <f t="shared" si="191"/>
        <v>209.589</v>
      </c>
      <c r="L506" s="13">
        <f t="shared" si="192"/>
        <v>504.80119999999999</v>
      </c>
      <c r="M506" s="13">
        <f t="shared" si="193"/>
        <v>872</v>
      </c>
      <c r="N506" s="13">
        <f t="shared" si="194"/>
        <v>726.58999999999992</v>
      </c>
      <c r="O506" s="11">
        <f t="shared" si="195"/>
        <v>0</v>
      </c>
      <c r="P506" s="11">
        <f t="shared" si="196"/>
        <v>0</v>
      </c>
      <c r="Q506" s="11">
        <f t="shared" si="197"/>
        <v>0</v>
      </c>
      <c r="R506" s="15">
        <f t="shared" si="198"/>
        <v>0</v>
      </c>
      <c r="S506" s="15">
        <f t="shared" si="199"/>
        <v>0</v>
      </c>
      <c r="T506" s="15">
        <f t="shared" si="200"/>
        <v>0</v>
      </c>
      <c r="U506" s="121">
        <f>'05-21 Hourly Purch Alloc'!J500</f>
        <v>33.132001240523117</v>
      </c>
      <c r="V506" s="109">
        <f t="shared" si="201"/>
        <v>0</v>
      </c>
      <c r="W506" s="16">
        <f t="shared" si="202"/>
        <v>21.206728953433903</v>
      </c>
      <c r="X506" s="17">
        <f t="shared" si="203"/>
        <v>0</v>
      </c>
      <c r="Y506" s="18">
        <f t="shared" si="204"/>
        <v>0</v>
      </c>
      <c r="Z506" s="191"/>
      <c r="AA506" s="113">
        <f t="shared" si="205"/>
        <v>0</v>
      </c>
      <c r="AB506" s="4">
        <f t="shared" si="206"/>
        <v>0</v>
      </c>
      <c r="AD506" s="8"/>
      <c r="AE506" s="46">
        <f>'05-21 Gen Pivot'!V500</f>
        <v>504.80119999999999</v>
      </c>
      <c r="AF506" s="120">
        <f>'05-21 KP Int Load &amp; Marg Loss'!N496</f>
        <v>726.58999999999992</v>
      </c>
      <c r="AG506" s="47">
        <f>'05-21 KP Int Load &amp; Marg Loss'!V496</f>
        <v>12.19</v>
      </c>
      <c r="AH506" s="46">
        <f>'05-21 Gen Pivot'!W500</f>
        <v>872</v>
      </c>
      <c r="AJ506" s="122">
        <f>'05-21 Gen Pivot'!Y500</f>
        <v>870</v>
      </c>
      <c r="AL506" s="8">
        <f t="shared" si="209"/>
        <v>2</v>
      </c>
      <c r="AN506" s="8">
        <f t="shared" si="210"/>
        <v>504.80119999999999</v>
      </c>
      <c r="AP506" s="12">
        <f t="shared" si="211"/>
        <v>-367.19880000000001</v>
      </c>
      <c r="AR506" s="122">
        <f>'05-21 Gen Pivot'!X500</f>
        <v>1475.5</v>
      </c>
    </row>
    <row r="507" spans="1:44" x14ac:dyDescent="0.25">
      <c r="A507" s="126">
        <f t="shared" si="207"/>
        <v>44337.666666665464</v>
      </c>
      <c r="B507" s="171">
        <v>385</v>
      </c>
      <c r="C507" s="98"/>
      <c r="D507" s="171"/>
      <c r="E507" s="89">
        <f t="shared" si="208"/>
        <v>385</v>
      </c>
      <c r="F507" s="29">
        <f t="shared" si="187"/>
        <v>496</v>
      </c>
      <c r="G507" s="28" t="str">
        <f t="shared" si="188"/>
        <v>Yes</v>
      </c>
      <c r="H507" s="33">
        <f>'05-21 Hourly Purch Alloc'!F501</f>
        <v>161.363</v>
      </c>
      <c r="I507" s="23">
        <f t="shared" si="189"/>
        <v>12.48</v>
      </c>
      <c r="J507" s="13">
        <f t="shared" si="190"/>
        <v>161.363</v>
      </c>
      <c r="K507" s="96">
        <f t="shared" si="191"/>
        <v>161.363</v>
      </c>
      <c r="L507" s="13">
        <f t="shared" si="192"/>
        <v>574.44999999999993</v>
      </c>
      <c r="M507" s="13">
        <f t="shared" si="193"/>
        <v>890.5</v>
      </c>
      <c r="N507" s="13">
        <f t="shared" si="194"/>
        <v>748.29</v>
      </c>
      <c r="O507" s="11">
        <f t="shared" si="195"/>
        <v>0</v>
      </c>
      <c r="P507" s="11">
        <f t="shared" si="196"/>
        <v>0</v>
      </c>
      <c r="Q507" s="11">
        <f t="shared" si="197"/>
        <v>0</v>
      </c>
      <c r="R507" s="15">
        <f t="shared" si="198"/>
        <v>0</v>
      </c>
      <c r="S507" s="15">
        <f t="shared" si="199"/>
        <v>0</v>
      </c>
      <c r="T507" s="15">
        <f t="shared" si="200"/>
        <v>0</v>
      </c>
      <c r="U507" s="121">
        <f>'05-21 Hourly Purch Alloc'!J501</f>
        <v>33.260000619720749</v>
      </c>
      <c r="V507" s="109">
        <f t="shared" si="201"/>
        <v>0</v>
      </c>
      <c r="W507" s="16">
        <f t="shared" si="202"/>
        <v>21.206728953433903</v>
      </c>
      <c r="X507" s="17">
        <f t="shared" si="203"/>
        <v>0</v>
      </c>
      <c r="Y507" s="18">
        <f t="shared" si="204"/>
        <v>0</v>
      </c>
      <c r="Z507" s="191"/>
      <c r="AA507" s="113">
        <f t="shared" si="205"/>
        <v>0</v>
      </c>
      <c r="AB507" s="4">
        <f t="shared" si="206"/>
        <v>0</v>
      </c>
      <c r="AD507" s="8"/>
      <c r="AE507" s="46">
        <f>'05-21 Gen Pivot'!V501</f>
        <v>574.44999999999993</v>
      </c>
      <c r="AF507" s="120">
        <f>'05-21 KP Int Load &amp; Marg Loss'!N497</f>
        <v>748.29</v>
      </c>
      <c r="AG507" s="47">
        <f>'05-21 KP Int Load &amp; Marg Loss'!V497</f>
        <v>12.48</v>
      </c>
      <c r="AH507" s="46">
        <f>'05-21 Gen Pivot'!W501</f>
        <v>890.5</v>
      </c>
      <c r="AJ507" s="122">
        <f>'05-21 Gen Pivot'!Y501</f>
        <v>888</v>
      </c>
      <c r="AL507" s="8">
        <f t="shared" si="209"/>
        <v>2.5</v>
      </c>
      <c r="AN507" s="8">
        <f t="shared" si="210"/>
        <v>574.44999999999993</v>
      </c>
      <c r="AP507" s="12">
        <f t="shared" si="211"/>
        <v>-316.05000000000007</v>
      </c>
      <c r="AR507" s="122">
        <f>'05-21 Gen Pivot'!X501</f>
        <v>1475.5</v>
      </c>
    </row>
    <row r="508" spans="1:44" x14ac:dyDescent="0.25">
      <c r="A508" s="126">
        <f t="shared" si="207"/>
        <v>44337.708333332128</v>
      </c>
      <c r="B508" s="171">
        <v>385</v>
      </c>
      <c r="C508" s="98"/>
      <c r="D508" s="171"/>
      <c r="E508" s="89">
        <f t="shared" si="208"/>
        <v>385</v>
      </c>
      <c r="F508" s="29">
        <f t="shared" si="187"/>
        <v>497</v>
      </c>
      <c r="G508" s="28" t="str">
        <f t="shared" si="188"/>
        <v>Yes</v>
      </c>
      <c r="H508" s="33">
        <f>'05-21 Hourly Purch Alloc'!F502</f>
        <v>19.86999999999999</v>
      </c>
      <c r="I508" s="23">
        <f t="shared" si="189"/>
        <v>12.49</v>
      </c>
      <c r="J508" s="13">
        <f t="shared" si="190"/>
        <v>19.86999999999999</v>
      </c>
      <c r="K508" s="96">
        <f t="shared" si="191"/>
        <v>19.86999999999999</v>
      </c>
      <c r="L508" s="13">
        <f t="shared" si="192"/>
        <v>724.5924</v>
      </c>
      <c r="M508" s="13">
        <f t="shared" si="193"/>
        <v>890.5</v>
      </c>
      <c r="N508" s="13">
        <f t="shared" si="194"/>
        <v>756.96</v>
      </c>
      <c r="O508" s="11">
        <f t="shared" si="195"/>
        <v>0</v>
      </c>
      <c r="P508" s="11">
        <f t="shared" si="196"/>
        <v>0</v>
      </c>
      <c r="Q508" s="11">
        <f t="shared" si="197"/>
        <v>0</v>
      </c>
      <c r="R508" s="15">
        <f t="shared" si="198"/>
        <v>0</v>
      </c>
      <c r="S508" s="15">
        <f t="shared" si="199"/>
        <v>0</v>
      </c>
      <c r="T508" s="15">
        <f t="shared" si="200"/>
        <v>0</v>
      </c>
      <c r="U508" s="121">
        <f>'05-21 Hourly Purch Alloc'!J502</f>
        <v>37.628989934574747</v>
      </c>
      <c r="V508" s="109">
        <f t="shared" si="201"/>
        <v>0</v>
      </c>
      <c r="W508" s="16">
        <f t="shared" si="202"/>
        <v>21.206728953433903</v>
      </c>
      <c r="X508" s="17">
        <f t="shared" si="203"/>
        <v>0</v>
      </c>
      <c r="Y508" s="18">
        <f t="shared" si="204"/>
        <v>0</v>
      </c>
      <c r="Z508" s="191"/>
      <c r="AA508" s="113">
        <f t="shared" si="205"/>
        <v>0</v>
      </c>
      <c r="AB508" s="4">
        <f t="shared" si="206"/>
        <v>0</v>
      </c>
      <c r="AD508" s="8"/>
      <c r="AE508" s="46">
        <f>'05-21 Gen Pivot'!V502</f>
        <v>724.5924</v>
      </c>
      <c r="AF508" s="120">
        <f>'05-21 KP Int Load &amp; Marg Loss'!N498</f>
        <v>756.96</v>
      </c>
      <c r="AG508" s="47">
        <f>'05-21 KP Int Load &amp; Marg Loss'!V498</f>
        <v>12.49</v>
      </c>
      <c r="AH508" s="46">
        <f>'05-21 Gen Pivot'!W502</f>
        <v>890.5</v>
      </c>
      <c r="AJ508" s="122">
        <f>'05-21 Gen Pivot'!Y502</f>
        <v>888</v>
      </c>
      <c r="AL508" s="8">
        <f t="shared" si="209"/>
        <v>2.5</v>
      </c>
      <c r="AN508" s="8">
        <f t="shared" si="210"/>
        <v>724.5924</v>
      </c>
      <c r="AP508" s="12">
        <f t="shared" si="211"/>
        <v>-165.9076</v>
      </c>
      <c r="AR508" s="122">
        <f>'05-21 Gen Pivot'!X502</f>
        <v>1475.5</v>
      </c>
    </row>
    <row r="509" spans="1:44" x14ac:dyDescent="0.25">
      <c r="A509" s="126">
        <f t="shared" si="207"/>
        <v>44337.749999998792</v>
      </c>
      <c r="B509" s="171">
        <v>385</v>
      </c>
      <c r="C509" s="98"/>
      <c r="D509" s="171"/>
      <c r="E509" s="89">
        <f t="shared" si="208"/>
        <v>385</v>
      </c>
      <c r="F509" s="29">
        <f t="shared" si="187"/>
        <v>498</v>
      </c>
      <c r="G509" s="28" t="str">
        <f t="shared" si="188"/>
        <v>Yes</v>
      </c>
      <c r="H509" s="33">
        <f>'05-21 Hourly Purch Alloc'!F503</f>
        <v>0</v>
      </c>
      <c r="I509" s="23">
        <f t="shared" si="189"/>
        <v>12.79</v>
      </c>
      <c r="J509" s="13">
        <f t="shared" si="190"/>
        <v>0</v>
      </c>
      <c r="K509" s="96">
        <f t="shared" si="191"/>
        <v>0</v>
      </c>
      <c r="L509" s="13">
        <f t="shared" si="192"/>
        <v>803.22039999999993</v>
      </c>
      <c r="M509" s="13">
        <f t="shared" si="193"/>
        <v>890.5</v>
      </c>
      <c r="N509" s="13">
        <f t="shared" si="194"/>
        <v>754.18</v>
      </c>
      <c r="O509" s="11">
        <f t="shared" si="195"/>
        <v>0</v>
      </c>
      <c r="P509" s="11">
        <f t="shared" si="196"/>
        <v>0</v>
      </c>
      <c r="Q509" s="11">
        <f t="shared" si="197"/>
        <v>0</v>
      </c>
      <c r="R509" s="15">
        <f t="shared" si="198"/>
        <v>0</v>
      </c>
      <c r="S509" s="15">
        <f t="shared" si="199"/>
        <v>0</v>
      </c>
      <c r="T509" s="15">
        <f t="shared" si="200"/>
        <v>0</v>
      </c>
      <c r="U509" s="121">
        <f>'05-21 Hourly Purch Alloc'!J503</f>
        <v>0</v>
      </c>
      <c r="V509" s="109">
        <f t="shared" si="201"/>
        <v>0</v>
      </c>
      <c r="W509" s="16">
        <f t="shared" si="202"/>
        <v>21.206728953433903</v>
      </c>
      <c r="X509" s="17">
        <f t="shared" si="203"/>
        <v>0</v>
      </c>
      <c r="Y509" s="18">
        <f t="shared" si="204"/>
        <v>0</v>
      </c>
      <c r="Z509" s="191"/>
      <c r="AA509" s="113">
        <f t="shared" si="205"/>
        <v>0</v>
      </c>
      <c r="AB509" s="4">
        <f t="shared" si="206"/>
        <v>0</v>
      </c>
      <c r="AD509" s="8"/>
      <c r="AE509" s="46">
        <f>'05-21 Gen Pivot'!V503</f>
        <v>803.22039999999993</v>
      </c>
      <c r="AF509" s="120">
        <f>'05-21 KP Int Load &amp; Marg Loss'!N499</f>
        <v>754.18</v>
      </c>
      <c r="AG509" s="47">
        <f>'05-21 KP Int Load &amp; Marg Loss'!V499</f>
        <v>12.79</v>
      </c>
      <c r="AH509" s="46">
        <f>'05-21 Gen Pivot'!W503</f>
        <v>890.5</v>
      </c>
      <c r="AJ509" s="122">
        <f>'05-21 Gen Pivot'!Y503</f>
        <v>888</v>
      </c>
      <c r="AL509" s="8">
        <f t="shared" si="209"/>
        <v>2.5</v>
      </c>
      <c r="AN509" s="8">
        <f t="shared" si="210"/>
        <v>803.22039999999993</v>
      </c>
      <c r="AP509" s="12">
        <f t="shared" si="211"/>
        <v>-87.279600000000073</v>
      </c>
      <c r="AR509" s="122">
        <f>'05-21 Gen Pivot'!X503</f>
        <v>1475.5</v>
      </c>
    </row>
    <row r="510" spans="1:44" x14ac:dyDescent="0.25">
      <c r="A510" s="126">
        <f t="shared" si="207"/>
        <v>44337.791666665456</v>
      </c>
      <c r="B510" s="171">
        <v>385</v>
      </c>
      <c r="C510" s="98"/>
      <c r="D510" s="171"/>
      <c r="E510" s="89">
        <f t="shared" si="208"/>
        <v>385</v>
      </c>
      <c r="F510" s="29">
        <f t="shared" si="187"/>
        <v>499</v>
      </c>
      <c r="G510" s="28" t="str">
        <f t="shared" si="188"/>
        <v>Yes</v>
      </c>
      <c r="H510" s="33">
        <f>'05-21 Hourly Purch Alloc'!F504</f>
        <v>15.574</v>
      </c>
      <c r="I510" s="23">
        <f t="shared" si="189"/>
        <v>12.09</v>
      </c>
      <c r="J510" s="13">
        <f t="shared" si="190"/>
        <v>15.574</v>
      </c>
      <c r="K510" s="96">
        <f t="shared" si="191"/>
        <v>15.574</v>
      </c>
      <c r="L510" s="13">
        <f t="shared" si="192"/>
        <v>798.83420000000001</v>
      </c>
      <c r="M510" s="13">
        <f t="shared" si="193"/>
        <v>890.5</v>
      </c>
      <c r="N510" s="13">
        <f t="shared" si="194"/>
        <v>736.29</v>
      </c>
      <c r="O510" s="11">
        <f t="shared" si="195"/>
        <v>0</v>
      </c>
      <c r="P510" s="11">
        <f t="shared" si="196"/>
        <v>0</v>
      </c>
      <c r="Q510" s="11">
        <f t="shared" si="197"/>
        <v>0</v>
      </c>
      <c r="R510" s="15">
        <f t="shared" si="198"/>
        <v>0</v>
      </c>
      <c r="S510" s="15">
        <f t="shared" si="199"/>
        <v>0</v>
      </c>
      <c r="T510" s="15">
        <f t="shared" si="200"/>
        <v>0</v>
      </c>
      <c r="U510" s="121">
        <f>'05-21 Hourly Purch Alloc'!J504</f>
        <v>30.893000000000001</v>
      </c>
      <c r="V510" s="109">
        <f t="shared" si="201"/>
        <v>0</v>
      </c>
      <c r="W510" s="16">
        <f t="shared" si="202"/>
        <v>21.206728953433903</v>
      </c>
      <c r="X510" s="17">
        <f t="shared" si="203"/>
        <v>0</v>
      </c>
      <c r="Y510" s="18">
        <f t="shared" si="204"/>
        <v>0</v>
      </c>
      <c r="Z510" s="191"/>
      <c r="AA510" s="113">
        <f t="shared" si="205"/>
        <v>0</v>
      </c>
      <c r="AB510" s="4">
        <f t="shared" si="206"/>
        <v>0</v>
      </c>
      <c r="AD510" s="8"/>
      <c r="AE510" s="46">
        <f>'05-21 Gen Pivot'!V504</f>
        <v>798.83420000000001</v>
      </c>
      <c r="AF510" s="120">
        <f>'05-21 KP Int Load &amp; Marg Loss'!N500</f>
        <v>736.29</v>
      </c>
      <c r="AG510" s="47">
        <f>'05-21 KP Int Load &amp; Marg Loss'!V500</f>
        <v>12.09</v>
      </c>
      <c r="AH510" s="46">
        <f>'05-21 Gen Pivot'!W504</f>
        <v>890.5</v>
      </c>
      <c r="AJ510" s="122">
        <f>'05-21 Gen Pivot'!Y504</f>
        <v>888</v>
      </c>
      <c r="AL510" s="8">
        <f t="shared" si="209"/>
        <v>2.5</v>
      </c>
      <c r="AN510" s="8">
        <f t="shared" si="210"/>
        <v>798.83420000000001</v>
      </c>
      <c r="AP510" s="12">
        <f t="shared" si="211"/>
        <v>-91.66579999999999</v>
      </c>
      <c r="AR510" s="122">
        <f>'05-21 Gen Pivot'!X504</f>
        <v>1475.5</v>
      </c>
    </row>
    <row r="511" spans="1:44" x14ac:dyDescent="0.25">
      <c r="A511" s="126">
        <f t="shared" si="207"/>
        <v>44337.833333332121</v>
      </c>
      <c r="B511" s="171">
        <v>385</v>
      </c>
      <c r="C511" s="98"/>
      <c r="D511" s="171"/>
      <c r="E511" s="89">
        <f t="shared" si="208"/>
        <v>385</v>
      </c>
      <c r="F511" s="29">
        <f t="shared" si="187"/>
        <v>500</v>
      </c>
      <c r="G511" s="28" t="str">
        <f t="shared" si="188"/>
        <v>Yes</v>
      </c>
      <c r="H511" s="33">
        <f>'05-21 Hourly Purch Alloc'!F505</f>
        <v>36.536000000000001</v>
      </c>
      <c r="I511" s="23">
        <f t="shared" si="189"/>
        <v>11.39</v>
      </c>
      <c r="J511" s="13">
        <f t="shared" si="190"/>
        <v>36.536000000000001</v>
      </c>
      <c r="K511" s="96">
        <f t="shared" si="191"/>
        <v>36.536000000000001</v>
      </c>
      <c r="L511" s="13">
        <f t="shared" si="192"/>
        <v>784.1386</v>
      </c>
      <c r="M511" s="13">
        <f t="shared" si="193"/>
        <v>890.5</v>
      </c>
      <c r="N511" s="13">
        <f t="shared" si="194"/>
        <v>693.5100000000001</v>
      </c>
      <c r="O511" s="11">
        <f t="shared" si="195"/>
        <v>0</v>
      </c>
      <c r="P511" s="11">
        <f t="shared" si="196"/>
        <v>0</v>
      </c>
      <c r="Q511" s="11">
        <f t="shared" si="197"/>
        <v>0</v>
      </c>
      <c r="R511" s="15">
        <f t="shared" si="198"/>
        <v>0</v>
      </c>
      <c r="S511" s="15">
        <f t="shared" si="199"/>
        <v>0</v>
      </c>
      <c r="T511" s="15">
        <f t="shared" si="200"/>
        <v>0</v>
      </c>
      <c r="U511" s="121">
        <f>'05-21 Hourly Purch Alloc'!J505</f>
        <v>29.218999999999998</v>
      </c>
      <c r="V511" s="109">
        <f t="shared" si="201"/>
        <v>0</v>
      </c>
      <c r="W511" s="16">
        <f t="shared" si="202"/>
        <v>21.206728953433903</v>
      </c>
      <c r="X511" s="17">
        <f t="shared" si="203"/>
        <v>0</v>
      </c>
      <c r="Y511" s="18">
        <f t="shared" si="204"/>
        <v>0</v>
      </c>
      <c r="Z511" s="191"/>
      <c r="AA511" s="113">
        <f t="shared" si="205"/>
        <v>0</v>
      </c>
      <c r="AB511" s="4">
        <f t="shared" si="206"/>
        <v>0</v>
      </c>
      <c r="AD511" s="8"/>
      <c r="AE511" s="46">
        <f>'05-21 Gen Pivot'!V505</f>
        <v>784.1386</v>
      </c>
      <c r="AF511" s="120">
        <f>'05-21 KP Int Load &amp; Marg Loss'!N501</f>
        <v>693.5100000000001</v>
      </c>
      <c r="AG511" s="47">
        <f>'05-21 KP Int Load &amp; Marg Loss'!V501</f>
        <v>11.39</v>
      </c>
      <c r="AH511" s="46">
        <f>'05-21 Gen Pivot'!W505</f>
        <v>890.5</v>
      </c>
      <c r="AJ511" s="122">
        <f>'05-21 Gen Pivot'!Y505</f>
        <v>888</v>
      </c>
      <c r="AL511" s="8">
        <f t="shared" si="209"/>
        <v>2.5</v>
      </c>
      <c r="AN511" s="8">
        <f t="shared" si="210"/>
        <v>784.1386</v>
      </c>
      <c r="AP511" s="12">
        <f t="shared" si="211"/>
        <v>-106.3614</v>
      </c>
      <c r="AR511" s="122">
        <f>'05-21 Gen Pivot'!X505</f>
        <v>1475.5</v>
      </c>
    </row>
    <row r="512" spans="1:44" x14ac:dyDescent="0.25">
      <c r="A512" s="126">
        <f t="shared" si="207"/>
        <v>44337.874999998785</v>
      </c>
      <c r="B512" s="171">
        <v>385</v>
      </c>
      <c r="C512" s="98"/>
      <c r="D512" s="171"/>
      <c r="E512" s="89">
        <f t="shared" si="208"/>
        <v>385</v>
      </c>
      <c r="F512" s="29">
        <f t="shared" si="187"/>
        <v>501</v>
      </c>
      <c r="G512" s="28" t="str">
        <f t="shared" si="188"/>
        <v>Yes</v>
      </c>
      <c r="H512" s="33">
        <f>'05-21 Hourly Purch Alloc'!F506</f>
        <v>115.47499999999999</v>
      </c>
      <c r="I512" s="23">
        <f t="shared" si="189"/>
        <v>10.79</v>
      </c>
      <c r="J512" s="13">
        <f t="shared" si="190"/>
        <v>115.47499999999999</v>
      </c>
      <c r="K512" s="96">
        <f t="shared" si="191"/>
        <v>115.47499999999999</v>
      </c>
      <c r="L512" s="13">
        <f t="shared" si="192"/>
        <v>686.73220000000003</v>
      </c>
      <c r="M512" s="13">
        <f t="shared" si="193"/>
        <v>890.5</v>
      </c>
      <c r="N512" s="13">
        <f t="shared" si="194"/>
        <v>665.57</v>
      </c>
      <c r="O512" s="11">
        <f t="shared" si="195"/>
        <v>0</v>
      </c>
      <c r="P512" s="11">
        <f t="shared" si="196"/>
        <v>0</v>
      </c>
      <c r="Q512" s="11">
        <f t="shared" si="197"/>
        <v>0</v>
      </c>
      <c r="R512" s="15">
        <f t="shared" si="198"/>
        <v>0</v>
      </c>
      <c r="S512" s="15">
        <f t="shared" si="199"/>
        <v>0</v>
      </c>
      <c r="T512" s="15">
        <f t="shared" si="200"/>
        <v>0</v>
      </c>
      <c r="U512" s="121">
        <f>'05-21 Hourly Purch Alloc'!J506</f>
        <v>25.353000000000002</v>
      </c>
      <c r="V512" s="109">
        <f t="shared" si="201"/>
        <v>0</v>
      </c>
      <c r="W512" s="16">
        <f t="shared" si="202"/>
        <v>21.206728953433903</v>
      </c>
      <c r="X512" s="17">
        <f t="shared" si="203"/>
        <v>0</v>
      </c>
      <c r="Y512" s="18">
        <f t="shared" si="204"/>
        <v>0</v>
      </c>
      <c r="Z512" s="191"/>
      <c r="AA512" s="113">
        <f t="shared" si="205"/>
        <v>0</v>
      </c>
      <c r="AB512" s="4">
        <f t="shared" si="206"/>
        <v>0</v>
      </c>
      <c r="AD512" s="8"/>
      <c r="AE512" s="46">
        <f>'05-21 Gen Pivot'!V506</f>
        <v>686.73220000000003</v>
      </c>
      <c r="AF512" s="120">
        <f>'05-21 KP Int Load &amp; Marg Loss'!N502</f>
        <v>665.57</v>
      </c>
      <c r="AG512" s="47">
        <f>'05-21 KP Int Load &amp; Marg Loss'!V502</f>
        <v>10.79</v>
      </c>
      <c r="AH512" s="46">
        <f>'05-21 Gen Pivot'!W506</f>
        <v>890.5</v>
      </c>
      <c r="AJ512" s="122">
        <f>'05-21 Gen Pivot'!Y506</f>
        <v>888</v>
      </c>
      <c r="AL512" s="8">
        <f t="shared" si="209"/>
        <v>2.5</v>
      </c>
      <c r="AN512" s="8">
        <f t="shared" si="210"/>
        <v>686.73220000000003</v>
      </c>
      <c r="AP512" s="12">
        <f t="shared" si="211"/>
        <v>-203.76779999999997</v>
      </c>
      <c r="AR512" s="122">
        <f>'05-21 Gen Pivot'!X506</f>
        <v>1475.5</v>
      </c>
    </row>
    <row r="513" spans="1:44" x14ac:dyDescent="0.25">
      <c r="A513" s="126">
        <f t="shared" si="207"/>
        <v>44337.916666665449</v>
      </c>
      <c r="B513" s="171">
        <v>385</v>
      </c>
      <c r="C513" s="98"/>
      <c r="D513" s="171"/>
      <c r="E513" s="89">
        <f t="shared" si="208"/>
        <v>385</v>
      </c>
      <c r="F513" s="29">
        <f t="shared" si="187"/>
        <v>502</v>
      </c>
      <c r="G513" s="28" t="str">
        <f t="shared" si="188"/>
        <v>Yes</v>
      </c>
      <c r="H513" s="33">
        <f>'05-21 Hourly Purch Alloc'!F507</f>
        <v>159.16499999999999</v>
      </c>
      <c r="I513" s="23">
        <f t="shared" si="189"/>
        <v>10.38</v>
      </c>
      <c r="J513" s="13">
        <f t="shared" si="190"/>
        <v>159.16499999999999</v>
      </c>
      <c r="K513" s="96">
        <f t="shared" si="191"/>
        <v>159.16499999999999</v>
      </c>
      <c r="L513" s="13">
        <f t="shared" si="192"/>
        <v>654.64679999999998</v>
      </c>
      <c r="M513" s="13">
        <f t="shared" si="193"/>
        <v>890.5</v>
      </c>
      <c r="N513" s="13">
        <f t="shared" si="194"/>
        <v>648.57999999999993</v>
      </c>
      <c r="O513" s="11">
        <f t="shared" si="195"/>
        <v>0</v>
      </c>
      <c r="P513" s="11">
        <f t="shared" si="196"/>
        <v>0</v>
      </c>
      <c r="Q513" s="11">
        <f t="shared" si="197"/>
        <v>0</v>
      </c>
      <c r="R513" s="15">
        <f t="shared" si="198"/>
        <v>0</v>
      </c>
      <c r="S513" s="15">
        <f t="shared" si="199"/>
        <v>0</v>
      </c>
      <c r="T513" s="15">
        <f t="shared" si="200"/>
        <v>0</v>
      </c>
      <c r="U513" s="121">
        <f>'05-21 Hourly Purch Alloc'!J507</f>
        <v>25.688000000000002</v>
      </c>
      <c r="V513" s="109">
        <f t="shared" si="201"/>
        <v>0</v>
      </c>
      <c r="W513" s="16">
        <f t="shared" si="202"/>
        <v>21.206728953433903</v>
      </c>
      <c r="X513" s="17">
        <f t="shared" si="203"/>
        <v>0</v>
      </c>
      <c r="Y513" s="18">
        <f t="shared" si="204"/>
        <v>0</v>
      </c>
      <c r="Z513" s="191"/>
      <c r="AA513" s="113">
        <f t="shared" si="205"/>
        <v>0</v>
      </c>
      <c r="AB513" s="4">
        <f t="shared" si="206"/>
        <v>0</v>
      </c>
      <c r="AD513" s="8"/>
      <c r="AE513" s="46">
        <f>'05-21 Gen Pivot'!V507</f>
        <v>654.64679999999998</v>
      </c>
      <c r="AF513" s="120">
        <f>'05-21 KP Int Load &amp; Marg Loss'!N503</f>
        <v>648.57999999999993</v>
      </c>
      <c r="AG513" s="47">
        <f>'05-21 KP Int Load &amp; Marg Loss'!V503</f>
        <v>10.38</v>
      </c>
      <c r="AH513" s="46">
        <f>'05-21 Gen Pivot'!W507</f>
        <v>890.5</v>
      </c>
      <c r="AJ513" s="122">
        <f>'05-21 Gen Pivot'!Y507</f>
        <v>888</v>
      </c>
      <c r="AL513" s="8">
        <f t="shared" si="209"/>
        <v>2.5</v>
      </c>
      <c r="AN513" s="8">
        <f t="shared" si="210"/>
        <v>654.64679999999998</v>
      </c>
      <c r="AP513" s="12">
        <f t="shared" si="211"/>
        <v>-235.85320000000002</v>
      </c>
      <c r="AR513" s="122">
        <f>'05-21 Gen Pivot'!X507</f>
        <v>1475.5</v>
      </c>
    </row>
    <row r="514" spans="1:44" x14ac:dyDescent="0.25">
      <c r="A514" s="126">
        <f t="shared" si="207"/>
        <v>44337.958333332113</v>
      </c>
      <c r="B514" s="171">
        <v>385</v>
      </c>
      <c r="C514" s="98"/>
      <c r="D514" s="171"/>
      <c r="E514" s="89">
        <f t="shared" si="208"/>
        <v>385</v>
      </c>
      <c r="F514" s="29">
        <f t="shared" si="187"/>
        <v>503</v>
      </c>
      <c r="G514" s="28" t="str">
        <f t="shared" si="188"/>
        <v>Yes</v>
      </c>
      <c r="H514" s="33">
        <f>'05-21 Hourly Purch Alloc'!F508</f>
        <v>189.69900000000001</v>
      </c>
      <c r="I514" s="23">
        <f t="shared" si="189"/>
        <v>9.39</v>
      </c>
      <c r="J514" s="13">
        <f t="shared" si="190"/>
        <v>189.69900000000001</v>
      </c>
      <c r="K514" s="96">
        <f t="shared" si="191"/>
        <v>189.69900000000001</v>
      </c>
      <c r="L514" s="13">
        <f t="shared" si="192"/>
        <v>608.44439999999997</v>
      </c>
      <c r="M514" s="13">
        <f t="shared" si="193"/>
        <v>890.5</v>
      </c>
      <c r="N514" s="13">
        <f t="shared" si="194"/>
        <v>607.04999999999995</v>
      </c>
      <c r="O514" s="11">
        <f t="shared" si="195"/>
        <v>0</v>
      </c>
      <c r="P514" s="11">
        <f t="shared" si="196"/>
        <v>0</v>
      </c>
      <c r="Q514" s="11">
        <f t="shared" si="197"/>
        <v>0</v>
      </c>
      <c r="R514" s="15">
        <f t="shared" si="198"/>
        <v>0</v>
      </c>
      <c r="S514" s="15">
        <f t="shared" si="199"/>
        <v>0</v>
      </c>
      <c r="T514" s="15">
        <f t="shared" si="200"/>
        <v>0</v>
      </c>
      <c r="U514" s="121">
        <f>'05-21 Hourly Purch Alloc'!J508</f>
        <v>25.015000000000001</v>
      </c>
      <c r="V514" s="109">
        <f t="shared" si="201"/>
        <v>0</v>
      </c>
      <c r="W514" s="16">
        <f t="shared" si="202"/>
        <v>21.206728953433903</v>
      </c>
      <c r="X514" s="17">
        <f t="shared" si="203"/>
        <v>0</v>
      </c>
      <c r="Y514" s="18">
        <f t="shared" si="204"/>
        <v>0</v>
      </c>
      <c r="Z514" s="191"/>
      <c r="AA514" s="113">
        <f t="shared" si="205"/>
        <v>0</v>
      </c>
      <c r="AB514" s="4">
        <f t="shared" si="206"/>
        <v>0</v>
      </c>
      <c r="AD514" s="8"/>
      <c r="AE514" s="46">
        <f>'05-21 Gen Pivot'!V508</f>
        <v>608.44439999999997</v>
      </c>
      <c r="AF514" s="120">
        <f>'05-21 KP Int Load &amp; Marg Loss'!N504</f>
        <v>607.04999999999995</v>
      </c>
      <c r="AG514" s="47">
        <f>'05-21 KP Int Load &amp; Marg Loss'!V504</f>
        <v>9.39</v>
      </c>
      <c r="AH514" s="46">
        <f>'05-21 Gen Pivot'!W508</f>
        <v>890.5</v>
      </c>
      <c r="AJ514" s="122">
        <f>'05-21 Gen Pivot'!Y508</f>
        <v>888</v>
      </c>
      <c r="AL514" s="8">
        <f t="shared" si="209"/>
        <v>2.5</v>
      </c>
      <c r="AN514" s="8">
        <f t="shared" si="210"/>
        <v>608.44439999999997</v>
      </c>
      <c r="AP514" s="12">
        <f t="shared" si="211"/>
        <v>-282.05560000000003</v>
      </c>
      <c r="AR514" s="122">
        <f>'05-21 Gen Pivot'!X508</f>
        <v>1475.5</v>
      </c>
    </row>
    <row r="515" spans="1:44" x14ac:dyDescent="0.25">
      <c r="A515" s="126">
        <f t="shared" si="207"/>
        <v>44337.999999998778</v>
      </c>
      <c r="B515" s="171">
        <v>385</v>
      </c>
      <c r="C515" s="98"/>
      <c r="D515" s="171"/>
      <c r="E515" s="89">
        <f t="shared" si="208"/>
        <v>385</v>
      </c>
      <c r="F515" s="29">
        <f t="shared" si="187"/>
        <v>504</v>
      </c>
      <c r="G515" s="28" t="str">
        <f t="shared" si="188"/>
        <v>Yes</v>
      </c>
      <c r="H515" s="33">
        <f>'05-21 Hourly Purch Alloc'!F509</f>
        <v>97.144999999999996</v>
      </c>
      <c r="I515" s="23">
        <f t="shared" si="189"/>
        <v>8.27</v>
      </c>
      <c r="J515" s="13">
        <f t="shared" si="190"/>
        <v>97.144999999999996</v>
      </c>
      <c r="K515" s="96">
        <f t="shared" si="191"/>
        <v>97.144999999999996</v>
      </c>
      <c r="L515" s="13">
        <f t="shared" si="192"/>
        <v>454.5102</v>
      </c>
      <c r="M515" s="13">
        <f t="shared" si="193"/>
        <v>872</v>
      </c>
      <c r="N515" s="13">
        <f t="shared" si="194"/>
        <v>553.14999999999986</v>
      </c>
      <c r="O515" s="11">
        <f t="shared" si="195"/>
        <v>0</v>
      </c>
      <c r="P515" s="11">
        <f t="shared" si="196"/>
        <v>0</v>
      </c>
      <c r="Q515" s="11">
        <f t="shared" si="197"/>
        <v>0</v>
      </c>
      <c r="R515" s="15">
        <f t="shared" si="198"/>
        <v>0</v>
      </c>
      <c r="S515" s="15">
        <f t="shared" si="199"/>
        <v>0</v>
      </c>
      <c r="T515" s="15">
        <f t="shared" si="200"/>
        <v>0</v>
      </c>
      <c r="U515" s="121">
        <f>'05-21 Hourly Purch Alloc'!J509</f>
        <v>20.467000000000002</v>
      </c>
      <c r="V515" s="109">
        <f t="shared" si="201"/>
        <v>0</v>
      </c>
      <c r="W515" s="16">
        <f t="shared" si="202"/>
        <v>21.206728953433903</v>
      </c>
      <c r="X515" s="17">
        <f t="shared" si="203"/>
        <v>0</v>
      </c>
      <c r="Y515" s="18">
        <f t="shared" si="204"/>
        <v>0</v>
      </c>
      <c r="Z515" s="191"/>
      <c r="AA515" s="113">
        <f t="shared" si="205"/>
        <v>0</v>
      </c>
      <c r="AB515" s="4">
        <f t="shared" si="206"/>
        <v>0</v>
      </c>
      <c r="AD515" s="8"/>
      <c r="AE515" s="46">
        <f>'05-21 Gen Pivot'!V509</f>
        <v>454.5102</v>
      </c>
      <c r="AF515" s="120">
        <f>'05-21 KP Int Load &amp; Marg Loss'!N505</f>
        <v>553.14999999999986</v>
      </c>
      <c r="AG515" s="47">
        <f>'05-21 KP Int Load &amp; Marg Loss'!V505</f>
        <v>8.27</v>
      </c>
      <c r="AH515" s="46">
        <f>'05-21 Gen Pivot'!W509</f>
        <v>872</v>
      </c>
      <c r="AJ515" s="122">
        <f>'05-21 Gen Pivot'!Y509</f>
        <v>869.5</v>
      </c>
      <c r="AL515" s="8">
        <f t="shared" si="209"/>
        <v>2.5</v>
      </c>
      <c r="AN515" s="8">
        <f t="shared" si="210"/>
        <v>454.5102</v>
      </c>
      <c r="AP515" s="12">
        <f t="shared" si="211"/>
        <v>-417.4898</v>
      </c>
      <c r="AR515" s="122">
        <f>'05-21 Gen Pivot'!X509</f>
        <v>1475.5</v>
      </c>
    </row>
    <row r="516" spans="1:44" x14ac:dyDescent="0.25">
      <c r="A516" s="126">
        <f t="shared" si="207"/>
        <v>44338.041666665442</v>
      </c>
      <c r="B516" s="171">
        <v>385</v>
      </c>
      <c r="C516" s="98"/>
      <c r="D516" s="171"/>
      <c r="E516" s="89">
        <f t="shared" si="208"/>
        <v>385</v>
      </c>
      <c r="F516" s="29">
        <f t="shared" si="187"/>
        <v>505</v>
      </c>
      <c r="G516" s="28" t="str">
        <f t="shared" si="188"/>
        <v>Yes</v>
      </c>
      <c r="H516" s="33">
        <f>'05-21 Hourly Purch Alloc'!F510</f>
        <v>163.87400000000002</v>
      </c>
      <c r="I516" s="23">
        <f t="shared" si="189"/>
        <v>7.4799999999999995</v>
      </c>
      <c r="J516" s="13">
        <f t="shared" si="190"/>
        <v>163.87400000000002</v>
      </c>
      <c r="K516" s="96">
        <f t="shared" si="191"/>
        <v>163.87400000000002</v>
      </c>
      <c r="L516" s="13">
        <f t="shared" si="192"/>
        <v>368.8458</v>
      </c>
      <c r="M516" s="13">
        <f t="shared" si="193"/>
        <v>869</v>
      </c>
      <c r="N516" s="13">
        <f t="shared" si="194"/>
        <v>510.7</v>
      </c>
      <c r="O516" s="11">
        <f t="shared" si="195"/>
        <v>0</v>
      </c>
      <c r="P516" s="11">
        <f t="shared" si="196"/>
        <v>0</v>
      </c>
      <c r="Q516" s="11">
        <f t="shared" si="197"/>
        <v>0</v>
      </c>
      <c r="R516" s="15">
        <f t="shared" si="198"/>
        <v>0</v>
      </c>
      <c r="S516" s="15">
        <f t="shared" si="199"/>
        <v>0</v>
      </c>
      <c r="T516" s="15">
        <f t="shared" si="200"/>
        <v>0</v>
      </c>
      <c r="U516" s="121">
        <f>'05-21 Hourly Purch Alloc'!J510</f>
        <v>21.229975468957857</v>
      </c>
      <c r="V516" s="109">
        <f t="shared" si="201"/>
        <v>0</v>
      </c>
      <c r="W516" s="16">
        <f t="shared" si="202"/>
        <v>21.206728953433903</v>
      </c>
      <c r="X516" s="17">
        <f t="shared" si="203"/>
        <v>0</v>
      </c>
      <c r="Y516" s="18">
        <f t="shared" si="204"/>
        <v>0</v>
      </c>
      <c r="Z516" s="191"/>
      <c r="AA516" s="113">
        <f t="shared" si="205"/>
        <v>0</v>
      </c>
      <c r="AB516" s="4">
        <f t="shared" si="206"/>
        <v>0</v>
      </c>
      <c r="AD516" s="8"/>
      <c r="AE516" s="46">
        <f>'05-21 Gen Pivot'!V510</f>
        <v>368.8458</v>
      </c>
      <c r="AF516" s="120">
        <f>'05-21 KP Int Load &amp; Marg Loss'!N506</f>
        <v>510.7</v>
      </c>
      <c r="AG516" s="47">
        <f>'05-21 KP Int Load &amp; Marg Loss'!V506</f>
        <v>7.4799999999999995</v>
      </c>
      <c r="AH516" s="46">
        <f>'05-21 Gen Pivot'!W510</f>
        <v>869</v>
      </c>
      <c r="AJ516" s="122">
        <f>'05-21 Gen Pivot'!Y510</f>
        <v>775</v>
      </c>
      <c r="AL516" s="8">
        <f t="shared" si="209"/>
        <v>94</v>
      </c>
      <c r="AN516" s="8">
        <f t="shared" si="210"/>
        <v>368.8458</v>
      </c>
      <c r="AP516" s="12">
        <f t="shared" si="211"/>
        <v>-500.1542</v>
      </c>
      <c r="AR516" s="122">
        <f>'05-21 Gen Pivot'!X510</f>
        <v>1475.5</v>
      </c>
    </row>
    <row r="517" spans="1:44" x14ac:dyDescent="0.25">
      <c r="A517" s="126">
        <f t="shared" si="207"/>
        <v>44338.083333332106</v>
      </c>
      <c r="B517" s="171">
        <v>385</v>
      </c>
      <c r="C517" s="98"/>
      <c r="D517" s="171"/>
      <c r="E517" s="89">
        <f t="shared" si="208"/>
        <v>385</v>
      </c>
      <c r="F517" s="29">
        <f t="shared" si="187"/>
        <v>506</v>
      </c>
      <c r="G517" s="28" t="str">
        <f t="shared" si="188"/>
        <v>Yes</v>
      </c>
      <c r="H517" s="33">
        <f>'05-21 Hourly Purch Alloc'!F511</f>
        <v>137.66499999999999</v>
      </c>
      <c r="I517" s="23">
        <f t="shared" si="189"/>
        <v>7.0799999999999992</v>
      </c>
      <c r="J517" s="13">
        <f t="shared" si="190"/>
        <v>137.66499999999999</v>
      </c>
      <c r="K517" s="96">
        <f t="shared" si="191"/>
        <v>137.66499999999999</v>
      </c>
      <c r="L517" s="13">
        <f t="shared" si="192"/>
        <v>349.73359999999997</v>
      </c>
      <c r="M517" s="13">
        <f t="shared" si="193"/>
        <v>853.5</v>
      </c>
      <c r="N517" s="13">
        <f t="shared" si="194"/>
        <v>483.09</v>
      </c>
      <c r="O517" s="11">
        <f t="shared" si="195"/>
        <v>0</v>
      </c>
      <c r="P517" s="11">
        <f t="shared" si="196"/>
        <v>0</v>
      </c>
      <c r="Q517" s="11">
        <f t="shared" si="197"/>
        <v>0</v>
      </c>
      <c r="R517" s="15">
        <f t="shared" si="198"/>
        <v>0</v>
      </c>
      <c r="S517" s="15">
        <f t="shared" si="199"/>
        <v>0</v>
      </c>
      <c r="T517" s="15">
        <f t="shared" si="200"/>
        <v>0</v>
      </c>
      <c r="U517" s="121">
        <f>'05-21 Hourly Purch Alloc'!J511</f>
        <v>19.089942977517889</v>
      </c>
      <c r="V517" s="109">
        <f t="shared" si="201"/>
        <v>0</v>
      </c>
      <c r="W517" s="16">
        <f t="shared" si="202"/>
        <v>21.206728953433903</v>
      </c>
      <c r="X517" s="17">
        <f t="shared" si="203"/>
        <v>0</v>
      </c>
      <c r="Y517" s="18">
        <f t="shared" si="204"/>
        <v>0</v>
      </c>
      <c r="Z517" s="191"/>
      <c r="AA517" s="113">
        <f t="shared" si="205"/>
        <v>0</v>
      </c>
      <c r="AB517" s="4">
        <f t="shared" si="206"/>
        <v>0</v>
      </c>
      <c r="AD517" s="8"/>
      <c r="AE517" s="46">
        <f>'05-21 Gen Pivot'!V511</f>
        <v>349.73359999999997</v>
      </c>
      <c r="AF517" s="120">
        <f>'05-21 KP Int Load &amp; Marg Loss'!N507</f>
        <v>483.09</v>
      </c>
      <c r="AG517" s="47">
        <f>'05-21 KP Int Load &amp; Marg Loss'!V507</f>
        <v>7.0799999999999992</v>
      </c>
      <c r="AH517" s="46">
        <f>'05-21 Gen Pivot'!W511</f>
        <v>853.5</v>
      </c>
      <c r="AJ517" s="122">
        <f>'05-21 Gen Pivot'!Y511</f>
        <v>786.5</v>
      </c>
      <c r="AL517" s="8">
        <f t="shared" si="209"/>
        <v>67</v>
      </c>
      <c r="AN517" s="8">
        <f t="shared" si="210"/>
        <v>349.73359999999997</v>
      </c>
      <c r="AP517" s="12">
        <f t="shared" si="211"/>
        <v>-503.76640000000003</v>
      </c>
      <c r="AR517" s="122">
        <f>'05-21 Gen Pivot'!X511</f>
        <v>1475.5</v>
      </c>
    </row>
    <row r="518" spans="1:44" x14ac:dyDescent="0.25">
      <c r="A518" s="126">
        <f t="shared" si="207"/>
        <v>44338.12499999877</v>
      </c>
      <c r="B518" s="171">
        <v>385</v>
      </c>
      <c r="C518" s="98"/>
      <c r="D518" s="171"/>
      <c r="E518" s="89">
        <f t="shared" si="208"/>
        <v>385</v>
      </c>
      <c r="F518" s="29">
        <f t="shared" si="187"/>
        <v>507</v>
      </c>
      <c r="G518" s="28" t="str">
        <f t="shared" si="188"/>
        <v>Yes</v>
      </c>
      <c r="H518" s="33">
        <f>'05-21 Hourly Purch Alloc'!F512</f>
        <v>117.55699999999999</v>
      </c>
      <c r="I518" s="23">
        <f t="shared" si="189"/>
        <v>6.6899999999999995</v>
      </c>
      <c r="J518" s="13">
        <f t="shared" si="190"/>
        <v>117.55699999999999</v>
      </c>
      <c r="K518" s="96">
        <f t="shared" si="191"/>
        <v>117.55699999999999</v>
      </c>
      <c r="L518" s="13">
        <f t="shared" si="192"/>
        <v>340.55580000000003</v>
      </c>
      <c r="M518" s="13">
        <f t="shared" si="193"/>
        <v>737.5</v>
      </c>
      <c r="N518" s="13">
        <f t="shared" si="194"/>
        <v>462.59999999999997</v>
      </c>
      <c r="O518" s="11">
        <f t="shared" si="195"/>
        <v>0</v>
      </c>
      <c r="P518" s="11">
        <f t="shared" si="196"/>
        <v>0</v>
      </c>
      <c r="Q518" s="11">
        <f t="shared" si="197"/>
        <v>0</v>
      </c>
      <c r="R518" s="15">
        <f t="shared" si="198"/>
        <v>0</v>
      </c>
      <c r="S518" s="15">
        <f t="shared" si="199"/>
        <v>0</v>
      </c>
      <c r="T518" s="15">
        <f t="shared" si="200"/>
        <v>0</v>
      </c>
      <c r="U518" s="121">
        <f>'05-21 Hourly Purch Alloc'!J512</f>
        <v>18.089973374618271</v>
      </c>
      <c r="V518" s="109">
        <f t="shared" si="201"/>
        <v>0</v>
      </c>
      <c r="W518" s="16">
        <f t="shared" si="202"/>
        <v>21.206728953433903</v>
      </c>
      <c r="X518" s="17">
        <f t="shared" si="203"/>
        <v>0</v>
      </c>
      <c r="Y518" s="18">
        <f t="shared" si="204"/>
        <v>0</v>
      </c>
      <c r="Z518" s="191"/>
      <c r="AA518" s="113">
        <f t="shared" si="205"/>
        <v>0</v>
      </c>
      <c r="AB518" s="4">
        <f t="shared" si="206"/>
        <v>0</v>
      </c>
      <c r="AD518" s="8"/>
      <c r="AE518" s="46">
        <f>'05-21 Gen Pivot'!V512</f>
        <v>340.55580000000003</v>
      </c>
      <c r="AF518" s="120">
        <f>'05-21 KP Int Load &amp; Marg Loss'!N508</f>
        <v>462.59999999999997</v>
      </c>
      <c r="AG518" s="47">
        <f>'05-21 KP Int Load &amp; Marg Loss'!V508</f>
        <v>6.6899999999999995</v>
      </c>
      <c r="AH518" s="46">
        <f>'05-21 Gen Pivot'!W512</f>
        <v>737.5</v>
      </c>
      <c r="AJ518" s="122">
        <f>'05-21 Gen Pivot'!Y512</f>
        <v>672</v>
      </c>
      <c r="AL518" s="8">
        <f t="shared" si="209"/>
        <v>65.5</v>
      </c>
      <c r="AN518" s="8">
        <f t="shared" si="210"/>
        <v>340.55580000000003</v>
      </c>
      <c r="AP518" s="12">
        <f t="shared" si="211"/>
        <v>-396.94419999999997</v>
      </c>
      <c r="AR518" s="122">
        <f>'05-21 Gen Pivot'!X512</f>
        <v>1475.5</v>
      </c>
    </row>
    <row r="519" spans="1:44" x14ac:dyDescent="0.25">
      <c r="A519" s="126">
        <f t="shared" si="207"/>
        <v>44338.166666665435</v>
      </c>
      <c r="B519" s="171">
        <v>385</v>
      </c>
      <c r="C519" s="98"/>
      <c r="D519" s="171"/>
      <c r="E519" s="89">
        <f t="shared" si="208"/>
        <v>385</v>
      </c>
      <c r="F519" s="29">
        <f t="shared" si="187"/>
        <v>508</v>
      </c>
      <c r="G519" s="28" t="str">
        <f t="shared" si="188"/>
        <v>Yes</v>
      </c>
      <c r="H519" s="33">
        <f>'05-21 Hourly Purch Alloc'!F513</f>
        <v>106.24199999999999</v>
      </c>
      <c r="I519" s="23">
        <f t="shared" si="189"/>
        <v>6.3</v>
      </c>
      <c r="J519" s="13">
        <f t="shared" si="190"/>
        <v>106.24199999999999</v>
      </c>
      <c r="K519" s="96">
        <f t="shared" si="191"/>
        <v>106.24199999999999</v>
      </c>
      <c r="L519" s="13">
        <f t="shared" si="192"/>
        <v>344.65100000000001</v>
      </c>
      <c r="M519" s="13">
        <f t="shared" si="193"/>
        <v>712</v>
      </c>
      <c r="N519" s="13">
        <f t="shared" si="194"/>
        <v>450.88</v>
      </c>
      <c r="O519" s="11">
        <f t="shared" si="195"/>
        <v>0</v>
      </c>
      <c r="P519" s="11">
        <f t="shared" si="196"/>
        <v>0</v>
      </c>
      <c r="Q519" s="11">
        <f t="shared" si="197"/>
        <v>0</v>
      </c>
      <c r="R519" s="15">
        <f t="shared" si="198"/>
        <v>0</v>
      </c>
      <c r="S519" s="15">
        <f t="shared" si="199"/>
        <v>0</v>
      </c>
      <c r="T519" s="15">
        <f t="shared" si="200"/>
        <v>0</v>
      </c>
      <c r="U519" s="121">
        <f>'05-21 Hourly Purch Alloc'!J513</f>
        <v>17.309999811750533</v>
      </c>
      <c r="V519" s="109">
        <f t="shared" si="201"/>
        <v>0</v>
      </c>
      <c r="W519" s="16">
        <f t="shared" si="202"/>
        <v>21.206728953433903</v>
      </c>
      <c r="X519" s="17">
        <f t="shared" si="203"/>
        <v>0</v>
      </c>
      <c r="Y519" s="18">
        <f t="shared" si="204"/>
        <v>0</v>
      </c>
      <c r="Z519" s="191"/>
      <c r="AA519" s="113">
        <f t="shared" si="205"/>
        <v>0</v>
      </c>
      <c r="AB519" s="4">
        <f t="shared" si="206"/>
        <v>0</v>
      </c>
      <c r="AD519" s="8"/>
      <c r="AE519" s="46">
        <f>'05-21 Gen Pivot'!V513</f>
        <v>344.65100000000001</v>
      </c>
      <c r="AF519" s="120">
        <f>'05-21 KP Int Load &amp; Marg Loss'!N509</f>
        <v>450.88</v>
      </c>
      <c r="AG519" s="47">
        <f>'05-21 KP Int Load &amp; Marg Loss'!V509</f>
        <v>6.3</v>
      </c>
      <c r="AH519" s="46">
        <f>'05-21 Gen Pivot'!W513</f>
        <v>712</v>
      </c>
      <c r="AJ519" s="122">
        <f>'05-21 Gen Pivot'!Y513</f>
        <v>647</v>
      </c>
      <c r="AL519" s="8">
        <f t="shared" si="209"/>
        <v>65</v>
      </c>
      <c r="AN519" s="8">
        <f t="shared" si="210"/>
        <v>344.65100000000001</v>
      </c>
      <c r="AP519" s="12">
        <f t="shared" si="211"/>
        <v>-367.34899999999999</v>
      </c>
      <c r="AR519" s="122">
        <f>'05-21 Gen Pivot'!X513</f>
        <v>1475.5</v>
      </c>
    </row>
    <row r="520" spans="1:44" x14ac:dyDescent="0.25">
      <c r="A520" s="126">
        <f t="shared" si="207"/>
        <v>44338.208333332099</v>
      </c>
      <c r="B520" s="171">
        <v>385</v>
      </c>
      <c r="C520" s="98"/>
      <c r="D520" s="171"/>
      <c r="E520" s="89">
        <f t="shared" si="208"/>
        <v>385</v>
      </c>
      <c r="F520" s="29">
        <f t="shared" si="187"/>
        <v>509</v>
      </c>
      <c r="G520" s="28" t="str">
        <f t="shared" si="188"/>
        <v>Yes</v>
      </c>
      <c r="H520" s="33">
        <f>'05-21 Hourly Purch Alloc'!F514</f>
        <v>99.626999999999995</v>
      </c>
      <c r="I520" s="23">
        <f t="shared" si="189"/>
        <v>6.07</v>
      </c>
      <c r="J520" s="13">
        <f t="shared" si="190"/>
        <v>99.626999999999995</v>
      </c>
      <c r="K520" s="96">
        <f t="shared" si="191"/>
        <v>99.626999999999995</v>
      </c>
      <c r="L520" s="13">
        <f t="shared" si="192"/>
        <v>341.24160000000001</v>
      </c>
      <c r="M520" s="13">
        <f t="shared" si="193"/>
        <v>726</v>
      </c>
      <c r="N520" s="13">
        <f t="shared" si="194"/>
        <v>444.05</v>
      </c>
      <c r="O520" s="11">
        <f t="shared" si="195"/>
        <v>0</v>
      </c>
      <c r="P520" s="11">
        <f t="shared" si="196"/>
        <v>0</v>
      </c>
      <c r="Q520" s="11">
        <f t="shared" si="197"/>
        <v>0</v>
      </c>
      <c r="R520" s="15">
        <f t="shared" si="198"/>
        <v>0</v>
      </c>
      <c r="S520" s="15">
        <f t="shared" si="199"/>
        <v>0</v>
      </c>
      <c r="T520" s="15">
        <f t="shared" si="200"/>
        <v>0</v>
      </c>
      <c r="U520" s="121">
        <f>'05-21 Hourly Purch Alloc'!J514</f>
        <v>16.939935961135031</v>
      </c>
      <c r="V520" s="109">
        <f t="shared" si="201"/>
        <v>0</v>
      </c>
      <c r="W520" s="16">
        <f t="shared" si="202"/>
        <v>21.206728953433903</v>
      </c>
      <c r="X520" s="17">
        <f t="shared" si="203"/>
        <v>0</v>
      </c>
      <c r="Y520" s="18">
        <f t="shared" si="204"/>
        <v>0</v>
      </c>
      <c r="Z520" s="191"/>
      <c r="AA520" s="113">
        <f t="shared" si="205"/>
        <v>0</v>
      </c>
      <c r="AB520" s="4">
        <f t="shared" si="206"/>
        <v>0</v>
      </c>
      <c r="AD520" s="8"/>
      <c r="AE520" s="46">
        <f>'05-21 Gen Pivot'!V514</f>
        <v>341.24160000000001</v>
      </c>
      <c r="AF520" s="120">
        <f>'05-21 KP Int Load &amp; Marg Loss'!N510</f>
        <v>444.05</v>
      </c>
      <c r="AG520" s="47">
        <f>'05-21 KP Int Load &amp; Marg Loss'!V510</f>
        <v>6.07</v>
      </c>
      <c r="AH520" s="46">
        <f>'05-21 Gen Pivot'!W514</f>
        <v>726</v>
      </c>
      <c r="AJ520" s="122">
        <f>'05-21 Gen Pivot'!Y514</f>
        <v>660.5</v>
      </c>
      <c r="AL520" s="8">
        <f t="shared" si="209"/>
        <v>65.5</v>
      </c>
      <c r="AN520" s="8">
        <f t="shared" si="210"/>
        <v>341.24160000000001</v>
      </c>
      <c r="AP520" s="12">
        <f t="shared" si="211"/>
        <v>-384.75839999999999</v>
      </c>
      <c r="AR520" s="122">
        <f>'05-21 Gen Pivot'!X514</f>
        <v>1475.5</v>
      </c>
    </row>
    <row r="521" spans="1:44" x14ac:dyDescent="0.25">
      <c r="A521" s="126">
        <f t="shared" si="207"/>
        <v>44338.249999998763</v>
      </c>
      <c r="B521" s="171">
        <v>385</v>
      </c>
      <c r="C521" s="98"/>
      <c r="D521" s="171"/>
      <c r="E521" s="89">
        <f t="shared" si="208"/>
        <v>385</v>
      </c>
      <c r="F521" s="29">
        <f t="shared" si="187"/>
        <v>510</v>
      </c>
      <c r="G521" s="28" t="str">
        <f t="shared" si="188"/>
        <v>Yes</v>
      </c>
      <c r="H521" s="33">
        <f>'05-21 Hourly Purch Alloc'!F515</f>
        <v>104.878</v>
      </c>
      <c r="I521" s="23">
        <f t="shared" si="189"/>
        <v>5.6800000000000006</v>
      </c>
      <c r="J521" s="13">
        <f t="shared" si="190"/>
        <v>104.878</v>
      </c>
      <c r="K521" s="96">
        <f t="shared" si="191"/>
        <v>104.878</v>
      </c>
      <c r="L521" s="13">
        <f t="shared" si="192"/>
        <v>342.73400000000004</v>
      </c>
      <c r="M521" s="13">
        <f t="shared" si="193"/>
        <v>719</v>
      </c>
      <c r="N521" s="13">
        <f t="shared" si="194"/>
        <v>448.77000000000004</v>
      </c>
      <c r="O521" s="11">
        <f t="shared" si="195"/>
        <v>0</v>
      </c>
      <c r="P521" s="11">
        <f t="shared" si="196"/>
        <v>0</v>
      </c>
      <c r="Q521" s="11">
        <f t="shared" si="197"/>
        <v>0</v>
      </c>
      <c r="R521" s="15">
        <f t="shared" si="198"/>
        <v>0</v>
      </c>
      <c r="S521" s="15">
        <f t="shared" si="199"/>
        <v>0</v>
      </c>
      <c r="T521" s="15">
        <f t="shared" si="200"/>
        <v>0</v>
      </c>
      <c r="U521" s="121">
        <f>'05-21 Hourly Purch Alloc'!J515</f>
        <v>17.349997139533553</v>
      </c>
      <c r="V521" s="109">
        <f t="shared" si="201"/>
        <v>0</v>
      </c>
      <c r="W521" s="16">
        <f t="shared" si="202"/>
        <v>21.206728953433903</v>
      </c>
      <c r="X521" s="17">
        <f t="shared" si="203"/>
        <v>0</v>
      </c>
      <c r="Y521" s="18">
        <f t="shared" si="204"/>
        <v>0</v>
      </c>
      <c r="Z521" s="191"/>
      <c r="AA521" s="113">
        <f t="shared" si="205"/>
        <v>0</v>
      </c>
      <c r="AB521" s="4">
        <f t="shared" si="206"/>
        <v>0</v>
      </c>
      <c r="AD521" s="8"/>
      <c r="AE521" s="46">
        <f>'05-21 Gen Pivot'!V515</f>
        <v>342.73400000000004</v>
      </c>
      <c r="AF521" s="120">
        <f>'05-21 KP Int Load &amp; Marg Loss'!N511</f>
        <v>448.77000000000004</v>
      </c>
      <c r="AG521" s="47">
        <f>'05-21 KP Int Load &amp; Marg Loss'!V511</f>
        <v>5.6800000000000006</v>
      </c>
      <c r="AH521" s="46">
        <f>'05-21 Gen Pivot'!W515</f>
        <v>719</v>
      </c>
      <c r="AJ521" s="122">
        <f>'05-21 Gen Pivot'!Y515</f>
        <v>653.5</v>
      </c>
      <c r="AL521" s="8">
        <f t="shared" si="209"/>
        <v>65.5</v>
      </c>
      <c r="AN521" s="8">
        <f t="shared" si="210"/>
        <v>342.73400000000004</v>
      </c>
      <c r="AP521" s="12">
        <f t="shared" si="211"/>
        <v>-376.26599999999996</v>
      </c>
      <c r="AR521" s="122">
        <f>'05-21 Gen Pivot'!X515</f>
        <v>1475.5</v>
      </c>
    </row>
    <row r="522" spans="1:44" x14ac:dyDescent="0.25">
      <c r="A522" s="126">
        <f t="shared" si="207"/>
        <v>44338.291666665427</v>
      </c>
      <c r="B522" s="171">
        <v>385</v>
      </c>
      <c r="C522" s="98"/>
      <c r="D522" s="171"/>
      <c r="E522" s="89">
        <f t="shared" si="208"/>
        <v>385</v>
      </c>
      <c r="F522" s="29">
        <f t="shared" si="187"/>
        <v>511</v>
      </c>
      <c r="G522" s="28" t="str">
        <f t="shared" si="188"/>
        <v>Yes</v>
      </c>
      <c r="H522" s="33">
        <f>'05-21 Hourly Purch Alloc'!F516</f>
        <v>96.896000000000001</v>
      </c>
      <c r="I522" s="23">
        <f t="shared" si="189"/>
        <v>5.8599999999999994</v>
      </c>
      <c r="J522" s="13">
        <f t="shared" si="190"/>
        <v>96.896000000000001</v>
      </c>
      <c r="K522" s="96">
        <f t="shared" si="191"/>
        <v>96.896000000000001</v>
      </c>
      <c r="L522" s="13">
        <f t="shared" si="192"/>
        <v>341.50940000000003</v>
      </c>
      <c r="M522" s="13">
        <f t="shared" si="193"/>
        <v>731</v>
      </c>
      <c r="N522" s="13">
        <f t="shared" si="194"/>
        <v>440.98</v>
      </c>
      <c r="O522" s="11">
        <f t="shared" si="195"/>
        <v>0</v>
      </c>
      <c r="P522" s="11">
        <f t="shared" si="196"/>
        <v>0</v>
      </c>
      <c r="Q522" s="11">
        <f t="shared" si="197"/>
        <v>0</v>
      </c>
      <c r="R522" s="15">
        <f t="shared" si="198"/>
        <v>0</v>
      </c>
      <c r="S522" s="15">
        <f t="shared" si="199"/>
        <v>0</v>
      </c>
      <c r="T522" s="15">
        <f t="shared" si="200"/>
        <v>0</v>
      </c>
      <c r="U522" s="121">
        <f>'05-21 Hourly Purch Alloc'!J516</f>
        <v>17.250072242404226</v>
      </c>
      <c r="V522" s="109">
        <f t="shared" si="201"/>
        <v>0</v>
      </c>
      <c r="W522" s="16">
        <f t="shared" si="202"/>
        <v>21.206728953433903</v>
      </c>
      <c r="X522" s="17">
        <f t="shared" si="203"/>
        <v>0</v>
      </c>
      <c r="Y522" s="18">
        <f t="shared" si="204"/>
        <v>0</v>
      </c>
      <c r="Z522" s="191"/>
      <c r="AA522" s="113">
        <f t="shared" si="205"/>
        <v>0</v>
      </c>
      <c r="AB522" s="4">
        <f t="shared" si="206"/>
        <v>0</v>
      </c>
      <c r="AD522" s="8"/>
      <c r="AE522" s="46">
        <f>'05-21 Gen Pivot'!V516</f>
        <v>341.50940000000003</v>
      </c>
      <c r="AF522" s="120">
        <f>'05-21 KP Int Load &amp; Marg Loss'!N512</f>
        <v>440.98</v>
      </c>
      <c r="AG522" s="47">
        <f>'05-21 KP Int Load &amp; Marg Loss'!V512</f>
        <v>5.8599999999999994</v>
      </c>
      <c r="AH522" s="46">
        <f>'05-21 Gen Pivot'!W516</f>
        <v>731</v>
      </c>
      <c r="AJ522" s="122">
        <f>'05-21 Gen Pivot'!Y516</f>
        <v>666</v>
      </c>
      <c r="AL522" s="8">
        <f t="shared" si="209"/>
        <v>65</v>
      </c>
      <c r="AN522" s="8">
        <f t="shared" si="210"/>
        <v>341.50940000000003</v>
      </c>
      <c r="AP522" s="12">
        <f t="shared" si="211"/>
        <v>-389.49059999999997</v>
      </c>
      <c r="AR522" s="122">
        <f>'05-21 Gen Pivot'!X516</f>
        <v>1475.5</v>
      </c>
    </row>
    <row r="523" spans="1:44" x14ac:dyDescent="0.25">
      <c r="A523" s="126">
        <f t="shared" si="207"/>
        <v>44338.333333332092</v>
      </c>
      <c r="B523" s="171">
        <v>385</v>
      </c>
      <c r="C523" s="98"/>
      <c r="D523" s="171"/>
      <c r="E523" s="89">
        <f t="shared" si="208"/>
        <v>385</v>
      </c>
      <c r="F523" s="29">
        <f t="shared" si="187"/>
        <v>512</v>
      </c>
      <c r="G523" s="28" t="str">
        <f t="shared" si="188"/>
        <v>Yes</v>
      </c>
      <c r="H523" s="33">
        <f>'05-21 Hourly Purch Alloc'!F517</f>
        <v>113.797</v>
      </c>
      <c r="I523" s="23">
        <f t="shared" si="189"/>
        <v>5.68</v>
      </c>
      <c r="J523" s="13">
        <f t="shared" si="190"/>
        <v>113.797</v>
      </c>
      <c r="K523" s="96">
        <f t="shared" si="191"/>
        <v>113.797</v>
      </c>
      <c r="L523" s="13">
        <f t="shared" si="192"/>
        <v>340.56180000000001</v>
      </c>
      <c r="M523" s="13">
        <f t="shared" si="193"/>
        <v>781.5</v>
      </c>
      <c r="N523" s="13">
        <f t="shared" si="194"/>
        <v>457.83</v>
      </c>
      <c r="O523" s="11">
        <f t="shared" si="195"/>
        <v>0</v>
      </c>
      <c r="P523" s="11">
        <f t="shared" si="196"/>
        <v>0</v>
      </c>
      <c r="Q523" s="11">
        <f t="shared" si="197"/>
        <v>0</v>
      </c>
      <c r="R523" s="15">
        <f t="shared" si="198"/>
        <v>0</v>
      </c>
      <c r="S523" s="15">
        <f t="shared" si="199"/>
        <v>0</v>
      </c>
      <c r="T523" s="15">
        <f t="shared" si="200"/>
        <v>0</v>
      </c>
      <c r="U523" s="121">
        <f>'05-21 Hourly Purch Alloc'!J517</f>
        <v>18.989964586061145</v>
      </c>
      <c r="V523" s="109">
        <f t="shared" si="201"/>
        <v>0</v>
      </c>
      <c r="W523" s="16">
        <f t="shared" si="202"/>
        <v>21.206728953433903</v>
      </c>
      <c r="X523" s="17">
        <f t="shared" si="203"/>
        <v>0</v>
      </c>
      <c r="Y523" s="18">
        <f t="shared" si="204"/>
        <v>0</v>
      </c>
      <c r="Z523" s="191"/>
      <c r="AA523" s="113">
        <f t="shared" si="205"/>
        <v>0</v>
      </c>
      <c r="AB523" s="4">
        <f t="shared" si="206"/>
        <v>0</v>
      </c>
      <c r="AD523" s="8"/>
      <c r="AE523" s="46">
        <f>'05-21 Gen Pivot'!V517</f>
        <v>340.56180000000001</v>
      </c>
      <c r="AF523" s="120">
        <f>'05-21 KP Int Load &amp; Marg Loss'!N513</f>
        <v>457.83</v>
      </c>
      <c r="AG523" s="47">
        <f>'05-21 KP Int Load &amp; Marg Loss'!V513</f>
        <v>5.68</v>
      </c>
      <c r="AH523" s="46">
        <f>'05-21 Gen Pivot'!W517</f>
        <v>781.5</v>
      </c>
      <c r="AJ523" s="122">
        <f>'05-21 Gen Pivot'!Y517</f>
        <v>715.5</v>
      </c>
      <c r="AL523" s="8">
        <f t="shared" si="209"/>
        <v>66</v>
      </c>
      <c r="AN523" s="8">
        <f t="shared" si="210"/>
        <v>340.56180000000001</v>
      </c>
      <c r="AP523" s="12">
        <f t="shared" si="211"/>
        <v>-440.93819999999999</v>
      </c>
      <c r="AR523" s="122">
        <f>'05-21 Gen Pivot'!X517</f>
        <v>1475.5</v>
      </c>
    </row>
    <row r="524" spans="1:44" x14ac:dyDescent="0.25">
      <c r="A524" s="126">
        <f t="shared" si="207"/>
        <v>44338.374999998756</v>
      </c>
      <c r="B524" s="171">
        <v>385</v>
      </c>
      <c r="C524" s="98"/>
      <c r="D524" s="171"/>
      <c r="E524" s="89">
        <f t="shared" si="208"/>
        <v>385</v>
      </c>
      <c r="F524" s="29">
        <f t="shared" si="187"/>
        <v>513</v>
      </c>
      <c r="G524" s="28" t="str">
        <f t="shared" si="188"/>
        <v>Yes</v>
      </c>
      <c r="H524" s="33">
        <f>'05-21 Hourly Purch Alloc'!F518</f>
        <v>141.09899999999999</v>
      </c>
      <c r="I524" s="23">
        <f t="shared" si="189"/>
        <v>6.0699999999999994</v>
      </c>
      <c r="J524" s="13">
        <f t="shared" si="190"/>
        <v>141.09899999999999</v>
      </c>
      <c r="K524" s="96">
        <f t="shared" si="191"/>
        <v>141.09899999999999</v>
      </c>
      <c r="L524" s="13">
        <f t="shared" si="192"/>
        <v>340.22520000000003</v>
      </c>
      <c r="M524" s="13">
        <f t="shared" si="193"/>
        <v>762.5</v>
      </c>
      <c r="N524" s="13">
        <f t="shared" si="194"/>
        <v>485.52</v>
      </c>
      <c r="O524" s="11">
        <f t="shared" si="195"/>
        <v>0</v>
      </c>
      <c r="P524" s="11">
        <f t="shared" si="196"/>
        <v>0</v>
      </c>
      <c r="Q524" s="11">
        <f t="shared" si="197"/>
        <v>0</v>
      </c>
      <c r="R524" s="15">
        <f t="shared" si="198"/>
        <v>0</v>
      </c>
      <c r="S524" s="15">
        <f t="shared" si="199"/>
        <v>0</v>
      </c>
      <c r="T524" s="15">
        <f t="shared" si="200"/>
        <v>0</v>
      </c>
      <c r="U524" s="121">
        <f>'05-21 Hourly Purch Alloc'!J518</f>
        <v>20.550032246862134</v>
      </c>
      <c r="V524" s="109">
        <f t="shared" si="201"/>
        <v>0</v>
      </c>
      <c r="W524" s="16">
        <f t="shared" si="202"/>
        <v>21.206728953433903</v>
      </c>
      <c r="X524" s="17">
        <f t="shared" si="203"/>
        <v>0</v>
      </c>
      <c r="Y524" s="18">
        <f t="shared" si="204"/>
        <v>0</v>
      </c>
      <c r="Z524" s="191"/>
      <c r="AA524" s="113">
        <f t="shared" si="205"/>
        <v>0</v>
      </c>
      <c r="AB524" s="4">
        <f t="shared" si="206"/>
        <v>0</v>
      </c>
      <c r="AD524" s="8"/>
      <c r="AE524" s="46">
        <f>'05-21 Gen Pivot'!V518</f>
        <v>340.22520000000003</v>
      </c>
      <c r="AF524" s="120">
        <f>'05-21 KP Int Load &amp; Marg Loss'!N514</f>
        <v>485.52</v>
      </c>
      <c r="AG524" s="47">
        <f>'05-21 KP Int Load &amp; Marg Loss'!V514</f>
        <v>6.0699999999999994</v>
      </c>
      <c r="AH524" s="46">
        <f>'05-21 Gen Pivot'!W518</f>
        <v>762.5</v>
      </c>
      <c r="AJ524" s="122">
        <f>'05-21 Gen Pivot'!Y518</f>
        <v>696.5</v>
      </c>
      <c r="AL524" s="8">
        <f t="shared" si="209"/>
        <v>66</v>
      </c>
      <c r="AN524" s="8">
        <f t="shared" si="210"/>
        <v>340.22520000000003</v>
      </c>
      <c r="AP524" s="12">
        <f t="shared" si="211"/>
        <v>-422.27479999999997</v>
      </c>
      <c r="AR524" s="122">
        <f>'05-21 Gen Pivot'!X518</f>
        <v>1475.5</v>
      </c>
    </row>
    <row r="525" spans="1:44" x14ac:dyDescent="0.25">
      <c r="A525" s="126">
        <f t="shared" si="207"/>
        <v>44338.41666666542</v>
      </c>
      <c r="B525" s="171">
        <v>385</v>
      </c>
      <c r="C525" s="98"/>
      <c r="D525" s="171"/>
      <c r="E525" s="89">
        <f t="shared" si="208"/>
        <v>385</v>
      </c>
      <c r="F525" s="29">
        <f t="shared" ref="F525:F588" si="212">IF(E525&gt;0,F524+1,0)</f>
        <v>514</v>
      </c>
      <c r="G525" s="28" t="str">
        <f t="shared" ref="G525:G588" si="213">IF(MAX(F525:F531)&gt;6,"Yes",0)</f>
        <v>Yes</v>
      </c>
      <c r="H525" s="33">
        <f>'05-21 Hourly Purch Alloc'!F519</f>
        <v>167.00800000000001</v>
      </c>
      <c r="I525" s="23">
        <f t="shared" ref="I525:I588" si="214">AG525</f>
        <v>6.6599999999999993</v>
      </c>
      <c r="J525" s="13">
        <f t="shared" ref="J525:J588" si="215">MIN(E525,H525)</f>
        <v>167.00800000000001</v>
      </c>
      <c r="K525" s="96">
        <f t="shared" ref="K525:K588" si="216">IF(J525=0,0,IF(G525&lt;&gt;"Yes",0,J525))</f>
        <v>167.00800000000001</v>
      </c>
      <c r="L525" s="13">
        <f t="shared" ref="L525:L588" si="217">AN525</f>
        <v>340.68620000000004</v>
      </c>
      <c r="M525" s="13">
        <f t="shared" ref="M525:M588" si="218">AH525</f>
        <v>768.5</v>
      </c>
      <c r="N525" s="13">
        <f t="shared" ref="N525:N588" si="219">AF525</f>
        <v>512.02</v>
      </c>
      <c r="O525" s="11">
        <f t="shared" ref="O525:O588" si="220">MAX(N525-M525,0)</f>
        <v>0</v>
      </c>
      <c r="P525" s="11">
        <f t="shared" ref="P525:P588" si="221">MIN(K525,O525)</f>
        <v>0</v>
      </c>
      <c r="Q525" s="11">
        <f t="shared" ref="Q525:Q588" si="222">IF(P525&lt;=0,0,L525+I525+H525-N525)</f>
        <v>0</v>
      </c>
      <c r="R525" s="15">
        <f t="shared" ref="R525:R588" si="223">IF($P525&gt;0,MIN($P525,$E525)*(B525/$E525),0)</f>
        <v>0</v>
      </c>
      <c r="S525" s="15">
        <f t="shared" ref="S525:S588" si="224">IF($P525&gt;0,MIN($P525,$E525)*(C525/$E525),0)</f>
        <v>0</v>
      </c>
      <c r="T525" s="15">
        <f t="shared" ref="T525:T588" si="225">IF($P525&gt;0,MIN($P525,$E525)*(D525/$E525),0)</f>
        <v>0</v>
      </c>
      <c r="U525" s="121">
        <f>'05-21 Hourly Purch Alloc'!J519</f>
        <v>23.640029220157121</v>
      </c>
      <c r="V525" s="109">
        <f t="shared" ref="V525:V588" si="226">(R525+S525+T525)*U525</f>
        <v>0</v>
      </c>
      <c r="W525" s="16">
        <f t="shared" ref="W525:W588" si="227">IF(B525&gt;0,W$9,0)</f>
        <v>21.206728953433903</v>
      </c>
      <c r="X525" s="17">
        <f t="shared" ref="X525:X588" si="228">IF(C525&gt;0,X$9,0)</f>
        <v>0</v>
      </c>
      <c r="Y525" s="18">
        <f t="shared" ref="Y525:Y588" si="229">IF(D525&gt;0,Y$9,0)</f>
        <v>0</v>
      </c>
      <c r="Z525" s="191"/>
      <c r="AA525" s="113">
        <f t="shared" ref="AA525:AA588" si="230">R525*MIN(U525,W525)+S525*MIN(U525,X525)+T525*MIN(U525,Y525)</f>
        <v>0</v>
      </c>
      <c r="AB525" s="4">
        <f t="shared" ref="AB525:AB588" si="231">IF(V525-AA525&lt;0,0,V525-AA525)</f>
        <v>0</v>
      </c>
      <c r="AD525" s="8"/>
      <c r="AE525" s="46">
        <f>'05-21 Gen Pivot'!V519</f>
        <v>340.68620000000004</v>
      </c>
      <c r="AF525" s="120">
        <f>'05-21 KP Int Load &amp; Marg Loss'!N515</f>
        <v>512.02</v>
      </c>
      <c r="AG525" s="47">
        <f>'05-21 KP Int Load &amp; Marg Loss'!V515</f>
        <v>6.6599999999999993</v>
      </c>
      <c r="AH525" s="46">
        <f>'05-21 Gen Pivot'!W519</f>
        <v>768.5</v>
      </c>
      <c r="AJ525" s="122">
        <f>'05-21 Gen Pivot'!Y519</f>
        <v>702.5</v>
      </c>
      <c r="AL525" s="8">
        <f t="shared" si="209"/>
        <v>66</v>
      </c>
      <c r="AN525" s="8">
        <f t="shared" si="210"/>
        <v>340.68620000000004</v>
      </c>
      <c r="AP525" s="12">
        <f t="shared" si="211"/>
        <v>-427.81379999999996</v>
      </c>
      <c r="AR525" s="122">
        <f>'05-21 Gen Pivot'!X519</f>
        <v>1475.5</v>
      </c>
    </row>
    <row r="526" spans="1:44" x14ac:dyDescent="0.25">
      <c r="A526" s="126">
        <f t="shared" ref="A526:A589" si="232">A525+1/24</f>
        <v>44338.458333332084</v>
      </c>
      <c r="B526" s="171">
        <v>385</v>
      </c>
      <c r="C526" s="98"/>
      <c r="D526" s="171"/>
      <c r="E526" s="89">
        <f t="shared" si="208"/>
        <v>385</v>
      </c>
      <c r="F526" s="29">
        <f t="shared" si="212"/>
        <v>515</v>
      </c>
      <c r="G526" s="28" t="str">
        <f t="shared" si="213"/>
        <v>Yes</v>
      </c>
      <c r="H526" s="33">
        <f>'05-21 Hourly Purch Alloc'!F520</f>
        <v>182.369</v>
      </c>
      <c r="I526" s="23">
        <f t="shared" si="214"/>
        <v>7.39</v>
      </c>
      <c r="J526" s="13">
        <f t="shared" si="215"/>
        <v>182.369</v>
      </c>
      <c r="K526" s="96">
        <f t="shared" si="216"/>
        <v>182.369</v>
      </c>
      <c r="L526" s="13">
        <f t="shared" si="217"/>
        <v>357.4522</v>
      </c>
      <c r="M526" s="13">
        <f t="shared" si="218"/>
        <v>890.5</v>
      </c>
      <c r="N526" s="13">
        <f t="shared" si="219"/>
        <v>547.21</v>
      </c>
      <c r="O526" s="11">
        <f t="shared" si="220"/>
        <v>0</v>
      </c>
      <c r="P526" s="11">
        <f t="shared" si="221"/>
        <v>0</v>
      </c>
      <c r="Q526" s="11">
        <f t="shared" si="222"/>
        <v>0</v>
      </c>
      <c r="R526" s="15">
        <f t="shared" si="223"/>
        <v>0</v>
      </c>
      <c r="S526" s="15">
        <f t="shared" si="224"/>
        <v>0</v>
      </c>
      <c r="T526" s="15">
        <f t="shared" si="225"/>
        <v>0</v>
      </c>
      <c r="U526" s="121">
        <f>'05-21 Hourly Purch Alloc'!J520</f>
        <v>24.483393679846902</v>
      </c>
      <c r="V526" s="109">
        <f t="shared" si="226"/>
        <v>0</v>
      </c>
      <c r="W526" s="16">
        <f t="shared" si="227"/>
        <v>21.206728953433903</v>
      </c>
      <c r="X526" s="17">
        <f t="shared" si="228"/>
        <v>0</v>
      </c>
      <c r="Y526" s="18">
        <f t="shared" si="229"/>
        <v>0</v>
      </c>
      <c r="Z526" s="191"/>
      <c r="AA526" s="113">
        <f t="shared" si="230"/>
        <v>0</v>
      </c>
      <c r="AB526" s="4">
        <f t="shared" si="231"/>
        <v>0</v>
      </c>
      <c r="AD526" s="8"/>
      <c r="AE526" s="46">
        <f>'05-21 Gen Pivot'!V520</f>
        <v>357.4522</v>
      </c>
      <c r="AF526" s="120">
        <f>'05-21 KP Int Load &amp; Marg Loss'!N516</f>
        <v>547.21</v>
      </c>
      <c r="AG526" s="47">
        <f>'05-21 KP Int Load &amp; Marg Loss'!V516</f>
        <v>7.39</v>
      </c>
      <c r="AH526" s="46">
        <f>'05-21 Gen Pivot'!W520</f>
        <v>890.5</v>
      </c>
      <c r="AJ526" s="122">
        <f>'05-21 Gen Pivot'!Y520</f>
        <v>823</v>
      </c>
      <c r="AL526" s="8">
        <f t="shared" si="209"/>
        <v>67.5</v>
      </c>
      <c r="AN526" s="8">
        <f t="shared" si="210"/>
        <v>357.4522</v>
      </c>
      <c r="AP526" s="12">
        <f t="shared" si="211"/>
        <v>-533.04780000000005</v>
      </c>
      <c r="AR526" s="122">
        <f>'05-21 Gen Pivot'!X520</f>
        <v>1475.5</v>
      </c>
    </row>
    <row r="527" spans="1:44" x14ac:dyDescent="0.25">
      <c r="A527" s="126">
        <f t="shared" si="232"/>
        <v>44338.499999998749</v>
      </c>
      <c r="B527" s="171">
        <v>385</v>
      </c>
      <c r="C527" s="98"/>
      <c r="D527" s="171"/>
      <c r="E527" s="89">
        <f t="shared" si="208"/>
        <v>385</v>
      </c>
      <c r="F527" s="29">
        <f t="shared" si="212"/>
        <v>516</v>
      </c>
      <c r="G527" s="28" t="str">
        <f t="shared" si="213"/>
        <v>Yes</v>
      </c>
      <c r="H527" s="33">
        <f>'05-21 Hourly Purch Alloc'!F521</f>
        <v>224.23400000000004</v>
      </c>
      <c r="I527" s="23">
        <f t="shared" si="214"/>
        <v>7.669999999999999</v>
      </c>
      <c r="J527" s="13">
        <f t="shared" si="215"/>
        <v>224.23400000000004</v>
      </c>
      <c r="K527" s="96">
        <f t="shared" si="216"/>
        <v>224.23400000000004</v>
      </c>
      <c r="L527" s="13">
        <f t="shared" si="217"/>
        <v>348.3032</v>
      </c>
      <c r="M527" s="13">
        <f t="shared" si="218"/>
        <v>886.5</v>
      </c>
      <c r="N527" s="13">
        <f t="shared" si="219"/>
        <v>580.21</v>
      </c>
      <c r="O527" s="11">
        <f t="shared" si="220"/>
        <v>0</v>
      </c>
      <c r="P527" s="11">
        <f t="shared" si="221"/>
        <v>0</v>
      </c>
      <c r="Q527" s="11">
        <f t="shared" si="222"/>
        <v>0</v>
      </c>
      <c r="R527" s="15">
        <f t="shared" si="223"/>
        <v>0</v>
      </c>
      <c r="S527" s="15">
        <f t="shared" si="224"/>
        <v>0</v>
      </c>
      <c r="T527" s="15">
        <f t="shared" si="225"/>
        <v>0</v>
      </c>
      <c r="U527" s="121">
        <f>'05-21 Hourly Purch Alloc'!J521</f>
        <v>31.803000445962695</v>
      </c>
      <c r="V527" s="109">
        <f t="shared" si="226"/>
        <v>0</v>
      </c>
      <c r="W527" s="16">
        <f t="shared" si="227"/>
        <v>21.206728953433903</v>
      </c>
      <c r="X527" s="17">
        <f t="shared" si="228"/>
        <v>0</v>
      </c>
      <c r="Y527" s="18">
        <f t="shared" si="229"/>
        <v>0</v>
      </c>
      <c r="Z527" s="191"/>
      <c r="AA527" s="113">
        <f t="shared" si="230"/>
        <v>0</v>
      </c>
      <c r="AB527" s="4">
        <f t="shared" si="231"/>
        <v>0</v>
      </c>
      <c r="AD527" s="8"/>
      <c r="AE527" s="46">
        <f>'05-21 Gen Pivot'!V521</f>
        <v>348.3032</v>
      </c>
      <c r="AF527" s="120">
        <f>'05-21 KP Int Load &amp; Marg Loss'!N517</f>
        <v>580.21</v>
      </c>
      <c r="AG527" s="47">
        <f>'05-21 KP Int Load &amp; Marg Loss'!V517</f>
        <v>7.669999999999999</v>
      </c>
      <c r="AH527" s="46">
        <f>'05-21 Gen Pivot'!W521</f>
        <v>886.5</v>
      </c>
      <c r="AJ527" s="122">
        <f>'05-21 Gen Pivot'!Y521</f>
        <v>819</v>
      </c>
      <c r="AL527" s="8">
        <f t="shared" si="209"/>
        <v>67.5</v>
      </c>
      <c r="AN527" s="8">
        <f t="shared" si="210"/>
        <v>348.3032</v>
      </c>
      <c r="AP527" s="12">
        <f t="shared" si="211"/>
        <v>-538.19679999999994</v>
      </c>
      <c r="AR527" s="122">
        <f>'05-21 Gen Pivot'!X521</f>
        <v>1475.5</v>
      </c>
    </row>
    <row r="528" spans="1:44" x14ac:dyDescent="0.25">
      <c r="A528" s="126">
        <f t="shared" si="232"/>
        <v>44338.541666665413</v>
      </c>
      <c r="B528" s="171">
        <v>385</v>
      </c>
      <c r="C528" s="98"/>
      <c r="D528" s="171"/>
      <c r="E528" s="89">
        <f t="shared" si="208"/>
        <v>385</v>
      </c>
      <c r="F528" s="29">
        <f t="shared" si="212"/>
        <v>517</v>
      </c>
      <c r="G528" s="28" t="str">
        <f t="shared" si="213"/>
        <v>Yes</v>
      </c>
      <c r="H528" s="33">
        <f>'05-21 Hourly Purch Alloc'!F522</f>
        <v>261.18599999999998</v>
      </c>
      <c r="I528" s="23">
        <f t="shared" si="214"/>
        <v>8.06</v>
      </c>
      <c r="J528" s="13">
        <f t="shared" si="215"/>
        <v>261.18599999999998</v>
      </c>
      <c r="K528" s="96">
        <f t="shared" si="216"/>
        <v>261.18599999999998</v>
      </c>
      <c r="L528" s="13">
        <f t="shared" si="217"/>
        <v>342.33240000000001</v>
      </c>
      <c r="M528" s="13">
        <f t="shared" si="218"/>
        <v>814</v>
      </c>
      <c r="N528" s="13">
        <f t="shared" si="219"/>
        <v>609.81999999999994</v>
      </c>
      <c r="O528" s="11">
        <f t="shared" si="220"/>
        <v>0</v>
      </c>
      <c r="P528" s="11">
        <f t="shared" si="221"/>
        <v>0</v>
      </c>
      <c r="Q528" s="11">
        <f t="shared" si="222"/>
        <v>0</v>
      </c>
      <c r="R528" s="15">
        <f t="shared" si="223"/>
        <v>0</v>
      </c>
      <c r="S528" s="15">
        <f t="shared" si="224"/>
        <v>0</v>
      </c>
      <c r="T528" s="15">
        <f t="shared" si="225"/>
        <v>0</v>
      </c>
      <c r="U528" s="121">
        <f>'05-21 Hourly Purch Alloc'!J522</f>
        <v>25.831038677417631</v>
      </c>
      <c r="V528" s="109">
        <f t="shared" si="226"/>
        <v>0</v>
      </c>
      <c r="W528" s="16">
        <f t="shared" si="227"/>
        <v>21.206728953433903</v>
      </c>
      <c r="X528" s="17">
        <f t="shared" si="228"/>
        <v>0</v>
      </c>
      <c r="Y528" s="18">
        <f t="shared" si="229"/>
        <v>0</v>
      </c>
      <c r="Z528" s="191"/>
      <c r="AA528" s="113">
        <f t="shared" si="230"/>
        <v>0</v>
      </c>
      <c r="AB528" s="4">
        <f t="shared" si="231"/>
        <v>0</v>
      </c>
      <c r="AD528" s="8"/>
      <c r="AE528" s="46">
        <f>'05-21 Gen Pivot'!V522</f>
        <v>342.33240000000001</v>
      </c>
      <c r="AF528" s="120">
        <f>'05-21 KP Int Load &amp; Marg Loss'!N518</f>
        <v>609.81999999999994</v>
      </c>
      <c r="AG528" s="47">
        <f>'05-21 KP Int Load &amp; Marg Loss'!V518</f>
        <v>8.06</v>
      </c>
      <c r="AH528" s="46">
        <f>'05-21 Gen Pivot'!W522</f>
        <v>814</v>
      </c>
      <c r="AJ528" s="122">
        <f>'05-21 Gen Pivot'!Y522</f>
        <v>747.5</v>
      </c>
      <c r="AL528" s="8">
        <f t="shared" si="209"/>
        <v>66.5</v>
      </c>
      <c r="AN528" s="8">
        <f t="shared" si="210"/>
        <v>342.33240000000001</v>
      </c>
      <c r="AP528" s="12">
        <f t="shared" si="211"/>
        <v>-471.66759999999999</v>
      </c>
      <c r="AR528" s="122">
        <f>'05-21 Gen Pivot'!X522</f>
        <v>1475.5</v>
      </c>
    </row>
    <row r="529" spans="1:44" x14ac:dyDescent="0.25">
      <c r="A529" s="126">
        <f t="shared" si="232"/>
        <v>44338.583333332077</v>
      </c>
      <c r="B529" s="171">
        <v>385</v>
      </c>
      <c r="C529" s="98"/>
      <c r="D529" s="171"/>
      <c r="E529" s="89">
        <f t="shared" si="208"/>
        <v>385</v>
      </c>
      <c r="F529" s="29">
        <f t="shared" si="212"/>
        <v>518</v>
      </c>
      <c r="G529" s="28" t="str">
        <f t="shared" si="213"/>
        <v>Yes</v>
      </c>
      <c r="H529" s="33">
        <f>'05-21 Hourly Purch Alloc'!F523</f>
        <v>273.64700000000005</v>
      </c>
      <c r="I529" s="23">
        <f t="shared" si="214"/>
        <v>8.57</v>
      </c>
      <c r="J529" s="13">
        <f t="shared" si="215"/>
        <v>273.64700000000005</v>
      </c>
      <c r="K529" s="96">
        <f t="shared" si="216"/>
        <v>273.64700000000005</v>
      </c>
      <c r="L529" s="13">
        <f t="shared" si="217"/>
        <v>401.26139999999998</v>
      </c>
      <c r="M529" s="13">
        <f t="shared" si="218"/>
        <v>889</v>
      </c>
      <c r="N529" s="13">
        <f t="shared" si="219"/>
        <v>649.89</v>
      </c>
      <c r="O529" s="11">
        <f t="shared" si="220"/>
        <v>0</v>
      </c>
      <c r="P529" s="11">
        <f t="shared" si="221"/>
        <v>0</v>
      </c>
      <c r="Q529" s="11">
        <f t="shared" si="222"/>
        <v>0</v>
      </c>
      <c r="R529" s="15">
        <f t="shared" si="223"/>
        <v>0</v>
      </c>
      <c r="S529" s="15">
        <f t="shared" si="224"/>
        <v>0</v>
      </c>
      <c r="T529" s="15">
        <f t="shared" si="225"/>
        <v>0</v>
      </c>
      <c r="U529" s="121">
        <f>'05-21 Hourly Purch Alloc'!J523</f>
        <v>26.232006373174197</v>
      </c>
      <c r="V529" s="109">
        <f t="shared" si="226"/>
        <v>0</v>
      </c>
      <c r="W529" s="16">
        <f t="shared" si="227"/>
        <v>21.206728953433903</v>
      </c>
      <c r="X529" s="17">
        <f t="shared" si="228"/>
        <v>0</v>
      </c>
      <c r="Y529" s="18">
        <f t="shared" si="229"/>
        <v>0</v>
      </c>
      <c r="Z529" s="191"/>
      <c r="AA529" s="113">
        <f t="shared" si="230"/>
        <v>0</v>
      </c>
      <c r="AB529" s="4">
        <f t="shared" si="231"/>
        <v>0</v>
      </c>
      <c r="AD529" s="8"/>
      <c r="AE529" s="46">
        <f>'05-21 Gen Pivot'!V523</f>
        <v>401.26139999999998</v>
      </c>
      <c r="AF529" s="120">
        <f>'05-21 KP Int Load &amp; Marg Loss'!N519</f>
        <v>649.89</v>
      </c>
      <c r="AG529" s="47">
        <f>'05-21 KP Int Load &amp; Marg Loss'!V519</f>
        <v>8.57</v>
      </c>
      <c r="AH529" s="46">
        <f>'05-21 Gen Pivot'!W523</f>
        <v>889</v>
      </c>
      <c r="AJ529" s="122">
        <f>'05-21 Gen Pivot'!Y523</f>
        <v>821.5</v>
      </c>
      <c r="AL529" s="8">
        <f t="shared" si="209"/>
        <v>67.5</v>
      </c>
      <c r="AN529" s="8">
        <f t="shared" si="210"/>
        <v>401.26139999999998</v>
      </c>
      <c r="AP529" s="12">
        <f t="shared" si="211"/>
        <v>-487.73860000000002</v>
      </c>
      <c r="AR529" s="122">
        <f>'05-21 Gen Pivot'!X523</f>
        <v>1475.5</v>
      </c>
    </row>
    <row r="530" spans="1:44" x14ac:dyDescent="0.25">
      <c r="A530" s="126">
        <f t="shared" si="232"/>
        <v>44338.624999998741</v>
      </c>
      <c r="B530" s="171">
        <v>385</v>
      </c>
      <c r="C530" s="98"/>
      <c r="D530" s="171"/>
      <c r="E530" s="89">
        <f t="shared" si="208"/>
        <v>385</v>
      </c>
      <c r="F530" s="29">
        <f t="shared" si="212"/>
        <v>519</v>
      </c>
      <c r="G530" s="28" t="str">
        <f t="shared" si="213"/>
        <v>Yes</v>
      </c>
      <c r="H530" s="33">
        <f>'05-21 Hourly Purch Alloc'!F524</f>
        <v>185.863</v>
      </c>
      <c r="I530" s="23">
        <f t="shared" si="214"/>
        <v>9.25</v>
      </c>
      <c r="J530" s="13">
        <f t="shared" si="215"/>
        <v>185.863</v>
      </c>
      <c r="K530" s="96">
        <f t="shared" si="216"/>
        <v>185.863</v>
      </c>
      <c r="L530" s="13">
        <f t="shared" si="217"/>
        <v>525.63400000000001</v>
      </c>
      <c r="M530" s="13">
        <f t="shared" si="218"/>
        <v>890.5</v>
      </c>
      <c r="N530" s="13">
        <f t="shared" si="219"/>
        <v>678.13</v>
      </c>
      <c r="O530" s="11">
        <f t="shared" si="220"/>
        <v>0</v>
      </c>
      <c r="P530" s="11">
        <f t="shared" si="221"/>
        <v>0</v>
      </c>
      <c r="Q530" s="11">
        <f t="shared" si="222"/>
        <v>0</v>
      </c>
      <c r="R530" s="15">
        <f t="shared" si="223"/>
        <v>0</v>
      </c>
      <c r="S530" s="15">
        <f t="shared" si="224"/>
        <v>0</v>
      </c>
      <c r="T530" s="15">
        <f t="shared" si="225"/>
        <v>0</v>
      </c>
      <c r="U530" s="121">
        <f>'05-21 Hourly Purch Alloc'!J524</f>
        <v>28.819999999999997</v>
      </c>
      <c r="V530" s="109">
        <f t="shared" si="226"/>
        <v>0</v>
      </c>
      <c r="W530" s="16">
        <f t="shared" si="227"/>
        <v>21.206728953433903</v>
      </c>
      <c r="X530" s="17">
        <f t="shared" si="228"/>
        <v>0</v>
      </c>
      <c r="Y530" s="18">
        <f t="shared" si="229"/>
        <v>0</v>
      </c>
      <c r="Z530" s="191"/>
      <c r="AA530" s="113">
        <f t="shared" si="230"/>
        <v>0</v>
      </c>
      <c r="AB530" s="4">
        <f t="shared" si="231"/>
        <v>0</v>
      </c>
      <c r="AD530" s="8"/>
      <c r="AE530" s="46">
        <f>'05-21 Gen Pivot'!V524</f>
        <v>525.63400000000001</v>
      </c>
      <c r="AF530" s="120">
        <f>'05-21 KP Int Load &amp; Marg Loss'!N520</f>
        <v>678.13</v>
      </c>
      <c r="AG530" s="47">
        <f>'05-21 KP Int Load &amp; Marg Loss'!V520</f>
        <v>9.25</v>
      </c>
      <c r="AH530" s="46">
        <f>'05-21 Gen Pivot'!W524</f>
        <v>890.5</v>
      </c>
      <c r="AJ530" s="122">
        <f>'05-21 Gen Pivot'!Y524</f>
        <v>823</v>
      </c>
      <c r="AL530" s="8">
        <f t="shared" si="209"/>
        <v>67.5</v>
      </c>
      <c r="AN530" s="8">
        <f t="shared" si="210"/>
        <v>525.63400000000001</v>
      </c>
      <c r="AP530" s="12">
        <f t="shared" si="211"/>
        <v>-364.86599999999999</v>
      </c>
      <c r="AR530" s="122">
        <f>'05-21 Gen Pivot'!X524</f>
        <v>1475.5</v>
      </c>
    </row>
    <row r="531" spans="1:44" x14ac:dyDescent="0.25">
      <c r="A531" s="126">
        <f t="shared" si="232"/>
        <v>44338.666666665406</v>
      </c>
      <c r="B531" s="171">
        <v>385</v>
      </c>
      <c r="C531" s="98"/>
      <c r="D531" s="171"/>
      <c r="E531" s="89">
        <f t="shared" si="208"/>
        <v>385</v>
      </c>
      <c r="F531" s="29">
        <f t="shared" si="212"/>
        <v>520</v>
      </c>
      <c r="G531" s="28" t="str">
        <f t="shared" si="213"/>
        <v>Yes</v>
      </c>
      <c r="H531" s="33">
        <f>'05-21 Hourly Purch Alloc'!F525</f>
        <v>123.67999999999999</v>
      </c>
      <c r="I531" s="23">
        <f t="shared" si="214"/>
        <v>9.9200000000000017</v>
      </c>
      <c r="J531" s="13">
        <f t="shared" si="215"/>
        <v>123.67999999999999</v>
      </c>
      <c r="K531" s="96">
        <f t="shared" si="216"/>
        <v>123.67999999999999</v>
      </c>
      <c r="L531" s="13">
        <f t="shared" si="217"/>
        <v>583.82079999999996</v>
      </c>
      <c r="M531" s="13">
        <f t="shared" si="218"/>
        <v>890.5</v>
      </c>
      <c r="N531" s="13">
        <f t="shared" si="219"/>
        <v>693.19999999999993</v>
      </c>
      <c r="O531" s="11">
        <f t="shared" si="220"/>
        <v>0</v>
      </c>
      <c r="P531" s="11">
        <f t="shared" si="221"/>
        <v>0</v>
      </c>
      <c r="Q531" s="11">
        <f t="shared" si="222"/>
        <v>0</v>
      </c>
      <c r="R531" s="15">
        <f t="shared" si="223"/>
        <v>0</v>
      </c>
      <c r="S531" s="15">
        <f t="shared" si="224"/>
        <v>0</v>
      </c>
      <c r="T531" s="15">
        <f t="shared" si="225"/>
        <v>0</v>
      </c>
      <c r="U531" s="121">
        <f>'05-21 Hourly Purch Alloc'!J525</f>
        <v>30.709122501617077</v>
      </c>
      <c r="V531" s="109">
        <f t="shared" si="226"/>
        <v>0</v>
      </c>
      <c r="W531" s="16">
        <f t="shared" si="227"/>
        <v>21.206728953433903</v>
      </c>
      <c r="X531" s="17">
        <f t="shared" si="228"/>
        <v>0</v>
      </c>
      <c r="Y531" s="18">
        <f t="shared" si="229"/>
        <v>0</v>
      </c>
      <c r="Z531" s="191"/>
      <c r="AA531" s="113">
        <f t="shared" si="230"/>
        <v>0</v>
      </c>
      <c r="AB531" s="4">
        <f t="shared" si="231"/>
        <v>0</v>
      </c>
      <c r="AD531" s="8"/>
      <c r="AE531" s="46">
        <f>'05-21 Gen Pivot'!V525</f>
        <v>583.82079999999996</v>
      </c>
      <c r="AF531" s="120">
        <f>'05-21 KP Int Load &amp; Marg Loss'!N521</f>
        <v>693.19999999999993</v>
      </c>
      <c r="AG531" s="47">
        <f>'05-21 KP Int Load &amp; Marg Loss'!V521</f>
        <v>9.9200000000000017</v>
      </c>
      <c r="AH531" s="46">
        <f>'05-21 Gen Pivot'!W525</f>
        <v>890.5</v>
      </c>
      <c r="AJ531" s="122">
        <f>'05-21 Gen Pivot'!Y525</f>
        <v>823</v>
      </c>
      <c r="AL531" s="8">
        <f t="shared" si="209"/>
        <v>67.5</v>
      </c>
      <c r="AN531" s="8">
        <f t="shared" si="210"/>
        <v>583.82079999999996</v>
      </c>
      <c r="AP531" s="12">
        <f t="shared" si="211"/>
        <v>-306.67920000000004</v>
      </c>
      <c r="AR531" s="122">
        <f>'05-21 Gen Pivot'!X525</f>
        <v>1475.5</v>
      </c>
    </row>
    <row r="532" spans="1:44" x14ac:dyDescent="0.25">
      <c r="A532" s="126">
        <f t="shared" si="232"/>
        <v>44338.70833333207</v>
      </c>
      <c r="B532" s="171">
        <v>385</v>
      </c>
      <c r="C532" s="98"/>
      <c r="D532" s="171"/>
      <c r="E532" s="89">
        <f t="shared" si="208"/>
        <v>385</v>
      </c>
      <c r="F532" s="29">
        <f t="shared" si="212"/>
        <v>521</v>
      </c>
      <c r="G532" s="28" t="str">
        <f t="shared" si="213"/>
        <v>Yes</v>
      </c>
      <c r="H532" s="33">
        <f>'05-21 Hourly Purch Alloc'!F526</f>
        <v>111.501</v>
      </c>
      <c r="I532" s="23">
        <f t="shared" si="214"/>
        <v>10.32</v>
      </c>
      <c r="J532" s="13">
        <f t="shared" si="215"/>
        <v>111.501</v>
      </c>
      <c r="K532" s="96">
        <f t="shared" si="216"/>
        <v>111.501</v>
      </c>
      <c r="L532" s="13">
        <f t="shared" si="217"/>
        <v>592.94720000000007</v>
      </c>
      <c r="M532" s="13">
        <f t="shared" si="218"/>
        <v>890.5</v>
      </c>
      <c r="N532" s="13">
        <f t="shared" si="219"/>
        <v>699.43999999999994</v>
      </c>
      <c r="O532" s="11">
        <f t="shared" si="220"/>
        <v>0</v>
      </c>
      <c r="P532" s="11">
        <f t="shared" si="221"/>
        <v>0</v>
      </c>
      <c r="Q532" s="11">
        <f t="shared" si="222"/>
        <v>0</v>
      </c>
      <c r="R532" s="15">
        <f t="shared" si="223"/>
        <v>0</v>
      </c>
      <c r="S532" s="15">
        <f t="shared" si="224"/>
        <v>0</v>
      </c>
      <c r="T532" s="15">
        <f t="shared" si="225"/>
        <v>0</v>
      </c>
      <c r="U532" s="121">
        <f>'05-21 Hourly Purch Alloc'!J526</f>
        <v>29.167999999999999</v>
      </c>
      <c r="V532" s="109">
        <f t="shared" si="226"/>
        <v>0</v>
      </c>
      <c r="W532" s="16">
        <f t="shared" si="227"/>
        <v>21.206728953433903</v>
      </c>
      <c r="X532" s="17">
        <f t="shared" si="228"/>
        <v>0</v>
      </c>
      <c r="Y532" s="18">
        <f t="shared" si="229"/>
        <v>0</v>
      </c>
      <c r="Z532" s="191"/>
      <c r="AA532" s="113">
        <f t="shared" si="230"/>
        <v>0</v>
      </c>
      <c r="AB532" s="4">
        <f t="shared" si="231"/>
        <v>0</v>
      </c>
      <c r="AD532" s="8"/>
      <c r="AE532" s="46">
        <f>'05-21 Gen Pivot'!V526</f>
        <v>592.94720000000007</v>
      </c>
      <c r="AF532" s="120">
        <f>'05-21 KP Int Load &amp; Marg Loss'!N522</f>
        <v>699.43999999999994</v>
      </c>
      <c r="AG532" s="47">
        <f>'05-21 KP Int Load &amp; Marg Loss'!V522</f>
        <v>10.32</v>
      </c>
      <c r="AH532" s="46">
        <f>'05-21 Gen Pivot'!W526</f>
        <v>890.5</v>
      </c>
      <c r="AJ532" s="122">
        <f>'05-21 Gen Pivot'!Y526</f>
        <v>823</v>
      </c>
      <c r="AL532" s="8">
        <f t="shared" si="209"/>
        <v>67.5</v>
      </c>
      <c r="AN532" s="8">
        <f t="shared" si="210"/>
        <v>592.94720000000007</v>
      </c>
      <c r="AP532" s="12">
        <f t="shared" si="211"/>
        <v>-297.55279999999993</v>
      </c>
      <c r="AR532" s="122">
        <f>'05-21 Gen Pivot'!X526</f>
        <v>1475.5</v>
      </c>
    </row>
    <row r="533" spans="1:44" x14ac:dyDescent="0.25">
      <c r="A533" s="126">
        <f t="shared" si="232"/>
        <v>44338.749999998734</v>
      </c>
      <c r="B533" s="171">
        <v>385</v>
      </c>
      <c r="C533" s="98"/>
      <c r="D533" s="171"/>
      <c r="E533" s="89">
        <f t="shared" si="208"/>
        <v>385</v>
      </c>
      <c r="F533" s="29">
        <f t="shared" si="212"/>
        <v>522</v>
      </c>
      <c r="G533" s="28" t="str">
        <f t="shared" si="213"/>
        <v>Yes</v>
      </c>
      <c r="H533" s="33">
        <f>'05-21 Hourly Purch Alloc'!F527</f>
        <v>51.003999999999998</v>
      </c>
      <c r="I533" s="23">
        <f t="shared" si="214"/>
        <v>10.520000000000001</v>
      </c>
      <c r="J533" s="13">
        <f t="shared" si="215"/>
        <v>51.003999999999998</v>
      </c>
      <c r="K533" s="96">
        <f t="shared" si="216"/>
        <v>51.003999999999998</v>
      </c>
      <c r="L533" s="13">
        <f t="shared" si="217"/>
        <v>656.61680000000013</v>
      </c>
      <c r="M533" s="13">
        <f t="shared" si="218"/>
        <v>890.5</v>
      </c>
      <c r="N533" s="13">
        <f t="shared" si="219"/>
        <v>697.39</v>
      </c>
      <c r="O533" s="11">
        <f t="shared" si="220"/>
        <v>0</v>
      </c>
      <c r="P533" s="11">
        <f t="shared" si="221"/>
        <v>0</v>
      </c>
      <c r="Q533" s="11">
        <f t="shared" si="222"/>
        <v>0</v>
      </c>
      <c r="R533" s="15">
        <f t="shared" si="223"/>
        <v>0</v>
      </c>
      <c r="S533" s="15">
        <f t="shared" si="224"/>
        <v>0</v>
      </c>
      <c r="T533" s="15">
        <f t="shared" si="225"/>
        <v>0</v>
      </c>
      <c r="U533" s="121">
        <f>'05-21 Hourly Purch Alloc'!J527</f>
        <v>30.733000000000001</v>
      </c>
      <c r="V533" s="109">
        <f t="shared" si="226"/>
        <v>0</v>
      </c>
      <c r="W533" s="16">
        <f t="shared" si="227"/>
        <v>21.206728953433903</v>
      </c>
      <c r="X533" s="17">
        <f t="shared" si="228"/>
        <v>0</v>
      </c>
      <c r="Y533" s="18">
        <f t="shared" si="229"/>
        <v>0</v>
      </c>
      <c r="Z533" s="191"/>
      <c r="AA533" s="113">
        <f t="shared" si="230"/>
        <v>0</v>
      </c>
      <c r="AB533" s="4">
        <f t="shared" si="231"/>
        <v>0</v>
      </c>
      <c r="AD533" s="8"/>
      <c r="AE533" s="46">
        <f>'05-21 Gen Pivot'!V527</f>
        <v>656.61680000000013</v>
      </c>
      <c r="AF533" s="120">
        <f>'05-21 KP Int Load &amp; Marg Loss'!N523</f>
        <v>697.39</v>
      </c>
      <c r="AG533" s="47">
        <f>'05-21 KP Int Load &amp; Marg Loss'!V523</f>
        <v>10.520000000000001</v>
      </c>
      <c r="AH533" s="46">
        <f>'05-21 Gen Pivot'!W527</f>
        <v>890.5</v>
      </c>
      <c r="AJ533" s="122">
        <f>'05-21 Gen Pivot'!Y527</f>
        <v>856</v>
      </c>
      <c r="AL533" s="8">
        <f t="shared" si="209"/>
        <v>34.5</v>
      </c>
      <c r="AN533" s="8">
        <f t="shared" si="210"/>
        <v>656.61680000000013</v>
      </c>
      <c r="AP533" s="12">
        <f t="shared" si="211"/>
        <v>-233.88319999999987</v>
      </c>
      <c r="AR533" s="122">
        <f>'05-21 Gen Pivot'!X527</f>
        <v>1475.5</v>
      </c>
    </row>
    <row r="534" spans="1:44" x14ac:dyDescent="0.25">
      <c r="A534" s="126">
        <f t="shared" si="232"/>
        <v>44338.791666665398</v>
      </c>
      <c r="B534" s="171">
        <v>385</v>
      </c>
      <c r="C534" s="98"/>
      <c r="D534" s="171"/>
      <c r="E534" s="89">
        <f t="shared" si="208"/>
        <v>385</v>
      </c>
      <c r="F534" s="29">
        <f t="shared" si="212"/>
        <v>523</v>
      </c>
      <c r="G534" s="28" t="str">
        <f t="shared" si="213"/>
        <v>Yes</v>
      </c>
      <c r="H534" s="33">
        <f>'05-21 Hourly Purch Alloc'!F528</f>
        <v>0</v>
      </c>
      <c r="I534" s="23">
        <f t="shared" si="214"/>
        <v>10.16</v>
      </c>
      <c r="J534" s="13">
        <f t="shared" si="215"/>
        <v>0</v>
      </c>
      <c r="K534" s="96">
        <f t="shared" si="216"/>
        <v>0</v>
      </c>
      <c r="L534" s="13">
        <f t="shared" si="217"/>
        <v>707.29640000000006</v>
      </c>
      <c r="M534" s="13">
        <f t="shared" si="218"/>
        <v>890.5</v>
      </c>
      <c r="N534" s="13">
        <f t="shared" si="219"/>
        <v>685.94</v>
      </c>
      <c r="O534" s="11">
        <f t="shared" si="220"/>
        <v>0</v>
      </c>
      <c r="P534" s="11">
        <f t="shared" si="221"/>
        <v>0</v>
      </c>
      <c r="Q534" s="11">
        <f t="shared" si="222"/>
        <v>0</v>
      </c>
      <c r="R534" s="15">
        <f t="shared" si="223"/>
        <v>0</v>
      </c>
      <c r="S534" s="15">
        <f t="shared" si="224"/>
        <v>0</v>
      </c>
      <c r="T534" s="15">
        <f t="shared" si="225"/>
        <v>0</v>
      </c>
      <c r="U534" s="121">
        <f>'05-21 Hourly Purch Alloc'!J528</f>
        <v>0</v>
      </c>
      <c r="V534" s="109">
        <f t="shared" si="226"/>
        <v>0</v>
      </c>
      <c r="W534" s="16">
        <f t="shared" si="227"/>
        <v>21.206728953433903</v>
      </c>
      <c r="X534" s="17">
        <f t="shared" si="228"/>
        <v>0</v>
      </c>
      <c r="Y534" s="18">
        <f t="shared" si="229"/>
        <v>0</v>
      </c>
      <c r="Z534" s="191"/>
      <c r="AA534" s="113">
        <f t="shared" si="230"/>
        <v>0</v>
      </c>
      <c r="AB534" s="4">
        <f t="shared" si="231"/>
        <v>0</v>
      </c>
      <c r="AD534" s="8"/>
      <c r="AE534" s="46">
        <f>'05-21 Gen Pivot'!V528</f>
        <v>707.29640000000006</v>
      </c>
      <c r="AF534" s="120">
        <f>'05-21 KP Int Load &amp; Marg Loss'!N524</f>
        <v>685.94</v>
      </c>
      <c r="AG534" s="47">
        <f>'05-21 KP Int Load &amp; Marg Loss'!V524</f>
        <v>10.16</v>
      </c>
      <c r="AH534" s="46">
        <f>'05-21 Gen Pivot'!W528</f>
        <v>890.5</v>
      </c>
      <c r="AJ534" s="122">
        <f>'05-21 Gen Pivot'!Y528</f>
        <v>843</v>
      </c>
      <c r="AL534" s="8">
        <f t="shared" si="209"/>
        <v>47.5</v>
      </c>
      <c r="AN534" s="8">
        <f t="shared" si="210"/>
        <v>707.29640000000006</v>
      </c>
      <c r="AP534" s="12">
        <f t="shared" si="211"/>
        <v>-183.20359999999994</v>
      </c>
      <c r="AR534" s="122">
        <f>'05-21 Gen Pivot'!X528</f>
        <v>1475.5</v>
      </c>
    </row>
    <row r="535" spans="1:44" x14ac:dyDescent="0.25">
      <c r="A535" s="126">
        <f t="shared" si="232"/>
        <v>44338.833333332062</v>
      </c>
      <c r="B535" s="171">
        <v>385</v>
      </c>
      <c r="C535" s="98"/>
      <c r="D535" s="171"/>
      <c r="E535" s="89">
        <f t="shared" si="208"/>
        <v>385</v>
      </c>
      <c r="F535" s="29">
        <f t="shared" si="212"/>
        <v>524</v>
      </c>
      <c r="G535" s="28" t="str">
        <f t="shared" si="213"/>
        <v>Yes</v>
      </c>
      <c r="H535" s="33">
        <f>'05-21 Hourly Purch Alloc'!F529</f>
        <v>70.278999999999996</v>
      </c>
      <c r="I535" s="23">
        <f t="shared" si="214"/>
        <v>9.870000000000001</v>
      </c>
      <c r="J535" s="13">
        <f t="shared" si="215"/>
        <v>70.278999999999996</v>
      </c>
      <c r="K535" s="96">
        <f t="shared" si="216"/>
        <v>70.278999999999996</v>
      </c>
      <c r="L535" s="13">
        <f t="shared" si="217"/>
        <v>667.05179999999996</v>
      </c>
      <c r="M535" s="13">
        <f t="shared" si="218"/>
        <v>890.5</v>
      </c>
      <c r="N535" s="13">
        <f t="shared" si="219"/>
        <v>663.97</v>
      </c>
      <c r="O535" s="11">
        <f t="shared" si="220"/>
        <v>0</v>
      </c>
      <c r="P535" s="11">
        <f t="shared" si="221"/>
        <v>0</v>
      </c>
      <c r="Q535" s="11">
        <f t="shared" si="222"/>
        <v>0</v>
      </c>
      <c r="R535" s="15">
        <f t="shared" si="223"/>
        <v>0</v>
      </c>
      <c r="S535" s="15">
        <f t="shared" si="224"/>
        <v>0</v>
      </c>
      <c r="T535" s="15">
        <f t="shared" si="225"/>
        <v>0</v>
      </c>
      <c r="U535" s="121">
        <f>'05-21 Hourly Purch Alloc'!J529</f>
        <v>27.228999999999999</v>
      </c>
      <c r="V535" s="109">
        <f t="shared" si="226"/>
        <v>0</v>
      </c>
      <c r="W535" s="16">
        <f t="shared" si="227"/>
        <v>21.206728953433903</v>
      </c>
      <c r="X535" s="17">
        <f t="shared" si="228"/>
        <v>0</v>
      </c>
      <c r="Y535" s="18">
        <f t="shared" si="229"/>
        <v>0</v>
      </c>
      <c r="Z535" s="191"/>
      <c r="AA535" s="113">
        <f t="shared" si="230"/>
        <v>0</v>
      </c>
      <c r="AB535" s="4">
        <f t="shared" si="231"/>
        <v>0</v>
      </c>
      <c r="AD535" s="8"/>
      <c r="AE535" s="46">
        <f>'05-21 Gen Pivot'!V529</f>
        <v>667.05179999999996</v>
      </c>
      <c r="AF535" s="120">
        <f>'05-21 KP Int Load &amp; Marg Loss'!N525</f>
        <v>663.97</v>
      </c>
      <c r="AG535" s="47">
        <f>'05-21 KP Int Load &amp; Marg Loss'!V525</f>
        <v>9.870000000000001</v>
      </c>
      <c r="AH535" s="46">
        <f>'05-21 Gen Pivot'!W529</f>
        <v>890.5</v>
      </c>
      <c r="AJ535" s="122">
        <f>'05-21 Gen Pivot'!Y529</f>
        <v>844</v>
      </c>
      <c r="AL535" s="8">
        <f t="shared" si="209"/>
        <v>46.5</v>
      </c>
      <c r="AN535" s="8">
        <f t="shared" si="210"/>
        <v>667.05179999999996</v>
      </c>
      <c r="AP535" s="12">
        <f t="shared" si="211"/>
        <v>-223.44820000000004</v>
      </c>
      <c r="AR535" s="122">
        <f>'05-21 Gen Pivot'!X529</f>
        <v>1475.5</v>
      </c>
    </row>
    <row r="536" spans="1:44" x14ac:dyDescent="0.25">
      <c r="A536" s="126">
        <f t="shared" si="232"/>
        <v>44338.874999998727</v>
      </c>
      <c r="B536" s="171">
        <v>385</v>
      </c>
      <c r="C536" s="98"/>
      <c r="D536" s="171"/>
      <c r="E536" s="89">
        <f t="shared" si="208"/>
        <v>385</v>
      </c>
      <c r="F536" s="29">
        <f t="shared" si="212"/>
        <v>525</v>
      </c>
      <c r="G536" s="28" t="str">
        <f t="shared" si="213"/>
        <v>Yes</v>
      </c>
      <c r="H536" s="33">
        <f>'05-21 Hourly Purch Alloc'!F530</f>
        <v>147.59100000000001</v>
      </c>
      <c r="I536" s="23">
        <f t="shared" si="214"/>
        <v>9.57</v>
      </c>
      <c r="J536" s="13">
        <f t="shared" si="215"/>
        <v>147.59100000000001</v>
      </c>
      <c r="K536" s="96">
        <f t="shared" si="216"/>
        <v>147.59100000000001</v>
      </c>
      <c r="L536" s="13">
        <f t="shared" si="217"/>
        <v>577.79520000000002</v>
      </c>
      <c r="M536" s="13">
        <f t="shared" si="218"/>
        <v>890.5</v>
      </c>
      <c r="N536" s="13">
        <f t="shared" si="219"/>
        <v>639.62</v>
      </c>
      <c r="O536" s="11">
        <f t="shared" si="220"/>
        <v>0</v>
      </c>
      <c r="P536" s="11">
        <f t="shared" si="221"/>
        <v>0</v>
      </c>
      <c r="Q536" s="11">
        <f t="shared" si="222"/>
        <v>0</v>
      </c>
      <c r="R536" s="15">
        <f t="shared" si="223"/>
        <v>0</v>
      </c>
      <c r="S536" s="15">
        <f t="shared" si="224"/>
        <v>0</v>
      </c>
      <c r="T536" s="15">
        <f t="shared" si="225"/>
        <v>0</v>
      </c>
      <c r="U536" s="121">
        <f>'05-21 Hourly Purch Alloc'!J530</f>
        <v>26.923999999999999</v>
      </c>
      <c r="V536" s="109">
        <f t="shared" si="226"/>
        <v>0</v>
      </c>
      <c r="W536" s="16">
        <f t="shared" si="227"/>
        <v>21.206728953433903</v>
      </c>
      <c r="X536" s="17">
        <f t="shared" si="228"/>
        <v>0</v>
      </c>
      <c r="Y536" s="18">
        <f t="shared" si="229"/>
        <v>0</v>
      </c>
      <c r="Z536" s="191"/>
      <c r="AA536" s="113">
        <f t="shared" si="230"/>
        <v>0</v>
      </c>
      <c r="AB536" s="4">
        <f t="shared" si="231"/>
        <v>0</v>
      </c>
      <c r="AD536" s="8"/>
      <c r="AE536" s="46">
        <f>'05-21 Gen Pivot'!V530</f>
        <v>577.79520000000002</v>
      </c>
      <c r="AF536" s="120">
        <f>'05-21 KP Int Load &amp; Marg Loss'!N526</f>
        <v>639.62</v>
      </c>
      <c r="AG536" s="47">
        <f>'05-21 KP Int Load &amp; Marg Loss'!V526</f>
        <v>9.57</v>
      </c>
      <c r="AH536" s="46">
        <f>'05-21 Gen Pivot'!W530</f>
        <v>890.5</v>
      </c>
      <c r="AJ536" s="122">
        <f>'05-21 Gen Pivot'!Y530</f>
        <v>843</v>
      </c>
      <c r="AL536" s="8">
        <f t="shared" si="209"/>
        <v>47.5</v>
      </c>
      <c r="AN536" s="8">
        <f t="shared" si="210"/>
        <v>577.79520000000002</v>
      </c>
      <c r="AP536" s="12">
        <f t="shared" si="211"/>
        <v>-312.70479999999998</v>
      </c>
      <c r="AR536" s="122">
        <f>'05-21 Gen Pivot'!X530</f>
        <v>1475.5</v>
      </c>
    </row>
    <row r="537" spans="1:44" x14ac:dyDescent="0.25">
      <c r="A537" s="126">
        <f t="shared" si="232"/>
        <v>44338.916666665391</v>
      </c>
      <c r="B537" s="171">
        <v>385</v>
      </c>
      <c r="C537" s="98"/>
      <c r="D537" s="171"/>
      <c r="E537" s="89">
        <f t="shared" ref="E537:E600" si="233">SUM(B537:D537)</f>
        <v>385</v>
      </c>
      <c r="F537" s="29">
        <f t="shared" si="212"/>
        <v>526</v>
      </c>
      <c r="G537" s="28" t="str">
        <f t="shared" si="213"/>
        <v>Yes</v>
      </c>
      <c r="H537" s="33">
        <f>'05-21 Hourly Purch Alloc'!F531</f>
        <v>173.40700000000001</v>
      </c>
      <c r="I537" s="23">
        <f t="shared" si="214"/>
        <v>9.6900000000000013</v>
      </c>
      <c r="J537" s="13">
        <f t="shared" si="215"/>
        <v>173.40700000000001</v>
      </c>
      <c r="K537" s="96">
        <f t="shared" si="216"/>
        <v>173.40700000000001</v>
      </c>
      <c r="L537" s="13">
        <f t="shared" si="217"/>
        <v>573.78959999999995</v>
      </c>
      <c r="M537" s="13">
        <f t="shared" si="218"/>
        <v>890.5</v>
      </c>
      <c r="N537" s="13">
        <f t="shared" si="219"/>
        <v>626.87</v>
      </c>
      <c r="O537" s="11">
        <f t="shared" si="220"/>
        <v>0</v>
      </c>
      <c r="P537" s="11">
        <f t="shared" si="221"/>
        <v>0</v>
      </c>
      <c r="Q537" s="11">
        <f t="shared" si="222"/>
        <v>0</v>
      </c>
      <c r="R537" s="15">
        <f t="shared" si="223"/>
        <v>0</v>
      </c>
      <c r="S537" s="15">
        <f t="shared" si="224"/>
        <v>0</v>
      </c>
      <c r="T537" s="15">
        <f t="shared" si="225"/>
        <v>0</v>
      </c>
      <c r="U537" s="121">
        <f>'05-21 Hourly Purch Alloc'!J531</f>
        <v>25.520999999999997</v>
      </c>
      <c r="V537" s="109">
        <f t="shared" si="226"/>
        <v>0</v>
      </c>
      <c r="W537" s="16">
        <f t="shared" si="227"/>
        <v>21.206728953433903</v>
      </c>
      <c r="X537" s="17">
        <f t="shared" si="228"/>
        <v>0</v>
      </c>
      <c r="Y537" s="18">
        <f t="shared" si="229"/>
        <v>0</v>
      </c>
      <c r="Z537" s="191"/>
      <c r="AA537" s="113">
        <f t="shared" si="230"/>
        <v>0</v>
      </c>
      <c r="AB537" s="4">
        <f t="shared" si="231"/>
        <v>0</v>
      </c>
      <c r="AD537" s="8"/>
      <c r="AE537" s="46">
        <f>'05-21 Gen Pivot'!V531</f>
        <v>573.78959999999995</v>
      </c>
      <c r="AF537" s="120">
        <f>'05-21 KP Int Load &amp; Marg Loss'!N527</f>
        <v>626.87</v>
      </c>
      <c r="AG537" s="47">
        <f>'05-21 KP Int Load &amp; Marg Loss'!V527</f>
        <v>9.6900000000000013</v>
      </c>
      <c r="AH537" s="46">
        <f>'05-21 Gen Pivot'!W531</f>
        <v>890.5</v>
      </c>
      <c r="AJ537" s="122">
        <f>'05-21 Gen Pivot'!Y531</f>
        <v>843</v>
      </c>
      <c r="AL537" s="8">
        <f t="shared" si="209"/>
        <v>47.5</v>
      </c>
      <c r="AN537" s="8">
        <f t="shared" si="210"/>
        <v>573.78959999999995</v>
      </c>
      <c r="AP537" s="12">
        <f t="shared" si="211"/>
        <v>-316.71040000000005</v>
      </c>
      <c r="AR537" s="122">
        <f>'05-21 Gen Pivot'!X531</f>
        <v>1475.5</v>
      </c>
    </row>
    <row r="538" spans="1:44" x14ac:dyDescent="0.25">
      <c r="A538" s="126">
        <f t="shared" si="232"/>
        <v>44338.958333332055</v>
      </c>
      <c r="B538" s="171">
        <v>385</v>
      </c>
      <c r="C538" s="98"/>
      <c r="D538" s="171"/>
      <c r="E538" s="89">
        <f t="shared" si="233"/>
        <v>385</v>
      </c>
      <c r="F538" s="29">
        <f t="shared" si="212"/>
        <v>527</v>
      </c>
      <c r="G538" s="28" t="str">
        <f t="shared" si="213"/>
        <v>Yes</v>
      </c>
      <c r="H538" s="33">
        <f>'05-21 Hourly Purch Alloc'!F532</f>
        <v>141.654</v>
      </c>
      <c r="I538" s="23">
        <f t="shared" si="214"/>
        <v>8.7899999999999991</v>
      </c>
      <c r="J538" s="13">
        <f t="shared" si="215"/>
        <v>141.654</v>
      </c>
      <c r="K538" s="96">
        <f t="shared" si="216"/>
        <v>141.654</v>
      </c>
      <c r="L538" s="13">
        <f t="shared" si="217"/>
        <v>465.91779999999994</v>
      </c>
      <c r="M538" s="13">
        <f t="shared" si="218"/>
        <v>890.5</v>
      </c>
      <c r="N538" s="13">
        <f t="shared" si="219"/>
        <v>585.25</v>
      </c>
      <c r="O538" s="11">
        <f t="shared" si="220"/>
        <v>0</v>
      </c>
      <c r="P538" s="11">
        <f t="shared" si="221"/>
        <v>0</v>
      </c>
      <c r="Q538" s="11">
        <f t="shared" si="222"/>
        <v>0</v>
      </c>
      <c r="R538" s="15">
        <f t="shared" si="223"/>
        <v>0</v>
      </c>
      <c r="S538" s="15">
        <f t="shared" si="224"/>
        <v>0</v>
      </c>
      <c r="T538" s="15">
        <f t="shared" si="225"/>
        <v>0</v>
      </c>
      <c r="U538" s="121">
        <f>'05-21 Hourly Purch Alloc'!J532</f>
        <v>24.584000000000003</v>
      </c>
      <c r="V538" s="109">
        <f t="shared" si="226"/>
        <v>0</v>
      </c>
      <c r="W538" s="16">
        <f t="shared" si="227"/>
        <v>21.206728953433903</v>
      </c>
      <c r="X538" s="17">
        <f t="shared" si="228"/>
        <v>0</v>
      </c>
      <c r="Y538" s="18">
        <f t="shared" si="229"/>
        <v>0</v>
      </c>
      <c r="Z538" s="191"/>
      <c r="AA538" s="113">
        <f t="shared" si="230"/>
        <v>0</v>
      </c>
      <c r="AB538" s="4">
        <f t="shared" si="231"/>
        <v>0</v>
      </c>
      <c r="AD538" s="8"/>
      <c r="AE538" s="46">
        <f>'05-21 Gen Pivot'!V532</f>
        <v>465.91779999999994</v>
      </c>
      <c r="AF538" s="120">
        <f>'05-21 KP Int Load &amp; Marg Loss'!N528</f>
        <v>585.25</v>
      </c>
      <c r="AG538" s="47">
        <f>'05-21 KP Int Load &amp; Marg Loss'!V528</f>
        <v>8.7899999999999991</v>
      </c>
      <c r="AH538" s="46">
        <f>'05-21 Gen Pivot'!W532</f>
        <v>890.5</v>
      </c>
      <c r="AJ538" s="122">
        <f>'05-21 Gen Pivot'!Y532</f>
        <v>843</v>
      </c>
      <c r="AL538" s="8">
        <f t="shared" si="209"/>
        <v>47.5</v>
      </c>
      <c r="AN538" s="8">
        <f t="shared" si="210"/>
        <v>465.91779999999994</v>
      </c>
      <c r="AP538" s="12">
        <f t="shared" si="211"/>
        <v>-424.58220000000006</v>
      </c>
      <c r="AR538" s="122">
        <f>'05-21 Gen Pivot'!X532</f>
        <v>1475.5</v>
      </c>
    </row>
    <row r="539" spans="1:44" x14ac:dyDescent="0.25">
      <c r="A539" s="126">
        <f t="shared" si="232"/>
        <v>44338.999999998719</v>
      </c>
      <c r="B539" s="171">
        <v>385</v>
      </c>
      <c r="C539" s="98"/>
      <c r="D539" s="171"/>
      <c r="E539" s="89">
        <f t="shared" si="233"/>
        <v>385</v>
      </c>
      <c r="F539" s="29">
        <f t="shared" si="212"/>
        <v>528</v>
      </c>
      <c r="G539" s="28" t="str">
        <f t="shared" si="213"/>
        <v>Yes</v>
      </c>
      <c r="H539" s="33">
        <f>'05-21 Hourly Purch Alloc'!F533</f>
        <v>138.351</v>
      </c>
      <c r="I539" s="23">
        <f t="shared" si="214"/>
        <v>7.9799999999999995</v>
      </c>
      <c r="J539" s="13">
        <f t="shared" si="215"/>
        <v>138.351</v>
      </c>
      <c r="K539" s="96">
        <f t="shared" si="216"/>
        <v>138.351</v>
      </c>
      <c r="L539" s="13">
        <f t="shared" si="217"/>
        <v>401.64359999999999</v>
      </c>
      <c r="M539" s="13">
        <f t="shared" si="218"/>
        <v>859.5</v>
      </c>
      <c r="N539" s="13">
        <f t="shared" si="219"/>
        <v>547.97000000000014</v>
      </c>
      <c r="O539" s="11">
        <f t="shared" si="220"/>
        <v>0</v>
      </c>
      <c r="P539" s="11">
        <f t="shared" si="221"/>
        <v>0</v>
      </c>
      <c r="Q539" s="11">
        <f t="shared" si="222"/>
        <v>0</v>
      </c>
      <c r="R539" s="15">
        <f t="shared" si="223"/>
        <v>0</v>
      </c>
      <c r="S539" s="15">
        <f t="shared" si="224"/>
        <v>0</v>
      </c>
      <c r="T539" s="15">
        <f t="shared" si="225"/>
        <v>0</v>
      </c>
      <c r="U539" s="121">
        <f>'05-21 Hourly Purch Alloc'!J533</f>
        <v>24.213768111542382</v>
      </c>
      <c r="V539" s="109">
        <f t="shared" si="226"/>
        <v>0</v>
      </c>
      <c r="W539" s="16">
        <f t="shared" si="227"/>
        <v>21.206728953433903</v>
      </c>
      <c r="X539" s="17">
        <f t="shared" si="228"/>
        <v>0</v>
      </c>
      <c r="Y539" s="18">
        <f t="shared" si="229"/>
        <v>0</v>
      </c>
      <c r="Z539" s="191"/>
      <c r="AA539" s="113">
        <f t="shared" si="230"/>
        <v>0</v>
      </c>
      <c r="AB539" s="4">
        <f t="shared" si="231"/>
        <v>0</v>
      </c>
      <c r="AD539" s="8"/>
      <c r="AE539" s="46">
        <f>'05-21 Gen Pivot'!V533</f>
        <v>401.64359999999999</v>
      </c>
      <c r="AF539" s="120">
        <f>'05-21 KP Int Load &amp; Marg Loss'!N529</f>
        <v>547.97000000000014</v>
      </c>
      <c r="AG539" s="47">
        <f>'05-21 KP Int Load &amp; Marg Loss'!V529</f>
        <v>7.9799999999999995</v>
      </c>
      <c r="AH539" s="46">
        <f>'05-21 Gen Pivot'!W533</f>
        <v>859.5</v>
      </c>
      <c r="AJ539" s="122">
        <f>'05-21 Gen Pivot'!Y533</f>
        <v>812.5</v>
      </c>
      <c r="AL539" s="8">
        <f t="shared" si="209"/>
        <v>47</v>
      </c>
      <c r="AN539" s="8">
        <f t="shared" si="210"/>
        <v>401.64359999999999</v>
      </c>
      <c r="AP539" s="12">
        <f t="shared" si="211"/>
        <v>-457.85640000000001</v>
      </c>
      <c r="AR539" s="122">
        <f>'05-21 Gen Pivot'!X533</f>
        <v>1475.5</v>
      </c>
    </row>
    <row r="540" spans="1:44" x14ac:dyDescent="0.25">
      <c r="A540" s="126">
        <f t="shared" si="232"/>
        <v>44339.041666665384</v>
      </c>
      <c r="B540" s="171">
        <v>385</v>
      </c>
      <c r="C540" s="98"/>
      <c r="D540" s="171"/>
      <c r="E540" s="89">
        <f t="shared" si="233"/>
        <v>385</v>
      </c>
      <c r="F540" s="29">
        <f t="shared" si="212"/>
        <v>529</v>
      </c>
      <c r="G540" s="28" t="str">
        <f t="shared" si="213"/>
        <v>Yes</v>
      </c>
      <c r="H540" s="33">
        <f>'05-21 Hourly Purch Alloc'!F534</f>
        <v>144.61500000000001</v>
      </c>
      <c r="I540" s="23">
        <f t="shared" si="214"/>
        <v>7.29</v>
      </c>
      <c r="J540" s="13">
        <f t="shared" si="215"/>
        <v>144.61500000000001</v>
      </c>
      <c r="K540" s="96">
        <f t="shared" si="216"/>
        <v>144.61500000000001</v>
      </c>
      <c r="L540" s="13">
        <f t="shared" si="217"/>
        <v>351.06479999999999</v>
      </c>
      <c r="M540" s="13">
        <f t="shared" si="218"/>
        <v>753.5</v>
      </c>
      <c r="N540" s="13">
        <f t="shared" si="219"/>
        <v>502.96000000000004</v>
      </c>
      <c r="O540" s="11">
        <f t="shared" si="220"/>
        <v>0</v>
      </c>
      <c r="P540" s="11">
        <f t="shared" si="221"/>
        <v>0</v>
      </c>
      <c r="Q540" s="11">
        <f t="shared" si="222"/>
        <v>0</v>
      </c>
      <c r="R540" s="15">
        <f t="shared" si="223"/>
        <v>0</v>
      </c>
      <c r="S540" s="15">
        <f t="shared" si="224"/>
        <v>0</v>
      </c>
      <c r="T540" s="15">
        <f t="shared" si="225"/>
        <v>0</v>
      </c>
      <c r="U540" s="121">
        <f>'05-21 Hourly Purch Alloc'!J534</f>
        <v>23.276329011513326</v>
      </c>
      <c r="V540" s="109">
        <f t="shared" si="226"/>
        <v>0</v>
      </c>
      <c r="W540" s="16">
        <f t="shared" si="227"/>
        <v>21.206728953433903</v>
      </c>
      <c r="X540" s="17">
        <f t="shared" si="228"/>
        <v>0</v>
      </c>
      <c r="Y540" s="18">
        <f t="shared" si="229"/>
        <v>0</v>
      </c>
      <c r="Z540" s="191"/>
      <c r="AA540" s="113">
        <f t="shared" si="230"/>
        <v>0</v>
      </c>
      <c r="AB540" s="4">
        <f t="shared" si="231"/>
        <v>0</v>
      </c>
      <c r="AD540" s="8"/>
      <c r="AE540" s="46">
        <f>'05-21 Gen Pivot'!V534</f>
        <v>351.06479999999999</v>
      </c>
      <c r="AF540" s="120">
        <f>'05-21 KP Int Load &amp; Marg Loss'!N530</f>
        <v>502.96000000000004</v>
      </c>
      <c r="AG540" s="47">
        <f>'05-21 KP Int Load &amp; Marg Loss'!V530</f>
        <v>7.29</v>
      </c>
      <c r="AH540" s="46">
        <f>'05-21 Gen Pivot'!W534</f>
        <v>753.5</v>
      </c>
      <c r="AJ540" s="122">
        <f>'05-21 Gen Pivot'!Y534</f>
        <v>708</v>
      </c>
      <c r="AL540" s="8">
        <f t="shared" si="209"/>
        <v>45.5</v>
      </c>
      <c r="AN540" s="8">
        <f t="shared" si="210"/>
        <v>351.06479999999999</v>
      </c>
      <c r="AP540" s="12">
        <f t="shared" si="211"/>
        <v>-402.43520000000001</v>
      </c>
      <c r="AR540" s="122">
        <f>'05-21 Gen Pivot'!X534</f>
        <v>1475.5</v>
      </c>
    </row>
    <row r="541" spans="1:44" x14ac:dyDescent="0.25">
      <c r="A541" s="126">
        <f t="shared" si="232"/>
        <v>44339.083333332048</v>
      </c>
      <c r="B541" s="171">
        <v>385</v>
      </c>
      <c r="C541" s="98"/>
      <c r="D541" s="171"/>
      <c r="E541" s="89">
        <f t="shared" si="233"/>
        <v>385</v>
      </c>
      <c r="F541" s="29">
        <f t="shared" si="212"/>
        <v>530</v>
      </c>
      <c r="G541" s="28" t="str">
        <f t="shared" si="213"/>
        <v>Yes</v>
      </c>
      <c r="H541" s="33">
        <f>'05-21 Hourly Purch Alloc'!F535</f>
        <v>132.80100000000002</v>
      </c>
      <c r="I541" s="23">
        <f t="shared" si="214"/>
        <v>6.47</v>
      </c>
      <c r="J541" s="13">
        <f t="shared" si="215"/>
        <v>132.80100000000002</v>
      </c>
      <c r="K541" s="96">
        <f t="shared" si="216"/>
        <v>132.80100000000002</v>
      </c>
      <c r="L541" s="13">
        <f t="shared" si="217"/>
        <v>341.82279999999997</v>
      </c>
      <c r="M541" s="13">
        <f t="shared" si="218"/>
        <v>766.5</v>
      </c>
      <c r="N541" s="13">
        <f t="shared" si="219"/>
        <v>477.62000000000006</v>
      </c>
      <c r="O541" s="11">
        <f t="shared" si="220"/>
        <v>0</v>
      </c>
      <c r="P541" s="11">
        <f t="shared" si="221"/>
        <v>0</v>
      </c>
      <c r="Q541" s="11">
        <f t="shared" si="222"/>
        <v>0</v>
      </c>
      <c r="R541" s="15">
        <f t="shared" si="223"/>
        <v>0</v>
      </c>
      <c r="S541" s="15">
        <f t="shared" si="224"/>
        <v>0</v>
      </c>
      <c r="T541" s="15">
        <f t="shared" si="225"/>
        <v>0</v>
      </c>
      <c r="U541" s="121">
        <f>'05-21 Hourly Purch Alloc'!J535</f>
        <v>19.699972138764011</v>
      </c>
      <c r="V541" s="109">
        <f t="shared" si="226"/>
        <v>0</v>
      </c>
      <c r="W541" s="16">
        <f t="shared" si="227"/>
        <v>21.206728953433903</v>
      </c>
      <c r="X541" s="17">
        <f t="shared" si="228"/>
        <v>0</v>
      </c>
      <c r="Y541" s="18">
        <f t="shared" si="229"/>
        <v>0</v>
      </c>
      <c r="Z541" s="191"/>
      <c r="AA541" s="113">
        <f t="shared" si="230"/>
        <v>0</v>
      </c>
      <c r="AB541" s="4">
        <f t="shared" si="231"/>
        <v>0</v>
      </c>
      <c r="AD541" s="8"/>
      <c r="AE541" s="46">
        <f>'05-21 Gen Pivot'!V535</f>
        <v>341.82279999999997</v>
      </c>
      <c r="AF541" s="120">
        <f>'05-21 KP Int Load &amp; Marg Loss'!N531</f>
        <v>477.62000000000006</v>
      </c>
      <c r="AG541" s="47">
        <f>'05-21 KP Int Load &amp; Marg Loss'!V531</f>
        <v>6.47</v>
      </c>
      <c r="AH541" s="46">
        <f>'05-21 Gen Pivot'!W535</f>
        <v>766.5</v>
      </c>
      <c r="AJ541" s="122">
        <f>'05-21 Gen Pivot'!Y535</f>
        <v>720.5</v>
      </c>
      <c r="AL541" s="8">
        <f t="shared" si="209"/>
        <v>46</v>
      </c>
      <c r="AN541" s="8">
        <f t="shared" si="210"/>
        <v>341.82279999999997</v>
      </c>
      <c r="AP541" s="12">
        <f t="shared" si="211"/>
        <v>-424.67720000000003</v>
      </c>
      <c r="AR541" s="122">
        <f>'05-21 Gen Pivot'!X535</f>
        <v>1475.5</v>
      </c>
    </row>
    <row r="542" spans="1:44" x14ac:dyDescent="0.25">
      <c r="A542" s="126">
        <f t="shared" si="232"/>
        <v>44339.124999998712</v>
      </c>
      <c r="B542" s="171">
        <v>385</v>
      </c>
      <c r="C542" s="98"/>
      <c r="D542" s="171"/>
      <c r="E542" s="89">
        <f t="shared" si="233"/>
        <v>385</v>
      </c>
      <c r="F542" s="29">
        <f t="shared" si="212"/>
        <v>531</v>
      </c>
      <c r="G542" s="28" t="str">
        <f t="shared" si="213"/>
        <v>Yes</v>
      </c>
      <c r="H542" s="33">
        <f>'05-21 Hourly Purch Alloc'!F536</f>
        <v>117.86500000000001</v>
      </c>
      <c r="I542" s="23">
        <f t="shared" si="214"/>
        <v>5.97</v>
      </c>
      <c r="J542" s="13">
        <f t="shared" si="215"/>
        <v>117.86500000000001</v>
      </c>
      <c r="K542" s="96">
        <f t="shared" si="216"/>
        <v>117.86500000000001</v>
      </c>
      <c r="L542" s="13">
        <f t="shared" si="217"/>
        <v>343.09280000000001</v>
      </c>
      <c r="M542" s="13">
        <f t="shared" si="218"/>
        <v>776</v>
      </c>
      <c r="N542" s="13">
        <f t="shared" si="219"/>
        <v>462.20000000000005</v>
      </c>
      <c r="O542" s="11">
        <f t="shared" si="220"/>
        <v>0</v>
      </c>
      <c r="P542" s="11">
        <f t="shared" si="221"/>
        <v>0</v>
      </c>
      <c r="Q542" s="11">
        <f t="shared" si="222"/>
        <v>0</v>
      </c>
      <c r="R542" s="15">
        <f t="shared" si="223"/>
        <v>0</v>
      </c>
      <c r="S542" s="15">
        <f t="shared" si="224"/>
        <v>0</v>
      </c>
      <c r="T542" s="15">
        <f t="shared" si="225"/>
        <v>0</v>
      </c>
      <c r="U542" s="121">
        <f>'05-21 Hourly Purch Alloc'!J536</f>
        <v>19.449963941797815</v>
      </c>
      <c r="V542" s="109">
        <f t="shared" si="226"/>
        <v>0</v>
      </c>
      <c r="W542" s="16">
        <f t="shared" si="227"/>
        <v>21.206728953433903</v>
      </c>
      <c r="X542" s="17">
        <f t="shared" si="228"/>
        <v>0</v>
      </c>
      <c r="Y542" s="18">
        <f t="shared" si="229"/>
        <v>0</v>
      </c>
      <c r="Z542" s="191"/>
      <c r="AA542" s="113">
        <f t="shared" si="230"/>
        <v>0</v>
      </c>
      <c r="AB542" s="4">
        <f t="shared" si="231"/>
        <v>0</v>
      </c>
      <c r="AD542" s="8"/>
      <c r="AE542" s="46">
        <f>'05-21 Gen Pivot'!V536</f>
        <v>343.09280000000001</v>
      </c>
      <c r="AF542" s="120">
        <f>'05-21 KP Int Load &amp; Marg Loss'!N532</f>
        <v>462.20000000000005</v>
      </c>
      <c r="AG542" s="47">
        <f>'05-21 KP Int Load &amp; Marg Loss'!V532</f>
        <v>5.97</v>
      </c>
      <c r="AH542" s="46">
        <f>'05-21 Gen Pivot'!W536</f>
        <v>776</v>
      </c>
      <c r="AJ542" s="122">
        <f>'05-21 Gen Pivot'!Y536</f>
        <v>730</v>
      </c>
      <c r="AL542" s="8">
        <f t="shared" si="209"/>
        <v>46</v>
      </c>
      <c r="AN542" s="8">
        <f t="shared" si="210"/>
        <v>343.09280000000001</v>
      </c>
      <c r="AP542" s="12">
        <f t="shared" si="211"/>
        <v>-432.90719999999999</v>
      </c>
      <c r="AR542" s="122">
        <f>'05-21 Gen Pivot'!X536</f>
        <v>1475.5</v>
      </c>
    </row>
    <row r="543" spans="1:44" x14ac:dyDescent="0.25">
      <c r="A543" s="126">
        <f t="shared" si="232"/>
        <v>44339.166666665376</v>
      </c>
      <c r="B543" s="171">
        <v>385</v>
      </c>
      <c r="C543" s="98"/>
      <c r="D543" s="171"/>
      <c r="E543" s="89">
        <f t="shared" si="233"/>
        <v>385</v>
      </c>
      <c r="F543" s="29">
        <f t="shared" si="212"/>
        <v>532</v>
      </c>
      <c r="G543" s="28" t="str">
        <f t="shared" si="213"/>
        <v>Yes</v>
      </c>
      <c r="H543" s="33">
        <f>'05-21 Hourly Purch Alloc'!F537</f>
        <v>105.32300000000001</v>
      </c>
      <c r="I543" s="23">
        <f t="shared" si="214"/>
        <v>5.4699999999999989</v>
      </c>
      <c r="J543" s="13">
        <f t="shared" si="215"/>
        <v>105.32300000000001</v>
      </c>
      <c r="K543" s="96">
        <f t="shared" si="216"/>
        <v>105.32300000000001</v>
      </c>
      <c r="L543" s="13">
        <f t="shared" si="217"/>
        <v>339.8888</v>
      </c>
      <c r="M543" s="13">
        <f t="shared" si="218"/>
        <v>728.5</v>
      </c>
      <c r="N543" s="13">
        <f t="shared" si="219"/>
        <v>449.00000000000006</v>
      </c>
      <c r="O543" s="11">
        <f t="shared" si="220"/>
        <v>0</v>
      </c>
      <c r="P543" s="11">
        <f t="shared" si="221"/>
        <v>0</v>
      </c>
      <c r="Q543" s="11">
        <f t="shared" si="222"/>
        <v>0</v>
      </c>
      <c r="R543" s="15">
        <f t="shared" si="223"/>
        <v>0</v>
      </c>
      <c r="S543" s="15">
        <f t="shared" si="224"/>
        <v>0</v>
      </c>
      <c r="T543" s="15">
        <f t="shared" si="225"/>
        <v>0</v>
      </c>
      <c r="U543" s="121">
        <f>'05-21 Hourly Purch Alloc'!J537</f>
        <v>17.729964015457213</v>
      </c>
      <c r="V543" s="109">
        <f t="shared" si="226"/>
        <v>0</v>
      </c>
      <c r="W543" s="16">
        <f t="shared" si="227"/>
        <v>21.206728953433903</v>
      </c>
      <c r="X543" s="17">
        <f t="shared" si="228"/>
        <v>0</v>
      </c>
      <c r="Y543" s="18">
        <f t="shared" si="229"/>
        <v>0</v>
      </c>
      <c r="Z543" s="191"/>
      <c r="AA543" s="113">
        <f t="shared" si="230"/>
        <v>0</v>
      </c>
      <c r="AB543" s="4">
        <f t="shared" si="231"/>
        <v>0</v>
      </c>
      <c r="AD543" s="8"/>
      <c r="AE543" s="46">
        <f>'05-21 Gen Pivot'!V537</f>
        <v>339.8888</v>
      </c>
      <c r="AF543" s="120">
        <f>'05-21 KP Int Load &amp; Marg Loss'!N533</f>
        <v>449.00000000000006</v>
      </c>
      <c r="AG543" s="47">
        <f>'05-21 KP Int Load &amp; Marg Loss'!V533</f>
        <v>5.4699999999999989</v>
      </c>
      <c r="AH543" s="46">
        <f>'05-21 Gen Pivot'!W537</f>
        <v>728.5</v>
      </c>
      <c r="AJ543" s="122">
        <f>'05-21 Gen Pivot'!Y537</f>
        <v>683</v>
      </c>
      <c r="AL543" s="8">
        <f t="shared" si="209"/>
        <v>45.5</v>
      </c>
      <c r="AN543" s="8">
        <f t="shared" si="210"/>
        <v>339.8888</v>
      </c>
      <c r="AP543" s="12">
        <f t="shared" si="211"/>
        <v>-388.6112</v>
      </c>
      <c r="AR543" s="122">
        <f>'05-21 Gen Pivot'!X537</f>
        <v>1475.5</v>
      </c>
    </row>
    <row r="544" spans="1:44" x14ac:dyDescent="0.25">
      <c r="A544" s="126">
        <f t="shared" si="232"/>
        <v>44339.208333332041</v>
      </c>
      <c r="B544" s="171">
        <v>385</v>
      </c>
      <c r="C544" s="98"/>
      <c r="D544" s="171"/>
      <c r="E544" s="89">
        <f t="shared" si="233"/>
        <v>385</v>
      </c>
      <c r="F544" s="29">
        <f t="shared" si="212"/>
        <v>533</v>
      </c>
      <c r="G544" s="28" t="str">
        <f t="shared" si="213"/>
        <v>Yes</v>
      </c>
      <c r="H544" s="33">
        <f>'05-21 Hourly Purch Alloc'!F538</f>
        <v>96.744</v>
      </c>
      <c r="I544" s="23">
        <f t="shared" si="214"/>
        <v>5.2599999999999989</v>
      </c>
      <c r="J544" s="13">
        <f t="shared" si="215"/>
        <v>96.744</v>
      </c>
      <c r="K544" s="96">
        <f t="shared" si="216"/>
        <v>96.744</v>
      </c>
      <c r="L544" s="13">
        <f t="shared" si="217"/>
        <v>339.88120000000004</v>
      </c>
      <c r="M544" s="13">
        <f t="shared" si="218"/>
        <v>726.5</v>
      </c>
      <c r="N544" s="13">
        <f t="shared" si="219"/>
        <v>440.35</v>
      </c>
      <c r="O544" s="11">
        <f t="shared" si="220"/>
        <v>0</v>
      </c>
      <c r="P544" s="11">
        <f t="shared" si="221"/>
        <v>0</v>
      </c>
      <c r="Q544" s="11">
        <f t="shared" si="222"/>
        <v>0</v>
      </c>
      <c r="R544" s="15">
        <f t="shared" si="223"/>
        <v>0</v>
      </c>
      <c r="S544" s="15">
        <f t="shared" si="224"/>
        <v>0</v>
      </c>
      <c r="T544" s="15">
        <f t="shared" si="225"/>
        <v>0</v>
      </c>
      <c r="U544" s="121">
        <f>'05-21 Hourly Purch Alloc'!J538</f>
        <v>17.590031423137351</v>
      </c>
      <c r="V544" s="109">
        <f t="shared" si="226"/>
        <v>0</v>
      </c>
      <c r="W544" s="16">
        <f t="shared" si="227"/>
        <v>21.206728953433903</v>
      </c>
      <c r="X544" s="17">
        <f t="shared" si="228"/>
        <v>0</v>
      </c>
      <c r="Y544" s="18">
        <f t="shared" si="229"/>
        <v>0</v>
      </c>
      <c r="Z544" s="191"/>
      <c r="AA544" s="113">
        <f t="shared" si="230"/>
        <v>0</v>
      </c>
      <c r="AB544" s="4">
        <f t="shared" si="231"/>
        <v>0</v>
      </c>
      <c r="AD544" s="8"/>
      <c r="AE544" s="46">
        <f>'05-21 Gen Pivot'!V538</f>
        <v>339.88120000000004</v>
      </c>
      <c r="AF544" s="120">
        <f>'05-21 KP Int Load &amp; Marg Loss'!N534</f>
        <v>440.35</v>
      </c>
      <c r="AG544" s="47">
        <f>'05-21 KP Int Load &amp; Marg Loss'!V534</f>
        <v>5.2599999999999989</v>
      </c>
      <c r="AH544" s="46">
        <f>'05-21 Gen Pivot'!W538</f>
        <v>726.5</v>
      </c>
      <c r="AJ544" s="122">
        <f>'05-21 Gen Pivot'!Y538</f>
        <v>681</v>
      </c>
      <c r="AL544" s="8">
        <f t="shared" ref="AL544:AL607" si="234">AH544-AJ544</f>
        <v>45.5</v>
      </c>
      <c r="AN544" s="8">
        <f t="shared" ref="AN544:AN607" si="235">AE544</f>
        <v>339.88120000000004</v>
      </c>
      <c r="AP544" s="12">
        <f t="shared" ref="AP544:AP607" si="236">L544-M544</f>
        <v>-386.61879999999996</v>
      </c>
      <c r="AR544" s="122">
        <f>'05-21 Gen Pivot'!X538</f>
        <v>1475.5</v>
      </c>
    </row>
    <row r="545" spans="1:44" x14ac:dyDescent="0.25">
      <c r="A545" s="126">
        <f t="shared" si="232"/>
        <v>44339.249999998705</v>
      </c>
      <c r="B545" s="171">
        <v>385</v>
      </c>
      <c r="C545" s="98"/>
      <c r="D545" s="171"/>
      <c r="E545" s="89">
        <f t="shared" si="233"/>
        <v>385</v>
      </c>
      <c r="F545" s="29">
        <f t="shared" si="212"/>
        <v>534</v>
      </c>
      <c r="G545" s="28" t="str">
        <f t="shared" si="213"/>
        <v>Yes</v>
      </c>
      <c r="H545" s="33">
        <f>'05-21 Hourly Purch Alloc'!F539</f>
        <v>96.444000000000003</v>
      </c>
      <c r="I545" s="23">
        <f t="shared" si="214"/>
        <v>5.0699999999999994</v>
      </c>
      <c r="J545" s="13">
        <f t="shared" si="215"/>
        <v>96.444000000000003</v>
      </c>
      <c r="K545" s="96">
        <f t="shared" si="216"/>
        <v>96.444000000000003</v>
      </c>
      <c r="L545" s="13">
        <f t="shared" si="217"/>
        <v>339.79379999999998</v>
      </c>
      <c r="M545" s="13">
        <f t="shared" si="218"/>
        <v>730</v>
      </c>
      <c r="N545" s="13">
        <f t="shared" si="219"/>
        <v>439.85999999999996</v>
      </c>
      <c r="O545" s="11">
        <f t="shared" si="220"/>
        <v>0</v>
      </c>
      <c r="P545" s="11">
        <f t="shared" si="221"/>
        <v>0</v>
      </c>
      <c r="Q545" s="11">
        <f t="shared" si="222"/>
        <v>0</v>
      </c>
      <c r="R545" s="15">
        <f t="shared" si="223"/>
        <v>0</v>
      </c>
      <c r="S545" s="15">
        <f t="shared" si="224"/>
        <v>0</v>
      </c>
      <c r="T545" s="15">
        <f t="shared" si="225"/>
        <v>0</v>
      </c>
      <c r="U545" s="121">
        <f>'05-21 Hourly Purch Alloc'!J539</f>
        <v>16.929969723362781</v>
      </c>
      <c r="V545" s="109">
        <f t="shared" si="226"/>
        <v>0</v>
      </c>
      <c r="W545" s="16">
        <f t="shared" si="227"/>
        <v>21.206728953433903</v>
      </c>
      <c r="X545" s="17">
        <f t="shared" si="228"/>
        <v>0</v>
      </c>
      <c r="Y545" s="18">
        <f t="shared" si="229"/>
        <v>0</v>
      </c>
      <c r="Z545" s="191"/>
      <c r="AA545" s="113">
        <f t="shared" si="230"/>
        <v>0</v>
      </c>
      <c r="AB545" s="4">
        <f t="shared" si="231"/>
        <v>0</v>
      </c>
      <c r="AD545" s="8"/>
      <c r="AE545" s="46">
        <f>'05-21 Gen Pivot'!V539</f>
        <v>339.79379999999998</v>
      </c>
      <c r="AF545" s="120">
        <f>'05-21 KP Int Load &amp; Marg Loss'!N535</f>
        <v>439.85999999999996</v>
      </c>
      <c r="AG545" s="47">
        <f>'05-21 KP Int Load &amp; Marg Loss'!V535</f>
        <v>5.0699999999999994</v>
      </c>
      <c r="AH545" s="46">
        <f>'05-21 Gen Pivot'!W539</f>
        <v>730</v>
      </c>
      <c r="AJ545" s="122">
        <f>'05-21 Gen Pivot'!Y539</f>
        <v>685</v>
      </c>
      <c r="AL545" s="8">
        <f t="shared" si="234"/>
        <v>45</v>
      </c>
      <c r="AN545" s="8">
        <f t="shared" si="235"/>
        <v>339.79379999999998</v>
      </c>
      <c r="AP545" s="12">
        <f t="shared" si="236"/>
        <v>-390.20620000000002</v>
      </c>
      <c r="AR545" s="122">
        <f>'05-21 Gen Pivot'!X539</f>
        <v>1475.5</v>
      </c>
    </row>
    <row r="546" spans="1:44" x14ac:dyDescent="0.25">
      <c r="A546" s="126">
        <f t="shared" si="232"/>
        <v>44339.291666665369</v>
      </c>
      <c r="B546" s="171">
        <v>385</v>
      </c>
      <c r="C546" s="98"/>
      <c r="D546" s="171"/>
      <c r="E546" s="89">
        <f t="shared" si="233"/>
        <v>385</v>
      </c>
      <c r="F546" s="29">
        <f t="shared" si="212"/>
        <v>535</v>
      </c>
      <c r="G546" s="28" t="str">
        <f t="shared" si="213"/>
        <v>Yes</v>
      </c>
      <c r="H546" s="33">
        <f>'05-21 Hourly Purch Alloc'!F540</f>
        <v>86.55</v>
      </c>
      <c r="I546" s="23">
        <f t="shared" si="214"/>
        <v>4.9599999999999991</v>
      </c>
      <c r="J546" s="13">
        <f t="shared" si="215"/>
        <v>86.55</v>
      </c>
      <c r="K546" s="96">
        <f t="shared" si="216"/>
        <v>86.55</v>
      </c>
      <c r="L546" s="13">
        <f t="shared" si="217"/>
        <v>340.27350000000001</v>
      </c>
      <c r="M546" s="13">
        <f t="shared" si="218"/>
        <v>725.5</v>
      </c>
      <c r="N546" s="13">
        <f t="shared" si="219"/>
        <v>429.72</v>
      </c>
      <c r="O546" s="11">
        <f t="shared" si="220"/>
        <v>0</v>
      </c>
      <c r="P546" s="11">
        <f t="shared" si="221"/>
        <v>0</v>
      </c>
      <c r="Q546" s="11">
        <f t="shared" si="222"/>
        <v>0</v>
      </c>
      <c r="R546" s="15">
        <f t="shared" si="223"/>
        <v>0</v>
      </c>
      <c r="S546" s="15">
        <f t="shared" si="224"/>
        <v>0</v>
      </c>
      <c r="T546" s="15">
        <f t="shared" si="225"/>
        <v>0</v>
      </c>
      <c r="U546" s="121">
        <f>'05-21 Hourly Purch Alloc'!J540</f>
        <v>16.479907567879838</v>
      </c>
      <c r="V546" s="109">
        <f t="shared" si="226"/>
        <v>0</v>
      </c>
      <c r="W546" s="16">
        <f t="shared" si="227"/>
        <v>21.206728953433903</v>
      </c>
      <c r="X546" s="17">
        <f t="shared" si="228"/>
        <v>0</v>
      </c>
      <c r="Y546" s="18">
        <f t="shared" si="229"/>
        <v>0</v>
      </c>
      <c r="Z546" s="191"/>
      <c r="AA546" s="113">
        <f t="shared" si="230"/>
        <v>0</v>
      </c>
      <c r="AB546" s="4">
        <f t="shared" si="231"/>
        <v>0</v>
      </c>
      <c r="AD546" s="8"/>
      <c r="AE546" s="46">
        <f>'05-21 Gen Pivot'!V540</f>
        <v>340.27350000000001</v>
      </c>
      <c r="AF546" s="120">
        <f>'05-21 KP Int Load &amp; Marg Loss'!N536</f>
        <v>429.72</v>
      </c>
      <c r="AG546" s="47">
        <f>'05-21 KP Int Load &amp; Marg Loss'!V536</f>
        <v>4.9599999999999991</v>
      </c>
      <c r="AH546" s="46">
        <f>'05-21 Gen Pivot'!W540</f>
        <v>725.5</v>
      </c>
      <c r="AJ546" s="122">
        <f>'05-21 Gen Pivot'!Y540</f>
        <v>680</v>
      </c>
      <c r="AL546" s="8">
        <f t="shared" si="234"/>
        <v>45.5</v>
      </c>
      <c r="AN546" s="8">
        <f t="shared" si="235"/>
        <v>340.27350000000001</v>
      </c>
      <c r="AP546" s="12">
        <f t="shared" si="236"/>
        <v>-385.22649999999999</v>
      </c>
      <c r="AR546" s="122">
        <f>'05-21 Gen Pivot'!X540</f>
        <v>1475.5</v>
      </c>
    </row>
    <row r="547" spans="1:44" x14ac:dyDescent="0.25">
      <c r="A547" s="126">
        <f t="shared" si="232"/>
        <v>44339.333333332033</v>
      </c>
      <c r="B547" s="171">
        <v>385</v>
      </c>
      <c r="C547" s="98"/>
      <c r="D547" s="171"/>
      <c r="E547" s="89">
        <f t="shared" si="233"/>
        <v>385</v>
      </c>
      <c r="F547" s="29">
        <f t="shared" si="212"/>
        <v>536</v>
      </c>
      <c r="G547" s="28" t="str">
        <f t="shared" si="213"/>
        <v>Yes</v>
      </c>
      <c r="H547" s="33">
        <f>'05-21 Hourly Purch Alloc'!F541</f>
        <v>100.58700000000002</v>
      </c>
      <c r="I547" s="23">
        <f t="shared" si="214"/>
        <v>5.0699999999999994</v>
      </c>
      <c r="J547" s="13">
        <f t="shared" si="215"/>
        <v>100.58700000000002</v>
      </c>
      <c r="K547" s="96">
        <f t="shared" si="216"/>
        <v>100.58700000000002</v>
      </c>
      <c r="L547" s="13">
        <f t="shared" si="217"/>
        <v>343.9973</v>
      </c>
      <c r="M547" s="13">
        <f t="shared" si="218"/>
        <v>847.5</v>
      </c>
      <c r="N547" s="13">
        <f t="shared" si="219"/>
        <v>444.01000000000005</v>
      </c>
      <c r="O547" s="11">
        <f t="shared" si="220"/>
        <v>0</v>
      </c>
      <c r="P547" s="11">
        <f t="shared" si="221"/>
        <v>0</v>
      </c>
      <c r="Q547" s="11">
        <f t="shared" si="222"/>
        <v>0</v>
      </c>
      <c r="R547" s="15">
        <f t="shared" si="223"/>
        <v>0</v>
      </c>
      <c r="S547" s="15">
        <f t="shared" si="224"/>
        <v>0</v>
      </c>
      <c r="T547" s="15">
        <f t="shared" si="225"/>
        <v>0</v>
      </c>
      <c r="U547" s="121">
        <f>'05-21 Hourly Purch Alloc'!J541</f>
        <v>19.240060842852454</v>
      </c>
      <c r="V547" s="109">
        <f t="shared" si="226"/>
        <v>0</v>
      </c>
      <c r="W547" s="16">
        <f t="shared" si="227"/>
        <v>21.206728953433903</v>
      </c>
      <c r="X547" s="17">
        <f t="shared" si="228"/>
        <v>0</v>
      </c>
      <c r="Y547" s="18">
        <f t="shared" si="229"/>
        <v>0</v>
      </c>
      <c r="Z547" s="191"/>
      <c r="AA547" s="113">
        <f t="shared" si="230"/>
        <v>0</v>
      </c>
      <c r="AB547" s="4">
        <f t="shared" si="231"/>
        <v>0</v>
      </c>
      <c r="AD547" s="8"/>
      <c r="AE547" s="46">
        <f>'05-21 Gen Pivot'!V541</f>
        <v>343.9973</v>
      </c>
      <c r="AF547" s="120">
        <f>'05-21 KP Int Load &amp; Marg Loss'!N537</f>
        <v>444.01000000000005</v>
      </c>
      <c r="AG547" s="47">
        <f>'05-21 KP Int Load &amp; Marg Loss'!V537</f>
        <v>5.0699999999999994</v>
      </c>
      <c r="AH547" s="46">
        <f>'05-21 Gen Pivot'!W541</f>
        <v>847.5</v>
      </c>
      <c r="AJ547" s="122">
        <f>'05-21 Gen Pivot'!Y541</f>
        <v>800.5</v>
      </c>
      <c r="AL547" s="8">
        <f t="shared" si="234"/>
        <v>47</v>
      </c>
      <c r="AN547" s="8">
        <f t="shared" si="235"/>
        <v>343.9973</v>
      </c>
      <c r="AP547" s="12">
        <f t="shared" si="236"/>
        <v>-503.5027</v>
      </c>
      <c r="AR547" s="122">
        <f>'05-21 Gen Pivot'!X541</f>
        <v>1475.5</v>
      </c>
    </row>
    <row r="548" spans="1:44" x14ac:dyDescent="0.25">
      <c r="A548" s="126">
        <f t="shared" si="232"/>
        <v>44339.374999998698</v>
      </c>
      <c r="B548" s="171">
        <v>385</v>
      </c>
      <c r="C548" s="98"/>
      <c r="D548" s="171"/>
      <c r="E548" s="89">
        <f t="shared" si="233"/>
        <v>385</v>
      </c>
      <c r="F548" s="29">
        <f t="shared" si="212"/>
        <v>537</v>
      </c>
      <c r="G548" s="28" t="str">
        <f t="shared" si="213"/>
        <v>Yes</v>
      </c>
      <c r="H548" s="33">
        <f>'05-21 Hourly Purch Alloc'!F542</f>
        <v>132.23599999999999</v>
      </c>
      <c r="I548" s="23">
        <f t="shared" si="214"/>
        <v>5.5699999999999994</v>
      </c>
      <c r="J548" s="13">
        <f t="shared" si="215"/>
        <v>132.23599999999999</v>
      </c>
      <c r="K548" s="96">
        <f t="shared" si="216"/>
        <v>132.23599999999999</v>
      </c>
      <c r="L548" s="13">
        <f t="shared" si="217"/>
        <v>341.4402</v>
      </c>
      <c r="M548" s="13">
        <f t="shared" si="218"/>
        <v>718.5</v>
      </c>
      <c r="N548" s="13">
        <f t="shared" si="219"/>
        <v>476.13000000000005</v>
      </c>
      <c r="O548" s="11">
        <f t="shared" si="220"/>
        <v>0</v>
      </c>
      <c r="P548" s="11">
        <f t="shared" si="221"/>
        <v>0</v>
      </c>
      <c r="Q548" s="11">
        <f t="shared" si="222"/>
        <v>0</v>
      </c>
      <c r="R548" s="15">
        <f t="shared" si="223"/>
        <v>0</v>
      </c>
      <c r="S548" s="15">
        <f t="shared" si="224"/>
        <v>0</v>
      </c>
      <c r="T548" s="15">
        <f t="shared" si="225"/>
        <v>0</v>
      </c>
      <c r="U548" s="121">
        <f>'05-21 Hourly Purch Alloc'!J542</f>
        <v>20.030029643969872</v>
      </c>
      <c r="V548" s="109">
        <f t="shared" si="226"/>
        <v>0</v>
      </c>
      <c r="W548" s="16">
        <f t="shared" si="227"/>
        <v>21.206728953433903</v>
      </c>
      <c r="X548" s="17">
        <f t="shared" si="228"/>
        <v>0</v>
      </c>
      <c r="Y548" s="18">
        <f t="shared" si="229"/>
        <v>0</v>
      </c>
      <c r="Z548" s="191"/>
      <c r="AA548" s="113">
        <f t="shared" si="230"/>
        <v>0</v>
      </c>
      <c r="AB548" s="4">
        <f t="shared" si="231"/>
        <v>0</v>
      </c>
      <c r="AD548" s="8"/>
      <c r="AE548" s="46">
        <f>'05-21 Gen Pivot'!V542</f>
        <v>341.4402</v>
      </c>
      <c r="AF548" s="120">
        <f>'05-21 KP Int Load &amp; Marg Loss'!N538</f>
        <v>476.13000000000005</v>
      </c>
      <c r="AG548" s="47">
        <f>'05-21 KP Int Load &amp; Marg Loss'!V538</f>
        <v>5.5699999999999994</v>
      </c>
      <c r="AH548" s="46">
        <f>'05-21 Gen Pivot'!W542</f>
        <v>718.5</v>
      </c>
      <c r="AJ548" s="122">
        <f>'05-21 Gen Pivot'!Y542</f>
        <v>673</v>
      </c>
      <c r="AL548" s="8">
        <f t="shared" si="234"/>
        <v>45.5</v>
      </c>
      <c r="AN548" s="8">
        <f t="shared" si="235"/>
        <v>341.4402</v>
      </c>
      <c r="AP548" s="12">
        <f t="shared" si="236"/>
        <v>-377.0598</v>
      </c>
      <c r="AR548" s="122">
        <f>'05-21 Gen Pivot'!X542</f>
        <v>1475.5</v>
      </c>
    </row>
    <row r="549" spans="1:44" x14ac:dyDescent="0.25">
      <c r="A549" s="126">
        <f t="shared" si="232"/>
        <v>44339.416666665362</v>
      </c>
      <c r="B549" s="171">
        <v>385</v>
      </c>
      <c r="C549" s="98"/>
      <c r="D549" s="171"/>
      <c r="E549" s="89">
        <f t="shared" si="233"/>
        <v>385</v>
      </c>
      <c r="F549" s="29">
        <f t="shared" si="212"/>
        <v>538</v>
      </c>
      <c r="G549" s="28" t="str">
        <f t="shared" si="213"/>
        <v>Yes</v>
      </c>
      <c r="H549" s="33">
        <f>'05-21 Hourly Purch Alloc'!F543</f>
        <v>167.69299999999998</v>
      </c>
      <c r="I549" s="23">
        <f t="shared" si="214"/>
        <v>6.6599999999999993</v>
      </c>
      <c r="J549" s="13">
        <f t="shared" si="215"/>
        <v>167.69299999999998</v>
      </c>
      <c r="K549" s="96">
        <f t="shared" si="216"/>
        <v>167.69299999999998</v>
      </c>
      <c r="L549" s="13">
        <f t="shared" si="217"/>
        <v>367.91869999999994</v>
      </c>
      <c r="M549" s="13">
        <f t="shared" si="218"/>
        <v>837.5</v>
      </c>
      <c r="N549" s="13">
        <f t="shared" si="219"/>
        <v>512.71</v>
      </c>
      <c r="O549" s="11">
        <f t="shared" si="220"/>
        <v>0</v>
      </c>
      <c r="P549" s="11">
        <f t="shared" si="221"/>
        <v>0</v>
      </c>
      <c r="Q549" s="11">
        <f t="shared" si="222"/>
        <v>0</v>
      </c>
      <c r="R549" s="15">
        <f t="shared" si="223"/>
        <v>0</v>
      </c>
      <c r="S549" s="15">
        <f t="shared" si="224"/>
        <v>0</v>
      </c>
      <c r="T549" s="15">
        <f t="shared" si="225"/>
        <v>0</v>
      </c>
      <c r="U549" s="121">
        <f>'05-21 Hourly Purch Alloc'!J543</f>
        <v>23.429958316685852</v>
      </c>
      <c r="V549" s="109">
        <f t="shared" si="226"/>
        <v>0</v>
      </c>
      <c r="W549" s="16">
        <f t="shared" si="227"/>
        <v>21.206728953433903</v>
      </c>
      <c r="X549" s="17">
        <f t="shared" si="228"/>
        <v>0</v>
      </c>
      <c r="Y549" s="18">
        <f t="shared" si="229"/>
        <v>0</v>
      </c>
      <c r="Z549" s="191"/>
      <c r="AA549" s="113">
        <f t="shared" si="230"/>
        <v>0</v>
      </c>
      <c r="AB549" s="4">
        <f t="shared" si="231"/>
        <v>0</v>
      </c>
      <c r="AD549" s="8"/>
      <c r="AE549" s="46">
        <f>'05-21 Gen Pivot'!V543</f>
        <v>367.91869999999994</v>
      </c>
      <c r="AF549" s="120">
        <f>'05-21 KP Int Load &amp; Marg Loss'!N539</f>
        <v>512.71</v>
      </c>
      <c r="AG549" s="47">
        <f>'05-21 KP Int Load &amp; Marg Loss'!V539</f>
        <v>6.6599999999999993</v>
      </c>
      <c r="AH549" s="46">
        <f>'05-21 Gen Pivot'!W543</f>
        <v>837.5</v>
      </c>
      <c r="AJ549" s="122">
        <f>'05-21 Gen Pivot'!Y543</f>
        <v>791</v>
      </c>
      <c r="AL549" s="8">
        <f t="shared" si="234"/>
        <v>46.5</v>
      </c>
      <c r="AN549" s="8">
        <f t="shared" si="235"/>
        <v>367.91869999999994</v>
      </c>
      <c r="AP549" s="12">
        <f t="shared" si="236"/>
        <v>-469.58130000000006</v>
      </c>
      <c r="AR549" s="122">
        <f>'05-21 Gen Pivot'!X543</f>
        <v>1475.5</v>
      </c>
    </row>
    <row r="550" spans="1:44" x14ac:dyDescent="0.25">
      <c r="A550" s="126">
        <f t="shared" si="232"/>
        <v>44339.458333332026</v>
      </c>
      <c r="B550" s="171">
        <v>385</v>
      </c>
      <c r="C550" s="98"/>
      <c r="D550" s="171"/>
      <c r="E550" s="89">
        <f t="shared" si="233"/>
        <v>385</v>
      </c>
      <c r="F550" s="29">
        <f t="shared" si="212"/>
        <v>539</v>
      </c>
      <c r="G550" s="28" t="str">
        <f t="shared" si="213"/>
        <v>Yes</v>
      </c>
      <c r="H550" s="33">
        <f>'05-21 Hourly Purch Alloc'!F544</f>
        <v>135.51499999999999</v>
      </c>
      <c r="I550" s="23">
        <f t="shared" si="214"/>
        <v>7.5699999999999994</v>
      </c>
      <c r="J550" s="13">
        <f t="shared" si="215"/>
        <v>135.51499999999999</v>
      </c>
      <c r="K550" s="96">
        <f t="shared" si="216"/>
        <v>135.51499999999999</v>
      </c>
      <c r="L550" s="13">
        <f t="shared" si="217"/>
        <v>413.84539999999998</v>
      </c>
      <c r="M550" s="13">
        <f t="shared" si="218"/>
        <v>890.5</v>
      </c>
      <c r="N550" s="13">
        <f t="shared" si="219"/>
        <v>555.22</v>
      </c>
      <c r="O550" s="11">
        <f t="shared" si="220"/>
        <v>0</v>
      </c>
      <c r="P550" s="11">
        <f t="shared" si="221"/>
        <v>0</v>
      </c>
      <c r="Q550" s="11">
        <f t="shared" si="222"/>
        <v>0</v>
      </c>
      <c r="R550" s="15">
        <f t="shared" si="223"/>
        <v>0</v>
      </c>
      <c r="S550" s="15">
        <f t="shared" si="224"/>
        <v>0</v>
      </c>
      <c r="T550" s="15">
        <f t="shared" si="225"/>
        <v>0</v>
      </c>
      <c r="U550" s="121">
        <f>'05-21 Hourly Purch Alloc'!J544</f>
        <v>27.258081570305873</v>
      </c>
      <c r="V550" s="109">
        <f t="shared" si="226"/>
        <v>0</v>
      </c>
      <c r="W550" s="16">
        <f t="shared" si="227"/>
        <v>21.206728953433903</v>
      </c>
      <c r="X550" s="17">
        <f t="shared" si="228"/>
        <v>0</v>
      </c>
      <c r="Y550" s="18">
        <f t="shared" si="229"/>
        <v>0</v>
      </c>
      <c r="Z550" s="191"/>
      <c r="AA550" s="113">
        <f t="shared" si="230"/>
        <v>0</v>
      </c>
      <c r="AB550" s="4">
        <f t="shared" si="231"/>
        <v>0</v>
      </c>
      <c r="AD550" s="8"/>
      <c r="AE550" s="46">
        <f>'05-21 Gen Pivot'!V544</f>
        <v>413.84539999999998</v>
      </c>
      <c r="AF550" s="120">
        <f>'05-21 KP Int Load &amp; Marg Loss'!N540</f>
        <v>555.22</v>
      </c>
      <c r="AG550" s="47">
        <f>'05-21 KP Int Load &amp; Marg Loss'!V540</f>
        <v>7.5699999999999994</v>
      </c>
      <c r="AH550" s="46">
        <f>'05-21 Gen Pivot'!W544</f>
        <v>890.5</v>
      </c>
      <c r="AJ550" s="122">
        <f>'05-21 Gen Pivot'!Y544</f>
        <v>702</v>
      </c>
      <c r="AL550" s="8">
        <f t="shared" si="234"/>
        <v>188.5</v>
      </c>
      <c r="AN550" s="8">
        <f t="shared" si="235"/>
        <v>413.84539999999998</v>
      </c>
      <c r="AP550" s="12">
        <f t="shared" si="236"/>
        <v>-476.65460000000002</v>
      </c>
      <c r="AR550" s="122">
        <f>'05-21 Gen Pivot'!X544</f>
        <v>1475.5</v>
      </c>
    </row>
    <row r="551" spans="1:44" x14ac:dyDescent="0.25">
      <c r="A551" s="126">
        <f t="shared" si="232"/>
        <v>44339.49999999869</v>
      </c>
      <c r="B551" s="171">
        <v>385</v>
      </c>
      <c r="C551" s="98"/>
      <c r="D551" s="171"/>
      <c r="E551" s="89">
        <f t="shared" si="233"/>
        <v>385</v>
      </c>
      <c r="F551" s="29">
        <f t="shared" si="212"/>
        <v>540</v>
      </c>
      <c r="G551" s="28" t="str">
        <f t="shared" si="213"/>
        <v>Yes</v>
      </c>
      <c r="H551" s="33">
        <f>'05-21 Hourly Purch Alloc'!F545</f>
        <v>179.387</v>
      </c>
      <c r="I551" s="23">
        <f t="shared" si="214"/>
        <v>8.15</v>
      </c>
      <c r="J551" s="13">
        <f t="shared" si="215"/>
        <v>179.387</v>
      </c>
      <c r="K551" s="96">
        <f t="shared" si="216"/>
        <v>179.387</v>
      </c>
      <c r="L551" s="13">
        <f t="shared" si="217"/>
        <v>429.63650000000001</v>
      </c>
      <c r="M551" s="13">
        <f t="shared" si="218"/>
        <v>890.5</v>
      </c>
      <c r="N551" s="13">
        <f t="shared" si="219"/>
        <v>596.23</v>
      </c>
      <c r="O551" s="11">
        <f t="shared" si="220"/>
        <v>0</v>
      </c>
      <c r="P551" s="11">
        <f t="shared" si="221"/>
        <v>0</v>
      </c>
      <c r="Q551" s="11">
        <f t="shared" si="222"/>
        <v>0</v>
      </c>
      <c r="R551" s="15">
        <f t="shared" si="223"/>
        <v>0</v>
      </c>
      <c r="S551" s="15">
        <f t="shared" si="224"/>
        <v>0</v>
      </c>
      <c r="T551" s="15">
        <f t="shared" si="225"/>
        <v>0</v>
      </c>
      <c r="U551" s="121">
        <f>'05-21 Hourly Purch Alloc'!J545</f>
        <v>27.24007581374347</v>
      </c>
      <c r="V551" s="109">
        <f t="shared" si="226"/>
        <v>0</v>
      </c>
      <c r="W551" s="16">
        <f t="shared" si="227"/>
        <v>21.206728953433903</v>
      </c>
      <c r="X551" s="17">
        <f t="shared" si="228"/>
        <v>0</v>
      </c>
      <c r="Y551" s="18">
        <f t="shared" si="229"/>
        <v>0</v>
      </c>
      <c r="Z551" s="191"/>
      <c r="AA551" s="113">
        <f t="shared" si="230"/>
        <v>0</v>
      </c>
      <c r="AB551" s="4">
        <f t="shared" si="231"/>
        <v>0</v>
      </c>
      <c r="AD551" s="8"/>
      <c r="AE551" s="46">
        <f>'05-21 Gen Pivot'!V545</f>
        <v>429.63650000000001</v>
      </c>
      <c r="AF551" s="120">
        <f>'05-21 KP Int Load &amp; Marg Loss'!N541</f>
        <v>596.23</v>
      </c>
      <c r="AG551" s="47">
        <f>'05-21 KP Int Load &amp; Marg Loss'!V541</f>
        <v>8.15</v>
      </c>
      <c r="AH551" s="46">
        <f>'05-21 Gen Pivot'!W545</f>
        <v>890.5</v>
      </c>
      <c r="AJ551" s="122">
        <f>'05-21 Gen Pivot'!Y545</f>
        <v>744</v>
      </c>
      <c r="AL551" s="8">
        <f t="shared" si="234"/>
        <v>146.5</v>
      </c>
      <c r="AN551" s="8">
        <f t="shared" si="235"/>
        <v>429.63650000000001</v>
      </c>
      <c r="AP551" s="12">
        <f t="shared" si="236"/>
        <v>-460.86349999999999</v>
      </c>
      <c r="AR551" s="122">
        <f>'05-21 Gen Pivot'!X545</f>
        <v>1475.5</v>
      </c>
    </row>
    <row r="552" spans="1:44" x14ac:dyDescent="0.25">
      <c r="A552" s="126">
        <f t="shared" si="232"/>
        <v>44339.541666665355</v>
      </c>
      <c r="B552" s="171">
        <v>385</v>
      </c>
      <c r="C552" s="98"/>
      <c r="D552" s="171"/>
      <c r="E552" s="89">
        <f t="shared" si="233"/>
        <v>385</v>
      </c>
      <c r="F552" s="29">
        <f t="shared" si="212"/>
        <v>541</v>
      </c>
      <c r="G552" s="28" t="str">
        <f t="shared" si="213"/>
        <v>Yes</v>
      </c>
      <c r="H552" s="33">
        <f>'05-21 Hourly Purch Alloc'!F546</f>
        <v>157.32900000000001</v>
      </c>
      <c r="I552" s="23">
        <f t="shared" si="214"/>
        <v>9.32</v>
      </c>
      <c r="J552" s="13">
        <f t="shared" si="215"/>
        <v>157.32900000000001</v>
      </c>
      <c r="K552" s="96">
        <f t="shared" si="216"/>
        <v>157.32900000000001</v>
      </c>
      <c r="L552" s="13">
        <f t="shared" si="217"/>
        <v>526.48390000000006</v>
      </c>
      <c r="M552" s="13">
        <f t="shared" si="218"/>
        <v>890.5</v>
      </c>
      <c r="N552" s="13">
        <f t="shared" si="219"/>
        <v>636.13000000000011</v>
      </c>
      <c r="O552" s="11">
        <f t="shared" si="220"/>
        <v>0</v>
      </c>
      <c r="P552" s="11">
        <f t="shared" si="221"/>
        <v>0</v>
      </c>
      <c r="Q552" s="11">
        <f t="shared" si="222"/>
        <v>0</v>
      </c>
      <c r="R552" s="15">
        <f t="shared" si="223"/>
        <v>0</v>
      </c>
      <c r="S552" s="15">
        <f t="shared" si="224"/>
        <v>0</v>
      </c>
      <c r="T552" s="15">
        <f t="shared" si="225"/>
        <v>0</v>
      </c>
      <c r="U552" s="121">
        <f>'05-21 Hourly Purch Alloc'!J546</f>
        <v>29.280039916353626</v>
      </c>
      <c r="V552" s="109">
        <f t="shared" si="226"/>
        <v>0</v>
      </c>
      <c r="W552" s="16">
        <f t="shared" si="227"/>
        <v>21.206728953433903</v>
      </c>
      <c r="X552" s="17">
        <f t="shared" si="228"/>
        <v>0</v>
      </c>
      <c r="Y552" s="18">
        <f t="shared" si="229"/>
        <v>0</v>
      </c>
      <c r="Z552" s="191"/>
      <c r="AA552" s="113">
        <f t="shared" si="230"/>
        <v>0</v>
      </c>
      <c r="AB552" s="4">
        <f t="shared" si="231"/>
        <v>0</v>
      </c>
      <c r="AD552" s="8"/>
      <c r="AE552" s="46">
        <f>'05-21 Gen Pivot'!V546</f>
        <v>526.48390000000006</v>
      </c>
      <c r="AF552" s="120">
        <f>'05-21 KP Int Load &amp; Marg Loss'!N542</f>
        <v>636.13000000000011</v>
      </c>
      <c r="AG552" s="47">
        <f>'05-21 KP Int Load &amp; Marg Loss'!V542</f>
        <v>9.32</v>
      </c>
      <c r="AH552" s="46">
        <f>'05-21 Gen Pivot'!W546</f>
        <v>890.5</v>
      </c>
      <c r="AJ552" s="122">
        <f>'05-21 Gen Pivot'!Y546</f>
        <v>843</v>
      </c>
      <c r="AL552" s="8">
        <f t="shared" si="234"/>
        <v>47.5</v>
      </c>
      <c r="AN552" s="8">
        <f t="shared" si="235"/>
        <v>526.48390000000006</v>
      </c>
      <c r="AP552" s="12">
        <f t="shared" si="236"/>
        <v>-364.01609999999994</v>
      </c>
      <c r="AR552" s="122">
        <f>'05-21 Gen Pivot'!X546</f>
        <v>1475.5</v>
      </c>
    </row>
    <row r="553" spans="1:44" x14ac:dyDescent="0.25">
      <c r="A553" s="126">
        <f t="shared" si="232"/>
        <v>44339.583333332019</v>
      </c>
      <c r="B553" s="171">
        <v>385</v>
      </c>
      <c r="C553" s="98"/>
      <c r="D553" s="171"/>
      <c r="E553" s="89">
        <f t="shared" si="233"/>
        <v>385</v>
      </c>
      <c r="F553" s="29">
        <f t="shared" si="212"/>
        <v>542</v>
      </c>
      <c r="G553" s="28" t="str">
        <f t="shared" si="213"/>
        <v>Yes</v>
      </c>
      <c r="H553" s="33">
        <f>'05-21 Hourly Purch Alloc'!F547</f>
        <v>52.081000000000003</v>
      </c>
      <c r="I553" s="23">
        <f t="shared" si="214"/>
        <v>9.7200000000000006</v>
      </c>
      <c r="J553" s="13">
        <f t="shared" si="215"/>
        <v>52.081000000000003</v>
      </c>
      <c r="K553" s="96">
        <f t="shared" si="216"/>
        <v>52.081000000000003</v>
      </c>
      <c r="L553" s="13">
        <f t="shared" si="217"/>
        <v>652.09530000000007</v>
      </c>
      <c r="M553" s="13">
        <f t="shared" si="218"/>
        <v>890.5</v>
      </c>
      <c r="N553" s="13">
        <f t="shared" si="219"/>
        <v>664.15000000000009</v>
      </c>
      <c r="O553" s="11">
        <f t="shared" si="220"/>
        <v>0</v>
      </c>
      <c r="P553" s="11">
        <f t="shared" si="221"/>
        <v>0</v>
      </c>
      <c r="Q553" s="11">
        <f t="shared" si="222"/>
        <v>0</v>
      </c>
      <c r="R553" s="15">
        <f t="shared" si="223"/>
        <v>0</v>
      </c>
      <c r="S553" s="15">
        <f t="shared" si="224"/>
        <v>0</v>
      </c>
      <c r="T553" s="15">
        <f t="shared" si="225"/>
        <v>0</v>
      </c>
      <c r="U553" s="121">
        <f>'05-21 Hourly Purch Alloc'!J547</f>
        <v>30.674250916841068</v>
      </c>
      <c r="V553" s="109">
        <f t="shared" si="226"/>
        <v>0</v>
      </c>
      <c r="W553" s="16">
        <f t="shared" si="227"/>
        <v>21.206728953433903</v>
      </c>
      <c r="X553" s="17">
        <f t="shared" si="228"/>
        <v>0</v>
      </c>
      <c r="Y553" s="18">
        <f t="shared" si="229"/>
        <v>0</v>
      </c>
      <c r="Z553" s="191"/>
      <c r="AA553" s="113">
        <f t="shared" si="230"/>
        <v>0</v>
      </c>
      <c r="AB553" s="4">
        <f t="shared" si="231"/>
        <v>0</v>
      </c>
      <c r="AD553" s="8"/>
      <c r="AE553" s="46">
        <f>'05-21 Gen Pivot'!V547</f>
        <v>652.09530000000007</v>
      </c>
      <c r="AF553" s="120">
        <f>'05-21 KP Int Load &amp; Marg Loss'!N543</f>
        <v>664.15000000000009</v>
      </c>
      <c r="AG553" s="47">
        <f>'05-21 KP Int Load &amp; Marg Loss'!V543</f>
        <v>9.7200000000000006</v>
      </c>
      <c r="AH553" s="46">
        <f>'05-21 Gen Pivot'!W547</f>
        <v>890.5</v>
      </c>
      <c r="AJ553" s="122">
        <f>'05-21 Gen Pivot'!Y547</f>
        <v>851</v>
      </c>
      <c r="AL553" s="8">
        <f t="shared" si="234"/>
        <v>39.5</v>
      </c>
      <c r="AN553" s="8">
        <f t="shared" si="235"/>
        <v>652.09530000000007</v>
      </c>
      <c r="AP553" s="12">
        <f t="shared" si="236"/>
        <v>-238.40469999999993</v>
      </c>
      <c r="AR553" s="122">
        <f>'05-21 Gen Pivot'!X547</f>
        <v>1475.5</v>
      </c>
    </row>
    <row r="554" spans="1:44" x14ac:dyDescent="0.25">
      <c r="A554" s="126">
        <f t="shared" si="232"/>
        <v>44339.624999998683</v>
      </c>
      <c r="B554" s="171">
        <v>385</v>
      </c>
      <c r="C554" s="98"/>
      <c r="D554" s="171"/>
      <c r="E554" s="89">
        <f t="shared" si="233"/>
        <v>385</v>
      </c>
      <c r="F554" s="29">
        <f t="shared" si="212"/>
        <v>543</v>
      </c>
      <c r="G554" s="28" t="str">
        <f t="shared" si="213"/>
        <v>Yes</v>
      </c>
      <c r="H554" s="33">
        <f>'05-21 Hourly Purch Alloc'!F548</f>
        <v>0</v>
      </c>
      <c r="I554" s="23">
        <f t="shared" si="214"/>
        <v>10.5</v>
      </c>
      <c r="J554" s="13">
        <f t="shared" si="215"/>
        <v>0</v>
      </c>
      <c r="K554" s="96">
        <f t="shared" si="216"/>
        <v>0</v>
      </c>
      <c r="L554" s="13">
        <f t="shared" si="217"/>
        <v>730.41070000000002</v>
      </c>
      <c r="M554" s="13">
        <f t="shared" si="218"/>
        <v>891.5</v>
      </c>
      <c r="N554" s="13">
        <f t="shared" si="219"/>
        <v>694.19999999999993</v>
      </c>
      <c r="O554" s="11">
        <f t="shared" si="220"/>
        <v>0</v>
      </c>
      <c r="P554" s="11">
        <f t="shared" si="221"/>
        <v>0</v>
      </c>
      <c r="Q554" s="11">
        <f t="shared" si="222"/>
        <v>0</v>
      </c>
      <c r="R554" s="15">
        <f t="shared" si="223"/>
        <v>0</v>
      </c>
      <c r="S554" s="15">
        <f t="shared" si="224"/>
        <v>0</v>
      </c>
      <c r="T554" s="15">
        <f t="shared" si="225"/>
        <v>0</v>
      </c>
      <c r="U554" s="121">
        <f>'05-21 Hourly Purch Alloc'!J548</f>
        <v>0</v>
      </c>
      <c r="V554" s="109">
        <f t="shared" si="226"/>
        <v>0</v>
      </c>
      <c r="W554" s="16">
        <f t="shared" si="227"/>
        <v>21.206728953433903</v>
      </c>
      <c r="X554" s="17">
        <f t="shared" si="228"/>
        <v>0</v>
      </c>
      <c r="Y554" s="18">
        <f t="shared" si="229"/>
        <v>0</v>
      </c>
      <c r="Z554" s="191"/>
      <c r="AA554" s="113">
        <f t="shared" si="230"/>
        <v>0</v>
      </c>
      <c r="AB554" s="4">
        <f t="shared" si="231"/>
        <v>0</v>
      </c>
      <c r="AD554" s="8"/>
      <c r="AE554" s="46">
        <f>'05-21 Gen Pivot'!V548</f>
        <v>730.41070000000002</v>
      </c>
      <c r="AF554" s="120">
        <f>'05-21 KP Int Load &amp; Marg Loss'!N544</f>
        <v>694.19999999999993</v>
      </c>
      <c r="AG554" s="47">
        <f>'05-21 KP Int Load &amp; Marg Loss'!V544</f>
        <v>10.5</v>
      </c>
      <c r="AH554" s="46">
        <f>'05-21 Gen Pivot'!W548</f>
        <v>891.5</v>
      </c>
      <c r="AJ554" s="122">
        <f>'05-21 Gen Pivot'!Y548</f>
        <v>877</v>
      </c>
      <c r="AL554" s="8">
        <f t="shared" si="234"/>
        <v>14.5</v>
      </c>
      <c r="AN554" s="8">
        <f t="shared" si="235"/>
        <v>730.41070000000002</v>
      </c>
      <c r="AP554" s="12">
        <f t="shared" si="236"/>
        <v>-161.08929999999998</v>
      </c>
      <c r="AR554" s="122">
        <f>'05-21 Gen Pivot'!X548</f>
        <v>1475.5</v>
      </c>
    </row>
    <row r="555" spans="1:44" x14ac:dyDescent="0.25">
      <c r="A555" s="126">
        <f t="shared" si="232"/>
        <v>44339.666666665347</v>
      </c>
      <c r="B555" s="171">
        <v>385</v>
      </c>
      <c r="C555" s="98"/>
      <c r="D555" s="171"/>
      <c r="E555" s="89">
        <f t="shared" si="233"/>
        <v>385</v>
      </c>
      <c r="F555" s="29">
        <f t="shared" si="212"/>
        <v>544</v>
      </c>
      <c r="G555" s="28" t="str">
        <f t="shared" si="213"/>
        <v>Yes</v>
      </c>
      <c r="H555" s="33">
        <f>'05-21 Hourly Purch Alloc'!F549</f>
        <v>0</v>
      </c>
      <c r="I555" s="23">
        <f t="shared" si="214"/>
        <v>11.23</v>
      </c>
      <c r="J555" s="13">
        <f t="shared" si="215"/>
        <v>0</v>
      </c>
      <c r="K555" s="96">
        <f t="shared" si="216"/>
        <v>0</v>
      </c>
      <c r="L555" s="13">
        <f t="shared" si="217"/>
        <v>738.72149999999999</v>
      </c>
      <c r="M555" s="13">
        <f t="shared" si="218"/>
        <v>891.5</v>
      </c>
      <c r="N555" s="13">
        <f t="shared" si="219"/>
        <v>719.43000000000006</v>
      </c>
      <c r="O555" s="11">
        <f t="shared" si="220"/>
        <v>0</v>
      </c>
      <c r="P555" s="11">
        <f t="shared" si="221"/>
        <v>0</v>
      </c>
      <c r="Q555" s="11">
        <f t="shared" si="222"/>
        <v>0</v>
      </c>
      <c r="R555" s="15">
        <f t="shared" si="223"/>
        <v>0</v>
      </c>
      <c r="S555" s="15">
        <f t="shared" si="224"/>
        <v>0</v>
      </c>
      <c r="T555" s="15">
        <f t="shared" si="225"/>
        <v>0</v>
      </c>
      <c r="U555" s="121">
        <f>'05-21 Hourly Purch Alloc'!J549</f>
        <v>0</v>
      </c>
      <c r="V555" s="109">
        <f t="shared" si="226"/>
        <v>0</v>
      </c>
      <c r="W555" s="16">
        <f t="shared" si="227"/>
        <v>21.206728953433903</v>
      </c>
      <c r="X555" s="17">
        <f t="shared" si="228"/>
        <v>0</v>
      </c>
      <c r="Y555" s="18">
        <f t="shared" si="229"/>
        <v>0</v>
      </c>
      <c r="Z555" s="191"/>
      <c r="AA555" s="113">
        <f t="shared" si="230"/>
        <v>0</v>
      </c>
      <c r="AB555" s="4">
        <f t="shared" si="231"/>
        <v>0</v>
      </c>
      <c r="AD555" s="8"/>
      <c r="AE555" s="46">
        <f>'05-21 Gen Pivot'!V549</f>
        <v>738.72149999999999</v>
      </c>
      <c r="AF555" s="120">
        <f>'05-21 KP Int Load &amp; Marg Loss'!N545</f>
        <v>719.43000000000006</v>
      </c>
      <c r="AG555" s="47">
        <f>'05-21 KP Int Load &amp; Marg Loss'!V545</f>
        <v>11.23</v>
      </c>
      <c r="AH555" s="46">
        <f>'05-21 Gen Pivot'!W549</f>
        <v>891.5</v>
      </c>
      <c r="AJ555" s="122">
        <f>'05-21 Gen Pivot'!Y549</f>
        <v>887</v>
      </c>
      <c r="AL555" s="8">
        <f t="shared" si="234"/>
        <v>4.5</v>
      </c>
      <c r="AN555" s="8">
        <f t="shared" si="235"/>
        <v>738.72149999999999</v>
      </c>
      <c r="AP555" s="12">
        <f t="shared" si="236"/>
        <v>-152.77850000000001</v>
      </c>
      <c r="AR555" s="122">
        <f>'05-21 Gen Pivot'!X549</f>
        <v>1475.5</v>
      </c>
    </row>
    <row r="556" spans="1:44" x14ac:dyDescent="0.25">
      <c r="A556" s="126">
        <f t="shared" si="232"/>
        <v>44339.708333332012</v>
      </c>
      <c r="B556" s="171">
        <v>385</v>
      </c>
      <c r="C556" s="98"/>
      <c r="D556" s="171"/>
      <c r="E556" s="89">
        <f t="shared" si="233"/>
        <v>385</v>
      </c>
      <c r="F556" s="29">
        <f t="shared" si="212"/>
        <v>545</v>
      </c>
      <c r="G556" s="28" t="str">
        <f t="shared" si="213"/>
        <v>Yes</v>
      </c>
      <c r="H556" s="33">
        <f>'05-21 Hourly Purch Alloc'!F550</f>
        <v>0</v>
      </c>
      <c r="I556" s="23">
        <f t="shared" si="214"/>
        <v>11.99</v>
      </c>
      <c r="J556" s="13">
        <f t="shared" si="215"/>
        <v>0</v>
      </c>
      <c r="K556" s="96">
        <f t="shared" si="216"/>
        <v>0</v>
      </c>
      <c r="L556" s="13">
        <f t="shared" si="217"/>
        <v>795.15229999999997</v>
      </c>
      <c r="M556" s="13">
        <f t="shared" si="218"/>
        <v>891.5</v>
      </c>
      <c r="N556" s="13">
        <f t="shared" si="219"/>
        <v>736.48</v>
      </c>
      <c r="O556" s="11">
        <f t="shared" si="220"/>
        <v>0</v>
      </c>
      <c r="P556" s="11">
        <f t="shared" si="221"/>
        <v>0</v>
      </c>
      <c r="Q556" s="11">
        <f t="shared" si="222"/>
        <v>0</v>
      </c>
      <c r="R556" s="15">
        <f t="shared" si="223"/>
        <v>0</v>
      </c>
      <c r="S556" s="15">
        <f t="shared" si="224"/>
        <v>0</v>
      </c>
      <c r="T556" s="15">
        <f t="shared" si="225"/>
        <v>0</v>
      </c>
      <c r="U556" s="121">
        <f>'05-21 Hourly Purch Alloc'!J550</f>
        <v>0</v>
      </c>
      <c r="V556" s="109">
        <f t="shared" si="226"/>
        <v>0</v>
      </c>
      <c r="W556" s="16">
        <f t="shared" si="227"/>
        <v>21.206728953433903</v>
      </c>
      <c r="X556" s="17">
        <f t="shared" si="228"/>
        <v>0</v>
      </c>
      <c r="Y556" s="18">
        <f t="shared" si="229"/>
        <v>0</v>
      </c>
      <c r="Z556" s="191"/>
      <c r="AA556" s="113">
        <f t="shared" si="230"/>
        <v>0</v>
      </c>
      <c r="AB556" s="4">
        <f t="shared" si="231"/>
        <v>0</v>
      </c>
      <c r="AD556" s="8"/>
      <c r="AE556" s="46">
        <f>'05-21 Gen Pivot'!V550</f>
        <v>795.15229999999997</v>
      </c>
      <c r="AF556" s="120">
        <f>'05-21 KP Int Load &amp; Marg Loss'!N546</f>
        <v>736.48</v>
      </c>
      <c r="AG556" s="47">
        <f>'05-21 KP Int Load &amp; Marg Loss'!V546</f>
        <v>11.99</v>
      </c>
      <c r="AH556" s="46">
        <f>'05-21 Gen Pivot'!W550</f>
        <v>891.5</v>
      </c>
      <c r="AJ556" s="122">
        <f>'05-21 Gen Pivot'!Y550</f>
        <v>889.5</v>
      </c>
      <c r="AL556" s="8">
        <f t="shared" si="234"/>
        <v>2</v>
      </c>
      <c r="AN556" s="8">
        <f t="shared" si="235"/>
        <v>795.15229999999997</v>
      </c>
      <c r="AP556" s="12">
        <f t="shared" si="236"/>
        <v>-96.347700000000032</v>
      </c>
      <c r="AR556" s="122">
        <f>'05-21 Gen Pivot'!X550</f>
        <v>1475.5</v>
      </c>
    </row>
    <row r="557" spans="1:44" x14ac:dyDescent="0.25">
      <c r="A557" s="126">
        <f t="shared" si="232"/>
        <v>44339.749999998676</v>
      </c>
      <c r="B557" s="171">
        <v>385</v>
      </c>
      <c r="C557" s="98"/>
      <c r="D557" s="171"/>
      <c r="E557" s="89">
        <f t="shared" si="233"/>
        <v>385</v>
      </c>
      <c r="F557" s="29">
        <f t="shared" si="212"/>
        <v>546</v>
      </c>
      <c r="G557" s="28" t="str">
        <f t="shared" si="213"/>
        <v>Yes</v>
      </c>
      <c r="H557" s="33">
        <f>'05-21 Hourly Purch Alloc'!F551</f>
        <v>0</v>
      </c>
      <c r="I557" s="23">
        <f t="shared" si="214"/>
        <v>12.19</v>
      </c>
      <c r="J557" s="13">
        <f t="shared" si="215"/>
        <v>0</v>
      </c>
      <c r="K557" s="96">
        <f t="shared" si="216"/>
        <v>0</v>
      </c>
      <c r="L557" s="13">
        <f t="shared" si="217"/>
        <v>794.04840000000002</v>
      </c>
      <c r="M557" s="13">
        <f t="shared" si="218"/>
        <v>891.5</v>
      </c>
      <c r="N557" s="13">
        <f t="shared" si="219"/>
        <v>738.65000000000009</v>
      </c>
      <c r="O557" s="11">
        <f t="shared" si="220"/>
        <v>0</v>
      </c>
      <c r="P557" s="11">
        <f t="shared" si="221"/>
        <v>0</v>
      </c>
      <c r="Q557" s="11">
        <f t="shared" si="222"/>
        <v>0</v>
      </c>
      <c r="R557" s="15">
        <f t="shared" si="223"/>
        <v>0</v>
      </c>
      <c r="S557" s="15">
        <f t="shared" si="224"/>
        <v>0</v>
      </c>
      <c r="T557" s="15">
        <f t="shared" si="225"/>
        <v>0</v>
      </c>
      <c r="U557" s="121">
        <f>'05-21 Hourly Purch Alloc'!J551</f>
        <v>0</v>
      </c>
      <c r="V557" s="109">
        <f t="shared" si="226"/>
        <v>0</v>
      </c>
      <c r="W557" s="16">
        <f t="shared" si="227"/>
        <v>21.206728953433903</v>
      </c>
      <c r="X557" s="17">
        <f t="shared" si="228"/>
        <v>0</v>
      </c>
      <c r="Y557" s="18">
        <f t="shared" si="229"/>
        <v>0</v>
      </c>
      <c r="Z557" s="191"/>
      <c r="AA557" s="113">
        <f t="shared" si="230"/>
        <v>0</v>
      </c>
      <c r="AB557" s="4">
        <f t="shared" si="231"/>
        <v>0</v>
      </c>
      <c r="AD557" s="8"/>
      <c r="AE557" s="46">
        <f>'05-21 Gen Pivot'!V551</f>
        <v>794.04840000000002</v>
      </c>
      <c r="AF557" s="120">
        <f>'05-21 KP Int Load &amp; Marg Loss'!N547</f>
        <v>738.65000000000009</v>
      </c>
      <c r="AG557" s="47">
        <f>'05-21 KP Int Load &amp; Marg Loss'!V547</f>
        <v>12.19</v>
      </c>
      <c r="AH557" s="46">
        <f>'05-21 Gen Pivot'!W551</f>
        <v>891.5</v>
      </c>
      <c r="AJ557" s="122">
        <f>'05-21 Gen Pivot'!Y551</f>
        <v>889.5</v>
      </c>
      <c r="AL557" s="8">
        <f t="shared" si="234"/>
        <v>2</v>
      </c>
      <c r="AN557" s="8">
        <f t="shared" si="235"/>
        <v>794.04840000000002</v>
      </c>
      <c r="AP557" s="12">
        <f t="shared" si="236"/>
        <v>-97.451599999999985</v>
      </c>
      <c r="AR557" s="122">
        <f>'05-21 Gen Pivot'!X551</f>
        <v>1475.5</v>
      </c>
    </row>
    <row r="558" spans="1:44" x14ac:dyDescent="0.25">
      <c r="A558" s="126">
        <f t="shared" si="232"/>
        <v>44339.79166666534</v>
      </c>
      <c r="B558" s="171">
        <v>385</v>
      </c>
      <c r="C558" s="98"/>
      <c r="D558" s="171"/>
      <c r="E558" s="89">
        <f t="shared" si="233"/>
        <v>385</v>
      </c>
      <c r="F558" s="29">
        <f t="shared" si="212"/>
        <v>547</v>
      </c>
      <c r="G558" s="28" t="str">
        <f t="shared" si="213"/>
        <v>Yes</v>
      </c>
      <c r="H558" s="33">
        <f>'05-21 Hourly Purch Alloc'!F552</f>
        <v>0</v>
      </c>
      <c r="I558" s="23">
        <f t="shared" si="214"/>
        <v>12.09</v>
      </c>
      <c r="J558" s="13">
        <f t="shared" si="215"/>
        <v>0</v>
      </c>
      <c r="K558" s="96">
        <f t="shared" si="216"/>
        <v>0</v>
      </c>
      <c r="L558" s="13">
        <f t="shared" si="217"/>
        <v>795.61720000000003</v>
      </c>
      <c r="M558" s="13">
        <f t="shared" si="218"/>
        <v>891.5</v>
      </c>
      <c r="N558" s="13">
        <f t="shared" si="219"/>
        <v>727.79</v>
      </c>
      <c r="O558" s="11">
        <f t="shared" si="220"/>
        <v>0</v>
      </c>
      <c r="P558" s="11">
        <f t="shared" si="221"/>
        <v>0</v>
      </c>
      <c r="Q558" s="11">
        <f t="shared" si="222"/>
        <v>0</v>
      </c>
      <c r="R558" s="15">
        <f t="shared" si="223"/>
        <v>0</v>
      </c>
      <c r="S558" s="15">
        <f t="shared" si="224"/>
        <v>0</v>
      </c>
      <c r="T558" s="15">
        <f t="shared" si="225"/>
        <v>0</v>
      </c>
      <c r="U558" s="121">
        <f>'05-21 Hourly Purch Alloc'!J552</f>
        <v>0</v>
      </c>
      <c r="V558" s="109">
        <f t="shared" si="226"/>
        <v>0</v>
      </c>
      <c r="W558" s="16">
        <f t="shared" si="227"/>
        <v>21.206728953433903</v>
      </c>
      <c r="X558" s="17">
        <f t="shared" si="228"/>
        <v>0</v>
      </c>
      <c r="Y558" s="18">
        <f t="shared" si="229"/>
        <v>0</v>
      </c>
      <c r="Z558" s="191"/>
      <c r="AA558" s="113">
        <f t="shared" si="230"/>
        <v>0</v>
      </c>
      <c r="AB558" s="4">
        <f t="shared" si="231"/>
        <v>0</v>
      </c>
      <c r="AD558" s="8"/>
      <c r="AE558" s="46">
        <f>'05-21 Gen Pivot'!V552</f>
        <v>795.61720000000003</v>
      </c>
      <c r="AF558" s="120">
        <f>'05-21 KP Int Load &amp; Marg Loss'!N548</f>
        <v>727.79</v>
      </c>
      <c r="AG558" s="47">
        <f>'05-21 KP Int Load &amp; Marg Loss'!V548</f>
        <v>12.09</v>
      </c>
      <c r="AH558" s="46">
        <f>'05-21 Gen Pivot'!W552</f>
        <v>891.5</v>
      </c>
      <c r="AJ558" s="122">
        <f>'05-21 Gen Pivot'!Y552</f>
        <v>889</v>
      </c>
      <c r="AL558" s="8">
        <f t="shared" si="234"/>
        <v>2.5</v>
      </c>
      <c r="AN558" s="8">
        <f t="shared" si="235"/>
        <v>795.61720000000003</v>
      </c>
      <c r="AP558" s="12">
        <f t="shared" si="236"/>
        <v>-95.882799999999975</v>
      </c>
      <c r="AR558" s="122">
        <f>'05-21 Gen Pivot'!X552</f>
        <v>1475.5</v>
      </c>
    </row>
    <row r="559" spans="1:44" x14ac:dyDescent="0.25">
      <c r="A559" s="126">
        <f t="shared" si="232"/>
        <v>44339.833333332004</v>
      </c>
      <c r="B559" s="171">
        <v>385</v>
      </c>
      <c r="C559" s="98"/>
      <c r="D559" s="171"/>
      <c r="E559" s="89">
        <f t="shared" si="233"/>
        <v>385</v>
      </c>
      <c r="F559" s="29">
        <f t="shared" si="212"/>
        <v>548</v>
      </c>
      <c r="G559" s="28" t="str">
        <f t="shared" si="213"/>
        <v>Yes</v>
      </c>
      <c r="H559" s="33">
        <f>'05-21 Hourly Purch Alloc'!F553</f>
        <v>0</v>
      </c>
      <c r="I559" s="23">
        <f t="shared" si="214"/>
        <v>11.89</v>
      </c>
      <c r="J559" s="13">
        <f t="shared" si="215"/>
        <v>0</v>
      </c>
      <c r="K559" s="96">
        <f t="shared" si="216"/>
        <v>0</v>
      </c>
      <c r="L559" s="13">
        <f t="shared" si="217"/>
        <v>820.41870000000006</v>
      </c>
      <c r="M559" s="13">
        <f t="shared" si="218"/>
        <v>891.5</v>
      </c>
      <c r="N559" s="13">
        <f t="shared" si="219"/>
        <v>695.76</v>
      </c>
      <c r="O559" s="11">
        <f t="shared" si="220"/>
        <v>0</v>
      </c>
      <c r="P559" s="11">
        <f t="shared" si="221"/>
        <v>0</v>
      </c>
      <c r="Q559" s="11">
        <f t="shared" si="222"/>
        <v>0</v>
      </c>
      <c r="R559" s="15">
        <f t="shared" si="223"/>
        <v>0</v>
      </c>
      <c r="S559" s="15">
        <f t="shared" si="224"/>
        <v>0</v>
      </c>
      <c r="T559" s="15">
        <f t="shared" si="225"/>
        <v>0</v>
      </c>
      <c r="U559" s="121">
        <f>'05-21 Hourly Purch Alloc'!J553</f>
        <v>0</v>
      </c>
      <c r="V559" s="109">
        <f t="shared" si="226"/>
        <v>0</v>
      </c>
      <c r="W559" s="16">
        <f t="shared" si="227"/>
        <v>21.206728953433903</v>
      </c>
      <c r="X559" s="17">
        <f t="shared" si="228"/>
        <v>0</v>
      </c>
      <c r="Y559" s="18">
        <f t="shared" si="229"/>
        <v>0</v>
      </c>
      <c r="Z559" s="191"/>
      <c r="AA559" s="113">
        <f t="shared" si="230"/>
        <v>0</v>
      </c>
      <c r="AB559" s="4">
        <f t="shared" si="231"/>
        <v>0</v>
      </c>
      <c r="AD559" s="8"/>
      <c r="AE559" s="46">
        <f>'05-21 Gen Pivot'!V553</f>
        <v>820.41870000000006</v>
      </c>
      <c r="AF559" s="120">
        <f>'05-21 KP Int Load &amp; Marg Loss'!N549</f>
        <v>695.76</v>
      </c>
      <c r="AG559" s="47">
        <f>'05-21 KP Int Load &amp; Marg Loss'!V549</f>
        <v>11.89</v>
      </c>
      <c r="AH559" s="46">
        <f>'05-21 Gen Pivot'!W553</f>
        <v>891.5</v>
      </c>
      <c r="AJ559" s="122">
        <f>'05-21 Gen Pivot'!Y553</f>
        <v>889</v>
      </c>
      <c r="AL559" s="8">
        <f t="shared" si="234"/>
        <v>2.5</v>
      </c>
      <c r="AN559" s="8">
        <f t="shared" si="235"/>
        <v>820.41870000000006</v>
      </c>
      <c r="AP559" s="12">
        <f t="shared" si="236"/>
        <v>-71.081299999999942</v>
      </c>
      <c r="AR559" s="122">
        <f>'05-21 Gen Pivot'!X553</f>
        <v>1475.5</v>
      </c>
    </row>
    <row r="560" spans="1:44" x14ac:dyDescent="0.25">
      <c r="A560" s="126">
        <f t="shared" si="232"/>
        <v>44339.874999998668</v>
      </c>
      <c r="B560" s="171">
        <v>385</v>
      </c>
      <c r="C560" s="98"/>
      <c r="D560" s="171"/>
      <c r="E560" s="89">
        <f t="shared" si="233"/>
        <v>385</v>
      </c>
      <c r="F560" s="29">
        <f t="shared" si="212"/>
        <v>549</v>
      </c>
      <c r="G560" s="28" t="str">
        <f t="shared" si="213"/>
        <v>Yes</v>
      </c>
      <c r="H560" s="33">
        <f>'05-21 Hourly Purch Alloc'!F554</f>
        <v>0</v>
      </c>
      <c r="I560" s="23">
        <f t="shared" si="214"/>
        <v>12.299999999999999</v>
      </c>
      <c r="J560" s="13">
        <f t="shared" si="215"/>
        <v>0</v>
      </c>
      <c r="K560" s="96">
        <f t="shared" si="216"/>
        <v>0</v>
      </c>
      <c r="L560" s="13">
        <f t="shared" si="217"/>
        <v>839.59389999999996</v>
      </c>
      <c r="M560" s="13">
        <f t="shared" si="218"/>
        <v>891.5</v>
      </c>
      <c r="N560" s="13">
        <f t="shared" si="219"/>
        <v>677.75</v>
      </c>
      <c r="O560" s="11">
        <f t="shared" si="220"/>
        <v>0</v>
      </c>
      <c r="P560" s="11">
        <f t="shared" si="221"/>
        <v>0</v>
      </c>
      <c r="Q560" s="11">
        <f t="shared" si="222"/>
        <v>0</v>
      </c>
      <c r="R560" s="15">
        <f t="shared" si="223"/>
        <v>0</v>
      </c>
      <c r="S560" s="15">
        <f t="shared" si="224"/>
        <v>0</v>
      </c>
      <c r="T560" s="15">
        <f t="shared" si="225"/>
        <v>0</v>
      </c>
      <c r="U560" s="121">
        <f>'05-21 Hourly Purch Alloc'!J554</f>
        <v>0</v>
      </c>
      <c r="V560" s="109">
        <f t="shared" si="226"/>
        <v>0</v>
      </c>
      <c r="W560" s="16">
        <f t="shared" si="227"/>
        <v>21.206728953433903</v>
      </c>
      <c r="X560" s="17">
        <f t="shared" si="228"/>
        <v>0</v>
      </c>
      <c r="Y560" s="18">
        <f t="shared" si="229"/>
        <v>0</v>
      </c>
      <c r="Z560" s="191"/>
      <c r="AA560" s="113">
        <f t="shared" si="230"/>
        <v>0</v>
      </c>
      <c r="AB560" s="4">
        <f t="shared" si="231"/>
        <v>0</v>
      </c>
      <c r="AD560" s="8"/>
      <c r="AE560" s="46">
        <f>'05-21 Gen Pivot'!V554</f>
        <v>839.59389999999996</v>
      </c>
      <c r="AF560" s="120">
        <f>'05-21 KP Int Load &amp; Marg Loss'!N550</f>
        <v>677.75</v>
      </c>
      <c r="AG560" s="47">
        <f>'05-21 KP Int Load &amp; Marg Loss'!V550</f>
        <v>12.299999999999999</v>
      </c>
      <c r="AH560" s="46">
        <f>'05-21 Gen Pivot'!W554</f>
        <v>891.5</v>
      </c>
      <c r="AJ560" s="122">
        <f>'05-21 Gen Pivot'!Y554</f>
        <v>889</v>
      </c>
      <c r="AL560" s="8">
        <f t="shared" si="234"/>
        <v>2.5</v>
      </c>
      <c r="AN560" s="8">
        <f t="shared" si="235"/>
        <v>839.59389999999996</v>
      </c>
      <c r="AP560" s="12">
        <f t="shared" si="236"/>
        <v>-51.906100000000038</v>
      </c>
      <c r="AR560" s="122">
        <f>'05-21 Gen Pivot'!X554</f>
        <v>1475.5</v>
      </c>
    </row>
    <row r="561" spans="1:44" x14ac:dyDescent="0.25">
      <c r="A561" s="126">
        <f t="shared" si="232"/>
        <v>44339.916666665333</v>
      </c>
      <c r="B561" s="171">
        <v>385</v>
      </c>
      <c r="C561" s="98"/>
      <c r="D561" s="171"/>
      <c r="E561" s="89">
        <f t="shared" si="233"/>
        <v>385</v>
      </c>
      <c r="F561" s="29">
        <f t="shared" si="212"/>
        <v>550</v>
      </c>
      <c r="G561" s="28" t="str">
        <f t="shared" si="213"/>
        <v>Yes</v>
      </c>
      <c r="H561" s="33">
        <f>'05-21 Hourly Purch Alloc'!F555</f>
        <v>0</v>
      </c>
      <c r="I561" s="23">
        <f t="shared" si="214"/>
        <v>12</v>
      </c>
      <c r="J561" s="13">
        <f t="shared" si="215"/>
        <v>0</v>
      </c>
      <c r="K561" s="96">
        <f t="shared" si="216"/>
        <v>0</v>
      </c>
      <c r="L561" s="13">
        <f t="shared" si="217"/>
        <v>805.82699999999988</v>
      </c>
      <c r="M561" s="13">
        <f t="shared" si="218"/>
        <v>891.5</v>
      </c>
      <c r="N561" s="13">
        <f t="shared" si="219"/>
        <v>669.1</v>
      </c>
      <c r="O561" s="11">
        <f t="shared" si="220"/>
        <v>0</v>
      </c>
      <c r="P561" s="11">
        <f t="shared" si="221"/>
        <v>0</v>
      </c>
      <c r="Q561" s="11">
        <f t="shared" si="222"/>
        <v>0</v>
      </c>
      <c r="R561" s="15">
        <f t="shared" si="223"/>
        <v>0</v>
      </c>
      <c r="S561" s="15">
        <f t="shared" si="224"/>
        <v>0</v>
      </c>
      <c r="T561" s="15">
        <f t="shared" si="225"/>
        <v>0</v>
      </c>
      <c r="U561" s="121">
        <f>'05-21 Hourly Purch Alloc'!J555</f>
        <v>0</v>
      </c>
      <c r="V561" s="109">
        <f t="shared" si="226"/>
        <v>0</v>
      </c>
      <c r="W561" s="16">
        <f t="shared" si="227"/>
        <v>21.206728953433903</v>
      </c>
      <c r="X561" s="17">
        <f t="shared" si="228"/>
        <v>0</v>
      </c>
      <c r="Y561" s="18">
        <f t="shared" si="229"/>
        <v>0</v>
      </c>
      <c r="Z561" s="191"/>
      <c r="AA561" s="113">
        <f t="shared" si="230"/>
        <v>0</v>
      </c>
      <c r="AB561" s="4">
        <f t="shared" si="231"/>
        <v>0</v>
      </c>
      <c r="AD561" s="8"/>
      <c r="AE561" s="46">
        <f>'05-21 Gen Pivot'!V555</f>
        <v>805.82699999999988</v>
      </c>
      <c r="AF561" s="120">
        <f>'05-21 KP Int Load &amp; Marg Loss'!N551</f>
        <v>669.1</v>
      </c>
      <c r="AG561" s="47">
        <f>'05-21 KP Int Load &amp; Marg Loss'!V551</f>
        <v>12</v>
      </c>
      <c r="AH561" s="46">
        <f>'05-21 Gen Pivot'!W555</f>
        <v>891.5</v>
      </c>
      <c r="AJ561" s="122">
        <f>'05-21 Gen Pivot'!Y555</f>
        <v>889</v>
      </c>
      <c r="AL561" s="8">
        <f t="shared" si="234"/>
        <v>2.5</v>
      </c>
      <c r="AN561" s="8">
        <f t="shared" si="235"/>
        <v>805.82699999999988</v>
      </c>
      <c r="AP561" s="12">
        <f t="shared" si="236"/>
        <v>-85.673000000000116</v>
      </c>
      <c r="AR561" s="122">
        <f>'05-21 Gen Pivot'!X555</f>
        <v>1475.5</v>
      </c>
    </row>
    <row r="562" spans="1:44" x14ac:dyDescent="0.25">
      <c r="A562" s="126">
        <f t="shared" si="232"/>
        <v>44339.958333331997</v>
      </c>
      <c r="B562" s="171">
        <v>385</v>
      </c>
      <c r="C562" s="98"/>
      <c r="D562" s="171"/>
      <c r="E562" s="89">
        <f t="shared" si="233"/>
        <v>385</v>
      </c>
      <c r="F562" s="29">
        <f t="shared" si="212"/>
        <v>551</v>
      </c>
      <c r="G562" s="28" t="str">
        <f t="shared" si="213"/>
        <v>Yes</v>
      </c>
      <c r="H562" s="33">
        <f>'05-21 Hourly Purch Alloc'!F556</f>
        <v>0</v>
      </c>
      <c r="I562" s="23">
        <f t="shared" si="214"/>
        <v>10.88</v>
      </c>
      <c r="J562" s="13">
        <f t="shared" si="215"/>
        <v>0</v>
      </c>
      <c r="K562" s="96">
        <f t="shared" si="216"/>
        <v>0</v>
      </c>
      <c r="L562" s="13">
        <f t="shared" si="217"/>
        <v>729.48260000000005</v>
      </c>
      <c r="M562" s="13">
        <f t="shared" si="218"/>
        <v>891.5</v>
      </c>
      <c r="N562" s="13">
        <f t="shared" si="219"/>
        <v>622.41999999999996</v>
      </c>
      <c r="O562" s="11">
        <f t="shared" si="220"/>
        <v>0</v>
      </c>
      <c r="P562" s="11">
        <f t="shared" si="221"/>
        <v>0</v>
      </c>
      <c r="Q562" s="11">
        <f t="shared" si="222"/>
        <v>0</v>
      </c>
      <c r="R562" s="15">
        <f t="shared" si="223"/>
        <v>0</v>
      </c>
      <c r="S562" s="15">
        <f t="shared" si="224"/>
        <v>0</v>
      </c>
      <c r="T562" s="15">
        <f t="shared" si="225"/>
        <v>0</v>
      </c>
      <c r="U562" s="121">
        <f>'05-21 Hourly Purch Alloc'!J556</f>
        <v>0</v>
      </c>
      <c r="V562" s="109">
        <f t="shared" si="226"/>
        <v>0</v>
      </c>
      <c r="W562" s="16">
        <f t="shared" si="227"/>
        <v>21.206728953433903</v>
      </c>
      <c r="X562" s="17">
        <f t="shared" si="228"/>
        <v>0</v>
      </c>
      <c r="Y562" s="18">
        <f t="shared" si="229"/>
        <v>0</v>
      </c>
      <c r="Z562" s="191"/>
      <c r="AA562" s="113">
        <f t="shared" si="230"/>
        <v>0</v>
      </c>
      <c r="AB562" s="4">
        <f t="shared" si="231"/>
        <v>0</v>
      </c>
      <c r="AD562" s="8"/>
      <c r="AE562" s="46">
        <f>'05-21 Gen Pivot'!V556</f>
        <v>729.48260000000005</v>
      </c>
      <c r="AF562" s="120">
        <f>'05-21 KP Int Load &amp; Marg Loss'!N552</f>
        <v>622.41999999999996</v>
      </c>
      <c r="AG562" s="47">
        <f>'05-21 KP Int Load &amp; Marg Loss'!V552</f>
        <v>10.88</v>
      </c>
      <c r="AH562" s="46">
        <f>'05-21 Gen Pivot'!W556</f>
        <v>891.5</v>
      </c>
      <c r="AJ562" s="122">
        <f>'05-21 Gen Pivot'!Y556</f>
        <v>889</v>
      </c>
      <c r="AL562" s="8">
        <f t="shared" si="234"/>
        <v>2.5</v>
      </c>
      <c r="AN562" s="8">
        <f t="shared" si="235"/>
        <v>729.48260000000005</v>
      </c>
      <c r="AP562" s="12">
        <f t="shared" si="236"/>
        <v>-162.01739999999995</v>
      </c>
      <c r="AR562" s="122">
        <f>'05-21 Gen Pivot'!X556</f>
        <v>1475.5</v>
      </c>
    </row>
    <row r="563" spans="1:44" x14ac:dyDescent="0.25">
      <c r="A563" s="126">
        <f t="shared" si="232"/>
        <v>44339.999999998661</v>
      </c>
      <c r="B563" s="171">
        <v>385</v>
      </c>
      <c r="C563" s="98"/>
      <c r="D563" s="171"/>
      <c r="E563" s="89">
        <f t="shared" si="233"/>
        <v>385</v>
      </c>
      <c r="F563" s="29">
        <f t="shared" si="212"/>
        <v>552</v>
      </c>
      <c r="G563" s="28" t="str">
        <f t="shared" si="213"/>
        <v>Yes</v>
      </c>
      <c r="H563" s="33">
        <f>'05-21 Hourly Purch Alloc'!F557</f>
        <v>90.71</v>
      </c>
      <c r="I563" s="23">
        <f t="shared" si="214"/>
        <v>10.31</v>
      </c>
      <c r="J563" s="13">
        <f t="shared" si="215"/>
        <v>90.71</v>
      </c>
      <c r="K563" s="96">
        <f t="shared" si="216"/>
        <v>90.71</v>
      </c>
      <c r="L563" s="13">
        <f t="shared" si="217"/>
        <v>639.25110000000006</v>
      </c>
      <c r="M563" s="13">
        <f t="shared" si="218"/>
        <v>891.5</v>
      </c>
      <c r="N563" s="13">
        <f t="shared" si="219"/>
        <v>564.25</v>
      </c>
      <c r="O563" s="11">
        <f t="shared" si="220"/>
        <v>0</v>
      </c>
      <c r="P563" s="11">
        <f t="shared" si="221"/>
        <v>0</v>
      </c>
      <c r="Q563" s="11">
        <f t="shared" si="222"/>
        <v>0</v>
      </c>
      <c r="R563" s="15">
        <f t="shared" si="223"/>
        <v>0</v>
      </c>
      <c r="S563" s="15">
        <f t="shared" si="224"/>
        <v>0</v>
      </c>
      <c r="T563" s="15">
        <f t="shared" si="225"/>
        <v>0</v>
      </c>
      <c r="U563" s="121">
        <f>'05-21 Hourly Purch Alloc'!J557</f>
        <v>24.59</v>
      </c>
      <c r="V563" s="109">
        <f t="shared" si="226"/>
        <v>0</v>
      </c>
      <c r="W563" s="16">
        <f t="shared" si="227"/>
        <v>21.206728953433903</v>
      </c>
      <c r="X563" s="17">
        <f t="shared" si="228"/>
        <v>0</v>
      </c>
      <c r="Y563" s="18">
        <f t="shared" si="229"/>
        <v>0</v>
      </c>
      <c r="Z563" s="191"/>
      <c r="AA563" s="113">
        <f t="shared" si="230"/>
        <v>0</v>
      </c>
      <c r="AB563" s="4">
        <f t="shared" si="231"/>
        <v>0</v>
      </c>
      <c r="AD563" s="8"/>
      <c r="AE563" s="46">
        <f>'05-21 Gen Pivot'!V557</f>
        <v>639.25110000000006</v>
      </c>
      <c r="AF563" s="120">
        <f>'05-21 KP Int Load &amp; Marg Loss'!N553</f>
        <v>564.25</v>
      </c>
      <c r="AG563" s="47">
        <f>'05-21 KP Int Load &amp; Marg Loss'!V553</f>
        <v>10.31</v>
      </c>
      <c r="AH563" s="46">
        <f>'05-21 Gen Pivot'!W557</f>
        <v>891.5</v>
      </c>
      <c r="AJ563" s="122">
        <f>'05-21 Gen Pivot'!Y557</f>
        <v>889</v>
      </c>
      <c r="AL563" s="8">
        <f t="shared" si="234"/>
        <v>2.5</v>
      </c>
      <c r="AN563" s="8">
        <f t="shared" si="235"/>
        <v>639.25110000000006</v>
      </c>
      <c r="AP563" s="12">
        <f t="shared" si="236"/>
        <v>-252.24889999999994</v>
      </c>
      <c r="AR563" s="122">
        <f>'05-21 Gen Pivot'!X557</f>
        <v>1475.5</v>
      </c>
    </row>
    <row r="564" spans="1:44" x14ac:dyDescent="0.25">
      <c r="A564" s="126">
        <f t="shared" si="232"/>
        <v>44340.041666665325</v>
      </c>
      <c r="B564" s="171">
        <v>385</v>
      </c>
      <c r="C564" s="98"/>
      <c r="D564" s="171"/>
      <c r="E564" s="89">
        <f t="shared" si="233"/>
        <v>385</v>
      </c>
      <c r="F564" s="29">
        <f t="shared" si="212"/>
        <v>553</v>
      </c>
      <c r="G564" s="28" t="str">
        <f t="shared" si="213"/>
        <v>Yes</v>
      </c>
      <c r="H564" s="33">
        <f>'05-21 Hourly Purch Alloc'!F558</f>
        <v>95.9</v>
      </c>
      <c r="I564" s="23">
        <f t="shared" si="214"/>
        <v>10.409999999999998</v>
      </c>
      <c r="J564" s="13">
        <f t="shared" si="215"/>
        <v>95.9</v>
      </c>
      <c r="K564" s="96">
        <f t="shared" si="216"/>
        <v>95.9</v>
      </c>
      <c r="L564" s="13">
        <f t="shared" si="217"/>
        <v>665.87270000000012</v>
      </c>
      <c r="M564" s="13">
        <f t="shared" si="218"/>
        <v>891.5</v>
      </c>
      <c r="N564" s="13">
        <f t="shared" si="219"/>
        <v>532.15</v>
      </c>
      <c r="O564" s="11">
        <f t="shared" si="220"/>
        <v>0</v>
      </c>
      <c r="P564" s="11">
        <f t="shared" si="221"/>
        <v>0</v>
      </c>
      <c r="Q564" s="11">
        <f t="shared" si="222"/>
        <v>0</v>
      </c>
      <c r="R564" s="15">
        <f t="shared" si="223"/>
        <v>0</v>
      </c>
      <c r="S564" s="15">
        <f t="shared" si="224"/>
        <v>0</v>
      </c>
      <c r="T564" s="15">
        <f t="shared" si="225"/>
        <v>0</v>
      </c>
      <c r="U564" s="121">
        <f>'05-21 Hourly Purch Alloc'!J558</f>
        <v>24.139999999999997</v>
      </c>
      <c r="V564" s="109">
        <f t="shared" si="226"/>
        <v>0</v>
      </c>
      <c r="W564" s="16">
        <f t="shared" si="227"/>
        <v>21.206728953433903</v>
      </c>
      <c r="X564" s="17">
        <f t="shared" si="228"/>
        <v>0</v>
      </c>
      <c r="Y564" s="18">
        <f t="shared" si="229"/>
        <v>0</v>
      </c>
      <c r="Z564" s="191"/>
      <c r="AA564" s="113">
        <f t="shared" si="230"/>
        <v>0</v>
      </c>
      <c r="AB564" s="4">
        <f t="shared" si="231"/>
        <v>0</v>
      </c>
      <c r="AD564" s="8"/>
      <c r="AE564" s="46">
        <f>'05-21 Gen Pivot'!V558</f>
        <v>665.87270000000012</v>
      </c>
      <c r="AF564" s="120">
        <f>'05-21 KP Int Load &amp; Marg Loss'!N554</f>
        <v>532.15</v>
      </c>
      <c r="AG564" s="47">
        <f>'05-21 KP Int Load &amp; Marg Loss'!V554</f>
        <v>10.409999999999998</v>
      </c>
      <c r="AH564" s="46">
        <f>'05-21 Gen Pivot'!W558</f>
        <v>891.5</v>
      </c>
      <c r="AJ564" s="122">
        <f>'05-21 Gen Pivot'!Y558</f>
        <v>889</v>
      </c>
      <c r="AL564" s="8">
        <f t="shared" si="234"/>
        <v>2.5</v>
      </c>
      <c r="AN564" s="8">
        <f t="shared" si="235"/>
        <v>665.87270000000012</v>
      </c>
      <c r="AP564" s="12">
        <f t="shared" si="236"/>
        <v>-225.62729999999988</v>
      </c>
      <c r="AR564" s="122">
        <f>'05-21 Gen Pivot'!X558</f>
        <v>1475.5</v>
      </c>
    </row>
    <row r="565" spans="1:44" x14ac:dyDescent="0.25">
      <c r="A565" s="126">
        <f t="shared" si="232"/>
        <v>44340.08333333199</v>
      </c>
      <c r="B565" s="171">
        <v>385</v>
      </c>
      <c r="C565" s="98"/>
      <c r="D565" s="171"/>
      <c r="E565" s="89">
        <f t="shared" si="233"/>
        <v>385</v>
      </c>
      <c r="F565" s="29">
        <f t="shared" si="212"/>
        <v>554</v>
      </c>
      <c r="G565" s="28" t="str">
        <f t="shared" si="213"/>
        <v>Yes</v>
      </c>
      <c r="H565" s="33">
        <f>'05-21 Hourly Purch Alloc'!F559</f>
        <v>148.696</v>
      </c>
      <c r="I565" s="23">
        <f t="shared" si="214"/>
        <v>9.3899999999999988</v>
      </c>
      <c r="J565" s="13">
        <f t="shared" si="215"/>
        <v>148.696</v>
      </c>
      <c r="K565" s="96">
        <f t="shared" si="216"/>
        <v>148.696</v>
      </c>
      <c r="L565" s="13">
        <f t="shared" si="217"/>
        <v>514.45519999999999</v>
      </c>
      <c r="M565" s="13">
        <f t="shared" si="218"/>
        <v>891.5</v>
      </c>
      <c r="N565" s="13">
        <f t="shared" si="219"/>
        <v>497.79</v>
      </c>
      <c r="O565" s="11">
        <f t="shared" si="220"/>
        <v>0</v>
      </c>
      <c r="P565" s="11">
        <f t="shared" si="221"/>
        <v>0</v>
      </c>
      <c r="Q565" s="11">
        <f t="shared" si="222"/>
        <v>0</v>
      </c>
      <c r="R565" s="15">
        <f t="shared" si="223"/>
        <v>0</v>
      </c>
      <c r="S565" s="15">
        <f t="shared" si="224"/>
        <v>0</v>
      </c>
      <c r="T565" s="15">
        <f t="shared" si="225"/>
        <v>0</v>
      </c>
      <c r="U565" s="121">
        <f>'05-21 Hourly Purch Alloc'!J559</f>
        <v>22.25002690052187</v>
      </c>
      <c r="V565" s="109">
        <f t="shared" si="226"/>
        <v>0</v>
      </c>
      <c r="W565" s="16">
        <f t="shared" si="227"/>
        <v>21.206728953433903</v>
      </c>
      <c r="X565" s="17">
        <f t="shared" si="228"/>
        <v>0</v>
      </c>
      <c r="Y565" s="18">
        <f t="shared" si="229"/>
        <v>0</v>
      </c>
      <c r="Z565" s="191"/>
      <c r="AA565" s="113">
        <f t="shared" si="230"/>
        <v>0</v>
      </c>
      <c r="AB565" s="4">
        <f t="shared" si="231"/>
        <v>0</v>
      </c>
      <c r="AD565" s="8"/>
      <c r="AE565" s="46">
        <f>'05-21 Gen Pivot'!V559</f>
        <v>514.45519999999999</v>
      </c>
      <c r="AF565" s="120">
        <f>'05-21 KP Int Load &amp; Marg Loss'!N555</f>
        <v>497.79</v>
      </c>
      <c r="AG565" s="47">
        <f>'05-21 KP Int Load &amp; Marg Loss'!V555</f>
        <v>9.3899999999999988</v>
      </c>
      <c r="AH565" s="46">
        <f>'05-21 Gen Pivot'!W559</f>
        <v>891.5</v>
      </c>
      <c r="AJ565" s="122">
        <f>'05-21 Gen Pivot'!Y559</f>
        <v>889</v>
      </c>
      <c r="AL565" s="8">
        <f t="shared" si="234"/>
        <v>2.5</v>
      </c>
      <c r="AN565" s="8">
        <f t="shared" si="235"/>
        <v>514.45519999999999</v>
      </c>
      <c r="AP565" s="12">
        <f t="shared" si="236"/>
        <v>-377.04480000000001</v>
      </c>
      <c r="AR565" s="122">
        <f>'05-21 Gen Pivot'!X559</f>
        <v>1475.5</v>
      </c>
    </row>
    <row r="566" spans="1:44" x14ac:dyDescent="0.25">
      <c r="A566" s="126">
        <f t="shared" si="232"/>
        <v>44340.124999998654</v>
      </c>
      <c r="B566" s="171">
        <v>385</v>
      </c>
      <c r="C566" s="98"/>
      <c r="D566" s="171"/>
      <c r="E566" s="89">
        <f t="shared" si="233"/>
        <v>385</v>
      </c>
      <c r="F566" s="29">
        <f t="shared" si="212"/>
        <v>555</v>
      </c>
      <c r="G566" s="28" t="str">
        <f t="shared" si="213"/>
        <v>Yes</v>
      </c>
      <c r="H566" s="33">
        <f>'05-21 Hourly Purch Alloc'!F560</f>
        <v>136.47900000000001</v>
      </c>
      <c r="I566" s="23">
        <f t="shared" si="214"/>
        <v>7.9999999999999991</v>
      </c>
      <c r="J566" s="13">
        <f t="shared" si="215"/>
        <v>136.47900000000001</v>
      </c>
      <c r="K566" s="96">
        <f t="shared" si="216"/>
        <v>136.47900000000001</v>
      </c>
      <c r="L566" s="13">
        <f t="shared" si="217"/>
        <v>370.84969999999998</v>
      </c>
      <c r="M566" s="13">
        <f t="shared" si="218"/>
        <v>865</v>
      </c>
      <c r="N566" s="13">
        <f t="shared" si="219"/>
        <v>483.83000000000004</v>
      </c>
      <c r="O566" s="11">
        <f t="shared" si="220"/>
        <v>0</v>
      </c>
      <c r="P566" s="11">
        <f t="shared" si="221"/>
        <v>0</v>
      </c>
      <c r="Q566" s="11">
        <f t="shared" si="222"/>
        <v>0</v>
      </c>
      <c r="R566" s="15">
        <f t="shared" si="223"/>
        <v>0</v>
      </c>
      <c r="S566" s="15">
        <f t="shared" si="224"/>
        <v>0</v>
      </c>
      <c r="T566" s="15">
        <f t="shared" si="225"/>
        <v>0</v>
      </c>
      <c r="U566" s="121">
        <f>'05-21 Hourly Purch Alloc'!J560</f>
        <v>19.769957282805411</v>
      </c>
      <c r="V566" s="109">
        <f t="shared" si="226"/>
        <v>0</v>
      </c>
      <c r="W566" s="16">
        <f t="shared" si="227"/>
        <v>21.206728953433903</v>
      </c>
      <c r="X566" s="17">
        <f t="shared" si="228"/>
        <v>0</v>
      </c>
      <c r="Y566" s="18">
        <f t="shared" si="229"/>
        <v>0</v>
      </c>
      <c r="Z566" s="191"/>
      <c r="AA566" s="113">
        <f t="shared" si="230"/>
        <v>0</v>
      </c>
      <c r="AB566" s="4">
        <f t="shared" si="231"/>
        <v>0</v>
      </c>
      <c r="AD566" s="8"/>
      <c r="AE566" s="46">
        <f>'05-21 Gen Pivot'!V560</f>
        <v>370.84969999999998</v>
      </c>
      <c r="AF566" s="120">
        <f>'05-21 KP Int Load &amp; Marg Loss'!N556</f>
        <v>483.83000000000004</v>
      </c>
      <c r="AG566" s="47">
        <f>'05-21 KP Int Load &amp; Marg Loss'!V556</f>
        <v>7.9999999999999991</v>
      </c>
      <c r="AH566" s="46">
        <f>'05-21 Gen Pivot'!W560</f>
        <v>865</v>
      </c>
      <c r="AJ566" s="122">
        <f>'05-21 Gen Pivot'!Y560</f>
        <v>863</v>
      </c>
      <c r="AL566" s="8">
        <f t="shared" si="234"/>
        <v>2</v>
      </c>
      <c r="AN566" s="8">
        <f t="shared" si="235"/>
        <v>370.84969999999998</v>
      </c>
      <c r="AP566" s="12">
        <f t="shared" si="236"/>
        <v>-494.15030000000002</v>
      </c>
      <c r="AR566" s="122">
        <f>'05-21 Gen Pivot'!X560</f>
        <v>1475.5</v>
      </c>
    </row>
    <row r="567" spans="1:44" x14ac:dyDescent="0.25">
      <c r="A567" s="126">
        <f t="shared" si="232"/>
        <v>44340.166666665318</v>
      </c>
      <c r="B567" s="171">
        <v>385</v>
      </c>
      <c r="C567" s="98"/>
      <c r="D567" s="171"/>
      <c r="E567" s="89">
        <f t="shared" si="233"/>
        <v>385</v>
      </c>
      <c r="F567" s="29">
        <f t="shared" si="212"/>
        <v>556</v>
      </c>
      <c r="G567" s="28" t="str">
        <f t="shared" si="213"/>
        <v>Yes</v>
      </c>
      <c r="H567" s="33">
        <f>'05-21 Hourly Purch Alloc'!F561</f>
        <v>125.72499999999999</v>
      </c>
      <c r="I567" s="23">
        <f t="shared" si="214"/>
        <v>7.6899999999999995</v>
      </c>
      <c r="J567" s="13">
        <f t="shared" si="215"/>
        <v>125.72499999999999</v>
      </c>
      <c r="K567" s="96">
        <f t="shared" si="216"/>
        <v>125.72499999999999</v>
      </c>
      <c r="L567" s="13">
        <f t="shared" si="217"/>
        <v>342.5283</v>
      </c>
      <c r="M567" s="13">
        <f t="shared" si="218"/>
        <v>777</v>
      </c>
      <c r="N567" s="13">
        <f t="shared" si="219"/>
        <v>471.76000000000005</v>
      </c>
      <c r="O567" s="11">
        <f t="shared" si="220"/>
        <v>0</v>
      </c>
      <c r="P567" s="11">
        <f t="shared" si="221"/>
        <v>0</v>
      </c>
      <c r="Q567" s="11">
        <f t="shared" si="222"/>
        <v>0</v>
      </c>
      <c r="R567" s="15">
        <f t="shared" si="223"/>
        <v>0</v>
      </c>
      <c r="S567" s="15">
        <f t="shared" si="224"/>
        <v>0</v>
      </c>
      <c r="T567" s="15">
        <f t="shared" si="225"/>
        <v>0</v>
      </c>
      <c r="U567" s="121">
        <f>'05-21 Hourly Purch Alloc'!J561</f>
        <v>19.110041757804733</v>
      </c>
      <c r="V567" s="109">
        <f t="shared" si="226"/>
        <v>0</v>
      </c>
      <c r="W567" s="16">
        <f t="shared" si="227"/>
        <v>21.206728953433903</v>
      </c>
      <c r="X567" s="17">
        <f t="shared" si="228"/>
        <v>0</v>
      </c>
      <c r="Y567" s="18">
        <f t="shared" si="229"/>
        <v>0</v>
      </c>
      <c r="Z567" s="191"/>
      <c r="AA567" s="113">
        <f t="shared" si="230"/>
        <v>0</v>
      </c>
      <c r="AB567" s="4">
        <f t="shared" si="231"/>
        <v>0</v>
      </c>
      <c r="AD567" s="8"/>
      <c r="AE567" s="46">
        <f>'05-21 Gen Pivot'!V561</f>
        <v>342.5283</v>
      </c>
      <c r="AF567" s="120">
        <f>'05-21 KP Int Load &amp; Marg Loss'!N557</f>
        <v>471.76000000000005</v>
      </c>
      <c r="AG567" s="47">
        <f>'05-21 KP Int Load &amp; Marg Loss'!V557</f>
        <v>7.6899999999999995</v>
      </c>
      <c r="AH567" s="46">
        <f>'05-21 Gen Pivot'!W561</f>
        <v>777</v>
      </c>
      <c r="AJ567" s="122">
        <f>'05-21 Gen Pivot'!Y561</f>
        <v>776</v>
      </c>
      <c r="AL567" s="8">
        <f t="shared" si="234"/>
        <v>1</v>
      </c>
      <c r="AN567" s="8">
        <f t="shared" si="235"/>
        <v>342.5283</v>
      </c>
      <c r="AP567" s="12">
        <f t="shared" si="236"/>
        <v>-434.4717</v>
      </c>
      <c r="AR567" s="122">
        <f>'05-21 Gen Pivot'!X561</f>
        <v>1475.5</v>
      </c>
    </row>
    <row r="568" spans="1:44" x14ac:dyDescent="0.25">
      <c r="A568" s="126">
        <f t="shared" si="232"/>
        <v>44340.208333331982</v>
      </c>
      <c r="B568" s="171">
        <v>385</v>
      </c>
      <c r="C568" s="98"/>
      <c r="D568" s="171"/>
      <c r="E568" s="89">
        <f t="shared" si="233"/>
        <v>385</v>
      </c>
      <c r="F568" s="29">
        <f t="shared" si="212"/>
        <v>557</v>
      </c>
      <c r="G568" s="28" t="str">
        <f t="shared" si="213"/>
        <v>Yes</v>
      </c>
      <c r="H568" s="33">
        <f>'05-21 Hourly Purch Alloc'!F562</f>
        <v>121.89800000000001</v>
      </c>
      <c r="I568" s="23">
        <f t="shared" si="214"/>
        <v>7.6999999999999993</v>
      </c>
      <c r="J568" s="13">
        <f t="shared" si="215"/>
        <v>121.89800000000001</v>
      </c>
      <c r="K568" s="96">
        <f t="shared" si="216"/>
        <v>121.89800000000001</v>
      </c>
      <c r="L568" s="13">
        <f t="shared" si="217"/>
        <v>340.47939999999994</v>
      </c>
      <c r="M568" s="13">
        <f t="shared" si="218"/>
        <v>768</v>
      </c>
      <c r="N568" s="13">
        <f t="shared" si="219"/>
        <v>467.95</v>
      </c>
      <c r="O568" s="11">
        <f t="shared" si="220"/>
        <v>0</v>
      </c>
      <c r="P568" s="11">
        <f t="shared" si="221"/>
        <v>0</v>
      </c>
      <c r="Q568" s="11">
        <f t="shared" si="222"/>
        <v>0</v>
      </c>
      <c r="R568" s="15">
        <f t="shared" si="223"/>
        <v>0</v>
      </c>
      <c r="S568" s="15">
        <f t="shared" si="224"/>
        <v>0</v>
      </c>
      <c r="T568" s="15">
        <f t="shared" si="225"/>
        <v>0</v>
      </c>
      <c r="U568" s="121">
        <f>'05-21 Hourly Purch Alloc'!J562</f>
        <v>19.440064644210732</v>
      </c>
      <c r="V568" s="109">
        <f t="shared" si="226"/>
        <v>0</v>
      </c>
      <c r="W568" s="16">
        <f t="shared" si="227"/>
        <v>21.206728953433903</v>
      </c>
      <c r="X568" s="17">
        <f t="shared" si="228"/>
        <v>0</v>
      </c>
      <c r="Y568" s="18">
        <f t="shared" si="229"/>
        <v>0</v>
      </c>
      <c r="Z568" s="191"/>
      <c r="AA568" s="113">
        <f t="shared" si="230"/>
        <v>0</v>
      </c>
      <c r="AB568" s="4">
        <f t="shared" si="231"/>
        <v>0</v>
      </c>
      <c r="AD568" s="8"/>
      <c r="AE568" s="46">
        <f>'05-21 Gen Pivot'!V562</f>
        <v>340.47939999999994</v>
      </c>
      <c r="AF568" s="120">
        <f>'05-21 KP Int Load &amp; Marg Loss'!N558</f>
        <v>467.95</v>
      </c>
      <c r="AG568" s="47">
        <f>'05-21 KP Int Load &amp; Marg Loss'!V558</f>
        <v>7.6999999999999993</v>
      </c>
      <c r="AH568" s="46">
        <f>'05-21 Gen Pivot'!W562</f>
        <v>768</v>
      </c>
      <c r="AJ568" s="122">
        <f>'05-21 Gen Pivot'!Y562</f>
        <v>767</v>
      </c>
      <c r="AL568" s="8">
        <f t="shared" si="234"/>
        <v>1</v>
      </c>
      <c r="AN568" s="8">
        <f t="shared" si="235"/>
        <v>340.47939999999994</v>
      </c>
      <c r="AP568" s="12">
        <f t="shared" si="236"/>
        <v>-427.52060000000006</v>
      </c>
      <c r="AR568" s="122">
        <f>'05-21 Gen Pivot'!X562</f>
        <v>1475.5</v>
      </c>
    </row>
    <row r="569" spans="1:44" x14ac:dyDescent="0.25">
      <c r="A569" s="126">
        <f t="shared" si="232"/>
        <v>44340.249999998647</v>
      </c>
      <c r="B569" s="171">
        <v>385</v>
      </c>
      <c r="C569" s="98"/>
      <c r="D569" s="171"/>
      <c r="E569" s="89">
        <f t="shared" si="233"/>
        <v>385</v>
      </c>
      <c r="F569" s="29">
        <f t="shared" si="212"/>
        <v>558</v>
      </c>
      <c r="G569" s="28" t="str">
        <f t="shared" si="213"/>
        <v>Yes</v>
      </c>
      <c r="H569" s="33">
        <f>'05-21 Hourly Purch Alloc'!F563</f>
        <v>131.233</v>
      </c>
      <c r="I569" s="23">
        <f t="shared" si="214"/>
        <v>7.7999999999999989</v>
      </c>
      <c r="J569" s="13">
        <f t="shared" si="215"/>
        <v>131.233</v>
      </c>
      <c r="K569" s="96">
        <f t="shared" si="216"/>
        <v>131.233</v>
      </c>
      <c r="L569" s="13">
        <f t="shared" si="217"/>
        <v>364.67809999999997</v>
      </c>
      <c r="M569" s="13">
        <f t="shared" si="218"/>
        <v>891.5</v>
      </c>
      <c r="N569" s="13">
        <f t="shared" si="219"/>
        <v>477.88</v>
      </c>
      <c r="O569" s="11">
        <f t="shared" si="220"/>
        <v>0</v>
      </c>
      <c r="P569" s="11">
        <f t="shared" si="221"/>
        <v>0</v>
      </c>
      <c r="Q569" s="11">
        <f t="shared" si="222"/>
        <v>0</v>
      </c>
      <c r="R569" s="15">
        <f t="shared" si="223"/>
        <v>0</v>
      </c>
      <c r="S569" s="15">
        <f t="shared" si="224"/>
        <v>0</v>
      </c>
      <c r="T569" s="15">
        <f t="shared" si="225"/>
        <v>0</v>
      </c>
      <c r="U569" s="121">
        <f>'05-21 Hourly Purch Alloc'!J563</f>
        <v>21.92002011689133</v>
      </c>
      <c r="V569" s="109">
        <f t="shared" si="226"/>
        <v>0</v>
      </c>
      <c r="W569" s="16">
        <f t="shared" si="227"/>
        <v>21.206728953433903</v>
      </c>
      <c r="X569" s="17">
        <f t="shared" si="228"/>
        <v>0</v>
      </c>
      <c r="Y569" s="18">
        <f t="shared" si="229"/>
        <v>0</v>
      </c>
      <c r="Z569" s="191"/>
      <c r="AA569" s="113">
        <f t="shared" si="230"/>
        <v>0</v>
      </c>
      <c r="AB569" s="4">
        <f t="shared" si="231"/>
        <v>0</v>
      </c>
      <c r="AD569" s="8"/>
      <c r="AE569" s="46">
        <f>'05-21 Gen Pivot'!V563</f>
        <v>364.67809999999997</v>
      </c>
      <c r="AF569" s="120">
        <f>'05-21 KP Int Load &amp; Marg Loss'!N559</f>
        <v>477.88</v>
      </c>
      <c r="AG569" s="47">
        <f>'05-21 KP Int Load &amp; Marg Loss'!V559</f>
        <v>7.7999999999999989</v>
      </c>
      <c r="AH569" s="46">
        <f>'05-21 Gen Pivot'!W563</f>
        <v>891.5</v>
      </c>
      <c r="AJ569" s="122">
        <f>'05-21 Gen Pivot'!Y563</f>
        <v>889</v>
      </c>
      <c r="AL569" s="8">
        <f t="shared" si="234"/>
        <v>2.5</v>
      </c>
      <c r="AN569" s="8">
        <f t="shared" si="235"/>
        <v>364.67809999999997</v>
      </c>
      <c r="AP569" s="12">
        <f t="shared" si="236"/>
        <v>-526.82190000000003</v>
      </c>
      <c r="AR569" s="122">
        <f>'05-21 Gen Pivot'!X563</f>
        <v>1475.5</v>
      </c>
    </row>
    <row r="570" spans="1:44" x14ac:dyDescent="0.25">
      <c r="A570" s="126">
        <f t="shared" si="232"/>
        <v>44340.291666665311</v>
      </c>
      <c r="B570" s="171">
        <v>385</v>
      </c>
      <c r="C570" s="98"/>
      <c r="D570" s="171"/>
      <c r="E570" s="89">
        <f t="shared" si="233"/>
        <v>385</v>
      </c>
      <c r="F570" s="29">
        <f t="shared" si="212"/>
        <v>559</v>
      </c>
      <c r="G570" s="28" t="str">
        <f t="shared" si="213"/>
        <v>Yes</v>
      </c>
      <c r="H570" s="33">
        <f>'05-21 Hourly Purch Alloc'!F564</f>
        <v>146.196</v>
      </c>
      <c r="I570" s="23">
        <f t="shared" si="214"/>
        <v>7.8699999999999992</v>
      </c>
      <c r="J570" s="13">
        <f t="shared" si="215"/>
        <v>146.196</v>
      </c>
      <c r="K570" s="96">
        <f t="shared" si="216"/>
        <v>146.196</v>
      </c>
      <c r="L570" s="13">
        <f t="shared" si="217"/>
        <v>347.1035</v>
      </c>
      <c r="M570" s="13">
        <f t="shared" si="218"/>
        <v>840</v>
      </c>
      <c r="N570" s="13">
        <f t="shared" si="219"/>
        <v>501.17</v>
      </c>
      <c r="O570" s="11">
        <f t="shared" si="220"/>
        <v>0</v>
      </c>
      <c r="P570" s="11">
        <f t="shared" si="221"/>
        <v>0</v>
      </c>
      <c r="Q570" s="11">
        <f t="shared" si="222"/>
        <v>0</v>
      </c>
      <c r="R570" s="15">
        <f t="shared" si="223"/>
        <v>0</v>
      </c>
      <c r="S570" s="15">
        <f t="shared" si="224"/>
        <v>0</v>
      </c>
      <c r="T570" s="15">
        <f t="shared" si="225"/>
        <v>0</v>
      </c>
      <c r="U570" s="121">
        <f>'05-21 Hourly Purch Alloc'!J564</f>
        <v>23.490631754630769</v>
      </c>
      <c r="V570" s="109">
        <f t="shared" si="226"/>
        <v>0</v>
      </c>
      <c r="W570" s="16">
        <f t="shared" si="227"/>
        <v>21.206728953433903</v>
      </c>
      <c r="X570" s="17">
        <f t="shared" si="228"/>
        <v>0</v>
      </c>
      <c r="Y570" s="18">
        <f t="shared" si="229"/>
        <v>0</v>
      </c>
      <c r="Z570" s="191"/>
      <c r="AA570" s="113">
        <f t="shared" si="230"/>
        <v>0</v>
      </c>
      <c r="AB570" s="4">
        <f t="shared" si="231"/>
        <v>0</v>
      </c>
      <c r="AD570" s="8"/>
      <c r="AE570" s="46">
        <f>'05-21 Gen Pivot'!V564</f>
        <v>347.1035</v>
      </c>
      <c r="AF570" s="120">
        <f>'05-21 KP Int Load &amp; Marg Loss'!N560</f>
        <v>501.17</v>
      </c>
      <c r="AG570" s="47">
        <f>'05-21 KP Int Load &amp; Marg Loss'!V560</f>
        <v>7.8699999999999992</v>
      </c>
      <c r="AH570" s="46">
        <f>'05-21 Gen Pivot'!W564</f>
        <v>840</v>
      </c>
      <c r="AJ570" s="122">
        <f>'05-21 Gen Pivot'!Y564</f>
        <v>788</v>
      </c>
      <c r="AL570" s="8">
        <f t="shared" si="234"/>
        <v>52</v>
      </c>
      <c r="AN570" s="8">
        <f t="shared" si="235"/>
        <v>347.1035</v>
      </c>
      <c r="AP570" s="12">
        <f t="shared" si="236"/>
        <v>-492.8965</v>
      </c>
      <c r="AR570" s="122">
        <f>'05-21 Gen Pivot'!X564</f>
        <v>1475.5</v>
      </c>
    </row>
    <row r="571" spans="1:44" x14ac:dyDescent="0.25">
      <c r="A571" s="126">
        <f t="shared" si="232"/>
        <v>44340.333333331975</v>
      </c>
      <c r="B571" s="171">
        <v>385</v>
      </c>
      <c r="C571" s="98"/>
      <c r="D571" s="171"/>
      <c r="E571" s="89">
        <f t="shared" si="233"/>
        <v>385</v>
      </c>
      <c r="F571" s="29">
        <f t="shared" si="212"/>
        <v>560</v>
      </c>
      <c r="G571" s="28" t="str">
        <f t="shared" si="213"/>
        <v>Yes</v>
      </c>
      <c r="H571" s="33">
        <f>'05-21 Hourly Purch Alloc'!F565</f>
        <v>136.441</v>
      </c>
      <c r="I571" s="23">
        <f t="shared" si="214"/>
        <v>8.4899999999999984</v>
      </c>
      <c r="J571" s="13">
        <f t="shared" si="215"/>
        <v>136.441</v>
      </c>
      <c r="K571" s="96">
        <f t="shared" si="216"/>
        <v>136.441</v>
      </c>
      <c r="L571" s="13">
        <f t="shared" si="217"/>
        <v>384.46090000000004</v>
      </c>
      <c r="M571" s="13">
        <f t="shared" si="218"/>
        <v>887.5</v>
      </c>
      <c r="N571" s="13">
        <f t="shared" si="219"/>
        <v>529.39</v>
      </c>
      <c r="O571" s="11">
        <f t="shared" si="220"/>
        <v>0</v>
      </c>
      <c r="P571" s="11">
        <f t="shared" si="221"/>
        <v>0</v>
      </c>
      <c r="Q571" s="11">
        <f t="shared" si="222"/>
        <v>0</v>
      </c>
      <c r="R571" s="15">
        <f t="shared" si="223"/>
        <v>0</v>
      </c>
      <c r="S571" s="15">
        <f t="shared" si="224"/>
        <v>0</v>
      </c>
      <c r="T571" s="15">
        <f t="shared" si="225"/>
        <v>0</v>
      </c>
      <c r="U571" s="121">
        <f>'05-21 Hourly Purch Alloc'!J565</f>
        <v>24.258288395716828</v>
      </c>
      <c r="V571" s="109">
        <f t="shared" si="226"/>
        <v>0</v>
      </c>
      <c r="W571" s="16">
        <f t="shared" si="227"/>
        <v>21.206728953433903</v>
      </c>
      <c r="X571" s="17">
        <f t="shared" si="228"/>
        <v>0</v>
      </c>
      <c r="Y571" s="18">
        <f t="shared" si="229"/>
        <v>0</v>
      </c>
      <c r="Z571" s="191"/>
      <c r="AA571" s="113">
        <f t="shared" si="230"/>
        <v>0</v>
      </c>
      <c r="AB571" s="4">
        <f t="shared" si="231"/>
        <v>0</v>
      </c>
      <c r="AD571" s="8"/>
      <c r="AE571" s="46">
        <f>'05-21 Gen Pivot'!V565</f>
        <v>384.46090000000004</v>
      </c>
      <c r="AF571" s="120">
        <f>'05-21 KP Int Load &amp; Marg Loss'!N561</f>
        <v>529.39</v>
      </c>
      <c r="AG571" s="47">
        <f>'05-21 KP Int Load &amp; Marg Loss'!V561</f>
        <v>8.4899999999999984</v>
      </c>
      <c r="AH571" s="46">
        <f>'05-21 Gen Pivot'!W565</f>
        <v>887.5</v>
      </c>
      <c r="AJ571" s="122">
        <f>'05-21 Gen Pivot'!Y565</f>
        <v>816</v>
      </c>
      <c r="AL571" s="8">
        <f t="shared" si="234"/>
        <v>71.5</v>
      </c>
      <c r="AN571" s="8">
        <f t="shared" si="235"/>
        <v>384.46090000000004</v>
      </c>
      <c r="AP571" s="12">
        <f t="shared" si="236"/>
        <v>-503.03909999999996</v>
      </c>
      <c r="AR571" s="122">
        <f>'05-21 Gen Pivot'!X565</f>
        <v>1475.5</v>
      </c>
    </row>
    <row r="572" spans="1:44" x14ac:dyDescent="0.25">
      <c r="A572" s="126">
        <f t="shared" si="232"/>
        <v>44340.374999998639</v>
      </c>
      <c r="B572" s="171">
        <v>385</v>
      </c>
      <c r="C572" s="98"/>
      <c r="D572" s="171"/>
      <c r="E572" s="89">
        <f t="shared" si="233"/>
        <v>385</v>
      </c>
      <c r="F572" s="29">
        <f t="shared" si="212"/>
        <v>561</v>
      </c>
      <c r="G572" s="28" t="str">
        <f t="shared" si="213"/>
        <v>Yes</v>
      </c>
      <c r="H572" s="33">
        <f>'05-21 Hourly Purch Alloc'!F566</f>
        <v>188.86799999999999</v>
      </c>
      <c r="I572" s="23">
        <f t="shared" si="214"/>
        <v>8.3899999999999988</v>
      </c>
      <c r="J572" s="13">
        <f t="shared" si="215"/>
        <v>188.86799999999999</v>
      </c>
      <c r="K572" s="96">
        <f t="shared" si="216"/>
        <v>188.86799999999999</v>
      </c>
      <c r="L572" s="13">
        <f t="shared" si="217"/>
        <v>355.39820000000003</v>
      </c>
      <c r="M572" s="13">
        <f t="shared" si="218"/>
        <v>888</v>
      </c>
      <c r="N572" s="13">
        <f t="shared" si="219"/>
        <v>552.65</v>
      </c>
      <c r="O572" s="11">
        <f t="shared" si="220"/>
        <v>0</v>
      </c>
      <c r="P572" s="11">
        <f t="shared" si="221"/>
        <v>0</v>
      </c>
      <c r="Q572" s="11">
        <f t="shared" si="222"/>
        <v>0</v>
      </c>
      <c r="R572" s="15">
        <f t="shared" si="223"/>
        <v>0</v>
      </c>
      <c r="S572" s="15">
        <f t="shared" si="224"/>
        <v>0</v>
      </c>
      <c r="T572" s="15">
        <f t="shared" si="225"/>
        <v>0</v>
      </c>
      <c r="U572" s="121">
        <f>'05-21 Hourly Purch Alloc'!J566</f>
        <v>29.939926806023255</v>
      </c>
      <c r="V572" s="109">
        <f t="shared" si="226"/>
        <v>0</v>
      </c>
      <c r="W572" s="16">
        <f t="shared" si="227"/>
        <v>21.206728953433903</v>
      </c>
      <c r="X572" s="17">
        <f t="shared" si="228"/>
        <v>0</v>
      </c>
      <c r="Y572" s="18">
        <f t="shared" si="229"/>
        <v>0</v>
      </c>
      <c r="Z572" s="191"/>
      <c r="AA572" s="113">
        <f t="shared" si="230"/>
        <v>0</v>
      </c>
      <c r="AB572" s="4">
        <f t="shared" si="231"/>
        <v>0</v>
      </c>
      <c r="AD572" s="8"/>
      <c r="AE572" s="46">
        <f>'05-21 Gen Pivot'!V566</f>
        <v>355.39820000000003</v>
      </c>
      <c r="AF572" s="120">
        <f>'05-21 KP Int Load &amp; Marg Loss'!N562</f>
        <v>552.65</v>
      </c>
      <c r="AG572" s="47">
        <f>'05-21 KP Int Load &amp; Marg Loss'!V562</f>
        <v>8.3899999999999988</v>
      </c>
      <c r="AH572" s="46">
        <f>'05-21 Gen Pivot'!W566</f>
        <v>888</v>
      </c>
      <c r="AJ572" s="122">
        <f>'05-21 Gen Pivot'!Y566</f>
        <v>816.5</v>
      </c>
      <c r="AL572" s="8">
        <f t="shared" si="234"/>
        <v>71.5</v>
      </c>
      <c r="AN572" s="8">
        <f t="shared" si="235"/>
        <v>355.39820000000003</v>
      </c>
      <c r="AP572" s="12">
        <f t="shared" si="236"/>
        <v>-532.60179999999991</v>
      </c>
      <c r="AR572" s="122">
        <f>'05-21 Gen Pivot'!X566</f>
        <v>1475.5</v>
      </c>
    </row>
    <row r="573" spans="1:44" x14ac:dyDescent="0.25">
      <c r="A573" s="126">
        <f t="shared" si="232"/>
        <v>44340.416666665304</v>
      </c>
      <c r="B573" s="171">
        <v>385</v>
      </c>
      <c r="C573" s="98"/>
      <c r="D573" s="171"/>
      <c r="E573" s="89">
        <f t="shared" si="233"/>
        <v>385</v>
      </c>
      <c r="F573" s="29">
        <f t="shared" si="212"/>
        <v>562</v>
      </c>
      <c r="G573" s="28" t="str">
        <f t="shared" si="213"/>
        <v>Yes</v>
      </c>
      <c r="H573" s="33">
        <f>'05-21 Hourly Purch Alloc'!F567</f>
        <v>167.447</v>
      </c>
      <c r="I573" s="23">
        <f t="shared" si="214"/>
        <v>9.3000000000000007</v>
      </c>
      <c r="J573" s="13">
        <f t="shared" si="215"/>
        <v>167.447</v>
      </c>
      <c r="K573" s="96">
        <f t="shared" si="216"/>
        <v>167.447</v>
      </c>
      <c r="L573" s="13">
        <f t="shared" si="217"/>
        <v>436.58420000000001</v>
      </c>
      <c r="M573" s="13">
        <f t="shared" si="218"/>
        <v>890.5</v>
      </c>
      <c r="N573" s="13">
        <f t="shared" si="219"/>
        <v>575.26</v>
      </c>
      <c r="O573" s="11">
        <f t="shared" si="220"/>
        <v>0</v>
      </c>
      <c r="P573" s="11">
        <f t="shared" si="221"/>
        <v>0</v>
      </c>
      <c r="Q573" s="11">
        <f t="shared" si="222"/>
        <v>0</v>
      </c>
      <c r="R573" s="15">
        <f t="shared" si="223"/>
        <v>0</v>
      </c>
      <c r="S573" s="15">
        <f t="shared" si="224"/>
        <v>0</v>
      </c>
      <c r="T573" s="15">
        <f t="shared" si="225"/>
        <v>0</v>
      </c>
      <c r="U573" s="121">
        <f>'05-21 Hourly Purch Alloc'!J567</f>
        <v>27.602036166667663</v>
      </c>
      <c r="V573" s="109">
        <f t="shared" si="226"/>
        <v>0</v>
      </c>
      <c r="W573" s="16">
        <f t="shared" si="227"/>
        <v>21.206728953433903</v>
      </c>
      <c r="X573" s="17">
        <f t="shared" si="228"/>
        <v>0</v>
      </c>
      <c r="Y573" s="18">
        <f t="shared" si="229"/>
        <v>0</v>
      </c>
      <c r="Z573" s="191"/>
      <c r="AA573" s="113">
        <f t="shared" si="230"/>
        <v>0</v>
      </c>
      <c r="AB573" s="4">
        <f t="shared" si="231"/>
        <v>0</v>
      </c>
      <c r="AD573" s="8"/>
      <c r="AE573" s="46">
        <f>'05-21 Gen Pivot'!V567</f>
        <v>436.58420000000001</v>
      </c>
      <c r="AF573" s="120">
        <f>'05-21 KP Int Load &amp; Marg Loss'!N563</f>
        <v>575.26</v>
      </c>
      <c r="AG573" s="47">
        <f>'05-21 KP Int Load &amp; Marg Loss'!V563</f>
        <v>9.3000000000000007</v>
      </c>
      <c r="AH573" s="46">
        <f>'05-21 Gen Pivot'!W567</f>
        <v>890.5</v>
      </c>
      <c r="AJ573" s="122">
        <f>'05-21 Gen Pivot'!Y567</f>
        <v>818</v>
      </c>
      <c r="AL573" s="8">
        <f t="shared" si="234"/>
        <v>72.5</v>
      </c>
      <c r="AN573" s="8">
        <f t="shared" si="235"/>
        <v>436.58420000000001</v>
      </c>
      <c r="AP573" s="12">
        <f t="shared" si="236"/>
        <v>-453.91579999999999</v>
      </c>
      <c r="AR573" s="122">
        <f>'05-21 Gen Pivot'!X567</f>
        <v>1475.5</v>
      </c>
    </row>
    <row r="574" spans="1:44" x14ac:dyDescent="0.25">
      <c r="A574" s="126">
        <f t="shared" si="232"/>
        <v>44340.458333331968</v>
      </c>
      <c r="B574" s="171">
        <v>385</v>
      </c>
      <c r="C574" s="98"/>
      <c r="D574" s="171"/>
      <c r="E574" s="89">
        <f t="shared" si="233"/>
        <v>385</v>
      </c>
      <c r="F574" s="29">
        <f t="shared" si="212"/>
        <v>563</v>
      </c>
      <c r="G574" s="28" t="str">
        <f t="shared" si="213"/>
        <v>Yes</v>
      </c>
      <c r="H574" s="33">
        <f>'05-21 Hourly Purch Alloc'!F568</f>
        <v>84.308000000000007</v>
      </c>
      <c r="I574" s="23">
        <f t="shared" si="214"/>
        <v>10.51</v>
      </c>
      <c r="J574" s="13">
        <f t="shared" si="215"/>
        <v>84.308000000000007</v>
      </c>
      <c r="K574" s="96">
        <f t="shared" si="216"/>
        <v>84.308000000000007</v>
      </c>
      <c r="L574" s="13">
        <f t="shared" si="217"/>
        <v>593.36019999999996</v>
      </c>
      <c r="M574" s="13">
        <f t="shared" si="218"/>
        <v>890.5</v>
      </c>
      <c r="N574" s="13">
        <f t="shared" si="219"/>
        <v>616.73000000000013</v>
      </c>
      <c r="O574" s="11">
        <f t="shared" si="220"/>
        <v>0</v>
      </c>
      <c r="P574" s="11">
        <f t="shared" si="221"/>
        <v>0</v>
      </c>
      <c r="Q574" s="11">
        <f t="shared" si="222"/>
        <v>0</v>
      </c>
      <c r="R574" s="15">
        <f t="shared" si="223"/>
        <v>0</v>
      </c>
      <c r="S574" s="15">
        <f t="shared" si="224"/>
        <v>0</v>
      </c>
      <c r="T574" s="15">
        <f t="shared" si="225"/>
        <v>0</v>
      </c>
      <c r="U574" s="121">
        <f>'05-21 Hourly Purch Alloc'!J568</f>
        <v>28.209</v>
      </c>
      <c r="V574" s="109">
        <f t="shared" si="226"/>
        <v>0</v>
      </c>
      <c r="W574" s="16">
        <f t="shared" si="227"/>
        <v>21.206728953433903</v>
      </c>
      <c r="X574" s="17">
        <f t="shared" si="228"/>
        <v>0</v>
      </c>
      <c r="Y574" s="18">
        <f t="shared" si="229"/>
        <v>0</v>
      </c>
      <c r="Z574" s="191"/>
      <c r="AA574" s="113">
        <f t="shared" si="230"/>
        <v>0</v>
      </c>
      <c r="AB574" s="4">
        <f t="shared" si="231"/>
        <v>0</v>
      </c>
      <c r="AD574" s="8"/>
      <c r="AE574" s="46">
        <f>'05-21 Gen Pivot'!V568</f>
        <v>593.36019999999996</v>
      </c>
      <c r="AF574" s="120">
        <f>'05-21 KP Int Load &amp; Marg Loss'!N564</f>
        <v>616.73000000000013</v>
      </c>
      <c r="AG574" s="47">
        <f>'05-21 KP Int Load &amp; Marg Loss'!V564</f>
        <v>10.51</v>
      </c>
      <c r="AH574" s="46">
        <f>'05-21 Gen Pivot'!W568</f>
        <v>890.5</v>
      </c>
      <c r="AJ574" s="122">
        <f>'05-21 Gen Pivot'!Y568</f>
        <v>818</v>
      </c>
      <c r="AL574" s="8">
        <f t="shared" si="234"/>
        <v>72.5</v>
      </c>
      <c r="AN574" s="8">
        <f t="shared" si="235"/>
        <v>593.36019999999996</v>
      </c>
      <c r="AP574" s="12">
        <f t="shared" si="236"/>
        <v>-297.13980000000004</v>
      </c>
      <c r="AR574" s="122">
        <f>'05-21 Gen Pivot'!X568</f>
        <v>1475.5</v>
      </c>
    </row>
    <row r="575" spans="1:44" x14ac:dyDescent="0.25">
      <c r="A575" s="126">
        <f t="shared" si="232"/>
        <v>44340.499999998632</v>
      </c>
      <c r="B575" s="171">
        <v>385</v>
      </c>
      <c r="C575" s="98"/>
      <c r="D575" s="171"/>
      <c r="E575" s="89">
        <f t="shared" si="233"/>
        <v>385</v>
      </c>
      <c r="F575" s="29">
        <f t="shared" si="212"/>
        <v>564</v>
      </c>
      <c r="G575" s="28" t="str">
        <f t="shared" si="213"/>
        <v>Yes</v>
      </c>
      <c r="H575" s="33">
        <f>'05-21 Hourly Purch Alloc'!F569</f>
        <v>30.286999999999999</v>
      </c>
      <c r="I575" s="23">
        <f t="shared" si="214"/>
        <v>11.879999999999999</v>
      </c>
      <c r="J575" s="13">
        <f t="shared" si="215"/>
        <v>30.286999999999999</v>
      </c>
      <c r="K575" s="96">
        <f t="shared" si="216"/>
        <v>30.286999999999999</v>
      </c>
      <c r="L575" s="13">
        <f t="shared" si="217"/>
        <v>709.15820000000008</v>
      </c>
      <c r="M575" s="13">
        <f t="shared" si="218"/>
        <v>848.5</v>
      </c>
      <c r="N575" s="13">
        <f t="shared" si="219"/>
        <v>667.72</v>
      </c>
      <c r="O575" s="11">
        <f t="shared" si="220"/>
        <v>0</v>
      </c>
      <c r="P575" s="11">
        <f t="shared" si="221"/>
        <v>0</v>
      </c>
      <c r="Q575" s="11">
        <f t="shared" si="222"/>
        <v>0</v>
      </c>
      <c r="R575" s="15">
        <f t="shared" si="223"/>
        <v>0</v>
      </c>
      <c r="S575" s="15">
        <f t="shared" si="224"/>
        <v>0</v>
      </c>
      <c r="T575" s="15">
        <f t="shared" si="225"/>
        <v>0</v>
      </c>
      <c r="U575" s="121">
        <f>'05-21 Hourly Purch Alloc'!J569</f>
        <v>28.206</v>
      </c>
      <c r="V575" s="109">
        <f t="shared" si="226"/>
        <v>0</v>
      </c>
      <c r="W575" s="16">
        <f t="shared" si="227"/>
        <v>21.206728953433903</v>
      </c>
      <c r="X575" s="17">
        <f t="shared" si="228"/>
        <v>0</v>
      </c>
      <c r="Y575" s="18">
        <f t="shared" si="229"/>
        <v>0</v>
      </c>
      <c r="Z575" s="191"/>
      <c r="AA575" s="113">
        <f t="shared" si="230"/>
        <v>0</v>
      </c>
      <c r="AB575" s="4">
        <f t="shared" si="231"/>
        <v>0</v>
      </c>
      <c r="AD575" s="8"/>
      <c r="AE575" s="46">
        <f>'05-21 Gen Pivot'!V569</f>
        <v>709.15820000000008</v>
      </c>
      <c r="AF575" s="120">
        <f>'05-21 KP Int Load &amp; Marg Loss'!N565</f>
        <v>667.72</v>
      </c>
      <c r="AG575" s="47">
        <f>'05-21 KP Int Load &amp; Marg Loss'!V565</f>
        <v>11.879999999999999</v>
      </c>
      <c r="AH575" s="46">
        <f>'05-21 Gen Pivot'!W569</f>
        <v>848.5</v>
      </c>
      <c r="AJ575" s="122">
        <f>'05-21 Gen Pivot'!Y569</f>
        <v>819.5</v>
      </c>
      <c r="AL575" s="8">
        <f t="shared" si="234"/>
        <v>29</v>
      </c>
      <c r="AN575" s="8">
        <f t="shared" si="235"/>
        <v>709.15820000000008</v>
      </c>
      <c r="AP575" s="12">
        <f t="shared" si="236"/>
        <v>-139.34179999999992</v>
      </c>
      <c r="AR575" s="122">
        <f>'05-21 Gen Pivot'!X569</f>
        <v>1432</v>
      </c>
    </row>
    <row r="576" spans="1:44" x14ac:dyDescent="0.25">
      <c r="A576" s="126">
        <f t="shared" si="232"/>
        <v>44340.541666665296</v>
      </c>
      <c r="B576" s="171">
        <v>385</v>
      </c>
      <c r="C576" s="98"/>
      <c r="D576" s="171"/>
      <c r="E576" s="89">
        <f t="shared" si="233"/>
        <v>385</v>
      </c>
      <c r="F576" s="29">
        <f t="shared" si="212"/>
        <v>565</v>
      </c>
      <c r="G576" s="28" t="str">
        <f t="shared" si="213"/>
        <v>Yes</v>
      </c>
      <c r="H576" s="33">
        <f>'05-21 Hourly Purch Alloc'!F570</f>
        <v>0</v>
      </c>
      <c r="I576" s="23">
        <f t="shared" si="214"/>
        <v>12.399999999999999</v>
      </c>
      <c r="J576" s="13">
        <f t="shared" si="215"/>
        <v>0</v>
      </c>
      <c r="K576" s="96">
        <f t="shared" si="216"/>
        <v>0</v>
      </c>
      <c r="L576" s="13">
        <f t="shared" si="217"/>
        <v>760.22239999999999</v>
      </c>
      <c r="M576" s="13">
        <f t="shared" si="218"/>
        <v>878.5</v>
      </c>
      <c r="N576" s="13">
        <f t="shared" si="219"/>
        <v>711.37000000000012</v>
      </c>
      <c r="O576" s="11">
        <f t="shared" si="220"/>
        <v>0</v>
      </c>
      <c r="P576" s="11">
        <f t="shared" si="221"/>
        <v>0</v>
      </c>
      <c r="Q576" s="11">
        <f t="shared" si="222"/>
        <v>0</v>
      </c>
      <c r="R576" s="15">
        <f t="shared" si="223"/>
        <v>0</v>
      </c>
      <c r="S576" s="15">
        <f t="shared" si="224"/>
        <v>0</v>
      </c>
      <c r="T576" s="15">
        <f t="shared" si="225"/>
        <v>0</v>
      </c>
      <c r="U576" s="121">
        <f>'05-21 Hourly Purch Alloc'!J570</f>
        <v>0</v>
      </c>
      <c r="V576" s="109">
        <f t="shared" si="226"/>
        <v>0</v>
      </c>
      <c r="W576" s="16">
        <f t="shared" si="227"/>
        <v>21.206728953433903</v>
      </c>
      <c r="X576" s="17">
        <f t="shared" si="228"/>
        <v>0</v>
      </c>
      <c r="Y576" s="18">
        <f t="shared" si="229"/>
        <v>0</v>
      </c>
      <c r="Z576" s="191"/>
      <c r="AA576" s="113">
        <f t="shared" si="230"/>
        <v>0</v>
      </c>
      <c r="AB576" s="4">
        <f t="shared" si="231"/>
        <v>0</v>
      </c>
      <c r="AD576" s="8"/>
      <c r="AE576" s="46">
        <f>'05-21 Gen Pivot'!V570</f>
        <v>760.22239999999999</v>
      </c>
      <c r="AF576" s="120">
        <f>'05-21 KP Int Load &amp; Marg Loss'!N566</f>
        <v>711.37000000000012</v>
      </c>
      <c r="AG576" s="47">
        <f>'05-21 KP Int Load &amp; Marg Loss'!V566</f>
        <v>12.399999999999999</v>
      </c>
      <c r="AH576" s="46">
        <f>'05-21 Gen Pivot'!W570</f>
        <v>878.5</v>
      </c>
      <c r="AJ576" s="122">
        <f>'05-21 Gen Pivot'!Y570</f>
        <v>878.5</v>
      </c>
      <c r="AL576" s="8">
        <f t="shared" si="234"/>
        <v>0</v>
      </c>
      <c r="AN576" s="8">
        <f t="shared" si="235"/>
        <v>760.22239999999999</v>
      </c>
      <c r="AP576" s="12">
        <f t="shared" si="236"/>
        <v>-118.27760000000001</v>
      </c>
      <c r="AR576" s="122">
        <f>'05-21 Gen Pivot'!X570</f>
        <v>1463.5</v>
      </c>
    </row>
    <row r="577" spans="1:44" x14ac:dyDescent="0.25">
      <c r="A577" s="126">
        <f t="shared" si="232"/>
        <v>44340.583333331961</v>
      </c>
      <c r="B577" s="171">
        <v>385</v>
      </c>
      <c r="C577" s="98"/>
      <c r="D577" s="171"/>
      <c r="E577" s="89">
        <f t="shared" si="233"/>
        <v>385</v>
      </c>
      <c r="F577" s="29">
        <f t="shared" si="212"/>
        <v>566</v>
      </c>
      <c r="G577" s="28" t="str">
        <f t="shared" si="213"/>
        <v>Yes</v>
      </c>
      <c r="H577" s="33">
        <f>'05-21 Hourly Purch Alloc'!F571</f>
        <v>7.8789999999999996</v>
      </c>
      <c r="I577" s="23">
        <f t="shared" si="214"/>
        <v>12.799999999999999</v>
      </c>
      <c r="J577" s="13">
        <f t="shared" si="215"/>
        <v>7.8789999999999996</v>
      </c>
      <c r="K577" s="96">
        <f t="shared" si="216"/>
        <v>7.8789999999999996</v>
      </c>
      <c r="L577" s="13">
        <f t="shared" si="217"/>
        <v>800.40859999999998</v>
      </c>
      <c r="M577" s="13">
        <f t="shared" si="218"/>
        <v>889.5</v>
      </c>
      <c r="N577" s="13">
        <f t="shared" si="219"/>
        <v>744.99</v>
      </c>
      <c r="O577" s="11">
        <f t="shared" si="220"/>
        <v>0</v>
      </c>
      <c r="P577" s="11">
        <f t="shared" si="221"/>
        <v>0</v>
      </c>
      <c r="Q577" s="11">
        <f t="shared" si="222"/>
        <v>0</v>
      </c>
      <c r="R577" s="15">
        <f t="shared" si="223"/>
        <v>0</v>
      </c>
      <c r="S577" s="15">
        <f t="shared" si="224"/>
        <v>0</v>
      </c>
      <c r="T577" s="15">
        <f t="shared" si="225"/>
        <v>0</v>
      </c>
      <c r="U577" s="121">
        <f>'05-21 Hourly Purch Alloc'!J571</f>
        <v>31.749000000000002</v>
      </c>
      <c r="V577" s="109">
        <f t="shared" si="226"/>
        <v>0</v>
      </c>
      <c r="W577" s="16">
        <f t="shared" si="227"/>
        <v>21.206728953433903</v>
      </c>
      <c r="X577" s="17">
        <f t="shared" si="228"/>
        <v>0</v>
      </c>
      <c r="Y577" s="18">
        <f t="shared" si="229"/>
        <v>0</v>
      </c>
      <c r="Z577" s="191"/>
      <c r="AA577" s="113">
        <f t="shared" si="230"/>
        <v>0</v>
      </c>
      <c r="AB577" s="4">
        <f t="shared" si="231"/>
        <v>0</v>
      </c>
      <c r="AD577" s="8"/>
      <c r="AE577" s="46">
        <f>'05-21 Gen Pivot'!V571</f>
        <v>800.40859999999998</v>
      </c>
      <c r="AF577" s="120">
        <f>'05-21 KP Int Load &amp; Marg Loss'!N567</f>
        <v>744.99</v>
      </c>
      <c r="AG577" s="47">
        <f>'05-21 KP Int Load &amp; Marg Loss'!V567</f>
        <v>12.799999999999999</v>
      </c>
      <c r="AH577" s="46">
        <f>'05-21 Gen Pivot'!W571</f>
        <v>889.5</v>
      </c>
      <c r="AJ577" s="122">
        <f>'05-21 Gen Pivot'!Y571</f>
        <v>889.5</v>
      </c>
      <c r="AL577" s="8">
        <f t="shared" si="234"/>
        <v>0</v>
      </c>
      <c r="AN577" s="8">
        <f t="shared" si="235"/>
        <v>800.40859999999998</v>
      </c>
      <c r="AP577" s="12">
        <f t="shared" si="236"/>
        <v>-89.091400000000021</v>
      </c>
      <c r="AR577" s="122">
        <f>'05-21 Gen Pivot'!X571</f>
        <v>1473</v>
      </c>
    </row>
    <row r="578" spans="1:44" x14ac:dyDescent="0.25">
      <c r="A578" s="126">
        <f t="shared" si="232"/>
        <v>44340.624999998625</v>
      </c>
      <c r="B578" s="171">
        <v>385</v>
      </c>
      <c r="C578" s="98"/>
      <c r="D578" s="171"/>
      <c r="E578" s="89">
        <f t="shared" si="233"/>
        <v>385</v>
      </c>
      <c r="F578" s="29">
        <f t="shared" si="212"/>
        <v>567</v>
      </c>
      <c r="G578" s="28" t="str">
        <f t="shared" si="213"/>
        <v>Yes</v>
      </c>
      <c r="H578" s="33">
        <f>'05-21 Hourly Purch Alloc'!F572</f>
        <v>0</v>
      </c>
      <c r="I578" s="23">
        <f t="shared" si="214"/>
        <v>13.59</v>
      </c>
      <c r="J578" s="13">
        <f t="shared" si="215"/>
        <v>0</v>
      </c>
      <c r="K578" s="96">
        <f t="shared" si="216"/>
        <v>0</v>
      </c>
      <c r="L578" s="13">
        <f t="shared" si="217"/>
        <v>783.55379999999991</v>
      </c>
      <c r="M578" s="13">
        <f t="shared" si="218"/>
        <v>889</v>
      </c>
      <c r="N578" s="13">
        <f t="shared" si="219"/>
        <v>767.80000000000007</v>
      </c>
      <c r="O578" s="11">
        <f t="shared" si="220"/>
        <v>0</v>
      </c>
      <c r="P578" s="11">
        <f t="shared" si="221"/>
        <v>0</v>
      </c>
      <c r="Q578" s="11">
        <f t="shared" si="222"/>
        <v>0</v>
      </c>
      <c r="R578" s="15">
        <f t="shared" si="223"/>
        <v>0</v>
      </c>
      <c r="S578" s="15">
        <f t="shared" si="224"/>
        <v>0</v>
      </c>
      <c r="T578" s="15">
        <f t="shared" si="225"/>
        <v>0</v>
      </c>
      <c r="U578" s="121">
        <f>'05-21 Hourly Purch Alloc'!J572</f>
        <v>0</v>
      </c>
      <c r="V578" s="109">
        <f t="shared" si="226"/>
        <v>0</v>
      </c>
      <c r="W578" s="16">
        <f t="shared" si="227"/>
        <v>21.206728953433903</v>
      </c>
      <c r="X578" s="17">
        <f t="shared" si="228"/>
        <v>0</v>
      </c>
      <c r="Y578" s="18">
        <f t="shared" si="229"/>
        <v>0</v>
      </c>
      <c r="Z578" s="191"/>
      <c r="AA578" s="113">
        <f t="shared" si="230"/>
        <v>0</v>
      </c>
      <c r="AB578" s="4">
        <f t="shared" si="231"/>
        <v>0</v>
      </c>
      <c r="AD578" s="8"/>
      <c r="AE578" s="46">
        <f>'05-21 Gen Pivot'!V572</f>
        <v>783.55379999999991</v>
      </c>
      <c r="AF578" s="120">
        <f>'05-21 KP Int Load &amp; Marg Loss'!N568</f>
        <v>767.80000000000007</v>
      </c>
      <c r="AG578" s="47">
        <f>'05-21 KP Int Load &amp; Marg Loss'!V568</f>
        <v>13.59</v>
      </c>
      <c r="AH578" s="46">
        <f>'05-21 Gen Pivot'!W572</f>
        <v>889</v>
      </c>
      <c r="AJ578" s="122">
        <f>'05-21 Gen Pivot'!Y572</f>
        <v>889</v>
      </c>
      <c r="AL578" s="8">
        <f t="shared" si="234"/>
        <v>0</v>
      </c>
      <c r="AN578" s="8">
        <f t="shared" si="235"/>
        <v>783.55379999999991</v>
      </c>
      <c r="AP578" s="12">
        <f t="shared" si="236"/>
        <v>-105.44620000000009</v>
      </c>
      <c r="AR578" s="122">
        <f>'05-21 Gen Pivot'!X572</f>
        <v>1473</v>
      </c>
    </row>
    <row r="579" spans="1:44" x14ac:dyDescent="0.25">
      <c r="A579" s="126">
        <f t="shared" si="232"/>
        <v>44340.666666665289</v>
      </c>
      <c r="B579" s="171">
        <v>385</v>
      </c>
      <c r="C579" s="98"/>
      <c r="D579" s="171"/>
      <c r="E579" s="89">
        <f t="shared" si="233"/>
        <v>385</v>
      </c>
      <c r="F579" s="29">
        <f t="shared" si="212"/>
        <v>568</v>
      </c>
      <c r="G579" s="28" t="str">
        <f t="shared" si="213"/>
        <v>Yes</v>
      </c>
      <c r="H579" s="33">
        <f>'05-21 Hourly Purch Alloc'!F573</f>
        <v>0</v>
      </c>
      <c r="I579" s="23">
        <f t="shared" si="214"/>
        <v>13.9</v>
      </c>
      <c r="J579" s="13">
        <f t="shared" si="215"/>
        <v>0</v>
      </c>
      <c r="K579" s="96">
        <f t="shared" si="216"/>
        <v>0</v>
      </c>
      <c r="L579" s="13">
        <f t="shared" si="217"/>
        <v>790.01060000000007</v>
      </c>
      <c r="M579" s="13">
        <f t="shared" si="218"/>
        <v>889</v>
      </c>
      <c r="N579" s="13">
        <f t="shared" si="219"/>
        <v>784.95</v>
      </c>
      <c r="O579" s="11">
        <f t="shared" si="220"/>
        <v>0</v>
      </c>
      <c r="P579" s="11">
        <f t="shared" si="221"/>
        <v>0</v>
      </c>
      <c r="Q579" s="11">
        <f t="shared" si="222"/>
        <v>0</v>
      </c>
      <c r="R579" s="15">
        <f t="shared" si="223"/>
        <v>0</v>
      </c>
      <c r="S579" s="15">
        <f t="shared" si="224"/>
        <v>0</v>
      </c>
      <c r="T579" s="15">
        <f t="shared" si="225"/>
        <v>0</v>
      </c>
      <c r="U579" s="121">
        <f>'05-21 Hourly Purch Alloc'!J573</f>
        <v>0</v>
      </c>
      <c r="V579" s="109">
        <f t="shared" si="226"/>
        <v>0</v>
      </c>
      <c r="W579" s="16">
        <f t="shared" si="227"/>
        <v>21.206728953433903</v>
      </c>
      <c r="X579" s="17">
        <f t="shared" si="228"/>
        <v>0</v>
      </c>
      <c r="Y579" s="18">
        <f t="shared" si="229"/>
        <v>0</v>
      </c>
      <c r="Z579" s="191"/>
      <c r="AA579" s="113">
        <f t="shared" si="230"/>
        <v>0</v>
      </c>
      <c r="AB579" s="4">
        <f t="shared" si="231"/>
        <v>0</v>
      </c>
      <c r="AD579" s="8"/>
      <c r="AE579" s="46">
        <f>'05-21 Gen Pivot'!V573</f>
        <v>790.01060000000007</v>
      </c>
      <c r="AF579" s="120">
        <f>'05-21 KP Int Load &amp; Marg Loss'!N569</f>
        <v>784.95</v>
      </c>
      <c r="AG579" s="47">
        <f>'05-21 KP Int Load &amp; Marg Loss'!V569</f>
        <v>13.9</v>
      </c>
      <c r="AH579" s="46">
        <f>'05-21 Gen Pivot'!W573</f>
        <v>889</v>
      </c>
      <c r="AJ579" s="122">
        <f>'05-21 Gen Pivot'!Y573</f>
        <v>889</v>
      </c>
      <c r="AL579" s="8">
        <f t="shared" si="234"/>
        <v>0</v>
      </c>
      <c r="AN579" s="8">
        <f t="shared" si="235"/>
        <v>790.01060000000007</v>
      </c>
      <c r="AP579" s="12">
        <f t="shared" si="236"/>
        <v>-98.989399999999932</v>
      </c>
      <c r="AR579" s="122">
        <f>'05-21 Gen Pivot'!X573</f>
        <v>1473</v>
      </c>
    </row>
    <row r="580" spans="1:44" x14ac:dyDescent="0.25">
      <c r="A580" s="126">
        <f t="shared" si="232"/>
        <v>44340.708333331953</v>
      </c>
      <c r="B580" s="171">
        <v>385</v>
      </c>
      <c r="C580" s="98"/>
      <c r="D580" s="171"/>
      <c r="E580" s="89">
        <f t="shared" si="233"/>
        <v>385</v>
      </c>
      <c r="F580" s="29">
        <f t="shared" si="212"/>
        <v>569</v>
      </c>
      <c r="G580" s="28" t="str">
        <f t="shared" si="213"/>
        <v>Yes</v>
      </c>
      <c r="H580" s="33">
        <f>'05-21 Hourly Purch Alloc'!F574</f>
        <v>0</v>
      </c>
      <c r="I580" s="23">
        <f t="shared" si="214"/>
        <v>14.17</v>
      </c>
      <c r="J580" s="13">
        <f t="shared" si="215"/>
        <v>0</v>
      </c>
      <c r="K580" s="96">
        <f t="shared" si="216"/>
        <v>0</v>
      </c>
      <c r="L580" s="13">
        <f t="shared" si="217"/>
        <v>792.4008</v>
      </c>
      <c r="M580" s="13">
        <f t="shared" si="218"/>
        <v>889</v>
      </c>
      <c r="N580" s="13">
        <f t="shared" si="219"/>
        <v>786.8599999999999</v>
      </c>
      <c r="O580" s="11">
        <f t="shared" si="220"/>
        <v>0</v>
      </c>
      <c r="P580" s="11">
        <f t="shared" si="221"/>
        <v>0</v>
      </c>
      <c r="Q580" s="11">
        <f t="shared" si="222"/>
        <v>0</v>
      </c>
      <c r="R580" s="15">
        <f t="shared" si="223"/>
        <v>0</v>
      </c>
      <c r="S580" s="15">
        <f t="shared" si="224"/>
        <v>0</v>
      </c>
      <c r="T580" s="15">
        <f t="shared" si="225"/>
        <v>0</v>
      </c>
      <c r="U580" s="121">
        <f>'05-21 Hourly Purch Alloc'!J574</f>
        <v>0</v>
      </c>
      <c r="V580" s="109">
        <f t="shared" si="226"/>
        <v>0</v>
      </c>
      <c r="W580" s="16">
        <f t="shared" si="227"/>
        <v>21.206728953433903</v>
      </c>
      <c r="X580" s="17">
        <f t="shared" si="228"/>
        <v>0</v>
      </c>
      <c r="Y580" s="18">
        <f t="shared" si="229"/>
        <v>0</v>
      </c>
      <c r="Z580" s="191"/>
      <c r="AA580" s="113">
        <f t="shared" si="230"/>
        <v>0</v>
      </c>
      <c r="AB580" s="4">
        <f t="shared" si="231"/>
        <v>0</v>
      </c>
      <c r="AD580" s="8"/>
      <c r="AE580" s="46">
        <f>'05-21 Gen Pivot'!V574</f>
        <v>792.4008</v>
      </c>
      <c r="AF580" s="120">
        <f>'05-21 KP Int Load &amp; Marg Loss'!N570</f>
        <v>786.8599999999999</v>
      </c>
      <c r="AG580" s="47">
        <f>'05-21 KP Int Load &amp; Marg Loss'!V570</f>
        <v>14.17</v>
      </c>
      <c r="AH580" s="46">
        <f>'05-21 Gen Pivot'!W574</f>
        <v>889</v>
      </c>
      <c r="AJ580" s="122">
        <f>'05-21 Gen Pivot'!Y574</f>
        <v>889</v>
      </c>
      <c r="AL580" s="8">
        <f t="shared" si="234"/>
        <v>0</v>
      </c>
      <c r="AN580" s="8">
        <f t="shared" si="235"/>
        <v>792.4008</v>
      </c>
      <c r="AP580" s="12">
        <f t="shared" si="236"/>
        <v>-96.599199999999996</v>
      </c>
      <c r="AR580" s="122">
        <f>'05-21 Gen Pivot'!X574</f>
        <v>1473</v>
      </c>
    </row>
    <row r="581" spans="1:44" x14ac:dyDescent="0.25">
      <c r="A581" s="126">
        <f t="shared" si="232"/>
        <v>44340.749999998618</v>
      </c>
      <c r="B581" s="171">
        <v>385</v>
      </c>
      <c r="C581" s="98"/>
      <c r="D581" s="171"/>
      <c r="E581" s="89">
        <f t="shared" si="233"/>
        <v>385</v>
      </c>
      <c r="F581" s="29">
        <f t="shared" si="212"/>
        <v>570</v>
      </c>
      <c r="G581" s="28" t="str">
        <f t="shared" si="213"/>
        <v>Yes</v>
      </c>
      <c r="H581" s="33">
        <f>'05-21 Hourly Purch Alloc'!F575</f>
        <v>0</v>
      </c>
      <c r="I581" s="23">
        <f t="shared" si="214"/>
        <v>14.09</v>
      </c>
      <c r="J581" s="13">
        <f t="shared" si="215"/>
        <v>0</v>
      </c>
      <c r="K581" s="96">
        <f t="shared" si="216"/>
        <v>0</v>
      </c>
      <c r="L581" s="13">
        <f t="shared" si="217"/>
        <v>784.85859999999991</v>
      </c>
      <c r="M581" s="13">
        <f t="shared" si="218"/>
        <v>889</v>
      </c>
      <c r="N581" s="13">
        <f t="shared" si="219"/>
        <v>786.57</v>
      </c>
      <c r="O581" s="11">
        <f t="shared" si="220"/>
        <v>0</v>
      </c>
      <c r="P581" s="11">
        <f t="shared" si="221"/>
        <v>0</v>
      </c>
      <c r="Q581" s="11">
        <f t="shared" si="222"/>
        <v>0</v>
      </c>
      <c r="R581" s="15">
        <f t="shared" si="223"/>
        <v>0</v>
      </c>
      <c r="S581" s="15">
        <f t="shared" si="224"/>
        <v>0</v>
      </c>
      <c r="T581" s="15">
        <f t="shared" si="225"/>
        <v>0</v>
      </c>
      <c r="U581" s="121">
        <f>'05-21 Hourly Purch Alloc'!J575</f>
        <v>0</v>
      </c>
      <c r="V581" s="109">
        <f t="shared" si="226"/>
        <v>0</v>
      </c>
      <c r="W581" s="16">
        <f t="shared" si="227"/>
        <v>21.206728953433903</v>
      </c>
      <c r="X581" s="17">
        <f t="shared" si="228"/>
        <v>0</v>
      </c>
      <c r="Y581" s="18">
        <f t="shared" si="229"/>
        <v>0</v>
      </c>
      <c r="Z581" s="191"/>
      <c r="AA581" s="113">
        <f t="shared" si="230"/>
        <v>0</v>
      </c>
      <c r="AB581" s="4">
        <f t="shared" si="231"/>
        <v>0</v>
      </c>
      <c r="AD581" s="8"/>
      <c r="AE581" s="46">
        <f>'05-21 Gen Pivot'!V575</f>
        <v>784.85859999999991</v>
      </c>
      <c r="AF581" s="120">
        <f>'05-21 KP Int Load &amp; Marg Loss'!N571</f>
        <v>786.57</v>
      </c>
      <c r="AG581" s="47">
        <f>'05-21 KP Int Load &amp; Marg Loss'!V571</f>
        <v>14.09</v>
      </c>
      <c r="AH581" s="46">
        <f>'05-21 Gen Pivot'!W575</f>
        <v>889</v>
      </c>
      <c r="AJ581" s="122">
        <f>'05-21 Gen Pivot'!Y575</f>
        <v>889</v>
      </c>
      <c r="AL581" s="8">
        <f t="shared" si="234"/>
        <v>0</v>
      </c>
      <c r="AN581" s="8">
        <f t="shared" si="235"/>
        <v>784.85859999999991</v>
      </c>
      <c r="AP581" s="12">
        <f t="shared" si="236"/>
        <v>-104.14140000000009</v>
      </c>
      <c r="AR581" s="122">
        <f>'05-21 Gen Pivot'!X575</f>
        <v>1473</v>
      </c>
    </row>
    <row r="582" spans="1:44" x14ac:dyDescent="0.25">
      <c r="A582" s="126">
        <f t="shared" si="232"/>
        <v>44340.791666665282</v>
      </c>
      <c r="B582" s="171">
        <v>385</v>
      </c>
      <c r="C582" s="98"/>
      <c r="D582" s="171"/>
      <c r="E582" s="89">
        <f t="shared" si="233"/>
        <v>385</v>
      </c>
      <c r="F582" s="29">
        <f t="shared" si="212"/>
        <v>571</v>
      </c>
      <c r="G582" s="28" t="str">
        <f t="shared" si="213"/>
        <v>Yes</v>
      </c>
      <c r="H582" s="33">
        <f>'05-21 Hourly Purch Alloc'!F576</f>
        <v>1.1399999999999999</v>
      </c>
      <c r="I582" s="23">
        <f t="shared" si="214"/>
        <v>13.690000000000001</v>
      </c>
      <c r="J582" s="13">
        <f t="shared" si="215"/>
        <v>1.1399999999999999</v>
      </c>
      <c r="K582" s="96">
        <f t="shared" si="216"/>
        <v>1.1399999999999999</v>
      </c>
      <c r="L582" s="13">
        <f t="shared" si="217"/>
        <v>831.34040000000005</v>
      </c>
      <c r="M582" s="13">
        <f t="shared" si="218"/>
        <v>889</v>
      </c>
      <c r="N582" s="13">
        <f t="shared" si="219"/>
        <v>772.07999999999993</v>
      </c>
      <c r="O582" s="11">
        <f t="shared" si="220"/>
        <v>0</v>
      </c>
      <c r="P582" s="11">
        <f t="shared" si="221"/>
        <v>0</v>
      </c>
      <c r="Q582" s="11">
        <f t="shared" si="222"/>
        <v>0</v>
      </c>
      <c r="R582" s="15">
        <f t="shared" si="223"/>
        <v>0</v>
      </c>
      <c r="S582" s="15">
        <f t="shared" si="224"/>
        <v>0</v>
      </c>
      <c r="T582" s="15">
        <f t="shared" si="225"/>
        <v>0</v>
      </c>
      <c r="U582" s="121">
        <f>'05-21 Hourly Purch Alloc'!J576</f>
        <v>-28.439</v>
      </c>
      <c r="V582" s="109">
        <f t="shared" si="226"/>
        <v>0</v>
      </c>
      <c r="W582" s="16">
        <f t="shared" si="227"/>
        <v>21.206728953433903</v>
      </c>
      <c r="X582" s="17">
        <f t="shared" si="228"/>
        <v>0</v>
      </c>
      <c r="Y582" s="18">
        <f t="shared" si="229"/>
        <v>0</v>
      </c>
      <c r="Z582" s="191"/>
      <c r="AA582" s="113">
        <f t="shared" si="230"/>
        <v>0</v>
      </c>
      <c r="AB582" s="4">
        <f t="shared" si="231"/>
        <v>0</v>
      </c>
      <c r="AD582" s="8"/>
      <c r="AE582" s="46">
        <f>'05-21 Gen Pivot'!V576</f>
        <v>831.34040000000005</v>
      </c>
      <c r="AF582" s="120">
        <f>'05-21 KP Int Load &amp; Marg Loss'!N572</f>
        <v>772.07999999999993</v>
      </c>
      <c r="AG582" s="47">
        <f>'05-21 KP Int Load &amp; Marg Loss'!V572</f>
        <v>13.690000000000001</v>
      </c>
      <c r="AH582" s="46">
        <f>'05-21 Gen Pivot'!W576</f>
        <v>889</v>
      </c>
      <c r="AJ582" s="122">
        <f>'05-21 Gen Pivot'!Y576</f>
        <v>889</v>
      </c>
      <c r="AL582" s="8">
        <f t="shared" si="234"/>
        <v>0</v>
      </c>
      <c r="AN582" s="8">
        <f t="shared" si="235"/>
        <v>831.34040000000005</v>
      </c>
      <c r="AP582" s="12">
        <f t="shared" si="236"/>
        <v>-57.659599999999955</v>
      </c>
      <c r="AR582" s="122">
        <f>'05-21 Gen Pivot'!X576</f>
        <v>1473</v>
      </c>
    </row>
    <row r="583" spans="1:44" x14ac:dyDescent="0.25">
      <c r="A583" s="126">
        <f t="shared" si="232"/>
        <v>44340.833333331946</v>
      </c>
      <c r="B583" s="171">
        <v>385</v>
      </c>
      <c r="C583" s="98"/>
      <c r="D583" s="171"/>
      <c r="E583" s="89">
        <f t="shared" si="233"/>
        <v>385</v>
      </c>
      <c r="F583" s="29">
        <f t="shared" si="212"/>
        <v>572</v>
      </c>
      <c r="G583" s="28" t="str">
        <f t="shared" si="213"/>
        <v>Yes</v>
      </c>
      <c r="H583" s="33">
        <f>'05-21 Hourly Purch Alloc'!F577</f>
        <v>0</v>
      </c>
      <c r="I583" s="23">
        <f t="shared" si="214"/>
        <v>13.190000000000001</v>
      </c>
      <c r="J583" s="13">
        <f t="shared" si="215"/>
        <v>0</v>
      </c>
      <c r="K583" s="96">
        <f t="shared" si="216"/>
        <v>0</v>
      </c>
      <c r="L583" s="13">
        <f t="shared" si="217"/>
        <v>799.35419999999999</v>
      </c>
      <c r="M583" s="13">
        <f t="shared" si="218"/>
        <v>888</v>
      </c>
      <c r="N583" s="13">
        <f t="shared" si="219"/>
        <v>748.6</v>
      </c>
      <c r="O583" s="11">
        <f t="shared" si="220"/>
        <v>0</v>
      </c>
      <c r="P583" s="11">
        <f t="shared" si="221"/>
        <v>0</v>
      </c>
      <c r="Q583" s="11">
        <f t="shared" si="222"/>
        <v>0</v>
      </c>
      <c r="R583" s="15">
        <f t="shared" si="223"/>
        <v>0</v>
      </c>
      <c r="S583" s="15">
        <f t="shared" si="224"/>
        <v>0</v>
      </c>
      <c r="T583" s="15">
        <f t="shared" si="225"/>
        <v>0</v>
      </c>
      <c r="U583" s="121">
        <f>'05-21 Hourly Purch Alloc'!J577</f>
        <v>0</v>
      </c>
      <c r="V583" s="109">
        <f t="shared" si="226"/>
        <v>0</v>
      </c>
      <c r="W583" s="16">
        <f t="shared" si="227"/>
        <v>21.206728953433903</v>
      </c>
      <c r="X583" s="17">
        <f t="shared" si="228"/>
        <v>0</v>
      </c>
      <c r="Y583" s="18">
        <f t="shared" si="229"/>
        <v>0</v>
      </c>
      <c r="Z583" s="191"/>
      <c r="AA583" s="113">
        <f t="shared" si="230"/>
        <v>0</v>
      </c>
      <c r="AB583" s="4">
        <f t="shared" si="231"/>
        <v>0</v>
      </c>
      <c r="AD583" s="8"/>
      <c r="AE583" s="46">
        <f>'05-21 Gen Pivot'!V577</f>
        <v>799.35419999999999</v>
      </c>
      <c r="AF583" s="120">
        <f>'05-21 KP Int Load &amp; Marg Loss'!N573</f>
        <v>748.6</v>
      </c>
      <c r="AG583" s="47">
        <f>'05-21 KP Int Load &amp; Marg Loss'!V573</f>
        <v>13.190000000000001</v>
      </c>
      <c r="AH583" s="46">
        <f>'05-21 Gen Pivot'!W577</f>
        <v>888</v>
      </c>
      <c r="AJ583" s="122">
        <f>'05-21 Gen Pivot'!Y577</f>
        <v>888</v>
      </c>
      <c r="AL583" s="8">
        <f t="shared" si="234"/>
        <v>0</v>
      </c>
      <c r="AN583" s="8">
        <f t="shared" si="235"/>
        <v>799.35419999999999</v>
      </c>
      <c r="AP583" s="12">
        <f t="shared" si="236"/>
        <v>-88.645800000000008</v>
      </c>
      <c r="AR583" s="122">
        <f>'05-21 Gen Pivot'!X577</f>
        <v>1473</v>
      </c>
    </row>
    <row r="584" spans="1:44" x14ac:dyDescent="0.25">
      <c r="A584" s="126">
        <f t="shared" si="232"/>
        <v>44340.87499999861</v>
      </c>
      <c r="B584" s="171">
        <v>385</v>
      </c>
      <c r="C584" s="98"/>
      <c r="D584" s="171"/>
      <c r="E584" s="89">
        <f t="shared" si="233"/>
        <v>385</v>
      </c>
      <c r="F584" s="29">
        <f t="shared" si="212"/>
        <v>573</v>
      </c>
      <c r="G584" s="28" t="str">
        <f t="shared" si="213"/>
        <v>Yes</v>
      </c>
      <c r="H584" s="33">
        <f>'05-21 Hourly Purch Alloc'!F578</f>
        <v>0</v>
      </c>
      <c r="I584" s="23">
        <f t="shared" si="214"/>
        <v>13.200000000000001</v>
      </c>
      <c r="J584" s="13">
        <f t="shared" si="215"/>
        <v>0</v>
      </c>
      <c r="K584" s="96">
        <f t="shared" si="216"/>
        <v>0</v>
      </c>
      <c r="L584" s="13">
        <f t="shared" si="217"/>
        <v>799.19359999999983</v>
      </c>
      <c r="M584" s="13">
        <f t="shared" si="218"/>
        <v>889</v>
      </c>
      <c r="N584" s="13">
        <f t="shared" si="219"/>
        <v>722.01</v>
      </c>
      <c r="O584" s="11">
        <f t="shared" si="220"/>
        <v>0</v>
      </c>
      <c r="P584" s="11">
        <f t="shared" si="221"/>
        <v>0</v>
      </c>
      <c r="Q584" s="11">
        <f t="shared" si="222"/>
        <v>0</v>
      </c>
      <c r="R584" s="15">
        <f t="shared" si="223"/>
        <v>0</v>
      </c>
      <c r="S584" s="15">
        <f t="shared" si="224"/>
        <v>0</v>
      </c>
      <c r="T584" s="15">
        <f t="shared" si="225"/>
        <v>0</v>
      </c>
      <c r="U584" s="121">
        <f>'05-21 Hourly Purch Alloc'!J578</f>
        <v>0</v>
      </c>
      <c r="V584" s="109">
        <f t="shared" si="226"/>
        <v>0</v>
      </c>
      <c r="W584" s="16">
        <f t="shared" si="227"/>
        <v>21.206728953433903</v>
      </c>
      <c r="X584" s="17">
        <f t="shared" si="228"/>
        <v>0</v>
      </c>
      <c r="Y584" s="18">
        <f t="shared" si="229"/>
        <v>0</v>
      </c>
      <c r="Z584" s="191"/>
      <c r="AA584" s="113">
        <f t="shared" si="230"/>
        <v>0</v>
      </c>
      <c r="AB584" s="4">
        <f t="shared" si="231"/>
        <v>0</v>
      </c>
      <c r="AD584" s="8"/>
      <c r="AE584" s="46">
        <f>'05-21 Gen Pivot'!V578</f>
        <v>799.19359999999983</v>
      </c>
      <c r="AF584" s="120">
        <f>'05-21 KP Int Load &amp; Marg Loss'!N574</f>
        <v>722.01</v>
      </c>
      <c r="AG584" s="47">
        <f>'05-21 KP Int Load &amp; Marg Loss'!V574</f>
        <v>13.200000000000001</v>
      </c>
      <c r="AH584" s="46">
        <f>'05-21 Gen Pivot'!W578</f>
        <v>889</v>
      </c>
      <c r="AJ584" s="122">
        <f>'05-21 Gen Pivot'!Y578</f>
        <v>889</v>
      </c>
      <c r="AL584" s="8">
        <f t="shared" si="234"/>
        <v>0</v>
      </c>
      <c r="AN584" s="8">
        <f t="shared" si="235"/>
        <v>799.19359999999983</v>
      </c>
      <c r="AP584" s="12">
        <f t="shared" si="236"/>
        <v>-89.806400000000167</v>
      </c>
      <c r="AR584" s="122">
        <f>'05-21 Gen Pivot'!X578</f>
        <v>1473</v>
      </c>
    </row>
    <row r="585" spans="1:44" x14ac:dyDescent="0.25">
      <c r="A585" s="126">
        <f t="shared" si="232"/>
        <v>44340.916666665275</v>
      </c>
      <c r="B585" s="171">
        <v>385</v>
      </c>
      <c r="C585" s="98"/>
      <c r="D585" s="171"/>
      <c r="E585" s="89">
        <f t="shared" si="233"/>
        <v>385</v>
      </c>
      <c r="F585" s="29">
        <f t="shared" si="212"/>
        <v>574</v>
      </c>
      <c r="G585" s="28" t="str">
        <f t="shared" si="213"/>
        <v>Yes</v>
      </c>
      <c r="H585" s="33">
        <f>'05-21 Hourly Purch Alloc'!F579</f>
        <v>0</v>
      </c>
      <c r="I585" s="23">
        <f t="shared" si="214"/>
        <v>12.68</v>
      </c>
      <c r="J585" s="13">
        <f t="shared" si="215"/>
        <v>0</v>
      </c>
      <c r="K585" s="96">
        <f t="shared" si="216"/>
        <v>0</v>
      </c>
      <c r="L585" s="13">
        <f t="shared" si="217"/>
        <v>750.8954</v>
      </c>
      <c r="M585" s="13">
        <f t="shared" si="218"/>
        <v>889</v>
      </c>
      <c r="N585" s="13">
        <f t="shared" si="219"/>
        <v>703.22</v>
      </c>
      <c r="O585" s="11">
        <f t="shared" si="220"/>
        <v>0</v>
      </c>
      <c r="P585" s="11">
        <f t="shared" si="221"/>
        <v>0</v>
      </c>
      <c r="Q585" s="11">
        <f t="shared" si="222"/>
        <v>0</v>
      </c>
      <c r="R585" s="15">
        <f t="shared" si="223"/>
        <v>0</v>
      </c>
      <c r="S585" s="15">
        <f t="shared" si="224"/>
        <v>0</v>
      </c>
      <c r="T585" s="15">
        <f t="shared" si="225"/>
        <v>0</v>
      </c>
      <c r="U585" s="121">
        <f>'05-21 Hourly Purch Alloc'!J579</f>
        <v>0</v>
      </c>
      <c r="V585" s="109">
        <f t="shared" si="226"/>
        <v>0</v>
      </c>
      <c r="W585" s="16">
        <f t="shared" si="227"/>
        <v>21.206728953433903</v>
      </c>
      <c r="X585" s="17">
        <f t="shared" si="228"/>
        <v>0</v>
      </c>
      <c r="Y585" s="18">
        <f t="shared" si="229"/>
        <v>0</v>
      </c>
      <c r="Z585" s="191"/>
      <c r="AA585" s="113">
        <f t="shared" si="230"/>
        <v>0</v>
      </c>
      <c r="AB585" s="4">
        <f t="shared" si="231"/>
        <v>0</v>
      </c>
      <c r="AD585" s="8"/>
      <c r="AE585" s="46">
        <f>'05-21 Gen Pivot'!V579</f>
        <v>750.8954</v>
      </c>
      <c r="AF585" s="120">
        <f>'05-21 KP Int Load &amp; Marg Loss'!N575</f>
        <v>703.22</v>
      </c>
      <c r="AG585" s="47">
        <f>'05-21 KP Int Load &amp; Marg Loss'!V575</f>
        <v>12.68</v>
      </c>
      <c r="AH585" s="46">
        <f>'05-21 Gen Pivot'!W579</f>
        <v>889</v>
      </c>
      <c r="AJ585" s="122">
        <f>'05-21 Gen Pivot'!Y579</f>
        <v>889</v>
      </c>
      <c r="AL585" s="8">
        <f t="shared" si="234"/>
        <v>0</v>
      </c>
      <c r="AN585" s="8">
        <f t="shared" si="235"/>
        <v>750.8954</v>
      </c>
      <c r="AP585" s="12">
        <f t="shared" si="236"/>
        <v>-138.1046</v>
      </c>
      <c r="AR585" s="122">
        <f>'05-21 Gen Pivot'!X579</f>
        <v>1473</v>
      </c>
    </row>
    <row r="586" spans="1:44" x14ac:dyDescent="0.25">
      <c r="A586" s="126">
        <f t="shared" si="232"/>
        <v>44340.958333331939</v>
      </c>
      <c r="B586" s="171">
        <v>385</v>
      </c>
      <c r="C586" s="98"/>
      <c r="D586" s="171"/>
      <c r="E586" s="89">
        <f t="shared" si="233"/>
        <v>385</v>
      </c>
      <c r="F586" s="29">
        <f t="shared" si="212"/>
        <v>575</v>
      </c>
      <c r="G586" s="28" t="str">
        <f t="shared" si="213"/>
        <v>Yes</v>
      </c>
      <c r="H586" s="33">
        <f>'05-21 Hourly Purch Alloc'!F580</f>
        <v>110.8</v>
      </c>
      <c r="I586" s="23">
        <f t="shared" si="214"/>
        <v>11.2</v>
      </c>
      <c r="J586" s="13">
        <f t="shared" si="215"/>
        <v>110.8</v>
      </c>
      <c r="K586" s="96">
        <f t="shared" si="216"/>
        <v>110.8</v>
      </c>
      <c r="L586" s="13">
        <f t="shared" si="217"/>
        <v>636.9502</v>
      </c>
      <c r="M586" s="13">
        <f t="shared" si="218"/>
        <v>888</v>
      </c>
      <c r="N586" s="13">
        <f t="shared" si="219"/>
        <v>651.07000000000005</v>
      </c>
      <c r="O586" s="11">
        <f t="shared" si="220"/>
        <v>0</v>
      </c>
      <c r="P586" s="11">
        <f t="shared" si="221"/>
        <v>0</v>
      </c>
      <c r="Q586" s="11">
        <f t="shared" si="222"/>
        <v>0</v>
      </c>
      <c r="R586" s="15">
        <f t="shared" si="223"/>
        <v>0</v>
      </c>
      <c r="S586" s="15">
        <f t="shared" si="224"/>
        <v>0</v>
      </c>
      <c r="T586" s="15">
        <f t="shared" si="225"/>
        <v>0</v>
      </c>
      <c r="U586" s="121">
        <f>'05-21 Hourly Purch Alloc'!J580</f>
        <v>26.35</v>
      </c>
      <c r="V586" s="109">
        <f t="shared" si="226"/>
        <v>0</v>
      </c>
      <c r="W586" s="16">
        <f t="shared" si="227"/>
        <v>21.206728953433903</v>
      </c>
      <c r="X586" s="17">
        <f t="shared" si="228"/>
        <v>0</v>
      </c>
      <c r="Y586" s="18">
        <f t="shared" si="229"/>
        <v>0</v>
      </c>
      <c r="Z586" s="191"/>
      <c r="AA586" s="113">
        <f t="shared" si="230"/>
        <v>0</v>
      </c>
      <c r="AB586" s="4">
        <f t="shared" si="231"/>
        <v>0</v>
      </c>
      <c r="AD586" s="8"/>
      <c r="AE586" s="46">
        <f>'05-21 Gen Pivot'!V580</f>
        <v>636.9502</v>
      </c>
      <c r="AF586" s="120">
        <f>'05-21 KP Int Load &amp; Marg Loss'!N576</f>
        <v>651.07000000000005</v>
      </c>
      <c r="AG586" s="47">
        <f>'05-21 KP Int Load &amp; Marg Loss'!V576</f>
        <v>11.2</v>
      </c>
      <c r="AH586" s="46">
        <f>'05-21 Gen Pivot'!W580</f>
        <v>888</v>
      </c>
      <c r="AJ586" s="122">
        <f>'05-21 Gen Pivot'!Y580</f>
        <v>888</v>
      </c>
      <c r="AL586" s="8">
        <f t="shared" si="234"/>
        <v>0</v>
      </c>
      <c r="AN586" s="8">
        <f t="shared" si="235"/>
        <v>636.9502</v>
      </c>
      <c r="AP586" s="12">
        <f t="shared" si="236"/>
        <v>-251.0498</v>
      </c>
      <c r="AR586" s="122">
        <f>'05-21 Gen Pivot'!X580</f>
        <v>1473</v>
      </c>
    </row>
    <row r="587" spans="1:44" x14ac:dyDescent="0.25">
      <c r="A587" s="126">
        <f t="shared" si="232"/>
        <v>44340.999999998603</v>
      </c>
      <c r="B587" s="171">
        <v>385</v>
      </c>
      <c r="C587" s="98"/>
      <c r="D587" s="171"/>
      <c r="E587" s="89">
        <f t="shared" si="233"/>
        <v>385</v>
      </c>
      <c r="F587" s="29">
        <f t="shared" si="212"/>
        <v>576</v>
      </c>
      <c r="G587" s="28" t="str">
        <f t="shared" si="213"/>
        <v>Yes</v>
      </c>
      <c r="H587" s="33">
        <f>'05-21 Hourly Purch Alloc'!F581</f>
        <v>242.84700000000004</v>
      </c>
      <c r="I587" s="23">
        <f t="shared" si="214"/>
        <v>9.18</v>
      </c>
      <c r="J587" s="13">
        <f t="shared" si="215"/>
        <v>242.84700000000004</v>
      </c>
      <c r="K587" s="96">
        <f t="shared" si="216"/>
        <v>242.84700000000004</v>
      </c>
      <c r="L587" s="13">
        <f t="shared" si="217"/>
        <v>436.37920000000003</v>
      </c>
      <c r="M587" s="13">
        <f t="shared" si="218"/>
        <v>883</v>
      </c>
      <c r="N587" s="13">
        <f t="shared" si="219"/>
        <v>591.51</v>
      </c>
      <c r="O587" s="11">
        <f t="shared" si="220"/>
        <v>0</v>
      </c>
      <c r="P587" s="11">
        <f t="shared" si="221"/>
        <v>0</v>
      </c>
      <c r="Q587" s="11">
        <f t="shared" si="222"/>
        <v>0</v>
      </c>
      <c r="R587" s="15">
        <f t="shared" si="223"/>
        <v>0</v>
      </c>
      <c r="S587" s="15">
        <f t="shared" si="224"/>
        <v>0</v>
      </c>
      <c r="T587" s="15">
        <f t="shared" si="225"/>
        <v>0</v>
      </c>
      <c r="U587" s="121">
        <f>'05-21 Hourly Purch Alloc'!J581</f>
        <v>21.450015853603293</v>
      </c>
      <c r="V587" s="109">
        <f t="shared" si="226"/>
        <v>0</v>
      </c>
      <c r="W587" s="16">
        <f t="shared" si="227"/>
        <v>21.206728953433903</v>
      </c>
      <c r="X587" s="17">
        <f t="shared" si="228"/>
        <v>0</v>
      </c>
      <c r="Y587" s="18">
        <f t="shared" si="229"/>
        <v>0</v>
      </c>
      <c r="Z587" s="191"/>
      <c r="AA587" s="113">
        <f t="shared" si="230"/>
        <v>0</v>
      </c>
      <c r="AB587" s="4">
        <f t="shared" si="231"/>
        <v>0</v>
      </c>
      <c r="AD587" s="8"/>
      <c r="AE587" s="46">
        <f>'05-21 Gen Pivot'!V581</f>
        <v>436.37920000000003</v>
      </c>
      <c r="AF587" s="120">
        <f>'05-21 KP Int Load &amp; Marg Loss'!N577</f>
        <v>591.51</v>
      </c>
      <c r="AG587" s="47">
        <f>'05-21 KP Int Load &amp; Marg Loss'!V577</f>
        <v>9.18</v>
      </c>
      <c r="AH587" s="46">
        <f>'05-21 Gen Pivot'!W581</f>
        <v>883</v>
      </c>
      <c r="AJ587" s="122">
        <f>'05-21 Gen Pivot'!Y581</f>
        <v>883</v>
      </c>
      <c r="AL587" s="8">
        <f t="shared" si="234"/>
        <v>0</v>
      </c>
      <c r="AN587" s="8">
        <f t="shared" si="235"/>
        <v>436.37920000000003</v>
      </c>
      <c r="AP587" s="12">
        <f t="shared" si="236"/>
        <v>-446.62079999999997</v>
      </c>
      <c r="AR587" s="122">
        <f>'05-21 Gen Pivot'!X581</f>
        <v>1473</v>
      </c>
    </row>
    <row r="588" spans="1:44" x14ac:dyDescent="0.25">
      <c r="A588" s="126">
        <f t="shared" si="232"/>
        <v>44341.041666665267</v>
      </c>
      <c r="B588" s="171">
        <v>385</v>
      </c>
      <c r="C588" s="98"/>
      <c r="D588" s="171"/>
      <c r="E588" s="89">
        <f t="shared" si="233"/>
        <v>385</v>
      </c>
      <c r="F588" s="29">
        <f t="shared" si="212"/>
        <v>577</v>
      </c>
      <c r="G588" s="28" t="str">
        <f t="shared" si="213"/>
        <v>Yes</v>
      </c>
      <c r="H588" s="33">
        <f>'05-21 Hourly Purch Alloc'!F582</f>
        <v>187.73400000000001</v>
      </c>
      <c r="I588" s="23">
        <f t="shared" si="214"/>
        <v>7.99</v>
      </c>
      <c r="J588" s="13">
        <f t="shared" si="215"/>
        <v>187.73400000000001</v>
      </c>
      <c r="K588" s="96">
        <f t="shared" si="216"/>
        <v>187.73400000000001</v>
      </c>
      <c r="L588" s="13">
        <f t="shared" si="217"/>
        <v>352.2534</v>
      </c>
      <c r="M588" s="13">
        <f t="shared" si="218"/>
        <v>862</v>
      </c>
      <c r="N588" s="13">
        <f t="shared" si="219"/>
        <v>534.06999999999994</v>
      </c>
      <c r="O588" s="11">
        <f t="shared" si="220"/>
        <v>0</v>
      </c>
      <c r="P588" s="11">
        <f t="shared" si="221"/>
        <v>0</v>
      </c>
      <c r="Q588" s="11">
        <f t="shared" si="222"/>
        <v>0</v>
      </c>
      <c r="R588" s="15">
        <f t="shared" si="223"/>
        <v>0</v>
      </c>
      <c r="S588" s="15">
        <f t="shared" si="224"/>
        <v>0</v>
      </c>
      <c r="T588" s="15">
        <f t="shared" si="225"/>
        <v>0</v>
      </c>
      <c r="U588" s="121">
        <f>'05-21 Hourly Purch Alloc'!J582</f>
        <v>22.440048153238092</v>
      </c>
      <c r="V588" s="109">
        <f t="shared" si="226"/>
        <v>0</v>
      </c>
      <c r="W588" s="16">
        <f t="shared" si="227"/>
        <v>21.206728953433903</v>
      </c>
      <c r="X588" s="17">
        <f t="shared" si="228"/>
        <v>0</v>
      </c>
      <c r="Y588" s="18">
        <f t="shared" si="229"/>
        <v>0</v>
      </c>
      <c r="Z588" s="191"/>
      <c r="AA588" s="113">
        <f t="shared" si="230"/>
        <v>0</v>
      </c>
      <c r="AB588" s="4">
        <f t="shared" si="231"/>
        <v>0</v>
      </c>
      <c r="AD588" s="8"/>
      <c r="AE588" s="46">
        <f>'05-21 Gen Pivot'!V582</f>
        <v>352.2534</v>
      </c>
      <c r="AF588" s="120">
        <f>'05-21 KP Int Load &amp; Marg Loss'!N578</f>
        <v>534.06999999999994</v>
      </c>
      <c r="AG588" s="47">
        <f>'05-21 KP Int Load &amp; Marg Loss'!V578</f>
        <v>7.99</v>
      </c>
      <c r="AH588" s="46">
        <f>'05-21 Gen Pivot'!W582</f>
        <v>862</v>
      </c>
      <c r="AJ588" s="122">
        <f>'05-21 Gen Pivot'!Y582</f>
        <v>862</v>
      </c>
      <c r="AL588" s="8">
        <f t="shared" si="234"/>
        <v>0</v>
      </c>
      <c r="AN588" s="8">
        <f t="shared" si="235"/>
        <v>352.2534</v>
      </c>
      <c r="AP588" s="12">
        <f t="shared" si="236"/>
        <v>-509.7466</v>
      </c>
      <c r="AR588" s="122">
        <f>'05-21 Gen Pivot'!X582</f>
        <v>1473</v>
      </c>
    </row>
    <row r="589" spans="1:44" x14ac:dyDescent="0.25">
      <c r="A589" s="126">
        <f t="shared" si="232"/>
        <v>44341.083333331931</v>
      </c>
      <c r="B589" s="171">
        <v>385</v>
      </c>
      <c r="C589" s="98"/>
      <c r="D589" s="171"/>
      <c r="E589" s="89">
        <f t="shared" si="233"/>
        <v>385</v>
      </c>
      <c r="F589" s="29">
        <f t="shared" ref="F589:F652" si="237">IF(E589&gt;0,F588+1,0)</f>
        <v>578</v>
      </c>
      <c r="G589" s="28" t="str">
        <f t="shared" ref="G589:G652" si="238">IF(MAX(F589:F595)&gt;6,"Yes",0)</f>
        <v>Yes</v>
      </c>
      <c r="H589" s="33">
        <f>'05-21 Hourly Purch Alloc'!F583</f>
        <v>157.32300000000001</v>
      </c>
      <c r="I589" s="23">
        <f t="shared" ref="I589:I652" si="239">AG589</f>
        <v>7.4899999999999993</v>
      </c>
      <c r="J589" s="13">
        <f t="shared" ref="J589:J652" si="240">MIN(E589,H589)</f>
        <v>157.32300000000001</v>
      </c>
      <c r="K589" s="96">
        <f t="shared" ref="K589:K652" si="241">IF(J589=0,0,IF(G589&lt;&gt;"Yes",0,J589))</f>
        <v>157.32300000000001</v>
      </c>
      <c r="L589" s="13">
        <f t="shared" ref="L589:L652" si="242">AN589</f>
        <v>340.43080000000003</v>
      </c>
      <c r="M589" s="13">
        <f t="shared" ref="M589:M652" si="243">AH589</f>
        <v>780</v>
      </c>
      <c r="N589" s="13">
        <f t="shared" ref="N589:N652" si="244">AF589</f>
        <v>503.15000000000003</v>
      </c>
      <c r="O589" s="11">
        <f t="shared" ref="O589:O652" si="245">MAX(N589-M589,0)</f>
        <v>0</v>
      </c>
      <c r="P589" s="11">
        <f t="shared" ref="P589:P652" si="246">MIN(K589,O589)</f>
        <v>0</v>
      </c>
      <c r="Q589" s="11">
        <f t="shared" ref="Q589:Q652" si="247">IF(P589&lt;=0,0,L589+I589+H589-N589)</f>
        <v>0</v>
      </c>
      <c r="R589" s="15">
        <f t="shared" ref="R589:R652" si="248">IF($P589&gt;0,MIN($P589,$E589)*(B589/$E589),0)</f>
        <v>0</v>
      </c>
      <c r="S589" s="15">
        <f t="shared" ref="S589:S652" si="249">IF($P589&gt;0,MIN($P589,$E589)*(C589/$E589),0)</f>
        <v>0</v>
      </c>
      <c r="T589" s="15">
        <f t="shared" ref="T589:T652" si="250">IF($P589&gt;0,MIN($P589,$E589)*(D589/$E589),0)</f>
        <v>0</v>
      </c>
      <c r="U589" s="121">
        <f>'05-21 Hourly Purch Alloc'!J583</f>
        <v>20.029976545069697</v>
      </c>
      <c r="V589" s="109">
        <f t="shared" ref="V589:V652" si="251">(R589+S589+T589)*U589</f>
        <v>0</v>
      </c>
      <c r="W589" s="16">
        <f t="shared" ref="W589:W652" si="252">IF(B589&gt;0,W$9,0)</f>
        <v>21.206728953433903</v>
      </c>
      <c r="X589" s="17">
        <f t="shared" ref="X589:X652" si="253">IF(C589&gt;0,X$9,0)</f>
        <v>0</v>
      </c>
      <c r="Y589" s="18">
        <f t="shared" ref="Y589:Y652" si="254">IF(D589&gt;0,Y$9,0)</f>
        <v>0</v>
      </c>
      <c r="Z589" s="191"/>
      <c r="AA589" s="113">
        <f t="shared" ref="AA589:AA652" si="255">R589*MIN(U589,W589)+S589*MIN(U589,X589)+T589*MIN(U589,Y589)</f>
        <v>0</v>
      </c>
      <c r="AB589" s="4">
        <f t="shared" ref="AB589:AB652" si="256">IF(V589-AA589&lt;0,0,V589-AA589)</f>
        <v>0</v>
      </c>
      <c r="AD589" s="8"/>
      <c r="AE589" s="46">
        <f>'05-21 Gen Pivot'!V583</f>
        <v>340.43080000000003</v>
      </c>
      <c r="AF589" s="120">
        <f>'05-21 KP Int Load &amp; Marg Loss'!N579</f>
        <v>503.15000000000003</v>
      </c>
      <c r="AG589" s="47">
        <f>'05-21 KP Int Load &amp; Marg Loss'!V579</f>
        <v>7.4899999999999993</v>
      </c>
      <c r="AH589" s="46">
        <f>'05-21 Gen Pivot'!W583</f>
        <v>780</v>
      </c>
      <c r="AJ589" s="122">
        <f>'05-21 Gen Pivot'!Y583</f>
        <v>780</v>
      </c>
      <c r="AL589" s="8">
        <f t="shared" si="234"/>
        <v>0</v>
      </c>
      <c r="AN589" s="8">
        <f t="shared" si="235"/>
        <v>340.43080000000003</v>
      </c>
      <c r="AP589" s="12">
        <f t="shared" si="236"/>
        <v>-439.56919999999997</v>
      </c>
      <c r="AR589" s="122">
        <f>'05-21 Gen Pivot'!X583</f>
        <v>1473</v>
      </c>
    </row>
    <row r="590" spans="1:44" x14ac:dyDescent="0.25">
      <c r="A590" s="126">
        <f t="shared" ref="A590:A653" si="257">A589+1/24</f>
        <v>44341.124999998596</v>
      </c>
      <c r="B590" s="171">
        <v>385</v>
      </c>
      <c r="C590" s="98"/>
      <c r="D590" s="171"/>
      <c r="E590" s="89">
        <f t="shared" si="233"/>
        <v>385</v>
      </c>
      <c r="F590" s="29">
        <f t="shared" si="237"/>
        <v>579</v>
      </c>
      <c r="G590" s="28" t="str">
        <f t="shared" si="238"/>
        <v>Yes</v>
      </c>
      <c r="H590" s="33">
        <f>'05-21 Hourly Purch Alloc'!F584</f>
        <v>134.821</v>
      </c>
      <c r="I590" s="23">
        <f t="shared" si="239"/>
        <v>7.06</v>
      </c>
      <c r="J590" s="13">
        <f t="shared" si="240"/>
        <v>134.821</v>
      </c>
      <c r="K590" s="96">
        <f t="shared" si="241"/>
        <v>134.821</v>
      </c>
      <c r="L590" s="13">
        <f t="shared" si="242"/>
        <v>340.60860000000002</v>
      </c>
      <c r="M590" s="13">
        <f t="shared" si="243"/>
        <v>777.5</v>
      </c>
      <c r="N590" s="13">
        <f t="shared" si="244"/>
        <v>480.24000000000007</v>
      </c>
      <c r="O590" s="11">
        <f t="shared" si="245"/>
        <v>0</v>
      </c>
      <c r="P590" s="11">
        <f t="shared" si="246"/>
        <v>0</v>
      </c>
      <c r="Q590" s="11">
        <f t="shared" si="247"/>
        <v>0</v>
      </c>
      <c r="R590" s="15">
        <f t="shared" si="248"/>
        <v>0</v>
      </c>
      <c r="S590" s="15">
        <f t="shared" si="249"/>
        <v>0</v>
      </c>
      <c r="T590" s="15">
        <f t="shared" si="250"/>
        <v>0</v>
      </c>
      <c r="U590" s="121">
        <f>'05-21 Hourly Purch Alloc'!J584</f>
        <v>18.949941032925139</v>
      </c>
      <c r="V590" s="109">
        <f t="shared" si="251"/>
        <v>0</v>
      </c>
      <c r="W590" s="16">
        <f t="shared" si="252"/>
        <v>21.206728953433903</v>
      </c>
      <c r="X590" s="17">
        <f t="shared" si="253"/>
        <v>0</v>
      </c>
      <c r="Y590" s="18">
        <f t="shared" si="254"/>
        <v>0</v>
      </c>
      <c r="Z590" s="191"/>
      <c r="AA590" s="113">
        <f t="shared" si="255"/>
        <v>0</v>
      </c>
      <c r="AB590" s="4">
        <f t="shared" si="256"/>
        <v>0</v>
      </c>
      <c r="AD590" s="8"/>
      <c r="AE590" s="46">
        <f>'05-21 Gen Pivot'!V584</f>
        <v>340.60860000000002</v>
      </c>
      <c r="AF590" s="120">
        <f>'05-21 KP Int Load &amp; Marg Loss'!N580</f>
        <v>480.24000000000007</v>
      </c>
      <c r="AG590" s="47">
        <f>'05-21 KP Int Load &amp; Marg Loss'!V580</f>
        <v>7.06</v>
      </c>
      <c r="AH590" s="46">
        <f>'05-21 Gen Pivot'!W584</f>
        <v>777.5</v>
      </c>
      <c r="AJ590" s="122">
        <f>'05-21 Gen Pivot'!Y584</f>
        <v>777.5</v>
      </c>
      <c r="AL590" s="8">
        <f t="shared" si="234"/>
        <v>0</v>
      </c>
      <c r="AN590" s="8">
        <f t="shared" si="235"/>
        <v>340.60860000000002</v>
      </c>
      <c r="AP590" s="12">
        <f t="shared" si="236"/>
        <v>-436.89139999999998</v>
      </c>
      <c r="AR590" s="122">
        <f>'05-21 Gen Pivot'!X584</f>
        <v>1473</v>
      </c>
    </row>
    <row r="591" spans="1:44" x14ac:dyDescent="0.25">
      <c r="A591" s="126">
        <f t="shared" si="257"/>
        <v>44341.16666666526</v>
      </c>
      <c r="B591" s="171">
        <v>385</v>
      </c>
      <c r="C591" s="98"/>
      <c r="D591" s="171"/>
      <c r="E591" s="89">
        <f t="shared" si="233"/>
        <v>385</v>
      </c>
      <c r="F591" s="29">
        <f t="shared" si="237"/>
        <v>580</v>
      </c>
      <c r="G591" s="28" t="str">
        <f t="shared" si="238"/>
        <v>Yes</v>
      </c>
      <c r="H591" s="33">
        <f>'05-21 Hourly Purch Alloc'!F585</f>
        <v>126.276</v>
      </c>
      <c r="I591" s="23">
        <f t="shared" si="239"/>
        <v>6.59</v>
      </c>
      <c r="J591" s="13">
        <f t="shared" si="240"/>
        <v>126.276</v>
      </c>
      <c r="K591" s="96">
        <f t="shared" si="241"/>
        <v>126.276</v>
      </c>
      <c r="L591" s="13">
        <f t="shared" si="242"/>
        <v>340.82280000000003</v>
      </c>
      <c r="M591" s="13">
        <f t="shared" si="243"/>
        <v>805.5</v>
      </c>
      <c r="N591" s="13">
        <f t="shared" si="244"/>
        <v>471.21</v>
      </c>
      <c r="O591" s="11">
        <f t="shared" si="245"/>
        <v>0</v>
      </c>
      <c r="P591" s="11">
        <f t="shared" si="246"/>
        <v>0</v>
      </c>
      <c r="Q591" s="11">
        <f t="shared" si="247"/>
        <v>0</v>
      </c>
      <c r="R591" s="15">
        <f t="shared" si="248"/>
        <v>0</v>
      </c>
      <c r="S591" s="15">
        <f t="shared" si="249"/>
        <v>0</v>
      </c>
      <c r="T591" s="15">
        <f t="shared" si="250"/>
        <v>0</v>
      </c>
      <c r="U591" s="121">
        <f>'05-21 Hourly Purch Alloc'!J585</f>
        <v>18.599971491019673</v>
      </c>
      <c r="V591" s="109">
        <f t="shared" si="251"/>
        <v>0</v>
      </c>
      <c r="W591" s="16">
        <f t="shared" si="252"/>
        <v>21.206728953433903</v>
      </c>
      <c r="X591" s="17">
        <f t="shared" si="253"/>
        <v>0</v>
      </c>
      <c r="Y591" s="18">
        <f t="shared" si="254"/>
        <v>0</v>
      </c>
      <c r="Z591" s="191"/>
      <c r="AA591" s="113">
        <f t="shared" si="255"/>
        <v>0</v>
      </c>
      <c r="AB591" s="4">
        <f t="shared" si="256"/>
        <v>0</v>
      </c>
      <c r="AD591" s="8"/>
      <c r="AE591" s="46">
        <f>'05-21 Gen Pivot'!V585</f>
        <v>340.82280000000003</v>
      </c>
      <c r="AF591" s="120">
        <f>'05-21 KP Int Load &amp; Marg Loss'!N581</f>
        <v>471.21</v>
      </c>
      <c r="AG591" s="47">
        <f>'05-21 KP Int Load &amp; Marg Loss'!V581</f>
        <v>6.59</v>
      </c>
      <c r="AH591" s="46">
        <f>'05-21 Gen Pivot'!W585</f>
        <v>805.5</v>
      </c>
      <c r="AJ591" s="122">
        <f>'05-21 Gen Pivot'!Y585</f>
        <v>805.5</v>
      </c>
      <c r="AL591" s="8">
        <f t="shared" si="234"/>
        <v>0</v>
      </c>
      <c r="AN591" s="8">
        <f t="shared" si="235"/>
        <v>340.82280000000003</v>
      </c>
      <c r="AP591" s="12">
        <f t="shared" si="236"/>
        <v>-464.67719999999997</v>
      </c>
      <c r="AR591" s="122">
        <f>'05-21 Gen Pivot'!X585</f>
        <v>1473</v>
      </c>
    </row>
    <row r="592" spans="1:44" x14ac:dyDescent="0.25">
      <c r="A592" s="126">
        <f t="shared" si="257"/>
        <v>44341.208333331924</v>
      </c>
      <c r="B592" s="171">
        <v>385</v>
      </c>
      <c r="C592" s="98"/>
      <c r="D592" s="171"/>
      <c r="E592" s="89">
        <f t="shared" si="233"/>
        <v>385</v>
      </c>
      <c r="F592" s="29">
        <f t="shared" si="237"/>
        <v>581</v>
      </c>
      <c r="G592" s="28" t="str">
        <f t="shared" si="238"/>
        <v>Yes</v>
      </c>
      <c r="H592" s="33">
        <f>'05-21 Hourly Purch Alloc'!F586</f>
        <v>121.878</v>
      </c>
      <c r="I592" s="23">
        <f t="shared" si="239"/>
        <v>6.8599999999999994</v>
      </c>
      <c r="J592" s="13">
        <f t="shared" si="240"/>
        <v>121.878</v>
      </c>
      <c r="K592" s="96">
        <f t="shared" si="241"/>
        <v>121.878</v>
      </c>
      <c r="L592" s="13">
        <f t="shared" si="242"/>
        <v>340.37400000000002</v>
      </c>
      <c r="M592" s="13">
        <f t="shared" si="243"/>
        <v>779.5</v>
      </c>
      <c r="N592" s="13">
        <f t="shared" si="244"/>
        <v>466.79</v>
      </c>
      <c r="O592" s="11">
        <f t="shared" si="245"/>
        <v>0</v>
      </c>
      <c r="P592" s="11">
        <f t="shared" si="246"/>
        <v>0</v>
      </c>
      <c r="Q592" s="11">
        <f t="shared" si="247"/>
        <v>0</v>
      </c>
      <c r="R592" s="15">
        <f t="shared" si="248"/>
        <v>0</v>
      </c>
      <c r="S592" s="15">
        <f t="shared" si="249"/>
        <v>0</v>
      </c>
      <c r="T592" s="15">
        <f t="shared" si="250"/>
        <v>0</v>
      </c>
      <c r="U592" s="121">
        <f>'05-21 Hourly Purch Alloc'!J586</f>
        <v>18.569996225733931</v>
      </c>
      <c r="V592" s="109">
        <f t="shared" si="251"/>
        <v>0</v>
      </c>
      <c r="W592" s="16">
        <f t="shared" si="252"/>
        <v>21.206728953433903</v>
      </c>
      <c r="X592" s="17">
        <f t="shared" si="253"/>
        <v>0</v>
      </c>
      <c r="Y592" s="18">
        <f t="shared" si="254"/>
        <v>0</v>
      </c>
      <c r="Z592" s="191"/>
      <c r="AA592" s="113">
        <f t="shared" si="255"/>
        <v>0</v>
      </c>
      <c r="AB592" s="4">
        <f t="shared" si="256"/>
        <v>0</v>
      </c>
      <c r="AD592" s="8"/>
      <c r="AE592" s="46">
        <f>'05-21 Gen Pivot'!V586</f>
        <v>340.37400000000002</v>
      </c>
      <c r="AF592" s="120">
        <f>'05-21 KP Int Load &amp; Marg Loss'!N582</f>
        <v>466.79</v>
      </c>
      <c r="AG592" s="47">
        <f>'05-21 KP Int Load &amp; Marg Loss'!V582</f>
        <v>6.8599999999999994</v>
      </c>
      <c r="AH592" s="46">
        <f>'05-21 Gen Pivot'!W586</f>
        <v>779.5</v>
      </c>
      <c r="AJ592" s="122">
        <f>'05-21 Gen Pivot'!Y586</f>
        <v>779.5</v>
      </c>
      <c r="AL592" s="8">
        <f t="shared" si="234"/>
        <v>0</v>
      </c>
      <c r="AN592" s="8">
        <f t="shared" si="235"/>
        <v>340.37400000000002</v>
      </c>
      <c r="AP592" s="12">
        <f t="shared" si="236"/>
        <v>-439.12599999999998</v>
      </c>
      <c r="AR592" s="122">
        <f>'05-21 Gen Pivot'!X586</f>
        <v>1473</v>
      </c>
    </row>
    <row r="593" spans="1:44" x14ac:dyDescent="0.25">
      <c r="A593" s="126">
        <f t="shared" si="257"/>
        <v>44341.249999998588</v>
      </c>
      <c r="B593" s="171">
        <v>385</v>
      </c>
      <c r="C593" s="98"/>
      <c r="D593" s="171"/>
      <c r="E593" s="89">
        <f t="shared" si="233"/>
        <v>385</v>
      </c>
      <c r="F593" s="29">
        <f t="shared" si="237"/>
        <v>582</v>
      </c>
      <c r="G593" s="28" t="str">
        <f t="shared" si="238"/>
        <v>Yes</v>
      </c>
      <c r="H593" s="33">
        <f>'05-21 Hourly Purch Alloc'!F587</f>
        <v>131.20599999999999</v>
      </c>
      <c r="I593" s="23">
        <f t="shared" si="239"/>
        <v>7.59</v>
      </c>
      <c r="J593" s="13">
        <f t="shared" si="240"/>
        <v>131.20599999999999</v>
      </c>
      <c r="K593" s="96">
        <f t="shared" si="241"/>
        <v>131.20599999999999</v>
      </c>
      <c r="L593" s="13">
        <f t="shared" si="242"/>
        <v>341.43419999999998</v>
      </c>
      <c r="M593" s="13">
        <f t="shared" si="243"/>
        <v>814</v>
      </c>
      <c r="N593" s="13">
        <f t="shared" si="244"/>
        <v>477.15000000000003</v>
      </c>
      <c r="O593" s="11">
        <f t="shared" si="245"/>
        <v>0</v>
      </c>
      <c r="P593" s="11">
        <f t="shared" si="246"/>
        <v>0</v>
      </c>
      <c r="Q593" s="11">
        <f t="shared" si="247"/>
        <v>0</v>
      </c>
      <c r="R593" s="15">
        <f t="shared" si="248"/>
        <v>0</v>
      </c>
      <c r="S593" s="15">
        <f t="shared" si="249"/>
        <v>0</v>
      </c>
      <c r="T593" s="15">
        <f t="shared" si="250"/>
        <v>0</v>
      </c>
      <c r="U593" s="121">
        <f>'05-21 Hourly Purch Alloc'!J587</f>
        <v>20.240027132905507</v>
      </c>
      <c r="V593" s="109">
        <f t="shared" si="251"/>
        <v>0</v>
      </c>
      <c r="W593" s="16">
        <f t="shared" si="252"/>
        <v>21.206728953433903</v>
      </c>
      <c r="X593" s="17">
        <f t="shared" si="253"/>
        <v>0</v>
      </c>
      <c r="Y593" s="18">
        <f t="shared" si="254"/>
        <v>0</v>
      </c>
      <c r="Z593" s="191"/>
      <c r="AA593" s="113">
        <f t="shared" si="255"/>
        <v>0</v>
      </c>
      <c r="AB593" s="4">
        <f t="shared" si="256"/>
        <v>0</v>
      </c>
      <c r="AD593" s="8"/>
      <c r="AE593" s="46">
        <f>'05-21 Gen Pivot'!V587</f>
        <v>341.43419999999998</v>
      </c>
      <c r="AF593" s="120">
        <f>'05-21 KP Int Load &amp; Marg Loss'!N583</f>
        <v>477.15000000000003</v>
      </c>
      <c r="AG593" s="47">
        <f>'05-21 KP Int Load &amp; Marg Loss'!V583</f>
        <v>7.59</v>
      </c>
      <c r="AH593" s="46">
        <f>'05-21 Gen Pivot'!W587</f>
        <v>814</v>
      </c>
      <c r="AJ593" s="122">
        <f>'05-21 Gen Pivot'!Y587</f>
        <v>814</v>
      </c>
      <c r="AL593" s="8">
        <f t="shared" si="234"/>
        <v>0</v>
      </c>
      <c r="AN593" s="8">
        <f t="shared" si="235"/>
        <v>341.43419999999998</v>
      </c>
      <c r="AP593" s="12">
        <f t="shared" si="236"/>
        <v>-472.56580000000002</v>
      </c>
      <c r="AR593" s="122">
        <f>'05-21 Gen Pivot'!X587</f>
        <v>1473</v>
      </c>
    </row>
    <row r="594" spans="1:44" x14ac:dyDescent="0.25">
      <c r="A594" s="126">
        <f t="shared" si="257"/>
        <v>44341.291666665253</v>
      </c>
      <c r="B594" s="171">
        <v>385</v>
      </c>
      <c r="C594" s="98"/>
      <c r="D594" s="171"/>
      <c r="E594" s="89">
        <f t="shared" si="233"/>
        <v>385</v>
      </c>
      <c r="F594" s="29">
        <f t="shared" si="237"/>
        <v>583</v>
      </c>
      <c r="G594" s="28" t="str">
        <f t="shared" si="238"/>
        <v>Yes</v>
      </c>
      <c r="H594" s="33">
        <f>'05-21 Hourly Purch Alloc'!F588</f>
        <v>152.511</v>
      </c>
      <c r="I594" s="23">
        <f t="shared" si="239"/>
        <v>8.4999999999999982</v>
      </c>
      <c r="J594" s="13">
        <f t="shared" si="240"/>
        <v>152.511</v>
      </c>
      <c r="K594" s="96">
        <f t="shared" si="241"/>
        <v>152.511</v>
      </c>
      <c r="L594" s="13">
        <f t="shared" si="242"/>
        <v>342.49900000000002</v>
      </c>
      <c r="M594" s="13">
        <f t="shared" si="243"/>
        <v>770.5</v>
      </c>
      <c r="N594" s="13">
        <f t="shared" si="244"/>
        <v>499.36</v>
      </c>
      <c r="O594" s="11">
        <f t="shared" si="245"/>
        <v>0</v>
      </c>
      <c r="P594" s="11">
        <f t="shared" si="246"/>
        <v>0</v>
      </c>
      <c r="Q594" s="11">
        <f t="shared" si="247"/>
        <v>0</v>
      </c>
      <c r="R594" s="15">
        <f t="shared" si="248"/>
        <v>0</v>
      </c>
      <c r="S594" s="15">
        <f t="shared" si="249"/>
        <v>0</v>
      </c>
      <c r="T594" s="15">
        <f t="shared" si="250"/>
        <v>0</v>
      </c>
      <c r="U594" s="121">
        <f>'05-21 Hourly Purch Alloc'!J588</f>
        <v>22.430001770364104</v>
      </c>
      <c r="V594" s="109">
        <f t="shared" si="251"/>
        <v>0</v>
      </c>
      <c r="W594" s="16">
        <f t="shared" si="252"/>
        <v>21.206728953433903</v>
      </c>
      <c r="X594" s="17">
        <f t="shared" si="253"/>
        <v>0</v>
      </c>
      <c r="Y594" s="18">
        <f t="shared" si="254"/>
        <v>0</v>
      </c>
      <c r="Z594" s="191"/>
      <c r="AA594" s="113">
        <f t="shared" si="255"/>
        <v>0</v>
      </c>
      <c r="AB594" s="4">
        <f t="shared" si="256"/>
        <v>0</v>
      </c>
      <c r="AD594" s="8"/>
      <c r="AE594" s="46">
        <f>'05-21 Gen Pivot'!V588</f>
        <v>342.49900000000002</v>
      </c>
      <c r="AF594" s="120">
        <f>'05-21 KP Int Load &amp; Marg Loss'!N584</f>
        <v>499.36</v>
      </c>
      <c r="AG594" s="47">
        <f>'05-21 KP Int Load &amp; Marg Loss'!V584</f>
        <v>8.4999999999999982</v>
      </c>
      <c r="AH594" s="46">
        <f>'05-21 Gen Pivot'!W588</f>
        <v>770.5</v>
      </c>
      <c r="AJ594" s="122">
        <f>'05-21 Gen Pivot'!Y588</f>
        <v>745.5</v>
      </c>
      <c r="AL594" s="8">
        <f t="shared" si="234"/>
        <v>25</v>
      </c>
      <c r="AN594" s="8">
        <f t="shared" si="235"/>
        <v>342.49900000000002</v>
      </c>
      <c r="AP594" s="12">
        <f t="shared" si="236"/>
        <v>-428.00099999999998</v>
      </c>
      <c r="AR594" s="122">
        <f>'05-21 Gen Pivot'!X588</f>
        <v>1473</v>
      </c>
    </row>
    <row r="595" spans="1:44" x14ac:dyDescent="0.25">
      <c r="A595" s="126">
        <f t="shared" si="257"/>
        <v>44341.333333331917</v>
      </c>
      <c r="B595" s="171">
        <v>385</v>
      </c>
      <c r="C595" s="98"/>
      <c r="D595" s="171"/>
      <c r="E595" s="89">
        <f t="shared" si="233"/>
        <v>385</v>
      </c>
      <c r="F595" s="29">
        <f t="shared" si="237"/>
        <v>584</v>
      </c>
      <c r="G595" s="28" t="str">
        <f t="shared" si="238"/>
        <v>Yes</v>
      </c>
      <c r="H595" s="33">
        <f>'05-21 Hourly Purch Alloc'!F589</f>
        <v>157.5</v>
      </c>
      <c r="I595" s="23">
        <f t="shared" si="239"/>
        <v>9.19</v>
      </c>
      <c r="J595" s="13">
        <f t="shared" si="240"/>
        <v>157.5</v>
      </c>
      <c r="K595" s="96">
        <f t="shared" si="241"/>
        <v>157.5</v>
      </c>
      <c r="L595" s="13">
        <f t="shared" si="242"/>
        <v>372.12559999999996</v>
      </c>
      <c r="M595" s="13">
        <f t="shared" si="243"/>
        <v>888</v>
      </c>
      <c r="N595" s="13">
        <f t="shared" si="244"/>
        <v>523.97</v>
      </c>
      <c r="O595" s="11">
        <f t="shared" si="245"/>
        <v>0</v>
      </c>
      <c r="P595" s="11">
        <f t="shared" si="246"/>
        <v>0</v>
      </c>
      <c r="Q595" s="11">
        <f t="shared" si="247"/>
        <v>0</v>
      </c>
      <c r="R595" s="15">
        <f t="shared" si="248"/>
        <v>0</v>
      </c>
      <c r="S595" s="15">
        <f t="shared" si="249"/>
        <v>0</v>
      </c>
      <c r="T595" s="15">
        <f t="shared" si="250"/>
        <v>0</v>
      </c>
      <c r="U595" s="121">
        <f>'05-21 Hourly Purch Alloc'!J589</f>
        <v>24.240000000000002</v>
      </c>
      <c r="V595" s="109">
        <f t="shared" si="251"/>
        <v>0</v>
      </c>
      <c r="W595" s="16">
        <f t="shared" si="252"/>
        <v>21.206728953433903</v>
      </c>
      <c r="X595" s="17">
        <f t="shared" si="253"/>
        <v>0</v>
      </c>
      <c r="Y595" s="18">
        <f t="shared" si="254"/>
        <v>0</v>
      </c>
      <c r="Z595" s="191"/>
      <c r="AA595" s="113">
        <f t="shared" si="255"/>
        <v>0</v>
      </c>
      <c r="AB595" s="4">
        <f t="shared" si="256"/>
        <v>0</v>
      </c>
      <c r="AD595" s="8"/>
      <c r="AE595" s="46">
        <f>'05-21 Gen Pivot'!V589</f>
        <v>372.12559999999996</v>
      </c>
      <c r="AF595" s="120">
        <f>'05-21 KP Int Load &amp; Marg Loss'!N585</f>
        <v>523.97</v>
      </c>
      <c r="AG595" s="47">
        <f>'05-21 KP Int Load &amp; Marg Loss'!V585</f>
        <v>9.19</v>
      </c>
      <c r="AH595" s="46">
        <f>'05-21 Gen Pivot'!W589</f>
        <v>888</v>
      </c>
      <c r="AJ595" s="122">
        <f>'05-21 Gen Pivot'!Y589</f>
        <v>818</v>
      </c>
      <c r="AL595" s="8">
        <f t="shared" si="234"/>
        <v>70</v>
      </c>
      <c r="AN595" s="8">
        <f t="shared" si="235"/>
        <v>372.12559999999996</v>
      </c>
      <c r="AP595" s="12">
        <f t="shared" si="236"/>
        <v>-515.87440000000004</v>
      </c>
      <c r="AR595" s="122">
        <f>'05-21 Gen Pivot'!X589</f>
        <v>1473</v>
      </c>
    </row>
    <row r="596" spans="1:44" x14ac:dyDescent="0.25">
      <c r="A596" s="126">
        <f t="shared" si="257"/>
        <v>44341.374999998581</v>
      </c>
      <c r="B596" s="171">
        <v>385</v>
      </c>
      <c r="C596" s="98"/>
      <c r="D596" s="171"/>
      <c r="E596" s="89">
        <f t="shared" si="233"/>
        <v>385</v>
      </c>
      <c r="F596" s="29">
        <f t="shared" si="237"/>
        <v>585</v>
      </c>
      <c r="G596" s="28" t="str">
        <f t="shared" si="238"/>
        <v>Yes</v>
      </c>
      <c r="H596" s="33">
        <f>'05-21 Hourly Purch Alloc'!F590</f>
        <v>121.497</v>
      </c>
      <c r="I596" s="23">
        <f t="shared" si="239"/>
        <v>9.61</v>
      </c>
      <c r="J596" s="13">
        <f t="shared" si="240"/>
        <v>121.497</v>
      </c>
      <c r="K596" s="96">
        <f t="shared" si="241"/>
        <v>121.497</v>
      </c>
      <c r="L596" s="13">
        <f t="shared" si="242"/>
        <v>424.2878</v>
      </c>
      <c r="M596" s="13">
        <f t="shared" si="243"/>
        <v>888</v>
      </c>
      <c r="N596" s="13">
        <f t="shared" si="244"/>
        <v>555.39</v>
      </c>
      <c r="O596" s="11">
        <f t="shared" si="245"/>
        <v>0</v>
      </c>
      <c r="P596" s="11">
        <f t="shared" si="246"/>
        <v>0</v>
      </c>
      <c r="Q596" s="11">
        <f t="shared" si="247"/>
        <v>0</v>
      </c>
      <c r="R596" s="15">
        <f t="shared" si="248"/>
        <v>0</v>
      </c>
      <c r="S596" s="15">
        <f t="shared" si="249"/>
        <v>0</v>
      </c>
      <c r="T596" s="15">
        <f t="shared" si="250"/>
        <v>0</v>
      </c>
      <c r="U596" s="121">
        <f>'05-21 Hourly Purch Alloc'!J590</f>
        <v>26.30965447706528</v>
      </c>
      <c r="V596" s="109">
        <f t="shared" si="251"/>
        <v>0</v>
      </c>
      <c r="W596" s="16">
        <f t="shared" si="252"/>
        <v>21.206728953433903</v>
      </c>
      <c r="X596" s="17">
        <f t="shared" si="253"/>
        <v>0</v>
      </c>
      <c r="Y596" s="18">
        <f t="shared" si="254"/>
        <v>0</v>
      </c>
      <c r="Z596" s="191"/>
      <c r="AA596" s="113">
        <f t="shared" si="255"/>
        <v>0</v>
      </c>
      <c r="AB596" s="4">
        <f t="shared" si="256"/>
        <v>0</v>
      </c>
      <c r="AD596" s="8"/>
      <c r="AE596" s="46">
        <f>'05-21 Gen Pivot'!V590</f>
        <v>424.2878</v>
      </c>
      <c r="AF596" s="120">
        <f>'05-21 KP Int Load &amp; Marg Loss'!N586</f>
        <v>555.39</v>
      </c>
      <c r="AG596" s="47">
        <f>'05-21 KP Int Load &amp; Marg Loss'!V586</f>
        <v>9.61</v>
      </c>
      <c r="AH596" s="46">
        <f>'05-21 Gen Pivot'!W590</f>
        <v>888</v>
      </c>
      <c r="AJ596" s="122">
        <f>'05-21 Gen Pivot'!Y590</f>
        <v>818</v>
      </c>
      <c r="AL596" s="8">
        <f t="shared" si="234"/>
        <v>70</v>
      </c>
      <c r="AN596" s="8">
        <f t="shared" si="235"/>
        <v>424.2878</v>
      </c>
      <c r="AP596" s="12">
        <f t="shared" si="236"/>
        <v>-463.7122</v>
      </c>
      <c r="AR596" s="122">
        <f>'05-21 Gen Pivot'!X590</f>
        <v>1473</v>
      </c>
    </row>
    <row r="597" spans="1:44" x14ac:dyDescent="0.25">
      <c r="A597" s="126">
        <f t="shared" si="257"/>
        <v>44341.416666665245</v>
      </c>
      <c r="B597" s="171">
        <v>385</v>
      </c>
      <c r="C597" s="98"/>
      <c r="D597" s="171"/>
      <c r="E597" s="89">
        <f t="shared" si="233"/>
        <v>385</v>
      </c>
      <c r="F597" s="29">
        <f t="shared" si="237"/>
        <v>586</v>
      </c>
      <c r="G597" s="28" t="str">
        <f t="shared" si="238"/>
        <v>Yes</v>
      </c>
      <c r="H597" s="33">
        <f>'05-21 Hourly Purch Alloc'!F591</f>
        <v>106.25200000000001</v>
      </c>
      <c r="I597" s="23">
        <f t="shared" si="239"/>
        <v>10.58</v>
      </c>
      <c r="J597" s="13">
        <f t="shared" si="240"/>
        <v>106.25200000000001</v>
      </c>
      <c r="K597" s="96">
        <f t="shared" si="241"/>
        <v>106.25200000000001</v>
      </c>
      <c r="L597" s="13">
        <f t="shared" si="242"/>
        <v>468.79759999999999</v>
      </c>
      <c r="M597" s="13">
        <f t="shared" si="243"/>
        <v>888</v>
      </c>
      <c r="N597" s="13">
        <f t="shared" si="244"/>
        <v>585.63000000000011</v>
      </c>
      <c r="O597" s="11">
        <f t="shared" si="245"/>
        <v>0</v>
      </c>
      <c r="P597" s="11">
        <f t="shared" si="246"/>
        <v>0</v>
      </c>
      <c r="Q597" s="11">
        <f t="shared" si="247"/>
        <v>0</v>
      </c>
      <c r="R597" s="15">
        <f t="shared" si="248"/>
        <v>0</v>
      </c>
      <c r="S597" s="15">
        <f t="shared" si="249"/>
        <v>0</v>
      </c>
      <c r="T597" s="15">
        <f t="shared" si="250"/>
        <v>0</v>
      </c>
      <c r="U597" s="121">
        <f>'05-21 Hourly Purch Alloc'!J591</f>
        <v>28.369239929601317</v>
      </c>
      <c r="V597" s="109">
        <f t="shared" si="251"/>
        <v>0</v>
      </c>
      <c r="W597" s="16">
        <f t="shared" si="252"/>
        <v>21.206728953433903</v>
      </c>
      <c r="X597" s="17">
        <f t="shared" si="253"/>
        <v>0</v>
      </c>
      <c r="Y597" s="18">
        <f t="shared" si="254"/>
        <v>0</v>
      </c>
      <c r="Z597" s="191"/>
      <c r="AA597" s="113">
        <f t="shared" si="255"/>
        <v>0</v>
      </c>
      <c r="AB597" s="4">
        <f t="shared" si="256"/>
        <v>0</v>
      </c>
      <c r="AD597" s="8"/>
      <c r="AE597" s="46">
        <f>'05-21 Gen Pivot'!V591</f>
        <v>468.79759999999999</v>
      </c>
      <c r="AF597" s="120">
        <f>'05-21 KP Int Load &amp; Marg Loss'!N587</f>
        <v>585.63000000000011</v>
      </c>
      <c r="AG597" s="47">
        <f>'05-21 KP Int Load &amp; Marg Loss'!V587</f>
        <v>10.58</v>
      </c>
      <c r="AH597" s="46">
        <f>'05-21 Gen Pivot'!W591</f>
        <v>888</v>
      </c>
      <c r="AJ597" s="122">
        <f>'05-21 Gen Pivot'!Y591</f>
        <v>818</v>
      </c>
      <c r="AL597" s="8">
        <f t="shared" si="234"/>
        <v>70</v>
      </c>
      <c r="AN597" s="8">
        <f t="shared" si="235"/>
        <v>468.79759999999999</v>
      </c>
      <c r="AP597" s="12">
        <f t="shared" si="236"/>
        <v>-419.20240000000001</v>
      </c>
      <c r="AR597" s="122">
        <f>'05-21 Gen Pivot'!X591</f>
        <v>1473</v>
      </c>
    </row>
    <row r="598" spans="1:44" x14ac:dyDescent="0.25">
      <c r="A598" s="126">
        <f t="shared" si="257"/>
        <v>44341.45833333191</v>
      </c>
      <c r="B598" s="171">
        <v>385</v>
      </c>
      <c r="C598" s="98"/>
      <c r="D598" s="171"/>
      <c r="E598" s="89">
        <f t="shared" si="233"/>
        <v>385</v>
      </c>
      <c r="F598" s="29">
        <f t="shared" si="237"/>
        <v>587</v>
      </c>
      <c r="G598" s="28" t="str">
        <f t="shared" si="238"/>
        <v>Yes</v>
      </c>
      <c r="H598" s="33">
        <f>'05-21 Hourly Purch Alloc'!F592</f>
        <v>135.22200000000001</v>
      </c>
      <c r="I598" s="23">
        <f t="shared" si="239"/>
        <v>11.829999999999998</v>
      </c>
      <c r="J598" s="13">
        <f t="shared" si="240"/>
        <v>135.22200000000001</v>
      </c>
      <c r="K598" s="96">
        <f t="shared" si="241"/>
        <v>135.22200000000001</v>
      </c>
      <c r="L598" s="13">
        <f t="shared" si="242"/>
        <v>485.47439999999995</v>
      </c>
      <c r="M598" s="13">
        <f t="shared" si="243"/>
        <v>888</v>
      </c>
      <c r="N598" s="13">
        <f t="shared" si="244"/>
        <v>632.53</v>
      </c>
      <c r="O598" s="11">
        <f t="shared" si="245"/>
        <v>0</v>
      </c>
      <c r="P598" s="11">
        <f t="shared" si="246"/>
        <v>0</v>
      </c>
      <c r="Q598" s="11">
        <f t="shared" si="247"/>
        <v>0</v>
      </c>
      <c r="R598" s="15">
        <f t="shared" si="248"/>
        <v>0</v>
      </c>
      <c r="S598" s="15">
        <f t="shared" si="249"/>
        <v>0</v>
      </c>
      <c r="T598" s="15">
        <f t="shared" si="250"/>
        <v>0</v>
      </c>
      <c r="U598" s="121">
        <f>'05-21 Hourly Purch Alloc'!J592</f>
        <v>35.388996376329295</v>
      </c>
      <c r="V598" s="109">
        <f t="shared" si="251"/>
        <v>0</v>
      </c>
      <c r="W598" s="16">
        <f t="shared" si="252"/>
        <v>21.206728953433903</v>
      </c>
      <c r="X598" s="17">
        <f t="shared" si="253"/>
        <v>0</v>
      </c>
      <c r="Y598" s="18">
        <f t="shared" si="254"/>
        <v>0</v>
      </c>
      <c r="Z598" s="191"/>
      <c r="AA598" s="113">
        <f t="shared" si="255"/>
        <v>0</v>
      </c>
      <c r="AB598" s="4">
        <f t="shared" si="256"/>
        <v>0</v>
      </c>
      <c r="AD598" s="8"/>
      <c r="AE598" s="46">
        <f>'05-21 Gen Pivot'!V592</f>
        <v>485.47439999999995</v>
      </c>
      <c r="AF598" s="120">
        <f>'05-21 KP Int Load &amp; Marg Loss'!N588</f>
        <v>632.53</v>
      </c>
      <c r="AG598" s="47">
        <f>'05-21 KP Int Load &amp; Marg Loss'!V588</f>
        <v>11.829999999999998</v>
      </c>
      <c r="AH598" s="46">
        <f>'05-21 Gen Pivot'!W592</f>
        <v>888</v>
      </c>
      <c r="AJ598" s="122">
        <f>'05-21 Gen Pivot'!Y592</f>
        <v>818</v>
      </c>
      <c r="AL598" s="8">
        <f t="shared" si="234"/>
        <v>70</v>
      </c>
      <c r="AN598" s="8">
        <f t="shared" si="235"/>
        <v>485.47439999999995</v>
      </c>
      <c r="AP598" s="12">
        <f t="shared" si="236"/>
        <v>-402.52560000000005</v>
      </c>
      <c r="AR598" s="122">
        <f>'05-21 Gen Pivot'!X592</f>
        <v>1473</v>
      </c>
    </row>
    <row r="599" spans="1:44" x14ac:dyDescent="0.25">
      <c r="A599" s="126">
        <f t="shared" si="257"/>
        <v>44341.499999998574</v>
      </c>
      <c r="B599" s="171">
        <v>385</v>
      </c>
      <c r="C599" s="98"/>
      <c r="D599" s="171"/>
      <c r="E599" s="89">
        <f t="shared" si="233"/>
        <v>385</v>
      </c>
      <c r="F599" s="29">
        <f t="shared" si="237"/>
        <v>588</v>
      </c>
      <c r="G599" s="28" t="str">
        <f t="shared" si="238"/>
        <v>Yes</v>
      </c>
      <c r="H599" s="33">
        <f>'05-21 Hourly Purch Alloc'!F593</f>
        <v>135.393</v>
      </c>
      <c r="I599" s="23">
        <f t="shared" si="239"/>
        <v>13.44</v>
      </c>
      <c r="J599" s="13">
        <f t="shared" si="240"/>
        <v>135.393</v>
      </c>
      <c r="K599" s="96">
        <f t="shared" si="241"/>
        <v>135.393</v>
      </c>
      <c r="L599" s="13">
        <f t="shared" si="242"/>
        <v>548.70499999999993</v>
      </c>
      <c r="M599" s="13">
        <f t="shared" si="243"/>
        <v>888</v>
      </c>
      <c r="N599" s="13">
        <f t="shared" si="244"/>
        <v>697.55000000000007</v>
      </c>
      <c r="O599" s="11">
        <f t="shared" si="245"/>
        <v>0</v>
      </c>
      <c r="P599" s="11">
        <f t="shared" si="246"/>
        <v>0</v>
      </c>
      <c r="Q599" s="11">
        <f t="shared" si="247"/>
        <v>0</v>
      </c>
      <c r="R599" s="15">
        <f t="shared" si="248"/>
        <v>0</v>
      </c>
      <c r="S599" s="15">
        <f t="shared" si="249"/>
        <v>0</v>
      </c>
      <c r="T599" s="15">
        <f t="shared" si="250"/>
        <v>0</v>
      </c>
      <c r="U599" s="121">
        <f>'05-21 Hourly Purch Alloc'!J593</f>
        <v>31.417997193355635</v>
      </c>
      <c r="V599" s="109">
        <f t="shared" si="251"/>
        <v>0</v>
      </c>
      <c r="W599" s="16">
        <f t="shared" si="252"/>
        <v>21.206728953433903</v>
      </c>
      <c r="X599" s="17">
        <f t="shared" si="253"/>
        <v>0</v>
      </c>
      <c r="Y599" s="18">
        <f t="shared" si="254"/>
        <v>0</v>
      </c>
      <c r="Z599" s="191"/>
      <c r="AA599" s="113">
        <f t="shared" si="255"/>
        <v>0</v>
      </c>
      <c r="AB599" s="4">
        <f t="shared" si="256"/>
        <v>0</v>
      </c>
      <c r="AD599" s="8"/>
      <c r="AE599" s="46">
        <f>'05-21 Gen Pivot'!V593</f>
        <v>548.70499999999993</v>
      </c>
      <c r="AF599" s="120">
        <f>'05-21 KP Int Load &amp; Marg Loss'!N589</f>
        <v>697.55000000000007</v>
      </c>
      <c r="AG599" s="47">
        <f>'05-21 KP Int Load &amp; Marg Loss'!V589</f>
        <v>13.44</v>
      </c>
      <c r="AH599" s="46">
        <f>'05-21 Gen Pivot'!W593</f>
        <v>888</v>
      </c>
      <c r="AJ599" s="122">
        <f>'05-21 Gen Pivot'!Y593</f>
        <v>828</v>
      </c>
      <c r="AL599" s="8">
        <f t="shared" si="234"/>
        <v>60</v>
      </c>
      <c r="AN599" s="8">
        <f t="shared" si="235"/>
        <v>548.70499999999993</v>
      </c>
      <c r="AP599" s="12">
        <f t="shared" si="236"/>
        <v>-339.29500000000007</v>
      </c>
      <c r="AR599" s="122">
        <f>'05-21 Gen Pivot'!X593</f>
        <v>1473</v>
      </c>
    </row>
    <row r="600" spans="1:44" x14ac:dyDescent="0.25">
      <c r="A600" s="126">
        <f t="shared" si="257"/>
        <v>44341.541666665238</v>
      </c>
      <c r="B600" s="171">
        <v>385</v>
      </c>
      <c r="C600" s="98"/>
      <c r="D600" s="171"/>
      <c r="E600" s="89">
        <f t="shared" si="233"/>
        <v>385</v>
      </c>
      <c r="F600" s="29">
        <f t="shared" si="237"/>
        <v>589</v>
      </c>
      <c r="G600" s="28" t="str">
        <f t="shared" si="238"/>
        <v>Yes</v>
      </c>
      <c r="H600" s="33">
        <f>'05-21 Hourly Purch Alloc'!F594</f>
        <v>48.956000000000003</v>
      </c>
      <c r="I600" s="23">
        <f t="shared" si="239"/>
        <v>15.41</v>
      </c>
      <c r="J600" s="13">
        <f t="shared" si="240"/>
        <v>48.956000000000003</v>
      </c>
      <c r="K600" s="96">
        <f t="shared" si="241"/>
        <v>48.956000000000003</v>
      </c>
      <c r="L600" s="13">
        <f t="shared" si="242"/>
        <v>682.85259999999994</v>
      </c>
      <c r="M600" s="13">
        <f t="shared" si="243"/>
        <v>889</v>
      </c>
      <c r="N600" s="13">
        <f t="shared" si="244"/>
        <v>747.23</v>
      </c>
      <c r="O600" s="11">
        <f t="shared" si="245"/>
        <v>0</v>
      </c>
      <c r="P600" s="11">
        <f t="shared" si="246"/>
        <v>0</v>
      </c>
      <c r="Q600" s="11">
        <f t="shared" si="247"/>
        <v>0</v>
      </c>
      <c r="R600" s="15">
        <f t="shared" si="248"/>
        <v>0</v>
      </c>
      <c r="S600" s="15">
        <f t="shared" si="249"/>
        <v>0</v>
      </c>
      <c r="T600" s="15">
        <f t="shared" si="250"/>
        <v>0</v>
      </c>
      <c r="U600" s="121">
        <f>'05-21 Hourly Purch Alloc'!J594</f>
        <v>36.408000000000001</v>
      </c>
      <c r="V600" s="109">
        <f t="shared" si="251"/>
        <v>0</v>
      </c>
      <c r="W600" s="16">
        <f t="shared" si="252"/>
        <v>21.206728953433903</v>
      </c>
      <c r="X600" s="17">
        <f t="shared" si="253"/>
        <v>0</v>
      </c>
      <c r="Y600" s="18">
        <f t="shared" si="254"/>
        <v>0</v>
      </c>
      <c r="Z600" s="191"/>
      <c r="AA600" s="113">
        <f t="shared" si="255"/>
        <v>0</v>
      </c>
      <c r="AB600" s="4">
        <f t="shared" si="256"/>
        <v>0</v>
      </c>
      <c r="AD600" s="8"/>
      <c r="AE600" s="46">
        <f>'05-21 Gen Pivot'!V594</f>
        <v>682.85259999999994</v>
      </c>
      <c r="AF600" s="120">
        <f>'05-21 KP Int Load &amp; Marg Loss'!N590</f>
        <v>747.23</v>
      </c>
      <c r="AG600" s="47">
        <f>'05-21 KP Int Load &amp; Marg Loss'!V590</f>
        <v>15.41</v>
      </c>
      <c r="AH600" s="46">
        <f>'05-21 Gen Pivot'!W594</f>
        <v>889</v>
      </c>
      <c r="AJ600" s="122">
        <f>'05-21 Gen Pivot'!Y594</f>
        <v>889</v>
      </c>
      <c r="AL600" s="8">
        <f t="shared" si="234"/>
        <v>0</v>
      </c>
      <c r="AN600" s="8">
        <f t="shared" si="235"/>
        <v>682.85259999999994</v>
      </c>
      <c r="AP600" s="12">
        <f t="shared" si="236"/>
        <v>-206.14740000000006</v>
      </c>
      <c r="AR600" s="122">
        <f>'05-21 Gen Pivot'!X594</f>
        <v>1473</v>
      </c>
    </row>
    <row r="601" spans="1:44" x14ac:dyDescent="0.25">
      <c r="A601" s="126">
        <f t="shared" si="257"/>
        <v>44341.583333331902</v>
      </c>
      <c r="B601" s="171">
        <v>385</v>
      </c>
      <c r="C601" s="98"/>
      <c r="D601" s="171"/>
      <c r="E601" s="89">
        <f t="shared" ref="E601:E618" si="258">SUM(B601:D601)</f>
        <v>385</v>
      </c>
      <c r="F601" s="29">
        <f t="shared" si="237"/>
        <v>590</v>
      </c>
      <c r="G601" s="28" t="str">
        <f t="shared" si="238"/>
        <v>Yes</v>
      </c>
      <c r="H601" s="33">
        <f>'05-21 Hourly Purch Alloc'!F595</f>
        <v>20.808999999999997</v>
      </c>
      <c r="I601" s="23">
        <f t="shared" si="239"/>
        <v>15.809999999999999</v>
      </c>
      <c r="J601" s="13">
        <f t="shared" si="240"/>
        <v>20.808999999999997</v>
      </c>
      <c r="K601" s="96">
        <f t="shared" si="241"/>
        <v>20.808999999999997</v>
      </c>
      <c r="L601" s="13">
        <f t="shared" si="242"/>
        <v>749.16600000000005</v>
      </c>
      <c r="M601" s="13">
        <f t="shared" si="243"/>
        <v>889</v>
      </c>
      <c r="N601" s="13">
        <f t="shared" si="244"/>
        <v>785.79000000000008</v>
      </c>
      <c r="O601" s="11">
        <f t="shared" si="245"/>
        <v>0</v>
      </c>
      <c r="P601" s="11">
        <f t="shared" si="246"/>
        <v>0</v>
      </c>
      <c r="Q601" s="11">
        <f t="shared" si="247"/>
        <v>0</v>
      </c>
      <c r="R601" s="15">
        <f t="shared" si="248"/>
        <v>0</v>
      </c>
      <c r="S601" s="15">
        <f t="shared" si="249"/>
        <v>0</v>
      </c>
      <c r="T601" s="15">
        <f t="shared" si="250"/>
        <v>0</v>
      </c>
      <c r="U601" s="121">
        <f>'05-21 Hourly Purch Alloc'!J595</f>
        <v>50.096964198183478</v>
      </c>
      <c r="V601" s="109">
        <f t="shared" si="251"/>
        <v>0</v>
      </c>
      <c r="W601" s="16">
        <f t="shared" si="252"/>
        <v>21.206728953433903</v>
      </c>
      <c r="X601" s="17">
        <f t="shared" si="253"/>
        <v>0</v>
      </c>
      <c r="Y601" s="18">
        <f t="shared" si="254"/>
        <v>0</v>
      </c>
      <c r="Z601" s="191"/>
      <c r="AA601" s="113">
        <f t="shared" si="255"/>
        <v>0</v>
      </c>
      <c r="AB601" s="4">
        <f t="shared" si="256"/>
        <v>0</v>
      </c>
      <c r="AD601" s="8"/>
      <c r="AE601" s="46">
        <f>'05-21 Gen Pivot'!V595</f>
        <v>749.16600000000005</v>
      </c>
      <c r="AF601" s="120">
        <f>'05-21 KP Int Load &amp; Marg Loss'!N591</f>
        <v>785.79000000000008</v>
      </c>
      <c r="AG601" s="47">
        <f>'05-21 KP Int Load &amp; Marg Loss'!V591</f>
        <v>15.809999999999999</v>
      </c>
      <c r="AH601" s="46">
        <f>'05-21 Gen Pivot'!W595</f>
        <v>889</v>
      </c>
      <c r="AJ601" s="122">
        <f>'05-21 Gen Pivot'!Y595</f>
        <v>889</v>
      </c>
      <c r="AL601" s="8">
        <f t="shared" si="234"/>
        <v>0</v>
      </c>
      <c r="AN601" s="8">
        <f t="shared" si="235"/>
        <v>749.16600000000005</v>
      </c>
      <c r="AP601" s="12">
        <f t="shared" si="236"/>
        <v>-139.83399999999995</v>
      </c>
      <c r="AR601" s="122">
        <f>'05-21 Gen Pivot'!X595</f>
        <v>1473</v>
      </c>
    </row>
    <row r="602" spans="1:44" x14ac:dyDescent="0.25">
      <c r="A602" s="126">
        <f t="shared" si="257"/>
        <v>44341.624999998567</v>
      </c>
      <c r="B602" s="171">
        <v>385</v>
      </c>
      <c r="C602" s="98"/>
      <c r="D602" s="171"/>
      <c r="E602" s="89">
        <f t="shared" si="258"/>
        <v>385</v>
      </c>
      <c r="F602" s="29">
        <f t="shared" si="237"/>
        <v>591</v>
      </c>
      <c r="G602" s="28" t="str">
        <f t="shared" si="238"/>
        <v>Yes</v>
      </c>
      <c r="H602" s="33">
        <f>'05-21 Hourly Purch Alloc'!F596</f>
        <v>65.97</v>
      </c>
      <c r="I602" s="23">
        <f t="shared" si="239"/>
        <v>16</v>
      </c>
      <c r="J602" s="13">
        <f t="shared" si="240"/>
        <v>65.97</v>
      </c>
      <c r="K602" s="96">
        <f t="shared" si="241"/>
        <v>65.97</v>
      </c>
      <c r="L602" s="13">
        <f t="shared" si="242"/>
        <v>733.62380000000007</v>
      </c>
      <c r="M602" s="13">
        <f t="shared" si="243"/>
        <v>889</v>
      </c>
      <c r="N602" s="13">
        <f t="shared" si="244"/>
        <v>815.60000000000014</v>
      </c>
      <c r="O602" s="11">
        <f t="shared" si="245"/>
        <v>0</v>
      </c>
      <c r="P602" s="11">
        <f t="shared" si="246"/>
        <v>0</v>
      </c>
      <c r="Q602" s="11">
        <f t="shared" si="247"/>
        <v>0</v>
      </c>
      <c r="R602" s="15">
        <f t="shared" si="248"/>
        <v>0</v>
      </c>
      <c r="S602" s="15">
        <f t="shared" si="249"/>
        <v>0</v>
      </c>
      <c r="T602" s="15">
        <f t="shared" si="250"/>
        <v>0</v>
      </c>
      <c r="U602" s="121">
        <f>'05-21 Hourly Purch Alloc'!J596</f>
        <v>40.117989995452476</v>
      </c>
      <c r="V602" s="109">
        <f t="shared" si="251"/>
        <v>0</v>
      </c>
      <c r="W602" s="16">
        <f t="shared" si="252"/>
        <v>21.206728953433903</v>
      </c>
      <c r="X602" s="17">
        <f t="shared" si="253"/>
        <v>0</v>
      </c>
      <c r="Y602" s="18">
        <f t="shared" si="254"/>
        <v>0</v>
      </c>
      <c r="Z602" s="191"/>
      <c r="AA602" s="113">
        <f t="shared" si="255"/>
        <v>0</v>
      </c>
      <c r="AB602" s="4">
        <f t="shared" si="256"/>
        <v>0</v>
      </c>
      <c r="AD602" s="8"/>
      <c r="AE602" s="46">
        <f>'05-21 Gen Pivot'!V596</f>
        <v>733.62380000000007</v>
      </c>
      <c r="AF602" s="120">
        <f>'05-21 KP Int Load &amp; Marg Loss'!N592</f>
        <v>815.60000000000014</v>
      </c>
      <c r="AG602" s="47">
        <f>'05-21 KP Int Load &amp; Marg Loss'!V592</f>
        <v>16</v>
      </c>
      <c r="AH602" s="46">
        <f>'05-21 Gen Pivot'!W596</f>
        <v>889</v>
      </c>
      <c r="AJ602" s="122">
        <f>'05-21 Gen Pivot'!Y596</f>
        <v>889</v>
      </c>
      <c r="AL602" s="8">
        <f t="shared" si="234"/>
        <v>0</v>
      </c>
      <c r="AN602" s="8">
        <f t="shared" si="235"/>
        <v>733.62380000000007</v>
      </c>
      <c r="AP602" s="12">
        <f t="shared" si="236"/>
        <v>-155.37619999999993</v>
      </c>
      <c r="AR602" s="122">
        <f>'05-21 Gen Pivot'!X596</f>
        <v>1473</v>
      </c>
    </row>
    <row r="603" spans="1:44" x14ac:dyDescent="0.25">
      <c r="A603" s="126">
        <f t="shared" si="257"/>
        <v>44341.666666665231</v>
      </c>
      <c r="B603" s="171">
        <v>385</v>
      </c>
      <c r="C603" s="98"/>
      <c r="D603" s="171"/>
      <c r="E603" s="89">
        <f t="shared" si="258"/>
        <v>385</v>
      </c>
      <c r="F603" s="29">
        <f t="shared" si="237"/>
        <v>592</v>
      </c>
      <c r="G603" s="28" t="str">
        <f t="shared" si="238"/>
        <v>Yes</v>
      </c>
      <c r="H603" s="33">
        <f>'05-21 Hourly Purch Alloc'!F597</f>
        <v>42.596000000000004</v>
      </c>
      <c r="I603" s="23">
        <f t="shared" si="239"/>
        <v>16</v>
      </c>
      <c r="J603" s="13">
        <f t="shared" si="240"/>
        <v>42.596000000000004</v>
      </c>
      <c r="K603" s="96">
        <f t="shared" si="241"/>
        <v>42.596000000000004</v>
      </c>
      <c r="L603" s="13">
        <f t="shared" si="242"/>
        <v>771.73439999999994</v>
      </c>
      <c r="M603" s="13">
        <f t="shared" si="243"/>
        <v>889</v>
      </c>
      <c r="N603" s="13">
        <f t="shared" si="244"/>
        <v>830.34</v>
      </c>
      <c r="O603" s="11">
        <f t="shared" si="245"/>
        <v>0</v>
      </c>
      <c r="P603" s="11">
        <f t="shared" si="246"/>
        <v>0</v>
      </c>
      <c r="Q603" s="11">
        <f t="shared" si="247"/>
        <v>0</v>
      </c>
      <c r="R603" s="15">
        <f t="shared" si="248"/>
        <v>0</v>
      </c>
      <c r="S603" s="15">
        <f t="shared" si="249"/>
        <v>0</v>
      </c>
      <c r="T603" s="15">
        <f t="shared" si="250"/>
        <v>0</v>
      </c>
      <c r="U603" s="121">
        <f>'05-21 Hourly Purch Alloc'!J597</f>
        <v>43.859676025917921</v>
      </c>
      <c r="V603" s="109">
        <f t="shared" si="251"/>
        <v>0</v>
      </c>
      <c r="W603" s="16">
        <f t="shared" si="252"/>
        <v>21.206728953433903</v>
      </c>
      <c r="X603" s="17">
        <f t="shared" si="253"/>
        <v>0</v>
      </c>
      <c r="Y603" s="18">
        <f t="shared" si="254"/>
        <v>0</v>
      </c>
      <c r="Z603" s="191"/>
      <c r="AA603" s="113">
        <f t="shared" si="255"/>
        <v>0</v>
      </c>
      <c r="AB603" s="4">
        <f t="shared" si="256"/>
        <v>0</v>
      </c>
      <c r="AD603" s="8"/>
      <c r="AE603" s="46">
        <f>'05-21 Gen Pivot'!V597</f>
        <v>771.73439999999994</v>
      </c>
      <c r="AF603" s="120">
        <f>'05-21 KP Int Load &amp; Marg Loss'!N593</f>
        <v>830.34</v>
      </c>
      <c r="AG603" s="47">
        <f>'05-21 KP Int Load &amp; Marg Loss'!V593</f>
        <v>16</v>
      </c>
      <c r="AH603" s="46">
        <f>'05-21 Gen Pivot'!W597</f>
        <v>889</v>
      </c>
      <c r="AJ603" s="122">
        <f>'05-21 Gen Pivot'!Y597</f>
        <v>889</v>
      </c>
      <c r="AL603" s="8">
        <f t="shared" si="234"/>
        <v>0</v>
      </c>
      <c r="AN603" s="8">
        <f t="shared" si="235"/>
        <v>771.73439999999994</v>
      </c>
      <c r="AP603" s="12">
        <f t="shared" si="236"/>
        <v>-117.26560000000006</v>
      </c>
      <c r="AR603" s="122">
        <f>'05-21 Gen Pivot'!X597</f>
        <v>1473</v>
      </c>
    </row>
    <row r="604" spans="1:44" x14ac:dyDescent="0.25">
      <c r="A604" s="126">
        <f t="shared" si="257"/>
        <v>44341.708333331895</v>
      </c>
      <c r="B604" s="171">
        <v>385</v>
      </c>
      <c r="C604" s="98"/>
      <c r="D604" s="171"/>
      <c r="E604" s="89">
        <f t="shared" si="258"/>
        <v>385</v>
      </c>
      <c r="F604" s="29">
        <f t="shared" si="237"/>
        <v>593</v>
      </c>
      <c r="G604" s="28" t="str">
        <f t="shared" si="238"/>
        <v>Yes</v>
      </c>
      <c r="H604" s="33">
        <f>'05-21 Hourly Purch Alloc'!F598</f>
        <v>4.1990000000000016</v>
      </c>
      <c r="I604" s="23">
        <f t="shared" si="239"/>
        <v>16.399999999999999</v>
      </c>
      <c r="J604" s="13">
        <f t="shared" si="240"/>
        <v>4.1990000000000016</v>
      </c>
      <c r="K604" s="96">
        <f t="shared" si="241"/>
        <v>4.1990000000000016</v>
      </c>
      <c r="L604" s="13">
        <f t="shared" si="242"/>
        <v>820.38319999999999</v>
      </c>
      <c r="M604" s="13">
        <f t="shared" si="243"/>
        <v>889</v>
      </c>
      <c r="N604" s="13">
        <f t="shared" si="244"/>
        <v>840.98</v>
      </c>
      <c r="O604" s="11">
        <f t="shared" si="245"/>
        <v>0</v>
      </c>
      <c r="P604" s="11">
        <f t="shared" si="246"/>
        <v>0</v>
      </c>
      <c r="Q604" s="11">
        <f t="shared" si="247"/>
        <v>0</v>
      </c>
      <c r="R604" s="15">
        <f t="shared" si="248"/>
        <v>0</v>
      </c>
      <c r="S604" s="15">
        <f t="shared" si="249"/>
        <v>0</v>
      </c>
      <c r="T604" s="15">
        <f t="shared" si="250"/>
        <v>0</v>
      </c>
      <c r="U604" s="121">
        <f>'05-21 Hourly Purch Alloc'!J598</f>
        <v>49.26015718028102</v>
      </c>
      <c r="V604" s="109">
        <f t="shared" si="251"/>
        <v>0</v>
      </c>
      <c r="W604" s="16">
        <f t="shared" si="252"/>
        <v>21.206728953433903</v>
      </c>
      <c r="X604" s="17">
        <f t="shared" si="253"/>
        <v>0</v>
      </c>
      <c r="Y604" s="18">
        <f t="shared" si="254"/>
        <v>0</v>
      </c>
      <c r="Z604" s="191"/>
      <c r="AA604" s="113">
        <f t="shared" si="255"/>
        <v>0</v>
      </c>
      <c r="AB604" s="4">
        <f t="shared" si="256"/>
        <v>0</v>
      </c>
      <c r="AD604" s="8"/>
      <c r="AE604" s="46">
        <f>'05-21 Gen Pivot'!V598</f>
        <v>820.38319999999999</v>
      </c>
      <c r="AF604" s="120">
        <f>'05-21 KP Int Load &amp; Marg Loss'!N594</f>
        <v>840.98</v>
      </c>
      <c r="AG604" s="47">
        <f>'05-21 KP Int Load &amp; Marg Loss'!V594</f>
        <v>16.399999999999999</v>
      </c>
      <c r="AH604" s="46">
        <f>'05-21 Gen Pivot'!W598</f>
        <v>889</v>
      </c>
      <c r="AJ604" s="122">
        <f>'05-21 Gen Pivot'!Y598</f>
        <v>889</v>
      </c>
      <c r="AL604" s="8">
        <f t="shared" si="234"/>
        <v>0</v>
      </c>
      <c r="AN604" s="8">
        <f t="shared" si="235"/>
        <v>820.38319999999999</v>
      </c>
      <c r="AP604" s="12">
        <f t="shared" si="236"/>
        <v>-68.616800000000012</v>
      </c>
      <c r="AR604" s="122">
        <f>'05-21 Gen Pivot'!X598</f>
        <v>1473</v>
      </c>
    </row>
    <row r="605" spans="1:44" x14ac:dyDescent="0.25">
      <c r="A605" s="126">
        <f t="shared" si="257"/>
        <v>44341.749999998559</v>
      </c>
      <c r="B605" s="171">
        <v>385</v>
      </c>
      <c r="C605" s="98"/>
      <c r="D605" s="171"/>
      <c r="E605" s="89">
        <f t="shared" si="258"/>
        <v>385</v>
      </c>
      <c r="F605" s="29">
        <f t="shared" si="237"/>
        <v>594</v>
      </c>
      <c r="G605" s="28" t="str">
        <f t="shared" si="238"/>
        <v>Yes</v>
      </c>
      <c r="H605" s="33">
        <f>'05-21 Hourly Purch Alloc'!F599</f>
        <v>0</v>
      </c>
      <c r="I605" s="23">
        <f t="shared" si="239"/>
        <v>16.7</v>
      </c>
      <c r="J605" s="13">
        <f t="shared" si="240"/>
        <v>0</v>
      </c>
      <c r="K605" s="96">
        <f t="shared" si="241"/>
        <v>0</v>
      </c>
      <c r="L605" s="13">
        <f t="shared" si="242"/>
        <v>846.90159999999992</v>
      </c>
      <c r="M605" s="13">
        <f t="shared" si="243"/>
        <v>889.5</v>
      </c>
      <c r="N605" s="13">
        <f t="shared" si="244"/>
        <v>832.49</v>
      </c>
      <c r="O605" s="11">
        <f t="shared" si="245"/>
        <v>0</v>
      </c>
      <c r="P605" s="11">
        <f t="shared" si="246"/>
        <v>0</v>
      </c>
      <c r="Q605" s="11">
        <f t="shared" si="247"/>
        <v>0</v>
      </c>
      <c r="R605" s="15">
        <f t="shared" si="248"/>
        <v>0</v>
      </c>
      <c r="S605" s="15">
        <f t="shared" si="249"/>
        <v>0</v>
      </c>
      <c r="T605" s="15">
        <f t="shared" si="250"/>
        <v>0</v>
      </c>
      <c r="U605" s="121">
        <f>'05-21 Hourly Purch Alloc'!J599</f>
        <v>0</v>
      </c>
      <c r="V605" s="109">
        <f t="shared" si="251"/>
        <v>0</v>
      </c>
      <c r="W605" s="16">
        <f t="shared" si="252"/>
        <v>21.206728953433903</v>
      </c>
      <c r="X605" s="17">
        <f t="shared" si="253"/>
        <v>0</v>
      </c>
      <c r="Y605" s="18">
        <f t="shared" si="254"/>
        <v>0</v>
      </c>
      <c r="Z605" s="191"/>
      <c r="AA605" s="113">
        <f t="shared" si="255"/>
        <v>0</v>
      </c>
      <c r="AB605" s="4">
        <f t="shared" si="256"/>
        <v>0</v>
      </c>
      <c r="AD605" s="8"/>
      <c r="AE605" s="46">
        <f>'05-21 Gen Pivot'!V599</f>
        <v>846.90159999999992</v>
      </c>
      <c r="AF605" s="120">
        <f>'05-21 KP Int Load &amp; Marg Loss'!N595</f>
        <v>832.49</v>
      </c>
      <c r="AG605" s="47">
        <f>'05-21 KP Int Load &amp; Marg Loss'!V595</f>
        <v>16.7</v>
      </c>
      <c r="AH605" s="46">
        <f>'05-21 Gen Pivot'!W599</f>
        <v>889.5</v>
      </c>
      <c r="AJ605" s="122">
        <f>'05-21 Gen Pivot'!Y599</f>
        <v>889.5</v>
      </c>
      <c r="AL605" s="8">
        <f t="shared" si="234"/>
        <v>0</v>
      </c>
      <c r="AN605" s="8">
        <f t="shared" si="235"/>
        <v>846.90159999999992</v>
      </c>
      <c r="AP605" s="12">
        <f t="shared" si="236"/>
        <v>-42.598400000000083</v>
      </c>
      <c r="AR605" s="122">
        <f>'05-21 Gen Pivot'!X599</f>
        <v>1473</v>
      </c>
    </row>
    <row r="606" spans="1:44" x14ac:dyDescent="0.25">
      <c r="A606" s="126">
        <f t="shared" si="257"/>
        <v>44341.791666665224</v>
      </c>
      <c r="B606" s="171">
        <v>385</v>
      </c>
      <c r="C606" s="98"/>
      <c r="D606" s="171"/>
      <c r="E606" s="89">
        <f t="shared" si="258"/>
        <v>385</v>
      </c>
      <c r="F606" s="29">
        <f t="shared" si="237"/>
        <v>595</v>
      </c>
      <c r="G606" s="28" t="str">
        <f t="shared" si="238"/>
        <v>Yes</v>
      </c>
      <c r="H606" s="33">
        <f>'05-21 Hourly Purch Alloc'!F600</f>
        <v>0</v>
      </c>
      <c r="I606" s="23">
        <f t="shared" si="239"/>
        <v>16.599999999999998</v>
      </c>
      <c r="J606" s="13">
        <f t="shared" si="240"/>
        <v>0</v>
      </c>
      <c r="K606" s="96">
        <f t="shared" si="241"/>
        <v>0</v>
      </c>
      <c r="L606" s="13">
        <f t="shared" si="242"/>
        <v>853.84919999999988</v>
      </c>
      <c r="M606" s="13">
        <f t="shared" si="243"/>
        <v>889.5</v>
      </c>
      <c r="N606" s="13">
        <f t="shared" si="244"/>
        <v>820.83000000000015</v>
      </c>
      <c r="O606" s="11">
        <f t="shared" si="245"/>
        <v>0</v>
      </c>
      <c r="P606" s="11">
        <f t="shared" si="246"/>
        <v>0</v>
      </c>
      <c r="Q606" s="11">
        <f t="shared" si="247"/>
        <v>0</v>
      </c>
      <c r="R606" s="15">
        <f t="shared" si="248"/>
        <v>0</v>
      </c>
      <c r="S606" s="15">
        <f t="shared" si="249"/>
        <v>0</v>
      </c>
      <c r="T606" s="15">
        <f t="shared" si="250"/>
        <v>0</v>
      </c>
      <c r="U606" s="121">
        <f>'05-21 Hourly Purch Alloc'!J600</f>
        <v>0</v>
      </c>
      <c r="V606" s="109">
        <f t="shared" si="251"/>
        <v>0</v>
      </c>
      <c r="W606" s="16">
        <f t="shared" si="252"/>
        <v>21.206728953433903</v>
      </c>
      <c r="X606" s="17">
        <f t="shared" si="253"/>
        <v>0</v>
      </c>
      <c r="Y606" s="18">
        <f t="shared" si="254"/>
        <v>0</v>
      </c>
      <c r="Z606" s="191"/>
      <c r="AA606" s="113">
        <f t="shared" si="255"/>
        <v>0</v>
      </c>
      <c r="AB606" s="4">
        <f t="shared" si="256"/>
        <v>0</v>
      </c>
      <c r="AD606" s="8"/>
      <c r="AE606" s="46">
        <f>'05-21 Gen Pivot'!V600</f>
        <v>853.84919999999988</v>
      </c>
      <c r="AF606" s="120">
        <f>'05-21 KP Int Load &amp; Marg Loss'!N596</f>
        <v>820.83000000000015</v>
      </c>
      <c r="AG606" s="47">
        <f>'05-21 KP Int Load &amp; Marg Loss'!V596</f>
        <v>16.599999999999998</v>
      </c>
      <c r="AH606" s="46">
        <f>'05-21 Gen Pivot'!W600</f>
        <v>889.5</v>
      </c>
      <c r="AJ606" s="122">
        <f>'05-21 Gen Pivot'!Y600</f>
        <v>889.5</v>
      </c>
      <c r="AL606" s="8">
        <f t="shared" si="234"/>
        <v>0</v>
      </c>
      <c r="AN606" s="8">
        <f t="shared" si="235"/>
        <v>853.84919999999988</v>
      </c>
      <c r="AP606" s="12">
        <f t="shared" si="236"/>
        <v>-35.650800000000118</v>
      </c>
      <c r="AR606" s="122">
        <f>'05-21 Gen Pivot'!X600</f>
        <v>1473</v>
      </c>
    </row>
    <row r="607" spans="1:44" x14ac:dyDescent="0.25">
      <c r="A607" s="126">
        <f t="shared" si="257"/>
        <v>44341.833333331888</v>
      </c>
      <c r="B607" s="171">
        <v>385</v>
      </c>
      <c r="C607" s="98"/>
      <c r="D607" s="171"/>
      <c r="E607" s="89">
        <f t="shared" si="258"/>
        <v>385</v>
      </c>
      <c r="F607" s="29">
        <f t="shared" si="237"/>
        <v>596</v>
      </c>
      <c r="G607" s="28" t="str">
        <f t="shared" si="238"/>
        <v>Yes</v>
      </c>
      <c r="H607" s="33">
        <f>'05-21 Hourly Purch Alloc'!F601</f>
        <v>0</v>
      </c>
      <c r="I607" s="23">
        <f t="shared" si="239"/>
        <v>16</v>
      </c>
      <c r="J607" s="13">
        <f t="shared" si="240"/>
        <v>0</v>
      </c>
      <c r="K607" s="96">
        <f t="shared" si="241"/>
        <v>0</v>
      </c>
      <c r="L607" s="13">
        <f t="shared" si="242"/>
        <v>842.19259999999997</v>
      </c>
      <c r="M607" s="13">
        <f t="shared" si="243"/>
        <v>889.5</v>
      </c>
      <c r="N607" s="13">
        <f t="shared" si="244"/>
        <v>786.32999999999993</v>
      </c>
      <c r="O607" s="11">
        <f t="shared" si="245"/>
        <v>0</v>
      </c>
      <c r="P607" s="11">
        <f t="shared" si="246"/>
        <v>0</v>
      </c>
      <c r="Q607" s="11">
        <f t="shared" si="247"/>
        <v>0</v>
      </c>
      <c r="R607" s="15">
        <f t="shared" si="248"/>
        <v>0</v>
      </c>
      <c r="S607" s="15">
        <f t="shared" si="249"/>
        <v>0</v>
      </c>
      <c r="T607" s="15">
        <f t="shared" si="250"/>
        <v>0</v>
      </c>
      <c r="U607" s="121">
        <f>'05-21 Hourly Purch Alloc'!J601</f>
        <v>0</v>
      </c>
      <c r="V607" s="109">
        <f t="shared" si="251"/>
        <v>0</v>
      </c>
      <c r="W607" s="16">
        <f t="shared" si="252"/>
        <v>21.206728953433903</v>
      </c>
      <c r="X607" s="17">
        <f t="shared" si="253"/>
        <v>0</v>
      </c>
      <c r="Y607" s="18">
        <f t="shared" si="254"/>
        <v>0</v>
      </c>
      <c r="Z607" s="191"/>
      <c r="AA607" s="113">
        <f t="shared" si="255"/>
        <v>0</v>
      </c>
      <c r="AB607" s="4">
        <f t="shared" si="256"/>
        <v>0</v>
      </c>
      <c r="AD607" s="8"/>
      <c r="AE607" s="46">
        <f>'05-21 Gen Pivot'!V601</f>
        <v>842.19259999999997</v>
      </c>
      <c r="AF607" s="120">
        <f>'05-21 KP Int Load &amp; Marg Loss'!N597</f>
        <v>786.32999999999993</v>
      </c>
      <c r="AG607" s="47">
        <f>'05-21 KP Int Load &amp; Marg Loss'!V597</f>
        <v>16</v>
      </c>
      <c r="AH607" s="46">
        <f>'05-21 Gen Pivot'!W601</f>
        <v>889.5</v>
      </c>
      <c r="AJ607" s="122">
        <f>'05-21 Gen Pivot'!Y601</f>
        <v>889.5</v>
      </c>
      <c r="AL607" s="8">
        <f t="shared" si="234"/>
        <v>0</v>
      </c>
      <c r="AN607" s="8">
        <f t="shared" si="235"/>
        <v>842.19259999999997</v>
      </c>
      <c r="AP607" s="12">
        <f t="shared" si="236"/>
        <v>-47.30740000000003</v>
      </c>
      <c r="AR607" s="122">
        <f>'05-21 Gen Pivot'!X601</f>
        <v>1473</v>
      </c>
    </row>
    <row r="608" spans="1:44" x14ac:dyDescent="0.25">
      <c r="A608" s="126">
        <f t="shared" si="257"/>
        <v>44341.874999998552</v>
      </c>
      <c r="B608" s="171">
        <v>385</v>
      </c>
      <c r="C608" s="98"/>
      <c r="D608" s="171"/>
      <c r="E608" s="89">
        <f t="shared" si="258"/>
        <v>385</v>
      </c>
      <c r="F608" s="29">
        <f t="shared" si="237"/>
        <v>597</v>
      </c>
      <c r="G608" s="28" t="str">
        <f t="shared" si="238"/>
        <v>Yes</v>
      </c>
      <c r="H608" s="33">
        <f>'05-21 Hourly Purch Alloc'!F602</f>
        <v>0</v>
      </c>
      <c r="I608" s="23">
        <f t="shared" si="239"/>
        <v>15.709999999999999</v>
      </c>
      <c r="J608" s="13">
        <f t="shared" si="240"/>
        <v>0</v>
      </c>
      <c r="K608" s="96">
        <f t="shared" si="241"/>
        <v>0</v>
      </c>
      <c r="L608" s="13">
        <f t="shared" si="242"/>
        <v>845.11680000000013</v>
      </c>
      <c r="M608" s="13">
        <f t="shared" si="243"/>
        <v>889.5</v>
      </c>
      <c r="N608" s="13">
        <f t="shared" si="244"/>
        <v>754.44</v>
      </c>
      <c r="O608" s="11">
        <f t="shared" si="245"/>
        <v>0</v>
      </c>
      <c r="P608" s="11">
        <f t="shared" si="246"/>
        <v>0</v>
      </c>
      <c r="Q608" s="11">
        <f t="shared" si="247"/>
        <v>0</v>
      </c>
      <c r="R608" s="15">
        <f t="shared" si="248"/>
        <v>0</v>
      </c>
      <c r="S608" s="15">
        <f t="shared" si="249"/>
        <v>0</v>
      </c>
      <c r="T608" s="15">
        <f t="shared" si="250"/>
        <v>0</v>
      </c>
      <c r="U608" s="121">
        <f>'05-21 Hourly Purch Alloc'!J602</f>
        <v>0</v>
      </c>
      <c r="V608" s="109">
        <f t="shared" si="251"/>
        <v>0</v>
      </c>
      <c r="W608" s="16">
        <f t="shared" si="252"/>
        <v>21.206728953433903</v>
      </c>
      <c r="X608" s="17">
        <f t="shared" si="253"/>
        <v>0</v>
      </c>
      <c r="Y608" s="18">
        <f t="shared" si="254"/>
        <v>0</v>
      </c>
      <c r="Z608" s="191"/>
      <c r="AA608" s="113">
        <f t="shared" si="255"/>
        <v>0</v>
      </c>
      <c r="AB608" s="4">
        <f t="shared" si="256"/>
        <v>0</v>
      </c>
      <c r="AD608" s="8"/>
      <c r="AE608" s="46">
        <f>'05-21 Gen Pivot'!V602</f>
        <v>845.11680000000013</v>
      </c>
      <c r="AF608" s="120">
        <f>'05-21 KP Int Load &amp; Marg Loss'!N598</f>
        <v>754.44</v>
      </c>
      <c r="AG608" s="47">
        <f>'05-21 KP Int Load &amp; Marg Loss'!V598</f>
        <v>15.709999999999999</v>
      </c>
      <c r="AH608" s="46">
        <f>'05-21 Gen Pivot'!W602</f>
        <v>889.5</v>
      </c>
      <c r="AJ608" s="122">
        <f>'05-21 Gen Pivot'!Y602</f>
        <v>889.5</v>
      </c>
      <c r="AL608" s="8">
        <f t="shared" ref="AL608:AL671" si="259">AH608-AJ608</f>
        <v>0</v>
      </c>
      <c r="AN608" s="8">
        <f t="shared" ref="AN608:AN671" si="260">AE608</f>
        <v>845.11680000000013</v>
      </c>
      <c r="AP608" s="12">
        <f t="shared" ref="AP608:AP671" si="261">L608-M608</f>
        <v>-44.383199999999874</v>
      </c>
      <c r="AR608" s="122">
        <f>'05-21 Gen Pivot'!X602</f>
        <v>1473</v>
      </c>
    </row>
    <row r="609" spans="1:44" x14ac:dyDescent="0.25">
      <c r="A609" s="126">
        <f t="shared" si="257"/>
        <v>44341.916666665216</v>
      </c>
      <c r="B609" s="171">
        <v>385</v>
      </c>
      <c r="C609" s="98"/>
      <c r="D609" s="171"/>
      <c r="E609" s="89">
        <f t="shared" si="258"/>
        <v>385</v>
      </c>
      <c r="F609" s="29">
        <f t="shared" si="237"/>
        <v>598</v>
      </c>
      <c r="G609" s="28" t="str">
        <f t="shared" si="238"/>
        <v>Yes</v>
      </c>
      <c r="H609" s="33">
        <f>'05-21 Hourly Purch Alloc'!F603</f>
        <v>23.44</v>
      </c>
      <c r="I609" s="23">
        <f t="shared" si="239"/>
        <v>15.01</v>
      </c>
      <c r="J609" s="13">
        <f t="shared" si="240"/>
        <v>23.44</v>
      </c>
      <c r="K609" s="96">
        <f t="shared" si="241"/>
        <v>23.44</v>
      </c>
      <c r="L609" s="13">
        <f t="shared" si="242"/>
        <v>802.36879999999996</v>
      </c>
      <c r="M609" s="13">
        <f t="shared" si="243"/>
        <v>889</v>
      </c>
      <c r="N609" s="13">
        <f t="shared" si="244"/>
        <v>730.31</v>
      </c>
      <c r="O609" s="11">
        <f t="shared" si="245"/>
        <v>0</v>
      </c>
      <c r="P609" s="11">
        <f t="shared" si="246"/>
        <v>0</v>
      </c>
      <c r="Q609" s="11">
        <f t="shared" si="247"/>
        <v>0</v>
      </c>
      <c r="R609" s="15">
        <f t="shared" si="248"/>
        <v>0</v>
      </c>
      <c r="S609" s="15">
        <f t="shared" si="249"/>
        <v>0</v>
      </c>
      <c r="T609" s="15">
        <f t="shared" si="250"/>
        <v>0</v>
      </c>
      <c r="U609" s="121">
        <f>'05-21 Hourly Purch Alloc'!J603</f>
        <v>28.942999999999998</v>
      </c>
      <c r="V609" s="109">
        <f t="shared" si="251"/>
        <v>0</v>
      </c>
      <c r="W609" s="16">
        <f t="shared" si="252"/>
        <v>21.206728953433903</v>
      </c>
      <c r="X609" s="17">
        <f t="shared" si="253"/>
        <v>0</v>
      </c>
      <c r="Y609" s="18">
        <f t="shared" si="254"/>
        <v>0</v>
      </c>
      <c r="Z609" s="191"/>
      <c r="AA609" s="113">
        <f t="shared" si="255"/>
        <v>0</v>
      </c>
      <c r="AB609" s="4">
        <f t="shared" si="256"/>
        <v>0</v>
      </c>
      <c r="AD609" s="8"/>
      <c r="AE609" s="46">
        <f>'05-21 Gen Pivot'!V603</f>
        <v>802.36879999999996</v>
      </c>
      <c r="AF609" s="120">
        <f>'05-21 KP Int Load &amp; Marg Loss'!N599</f>
        <v>730.31</v>
      </c>
      <c r="AG609" s="47">
        <f>'05-21 KP Int Load &amp; Marg Loss'!V599</f>
        <v>15.01</v>
      </c>
      <c r="AH609" s="46">
        <f>'05-21 Gen Pivot'!W603</f>
        <v>889</v>
      </c>
      <c r="AJ609" s="122">
        <f>'05-21 Gen Pivot'!Y603</f>
        <v>889</v>
      </c>
      <c r="AL609" s="8">
        <f t="shared" si="259"/>
        <v>0</v>
      </c>
      <c r="AN609" s="8">
        <f t="shared" si="260"/>
        <v>802.36879999999996</v>
      </c>
      <c r="AP609" s="12">
        <f t="shared" si="261"/>
        <v>-86.631200000000035</v>
      </c>
      <c r="AR609" s="122">
        <f>'05-21 Gen Pivot'!X603</f>
        <v>1473</v>
      </c>
    </row>
    <row r="610" spans="1:44" x14ac:dyDescent="0.25">
      <c r="A610" s="126">
        <f t="shared" si="257"/>
        <v>44341.958333331881</v>
      </c>
      <c r="B610" s="171">
        <v>385</v>
      </c>
      <c r="C610" s="98"/>
      <c r="D610" s="171"/>
      <c r="E610" s="89">
        <f t="shared" si="258"/>
        <v>385</v>
      </c>
      <c r="F610" s="29">
        <f t="shared" si="237"/>
        <v>599</v>
      </c>
      <c r="G610" s="28" t="str">
        <f t="shared" si="238"/>
        <v>Yes</v>
      </c>
      <c r="H610" s="33">
        <f>'05-21 Hourly Purch Alloc'!F604</f>
        <v>0</v>
      </c>
      <c r="I610" s="23">
        <f t="shared" si="239"/>
        <v>13</v>
      </c>
      <c r="J610" s="13">
        <f t="shared" si="240"/>
        <v>0</v>
      </c>
      <c r="K610" s="96">
        <f t="shared" si="241"/>
        <v>0</v>
      </c>
      <c r="L610" s="13">
        <f t="shared" si="242"/>
        <v>799.47680000000014</v>
      </c>
      <c r="M610" s="13">
        <f t="shared" si="243"/>
        <v>889</v>
      </c>
      <c r="N610" s="13">
        <f t="shared" si="244"/>
        <v>682.77</v>
      </c>
      <c r="O610" s="11">
        <f t="shared" si="245"/>
        <v>0</v>
      </c>
      <c r="P610" s="11">
        <f t="shared" si="246"/>
        <v>0</v>
      </c>
      <c r="Q610" s="11">
        <f t="shared" si="247"/>
        <v>0</v>
      </c>
      <c r="R610" s="15">
        <f t="shared" si="248"/>
        <v>0</v>
      </c>
      <c r="S610" s="15">
        <f t="shared" si="249"/>
        <v>0</v>
      </c>
      <c r="T610" s="15">
        <f t="shared" si="250"/>
        <v>0</v>
      </c>
      <c r="U610" s="121">
        <f>'05-21 Hourly Purch Alloc'!J604</f>
        <v>0</v>
      </c>
      <c r="V610" s="109">
        <f t="shared" si="251"/>
        <v>0</v>
      </c>
      <c r="W610" s="16">
        <f t="shared" si="252"/>
        <v>21.206728953433903</v>
      </c>
      <c r="X610" s="17">
        <f t="shared" si="253"/>
        <v>0</v>
      </c>
      <c r="Y610" s="18">
        <f t="shared" si="254"/>
        <v>0</v>
      </c>
      <c r="Z610" s="191"/>
      <c r="AA610" s="113">
        <f t="shared" si="255"/>
        <v>0</v>
      </c>
      <c r="AB610" s="4">
        <f t="shared" si="256"/>
        <v>0</v>
      </c>
      <c r="AD610" s="8"/>
      <c r="AE610" s="46">
        <f>'05-21 Gen Pivot'!V604</f>
        <v>799.47680000000014</v>
      </c>
      <c r="AF610" s="120">
        <f>'05-21 KP Int Load &amp; Marg Loss'!N600</f>
        <v>682.77</v>
      </c>
      <c r="AG610" s="47">
        <f>'05-21 KP Int Load &amp; Marg Loss'!V600</f>
        <v>13</v>
      </c>
      <c r="AH610" s="46">
        <f>'05-21 Gen Pivot'!W604</f>
        <v>889</v>
      </c>
      <c r="AJ610" s="122">
        <f>'05-21 Gen Pivot'!Y604</f>
        <v>884</v>
      </c>
      <c r="AL610" s="8">
        <f t="shared" si="259"/>
        <v>5</v>
      </c>
      <c r="AN610" s="8">
        <f t="shared" si="260"/>
        <v>799.47680000000014</v>
      </c>
      <c r="AP610" s="12">
        <f t="shared" si="261"/>
        <v>-89.523199999999861</v>
      </c>
      <c r="AR610" s="122">
        <f>'05-21 Gen Pivot'!X604</f>
        <v>1473</v>
      </c>
    </row>
    <row r="611" spans="1:44" x14ac:dyDescent="0.25">
      <c r="A611" s="126">
        <f t="shared" si="257"/>
        <v>44341.999999998545</v>
      </c>
      <c r="B611" s="171">
        <v>385</v>
      </c>
      <c r="C611" s="98"/>
      <c r="D611" s="171"/>
      <c r="E611" s="89">
        <f t="shared" si="258"/>
        <v>385</v>
      </c>
      <c r="F611" s="29">
        <f t="shared" si="237"/>
        <v>600</v>
      </c>
      <c r="G611" s="28" t="str">
        <f t="shared" si="238"/>
        <v>Yes</v>
      </c>
      <c r="H611" s="33">
        <f>'05-21 Hourly Purch Alloc'!F605</f>
        <v>150.185</v>
      </c>
      <c r="I611" s="23">
        <f t="shared" si="239"/>
        <v>11.4</v>
      </c>
      <c r="J611" s="13">
        <f t="shared" si="240"/>
        <v>150.185</v>
      </c>
      <c r="K611" s="96">
        <f t="shared" si="241"/>
        <v>150.185</v>
      </c>
      <c r="L611" s="13">
        <f t="shared" si="242"/>
        <v>724.32659999999998</v>
      </c>
      <c r="M611" s="13">
        <f t="shared" si="243"/>
        <v>889</v>
      </c>
      <c r="N611" s="13">
        <f t="shared" si="244"/>
        <v>614.74</v>
      </c>
      <c r="O611" s="11">
        <f t="shared" si="245"/>
        <v>0</v>
      </c>
      <c r="P611" s="11">
        <f t="shared" si="246"/>
        <v>0</v>
      </c>
      <c r="Q611" s="11">
        <f t="shared" si="247"/>
        <v>0</v>
      </c>
      <c r="R611" s="15">
        <f t="shared" si="248"/>
        <v>0</v>
      </c>
      <c r="S611" s="15">
        <f t="shared" si="249"/>
        <v>0</v>
      </c>
      <c r="T611" s="15">
        <f t="shared" si="250"/>
        <v>0</v>
      </c>
      <c r="U611" s="121">
        <f>'05-21 Hourly Purch Alloc'!J605</f>
        <v>23.84</v>
      </c>
      <c r="V611" s="109">
        <f t="shared" si="251"/>
        <v>0</v>
      </c>
      <c r="W611" s="16">
        <f t="shared" si="252"/>
        <v>21.206728953433903</v>
      </c>
      <c r="X611" s="17">
        <f t="shared" si="253"/>
        <v>0</v>
      </c>
      <c r="Y611" s="18">
        <f t="shared" si="254"/>
        <v>0</v>
      </c>
      <c r="Z611" s="191"/>
      <c r="AA611" s="113">
        <f t="shared" si="255"/>
        <v>0</v>
      </c>
      <c r="AB611" s="4">
        <f t="shared" si="256"/>
        <v>0</v>
      </c>
      <c r="AD611" s="8"/>
      <c r="AE611" s="46">
        <f>'05-21 Gen Pivot'!V605</f>
        <v>724.32659999999998</v>
      </c>
      <c r="AF611" s="120">
        <f>'05-21 KP Int Load &amp; Marg Loss'!N601</f>
        <v>614.74</v>
      </c>
      <c r="AG611" s="47">
        <f>'05-21 KP Int Load &amp; Marg Loss'!V601</f>
        <v>11.4</v>
      </c>
      <c r="AH611" s="46">
        <f>'05-21 Gen Pivot'!W605</f>
        <v>889</v>
      </c>
      <c r="AJ611" s="122">
        <f>'05-21 Gen Pivot'!Y605</f>
        <v>889</v>
      </c>
      <c r="AL611" s="8">
        <f t="shared" si="259"/>
        <v>0</v>
      </c>
      <c r="AN611" s="8">
        <f t="shared" si="260"/>
        <v>724.32659999999998</v>
      </c>
      <c r="AP611" s="12">
        <f t="shared" si="261"/>
        <v>-164.67340000000002</v>
      </c>
      <c r="AR611" s="122">
        <f>'05-21 Gen Pivot'!X605</f>
        <v>1473</v>
      </c>
    </row>
    <row r="612" spans="1:44" x14ac:dyDescent="0.25">
      <c r="A612" s="126">
        <f t="shared" si="257"/>
        <v>44342.041666665209</v>
      </c>
      <c r="B612" s="171">
        <v>385</v>
      </c>
      <c r="C612" s="98"/>
      <c r="D612" s="171"/>
      <c r="E612" s="89">
        <f t="shared" si="258"/>
        <v>385</v>
      </c>
      <c r="F612" s="29">
        <f t="shared" si="237"/>
        <v>601</v>
      </c>
      <c r="G612" s="28" t="str">
        <f t="shared" si="238"/>
        <v>Yes</v>
      </c>
      <c r="H612" s="33">
        <f>'05-21 Hourly Purch Alloc'!F606</f>
        <v>212.096</v>
      </c>
      <c r="I612" s="23">
        <f t="shared" si="239"/>
        <v>10.28</v>
      </c>
      <c r="J612" s="13">
        <f t="shared" si="240"/>
        <v>212.096</v>
      </c>
      <c r="K612" s="96">
        <f t="shared" si="241"/>
        <v>212.096</v>
      </c>
      <c r="L612" s="13">
        <f t="shared" si="242"/>
        <v>597.84440000000006</v>
      </c>
      <c r="M612" s="13">
        <f t="shared" si="243"/>
        <v>889</v>
      </c>
      <c r="N612" s="13">
        <f t="shared" si="244"/>
        <v>562.23</v>
      </c>
      <c r="O612" s="11">
        <f t="shared" si="245"/>
        <v>0</v>
      </c>
      <c r="P612" s="11">
        <f t="shared" si="246"/>
        <v>0</v>
      </c>
      <c r="Q612" s="11">
        <f t="shared" si="247"/>
        <v>0</v>
      </c>
      <c r="R612" s="15">
        <f t="shared" si="248"/>
        <v>0</v>
      </c>
      <c r="S612" s="15">
        <f t="shared" si="249"/>
        <v>0</v>
      </c>
      <c r="T612" s="15">
        <f t="shared" si="250"/>
        <v>0</v>
      </c>
      <c r="U612" s="121">
        <f>'05-21 Hourly Purch Alloc'!J606</f>
        <v>22.5300429993965</v>
      </c>
      <c r="V612" s="109">
        <f t="shared" si="251"/>
        <v>0</v>
      </c>
      <c r="W612" s="16">
        <f t="shared" si="252"/>
        <v>21.206728953433903</v>
      </c>
      <c r="X612" s="17">
        <f t="shared" si="253"/>
        <v>0</v>
      </c>
      <c r="Y612" s="18">
        <f t="shared" si="254"/>
        <v>0</v>
      </c>
      <c r="Z612" s="191"/>
      <c r="AA612" s="113">
        <f t="shared" si="255"/>
        <v>0</v>
      </c>
      <c r="AB612" s="4">
        <f t="shared" si="256"/>
        <v>0</v>
      </c>
      <c r="AD612" s="8"/>
      <c r="AE612" s="46">
        <f>'05-21 Gen Pivot'!V606</f>
        <v>597.84440000000006</v>
      </c>
      <c r="AF612" s="120">
        <f>'05-21 KP Int Load &amp; Marg Loss'!N602</f>
        <v>562.23</v>
      </c>
      <c r="AG612" s="47">
        <f>'05-21 KP Int Load &amp; Marg Loss'!V602</f>
        <v>10.28</v>
      </c>
      <c r="AH612" s="46">
        <f>'05-21 Gen Pivot'!W606</f>
        <v>889</v>
      </c>
      <c r="AJ612" s="122">
        <f>'05-21 Gen Pivot'!Y606</f>
        <v>889</v>
      </c>
      <c r="AL612" s="8">
        <f t="shared" si="259"/>
        <v>0</v>
      </c>
      <c r="AN612" s="8">
        <f t="shared" si="260"/>
        <v>597.84440000000006</v>
      </c>
      <c r="AP612" s="12">
        <f t="shared" si="261"/>
        <v>-291.15559999999994</v>
      </c>
      <c r="AR612" s="122">
        <f>'05-21 Gen Pivot'!X606</f>
        <v>1473</v>
      </c>
    </row>
    <row r="613" spans="1:44" x14ac:dyDescent="0.25">
      <c r="A613" s="126">
        <f t="shared" si="257"/>
        <v>44342.083333331873</v>
      </c>
      <c r="B613" s="171">
        <v>385</v>
      </c>
      <c r="C613" s="98"/>
      <c r="D613" s="171"/>
      <c r="E613" s="89">
        <f t="shared" si="258"/>
        <v>385</v>
      </c>
      <c r="F613" s="29">
        <f t="shared" si="237"/>
        <v>602</v>
      </c>
      <c r="G613" s="28" t="str">
        <f t="shared" si="238"/>
        <v>Yes</v>
      </c>
      <c r="H613" s="33">
        <f>'05-21 Hourly Purch Alloc'!F607</f>
        <v>174.15600000000001</v>
      </c>
      <c r="I613" s="23">
        <f t="shared" si="239"/>
        <v>9.4</v>
      </c>
      <c r="J613" s="13">
        <f t="shared" si="240"/>
        <v>174.15600000000001</v>
      </c>
      <c r="K613" s="96">
        <f t="shared" si="241"/>
        <v>174.15600000000001</v>
      </c>
      <c r="L613" s="13">
        <f t="shared" si="242"/>
        <v>429.40060000000005</v>
      </c>
      <c r="M613" s="13">
        <f t="shared" si="243"/>
        <v>889</v>
      </c>
      <c r="N613" s="13">
        <f t="shared" si="244"/>
        <v>523.40000000000009</v>
      </c>
      <c r="O613" s="11">
        <f t="shared" si="245"/>
        <v>0</v>
      </c>
      <c r="P613" s="11">
        <f t="shared" si="246"/>
        <v>0</v>
      </c>
      <c r="Q613" s="11">
        <f t="shared" si="247"/>
        <v>0</v>
      </c>
      <c r="R613" s="15">
        <f t="shared" si="248"/>
        <v>0</v>
      </c>
      <c r="S613" s="15">
        <f t="shared" si="249"/>
        <v>0</v>
      </c>
      <c r="T613" s="15">
        <f t="shared" si="250"/>
        <v>0</v>
      </c>
      <c r="U613" s="121">
        <f>'05-21 Hourly Purch Alloc'!J607</f>
        <v>19.869955671926316</v>
      </c>
      <c r="V613" s="109">
        <f t="shared" si="251"/>
        <v>0</v>
      </c>
      <c r="W613" s="16">
        <f t="shared" si="252"/>
        <v>21.206728953433903</v>
      </c>
      <c r="X613" s="17">
        <f t="shared" si="253"/>
        <v>0</v>
      </c>
      <c r="Y613" s="18">
        <f t="shared" si="254"/>
        <v>0</v>
      </c>
      <c r="Z613" s="191"/>
      <c r="AA613" s="113">
        <f t="shared" si="255"/>
        <v>0</v>
      </c>
      <c r="AB613" s="4">
        <f t="shared" si="256"/>
        <v>0</v>
      </c>
      <c r="AD613" s="8"/>
      <c r="AE613" s="46">
        <f>'05-21 Gen Pivot'!V607</f>
        <v>429.40060000000005</v>
      </c>
      <c r="AF613" s="120">
        <f>'05-21 KP Int Load &amp; Marg Loss'!N603</f>
        <v>523.40000000000009</v>
      </c>
      <c r="AG613" s="47">
        <f>'05-21 KP Int Load &amp; Marg Loss'!V603</f>
        <v>9.4</v>
      </c>
      <c r="AH613" s="46">
        <f>'05-21 Gen Pivot'!W607</f>
        <v>889</v>
      </c>
      <c r="AJ613" s="122">
        <f>'05-21 Gen Pivot'!Y607</f>
        <v>889</v>
      </c>
      <c r="AL613" s="8">
        <f t="shared" si="259"/>
        <v>0</v>
      </c>
      <c r="AN613" s="8">
        <f t="shared" si="260"/>
        <v>429.40060000000005</v>
      </c>
      <c r="AP613" s="12">
        <f t="shared" si="261"/>
        <v>-459.59939999999995</v>
      </c>
      <c r="AR613" s="122">
        <f>'05-21 Gen Pivot'!X607</f>
        <v>1473</v>
      </c>
    </row>
    <row r="614" spans="1:44" x14ac:dyDescent="0.25">
      <c r="A614" s="126">
        <f t="shared" si="257"/>
        <v>44342.124999998538</v>
      </c>
      <c r="B614" s="171">
        <v>385</v>
      </c>
      <c r="C614" s="98"/>
      <c r="D614" s="171"/>
      <c r="E614" s="89">
        <f t="shared" si="258"/>
        <v>385</v>
      </c>
      <c r="F614" s="29">
        <f t="shared" si="237"/>
        <v>603</v>
      </c>
      <c r="G614" s="28" t="str">
        <f t="shared" si="238"/>
        <v>Yes</v>
      </c>
      <c r="H614" s="33">
        <f>'05-21 Hourly Purch Alloc'!F608</f>
        <v>155.12900000000002</v>
      </c>
      <c r="I614" s="23">
        <f t="shared" si="239"/>
        <v>8.09</v>
      </c>
      <c r="J614" s="13">
        <f t="shared" si="240"/>
        <v>155.12900000000002</v>
      </c>
      <c r="K614" s="96">
        <f t="shared" si="241"/>
        <v>155.12900000000002</v>
      </c>
      <c r="L614" s="13">
        <f t="shared" si="242"/>
        <v>343.38839999999999</v>
      </c>
      <c r="M614" s="13">
        <f t="shared" si="243"/>
        <v>793</v>
      </c>
      <c r="N614" s="13">
        <f t="shared" si="244"/>
        <v>501.58000000000004</v>
      </c>
      <c r="O614" s="11">
        <f t="shared" si="245"/>
        <v>0</v>
      </c>
      <c r="P614" s="11">
        <f t="shared" si="246"/>
        <v>0</v>
      </c>
      <c r="Q614" s="11">
        <f t="shared" si="247"/>
        <v>0</v>
      </c>
      <c r="R614" s="15">
        <f t="shared" si="248"/>
        <v>0</v>
      </c>
      <c r="S614" s="15">
        <f t="shared" si="249"/>
        <v>0</v>
      </c>
      <c r="T614" s="15">
        <f t="shared" si="250"/>
        <v>0</v>
      </c>
      <c r="U614" s="121">
        <f>'05-21 Hourly Purch Alloc'!J608</f>
        <v>18.540047315460036</v>
      </c>
      <c r="V614" s="109">
        <f t="shared" si="251"/>
        <v>0</v>
      </c>
      <c r="W614" s="16">
        <f t="shared" si="252"/>
        <v>21.206728953433903</v>
      </c>
      <c r="X614" s="17">
        <f t="shared" si="253"/>
        <v>0</v>
      </c>
      <c r="Y614" s="18">
        <f t="shared" si="254"/>
        <v>0</v>
      </c>
      <c r="Z614" s="191"/>
      <c r="AA614" s="113">
        <f t="shared" si="255"/>
        <v>0</v>
      </c>
      <c r="AB614" s="4">
        <f t="shared" si="256"/>
        <v>0</v>
      </c>
      <c r="AD614" s="8"/>
      <c r="AE614" s="46">
        <f>'05-21 Gen Pivot'!V608</f>
        <v>343.38839999999999</v>
      </c>
      <c r="AF614" s="120">
        <f>'05-21 KP Int Load &amp; Marg Loss'!N604</f>
        <v>501.58000000000004</v>
      </c>
      <c r="AG614" s="47">
        <f>'05-21 KP Int Load &amp; Marg Loss'!V604</f>
        <v>8.09</v>
      </c>
      <c r="AH614" s="46">
        <f>'05-21 Gen Pivot'!W608</f>
        <v>793</v>
      </c>
      <c r="AJ614" s="122">
        <f>'05-21 Gen Pivot'!Y608</f>
        <v>793</v>
      </c>
      <c r="AL614" s="8">
        <f t="shared" si="259"/>
        <v>0</v>
      </c>
      <c r="AN614" s="8">
        <f t="shared" si="260"/>
        <v>343.38839999999999</v>
      </c>
      <c r="AP614" s="12">
        <f t="shared" si="261"/>
        <v>-449.61160000000001</v>
      </c>
      <c r="AR614" s="122">
        <f>'05-21 Gen Pivot'!X608</f>
        <v>1473</v>
      </c>
    </row>
    <row r="615" spans="1:44" x14ac:dyDescent="0.25">
      <c r="A615" s="126">
        <f t="shared" si="257"/>
        <v>44342.166666665202</v>
      </c>
      <c r="B615" s="171">
        <v>385</v>
      </c>
      <c r="C615" s="98"/>
      <c r="D615" s="171"/>
      <c r="E615" s="89">
        <f t="shared" si="258"/>
        <v>385</v>
      </c>
      <c r="F615" s="29">
        <f t="shared" si="237"/>
        <v>604</v>
      </c>
      <c r="G615" s="28" t="str">
        <f t="shared" si="238"/>
        <v>Yes</v>
      </c>
      <c r="H615" s="33">
        <f>'05-21 Hourly Purch Alloc'!F609</f>
        <v>138.60400000000001</v>
      </c>
      <c r="I615" s="23">
        <f t="shared" si="239"/>
        <v>7.58</v>
      </c>
      <c r="J615" s="13">
        <f t="shared" si="240"/>
        <v>138.60400000000001</v>
      </c>
      <c r="K615" s="96">
        <f t="shared" si="241"/>
        <v>138.60400000000001</v>
      </c>
      <c r="L615" s="13">
        <f t="shared" si="242"/>
        <v>340.41519999999997</v>
      </c>
      <c r="M615" s="13">
        <f t="shared" si="243"/>
        <v>784</v>
      </c>
      <c r="N615" s="13">
        <f t="shared" si="244"/>
        <v>484.04000000000008</v>
      </c>
      <c r="O615" s="11">
        <f t="shared" si="245"/>
        <v>0</v>
      </c>
      <c r="P615" s="11">
        <f t="shared" si="246"/>
        <v>0</v>
      </c>
      <c r="Q615" s="11">
        <f t="shared" si="247"/>
        <v>0</v>
      </c>
      <c r="R615" s="15">
        <f t="shared" si="248"/>
        <v>0</v>
      </c>
      <c r="S615" s="15">
        <f t="shared" si="249"/>
        <v>0</v>
      </c>
      <c r="T615" s="15">
        <f t="shared" si="250"/>
        <v>0</v>
      </c>
      <c r="U615" s="121">
        <f>'05-21 Hourly Purch Alloc'!J609</f>
        <v>17.710022798764822</v>
      </c>
      <c r="V615" s="109">
        <f t="shared" si="251"/>
        <v>0</v>
      </c>
      <c r="W615" s="16">
        <f t="shared" si="252"/>
        <v>21.206728953433903</v>
      </c>
      <c r="X615" s="17">
        <f t="shared" si="253"/>
        <v>0</v>
      </c>
      <c r="Y615" s="18">
        <f t="shared" si="254"/>
        <v>0</v>
      </c>
      <c r="Z615" s="191"/>
      <c r="AA615" s="113">
        <f t="shared" si="255"/>
        <v>0</v>
      </c>
      <c r="AB615" s="4">
        <f t="shared" si="256"/>
        <v>0</v>
      </c>
      <c r="AD615" s="8"/>
      <c r="AE615" s="46">
        <f>'05-21 Gen Pivot'!V609</f>
        <v>340.41519999999997</v>
      </c>
      <c r="AF615" s="120">
        <f>'05-21 KP Int Load &amp; Marg Loss'!N605</f>
        <v>484.04000000000008</v>
      </c>
      <c r="AG615" s="47">
        <f>'05-21 KP Int Load &amp; Marg Loss'!V605</f>
        <v>7.58</v>
      </c>
      <c r="AH615" s="46">
        <f>'05-21 Gen Pivot'!W609</f>
        <v>784</v>
      </c>
      <c r="AJ615" s="122">
        <f>'05-21 Gen Pivot'!Y609</f>
        <v>784</v>
      </c>
      <c r="AL615" s="8">
        <f t="shared" si="259"/>
        <v>0</v>
      </c>
      <c r="AN615" s="8">
        <f t="shared" si="260"/>
        <v>340.41519999999997</v>
      </c>
      <c r="AP615" s="12">
        <f t="shared" si="261"/>
        <v>-443.58480000000003</v>
      </c>
      <c r="AR615" s="122">
        <f>'05-21 Gen Pivot'!X609</f>
        <v>1473</v>
      </c>
    </row>
    <row r="616" spans="1:44" x14ac:dyDescent="0.25">
      <c r="A616" s="126">
        <f t="shared" si="257"/>
        <v>44342.208333331866</v>
      </c>
      <c r="B616" s="171">
        <v>385</v>
      </c>
      <c r="C616" s="98"/>
      <c r="D616" s="171"/>
      <c r="E616" s="89">
        <f t="shared" si="258"/>
        <v>385</v>
      </c>
      <c r="F616" s="29">
        <f t="shared" si="237"/>
        <v>605</v>
      </c>
      <c r="G616" s="28" t="str">
        <f t="shared" si="238"/>
        <v>Yes</v>
      </c>
      <c r="H616" s="33">
        <f>'05-21 Hourly Purch Alloc'!F610</f>
        <v>136.91799999999998</v>
      </c>
      <c r="I616" s="23">
        <f t="shared" si="239"/>
        <v>7.59</v>
      </c>
      <c r="J616" s="13">
        <f t="shared" si="240"/>
        <v>136.91799999999998</v>
      </c>
      <c r="K616" s="96">
        <f t="shared" si="241"/>
        <v>136.91799999999998</v>
      </c>
      <c r="L616" s="13">
        <f t="shared" si="242"/>
        <v>340.67880000000002</v>
      </c>
      <c r="M616" s="13">
        <f t="shared" si="243"/>
        <v>819.5</v>
      </c>
      <c r="N616" s="13">
        <f t="shared" si="244"/>
        <v>482.86</v>
      </c>
      <c r="O616" s="11">
        <f t="shared" si="245"/>
        <v>0</v>
      </c>
      <c r="P616" s="11">
        <f t="shared" si="246"/>
        <v>0</v>
      </c>
      <c r="Q616" s="11">
        <f t="shared" si="247"/>
        <v>0</v>
      </c>
      <c r="R616" s="15">
        <f t="shared" si="248"/>
        <v>0</v>
      </c>
      <c r="S616" s="15">
        <f t="shared" si="249"/>
        <v>0</v>
      </c>
      <c r="T616" s="15">
        <f t="shared" si="250"/>
        <v>0</v>
      </c>
      <c r="U616" s="121">
        <f>'05-21 Hourly Purch Alloc'!J610</f>
        <v>18.189975021545749</v>
      </c>
      <c r="V616" s="109">
        <f t="shared" si="251"/>
        <v>0</v>
      </c>
      <c r="W616" s="16">
        <f t="shared" si="252"/>
        <v>21.206728953433903</v>
      </c>
      <c r="X616" s="17">
        <f t="shared" si="253"/>
        <v>0</v>
      </c>
      <c r="Y616" s="18">
        <f t="shared" si="254"/>
        <v>0</v>
      </c>
      <c r="Z616" s="191"/>
      <c r="AA616" s="113">
        <f t="shared" si="255"/>
        <v>0</v>
      </c>
      <c r="AB616" s="4">
        <f t="shared" si="256"/>
        <v>0</v>
      </c>
      <c r="AD616" s="8"/>
      <c r="AE616" s="46">
        <f>'05-21 Gen Pivot'!V610</f>
        <v>340.67880000000002</v>
      </c>
      <c r="AF616" s="120">
        <f>'05-21 KP Int Load &amp; Marg Loss'!N606</f>
        <v>482.86</v>
      </c>
      <c r="AG616" s="47">
        <f>'05-21 KP Int Load &amp; Marg Loss'!V606</f>
        <v>7.59</v>
      </c>
      <c r="AH616" s="46">
        <f>'05-21 Gen Pivot'!W610</f>
        <v>819.5</v>
      </c>
      <c r="AJ616" s="122">
        <f>'05-21 Gen Pivot'!Y610</f>
        <v>819.5</v>
      </c>
      <c r="AL616" s="8">
        <f t="shared" si="259"/>
        <v>0</v>
      </c>
      <c r="AN616" s="8">
        <f t="shared" si="260"/>
        <v>340.67880000000002</v>
      </c>
      <c r="AP616" s="12">
        <f t="shared" si="261"/>
        <v>-478.82119999999998</v>
      </c>
      <c r="AR616" s="122">
        <f>'05-21 Gen Pivot'!X610</f>
        <v>1473</v>
      </c>
    </row>
    <row r="617" spans="1:44" x14ac:dyDescent="0.25">
      <c r="A617" s="126">
        <f t="shared" si="257"/>
        <v>44342.24999999853</v>
      </c>
      <c r="B617" s="171">
        <v>385</v>
      </c>
      <c r="C617" s="98"/>
      <c r="D617" s="171"/>
      <c r="E617" s="89">
        <f t="shared" si="258"/>
        <v>385</v>
      </c>
      <c r="F617" s="29">
        <f t="shared" si="237"/>
        <v>606</v>
      </c>
      <c r="G617" s="28" t="str">
        <f t="shared" si="238"/>
        <v>Yes</v>
      </c>
      <c r="H617" s="33">
        <f>'05-21 Hourly Purch Alloc'!F611</f>
        <v>145.24600000000001</v>
      </c>
      <c r="I617" s="23">
        <f t="shared" si="239"/>
        <v>7.9</v>
      </c>
      <c r="J617" s="13">
        <f t="shared" si="240"/>
        <v>145.24600000000001</v>
      </c>
      <c r="K617" s="96">
        <f t="shared" si="241"/>
        <v>145.24600000000001</v>
      </c>
      <c r="L617" s="13">
        <f t="shared" si="242"/>
        <v>344.7998</v>
      </c>
      <c r="M617" s="13">
        <f t="shared" si="243"/>
        <v>802.5</v>
      </c>
      <c r="N617" s="13">
        <f t="shared" si="244"/>
        <v>491.5</v>
      </c>
      <c r="O617" s="11">
        <f t="shared" si="245"/>
        <v>0</v>
      </c>
      <c r="P617" s="11">
        <f t="shared" si="246"/>
        <v>0</v>
      </c>
      <c r="Q617" s="11">
        <f t="shared" si="247"/>
        <v>0</v>
      </c>
      <c r="R617" s="15">
        <f t="shared" si="248"/>
        <v>0</v>
      </c>
      <c r="S617" s="15">
        <f t="shared" si="249"/>
        <v>0</v>
      </c>
      <c r="T617" s="15">
        <f t="shared" si="250"/>
        <v>0</v>
      </c>
      <c r="U617" s="121">
        <f>'05-21 Hourly Purch Alloc'!J611</f>
        <v>19.859975489858584</v>
      </c>
      <c r="V617" s="109">
        <f t="shared" si="251"/>
        <v>0</v>
      </c>
      <c r="W617" s="16">
        <f t="shared" si="252"/>
        <v>21.206728953433903</v>
      </c>
      <c r="X617" s="17">
        <f t="shared" si="253"/>
        <v>0</v>
      </c>
      <c r="Y617" s="18">
        <f t="shared" si="254"/>
        <v>0</v>
      </c>
      <c r="Z617" s="191"/>
      <c r="AA617" s="113">
        <f t="shared" si="255"/>
        <v>0</v>
      </c>
      <c r="AB617" s="4">
        <f t="shared" si="256"/>
        <v>0</v>
      </c>
      <c r="AD617" s="8"/>
      <c r="AE617" s="46">
        <f>'05-21 Gen Pivot'!V611</f>
        <v>344.7998</v>
      </c>
      <c r="AF617" s="120">
        <f>'05-21 KP Int Load &amp; Marg Loss'!N607</f>
        <v>491.5</v>
      </c>
      <c r="AG617" s="47">
        <f>'05-21 KP Int Load &amp; Marg Loss'!V607</f>
        <v>7.9</v>
      </c>
      <c r="AH617" s="46">
        <f>'05-21 Gen Pivot'!W611</f>
        <v>802.5</v>
      </c>
      <c r="AJ617" s="122">
        <f>'05-21 Gen Pivot'!Y611</f>
        <v>802.5</v>
      </c>
      <c r="AL617" s="8">
        <f t="shared" si="259"/>
        <v>0</v>
      </c>
      <c r="AN617" s="8">
        <f t="shared" si="260"/>
        <v>344.7998</v>
      </c>
      <c r="AP617" s="12">
        <f t="shared" si="261"/>
        <v>-457.7002</v>
      </c>
      <c r="AR617" s="122">
        <f>'05-21 Gen Pivot'!X611</f>
        <v>1473</v>
      </c>
    </row>
    <row r="618" spans="1:44" x14ac:dyDescent="0.25">
      <c r="A618" s="126">
        <f t="shared" si="257"/>
        <v>44342.291666665194</v>
      </c>
      <c r="B618" s="171">
        <v>385</v>
      </c>
      <c r="C618" s="98"/>
      <c r="D618" s="171"/>
      <c r="E618" s="89">
        <f t="shared" si="258"/>
        <v>385</v>
      </c>
      <c r="F618" s="29">
        <f t="shared" si="237"/>
        <v>607</v>
      </c>
      <c r="G618" s="28" t="str">
        <f t="shared" si="238"/>
        <v>Yes</v>
      </c>
      <c r="H618" s="33">
        <f>'05-21 Hourly Purch Alloc'!F612</f>
        <v>159.785</v>
      </c>
      <c r="I618" s="23">
        <f t="shared" si="239"/>
        <v>9.18</v>
      </c>
      <c r="J618" s="13">
        <f t="shared" si="240"/>
        <v>159.785</v>
      </c>
      <c r="K618" s="96">
        <f t="shared" si="241"/>
        <v>159.785</v>
      </c>
      <c r="L618" s="13">
        <f t="shared" si="242"/>
        <v>357.64599999999996</v>
      </c>
      <c r="M618" s="13">
        <f t="shared" si="243"/>
        <v>887.5</v>
      </c>
      <c r="N618" s="13">
        <f t="shared" si="244"/>
        <v>508.82</v>
      </c>
      <c r="O618" s="11">
        <f t="shared" si="245"/>
        <v>0</v>
      </c>
      <c r="P618" s="11">
        <f t="shared" si="246"/>
        <v>0</v>
      </c>
      <c r="Q618" s="11">
        <f t="shared" si="247"/>
        <v>0</v>
      </c>
      <c r="R618" s="15">
        <f t="shared" si="248"/>
        <v>0</v>
      </c>
      <c r="S618" s="15">
        <f t="shared" si="249"/>
        <v>0</v>
      </c>
      <c r="T618" s="15">
        <f t="shared" si="250"/>
        <v>0</v>
      </c>
      <c r="U618" s="121">
        <f>'05-21 Hourly Purch Alloc'!J612</f>
        <v>22.610000938761463</v>
      </c>
      <c r="V618" s="109">
        <f t="shared" si="251"/>
        <v>0</v>
      </c>
      <c r="W618" s="16">
        <f t="shared" si="252"/>
        <v>21.206728953433903</v>
      </c>
      <c r="X618" s="17">
        <f t="shared" si="253"/>
        <v>0</v>
      </c>
      <c r="Y618" s="18">
        <f t="shared" si="254"/>
        <v>0</v>
      </c>
      <c r="Z618" s="191"/>
      <c r="AA618" s="113">
        <f t="shared" si="255"/>
        <v>0</v>
      </c>
      <c r="AB618" s="4">
        <f t="shared" si="256"/>
        <v>0</v>
      </c>
      <c r="AD618" s="8"/>
      <c r="AE618" s="46">
        <f>'05-21 Gen Pivot'!V612</f>
        <v>357.64599999999996</v>
      </c>
      <c r="AF618" s="120">
        <f>'05-21 KP Int Load &amp; Marg Loss'!N608</f>
        <v>508.82</v>
      </c>
      <c r="AG618" s="47">
        <f>'05-21 KP Int Load &amp; Marg Loss'!V608</f>
        <v>9.18</v>
      </c>
      <c r="AH618" s="46">
        <f>'05-21 Gen Pivot'!W612</f>
        <v>887.5</v>
      </c>
      <c r="AJ618" s="122">
        <f>'05-21 Gen Pivot'!Y612</f>
        <v>887.5</v>
      </c>
      <c r="AL618" s="8">
        <f t="shared" si="259"/>
        <v>0</v>
      </c>
      <c r="AN618" s="8">
        <f t="shared" si="260"/>
        <v>357.64599999999996</v>
      </c>
      <c r="AP618" s="12">
        <f t="shared" si="261"/>
        <v>-529.85400000000004</v>
      </c>
      <c r="AR618" s="122">
        <f>'05-21 Gen Pivot'!X612</f>
        <v>1473</v>
      </c>
    </row>
    <row r="619" spans="1:44" x14ac:dyDescent="0.25">
      <c r="A619" s="126">
        <f t="shared" si="257"/>
        <v>44342.333333331859</v>
      </c>
      <c r="B619" s="171">
        <v>385</v>
      </c>
      <c r="C619" s="98"/>
      <c r="D619" s="171"/>
      <c r="E619" s="89">
        <f t="shared" ref="E619:E652" si="262">SUM(B619:D619)</f>
        <v>385</v>
      </c>
      <c r="F619" s="29">
        <f t="shared" si="237"/>
        <v>608</v>
      </c>
      <c r="G619" s="28" t="str">
        <f t="shared" si="238"/>
        <v>Yes</v>
      </c>
      <c r="H619" s="33">
        <f>'05-21 Hourly Purch Alloc'!F613</f>
        <v>143.5</v>
      </c>
      <c r="I619" s="23">
        <f t="shared" si="239"/>
        <v>9.8000000000000007</v>
      </c>
      <c r="J619" s="13">
        <f t="shared" si="240"/>
        <v>143.5</v>
      </c>
      <c r="K619" s="96">
        <f t="shared" si="241"/>
        <v>143.5</v>
      </c>
      <c r="L619" s="13">
        <f t="shared" si="242"/>
        <v>390.96480000000003</v>
      </c>
      <c r="M619" s="13">
        <f t="shared" si="243"/>
        <v>888</v>
      </c>
      <c r="N619" s="13">
        <f t="shared" si="244"/>
        <v>541.19000000000005</v>
      </c>
      <c r="O619" s="11">
        <f t="shared" si="245"/>
        <v>0</v>
      </c>
      <c r="P619" s="11">
        <f t="shared" si="246"/>
        <v>0</v>
      </c>
      <c r="Q619" s="11">
        <f t="shared" si="247"/>
        <v>0</v>
      </c>
      <c r="R619" s="15">
        <f t="shared" si="248"/>
        <v>0</v>
      </c>
      <c r="S619" s="15">
        <f t="shared" si="249"/>
        <v>0</v>
      </c>
      <c r="T619" s="15">
        <f t="shared" si="250"/>
        <v>0</v>
      </c>
      <c r="U619" s="121">
        <f>'05-21 Hourly Purch Alloc'!J613</f>
        <v>24.71</v>
      </c>
      <c r="V619" s="109">
        <f t="shared" si="251"/>
        <v>0</v>
      </c>
      <c r="W619" s="16">
        <f t="shared" si="252"/>
        <v>21.206728953433903</v>
      </c>
      <c r="X619" s="17">
        <f t="shared" si="253"/>
        <v>0</v>
      </c>
      <c r="Y619" s="18">
        <f t="shared" si="254"/>
        <v>0</v>
      </c>
      <c r="Z619" s="191"/>
      <c r="AA619" s="113">
        <f t="shared" si="255"/>
        <v>0</v>
      </c>
      <c r="AB619" s="4">
        <f t="shared" si="256"/>
        <v>0</v>
      </c>
      <c r="AD619" s="8"/>
      <c r="AE619" s="46">
        <f>'05-21 Gen Pivot'!V613</f>
        <v>390.96480000000003</v>
      </c>
      <c r="AF619" s="120">
        <f>'05-21 KP Int Load &amp; Marg Loss'!N609</f>
        <v>541.19000000000005</v>
      </c>
      <c r="AG619" s="47">
        <f>'05-21 KP Int Load &amp; Marg Loss'!V609</f>
        <v>9.8000000000000007</v>
      </c>
      <c r="AH619" s="46">
        <f>'05-21 Gen Pivot'!W613</f>
        <v>888</v>
      </c>
      <c r="AJ619" s="122">
        <f>'05-21 Gen Pivot'!Y613</f>
        <v>888</v>
      </c>
      <c r="AL619" s="8">
        <f t="shared" si="259"/>
        <v>0</v>
      </c>
      <c r="AN619" s="8">
        <f t="shared" si="260"/>
        <v>390.96480000000003</v>
      </c>
      <c r="AP619" s="12">
        <f t="shared" si="261"/>
        <v>-497.03519999999997</v>
      </c>
      <c r="AR619" s="122">
        <f>'05-21 Gen Pivot'!X613</f>
        <v>1473</v>
      </c>
    </row>
    <row r="620" spans="1:44" x14ac:dyDescent="0.25">
      <c r="A620" s="126">
        <f t="shared" si="257"/>
        <v>44342.374999998523</v>
      </c>
      <c r="B620" s="171">
        <v>385</v>
      </c>
      <c r="C620" s="98"/>
      <c r="D620" s="171"/>
      <c r="E620" s="89">
        <f t="shared" si="262"/>
        <v>385</v>
      </c>
      <c r="F620" s="29">
        <f t="shared" si="237"/>
        <v>609</v>
      </c>
      <c r="G620" s="28" t="str">
        <f t="shared" si="238"/>
        <v>Yes</v>
      </c>
      <c r="H620" s="33">
        <f>'05-21 Hourly Purch Alloc'!F614</f>
        <v>144.54000000000002</v>
      </c>
      <c r="I620" s="23">
        <f t="shared" si="239"/>
        <v>10.32</v>
      </c>
      <c r="J620" s="13">
        <f t="shared" si="240"/>
        <v>144.54000000000002</v>
      </c>
      <c r="K620" s="96">
        <f t="shared" si="241"/>
        <v>144.54000000000002</v>
      </c>
      <c r="L620" s="13">
        <f t="shared" si="242"/>
        <v>435.16499999999996</v>
      </c>
      <c r="M620" s="13">
        <f t="shared" si="243"/>
        <v>888</v>
      </c>
      <c r="N620" s="13">
        <f t="shared" si="244"/>
        <v>577.66</v>
      </c>
      <c r="O620" s="11">
        <f t="shared" si="245"/>
        <v>0</v>
      </c>
      <c r="P620" s="11">
        <f t="shared" si="246"/>
        <v>0</v>
      </c>
      <c r="Q620" s="11">
        <f t="shared" si="247"/>
        <v>0</v>
      </c>
      <c r="R620" s="15">
        <f t="shared" si="248"/>
        <v>0</v>
      </c>
      <c r="S620" s="15">
        <f t="shared" si="249"/>
        <v>0</v>
      </c>
      <c r="T620" s="15">
        <f t="shared" si="250"/>
        <v>0</v>
      </c>
      <c r="U620" s="121">
        <f>'05-21 Hourly Purch Alloc'!J614</f>
        <v>29.162971080669713</v>
      </c>
      <c r="V620" s="109">
        <f t="shared" si="251"/>
        <v>0</v>
      </c>
      <c r="W620" s="16">
        <f t="shared" si="252"/>
        <v>21.206728953433903</v>
      </c>
      <c r="X620" s="17">
        <f t="shared" si="253"/>
        <v>0</v>
      </c>
      <c r="Y620" s="18">
        <f t="shared" si="254"/>
        <v>0</v>
      </c>
      <c r="Z620" s="191"/>
      <c r="AA620" s="113">
        <f t="shared" si="255"/>
        <v>0</v>
      </c>
      <c r="AB620" s="4">
        <f t="shared" si="256"/>
        <v>0</v>
      </c>
      <c r="AD620" s="8"/>
      <c r="AE620" s="46">
        <f>'05-21 Gen Pivot'!V614</f>
        <v>435.16499999999996</v>
      </c>
      <c r="AF620" s="120">
        <f>'05-21 KP Int Load &amp; Marg Loss'!N610</f>
        <v>577.66</v>
      </c>
      <c r="AG620" s="47">
        <f>'05-21 KP Int Load &amp; Marg Loss'!V610</f>
        <v>10.32</v>
      </c>
      <c r="AH620" s="46">
        <f>'05-21 Gen Pivot'!W614</f>
        <v>888</v>
      </c>
      <c r="AJ620" s="122">
        <f>'05-21 Gen Pivot'!Y614</f>
        <v>888</v>
      </c>
      <c r="AL620" s="8">
        <f t="shared" si="259"/>
        <v>0</v>
      </c>
      <c r="AN620" s="8">
        <f t="shared" si="260"/>
        <v>435.16499999999996</v>
      </c>
      <c r="AP620" s="12">
        <f t="shared" si="261"/>
        <v>-452.83500000000004</v>
      </c>
      <c r="AR620" s="122">
        <f>'05-21 Gen Pivot'!X614</f>
        <v>1473</v>
      </c>
    </row>
    <row r="621" spans="1:44" x14ac:dyDescent="0.25">
      <c r="A621" s="126">
        <f t="shared" si="257"/>
        <v>44342.416666665187</v>
      </c>
      <c r="B621" s="171">
        <v>385</v>
      </c>
      <c r="C621" s="98"/>
      <c r="D621" s="171"/>
      <c r="E621" s="89">
        <f t="shared" si="262"/>
        <v>385</v>
      </c>
      <c r="F621" s="29">
        <f t="shared" si="237"/>
        <v>610</v>
      </c>
      <c r="G621" s="28" t="str">
        <f t="shared" si="238"/>
        <v>Yes</v>
      </c>
      <c r="H621" s="33">
        <f>'05-21 Hourly Purch Alloc'!F615</f>
        <v>37.707999999999998</v>
      </c>
      <c r="I621" s="23">
        <f t="shared" si="239"/>
        <v>11.2</v>
      </c>
      <c r="J621" s="13">
        <f t="shared" si="240"/>
        <v>37.707999999999998</v>
      </c>
      <c r="K621" s="96">
        <f t="shared" si="241"/>
        <v>37.707999999999998</v>
      </c>
      <c r="L621" s="13">
        <f t="shared" si="242"/>
        <v>570.09699999999998</v>
      </c>
      <c r="M621" s="13">
        <f t="shared" si="243"/>
        <v>888</v>
      </c>
      <c r="N621" s="13">
        <f t="shared" si="244"/>
        <v>619.01</v>
      </c>
      <c r="O621" s="11">
        <f t="shared" si="245"/>
        <v>0</v>
      </c>
      <c r="P621" s="11">
        <f t="shared" si="246"/>
        <v>0</v>
      </c>
      <c r="Q621" s="11">
        <f t="shared" si="247"/>
        <v>0</v>
      </c>
      <c r="R621" s="15">
        <f t="shared" si="248"/>
        <v>0</v>
      </c>
      <c r="S621" s="15">
        <f t="shared" si="249"/>
        <v>0</v>
      </c>
      <c r="T621" s="15">
        <f t="shared" si="250"/>
        <v>0</v>
      </c>
      <c r="U621" s="121">
        <f>'05-21 Hourly Purch Alloc'!J615</f>
        <v>31.385994696085724</v>
      </c>
      <c r="V621" s="109">
        <f t="shared" si="251"/>
        <v>0</v>
      </c>
      <c r="W621" s="16">
        <f t="shared" si="252"/>
        <v>21.206728953433903</v>
      </c>
      <c r="X621" s="17">
        <f t="shared" si="253"/>
        <v>0</v>
      </c>
      <c r="Y621" s="18">
        <f t="shared" si="254"/>
        <v>0</v>
      </c>
      <c r="Z621" s="191"/>
      <c r="AA621" s="113">
        <f t="shared" si="255"/>
        <v>0</v>
      </c>
      <c r="AB621" s="4">
        <f t="shared" si="256"/>
        <v>0</v>
      </c>
      <c r="AD621" s="8"/>
      <c r="AE621" s="46">
        <f>'05-21 Gen Pivot'!V615</f>
        <v>570.09699999999998</v>
      </c>
      <c r="AF621" s="120">
        <f>'05-21 KP Int Load &amp; Marg Loss'!N611</f>
        <v>619.01</v>
      </c>
      <c r="AG621" s="47">
        <f>'05-21 KP Int Load &amp; Marg Loss'!V611</f>
        <v>11.2</v>
      </c>
      <c r="AH621" s="46">
        <f>'05-21 Gen Pivot'!W615</f>
        <v>888</v>
      </c>
      <c r="AJ621" s="122">
        <f>'05-21 Gen Pivot'!Y615</f>
        <v>888</v>
      </c>
      <c r="AL621" s="8">
        <f t="shared" si="259"/>
        <v>0</v>
      </c>
      <c r="AN621" s="8">
        <f t="shared" si="260"/>
        <v>570.09699999999998</v>
      </c>
      <c r="AP621" s="12">
        <f t="shared" si="261"/>
        <v>-317.90300000000002</v>
      </c>
      <c r="AR621" s="122">
        <f>'05-21 Gen Pivot'!X615</f>
        <v>1473</v>
      </c>
    </row>
    <row r="622" spans="1:44" x14ac:dyDescent="0.25">
      <c r="A622" s="126">
        <f t="shared" si="257"/>
        <v>44342.458333331851</v>
      </c>
      <c r="B622" s="171">
        <v>385</v>
      </c>
      <c r="C622" s="98"/>
      <c r="D622" s="171"/>
      <c r="E622" s="89">
        <f t="shared" si="262"/>
        <v>385</v>
      </c>
      <c r="F622" s="29">
        <f t="shared" si="237"/>
        <v>611</v>
      </c>
      <c r="G622" s="28" t="str">
        <f t="shared" si="238"/>
        <v>Yes</v>
      </c>
      <c r="H622" s="33">
        <f>'05-21 Hourly Purch Alloc'!F616</f>
        <v>0</v>
      </c>
      <c r="I622" s="23">
        <f t="shared" si="239"/>
        <v>12.509999999999998</v>
      </c>
      <c r="J622" s="13">
        <f t="shared" si="240"/>
        <v>0</v>
      </c>
      <c r="K622" s="96">
        <f t="shared" si="241"/>
        <v>0</v>
      </c>
      <c r="L622" s="13">
        <f t="shared" si="242"/>
        <v>752.69439999999997</v>
      </c>
      <c r="M622" s="13">
        <f t="shared" si="243"/>
        <v>889</v>
      </c>
      <c r="N622" s="13">
        <f t="shared" si="244"/>
        <v>679.89999999999986</v>
      </c>
      <c r="O622" s="11">
        <f t="shared" si="245"/>
        <v>0</v>
      </c>
      <c r="P622" s="11">
        <f t="shared" si="246"/>
        <v>0</v>
      </c>
      <c r="Q622" s="11">
        <f t="shared" si="247"/>
        <v>0</v>
      </c>
      <c r="R622" s="15">
        <f t="shared" si="248"/>
        <v>0</v>
      </c>
      <c r="S622" s="15">
        <f t="shared" si="249"/>
        <v>0</v>
      </c>
      <c r="T622" s="15">
        <f t="shared" si="250"/>
        <v>0</v>
      </c>
      <c r="U622" s="121">
        <f>'05-21 Hourly Purch Alloc'!J616</f>
        <v>0</v>
      </c>
      <c r="V622" s="109">
        <f t="shared" si="251"/>
        <v>0</v>
      </c>
      <c r="W622" s="16">
        <f t="shared" si="252"/>
        <v>21.206728953433903</v>
      </c>
      <c r="X622" s="17">
        <f t="shared" si="253"/>
        <v>0</v>
      </c>
      <c r="Y622" s="18">
        <f t="shared" si="254"/>
        <v>0</v>
      </c>
      <c r="Z622" s="191"/>
      <c r="AA622" s="113">
        <f t="shared" si="255"/>
        <v>0</v>
      </c>
      <c r="AB622" s="4">
        <f t="shared" si="256"/>
        <v>0</v>
      </c>
      <c r="AD622" s="8"/>
      <c r="AE622" s="46">
        <f>'05-21 Gen Pivot'!V616</f>
        <v>752.69439999999997</v>
      </c>
      <c r="AF622" s="120">
        <f>'05-21 KP Int Load &amp; Marg Loss'!N612</f>
        <v>679.89999999999986</v>
      </c>
      <c r="AG622" s="47">
        <f>'05-21 KP Int Load &amp; Marg Loss'!V612</f>
        <v>12.509999999999998</v>
      </c>
      <c r="AH622" s="46">
        <f>'05-21 Gen Pivot'!W616</f>
        <v>889</v>
      </c>
      <c r="AJ622" s="122">
        <f>'05-21 Gen Pivot'!Y616</f>
        <v>889</v>
      </c>
      <c r="AL622" s="8">
        <f t="shared" si="259"/>
        <v>0</v>
      </c>
      <c r="AN622" s="8">
        <f t="shared" si="260"/>
        <v>752.69439999999997</v>
      </c>
      <c r="AP622" s="12">
        <f t="shared" si="261"/>
        <v>-136.30560000000003</v>
      </c>
      <c r="AR622" s="122">
        <f>'05-21 Gen Pivot'!X616</f>
        <v>1473</v>
      </c>
    </row>
    <row r="623" spans="1:44" x14ac:dyDescent="0.25">
      <c r="A623" s="126">
        <f t="shared" si="257"/>
        <v>44342.499999998516</v>
      </c>
      <c r="B623" s="171">
        <v>385</v>
      </c>
      <c r="C623" s="98"/>
      <c r="D623" s="171"/>
      <c r="E623" s="89">
        <f t="shared" si="262"/>
        <v>385</v>
      </c>
      <c r="F623" s="29">
        <f t="shared" si="237"/>
        <v>612</v>
      </c>
      <c r="G623" s="28" t="str">
        <f t="shared" si="238"/>
        <v>Yes</v>
      </c>
      <c r="H623" s="33">
        <f>'05-21 Hourly Purch Alloc'!F617</f>
        <v>35.253999999999998</v>
      </c>
      <c r="I623" s="23">
        <f t="shared" si="239"/>
        <v>13.38</v>
      </c>
      <c r="J623" s="13">
        <f t="shared" si="240"/>
        <v>35.253999999999998</v>
      </c>
      <c r="K623" s="96">
        <f t="shared" si="241"/>
        <v>35.253999999999998</v>
      </c>
      <c r="L623" s="13">
        <f t="shared" si="242"/>
        <v>792.88220000000001</v>
      </c>
      <c r="M623" s="13">
        <f t="shared" si="243"/>
        <v>889</v>
      </c>
      <c r="N623" s="13">
        <f t="shared" si="244"/>
        <v>713.68</v>
      </c>
      <c r="O623" s="11">
        <f t="shared" si="245"/>
        <v>0</v>
      </c>
      <c r="P623" s="11">
        <f t="shared" si="246"/>
        <v>0</v>
      </c>
      <c r="Q623" s="11">
        <f t="shared" si="247"/>
        <v>0</v>
      </c>
      <c r="R623" s="15">
        <f t="shared" si="248"/>
        <v>0</v>
      </c>
      <c r="S623" s="15">
        <f t="shared" si="249"/>
        <v>0</v>
      </c>
      <c r="T623" s="15">
        <f t="shared" si="250"/>
        <v>0</v>
      </c>
      <c r="U623" s="121">
        <f>'05-21 Hourly Purch Alloc'!J617</f>
        <v>28.584000000000003</v>
      </c>
      <c r="V623" s="109">
        <f t="shared" si="251"/>
        <v>0</v>
      </c>
      <c r="W623" s="16">
        <f t="shared" si="252"/>
        <v>21.206728953433903</v>
      </c>
      <c r="X623" s="17">
        <f t="shared" si="253"/>
        <v>0</v>
      </c>
      <c r="Y623" s="18">
        <f t="shared" si="254"/>
        <v>0</v>
      </c>
      <c r="Z623" s="191"/>
      <c r="AA623" s="113">
        <f t="shared" si="255"/>
        <v>0</v>
      </c>
      <c r="AB623" s="4">
        <f t="shared" si="256"/>
        <v>0</v>
      </c>
      <c r="AD623" s="8"/>
      <c r="AE623" s="46">
        <f>'05-21 Gen Pivot'!V617</f>
        <v>792.88220000000001</v>
      </c>
      <c r="AF623" s="120">
        <f>'05-21 KP Int Load &amp; Marg Loss'!N613</f>
        <v>713.68</v>
      </c>
      <c r="AG623" s="47">
        <f>'05-21 KP Int Load &amp; Marg Loss'!V613</f>
        <v>13.38</v>
      </c>
      <c r="AH623" s="46">
        <f>'05-21 Gen Pivot'!W617</f>
        <v>889</v>
      </c>
      <c r="AJ623" s="122">
        <f>'05-21 Gen Pivot'!Y617</f>
        <v>889</v>
      </c>
      <c r="AL623" s="8">
        <f t="shared" si="259"/>
        <v>0</v>
      </c>
      <c r="AN623" s="8">
        <f t="shared" si="260"/>
        <v>792.88220000000001</v>
      </c>
      <c r="AP623" s="12">
        <f t="shared" si="261"/>
        <v>-96.117799999999988</v>
      </c>
      <c r="AR623" s="122">
        <f>'05-21 Gen Pivot'!X617</f>
        <v>1473</v>
      </c>
    </row>
    <row r="624" spans="1:44" x14ac:dyDescent="0.25">
      <c r="A624" s="126">
        <f t="shared" si="257"/>
        <v>44342.54166666518</v>
      </c>
      <c r="B624" s="171">
        <v>385</v>
      </c>
      <c r="C624" s="98"/>
      <c r="D624" s="171"/>
      <c r="E624" s="89">
        <f t="shared" si="262"/>
        <v>385</v>
      </c>
      <c r="F624" s="29">
        <f t="shared" si="237"/>
        <v>613</v>
      </c>
      <c r="G624" s="28" t="str">
        <f t="shared" si="238"/>
        <v>Yes</v>
      </c>
      <c r="H624" s="33">
        <f>'05-21 Hourly Purch Alloc'!F618</f>
        <v>0</v>
      </c>
      <c r="I624" s="23">
        <f t="shared" si="239"/>
        <v>14.15</v>
      </c>
      <c r="J624" s="13">
        <f t="shared" si="240"/>
        <v>0</v>
      </c>
      <c r="K624" s="96">
        <f t="shared" si="241"/>
        <v>0</v>
      </c>
      <c r="L624" s="13">
        <f t="shared" si="242"/>
        <v>834.13680000000011</v>
      </c>
      <c r="M624" s="13">
        <f t="shared" si="243"/>
        <v>889</v>
      </c>
      <c r="N624" s="13">
        <f t="shared" si="244"/>
        <v>754.79000000000008</v>
      </c>
      <c r="O624" s="11">
        <f t="shared" si="245"/>
        <v>0</v>
      </c>
      <c r="P624" s="11">
        <f t="shared" si="246"/>
        <v>0</v>
      </c>
      <c r="Q624" s="11">
        <f t="shared" si="247"/>
        <v>0</v>
      </c>
      <c r="R624" s="15">
        <f t="shared" si="248"/>
        <v>0</v>
      </c>
      <c r="S624" s="15">
        <f t="shared" si="249"/>
        <v>0</v>
      </c>
      <c r="T624" s="15">
        <f t="shared" si="250"/>
        <v>0</v>
      </c>
      <c r="U624" s="121">
        <f>'05-21 Hourly Purch Alloc'!J618</f>
        <v>0</v>
      </c>
      <c r="V624" s="109">
        <f t="shared" si="251"/>
        <v>0</v>
      </c>
      <c r="W624" s="16">
        <f t="shared" si="252"/>
        <v>21.206728953433903</v>
      </c>
      <c r="X624" s="17">
        <f t="shared" si="253"/>
        <v>0</v>
      </c>
      <c r="Y624" s="18">
        <f t="shared" si="254"/>
        <v>0</v>
      </c>
      <c r="Z624" s="191"/>
      <c r="AA624" s="113">
        <f t="shared" si="255"/>
        <v>0</v>
      </c>
      <c r="AB624" s="4">
        <f t="shared" si="256"/>
        <v>0</v>
      </c>
      <c r="AD624" s="8"/>
      <c r="AE624" s="46">
        <f>'05-21 Gen Pivot'!V618</f>
        <v>834.13680000000011</v>
      </c>
      <c r="AF624" s="120">
        <f>'05-21 KP Int Load &amp; Marg Loss'!N614</f>
        <v>754.79000000000008</v>
      </c>
      <c r="AG624" s="47">
        <f>'05-21 KP Int Load &amp; Marg Loss'!V614</f>
        <v>14.15</v>
      </c>
      <c r="AH624" s="46">
        <f>'05-21 Gen Pivot'!W618</f>
        <v>889</v>
      </c>
      <c r="AJ624" s="122">
        <f>'05-21 Gen Pivot'!Y618</f>
        <v>889</v>
      </c>
      <c r="AL624" s="8">
        <f t="shared" si="259"/>
        <v>0</v>
      </c>
      <c r="AN624" s="8">
        <f t="shared" si="260"/>
        <v>834.13680000000011</v>
      </c>
      <c r="AP624" s="12">
        <f t="shared" si="261"/>
        <v>-54.863199999999892</v>
      </c>
      <c r="AR624" s="122">
        <f>'05-21 Gen Pivot'!X618</f>
        <v>1473</v>
      </c>
    </row>
    <row r="625" spans="1:44" x14ac:dyDescent="0.25">
      <c r="A625" s="126">
        <f t="shared" si="257"/>
        <v>44342.583333331844</v>
      </c>
      <c r="B625" s="171">
        <v>385</v>
      </c>
      <c r="C625" s="98"/>
      <c r="D625" s="171"/>
      <c r="E625" s="89">
        <f t="shared" si="262"/>
        <v>385</v>
      </c>
      <c r="F625" s="29">
        <f t="shared" si="237"/>
        <v>614</v>
      </c>
      <c r="G625" s="28" t="str">
        <f t="shared" si="238"/>
        <v>Yes</v>
      </c>
      <c r="H625" s="33">
        <f>'05-21 Hourly Purch Alloc'!F619</f>
        <v>0</v>
      </c>
      <c r="I625" s="23">
        <f t="shared" si="239"/>
        <v>15.08</v>
      </c>
      <c r="J625" s="13">
        <f t="shared" si="240"/>
        <v>0</v>
      </c>
      <c r="K625" s="96">
        <f t="shared" si="241"/>
        <v>0</v>
      </c>
      <c r="L625" s="13">
        <f t="shared" si="242"/>
        <v>827.08299999999997</v>
      </c>
      <c r="M625" s="13">
        <f t="shared" si="243"/>
        <v>888</v>
      </c>
      <c r="N625" s="13">
        <f t="shared" si="244"/>
        <v>780.4</v>
      </c>
      <c r="O625" s="11">
        <f t="shared" si="245"/>
        <v>0</v>
      </c>
      <c r="P625" s="11">
        <f t="shared" si="246"/>
        <v>0</v>
      </c>
      <c r="Q625" s="11">
        <f t="shared" si="247"/>
        <v>0</v>
      </c>
      <c r="R625" s="15">
        <f t="shared" si="248"/>
        <v>0</v>
      </c>
      <c r="S625" s="15">
        <f t="shared" si="249"/>
        <v>0</v>
      </c>
      <c r="T625" s="15">
        <f t="shared" si="250"/>
        <v>0</v>
      </c>
      <c r="U625" s="121">
        <f>'05-21 Hourly Purch Alloc'!J619</f>
        <v>0</v>
      </c>
      <c r="V625" s="109">
        <f t="shared" si="251"/>
        <v>0</v>
      </c>
      <c r="W625" s="16">
        <f t="shared" si="252"/>
        <v>21.206728953433903</v>
      </c>
      <c r="X625" s="17">
        <f t="shared" si="253"/>
        <v>0</v>
      </c>
      <c r="Y625" s="18">
        <f t="shared" si="254"/>
        <v>0</v>
      </c>
      <c r="Z625" s="191"/>
      <c r="AA625" s="113">
        <f t="shared" si="255"/>
        <v>0</v>
      </c>
      <c r="AB625" s="4">
        <f t="shared" si="256"/>
        <v>0</v>
      </c>
      <c r="AD625" s="8"/>
      <c r="AE625" s="46">
        <f>'05-21 Gen Pivot'!V619</f>
        <v>827.08299999999997</v>
      </c>
      <c r="AF625" s="120">
        <f>'05-21 KP Int Load &amp; Marg Loss'!N615</f>
        <v>780.4</v>
      </c>
      <c r="AG625" s="47">
        <f>'05-21 KP Int Load &amp; Marg Loss'!V615</f>
        <v>15.08</v>
      </c>
      <c r="AH625" s="46">
        <f>'05-21 Gen Pivot'!W619</f>
        <v>888</v>
      </c>
      <c r="AJ625" s="122">
        <f>'05-21 Gen Pivot'!Y619</f>
        <v>888</v>
      </c>
      <c r="AL625" s="8">
        <f t="shared" si="259"/>
        <v>0</v>
      </c>
      <c r="AN625" s="8">
        <f t="shared" si="260"/>
        <v>827.08299999999997</v>
      </c>
      <c r="AP625" s="12">
        <f t="shared" si="261"/>
        <v>-60.91700000000003</v>
      </c>
      <c r="AR625" s="122">
        <f>'05-21 Gen Pivot'!X619</f>
        <v>1473</v>
      </c>
    </row>
    <row r="626" spans="1:44" x14ac:dyDescent="0.25">
      <c r="A626" s="126">
        <f t="shared" si="257"/>
        <v>44342.624999998508</v>
      </c>
      <c r="B626" s="171">
        <v>385</v>
      </c>
      <c r="C626" s="98"/>
      <c r="D626" s="171"/>
      <c r="E626" s="89">
        <f t="shared" si="262"/>
        <v>385</v>
      </c>
      <c r="F626" s="29">
        <f t="shared" si="237"/>
        <v>615</v>
      </c>
      <c r="G626" s="28" t="str">
        <f t="shared" si="238"/>
        <v>Yes</v>
      </c>
      <c r="H626" s="33">
        <f>'05-21 Hourly Purch Alloc'!F620</f>
        <v>93.95</v>
      </c>
      <c r="I626" s="23">
        <f t="shared" si="239"/>
        <v>16.060000000000002</v>
      </c>
      <c r="J626" s="13">
        <f t="shared" si="240"/>
        <v>93.95</v>
      </c>
      <c r="K626" s="96">
        <f t="shared" si="241"/>
        <v>93.95</v>
      </c>
      <c r="L626" s="13">
        <f t="shared" si="242"/>
        <v>693.44259999999997</v>
      </c>
      <c r="M626" s="13">
        <f t="shared" si="243"/>
        <v>888</v>
      </c>
      <c r="N626" s="13">
        <f t="shared" si="244"/>
        <v>803.46</v>
      </c>
      <c r="O626" s="11">
        <f t="shared" si="245"/>
        <v>0</v>
      </c>
      <c r="P626" s="11">
        <f t="shared" si="246"/>
        <v>0</v>
      </c>
      <c r="Q626" s="11">
        <f t="shared" si="247"/>
        <v>0</v>
      </c>
      <c r="R626" s="15">
        <f t="shared" si="248"/>
        <v>0</v>
      </c>
      <c r="S626" s="15">
        <f t="shared" si="249"/>
        <v>0</v>
      </c>
      <c r="T626" s="15">
        <f t="shared" si="250"/>
        <v>0</v>
      </c>
      <c r="U626" s="121">
        <f>'05-21 Hourly Purch Alloc'!J620</f>
        <v>72.794994411921238</v>
      </c>
      <c r="V626" s="109">
        <f t="shared" si="251"/>
        <v>0</v>
      </c>
      <c r="W626" s="16">
        <f t="shared" si="252"/>
        <v>21.206728953433903</v>
      </c>
      <c r="X626" s="17">
        <f t="shared" si="253"/>
        <v>0</v>
      </c>
      <c r="Y626" s="18">
        <f t="shared" si="254"/>
        <v>0</v>
      </c>
      <c r="Z626" s="191"/>
      <c r="AA626" s="113">
        <f t="shared" si="255"/>
        <v>0</v>
      </c>
      <c r="AB626" s="4">
        <f t="shared" si="256"/>
        <v>0</v>
      </c>
      <c r="AD626" s="8"/>
      <c r="AE626" s="46">
        <f>'05-21 Gen Pivot'!V620</f>
        <v>693.44259999999997</v>
      </c>
      <c r="AF626" s="120">
        <f>'05-21 KP Int Load &amp; Marg Loss'!N616</f>
        <v>803.46</v>
      </c>
      <c r="AG626" s="47">
        <f>'05-21 KP Int Load &amp; Marg Loss'!V616</f>
        <v>16.060000000000002</v>
      </c>
      <c r="AH626" s="46">
        <f>'05-21 Gen Pivot'!W620</f>
        <v>888</v>
      </c>
      <c r="AJ626" s="122">
        <f>'05-21 Gen Pivot'!Y620</f>
        <v>888</v>
      </c>
      <c r="AL626" s="8">
        <f t="shared" si="259"/>
        <v>0</v>
      </c>
      <c r="AN626" s="8">
        <f t="shared" si="260"/>
        <v>693.44259999999997</v>
      </c>
      <c r="AP626" s="12">
        <f t="shared" si="261"/>
        <v>-194.55740000000003</v>
      </c>
      <c r="AR626" s="122">
        <f>'05-21 Gen Pivot'!X620</f>
        <v>1473</v>
      </c>
    </row>
    <row r="627" spans="1:44" x14ac:dyDescent="0.25">
      <c r="A627" s="126">
        <f t="shared" si="257"/>
        <v>44342.666666665173</v>
      </c>
      <c r="B627" s="171">
        <v>385</v>
      </c>
      <c r="C627" s="98"/>
      <c r="D627" s="171"/>
      <c r="E627" s="89">
        <f t="shared" si="262"/>
        <v>385</v>
      </c>
      <c r="F627" s="29">
        <f t="shared" si="237"/>
        <v>616</v>
      </c>
      <c r="G627" s="28" t="str">
        <f t="shared" si="238"/>
        <v>Yes</v>
      </c>
      <c r="H627" s="33">
        <f>'05-21 Hourly Purch Alloc'!F621</f>
        <v>97.474000000000018</v>
      </c>
      <c r="I627" s="23">
        <f t="shared" si="239"/>
        <v>16.559999999999999</v>
      </c>
      <c r="J627" s="13">
        <f t="shared" si="240"/>
        <v>97.474000000000018</v>
      </c>
      <c r="K627" s="96">
        <f t="shared" si="241"/>
        <v>97.474000000000018</v>
      </c>
      <c r="L627" s="13">
        <f t="shared" si="242"/>
        <v>684.08360000000005</v>
      </c>
      <c r="M627" s="13">
        <f t="shared" si="243"/>
        <v>888.5</v>
      </c>
      <c r="N627" s="13">
        <f t="shared" si="244"/>
        <v>798.11</v>
      </c>
      <c r="O627" s="11">
        <f t="shared" si="245"/>
        <v>0</v>
      </c>
      <c r="P627" s="11">
        <f t="shared" si="246"/>
        <v>0</v>
      </c>
      <c r="Q627" s="11">
        <f t="shared" si="247"/>
        <v>0</v>
      </c>
      <c r="R627" s="15">
        <f t="shared" si="248"/>
        <v>0</v>
      </c>
      <c r="S627" s="15">
        <f t="shared" si="249"/>
        <v>0</v>
      </c>
      <c r="T627" s="15">
        <f t="shared" si="250"/>
        <v>0</v>
      </c>
      <c r="U627" s="121">
        <f>'05-21 Hourly Purch Alloc'!J621</f>
        <v>195.15699471653977</v>
      </c>
      <c r="V627" s="109">
        <f t="shared" si="251"/>
        <v>0</v>
      </c>
      <c r="W627" s="16">
        <f t="shared" si="252"/>
        <v>21.206728953433903</v>
      </c>
      <c r="X627" s="17">
        <f t="shared" si="253"/>
        <v>0</v>
      </c>
      <c r="Y627" s="18">
        <f t="shared" si="254"/>
        <v>0</v>
      </c>
      <c r="Z627" s="191"/>
      <c r="AA627" s="113">
        <f t="shared" si="255"/>
        <v>0</v>
      </c>
      <c r="AB627" s="4">
        <f t="shared" si="256"/>
        <v>0</v>
      </c>
      <c r="AD627" s="8"/>
      <c r="AE627" s="46">
        <f>'05-21 Gen Pivot'!V621</f>
        <v>684.08360000000005</v>
      </c>
      <c r="AF627" s="120">
        <f>'05-21 KP Int Load &amp; Marg Loss'!N617</f>
        <v>798.11</v>
      </c>
      <c r="AG627" s="47">
        <f>'05-21 KP Int Load &amp; Marg Loss'!V617</f>
        <v>16.559999999999999</v>
      </c>
      <c r="AH627" s="46">
        <f>'05-21 Gen Pivot'!W621</f>
        <v>888.5</v>
      </c>
      <c r="AJ627" s="122">
        <f>'05-21 Gen Pivot'!Y621</f>
        <v>888.5</v>
      </c>
      <c r="AL627" s="8">
        <f t="shared" si="259"/>
        <v>0</v>
      </c>
      <c r="AN627" s="8">
        <f t="shared" si="260"/>
        <v>684.08360000000005</v>
      </c>
      <c r="AP627" s="12">
        <f t="shared" si="261"/>
        <v>-204.41639999999995</v>
      </c>
      <c r="AR627" s="122">
        <f>'05-21 Gen Pivot'!X621</f>
        <v>1473</v>
      </c>
    </row>
    <row r="628" spans="1:44" x14ac:dyDescent="0.25">
      <c r="A628" s="126">
        <f t="shared" si="257"/>
        <v>44342.708333331837</v>
      </c>
      <c r="B628" s="171">
        <v>385</v>
      </c>
      <c r="C628" s="98"/>
      <c r="D628" s="171"/>
      <c r="E628" s="89">
        <f t="shared" si="262"/>
        <v>385</v>
      </c>
      <c r="F628" s="29">
        <f t="shared" si="237"/>
        <v>617</v>
      </c>
      <c r="G628" s="28" t="str">
        <f t="shared" si="238"/>
        <v>Yes</v>
      </c>
      <c r="H628" s="33">
        <f>'05-21 Hourly Purch Alloc'!F622</f>
        <v>55.180000000000007</v>
      </c>
      <c r="I628" s="23">
        <f t="shared" si="239"/>
        <v>15.94</v>
      </c>
      <c r="J628" s="13">
        <f t="shared" si="240"/>
        <v>55.180000000000007</v>
      </c>
      <c r="K628" s="96">
        <f t="shared" si="241"/>
        <v>55.180000000000007</v>
      </c>
      <c r="L628" s="13">
        <f t="shared" si="242"/>
        <v>708.17020000000002</v>
      </c>
      <c r="M628" s="13">
        <f t="shared" si="243"/>
        <v>888.5</v>
      </c>
      <c r="N628" s="13">
        <f t="shared" si="244"/>
        <v>779.28</v>
      </c>
      <c r="O628" s="11">
        <f t="shared" si="245"/>
        <v>0</v>
      </c>
      <c r="P628" s="11">
        <f t="shared" si="246"/>
        <v>0</v>
      </c>
      <c r="Q628" s="11">
        <f t="shared" si="247"/>
        <v>0</v>
      </c>
      <c r="R628" s="15">
        <f t="shared" si="248"/>
        <v>0</v>
      </c>
      <c r="S628" s="15">
        <f t="shared" si="249"/>
        <v>0</v>
      </c>
      <c r="T628" s="15">
        <f t="shared" si="250"/>
        <v>0</v>
      </c>
      <c r="U628" s="121">
        <f>'05-21 Hourly Purch Alloc'!J622</f>
        <v>152.98400434940197</v>
      </c>
      <c r="V628" s="109">
        <f t="shared" si="251"/>
        <v>0</v>
      </c>
      <c r="W628" s="16">
        <f t="shared" si="252"/>
        <v>21.206728953433903</v>
      </c>
      <c r="X628" s="17">
        <f t="shared" si="253"/>
        <v>0</v>
      </c>
      <c r="Y628" s="18">
        <f t="shared" si="254"/>
        <v>0</v>
      </c>
      <c r="Z628" s="191"/>
      <c r="AA628" s="113">
        <f t="shared" si="255"/>
        <v>0</v>
      </c>
      <c r="AB628" s="4">
        <f t="shared" si="256"/>
        <v>0</v>
      </c>
      <c r="AD628" s="8"/>
      <c r="AE628" s="46">
        <f>'05-21 Gen Pivot'!V622</f>
        <v>708.17020000000002</v>
      </c>
      <c r="AF628" s="120">
        <f>'05-21 KP Int Load &amp; Marg Loss'!N618</f>
        <v>779.28</v>
      </c>
      <c r="AG628" s="47">
        <f>'05-21 KP Int Load &amp; Marg Loss'!V618</f>
        <v>15.94</v>
      </c>
      <c r="AH628" s="46">
        <f>'05-21 Gen Pivot'!W622</f>
        <v>888.5</v>
      </c>
      <c r="AJ628" s="122">
        <f>'05-21 Gen Pivot'!Y622</f>
        <v>888.5</v>
      </c>
      <c r="AL628" s="8">
        <f t="shared" si="259"/>
        <v>0</v>
      </c>
      <c r="AN628" s="8">
        <f t="shared" si="260"/>
        <v>708.17020000000002</v>
      </c>
      <c r="AP628" s="12">
        <f t="shared" si="261"/>
        <v>-180.32979999999998</v>
      </c>
      <c r="AR628" s="122">
        <f>'05-21 Gen Pivot'!X622</f>
        <v>1473</v>
      </c>
    </row>
    <row r="629" spans="1:44" x14ac:dyDescent="0.25">
      <c r="A629" s="126">
        <f t="shared" si="257"/>
        <v>44342.749999998501</v>
      </c>
      <c r="B629" s="171">
        <v>385</v>
      </c>
      <c r="C629" s="98"/>
      <c r="D629" s="171"/>
      <c r="E629" s="89">
        <f t="shared" si="262"/>
        <v>385</v>
      </c>
      <c r="F629" s="29">
        <f t="shared" si="237"/>
        <v>618</v>
      </c>
      <c r="G629" s="28" t="str">
        <f t="shared" si="238"/>
        <v>Yes</v>
      </c>
      <c r="H629" s="33">
        <f>'05-21 Hourly Purch Alloc'!F623</f>
        <v>145.37299999999999</v>
      </c>
      <c r="I629" s="23">
        <f t="shared" si="239"/>
        <v>15.06</v>
      </c>
      <c r="J629" s="13">
        <f t="shared" si="240"/>
        <v>145.37299999999999</v>
      </c>
      <c r="K629" s="96">
        <f t="shared" si="241"/>
        <v>145.37299999999999</v>
      </c>
      <c r="L629" s="13">
        <f t="shared" si="242"/>
        <v>641.18439999999998</v>
      </c>
      <c r="M629" s="13">
        <f t="shared" si="243"/>
        <v>888.5</v>
      </c>
      <c r="N629" s="13">
        <f t="shared" si="244"/>
        <v>754.38</v>
      </c>
      <c r="O629" s="11">
        <f t="shared" si="245"/>
        <v>0</v>
      </c>
      <c r="P629" s="11">
        <f t="shared" si="246"/>
        <v>0</v>
      </c>
      <c r="Q629" s="11">
        <f t="shared" si="247"/>
        <v>0</v>
      </c>
      <c r="R629" s="15">
        <f t="shared" si="248"/>
        <v>0</v>
      </c>
      <c r="S629" s="15">
        <f t="shared" si="249"/>
        <v>0</v>
      </c>
      <c r="T629" s="15">
        <f t="shared" si="250"/>
        <v>0</v>
      </c>
      <c r="U629" s="121">
        <f>'05-21 Hourly Purch Alloc'!J623</f>
        <v>30.944000000000003</v>
      </c>
      <c r="V629" s="109">
        <f t="shared" si="251"/>
        <v>0</v>
      </c>
      <c r="W629" s="16">
        <f t="shared" si="252"/>
        <v>21.206728953433903</v>
      </c>
      <c r="X629" s="17">
        <f t="shared" si="253"/>
        <v>0</v>
      </c>
      <c r="Y629" s="18">
        <f t="shared" si="254"/>
        <v>0</v>
      </c>
      <c r="Z629" s="191"/>
      <c r="AA629" s="113">
        <f t="shared" si="255"/>
        <v>0</v>
      </c>
      <c r="AB629" s="4">
        <f t="shared" si="256"/>
        <v>0</v>
      </c>
      <c r="AD629" s="8"/>
      <c r="AE629" s="46">
        <f>'05-21 Gen Pivot'!V623</f>
        <v>641.18439999999998</v>
      </c>
      <c r="AF629" s="120">
        <f>'05-21 KP Int Load &amp; Marg Loss'!N619</f>
        <v>754.38</v>
      </c>
      <c r="AG629" s="47">
        <f>'05-21 KP Int Load &amp; Marg Loss'!V619</f>
        <v>15.06</v>
      </c>
      <c r="AH629" s="46">
        <f>'05-21 Gen Pivot'!W623</f>
        <v>888.5</v>
      </c>
      <c r="AJ629" s="122">
        <f>'05-21 Gen Pivot'!Y623</f>
        <v>888.5</v>
      </c>
      <c r="AL629" s="8">
        <f t="shared" si="259"/>
        <v>0</v>
      </c>
      <c r="AN629" s="8">
        <f t="shared" si="260"/>
        <v>641.18439999999998</v>
      </c>
      <c r="AP629" s="12">
        <f t="shared" si="261"/>
        <v>-247.31560000000002</v>
      </c>
      <c r="AR629" s="122">
        <f>'05-21 Gen Pivot'!X623</f>
        <v>1473</v>
      </c>
    </row>
    <row r="630" spans="1:44" x14ac:dyDescent="0.25">
      <c r="A630" s="126">
        <f t="shared" si="257"/>
        <v>44342.791666665165</v>
      </c>
      <c r="B630" s="171">
        <v>385</v>
      </c>
      <c r="C630" s="98"/>
      <c r="D630" s="171"/>
      <c r="E630" s="89">
        <f t="shared" si="262"/>
        <v>385</v>
      </c>
      <c r="F630" s="29">
        <f t="shared" si="237"/>
        <v>619</v>
      </c>
      <c r="G630" s="28" t="str">
        <f t="shared" si="238"/>
        <v>Yes</v>
      </c>
      <c r="H630" s="33">
        <f>'05-21 Hourly Purch Alloc'!F624</f>
        <v>73.368000000000009</v>
      </c>
      <c r="I630" s="23">
        <f t="shared" si="239"/>
        <v>14.059999999999999</v>
      </c>
      <c r="J630" s="13">
        <f t="shared" si="240"/>
        <v>73.368000000000009</v>
      </c>
      <c r="K630" s="96">
        <f t="shared" si="241"/>
        <v>73.368000000000009</v>
      </c>
      <c r="L630" s="13">
        <f t="shared" si="242"/>
        <v>653.81299999999999</v>
      </c>
      <c r="M630" s="13">
        <f t="shared" si="243"/>
        <v>888</v>
      </c>
      <c r="N630" s="13">
        <f t="shared" si="244"/>
        <v>741.23</v>
      </c>
      <c r="O630" s="11">
        <f t="shared" si="245"/>
        <v>0</v>
      </c>
      <c r="P630" s="11">
        <f t="shared" si="246"/>
        <v>0</v>
      </c>
      <c r="Q630" s="11">
        <f t="shared" si="247"/>
        <v>0</v>
      </c>
      <c r="R630" s="15">
        <f t="shared" si="248"/>
        <v>0</v>
      </c>
      <c r="S630" s="15">
        <f t="shared" si="249"/>
        <v>0</v>
      </c>
      <c r="T630" s="15">
        <f t="shared" si="250"/>
        <v>0</v>
      </c>
      <c r="U630" s="121">
        <f>'05-21 Hourly Purch Alloc'!J624</f>
        <v>34.78500204448806</v>
      </c>
      <c r="V630" s="109">
        <f t="shared" si="251"/>
        <v>0</v>
      </c>
      <c r="W630" s="16">
        <f t="shared" si="252"/>
        <v>21.206728953433903</v>
      </c>
      <c r="X630" s="17">
        <f t="shared" si="253"/>
        <v>0</v>
      </c>
      <c r="Y630" s="18">
        <f t="shared" si="254"/>
        <v>0</v>
      </c>
      <c r="Z630" s="191"/>
      <c r="AA630" s="113">
        <f t="shared" si="255"/>
        <v>0</v>
      </c>
      <c r="AB630" s="4">
        <f t="shared" si="256"/>
        <v>0</v>
      </c>
      <c r="AD630" s="8"/>
      <c r="AE630" s="46">
        <f>'05-21 Gen Pivot'!V624</f>
        <v>653.81299999999999</v>
      </c>
      <c r="AF630" s="120">
        <f>'05-21 KP Int Load &amp; Marg Loss'!N620</f>
        <v>741.23</v>
      </c>
      <c r="AG630" s="47">
        <f>'05-21 KP Int Load &amp; Marg Loss'!V620</f>
        <v>14.059999999999999</v>
      </c>
      <c r="AH630" s="46">
        <f>'05-21 Gen Pivot'!W624</f>
        <v>888</v>
      </c>
      <c r="AJ630" s="122">
        <f>'05-21 Gen Pivot'!Y624</f>
        <v>888</v>
      </c>
      <c r="AL630" s="8">
        <f t="shared" si="259"/>
        <v>0</v>
      </c>
      <c r="AN630" s="8">
        <f t="shared" si="260"/>
        <v>653.81299999999999</v>
      </c>
      <c r="AP630" s="12">
        <f t="shared" si="261"/>
        <v>-234.18700000000001</v>
      </c>
      <c r="AR630" s="122">
        <f>'05-21 Gen Pivot'!X624</f>
        <v>1473</v>
      </c>
    </row>
    <row r="631" spans="1:44" x14ac:dyDescent="0.25">
      <c r="A631" s="126">
        <f t="shared" si="257"/>
        <v>44342.83333333183</v>
      </c>
      <c r="B631" s="171">
        <v>385</v>
      </c>
      <c r="C631" s="98"/>
      <c r="D631" s="171"/>
      <c r="E631" s="89">
        <f t="shared" si="262"/>
        <v>385</v>
      </c>
      <c r="F631" s="29">
        <f t="shared" si="237"/>
        <v>620</v>
      </c>
      <c r="G631" s="28" t="str">
        <f t="shared" si="238"/>
        <v>Yes</v>
      </c>
      <c r="H631" s="33">
        <f>'05-21 Hourly Purch Alloc'!F625</f>
        <v>4.605000000000004</v>
      </c>
      <c r="I631" s="23">
        <f t="shared" si="239"/>
        <v>13.5</v>
      </c>
      <c r="J631" s="13">
        <f t="shared" si="240"/>
        <v>4.605000000000004</v>
      </c>
      <c r="K631" s="96">
        <f t="shared" si="241"/>
        <v>4.605000000000004</v>
      </c>
      <c r="L631" s="13">
        <f t="shared" si="242"/>
        <v>698.98580000000004</v>
      </c>
      <c r="M631" s="13">
        <f t="shared" si="243"/>
        <v>888</v>
      </c>
      <c r="N631" s="13">
        <f t="shared" si="244"/>
        <v>717.09000000000015</v>
      </c>
      <c r="O631" s="11">
        <f t="shared" si="245"/>
        <v>0</v>
      </c>
      <c r="P631" s="11">
        <f t="shared" si="246"/>
        <v>0</v>
      </c>
      <c r="Q631" s="11">
        <f t="shared" si="247"/>
        <v>0</v>
      </c>
      <c r="R631" s="15">
        <f t="shared" si="248"/>
        <v>0</v>
      </c>
      <c r="S631" s="15">
        <f t="shared" si="249"/>
        <v>0</v>
      </c>
      <c r="T631" s="15">
        <f t="shared" si="250"/>
        <v>0</v>
      </c>
      <c r="U631" s="121">
        <f>'05-21 Hourly Purch Alloc'!J625</f>
        <v>71.603865363734698</v>
      </c>
      <c r="V631" s="109">
        <f t="shared" si="251"/>
        <v>0</v>
      </c>
      <c r="W631" s="16">
        <f t="shared" si="252"/>
        <v>21.206728953433903</v>
      </c>
      <c r="X631" s="17">
        <f t="shared" si="253"/>
        <v>0</v>
      </c>
      <c r="Y631" s="18">
        <f t="shared" si="254"/>
        <v>0</v>
      </c>
      <c r="Z631" s="191"/>
      <c r="AA631" s="113">
        <f t="shared" si="255"/>
        <v>0</v>
      </c>
      <c r="AB631" s="4">
        <f t="shared" si="256"/>
        <v>0</v>
      </c>
      <c r="AD631" s="8"/>
      <c r="AE631" s="46">
        <f>'05-21 Gen Pivot'!V625</f>
        <v>698.98580000000004</v>
      </c>
      <c r="AF631" s="120">
        <f>'05-21 KP Int Load &amp; Marg Loss'!N621</f>
        <v>717.09000000000015</v>
      </c>
      <c r="AG631" s="47">
        <f>'05-21 KP Int Load &amp; Marg Loss'!V621</f>
        <v>13.5</v>
      </c>
      <c r="AH631" s="46">
        <f>'05-21 Gen Pivot'!W625</f>
        <v>888</v>
      </c>
      <c r="AJ631" s="122">
        <f>'05-21 Gen Pivot'!Y625</f>
        <v>888</v>
      </c>
      <c r="AL631" s="8">
        <f t="shared" si="259"/>
        <v>0</v>
      </c>
      <c r="AN631" s="8">
        <f t="shared" si="260"/>
        <v>698.98580000000004</v>
      </c>
      <c r="AP631" s="12">
        <f t="shared" si="261"/>
        <v>-189.01419999999996</v>
      </c>
      <c r="AR631" s="122">
        <f>'05-21 Gen Pivot'!X625</f>
        <v>1473</v>
      </c>
    </row>
    <row r="632" spans="1:44" x14ac:dyDescent="0.25">
      <c r="A632" s="126">
        <f t="shared" si="257"/>
        <v>44342.874999998494</v>
      </c>
      <c r="B632" s="171">
        <v>385</v>
      </c>
      <c r="C632" s="98"/>
      <c r="D632" s="171"/>
      <c r="E632" s="89">
        <f t="shared" si="262"/>
        <v>385</v>
      </c>
      <c r="F632" s="29">
        <f t="shared" si="237"/>
        <v>621</v>
      </c>
      <c r="G632" s="28" t="str">
        <f t="shared" si="238"/>
        <v>Yes</v>
      </c>
      <c r="H632" s="33">
        <f>'05-21 Hourly Purch Alloc'!F626</f>
        <v>0</v>
      </c>
      <c r="I632" s="23">
        <f t="shared" si="239"/>
        <v>13.309999999999999</v>
      </c>
      <c r="J632" s="13">
        <f t="shared" si="240"/>
        <v>0</v>
      </c>
      <c r="K632" s="96">
        <f t="shared" si="241"/>
        <v>0</v>
      </c>
      <c r="L632" s="13">
        <f t="shared" si="242"/>
        <v>764.26840000000004</v>
      </c>
      <c r="M632" s="13">
        <f t="shared" si="243"/>
        <v>889</v>
      </c>
      <c r="N632" s="13">
        <f t="shared" si="244"/>
        <v>697.93999999999994</v>
      </c>
      <c r="O632" s="11">
        <f t="shared" si="245"/>
        <v>0</v>
      </c>
      <c r="P632" s="11">
        <f t="shared" si="246"/>
        <v>0</v>
      </c>
      <c r="Q632" s="11">
        <f t="shared" si="247"/>
        <v>0</v>
      </c>
      <c r="R632" s="15">
        <f t="shared" si="248"/>
        <v>0</v>
      </c>
      <c r="S632" s="15">
        <f t="shared" si="249"/>
        <v>0</v>
      </c>
      <c r="T632" s="15">
        <f t="shared" si="250"/>
        <v>0</v>
      </c>
      <c r="U632" s="121">
        <f>'05-21 Hourly Purch Alloc'!J626</f>
        <v>0</v>
      </c>
      <c r="V632" s="109">
        <f t="shared" si="251"/>
        <v>0</v>
      </c>
      <c r="W632" s="16">
        <f t="shared" si="252"/>
        <v>21.206728953433903</v>
      </c>
      <c r="X632" s="17">
        <f t="shared" si="253"/>
        <v>0</v>
      </c>
      <c r="Y632" s="18">
        <f t="shared" si="254"/>
        <v>0</v>
      </c>
      <c r="Z632" s="191"/>
      <c r="AA632" s="113">
        <f t="shared" si="255"/>
        <v>0</v>
      </c>
      <c r="AB632" s="4">
        <f t="shared" si="256"/>
        <v>0</v>
      </c>
      <c r="AD632" s="8"/>
      <c r="AE632" s="46">
        <f>'05-21 Gen Pivot'!V626</f>
        <v>764.26840000000004</v>
      </c>
      <c r="AF632" s="120">
        <f>'05-21 KP Int Load &amp; Marg Loss'!N622</f>
        <v>697.93999999999994</v>
      </c>
      <c r="AG632" s="47">
        <f>'05-21 KP Int Load &amp; Marg Loss'!V622</f>
        <v>13.309999999999999</v>
      </c>
      <c r="AH632" s="46">
        <f>'05-21 Gen Pivot'!W626</f>
        <v>889</v>
      </c>
      <c r="AJ632" s="122">
        <f>'05-21 Gen Pivot'!Y626</f>
        <v>885.5</v>
      </c>
      <c r="AL632" s="8">
        <f t="shared" si="259"/>
        <v>3.5</v>
      </c>
      <c r="AN632" s="8">
        <f t="shared" si="260"/>
        <v>764.26840000000004</v>
      </c>
      <c r="AP632" s="12">
        <f t="shared" si="261"/>
        <v>-124.73159999999996</v>
      </c>
      <c r="AR632" s="122">
        <f>'05-21 Gen Pivot'!X626</f>
        <v>1473</v>
      </c>
    </row>
    <row r="633" spans="1:44" x14ac:dyDescent="0.25">
      <c r="A633" s="126">
        <f t="shared" si="257"/>
        <v>44342.916666665158</v>
      </c>
      <c r="B633" s="171">
        <v>385</v>
      </c>
      <c r="C633" s="98"/>
      <c r="D633" s="171"/>
      <c r="E633" s="89">
        <f t="shared" si="262"/>
        <v>385</v>
      </c>
      <c r="F633" s="29">
        <f t="shared" si="237"/>
        <v>622</v>
      </c>
      <c r="G633" s="28" t="str">
        <f t="shared" si="238"/>
        <v>Yes</v>
      </c>
      <c r="H633" s="33">
        <f>'05-21 Hourly Purch Alloc'!F627</f>
        <v>0</v>
      </c>
      <c r="I633" s="23">
        <f t="shared" si="239"/>
        <v>13.209999999999999</v>
      </c>
      <c r="J633" s="13">
        <f t="shared" si="240"/>
        <v>0</v>
      </c>
      <c r="K633" s="96">
        <f t="shared" si="241"/>
        <v>0</v>
      </c>
      <c r="L633" s="13">
        <f t="shared" si="242"/>
        <v>780.79140000000007</v>
      </c>
      <c r="M633" s="13">
        <f t="shared" si="243"/>
        <v>888</v>
      </c>
      <c r="N633" s="13">
        <f t="shared" si="244"/>
        <v>688.29</v>
      </c>
      <c r="O633" s="11">
        <f t="shared" si="245"/>
        <v>0</v>
      </c>
      <c r="P633" s="11">
        <f t="shared" si="246"/>
        <v>0</v>
      </c>
      <c r="Q633" s="11">
        <f t="shared" si="247"/>
        <v>0</v>
      </c>
      <c r="R633" s="15">
        <f t="shared" si="248"/>
        <v>0</v>
      </c>
      <c r="S633" s="15">
        <f t="shared" si="249"/>
        <v>0</v>
      </c>
      <c r="T633" s="15">
        <f t="shared" si="250"/>
        <v>0</v>
      </c>
      <c r="U633" s="121">
        <f>'05-21 Hourly Purch Alloc'!J627</f>
        <v>0</v>
      </c>
      <c r="V633" s="109">
        <f t="shared" si="251"/>
        <v>0</v>
      </c>
      <c r="W633" s="16">
        <f t="shared" si="252"/>
        <v>21.206728953433903</v>
      </c>
      <c r="X633" s="17">
        <f t="shared" si="253"/>
        <v>0</v>
      </c>
      <c r="Y633" s="18">
        <f t="shared" si="254"/>
        <v>0</v>
      </c>
      <c r="Z633" s="191"/>
      <c r="AA633" s="113">
        <f t="shared" si="255"/>
        <v>0</v>
      </c>
      <c r="AB633" s="4">
        <f t="shared" si="256"/>
        <v>0</v>
      </c>
      <c r="AD633" s="8"/>
      <c r="AE633" s="46">
        <f>'05-21 Gen Pivot'!V627</f>
        <v>780.79140000000007</v>
      </c>
      <c r="AF633" s="120">
        <f>'05-21 KP Int Load &amp; Marg Loss'!N623</f>
        <v>688.29</v>
      </c>
      <c r="AG633" s="47">
        <f>'05-21 KP Int Load &amp; Marg Loss'!V623</f>
        <v>13.209999999999999</v>
      </c>
      <c r="AH633" s="46">
        <f>'05-21 Gen Pivot'!W627</f>
        <v>888</v>
      </c>
      <c r="AJ633" s="122">
        <f>'05-21 Gen Pivot'!Y627</f>
        <v>888</v>
      </c>
      <c r="AL633" s="8">
        <f t="shared" si="259"/>
        <v>0</v>
      </c>
      <c r="AN633" s="8">
        <f t="shared" si="260"/>
        <v>780.79140000000007</v>
      </c>
      <c r="AP633" s="12">
        <f t="shared" si="261"/>
        <v>-107.20859999999993</v>
      </c>
      <c r="AR633" s="122">
        <f>'05-21 Gen Pivot'!X627</f>
        <v>1473</v>
      </c>
    </row>
    <row r="634" spans="1:44" x14ac:dyDescent="0.25">
      <c r="A634" s="126">
        <f t="shared" si="257"/>
        <v>44342.958333331822</v>
      </c>
      <c r="B634" s="171">
        <v>385</v>
      </c>
      <c r="C634" s="98"/>
      <c r="D634" s="171"/>
      <c r="E634" s="89">
        <f t="shared" si="262"/>
        <v>385</v>
      </c>
      <c r="F634" s="29">
        <f t="shared" si="237"/>
        <v>623</v>
      </c>
      <c r="G634" s="28" t="str">
        <f t="shared" si="238"/>
        <v>Yes</v>
      </c>
      <c r="H634" s="33">
        <f>'05-21 Hourly Purch Alloc'!F628</f>
        <v>0</v>
      </c>
      <c r="I634" s="23">
        <f t="shared" si="239"/>
        <v>13.2</v>
      </c>
      <c r="J634" s="13">
        <f t="shared" si="240"/>
        <v>0</v>
      </c>
      <c r="K634" s="96">
        <f t="shared" si="241"/>
        <v>0</v>
      </c>
      <c r="L634" s="13">
        <f t="shared" si="242"/>
        <v>810.03960000000006</v>
      </c>
      <c r="M634" s="13">
        <f t="shared" si="243"/>
        <v>888</v>
      </c>
      <c r="N634" s="13">
        <f t="shared" si="244"/>
        <v>648.63</v>
      </c>
      <c r="O634" s="11">
        <f t="shared" si="245"/>
        <v>0</v>
      </c>
      <c r="P634" s="11">
        <f t="shared" si="246"/>
        <v>0</v>
      </c>
      <c r="Q634" s="11">
        <f t="shared" si="247"/>
        <v>0</v>
      </c>
      <c r="R634" s="15">
        <f t="shared" si="248"/>
        <v>0</v>
      </c>
      <c r="S634" s="15">
        <f t="shared" si="249"/>
        <v>0</v>
      </c>
      <c r="T634" s="15">
        <f t="shared" si="250"/>
        <v>0</v>
      </c>
      <c r="U634" s="121">
        <f>'05-21 Hourly Purch Alloc'!J628</f>
        <v>0</v>
      </c>
      <c r="V634" s="109">
        <f t="shared" si="251"/>
        <v>0</v>
      </c>
      <c r="W634" s="16">
        <f t="shared" si="252"/>
        <v>21.206728953433903</v>
      </c>
      <c r="X634" s="17">
        <f t="shared" si="253"/>
        <v>0</v>
      </c>
      <c r="Y634" s="18">
        <f t="shared" si="254"/>
        <v>0</v>
      </c>
      <c r="Z634" s="191"/>
      <c r="AA634" s="113">
        <f t="shared" si="255"/>
        <v>0</v>
      </c>
      <c r="AB634" s="4">
        <f t="shared" si="256"/>
        <v>0</v>
      </c>
      <c r="AD634" s="8"/>
      <c r="AE634" s="46">
        <f>'05-21 Gen Pivot'!V628</f>
        <v>810.03960000000006</v>
      </c>
      <c r="AF634" s="120">
        <f>'05-21 KP Int Load &amp; Marg Loss'!N624</f>
        <v>648.63</v>
      </c>
      <c r="AG634" s="47">
        <f>'05-21 KP Int Load &amp; Marg Loss'!V624</f>
        <v>13.2</v>
      </c>
      <c r="AH634" s="46">
        <f>'05-21 Gen Pivot'!W628</f>
        <v>888</v>
      </c>
      <c r="AJ634" s="122">
        <f>'05-21 Gen Pivot'!Y628</f>
        <v>888</v>
      </c>
      <c r="AL634" s="8">
        <f t="shared" si="259"/>
        <v>0</v>
      </c>
      <c r="AN634" s="8">
        <f t="shared" si="260"/>
        <v>810.03960000000006</v>
      </c>
      <c r="AP634" s="12">
        <f t="shared" si="261"/>
        <v>-77.960399999999936</v>
      </c>
      <c r="AR634" s="122">
        <f>'05-21 Gen Pivot'!X628</f>
        <v>1473</v>
      </c>
    </row>
    <row r="635" spans="1:44" x14ac:dyDescent="0.25">
      <c r="A635" s="126">
        <f t="shared" si="257"/>
        <v>44342.999999998487</v>
      </c>
      <c r="B635" s="171">
        <v>385</v>
      </c>
      <c r="C635" s="98"/>
      <c r="D635" s="171"/>
      <c r="E635" s="89">
        <f t="shared" si="262"/>
        <v>385</v>
      </c>
      <c r="F635" s="29">
        <f t="shared" si="237"/>
        <v>624</v>
      </c>
      <c r="G635" s="28" t="str">
        <f t="shared" si="238"/>
        <v>Yes</v>
      </c>
      <c r="H635" s="33">
        <f>'05-21 Hourly Purch Alloc'!F629</f>
        <v>118.985</v>
      </c>
      <c r="I635" s="23">
        <f t="shared" si="239"/>
        <v>11.709999999999999</v>
      </c>
      <c r="J635" s="13">
        <f t="shared" si="240"/>
        <v>118.985</v>
      </c>
      <c r="K635" s="96">
        <f t="shared" si="241"/>
        <v>118.985</v>
      </c>
      <c r="L635" s="13">
        <f t="shared" si="242"/>
        <v>710.45399999999995</v>
      </c>
      <c r="M635" s="13">
        <f t="shared" si="243"/>
        <v>888</v>
      </c>
      <c r="N635" s="13">
        <f t="shared" si="244"/>
        <v>594.69000000000005</v>
      </c>
      <c r="O635" s="11">
        <f t="shared" si="245"/>
        <v>0</v>
      </c>
      <c r="P635" s="11">
        <f t="shared" si="246"/>
        <v>0</v>
      </c>
      <c r="Q635" s="11">
        <f t="shared" si="247"/>
        <v>0</v>
      </c>
      <c r="R635" s="15">
        <f t="shared" si="248"/>
        <v>0</v>
      </c>
      <c r="S635" s="15">
        <f t="shared" si="249"/>
        <v>0</v>
      </c>
      <c r="T635" s="15">
        <f t="shared" si="250"/>
        <v>0</v>
      </c>
      <c r="U635" s="121">
        <f>'05-21 Hourly Purch Alloc'!J629</f>
        <v>24.13</v>
      </c>
      <c r="V635" s="109">
        <f t="shared" si="251"/>
        <v>0</v>
      </c>
      <c r="W635" s="16">
        <f t="shared" si="252"/>
        <v>21.206728953433903</v>
      </c>
      <c r="X635" s="17">
        <f t="shared" si="253"/>
        <v>0</v>
      </c>
      <c r="Y635" s="18">
        <f t="shared" si="254"/>
        <v>0</v>
      </c>
      <c r="Z635" s="191"/>
      <c r="AA635" s="113">
        <f t="shared" si="255"/>
        <v>0</v>
      </c>
      <c r="AB635" s="4">
        <f t="shared" si="256"/>
        <v>0</v>
      </c>
      <c r="AD635" s="8"/>
      <c r="AE635" s="46">
        <f>'05-21 Gen Pivot'!V629</f>
        <v>710.45399999999995</v>
      </c>
      <c r="AF635" s="120">
        <f>'05-21 KP Int Load &amp; Marg Loss'!N625</f>
        <v>594.69000000000005</v>
      </c>
      <c r="AG635" s="47">
        <f>'05-21 KP Int Load &amp; Marg Loss'!V625</f>
        <v>11.709999999999999</v>
      </c>
      <c r="AH635" s="46">
        <f>'05-21 Gen Pivot'!W629</f>
        <v>888</v>
      </c>
      <c r="AJ635" s="122">
        <f>'05-21 Gen Pivot'!Y629</f>
        <v>888</v>
      </c>
      <c r="AL635" s="8">
        <f t="shared" si="259"/>
        <v>0</v>
      </c>
      <c r="AN635" s="8">
        <f t="shared" si="260"/>
        <v>710.45399999999995</v>
      </c>
      <c r="AP635" s="12">
        <f t="shared" si="261"/>
        <v>-177.54600000000005</v>
      </c>
      <c r="AR635" s="122">
        <f>'05-21 Gen Pivot'!X629</f>
        <v>1473</v>
      </c>
    </row>
    <row r="636" spans="1:44" x14ac:dyDescent="0.25">
      <c r="A636" s="126">
        <f t="shared" si="257"/>
        <v>44343.041666665151</v>
      </c>
      <c r="B636" s="171">
        <v>385</v>
      </c>
      <c r="C636" s="98"/>
      <c r="D636" s="171"/>
      <c r="E636" s="89">
        <f t="shared" si="262"/>
        <v>385</v>
      </c>
      <c r="F636" s="29">
        <f t="shared" si="237"/>
        <v>625</v>
      </c>
      <c r="G636" s="28" t="str">
        <f t="shared" si="238"/>
        <v>Yes</v>
      </c>
      <c r="H636" s="33">
        <f>'05-21 Hourly Purch Alloc'!F630</f>
        <v>114.5</v>
      </c>
      <c r="I636" s="23">
        <f t="shared" si="239"/>
        <v>10.199999999999999</v>
      </c>
      <c r="J636" s="13">
        <f t="shared" si="240"/>
        <v>114.5</v>
      </c>
      <c r="K636" s="96">
        <f t="shared" si="241"/>
        <v>114.5</v>
      </c>
      <c r="L636" s="13">
        <f t="shared" si="242"/>
        <v>606.0498</v>
      </c>
      <c r="M636" s="13">
        <f t="shared" si="243"/>
        <v>888</v>
      </c>
      <c r="N636" s="13">
        <f t="shared" si="244"/>
        <v>540.2600000000001</v>
      </c>
      <c r="O636" s="11">
        <f t="shared" si="245"/>
        <v>0</v>
      </c>
      <c r="P636" s="11">
        <f t="shared" si="246"/>
        <v>0</v>
      </c>
      <c r="Q636" s="11">
        <f t="shared" si="247"/>
        <v>0</v>
      </c>
      <c r="R636" s="15">
        <f t="shared" si="248"/>
        <v>0</v>
      </c>
      <c r="S636" s="15">
        <f t="shared" si="249"/>
        <v>0</v>
      </c>
      <c r="T636" s="15">
        <f t="shared" si="250"/>
        <v>0</v>
      </c>
      <c r="U636" s="121">
        <f>'05-21 Hourly Purch Alloc'!J630</f>
        <v>24.119999999999997</v>
      </c>
      <c r="V636" s="109">
        <f t="shared" si="251"/>
        <v>0</v>
      </c>
      <c r="W636" s="16">
        <f t="shared" si="252"/>
        <v>21.206728953433903</v>
      </c>
      <c r="X636" s="17">
        <f t="shared" si="253"/>
        <v>0</v>
      </c>
      <c r="Y636" s="18">
        <f t="shared" si="254"/>
        <v>0</v>
      </c>
      <c r="Z636" s="191"/>
      <c r="AA636" s="113">
        <f t="shared" si="255"/>
        <v>0</v>
      </c>
      <c r="AB636" s="4">
        <f t="shared" si="256"/>
        <v>0</v>
      </c>
      <c r="AD636" s="8"/>
      <c r="AE636" s="46">
        <f>'05-21 Gen Pivot'!V630</f>
        <v>606.0498</v>
      </c>
      <c r="AF636" s="120">
        <f>'05-21 KP Int Load &amp; Marg Loss'!N626</f>
        <v>540.2600000000001</v>
      </c>
      <c r="AG636" s="47">
        <f>'05-21 KP Int Load &amp; Marg Loss'!V626</f>
        <v>10.199999999999999</v>
      </c>
      <c r="AH636" s="46">
        <f>'05-21 Gen Pivot'!W630</f>
        <v>888</v>
      </c>
      <c r="AJ636" s="122">
        <f>'05-21 Gen Pivot'!Y630</f>
        <v>888</v>
      </c>
      <c r="AL636" s="8">
        <f t="shared" si="259"/>
        <v>0</v>
      </c>
      <c r="AN636" s="8">
        <f t="shared" si="260"/>
        <v>606.0498</v>
      </c>
      <c r="AP636" s="12">
        <f t="shared" si="261"/>
        <v>-281.9502</v>
      </c>
      <c r="AR636" s="122">
        <f>'05-21 Gen Pivot'!X630</f>
        <v>1473</v>
      </c>
    </row>
    <row r="637" spans="1:44" x14ac:dyDescent="0.25">
      <c r="A637" s="126">
        <f t="shared" si="257"/>
        <v>44343.083333331815</v>
      </c>
      <c r="B637" s="171">
        <v>385</v>
      </c>
      <c r="C637" s="98"/>
      <c r="D637" s="171"/>
      <c r="E637" s="89">
        <f t="shared" si="262"/>
        <v>385</v>
      </c>
      <c r="F637" s="29">
        <f t="shared" si="237"/>
        <v>626</v>
      </c>
      <c r="G637" s="28" t="str">
        <f t="shared" si="238"/>
        <v>Yes</v>
      </c>
      <c r="H637" s="33">
        <f>'05-21 Hourly Purch Alloc'!F631</f>
        <v>164.45699999999999</v>
      </c>
      <c r="I637" s="23">
        <f t="shared" si="239"/>
        <v>8.9999999999999982</v>
      </c>
      <c r="J637" s="13">
        <f t="shared" si="240"/>
        <v>164.45699999999999</v>
      </c>
      <c r="K637" s="96">
        <f t="shared" si="241"/>
        <v>164.45699999999999</v>
      </c>
      <c r="L637" s="13">
        <f t="shared" si="242"/>
        <v>581.11559999999997</v>
      </c>
      <c r="M637" s="13">
        <f t="shared" si="243"/>
        <v>888</v>
      </c>
      <c r="N637" s="13">
        <f t="shared" si="244"/>
        <v>513.30999999999995</v>
      </c>
      <c r="O637" s="11">
        <f t="shared" si="245"/>
        <v>0</v>
      </c>
      <c r="P637" s="11">
        <f t="shared" si="246"/>
        <v>0</v>
      </c>
      <c r="Q637" s="11">
        <f t="shared" si="247"/>
        <v>0</v>
      </c>
      <c r="R637" s="15">
        <f t="shared" si="248"/>
        <v>0</v>
      </c>
      <c r="S637" s="15">
        <f t="shared" si="249"/>
        <v>0</v>
      </c>
      <c r="T637" s="15">
        <f t="shared" si="250"/>
        <v>0</v>
      </c>
      <c r="U637" s="121">
        <f>'05-21 Hourly Purch Alloc'!J631</f>
        <v>22.669944119131447</v>
      </c>
      <c r="V637" s="109">
        <f t="shared" si="251"/>
        <v>0</v>
      </c>
      <c r="W637" s="16">
        <f t="shared" si="252"/>
        <v>21.206728953433903</v>
      </c>
      <c r="X637" s="17">
        <f t="shared" si="253"/>
        <v>0</v>
      </c>
      <c r="Y637" s="18">
        <f t="shared" si="254"/>
        <v>0</v>
      </c>
      <c r="Z637" s="191"/>
      <c r="AA637" s="113">
        <f t="shared" si="255"/>
        <v>0</v>
      </c>
      <c r="AB637" s="4">
        <f t="shared" si="256"/>
        <v>0</v>
      </c>
      <c r="AD637" s="8"/>
      <c r="AE637" s="46">
        <f>'05-21 Gen Pivot'!V631</f>
        <v>581.11559999999997</v>
      </c>
      <c r="AF637" s="120">
        <f>'05-21 KP Int Load &amp; Marg Loss'!N627</f>
        <v>513.30999999999995</v>
      </c>
      <c r="AG637" s="47">
        <f>'05-21 KP Int Load &amp; Marg Loss'!V627</f>
        <v>8.9999999999999982</v>
      </c>
      <c r="AH637" s="46">
        <f>'05-21 Gen Pivot'!W631</f>
        <v>888</v>
      </c>
      <c r="AJ637" s="122">
        <f>'05-21 Gen Pivot'!Y631</f>
        <v>888</v>
      </c>
      <c r="AL637" s="8">
        <f t="shared" si="259"/>
        <v>0</v>
      </c>
      <c r="AN637" s="8">
        <f t="shared" si="260"/>
        <v>581.11559999999997</v>
      </c>
      <c r="AP637" s="12">
        <f t="shared" si="261"/>
        <v>-306.88440000000003</v>
      </c>
      <c r="AR637" s="122">
        <f>'05-21 Gen Pivot'!X631</f>
        <v>1473</v>
      </c>
    </row>
    <row r="638" spans="1:44" x14ac:dyDescent="0.25">
      <c r="A638" s="126">
        <f t="shared" si="257"/>
        <v>44343.124999998479</v>
      </c>
      <c r="B638" s="171">
        <v>385</v>
      </c>
      <c r="C638" s="98"/>
      <c r="D638" s="171"/>
      <c r="E638" s="89">
        <f t="shared" si="262"/>
        <v>385</v>
      </c>
      <c r="F638" s="29">
        <f t="shared" si="237"/>
        <v>627</v>
      </c>
      <c r="G638" s="28" t="str">
        <f t="shared" si="238"/>
        <v>Yes</v>
      </c>
      <c r="H638" s="33">
        <f>'05-21 Hourly Purch Alloc'!F632</f>
        <v>144.42700000000002</v>
      </c>
      <c r="I638" s="23">
        <f t="shared" si="239"/>
        <v>7.9999999999999991</v>
      </c>
      <c r="J638" s="13">
        <f t="shared" si="240"/>
        <v>144.42700000000002</v>
      </c>
      <c r="K638" s="96">
        <f t="shared" si="241"/>
        <v>144.42700000000002</v>
      </c>
      <c r="L638" s="13">
        <f t="shared" si="242"/>
        <v>470.51260000000002</v>
      </c>
      <c r="M638" s="13">
        <f t="shared" si="243"/>
        <v>888</v>
      </c>
      <c r="N638" s="13">
        <f t="shared" si="244"/>
        <v>492.28000000000003</v>
      </c>
      <c r="O638" s="11">
        <f t="shared" si="245"/>
        <v>0</v>
      </c>
      <c r="P638" s="11">
        <f t="shared" si="246"/>
        <v>0</v>
      </c>
      <c r="Q638" s="11">
        <f t="shared" si="247"/>
        <v>0</v>
      </c>
      <c r="R638" s="15">
        <f t="shared" si="248"/>
        <v>0</v>
      </c>
      <c r="S638" s="15">
        <f t="shared" si="249"/>
        <v>0</v>
      </c>
      <c r="T638" s="15">
        <f t="shared" si="250"/>
        <v>0</v>
      </c>
      <c r="U638" s="121">
        <f>'05-21 Hourly Purch Alloc'!J632</f>
        <v>19.379949732390752</v>
      </c>
      <c r="V638" s="109">
        <f t="shared" si="251"/>
        <v>0</v>
      </c>
      <c r="W638" s="16">
        <f t="shared" si="252"/>
        <v>21.206728953433903</v>
      </c>
      <c r="X638" s="17">
        <f t="shared" si="253"/>
        <v>0</v>
      </c>
      <c r="Y638" s="18">
        <f t="shared" si="254"/>
        <v>0</v>
      </c>
      <c r="Z638" s="191"/>
      <c r="AA638" s="113">
        <f t="shared" si="255"/>
        <v>0</v>
      </c>
      <c r="AB638" s="4">
        <f t="shared" si="256"/>
        <v>0</v>
      </c>
      <c r="AD638" s="8"/>
      <c r="AE638" s="46">
        <f>'05-21 Gen Pivot'!V632</f>
        <v>470.51260000000002</v>
      </c>
      <c r="AF638" s="120">
        <f>'05-21 KP Int Load &amp; Marg Loss'!N628</f>
        <v>492.28000000000003</v>
      </c>
      <c r="AG638" s="47">
        <f>'05-21 KP Int Load &amp; Marg Loss'!V628</f>
        <v>7.9999999999999991</v>
      </c>
      <c r="AH638" s="46">
        <f>'05-21 Gen Pivot'!W632</f>
        <v>888</v>
      </c>
      <c r="AJ638" s="122">
        <f>'05-21 Gen Pivot'!Y632</f>
        <v>888</v>
      </c>
      <c r="AL638" s="8">
        <f t="shared" si="259"/>
        <v>0</v>
      </c>
      <c r="AN638" s="8">
        <f t="shared" si="260"/>
        <v>470.51260000000002</v>
      </c>
      <c r="AP638" s="12">
        <f t="shared" si="261"/>
        <v>-417.48739999999998</v>
      </c>
      <c r="AR638" s="122">
        <f>'05-21 Gen Pivot'!X632</f>
        <v>1473</v>
      </c>
    </row>
    <row r="639" spans="1:44" x14ac:dyDescent="0.25">
      <c r="A639" s="126">
        <f t="shared" si="257"/>
        <v>44343.166666665144</v>
      </c>
      <c r="B639" s="171">
        <v>385</v>
      </c>
      <c r="C639" s="98"/>
      <c r="D639" s="171"/>
      <c r="E639" s="89">
        <f t="shared" si="262"/>
        <v>385</v>
      </c>
      <c r="F639" s="29">
        <f t="shared" si="237"/>
        <v>628</v>
      </c>
      <c r="G639" s="28" t="str">
        <f t="shared" si="238"/>
        <v>Yes</v>
      </c>
      <c r="H639" s="33">
        <f>'05-21 Hourly Purch Alloc'!F633</f>
        <v>130.24099999999999</v>
      </c>
      <c r="I639" s="23">
        <f t="shared" si="239"/>
        <v>7.879999999999999</v>
      </c>
      <c r="J639" s="13">
        <f t="shared" si="240"/>
        <v>130.24099999999999</v>
      </c>
      <c r="K639" s="96">
        <f t="shared" si="241"/>
        <v>130.24099999999999</v>
      </c>
      <c r="L639" s="13">
        <f t="shared" si="242"/>
        <v>408.7158</v>
      </c>
      <c r="M639" s="13">
        <f t="shared" si="243"/>
        <v>888</v>
      </c>
      <c r="N639" s="13">
        <f t="shared" si="244"/>
        <v>477.97</v>
      </c>
      <c r="O639" s="11">
        <f t="shared" si="245"/>
        <v>0</v>
      </c>
      <c r="P639" s="11">
        <f t="shared" si="246"/>
        <v>0</v>
      </c>
      <c r="Q639" s="11">
        <f t="shared" si="247"/>
        <v>0</v>
      </c>
      <c r="R639" s="15">
        <f t="shared" si="248"/>
        <v>0</v>
      </c>
      <c r="S639" s="15">
        <f t="shared" si="249"/>
        <v>0</v>
      </c>
      <c r="T639" s="15">
        <f t="shared" si="250"/>
        <v>0</v>
      </c>
      <c r="U639" s="121">
        <f>'05-21 Hourly Purch Alloc'!J633</f>
        <v>18.679970209073947</v>
      </c>
      <c r="V639" s="109">
        <f t="shared" si="251"/>
        <v>0</v>
      </c>
      <c r="W639" s="16">
        <f t="shared" si="252"/>
        <v>21.206728953433903</v>
      </c>
      <c r="X639" s="17">
        <f t="shared" si="253"/>
        <v>0</v>
      </c>
      <c r="Y639" s="18">
        <f t="shared" si="254"/>
        <v>0</v>
      </c>
      <c r="Z639" s="191"/>
      <c r="AA639" s="113">
        <f t="shared" si="255"/>
        <v>0</v>
      </c>
      <c r="AB639" s="4">
        <f t="shared" si="256"/>
        <v>0</v>
      </c>
      <c r="AD639" s="8"/>
      <c r="AE639" s="46">
        <f>'05-21 Gen Pivot'!V633</f>
        <v>408.7158</v>
      </c>
      <c r="AF639" s="120">
        <f>'05-21 KP Int Load &amp; Marg Loss'!N629</f>
        <v>477.97</v>
      </c>
      <c r="AG639" s="47">
        <f>'05-21 KP Int Load &amp; Marg Loss'!V629</f>
        <v>7.879999999999999</v>
      </c>
      <c r="AH639" s="46">
        <f>'05-21 Gen Pivot'!W633</f>
        <v>888</v>
      </c>
      <c r="AJ639" s="122">
        <f>'05-21 Gen Pivot'!Y633</f>
        <v>888</v>
      </c>
      <c r="AL639" s="8">
        <f t="shared" si="259"/>
        <v>0</v>
      </c>
      <c r="AN639" s="8">
        <f t="shared" si="260"/>
        <v>408.7158</v>
      </c>
      <c r="AP639" s="12">
        <f t="shared" si="261"/>
        <v>-479.2842</v>
      </c>
      <c r="AR639" s="122">
        <f>'05-21 Gen Pivot'!X633</f>
        <v>1473</v>
      </c>
    </row>
    <row r="640" spans="1:44" x14ac:dyDescent="0.25">
      <c r="A640" s="126">
        <f t="shared" si="257"/>
        <v>44343.208333331808</v>
      </c>
      <c r="B640" s="171">
        <v>385</v>
      </c>
      <c r="C640" s="98"/>
      <c r="D640" s="171"/>
      <c r="E640" s="89">
        <f t="shared" si="262"/>
        <v>385</v>
      </c>
      <c r="F640" s="29">
        <f t="shared" si="237"/>
        <v>629</v>
      </c>
      <c r="G640" s="28" t="str">
        <f t="shared" si="238"/>
        <v>Yes</v>
      </c>
      <c r="H640" s="33">
        <f>'05-21 Hourly Purch Alloc'!F634</f>
        <v>130.684</v>
      </c>
      <c r="I640" s="23">
        <f t="shared" si="239"/>
        <v>7.6999999999999993</v>
      </c>
      <c r="J640" s="13">
        <f t="shared" si="240"/>
        <v>130.684</v>
      </c>
      <c r="K640" s="96">
        <f t="shared" si="241"/>
        <v>130.684</v>
      </c>
      <c r="L640" s="13">
        <f t="shared" si="242"/>
        <v>360.27179999999998</v>
      </c>
      <c r="M640" s="13">
        <f t="shared" si="243"/>
        <v>888</v>
      </c>
      <c r="N640" s="13">
        <f t="shared" si="244"/>
        <v>477.23</v>
      </c>
      <c r="O640" s="11">
        <f t="shared" si="245"/>
        <v>0</v>
      </c>
      <c r="P640" s="11">
        <f t="shared" si="246"/>
        <v>0</v>
      </c>
      <c r="Q640" s="11">
        <f t="shared" si="247"/>
        <v>0</v>
      </c>
      <c r="R640" s="15">
        <f t="shared" si="248"/>
        <v>0</v>
      </c>
      <c r="S640" s="15">
        <f t="shared" si="249"/>
        <v>0</v>
      </c>
      <c r="T640" s="15">
        <f t="shared" si="250"/>
        <v>0</v>
      </c>
      <c r="U640" s="121">
        <f>'05-21 Hourly Purch Alloc'!J634</f>
        <v>18.839972758715682</v>
      </c>
      <c r="V640" s="109">
        <f t="shared" si="251"/>
        <v>0</v>
      </c>
      <c r="W640" s="16">
        <f t="shared" si="252"/>
        <v>21.206728953433903</v>
      </c>
      <c r="X640" s="17">
        <f t="shared" si="253"/>
        <v>0</v>
      </c>
      <c r="Y640" s="18">
        <f t="shared" si="254"/>
        <v>0</v>
      </c>
      <c r="Z640" s="191"/>
      <c r="AA640" s="113">
        <f t="shared" si="255"/>
        <v>0</v>
      </c>
      <c r="AB640" s="4">
        <f t="shared" si="256"/>
        <v>0</v>
      </c>
      <c r="AD640" s="8"/>
      <c r="AE640" s="46">
        <f>'05-21 Gen Pivot'!V634</f>
        <v>360.27179999999998</v>
      </c>
      <c r="AF640" s="120">
        <f>'05-21 KP Int Load &amp; Marg Loss'!N630</f>
        <v>477.23</v>
      </c>
      <c r="AG640" s="47">
        <f>'05-21 KP Int Load &amp; Marg Loss'!V630</f>
        <v>7.6999999999999993</v>
      </c>
      <c r="AH640" s="46">
        <f>'05-21 Gen Pivot'!W634</f>
        <v>888</v>
      </c>
      <c r="AJ640" s="122">
        <f>'05-21 Gen Pivot'!Y634</f>
        <v>888</v>
      </c>
      <c r="AL640" s="8">
        <f t="shared" si="259"/>
        <v>0</v>
      </c>
      <c r="AN640" s="8">
        <f t="shared" si="260"/>
        <v>360.27179999999998</v>
      </c>
      <c r="AP640" s="12">
        <f t="shared" si="261"/>
        <v>-527.72820000000002</v>
      </c>
      <c r="AR640" s="122">
        <f>'05-21 Gen Pivot'!X634</f>
        <v>1473</v>
      </c>
    </row>
    <row r="641" spans="1:44" x14ac:dyDescent="0.25">
      <c r="A641" s="126">
        <f t="shared" si="257"/>
        <v>44343.249999998472</v>
      </c>
      <c r="B641" s="171">
        <v>385</v>
      </c>
      <c r="C641" s="98"/>
      <c r="D641" s="171"/>
      <c r="E641" s="89">
        <f t="shared" si="262"/>
        <v>385</v>
      </c>
      <c r="F641" s="29">
        <f t="shared" si="237"/>
        <v>630</v>
      </c>
      <c r="G641" s="28" t="str">
        <f t="shared" si="238"/>
        <v>Yes</v>
      </c>
      <c r="H641" s="33">
        <f>'05-21 Hourly Purch Alloc'!F635</f>
        <v>134.101</v>
      </c>
      <c r="I641" s="23">
        <f t="shared" si="239"/>
        <v>8.18</v>
      </c>
      <c r="J641" s="13">
        <f t="shared" si="240"/>
        <v>134.101</v>
      </c>
      <c r="K641" s="96">
        <f t="shared" si="241"/>
        <v>134.101</v>
      </c>
      <c r="L641" s="13">
        <f t="shared" si="242"/>
        <v>378.33940000000001</v>
      </c>
      <c r="M641" s="13">
        <f t="shared" si="243"/>
        <v>888</v>
      </c>
      <c r="N641" s="13">
        <f t="shared" si="244"/>
        <v>481.28999999999996</v>
      </c>
      <c r="O641" s="11">
        <f t="shared" si="245"/>
        <v>0</v>
      </c>
      <c r="P641" s="11">
        <f t="shared" si="246"/>
        <v>0</v>
      </c>
      <c r="Q641" s="11">
        <f t="shared" si="247"/>
        <v>0</v>
      </c>
      <c r="R641" s="15">
        <f t="shared" si="248"/>
        <v>0</v>
      </c>
      <c r="S641" s="15">
        <f t="shared" si="249"/>
        <v>0</v>
      </c>
      <c r="T641" s="15">
        <f t="shared" si="250"/>
        <v>0</v>
      </c>
      <c r="U641" s="121">
        <f>'05-21 Hourly Purch Alloc'!J635</f>
        <v>21.220065473038979</v>
      </c>
      <c r="V641" s="109">
        <f t="shared" si="251"/>
        <v>0</v>
      </c>
      <c r="W641" s="16">
        <f t="shared" si="252"/>
        <v>21.206728953433903</v>
      </c>
      <c r="X641" s="17">
        <f t="shared" si="253"/>
        <v>0</v>
      </c>
      <c r="Y641" s="18">
        <f t="shared" si="254"/>
        <v>0</v>
      </c>
      <c r="Z641" s="191"/>
      <c r="AA641" s="113">
        <f t="shared" si="255"/>
        <v>0</v>
      </c>
      <c r="AB641" s="4">
        <f t="shared" si="256"/>
        <v>0</v>
      </c>
      <c r="AD641" s="8"/>
      <c r="AE641" s="46">
        <f>'05-21 Gen Pivot'!V635</f>
        <v>378.33940000000001</v>
      </c>
      <c r="AF641" s="120">
        <f>'05-21 KP Int Load &amp; Marg Loss'!N631</f>
        <v>481.28999999999996</v>
      </c>
      <c r="AG641" s="47">
        <f>'05-21 KP Int Load &amp; Marg Loss'!V631</f>
        <v>8.18</v>
      </c>
      <c r="AH641" s="46">
        <f>'05-21 Gen Pivot'!W635</f>
        <v>888</v>
      </c>
      <c r="AJ641" s="122">
        <f>'05-21 Gen Pivot'!Y635</f>
        <v>888</v>
      </c>
      <c r="AL641" s="8">
        <f t="shared" si="259"/>
        <v>0</v>
      </c>
      <c r="AN641" s="8">
        <f t="shared" si="260"/>
        <v>378.33940000000001</v>
      </c>
      <c r="AP641" s="12">
        <f t="shared" si="261"/>
        <v>-509.66059999999999</v>
      </c>
      <c r="AR641" s="122">
        <f>'05-21 Gen Pivot'!X635</f>
        <v>1473</v>
      </c>
    </row>
    <row r="642" spans="1:44" x14ac:dyDescent="0.25">
      <c r="A642" s="126">
        <f t="shared" si="257"/>
        <v>44343.291666665136</v>
      </c>
      <c r="B642" s="171">
        <v>385</v>
      </c>
      <c r="C642" s="98"/>
      <c r="D642" s="171"/>
      <c r="E642" s="89">
        <f t="shared" si="262"/>
        <v>385</v>
      </c>
      <c r="F642" s="29">
        <f t="shared" si="237"/>
        <v>631</v>
      </c>
      <c r="G642" s="28" t="str">
        <f t="shared" si="238"/>
        <v>Yes</v>
      </c>
      <c r="H642" s="33">
        <f>'05-21 Hourly Purch Alloc'!F636</f>
        <v>141.65299999999999</v>
      </c>
      <c r="I642" s="23">
        <f t="shared" si="239"/>
        <v>9.009999999999998</v>
      </c>
      <c r="J642" s="13">
        <f t="shared" si="240"/>
        <v>141.65299999999999</v>
      </c>
      <c r="K642" s="96">
        <f t="shared" si="241"/>
        <v>141.65299999999999</v>
      </c>
      <c r="L642" s="13">
        <f t="shared" si="242"/>
        <v>349.55880000000002</v>
      </c>
      <c r="M642" s="13">
        <f t="shared" si="243"/>
        <v>829.5</v>
      </c>
      <c r="N642" s="13">
        <f t="shared" si="244"/>
        <v>500.21000000000004</v>
      </c>
      <c r="O642" s="11">
        <f t="shared" si="245"/>
        <v>0</v>
      </c>
      <c r="P642" s="11">
        <f t="shared" si="246"/>
        <v>0</v>
      </c>
      <c r="Q642" s="11">
        <f t="shared" si="247"/>
        <v>0</v>
      </c>
      <c r="R642" s="15">
        <f t="shared" si="248"/>
        <v>0</v>
      </c>
      <c r="S642" s="15">
        <f t="shared" si="249"/>
        <v>0</v>
      </c>
      <c r="T642" s="15">
        <f t="shared" si="250"/>
        <v>0</v>
      </c>
      <c r="U642" s="121">
        <f>'05-21 Hourly Purch Alloc'!J636</f>
        <v>23.52359508093722</v>
      </c>
      <c r="V642" s="109">
        <f t="shared" si="251"/>
        <v>0</v>
      </c>
      <c r="W642" s="16">
        <f t="shared" si="252"/>
        <v>21.206728953433903</v>
      </c>
      <c r="X642" s="17">
        <f t="shared" si="253"/>
        <v>0</v>
      </c>
      <c r="Y642" s="18">
        <f t="shared" si="254"/>
        <v>0</v>
      </c>
      <c r="Z642" s="191"/>
      <c r="AA642" s="113">
        <f t="shared" si="255"/>
        <v>0</v>
      </c>
      <c r="AB642" s="4">
        <f t="shared" si="256"/>
        <v>0</v>
      </c>
      <c r="AD642" s="8"/>
      <c r="AE642" s="46">
        <f>'05-21 Gen Pivot'!V636</f>
        <v>349.55880000000002</v>
      </c>
      <c r="AF642" s="120">
        <f>'05-21 KP Int Load &amp; Marg Loss'!N632</f>
        <v>500.21000000000004</v>
      </c>
      <c r="AG642" s="47">
        <f>'05-21 KP Int Load &amp; Marg Loss'!V632</f>
        <v>9.009999999999998</v>
      </c>
      <c r="AH642" s="46">
        <f>'05-21 Gen Pivot'!W636</f>
        <v>829.5</v>
      </c>
      <c r="AJ642" s="122">
        <f>'05-21 Gen Pivot'!Y636</f>
        <v>829.5</v>
      </c>
      <c r="AL642" s="8">
        <f t="shared" si="259"/>
        <v>0</v>
      </c>
      <c r="AN642" s="8">
        <f t="shared" si="260"/>
        <v>349.55880000000002</v>
      </c>
      <c r="AP642" s="12">
        <f t="shared" si="261"/>
        <v>-479.94119999999998</v>
      </c>
      <c r="AR642" s="122">
        <f>'05-21 Gen Pivot'!X636</f>
        <v>1473</v>
      </c>
    </row>
    <row r="643" spans="1:44" x14ac:dyDescent="0.25">
      <c r="A643" s="126">
        <f t="shared" si="257"/>
        <v>44343.333333331801</v>
      </c>
      <c r="B643" s="171">
        <v>385</v>
      </c>
      <c r="C643" s="98"/>
      <c r="D643" s="171"/>
      <c r="E643" s="89">
        <f t="shared" si="262"/>
        <v>385</v>
      </c>
      <c r="F643" s="29">
        <f t="shared" si="237"/>
        <v>632</v>
      </c>
      <c r="G643" s="28" t="str">
        <f t="shared" si="238"/>
        <v>Yes</v>
      </c>
      <c r="H643" s="33">
        <f>'05-21 Hourly Purch Alloc'!F637</f>
        <v>130.726</v>
      </c>
      <c r="I643" s="23">
        <f t="shared" si="239"/>
        <v>9.61</v>
      </c>
      <c r="J643" s="13">
        <f t="shared" si="240"/>
        <v>130.726</v>
      </c>
      <c r="K643" s="96">
        <f t="shared" si="241"/>
        <v>130.726</v>
      </c>
      <c r="L643" s="13">
        <f t="shared" si="242"/>
        <v>386.41880000000003</v>
      </c>
      <c r="M643" s="13">
        <f t="shared" si="243"/>
        <v>888</v>
      </c>
      <c r="N643" s="13">
        <f t="shared" si="244"/>
        <v>526.75000000000011</v>
      </c>
      <c r="O643" s="11">
        <f t="shared" si="245"/>
        <v>0</v>
      </c>
      <c r="P643" s="11">
        <f t="shared" si="246"/>
        <v>0</v>
      </c>
      <c r="Q643" s="11">
        <f t="shared" si="247"/>
        <v>0</v>
      </c>
      <c r="R643" s="15">
        <f t="shared" si="248"/>
        <v>0</v>
      </c>
      <c r="S643" s="15">
        <f t="shared" si="249"/>
        <v>0</v>
      </c>
      <c r="T643" s="15">
        <f t="shared" si="250"/>
        <v>0</v>
      </c>
      <c r="U643" s="121">
        <f>'05-21 Hourly Purch Alloc'!J637</f>
        <v>25.593710509003564</v>
      </c>
      <c r="V643" s="109">
        <f t="shared" si="251"/>
        <v>0</v>
      </c>
      <c r="W643" s="16">
        <f t="shared" si="252"/>
        <v>21.206728953433903</v>
      </c>
      <c r="X643" s="17">
        <f t="shared" si="253"/>
        <v>0</v>
      </c>
      <c r="Y643" s="18">
        <f t="shared" si="254"/>
        <v>0</v>
      </c>
      <c r="Z643" s="191"/>
      <c r="AA643" s="113">
        <f t="shared" si="255"/>
        <v>0</v>
      </c>
      <c r="AB643" s="4">
        <f t="shared" si="256"/>
        <v>0</v>
      </c>
      <c r="AD643" s="8"/>
      <c r="AE643" s="46">
        <f>'05-21 Gen Pivot'!V637</f>
        <v>386.41880000000003</v>
      </c>
      <c r="AF643" s="120">
        <f>'05-21 KP Int Load &amp; Marg Loss'!N633</f>
        <v>526.75000000000011</v>
      </c>
      <c r="AG643" s="47">
        <f>'05-21 KP Int Load &amp; Marg Loss'!V633</f>
        <v>9.61</v>
      </c>
      <c r="AH643" s="46">
        <f>'05-21 Gen Pivot'!W637</f>
        <v>888</v>
      </c>
      <c r="AJ643" s="122">
        <f>'05-21 Gen Pivot'!Y637</f>
        <v>888</v>
      </c>
      <c r="AL643" s="8">
        <f t="shared" si="259"/>
        <v>0</v>
      </c>
      <c r="AN643" s="8">
        <f t="shared" si="260"/>
        <v>386.41880000000003</v>
      </c>
      <c r="AP643" s="12">
        <f t="shared" si="261"/>
        <v>-501.58119999999997</v>
      </c>
      <c r="AR643" s="122">
        <f>'05-21 Gen Pivot'!X637</f>
        <v>1473</v>
      </c>
    </row>
    <row r="644" spans="1:44" x14ac:dyDescent="0.25">
      <c r="A644" s="126">
        <f t="shared" si="257"/>
        <v>44343.374999998465</v>
      </c>
      <c r="B644" s="171">
        <v>385</v>
      </c>
      <c r="C644" s="98"/>
      <c r="D644" s="171"/>
      <c r="E644" s="89">
        <f t="shared" si="262"/>
        <v>385</v>
      </c>
      <c r="F644" s="29">
        <f t="shared" si="237"/>
        <v>633</v>
      </c>
      <c r="G644" s="28" t="str">
        <f t="shared" si="238"/>
        <v>Yes</v>
      </c>
      <c r="H644" s="33">
        <f>'05-21 Hourly Purch Alloc'!F638</f>
        <v>126.55299999999998</v>
      </c>
      <c r="I644" s="23">
        <f t="shared" si="239"/>
        <v>10.06</v>
      </c>
      <c r="J644" s="13">
        <f t="shared" si="240"/>
        <v>126.55299999999998</v>
      </c>
      <c r="K644" s="96">
        <f t="shared" si="241"/>
        <v>126.55299999999998</v>
      </c>
      <c r="L644" s="13">
        <f t="shared" si="242"/>
        <v>479.245</v>
      </c>
      <c r="M644" s="13">
        <f t="shared" si="243"/>
        <v>888</v>
      </c>
      <c r="N644" s="13">
        <f t="shared" si="244"/>
        <v>556.1</v>
      </c>
      <c r="O644" s="11">
        <f t="shared" si="245"/>
        <v>0</v>
      </c>
      <c r="P644" s="11">
        <f t="shared" si="246"/>
        <v>0</v>
      </c>
      <c r="Q644" s="11">
        <f t="shared" si="247"/>
        <v>0</v>
      </c>
      <c r="R644" s="15">
        <f t="shared" si="248"/>
        <v>0</v>
      </c>
      <c r="S644" s="15">
        <f t="shared" si="249"/>
        <v>0</v>
      </c>
      <c r="T644" s="15">
        <f t="shared" si="250"/>
        <v>0</v>
      </c>
      <c r="U644" s="121">
        <f>'05-21 Hourly Purch Alloc'!J638</f>
        <v>27.369002354744655</v>
      </c>
      <c r="V644" s="109">
        <f t="shared" si="251"/>
        <v>0</v>
      </c>
      <c r="W644" s="16">
        <f t="shared" si="252"/>
        <v>21.206728953433903</v>
      </c>
      <c r="X644" s="17">
        <f t="shared" si="253"/>
        <v>0</v>
      </c>
      <c r="Y644" s="18">
        <f t="shared" si="254"/>
        <v>0</v>
      </c>
      <c r="Z644" s="191"/>
      <c r="AA644" s="113">
        <f t="shared" si="255"/>
        <v>0</v>
      </c>
      <c r="AB644" s="4">
        <f t="shared" si="256"/>
        <v>0</v>
      </c>
      <c r="AD644" s="8"/>
      <c r="AE644" s="46">
        <f>'05-21 Gen Pivot'!V638</f>
        <v>479.245</v>
      </c>
      <c r="AF644" s="120">
        <f>'05-21 KP Int Load &amp; Marg Loss'!N634</f>
        <v>556.1</v>
      </c>
      <c r="AG644" s="47">
        <f>'05-21 KP Int Load &amp; Marg Loss'!V634</f>
        <v>10.06</v>
      </c>
      <c r="AH644" s="46">
        <f>'05-21 Gen Pivot'!W638</f>
        <v>888</v>
      </c>
      <c r="AJ644" s="122">
        <f>'05-21 Gen Pivot'!Y638</f>
        <v>888</v>
      </c>
      <c r="AL644" s="8">
        <f t="shared" si="259"/>
        <v>0</v>
      </c>
      <c r="AN644" s="8">
        <f t="shared" si="260"/>
        <v>479.245</v>
      </c>
      <c r="AP644" s="12">
        <f t="shared" si="261"/>
        <v>-408.755</v>
      </c>
      <c r="AR644" s="122">
        <f>'05-21 Gen Pivot'!X638</f>
        <v>1473</v>
      </c>
    </row>
    <row r="645" spans="1:44" x14ac:dyDescent="0.25">
      <c r="A645" s="126">
        <f t="shared" si="257"/>
        <v>44343.416666665129</v>
      </c>
      <c r="B645" s="171">
        <v>385</v>
      </c>
      <c r="C645" s="98"/>
      <c r="D645" s="171"/>
      <c r="E645" s="89">
        <f t="shared" si="262"/>
        <v>385</v>
      </c>
      <c r="F645" s="29">
        <f t="shared" si="237"/>
        <v>634</v>
      </c>
      <c r="G645" s="28" t="str">
        <f t="shared" si="238"/>
        <v>Yes</v>
      </c>
      <c r="H645" s="33">
        <f>'05-21 Hourly Purch Alloc'!F639</f>
        <v>0</v>
      </c>
      <c r="I645" s="23">
        <f t="shared" si="239"/>
        <v>11.069999999999999</v>
      </c>
      <c r="J645" s="13">
        <f t="shared" si="240"/>
        <v>0</v>
      </c>
      <c r="K645" s="96">
        <f t="shared" si="241"/>
        <v>0</v>
      </c>
      <c r="L645" s="13">
        <f t="shared" si="242"/>
        <v>577.86540000000002</v>
      </c>
      <c r="M645" s="13">
        <f t="shared" si="243"/>
        <v>888</v>
      </c>
      <c r="N645" s="13">
        <f t="shared" si="244"/>
        <v>580.36</v>
      </c>
      <c r="O645" s="11">
        <f t="shared" si="245"/>
        <v>0</v>
      </c>
      <c r="P645" s="11">
        <f t="shared" si="246"/>
        <v>0</v>
      </c>
      <c r="Q645" s="11">
        <f t="shared" si="247"/>
        <v>0</v>
      </c>
      <c r="R645" s="15">
        <f t="shared" si="248"/>
        <v>0</v>
      </c>
      <c r="S645" s="15">
        <f t="shared" si="249"/>
        <v>0</v>
      </c>
      <c r="T645" s="15">
        <f t="shared" si="250"/>
        <v>0</v>
      </c>
      <c r="U645" s="121">
        <f>'05-21 Hourly Purch Alloc'!J639</f>
        <v>0</v>
      </c>
      <c r="V645" s="109">
        <f t="shared" si="251"/>
        <v>0</v>
      </c>
      <c r="W645" s="16">
        <f t="shared" si="252"/>
        <v>21.206728953433903</v>
      </c>
      <c r="X645" s="17">
        <f t="shared" si="253"/>
        <v>0</v>
      </c>
      <c r="Y645" s="18">
        <f t="shared" si="254"/>
        <v>0</v>
      </c>
      <c r="Z645" s="191"/>
      <c r="AA645" s="113">
        <f t="shared" si="255"/>
        <v>0</v>
      </c>
      <c r="AB645" s="4">
        <f t="shared" si="256"/>
        <v>0</v>
      </c>
      <c r="AD645" s="8"/>
      <c r="AE645" s="46">
        <f>'05-21 Gen Pivot'!V639</f>
        <v>577.86540000000002</v>
      </c>
      <c r="AF645" s="120">
        <f>'05-21 KP Int Load &amp; Marg Loss'!N635</f>
        <v>580.36</v>
      </c>
      <c r="AG645" s="47">
        <f>'05-21 KP Int Load &amp; Marg Loss'!V635</f>
        <v>11.069999999999999</v>
      </c>
      <c r="AH645" s="46">
        <f>'05-21 Gen Pivot'!W639</f>
        <v>888</v>
      </c>
      <c r="AJ645" s="122">
        <f>'05-21 Gen Pivot'!Y639</f>
        <v>888</v>
      </c>
      <c r="AL645" s="8">
        <f t="shared" si="259"/>
        <v>0</v>
      </c>
      <c r="AN645" s="8">
        <f t="shared" si="260"/>
        <v>577.86540000000002</v>
      </c>
      <c r="AP645" s="12">
        <f t="shared" si="261"/>
        <v>-310.13459999999998</v>
      </c>
      <c r="AR645" s="122">
        <f>'05-21 Gen Pivot'!X639</f>
        <v>1473</v>
      </c>
    </row>
    <row r="646" spans="1:44" x14ac:dyDescent="0.25">
      <c r="A646" s="126">
        <f t="shared" si="257"/>
        <v>44343.458333331793</v>
      </c>
      <c r="B646" s="171">
        <v>385</v>
      </c>
      <c r="C646" s="98"/>
      <c r="D646" s="171"/>
      <c r="E646" s="89">
        <f t="shared" si="262"/>
        <v>385</v>
      </c>
      <c r="F646" s="29">
        <f t="shared" si="237"/>
        <v>635</v>
      </c>
      <c r="G646" s="28" t="str">
        <f t="shared" si="238"/>
        <v>Yes</v>
      </c>
      <c r="H646" s="33">
        <f>'05-21 Hourly Purch Alloc'!F640</f>
        <v>90.816999999999993</v>
      </c>
      <c r="I646" s="23">
        <f t="shared" si="239"/>
        <v>12.479999999999999</v>
      </c>
      <c r="J646" s="13">
        <f t="shared" si="240"/>
        <v>90.816999999999993</v>
      </c>
      <c r="K646" s="96">
        <f t="shared" si="241"/>
        <v>90.816999999999993</v>
      </c>
      <c r="L646" s="13">
        <f t="shared" si="242"/>
        <v>737.03459999999995</v>
      </c>
      <c r="M646" s="13">
        <f t="shared" si="243"/>
        <v>889</v>
      </c>
      <c r="N646" s="13">
        <f t="shared" si="244"/>
        <v>628.88</v>
      </c>
      <c r="O646" s="11">
        <f t="shared" si="245"/>
        <v>0</v>
      </c>
      <c r="P646" s="11">
        <f t="shared" si="246"/>
        <v>0</v>
      </c>
      <c r="Q646" s="11">
        <f t="shared" si="247"/>
        <v>0</v>
      </c>
      <c r="R646" s="15">
        <f t="shared" si="248"/>
        <v>0</v>
      </c>
      <c r="S646" s="15">
        <f t="shared" si="249"/>
        <v>0</v>
      </c>
      <c r="T646" s="15">
        <f t="shared" si="250"/>
        <v>0</v>
      </c>
      <c r="U646" s="121">
        <f>'05-21 Hourly Purch Alloc'!J640</f>
        <v>25.387000000000004</v>
      </c>
      <c r="V646" s="109">
        <f t="shared" si="251"/>
        <v>0</v>
      </c>
      <c r="W646" s="16">
        <f t="shared" si="252"/>
        <v>21.206728953433903</v>
      </c>
      <c r="X646" s="17">
        <f t="shared" si="253"/>
        <v>0</v>
      </c>
      <c r="Y646" s="18">
        <f t="shared" si="254"/>
        <v>0</v>
      </c>
      <c r="Z646" s="191"/>
      <c r="AA646" s="113">
        <f t="shared" si="255"/>
        <v>0</v>
      </c>
      <c r="AB646" s="4">
        <f t="shared" si="256"/>
        <v>0</v>
      </c>
      <c r="AD646" s="8"/>
      <c r="AE646" s="46">
        <f>'05-21 Gen Pivot'!V640</f>
        <v>737.03459999999995</v>
      </c>
      <c r="AF646" s="120">
        <f>'05-21 KP Int Load &amp; Marg Loss'!N636</f>
        <v>628.88</v>
      </c>
      <c r="AG646" s="47">
        <f>'05-21 KP Int Load &amp; Marg Loss'!V636</f>
        <v>12.479999999999999</v>
      </c>
      <c r="AH646" s="46">
        <f>'05-21 Gen Pivot'!W640</f>
        <v>889</v>
      </c>
      <c r="AJ646" s="122">
        <f>'05-21 Gen Pivot'!Y640</f>
        <v>889</v>
      </c>
      <c r="AL646" s="8">
        <f t="shared" si="259"/>
        <v>0</v>
      </c>
      <c r="AN646" s="8">
        <f t="shared" si="260"/>
        <v>737.03459999999995</v>
      </c>
      <c r="AP646" s="12">
        <f t="shared" si="261"/>
        <v>-151.96540000000005</v>
      </c>
      <c r="AR646" s="122">
        <f>'05-21 Gen Pivot'!X640</f>
        <v>1473</v>
      </c>
    </row>
    <row r="647" spans="1:44" x14ac:dyDescent="0.25">
      <c r="A647" s="126">
        <f t="shared" si="257"/>
        <v>44343.499999998457</v>
      </c>
      <c r="B647" s="171">
        <v>385</v>
      </c>
      <c r="C647" s="98"/>
      <c r="D647" s="171"/>
      <c r="E647" s="89">
        <f t="shared" si="262"/>
        <v>385</v>
      </c>
      <c r="F647" s="29">
        <f t="shared" si="237"/>
        <v>636</v>
      </c>
      <c r="G647" s="28" t="str">
        <f t="shared" si="238"/>
        <v>Yes</v>
      </c>
      <c r="H647" s="33">
        <f>'05-21 Hourly Purch Alloc'!F641</f>
        <v>0</v>
      </c>
      <c r="I647" s="23">
        <f t="shared" si="239"/>
        <v>13.19</v>
      </c>
      <c r="J647" s="13">
        <f t="shared" si="240"/>
        <v>0</v>
      </c>
      <c r="K647" s="96">
        <f t="shared" si="241"/>
        <v>0</v>
      </c>
      <c r="L647" s="13">
        <f t="shared" si="242"/>
        <v>743.42639999999994</v>
      </c>
      <c r="M647" s="13">
        <f t="shared" si="243"/>
        <v>889</v>
      </c>
      <c r="N647" s="13">
        <f t="shared" si="244"/>
        <v>688.28999999999985</v>
      </c>
      <c r="O647" s="11">
        <f t="shared" si="245"/>
        <v>0</v>
      </c>
      <c r="P647" s="11">
        <f t="shared" si="246"/>
        <v>0</v>
      </c>
      <c r="Q647" s="11">
        <f t="shared" si="247"/>
        <v>0</v>
      </c>
      <c r="R647" s="15">
        <f t="shared" si="248"/>
        <v>0</v>
      </c>
      <c r="S647" s="15">
        <f t="shared" si="249"/>
        <v>0</v>
      </c>
      <c r="T647" s="15">
        <f t="shared" si="250"/>
        <v>0</v>
      </c>
      <c r="U647" s="121">
        <f>'05-21 Hourly Purch Alloc'!J641</f>
        <v>0</v>
      </c>
      <c r="V647" s="109">
        <f t="shared" si="251"/>
        <v>0</v>
      </c>
      <c r="W647" s="16">
        <f t="shared" si="252"/>
        <v>21.206728953433903</v>
      </c>
      <c r="X647" s="17">
        <f t="shared" si="253"/>
        <v>0</v>
      </c>
      <c r="Y647" s="18">
        <f t="shared" si="254"/>
        <v>0</v>
      </c>
      <c r="Z647" s="191"/>
      <c r="AA647" s="113">
        <f t="shared" si="255"/>
        <v>0</v>
      </c>
      <c r="AB647" s="4">
        <f t="shared" si="256"/>
        <v>0</v>
      </c>
      <c r="AD647" s="8"/>
      <c r="AE647" s="46">
        <f>'05-21 Gen Pivot'!V641</f>
        <v>743.42639999999994</v>
      </c>
      <c r="AF647" s="120">
        <f>'05-21 KP Int Load &amp; Marg Loss'!N637</f>
        <v>688.28999999999985</v>
      </c>
      <c r="AG647" s="47">
        <f>'05-21 KP Int Load &amp; Marg Loss'!V637</f>
        <v>13.19</v>
      </c>
      <c r="AH647" s="46">
        <f>'05-21 Gen Pivot'!W641</f>
        <v>889</v>
      </c>
      <c r="AJ647" s="122">
        <f>'05-21 Gen Pivot'!Y641</f>
        <v>889</v>
      </c>
      <c r="AL647" s="8">
        <f t="shared" si="259"/>
        <v>0</v>
      </c>
      <c r="AN647" s="8">
        <f t="shared" si="260"/>
        <v>743.42639999999994</v>
      </c>
      <c r="AP647" s="12">
        <f t="shared" si="261"/>
        <v>-145.57360000000006</v>
      </c>
      <c r="AR647" s="122">
        <f>'05-21 Gen Pivot'!X641</f>
        <v>1473</v>
      </c>
    </row>
    <row r="648" spans="1:44" x14ac:dyDescent="0.25">
      <c r="A648" s="126">
        <f t="shared" si="257"/>
        <v>44343.541666665122</v>
      </c>
      <c r="B648" s="171">
        <v>385</v>
      </c>
      <c r="C648" s="98"/>
      <c r="D648" s="171"/>
      <c r="E648" s="89">
        <f t="shared" si="262"/>
        <v>385</v>
      </c>
      <c r="F648" s="29">
        <f t="shared" si="237"/>
        <v>637</v>
      </c>
      <c r="G648" s="28" t="str">
        <f t="shared" si="238"/>
        <v>Yes</v>
      </c>
      <c r="H648" s="33">
        <f>'05-21 Hourly Purch Alloc'!F642</f>
        <v>0</v>
      </c>
      <c r="I648" s="23">
        <f t="shared" si="239"/>
        <v>14.2</v>
      </c>
      <c r="J648" s="13">
        <f t="shared" si="240"/>
        <v>0</v>
      </c>
      <c r="K648" s="96">
        <f t="shared" si="241"/>
        <v>0</v>
      </c>
      <c r="L648" s="13">
        <f t="shared" si="242"/>
        <v>783.3098</v>
      </c>
      <c r="M648" s="13">
        <f t="shared" si="243"/>
        <v>889</v>
      </c>
      <c r="N648" s="13">
        <f t="shared" si="244"/>
        <v>730.87</v>
      </c>
      <c r="O648" s="11">
        <f t="shared" si="245"/>
        <v>0</v>
      </c>
      <c r="P648" s="11">
        <f t="shared" si="246"/>
        <v>0</v>
      </c>
      <c r="Q648" s="11">
        <f t="shared" si="247"/>
        <v>0</v>
      </c>
      <c r="R648" s="15">
        <f t="shared" si="248"/>
        <v>0</v>
      </c>
      <c r="S648" s="15">
        <f t="shared" si="249"/>
        <v>0</v>
      </c>
      <c r="T648" s="15">
        <f t="shared" si="250"/>
        <v>0</v>
      </c>
      <c r="U648" s="121">
        <f>'05-21 Hourly Purch Alloc'!J642</f>
        <v>0</v>
      </c>
      <c r="V648" s="109">
        <f t="shared" si="251"/>
        <v>0</v>
      </c>
      <c r="W648" s="16">
        <f t="shared" si="252"/>
        <v>21.206728953433903</v>
      </c>
      <c r="X648" s="17">
        <f t="shared" si="253"/>
        <v>0</v>
      </c>
      <c r="Y648" s="18">
        <f t="shared" si="254"/>
        <v>0</v>
      </c>
      <c r="Z648" s="191"/>
      <c r="AA648" s="113">
        <f t="shared" si="255"/>
        <v>0</v>
      </c>
      <c r="AB648" s="4">
        <f t="shared" si="256"/>
        <v>0</v>
      </c>
      <c r="AD648" s="8"/>
      <c r="AE648" s="46">
        <f>'05-21 Gen Pivot'!V642</f>
        <v>783.3098</v>
      </c>
      <c r="AF648" s="120">
        <f>'05-21 KP Int Load &amp; Marg Loss'!N638</f>
        <v>730.87</v>
      </c>
      <c r="AG648" s="47">
        <f>'05-21 KP Int Load &amp; Marg Loss'!V638</f>
        <v>14.2</v>
      </c>
      <c r="AH648" s="46">
        <f>'05-21 Gen Pivot'!W642</f>
        <v>889</v>
      </c>
      <c r="AJ648" s="122">
        <f>'05-21 Gen Pivot'!Y642</f>
        <v>889</v>
      </c>
      <c r="AL648" s="8">
        <f t="shared" si="259"/>
        <v>0</v>
      </c>
      <c r="AN648" s="8">
        <f t="shared" si="260"/>
        <v>783.3098</v>
      </c>
      <c r="AP648" s="12">
        <f t="shared" si="261"/>
        <v>-105.6902</v>
      </c>
      <c r="AR648" s="122">
        <f>'05-21 Gen Pivot'!X642</f>
        <v>1473</v>
      </c>
    </row>
    <row r="649" spans="1:44" x14ac:dyDescent="0.25">
      <c r="A649" s="126">
        <f t="shared" si="257"/>
        <v>44343.583333331786</v>
      </c>
      <c r="B649" s="171">
        <v>385</v>
      </c>
      <c r="C649" s="98"/>
      <c r="D649" s="171"/>
      <c r="E649" s="89">
        <f t="shared" si="262"/>
        <v>385</v>
      </c>
      <c r="F649" s="29">
        <f t="shared" si="237"/>
        <v>638</v>
      </c>
      <c r="G649" s="28" t="str">
        <f t="shared" si="238"/>
        <v>Yes</v>
      </c>
      <c r="H649" s="33">
        <f>'05-21 Hourly Purch Alloc'!F643</f>
        <v>29.47</v>
      </c>
      <c r="I649" s="23">
        <f t="shared" si="239"/>
        <v>15.01</v>
      </c>
      <c r="J649" s="13">
        <f t="shared" si="240"/>
        <v>29.47</v>
      </c>
      <c r="K649" s="96">
        <f t="shared" si="241"/>
        <v>29.47</v>
      </c>
      <c r="L649" s="13">
        <f t="shared" si="242"/>
        <v>794.11680000000013</v>
      </c>
      <c r="M649" s="13">
        <f t="shared" si="243"/>
        <v>889</v>
      </c>
      <c r="N649" s="13">
        <f t="shared" si="244"/>
        <v>755.84</v>
      </c>
      <c r="O649" s="11">
        <f t="shared" si="245"/>
        <v>0</v>
      </c>
      <c r="P649" s="11">
        <f t="shared" si="246"/>
        <v>0</v>
      </c>
      <c r="Q649" s="11">
        <f t="shared" si="247"/>
        <v>0</v>
      </c>
      <c r="R649" s="15">
        <f t="shared" si="248"/>
        <v>0</v>
      </c>
      <c r="S649" s="15">
        <f t="shared" si="249"/>
        <v>0</v>
      </c>
      <c r="T649" s="15">
        <f t="shared" si="250"/>
        <v>0</v>
      </c>
      <c r="U649" s="121">
        <f>'05-21 Hourly Purch Alloc'!J643</f>
        <v>27.039000000000001</v>
      </c>
      <c r="V649" s="109">
        <f t="shared" si="251"/>
        <v>0</v>
      </c>
      <c r="W649" s="16">
        <f t="shared" si="252"/>
        <v>21.206728953433903</v>
      </c>
      <c r="X649" s="17">
        <f t="shared" si="253"/>
        <v>0</v>
      </c>
      <c r="Y649" s="18">
        <f t="shared" si="254"/>
        <v>0</v>
      </c>
      <c r="Z649" s="191"/>
      <c r="AA649" s="113">
        <f t="shared" si="255"/>
        <v>0</v>
      </c>
      <c r="AB649" s="4">
        <f t="shared" si="256"/>
        <v>0</v>
      </c>
      <c r="AD649" s="8"/>
      <c r="AE649" s="46">
        <f>'05-21 Gen Pivot'!V643</f>
        <v>794.11680000000013</v>
      </c>
      <c r="AF649" s="120">
        <f>'05-21 KP Int Load &amp; Marg Loss'!N639</f>
        <v>755.84</v>
      </c>
      <c r="AG649" s="47">
        <f>'05-21 KP Int Load &amp; Marg Loss'!V639</f>
        <v>15.01</v>
      </c>
      <c r="AH649" s="46">
        <f>'05-21 Gen Pivot'!W643</f>
        <v>889</v>
      </c>
      <c r="AJ649" s="122">
        <f>'05-21 Gen Pivot'!Y643</f>
        <v>889</v>
      </c>
      <c r="AL649" s="8">
        <f t="shared" si="259"/>
        <v>0</v>
      </c>
      <c r="AN649" s="8">
        <f t="shared" si="260"/>
        <v>794.11680000000013</v>
      </c>
      <c r="AP649" s="12">
        <f t="shared" si="261"/>
        <v>-94.883199999999874</v>
      </c>
      <c r="AR649" s="122">
        <f>'05-21 Gen Pivot'!X643</f>
        <v>1473</v>
      </c>
    </row>
    <row r="650" spans="1:44" x14ac:dyDescent="0.25">
      <c r="A650" s="126">
        <f t="shared" si="257"/>
        <v>44343.62499999845</v>
      </c>
      <c r="B650" s="171">
        <v>385</v>
      </c>
      <c r="C650" s="98"/>
      <c r="D650" s="171"/>
      <c r="E650" s="89">
        <f t="shared" si="262"/>
        <v>385</v>
      </c>
      <c r="F650" s="29">
        <f t="shared" si="237"/>
        <v>639</v>
      </c>
      <c r="G650" s="28" t="str">
        <f t="shared" si="238"/>
        <v>Yes</v>
      </c>
      <c r="H650" s="33">
        <f>'05-21 Hourly Purch Alloc'!F644</f>
        <v>0</v>
      </c>
      <c r="I650" s="23">
        <f t="shared" si="239"/>
        <v>14.99</v>
      </c>
      <c r="J650" s="13">
        <f t="shared" si="240"/>
        <v>0</v>
      </c>
      <c r="K650" s="96">
        <f t="shared" si="241"/>
        <v>0</v>
      </c>
      <c r="L650" s="13">
        <f t="shared" si="242"/>
        <v>828.93380000000002</v>
      </c>
      <c r="M650" s="13">
        <f t="shared" si="243"/>
        <v>889</v>
      </c>
      <c r="N650" s="13">
        <f t="shared" si="244"/>
        <v>778.83999999999992</v>
      </c>
      <c r="O650" s="11">
        <f t="shared" si="245"/>
        <v>0</v>
      </c>
      <c r="P650" s="11">
        <f t="shared" si="246"/>
        <v>0</v>
      </c>
      <c r="Q650" s="11">
        <f t="shared" si="247"/>
        <v>0</v>
      </c>
      <c r="R650" s="15">
        <f t="shared" si="248"/>
        <v>0</v>
      </c>
      <c r="S650" s="15">
        <f t="shared" si="249"/>
        <v>0</v>
      </c>
      <c r="T650" s="15">
        <f t="shared" si="250"/>
        <v>0</v>
      </c>
      <c r="U650" s="121">
        <f>'05-21 Hourly Purch Alloc'!J644</f>
        <v>0</v>
      </c>
      <c r="V650" s="109">
        <f t="shared" si="251"/>
        <v>0</v>
      </c>
      <c r="W650" s="16">
        <f t="shared" si="252"/>
        <v>21.206728953433903</v>
      </c>
      <c r="X650" s="17">
        <f t="shared" si="253"/>
        <v>0</v>
      </c>
      <c r="Y650" s="18">
        <f t="shared" si="254"/>
        <v>0</v>
      </c>
      <c r="Z650" s="191"/>
      <c r="AA650" s="113">
        <f t="shared" si="255"/>
        <v>0</v>
      </c>
      <c r="AB650" s="4">
        <f t="shared" si="256"/>
        <v>0</v>
      </c>
      <c r="AD650" s="8"/>
      <c r="AE650" s="46">
        <f>'05-21 Gen Pivot'!V644</f>
        <v>828.93380000000002</v>
      </c>
      <c r="AF650" s="120">
        <f>'05-21 KP Int Load &amp; Marg Loss'!N640</f>
        <v>778.83999999999992</v>
      </c>
      <c r="AG650" s="47">
        <f>'05-21 KP Int Load &amp; Marg Loss'!V640</f>
        <v>14.99</v>
      </c>
      <c r="AH650" s="46">
        <f>'05-21 Gen Pivot'!W644</f>
        <v>889</v>
      </c>
      <c r="AJ650" s="122">
        <f>'05-21 Gen Pivot'!Y644</f>
        <v>889</v>
      </c>
      <c r="AL650" s="8">
        <f t="shared" si="259"/>
        <v>0</v>
      </c>
      <c r="AN650" s="8">
        <f t="shared" si="260"/>
        <v>828.93380000000002</v>
      </c>
      <c r="AP650" s="12">
        <f t="shared" si="261"/>
        <v>-60.066199999999981</v>
      </c>
      <c r="AR650" s="122">
        <f>'05-21 Gen Pivot'!X644</f>
        <v>1473</v>
      </c>
    </row>
    <row r="651" spans="1:44" x14ac:dyDescent="0.25">
      <c r="A651" s="126">
        <f t="shared" si="257"/>
        <v>44343.666666665114</v>
      </c>
      <c r="B651" s="171">
        <v>385</v>
      </c>
      <c r="C651" s="98"/>
      <c r="D651" s="171"/>
      <c r="E651" s="89">
        <f t="shared" si="262"/>
        <v>385</v>
      </c>
      <c r="F651" s="29">
        <f t="shared" si="237"/>
        <v>640</v>
      </c>
      <c r="G651" s="28" t="str">
        <f t="shared" si="238"/>
        <v>Yes</v>
      </c>
      <c r="H651" s="33">
        <f>'05-21 Hourly Purch Alloc'!F645</f>
        <v>0</v>
      </c>
      <c r="I651" s="23">
        <f t="shared" si="239"/>
        <v>14.91</v>
      </c>
      <c r="J651" s="13">
        <f t="shared" si="240"/>
        <v>0</v>
      </c>
      <c r="K651" s="96">
        <f t="shared" si="241"/>
        <v>0</v>
      </c>
      <c r="L651" s="13">
        <f t="shared" si="242"/>
        <v>840.39899999999989</v>
      </c>
      <c r="M651" s="13">
        <f t="shared" si="243"/>
        <v>889.5</v>
      </c>
      <c r="N651" s="13">
        <f t="shared" si="244"/>
        <v>801.49</v>
      </c>
      <c r="O651" s="11">
        <f t="shared" si="245"/>
        <v>0</v>
      </c>
      <c r="P651" s="11">
        <f t="shared" si="246"/>
        <v>0</v>
      </c>
      <c r="Q651" s="11">
        <f t="shared" si="247"/>
        <v>0</v>
      </c>
      <c r="R651" s="15">
        <f t="shared" si="248"/>
        <v>0</v>
      </c>
      <c r="S651" s="15">
        <f t="shared" si="249"/>
        <v>0</v>
      </c>
      <c r="T651" s="15">
        <f t="shared" si="250"/>
        <v>0</v>
      </c>
      <c r="U651" s="121">
        <f>'05-21 Hourly Purch Alloc'!J645</f>
        <v>0</v>
      </c>
      <c r="V651" s="109">
        <f t="shared" si="251"/>
        <v>0</v>
      </c>
      <c r="W651" s="16">
        <f t="shared" si="252"/>
        <v>21.206728953433903</v>
      </c>
      <c r="X651" s="17">
        <f t="shared" si="253"/>
        <v>0</v>
      </c>
      <c r="Y651" s="18">
        <f t="shared" si="254"/>
        <v>0</v>
      </c>
      <c r="Z651" s="191"/>
      <c r="AA651" s="113">
        <f t="shared" si="255"/>
        <v>0</v>
      </c>
      <c r="AB651" s="4">
        <f t="shared" si="256"/>
        <v>0</v>
      </c>
      <c r="AD651" s="8"/>
      <c r="AE651" s="46">
        <f>'05-21 Gen Pivot'!V645</f>
        <v>840.39899999999989</v>
      </c>
      <c r="AF651" s="120">
        <f>'05-21 KP Int Load &amp; Marg Loss'!N641</f>
        <v>801.49</v>
      </c>
      <c r="AG651" s="47">
        <f>'05-21 KP Int Load &amp; Marg Loss'!V641</f>
        <v>14.91</v>
      </c>
      <c r="AH651" s="46">
        <f>'05-21 Gen Pivot'!W645</f>
        <v>889.5</v>
      </c>
      <c r="AJ651" s="122">
        <f>'05-21 Gen Pivot'!Y645</f>
        <v>889.5</v>
      </c>
      <c r="AL651" s="8">
        <f t="shared" si="259"/>
        <v>0</v>
      </c>
      <c r="AN651" s="8">
        <f t="shared" si="260"/>
        <v>840.39899999999989</v>
      </c>
      <c r="AP651" s="12">
        <f t="shared" si="261"/>
        <v>-49.101000000000113</v>
      </c>
      <c r="AR651" s="122">
        <f>'05-21 Gen Pivot'!X645</f>
        <v>1473</v>
      </c>
    </row>
    <row r="652" spans="1:44" x14ac:dyDescent="0.25">
      <c r="A652" s="126">
        <f t="shared" si="257"/>
        <v>44343.708333331779</v>
      </c>
      <c r="B652" s="171">
        <v>385</v>
      </c>
      <c r="C652" s="98"/>
      <c r="D652" s="171"/>
      <c r="E652" s="89">
        <f t="shared" si="262"/>
        <v>385</v>
      </c>
      <c r="F652" s="29">
        <f t="shared" si="237"/>
        <v>641</v>
      </c>
      <c r="G652" s="28" t="str">
        <f t="shared" si="238"/>
        <v>Yes</v>
      </c>
      <c r="H652" s="33">
        <f>'05-21 Hourly Purch Alloc'!F646</f>
        <v>0</v>
      </c>
      <c r="I652" s="23">
        <f t="shared" si="239"/>
        <v>15.61</v>
      </c>
      <c r="J652" s="13">
        <f t="shared" si="240"/>
        <v>0</v>
      </c>
      <c r="K652" s="96">
        <f t="shared" si="241"/>
        <v>0</v>
      </c>
      <c r="L652" s="13">
        <f t="shared" si="242"/>
        <v>850.75019999999995</v>
      </c>
      <c r="M652" s="13">
        <f t="shared" si="243"/>
        <v>889</v>
      </c>
      <c r="N652" s="13">
        <f t="shared" si="244"/>
        <v>807.41000000000008</v>
      </c>
      <c r="O652" s="11">
        <f t="shared" si="245"/>
        <v>0</v>
      </c>
      <c r="P652" s="11">
        <f t="shared" si="246"/>
        <v>0</v>
      </c>
      <c r="Q652" s="11">
        <f t="shared" si="247"/>
        <v>0</v>
      </c>
      <c r="R652" s="15">
        <f t="shared" si="248"/>
        <v>0</v>
      </c>
      <c r="S652" s="15">
        <f t="shared" si="249"/>
        <v>0</v>
      </c>
      <c r="T652" s="15">
        <f t="shared" si="250"/>
        <v>0</v>
      </c>
      <c r="U652" s="121">
        <f>'05-21 Hourly Purch Alloc'!J646</f>
        <v>0</v>
      </c>
      <c r="V652" s="109">
        <f t="shared" si="251"/>
        <v>0</v>
      </c>
      <c r="W652" s="16">
        <f t="shared" si="252"/>
        <v>21.206728953433903</v>
      </c>
      <c r="X652" s="17">
        <f t="shared" si="253"/>
        <v>0</v>
      </c>
      <c r="Y652" s="18">
        <f t="shared" si="254"/>
        <v>0</v>
      </c>
      <c r="Z652" s="191"/>
      <c r="AA652" s="113">
        <f t="shared" si="255"/>
        <v>0</v>
      </c>
      <c r="AB652" s="4">
        <f t="shared" si="256"/>
        <v>0</v>
      </c>
      <c r="AD652" s="8"/>
      <c r="AE652" s="46">
        <f>'05-21 Gen Pivot'!V646</f>
        <v>850.75019999999995</v>
      </c>
      <c r="AF652" s="120">
        <f>'05-21 KP Int Load &amp; Marg Loss'!N642</f>
        <v>807.41000000000008</v>
      </c>
      <c r="AG652" s="47">
        <f>'05-21 KP Int Load &amp; Marg Loss'!V642</f>
        <v>15.61</v>
      </c>
      <c r="AH652" s="46">
        <f>'05-21 Gen Pivot'!W646</f>
        <v>889</v>
      </c>
      <c r="AJ652" s="122">
        <f>'05-21 Gen Pivot'!Y646</f>
        <v>889</v>
      </c>
      <c r="AL652" s="8">
        <f t="shared" si="259"/>
        <v>0</v>
      </c>
      <c r="AN652" s="8">
        <f t="shared" si="260"/>
        <v>850.75019999999995</v>
      </c>
      <c r="AP652" s="12">
        <f t="shared" si="261"/>
        <v>-38.24980000000005</v>
      </c>
      <c r="AR652" s="122">
        <f>'05-21 Gen Pivot'!X646</f>
        <v>1473</v>
      </c>
    </row>
    <row r="653" spans="1:44" x14ac:dyDescent="0.25">
      <c r="A653" s="126">
        <f t="shared" si="257"/>
        <v>44343.749999998443</v>
      </c>
      <c r="B653" s="171">
        <v>385</v>
      </c>
      <c r="C653" s="98"/>
      <c r="D653" s="171"/>
      <c r="E653" s="89">
        <f t="shared" ref="E653:E716" si="263">SUM(B653:D653)</f>
        <v>385</v>
      </c>
      <c r="F653" s="29">
        <f t="shared" ref="F653:F716" si="264">IF(E653&gt;0,F652+1,0)</f>
        <v>642</v>
      </c>
      <c r="G653" s="28" t="str">
        <f t="shared" ref="G653:G716" si="265">IF(MAX(F653:F659)&gt;6,"Yes",0)</f>
        <v>Yes</v>
      </c>
      <c r="H653" s="33">
        <f>'05-21 Hourly Purch Alloc'!F647</f>
        <v>3.95</v>
      </c>
      <c r="I653" s="23">
        <f t="shared" ref="I653:I716" si="266">AG653</f>
        <v>15.790000000000001</v>
      </c>
      <c r="J653" s="13">
        <f t="shared" ref="J653:J716" si="267">MIN(E653,H653)</f>
        <v>3.95</v>
      </c>
      <c r="K653" s="96">
        <f t="shared" ref="K653:K716" si="268">IF(J653=0,0,IF(G653&lt;&gt;"Yes",0,J653))</f>
        <v>3.95</v>
      </c>
      <c r="L653" s="13">
        <f t="shared" ref="L653:L716" si="269">AN653</f>
        <v>840.09879999999998</v>
      </c>
      <c r="M653" s="13">
        <f t="shared" ref="M653:M716" si="270">AH653</f>
        <v>889</v>
      </c>
      <c r="N653" s="13">
        <f t="shared" ref="N653:N716" si="271">AF653</f>
        <v>806.55000000000007</v>
      </c>
      <c r="O653" s="11">
        <f t="shared" ref="O653:O716" si="272">MAX(N653-M653,0)</f>
        <v>0</v>
      </c>
      <c r="P653" s="11">
        <f t="shared" ref="P653:P716" si="273">MIN(K653,O653)</f>
        <v>0</v>
      </c>
      <c r="Q653" s="11">
        <f t="shared" ref="Q653:Q716" si="274">IF(P653&lt;=0,0,L653+I653+H653-N653)</f>
        <v>0</v>
      </c>
      <c r="R653" s="15">
        <f t="shared" ref="R653:R716" si="275">IF($P653&gt;0,MIN($P653,$E653)*(B653/$E653),0)</f>
        <v>0</v>
      </c>
      <c r="S653" s="15">
        <f t="shared" ref="S653:S716" si="276">IF($P653&gt;0,MIN($P653,$E653)*(C653/$E653),0)</f>
        <v>0</v>
      </c>
      <c r="T653" s="15">
        <f t="shared" ref="T653:T716" si="277">IF($P653&gt;0,MIN($P653,$E653)*(D653/$E653),0)</f>
        <v>0</v>
      </c>
      <c r="U653" s="121">
        <f>'05-21 Hourly Purch Alloc'!J647</f>
        <v>28.494</v>
      </c>
      <c r="V653" s="109">
        <f t="shared" ref="V653:V716" si="278">(R653+S653+T653)*U653</f>
        <v>0</v>
      </c>
      <c r="W653" s="16">
        <f t="shared" ref="W653:W716" si="279">IF(B653&gt;0,W$9,0)</f>
        <v>21.206728953433903</v>
      </c>
      <c r="X653" s="17">
        <f t="shared" ref="X653:X716" si="280">IF(C653&gt;0,X$9,0)</f>
        <v>0</v>
      </c>
      <c r="Y653" s="18">
        <f t="shared" ref="Y653:Y716" si="281">IF(D653&gt;0,Y$9,0)</f>
        <v>0</v>
      </c>
      <c r="Z653" s="191"/>
      <c r="AA653" s="113">
        <f t="shared" ref="AA653:AA716" si="282">R653*MIN(U653,W653)+S653*MIN(U653,X653)+T653*MIN(U653,Y653)</f>
        <v>0</v>
      </c>
      <c r="AB653" s="4">
        <f t="shared" ref="AB653:AB716" si="283">IF(V653-AA653&lt;0,0,V653-AA653)</f>
        <v>0</v>
      </c>
      <c r="AD653" s="8"/>
      <c r="AE653" s="46">
        <f>'05-21 Gen Pivot'!V647</f>
        <v>840.09879999999998</v>
      </c>
      <c r="AF653" s="120">
        <f>'05-21 KP Int Load &amp; Marg Loss'!N643</f>
        <v>806.55000000000007</v>
      </c>
      <c r="AG653" s="47">
        <f>'05-21 KP Int Load &amp; Marg Loss'!V643</f>
        <v>15.790000000000001</v>
      </c>
      <c r="AH653" s="46">
        <f>'05-21 Gen Pivot'!W647</f>
        <v>889</v>
      </c>
      <c r="AJ653" s="122">
        <f>'05-21 Gen Pivot'!Y647</f>
        <v>889</v>
      </c>
      <c r="AL653" s="8">
        <f t="shared" si="259"/>
        <v>0</v>
      </c>
      <c r="AN653" s="8">
        <f t="shared" si="260"/>
        <v>840.09879999999998</v>
      </c>
      <c r="AP653" s="12">
        <f t="shared" si="261"/>
        <v>-48.901200000000017</v>
      </c>
      <c r="AR653" s="122">
        <f>'05-21 Gen Pivot'!X647</f>
        <v>1473</v>
      </c>
    </row>
    <row r="654" spans="1:44" x14ac:dyDescent="0.25">
      <c r="A654" s="126">
        <f t="shared" ref="A654:A717" si="284">A653+1/24</f>
        <v>44343.791666665107</v>
      </c>
      <c r="B654" s="171">
        <v>385</v>
      </c>
      <c r="C654" s="98"/>
      <c r="D654" s="171"/>
      <c r="E654" s="89">
        <f t="shared" si="263"/>
        <v>385</v>
      </c>
      <c r="F654" s="29">
        <f t="shared" si="264"/>
        <v>643</v>
      </c>
      <c r="G654" s="28" t="str">
        <f t="shared" si="265"/>
        <v>Yes</v>
      </c>
      <c r="H654" s="33">
        <f>'05-21 Hourly Purch Alloc'!F648</f>
        <v>0</v>
      </c>
      <c r="I654" s="23">
        <f t="shared" si="266"/>
        <v>15.3</v>
      </c>
      <c r="J654" s="13">
        <f t="shared" si="267"/>
        <v>0</v>
      </c>
      <c r="K654" s="96">
        <f t="shared" si="268"/>
        <v>0</v>
      </c>
      <c r="L654" s="13">
        <f t="shared" si="269"/>
        <v>838.69599999999991</v>
      </c>
      <c r="M654" s="13">
        <f t="shared" si="270"/>
        <v>889.5</v>
      </c>
      <c r="N654" s="13">
        <f t="shared" si="271"/>
        <v>785.24999999999989</v>
      </c>
      <c r="O654" s="11">
        <f t="shared" si="272"/>
        <v>0</v>
      </c>
      <c r="P654" s="11">
        <f t="shared" si="273"/>
        <v>0</v>
      </c>
      <c r="Q654" s="11">
        <f t="shared" si="274"/>
        <v>0</v>
      </c>
      <c r="R654" s="15">
        <f t="shared" si="275"/>
        <v>0</v>
      </c>
      <c r="S654" s="15">
        <f t="shared" si="276"/>
        <v>0</v>
      </c>
      <c r="T654" s="15">
        <f t="shared" si="277"/>
        <v>0</v>
      </c>
      <c r="U654" s="121">
        <f>'05-21 Hourly Purch Alloc'!J648</f>
        <v>0</v>
      </c>
      <c r="V654" s="109">
        <f t="shared" si="278"/>
        <v>0</v>
      </c>
      <c r="W654" s="16">
        <f t="shared" si="279"/>
        <v>21.206728953433903</v>
      </c>
      <c r="X654" s="17">
        <f t="shared" si="280"/>
        <v>0</v>
      </c>
      <c r="Y654" s="18">
        <f t="shared" si="281"/>
        <v>0</v>
      </c>
      <c r="Z654" s="191"/>
      <c r="AA654" s="113">
        <f t="shared" si="282"/>
        <v>0</v>
      </c>
      <c r="AB654" s="4">
        <f t="shared" si="283"/>
        <v>0</v>
      </c>
      <c r="AD654" s="8"/>
      <c r="AE654" s="46">
        <f>'05-21 Gen Pivot'!V648</f>
        <v>838.69599999999991</v>
      </c>
      <c r="AF654" s="120">
        <f>'05-21 KP Int Load &amp; Marg Loss'!N644</f>
        <v>785.24999999999989</v>
      </c>
      <c r="AG654" s="47">
        <f>'05-21 KP Int Load &amp; Marg Loss'!V644</f>
        <v>15.3</v>
      </c>
      <c r="AH654" s="46">
        <f>'05-21 Gen Pivot'!W648</f>
        <v>889.5</v>
      </c>
      <c r="AJ654" s="122">
        <f>'05-21 Gen Pivot'!Y648</f>
        <v>889.5</v>
      </c>
      <c r="AL654" s="8">
        <f t="shared" si="259"/>
        <v>0</v>
      </c>
      <c r="AN654" s="8">
        <f t="shared" si="260"/>
        <v>838.69599999999991</v>
      </c>
      <c r="AP654" s="12">
        <f t="shared" si="261"/>
        <v>-50.804000000000087</v>
      </c>
      <c r="AR654" s="122">
        <f>'05-21 Gen Pivot'!X648</f>
        <v>1473</v>
      </c>
    </row>
    <row r="655" spans="1:44" x14ac:dyDescent="0.25">
      <c r="A655" s="126">
        <f t="shared" si="284"/>
        <v>44343.833333331771</v>
      </c>
      <c r="B655" s="171">
        <v>385</v>
      </c>
      <c r="C655" s="98"/>
      <c r="D655" s="171"/>
      <c r="E655" s="89">
        <f t="shared" si="263"/>
        <v>385</v>
      </c>
      <c r="F655" s="29">
        <f t="shared" si="264"/>
        <v>644</v>
      </c>
      <c r="G655" s="28" t="str">
        <f t="shared" si="265"/>
        <v>Yes</v>
      </c>
      <c r="H655" s="33">
        <f>'05-21 Hourly Purch Alloc'!F649</f>
        <v>0</v>
      </c>
      <c r="I655" s="23">
        <f t="shared" si="266"/>
        <v>15.91</v>
      </c>
      <c r="J655" s="13">
        <f t="shared" si="267"/>
        <v>0</v>
      </c>
      <c r="K655" s="96">
        <f t="shared" si="268"/>
        <v>0</v>
      </c>
      <c r="L655" s="13">
        <f t="shared" si="269"/>
        <v>853.6078</v>
      </c>
      <c r="M655" s="13">
        <f t="shared" si="270"/>
        <v>889.5</v>
      </c>
      <c r="N655" s="13">
        <f t="shared" si="271"/>
        <v>755.34</v>
      </c>
      <c r="O655" s="11">
        <f t="shared" si="272"/>
        <v>0</v>
      </c>
      <c r="P655" s="11">
        <f t="shared" si="273"/>
        <v>0</v>
      </c>
      <c r="Q655" s="11">
        <f t="shared" si="274"/>
        <v>0</v>
      </c>
      <c r="R655" s="15">
        <f t="shared" si="275"/>
        <v>0</v>
      </c>
      <c r="S655" s="15">
        <f t="shared" si="276"/>
        <v>0</v>
      </c>
      <c r="T655" s="15">
        <f t="shared" si="277"/>
        <v>0</v>
      </c>
      <c r="U655" s="121">
        <f>'05-21 Hourly Purch Alloc'!J649</f>
        <v>0</v>
      </c>
      <c r="V655" s="109">
        <f t="shared" si="278"/>
        <v>0</v>
      </c>
      <c r="W655" s="16">
        <f t="shared" si="279"/>
        <v>21.206728953433903</v>
      </c>
      <c r="X655" s="17">
        <f t="shared" si="280"/>
        <v>0</v>
      </c>
      <c r="Y655" s="18">
        <f t="shared" si="281"/>
        <v>0</v>
      </c>
      <c r="Z655" s="191"/>
      <c r="AA655" s="113">
        <f t="shared" si="282"/>
        <v>0</v>
      </c>
      <c r="AB655" s="4">
        <f t="shared" si="283"/>
        <v>0</v>
      </c>
      <c r="AD655" s="8"/>
      <c r="AE655" s="46">
        <f>'05-21 Gen Pivot'!V649</f>
        <v>853.6078</v>
      </c>
      <c r="AF655" s="120">
        <f>'05-21 KP Int Load &amp; Marg Loss'!N645</f>
        <v>755.34</v>
      </c>
      <c r="AG655" s="47">
        <f>'05-21 KP Int Load &amp; Marg Loss'!V645</f>
        <v>15.91</v>
      </c>
      <c r="AH655" s="46">
        <f>'05-21 Gen Pivot'!W649</f>
        <v>889.5</v>
      </c>
      <c r="AJ655" s="122">
        <f>'05-21 Gen Pivot'!Y649</f>
        <v>889.5</v>
      </c>
      <c r="AL655" s="8">
        <f t="shared" si="259"/>
        <v>0</v>
      </c>
      <c r="AN655" s="8">
        <f t="shared" si="260"/>
        <v>853.6078</v>
      </c>
      <c r="AP655" s="12">
        <f t="shared" si="261"/>
        <v>-35.892200000000003</v>
      </c>
      <c r="AR655" s="122">
        <f>'05-21 Gen Pivot'!X649</f>
        <v>1473</v>
      </c>
    </row>
    <row r="656" spans="1:44" x14ac:dyDescent="0.25">
      <c r="A656" s="126">
        <f t="shared" si="284"/>
        <v>44343.874999998436</v>
      </c>
      <c r="B656" s="171">
        <v>385</v>
      </c>
      <c r="C656" s="98"/>
      <c r="D656" s="171"/>
      <c r="E656" s="89">
        <f t="shared" si="263"/>
        <v>385</v>
      </c>
      <c r="F656" s="29">
        <f t="shared" si="264"/>
        <v>645</v>
      </c>
      <c r="G656" s="28" t="str">
        <f t="shared" si="265"/>
        <v>Yes</v>
      </c>
      <c r="H656" s="33">
        <f>'05-21 Hourly Purch Alloc'!F650</f>
        <v>26.928000000000001</v>
      </c>
      <c r="I656" s="23">
        <f t="shared" si="266"/>
        <v>15.12</v>
      </c>
      <c r="J656" s="13">
        <f t="shared" si="267"/>
        <v>26.928000000000001</v>
      </c>
      <c r="K656" s="96">
        <f t="shared" si="268"/>
        <v>26.928000000000001</v>
      </c>
      <c r="L656" s="13">
        <f t="shared" si="269"/>
        <v>791.83640000000003</v>
      </c>
      <c r="M656" s="13">
        <f t="shared" si="270"/>
        <v>889.5</v>
      </c>
      <c r="N656" s="13">
        <f t="shared" si="271"/>
        <v>710.26</v>
      </c>
      <c r="O656" s="11">
        <f t="shared" si="272"/>
        <v>0</v>
      </c>
      <c r="P656" s="11">
        <f t="shared" si="273"/>
        <v>0</v>
      </c>
      <c r="Q656" s="11">
        <f t="shared" si="274"/>
        <v>0</v>
      </c>
      <c r="R656" s="15">
        <f t="shared" si="275"/>
        <v>0</v>
      </c>
      <c r="S656" s="15">
        <f t="shared" si="276"/>
        <v>0</v>
      </c>
      <c r="T656" s="15">
        <f t="shared" si="277"/>
        <v>0</v>
      </c>
      <c r="U656" s="121">
        <f>'05-21 Hourly Purch Alloc'!J650</f>
        <v>18.173999999999999</v>
      </c>
      <c r="V656" s="109">
        <f t="shared" si="278"/>
        <v>0</v>
      </c>
      <c r="W656" s="16">
        <f t="shared" si="279"/>
        <v>21.206728953433903</v>
      </c>
      <c r="X656" s="17">
        <f t="shared" si="280"/>
        <v>0</v>
      </c>
      <c r="Y656" s="18">
        <f t="shared" si="281"/>
        <v>0</v>
      </c>
      <c r="Z656" s="191"/>
      <c r="AA656" s="113">
        <f t="shared" si="282"/>
        <v>0</v>
      </c>
      <c r="AB656" s="4">
        <f t="shared" si="283"/>
        <v>0</v>
      </c>
      <c r="AD656" s="8"/>
      <c r="AE656" s="46">
        <f>'05-21 Gen Pivot'!V650</f>
        <v>791.83640000000003</v>
      </c>
      <c r="AF656" s="120">
        <f>'05-21 KP Int Load &amp; Marg Loss'!N646</f>
        <v>710.26</v>
      </c>
      <c r="AG656" s="47">
        <f>'05-21 KP Int Load &amp; Marg Loss'!V646</f>
        <v>15.12</v>
      </c>
      <c r="AH656" s="46">
        <f>'05-21 Gen Pivot'!W650</f>
        <v>889.5</v>
      </c>
      <c r="AJ656" s="122">
        <f>'05-21 Gen Pivot'!Y650</f>
        <v>889.5</v>
      </c>
      <c r="AL656" s="8">
        <f t="shared" si="259"/>
        <v>0</v>
      </c>
      <c r="AN656" s="8">
        <f t="shared" si="260"/>
        <v>791.83640000000003</v>
      </c>
      <c r="AP656" s="12">
        <f t="shared" si="261"/>
        <v>-97.663599999999974</v>
      </c>
      <c r="AR656" s="122">
        <f>'05-21 Gen Pivot'!X650</f>
        <v>1473</v>
      </c>
    </row>
    <row r="657" spans="1:44" x14ac:dyDescent="0.25">
      <c r="A657" s="126">
        <f t="shared" si="284"/>
        <v>44343.9166666651</v>
      </c>
      <c r="B657" s="171">
        <v>385</v>
      </c>
      <c r="C657" s="98"/>
      <c r="D657" s="171"/>
      <c r="E657" s="89">
        <f t="shared" si="263"/>
        <v>385</v>
      </c>
      <c r="F657" s="29">
        <f t="shared" si="264"/>
        <v>646</v>
      </c>
      <c r="G657" s="28" t="str">
        <f t="shared" si="265"/>
        <v>Yes</v>
      </c>
      <c r="H657" s="33">
        <f>'05-21 Hourly Purch Alloc'!F651</f>
        <v>118.43600000000001</v>
      </c>
      <c r="I657" s="23">
        <f t="shared" si="266"/>
        <v>13.799999999999999</v>
      </c>
      <c r="J657" s="13">
        <f t="shared" si="267"/>
        <v>118.43600000000001</v>
      </c>
      <c r="K657" s="96">
        <f t="shared" si="268"/>
        <v>118.43600000000001</v>
      </c>
      <c r="L657" s="13">
        <f t="shared" si="269"/>
        <v>721.10979999999995</v>
      </c>
      <c r="M657" s="13">
        <f t="shared" si="270"/>
        <v>889</v>
      </c>
      <c r="N657" s="13">
        <f t="shared" si="271"/>
        <v>687.67</v>
      </c>
      <c r="O657" s="11">
        <f t="shared" si="272"/>
        <v>0</v>
      </c>
      <c r="P657" s="11">
        <f t="shared" si="273"/>
        <v>0</v>
      </c>
      <c r="Q657" s="11">
        <f t="shared" si="274"/>
        <v>0</v>
      </c>
      <c r="R657" s="15">
        <f t="shared" si="275"/>
        <v>0</v>
      </c>
      <c r="S657" s="15">
        <f t="shared" si="276"/>
        <v>0</v>
      </c>
      <c r="T657" s="15">
        <f t="shared" si="277"/>
        <v>0</v>
      </c>
      <c r="U657" s="121">
        <f>'05-21 Hourly Purch Alloc'!J651</f>
        <v>25.183</v>
      </c>
      <c r="V657" s="109">
        <f t="shared" si="278"/>
        <v>0</v>
      </c>
      <c r="W657" s="16">
        <f t="shared" si="279"/>
        <v>21.206728953433903</v>
      </c>
      <c r="X657" s="17">
        <f t="shared" si="280"/>
        <v>0</v>
      </c>
      <c r="Y657" s="18">
        <f t="shared" si="281"/>
        <v>0</v>
      </c>
      <c r="Z657" s="191"/>
      <c r="AA657" s="113">
        <f t="shared" si="282"/>
        <v>0</v>
      </c>
      <c r="AB657" s="4">
        <f t="shared" si="283"/>
        <v>0</v>
      </c>
      <c r="AD657" s="8"/>
      <c r="AE657" s="46">
        <f>'05-21 Gen Pivot'!V651</f>
        <v>721.10979999999995</v>
      </c>
      <c r="AF657" s="120">
        <f>'05-21 KP Int Load &amp; Marg Loss'!N647</f>
        <v>687.67</v>
      </c>
      <c r="AG657" s="47">
        <f>'05-21 KP Int Load &amp; Marg Loss'!V647</f>
        <v>13.799999999999999</v>
      </c>
      <c r="AH657" s="46">
        <f>'05-21 Gen Pivot'!W651</f>
        <v>889</v>
      </c>
      <c r="AJ657" s="122">
        <f>'05-21 Gen Pivot'!Y651</f>
        <v>889</v>
      </c>
      <c r="AL657" s="8">
        <f t="shared" si="259"/>
        <v>0</v>
      </c>
      <c r="AN657" s="8">
        <f t="shared" si="260"/>
        <v>721.10979999999995</v>
      </c>
      <c r="AP657" s="12">
        <f t="shared" si="261"/>
        <v>-167.89020000000005</v>
      </c>
      <c r="AR657" s="122">
        <f>'05-21 Gen Pivot'!X651</f>
        <v>1473</v>
      </c>
    </row>
    <row r="658" spans="1:44" x14ac:dyDescent="0.25">
      <c r="A658" s="126">
        <f t="shared" si="284"/>
        <v>44343.958333331764</v>
      </c>
      <c r="B658" s="171">
        <v>385</v>
      </c>
      <c r="C658" s="98"/>
      <c r="D658" s="171"/>
      <c r="E658" s="89">
        <f t="shared" si="263"/>
        <v>385</v>
      </c>
      <c r="F658" s="29">
        <f t="shared" si="264"/>
        <v>647</v>
      </c>
      <c r="G658" s="28" t="str">
        <f t="shared" si="265"/>
        <v>Yes</v>
      </c>
      <c r="H658" s="33">
        <f>'05-21 Hourly Purch Alloc'!F652</f>
        <v>35.9</v>
      </c>
      <c r="I658" s="23">
        <f t="shared" si="266"/>
        <v>12.409999999999998</v>
      </c>
      <c r="J658" s="13">
        <f t="shared" si="267"/>
        <v>35.9</v>
      </c>
      <c r="K658" s="96">
        <f t="shared" si="268"/>
        <v>35.9</v>
      </c>
      <c r="L658" s="13">
        <f t="shared" si="269"/>
        <v>655.32360000000006</v>
      </c>
      <c r="M658" s="13">
        <f t="shared" si="270"/>
        <v>889</v>
      </c>
      <c r="N658" s="13">
        <f t="shared" si="271"/>
        <v>632.37</v>
      </c>
      <c r="O658" s="11">
        <f t="shared" si="272"/>
        <v>0</v>
      </c>
      <c r="P658" s="11">
        <f t="shared" si="273"/>
        <v>0</v>
      </c>
      <c r="Q658" s="11">
        <f t="shared" si="274"/>
        <v>0</v>
      </c>
      <c r="R658" s="15">
        <f t="shared" si="275"/>
        <v>0</v>
      </c>
      <c r="S658" s="15">
        <f t="shared" si="276"/>
        <v>0</v>
      </c>
      <c r="T658" s="15">
        <f t="shared" si="277"/>
        <v>0</v>
      </c>
      <c r="U658" s="121">
        <f>'05-21 Hourly Purch Alloc'!J652</f>
        <v>24.82</v>
      </c>
      <c r="V658" s="109">
        <f t="shared" si="278"/>
        <v>0</v>
      </c>
      <c r="W658" s="16">
        <f t="shared" si="279"/>
        <v>21.206728953433903</v>
      </c>
      <c r="X658" s="17">
        <f t="shared" si="280"/>
        <v>0</v>
      </c>
      <c r="Y658" s="18">
        <f t="shared" si="281"/>
        <v>0</v>
      </c>
      <c r="Z658" s="191"/>
      <c r="AA658" s="113">
        <f t="shared" si="282"/>
        <v>0</v>
      </c>
      <c r="AB658" s="4">
        <f t="shared" si="283"/>
        <v>0</v>
      </c>
      <c r="AD658" s="8"/>
      <c r="AE658" s="46">
        <f>'05-21 Gen Pivot'!V652</f>
        <v>655.32360000000006</v>
      </c>
      <c r="AF658" s="120">
        <f>'05-21 KP Int Load &amp; Marg Loss'!N648</f>
        <v>632.37</v>
      </c>
      <c r="AG658" s="47">
        <f>'05-21 KP Int Load &amp; Marg Loss'!V648</f>
        <v>12.409999999999998</v>
      </c>
      <c r="AH658" s="46">
        <f>'05-21 Gen Pivot'!W652</f>
        <v>889</v>
      </c>
      <c r="AJ658" s="122">
        <f>'05-21 Gen Pivot'!Y652</f>
        <v>889</v>
      </c>
      <c r="AL658" s="8">
        <f t="shared" si="259"/>
        <v>0</v>
      </c>
      <c r="AN658" s="8">
        <f t="shared" si="260"/>
        <v>655.32360000000006</v>
      </c>
      <c r="AP658" s="12">
        <f t="shared" si="261"/>
        <v>-233.67639999999994</v>
      </c>
      <c r="AR658" s="122">
        <f>'05-21 Gen Pivot'!X652</f>
        <v>1473</v>
      </c>
    </row>
    <row r="659" spans="1:44" x14ac:dyDescent="0.25">
      <c r="A659" s="126">
        <f t="shared" si="284"/>
        <v>44343.999999998428</v>
      </c>
      <c r="B659" s="171">
        <v>385</v>
      </c>
      <c r="C659" s="98"/>
      <c r="D659" s="171"/>
      <c r="E659" s="89">
        <f t="shared" si="263"/>
        <v>385</v>
      </c>
      <c r="F659" s="29">
        <f t="shared" si="264"/>
        <v>648</v>
      </c>
      <c r="G659" s="28" t="str">
        <f t="shared" si="265"/>
        <v>Yes</v>
      </c>
      <c r="H659" s="33">
        <f>'05-21 Hourly Purch Alloc'!F653</f>
        <v>227.387</v>
      </c>
      <c r="I659" s="23">
        <f t="shared" si="266"/>
        <v>11.6</v>
      </c>
      <c r="J659" s="13">
        <f t="shared" si="267"/>
        <v>227.387</v>
      </c>
      <c r="K659" s="96">
        <f t="shared" si="268"/>
        <v>227.387</v>
      </c>
      <c r="L659" s="13">
        <f t="shared" si="269"/>
        <v>495.40079999999995</v>
      </c>
      <c r="M659" s="13">
        <f t="shared" si="270"/>
        <v>889</v>
      </c>
      <c r="N659" s="13">
        <f t="shared" si="271"/>
        <v>578.83999999999992</v>
      </c>
      <c r="O659" s="11">
        <f t="shared" si="272"/>
        <v>0</v>
      </c>
      <c r="P659" s="11">
        <f t="shared" si="273"/>
        <v>0</v>
      </c>
      <c r="Q659" s="11">
        <f t="shared" si="274"/>
        <v>0</v>
      </c>
      <c r="R659" s="15">
        <f t="shared" si="275"/>
        <v>0</v>
      </c>
      <c r="S659" s="15">
        <f t="shared" si="276"/>
        <v>0</v>
      </c>
      <c r="T659" s="15">
        <f t="shared" si="277"/>
        <v>0</v>
      </c>
      <c r="U659" s="121">
        <f>'05-21 Hourly Purch Alloc'!J653</f>
        <v>22.749981309397636</v>
      </c>
      <c r="V659" s="109">
        <f t="shared" si="278"/>
        <v>0</v>
      </c>
      <c r="W659" s="16">
        <f t="shared" si="279"/>
        <v>21.206728953433903</v>
      </c>
      <c r="X659" s="17">
        <f t="shared" si="280"/>
        <v>0</v>
      </c>
      <c r="Y659" s="18">
        <f t="shared" si="281"/>
        <v>0</v>
      </c>
      <c r="Z659" s="191"/>
      <c r="AA659" s="113">
        <f t="shared" si="282"/>
        <v>0</v>
      </c>
      <c r="AB659" s="4">
        <f t="shared" si="283"/>
        <v>0</v>
      </c>
      <c r="AD659" s="8"/>
      <c r="AE659" s="46">
        <f>'05-21 Gen Pivot'!V653</f>
        <v>495.40079999999995</v>
      </c>
      <c r="AF659" s="120">
        <f>'05-21 KP Int Load &amp; Marg Loss'!N649</f>
        <v>578.83999999999992</v>
      </c>
      <c r="AG659" s="47">
        <f>'05-21 KP Int Load &amp; Marg Loss'!V649</f>
        <v>11.6</v>
      </c>
      <c r="AH659" s="46">
        <f>'05-21 Gen Pivot'!W653</f>
        <v>889</v>
      </c>
      <c r="AJ659" s="122">
        <f>'05-21 Gen Pivot'!Y653</f>
        <v>889</v>
      </c>
      <c r="AL659" s="8">
        <f t="shared" si="259"/>
        <v>0</v>
      </c>
      <c r="AN659" s="8">
        <f t="shared" si="260"/>
        <v>495.40079999999995</v>
      </c>
      <c r="AP659" s="12">
        <f t="shared" si="261"/>
        <v>-393.59920000000005</v>
      </c>
      <c r="AR659" s="122">
        <f>'05-21 Gen Pivot'!X653</f>
        <v>1473</v>
      </c>
    </row>
    <row r="660" spans="1:44" x14ac:dyDescent="0.25">
      <c r="A660" s="126">
        <f t="shared" si="284"/>
        <v>44344.041666665093</v>
      </c>
      <c r="B660" s="171">
        <v>385</v>
      </c>
      <c r="C660" s="98"/>
      <c r="D660" s="98"/>
      <c r="E660" s="89">
        <f t="shared" si="263"/>
        <v>385</v>
      </c>
      <c r="F660" s="29">
        <f t="shared" si="264"/>
        <v>649</v>
      </c>
      <c r="G660" s="28" t="str">
        <f t="shared" si="265"/>
        <v>Yes</v>
      </c>
      <c r="H660" s="33">
        <f>'05-21 Hourly Purch Alloc'!F654</f>
        <v>188.57099999999997</v>
      </c>
      <c r="I660" s="23">
        <f t="shared" si="266"/>
        <v>10.51</v>
      </c>
      <c r="J660" s="13">
        <f t="shared" si="267"/>
        <v>188.57099999999997</v>
      </c>
      <c r="K660" s="96">
        <f t="shared" si="268"/>
        <v>188.57099999999997</v>
      </c>
      <c r="L660" s="13">
        <f t="shared" si="269"/>
        <v>365.77760000000001</v>
      </c>
      <c r="M660" s="13">
        <f t="shared" si="270"/>
        <v>856</v>
      </c>
      <c r="N660" s="13">
        <f t="shared" si="271"/>
        <v>534.43000000000006</v>
      </c>
      <c r="O660" s="11">
        <f t="shared" si="272"/>
        <v>0</v>
      </c>
      <c r="P660" s="11">
        <f t="shared" si="273"/>
        <v>0</v>
      </c>
      <c r="Q660" s="11">
        <f t="shared" si="274"/>
        <v>0</v>
      </c>
      <c r="R660" s="15">
        <f t="shared" si="275"/>
        <v>0</v>
      </c>
      <c r="S660" s="15">
        <f t="shared" si="276"/>
        <v>0</v>
      </c>
      <c r="T660" s="15">
        <f t="shared" si="277"/>
        <v>0</v>
      </c>
      <c r="U660" s="121">
        <f>'05-21 Hourly Purch Alloc'!J654</f>
        <v>23.169951901405842</v>
      </c>
      <c r="V660" s="109">
        <f t="shared" si="278"/>
        <v>0</v>
      </c>
      <c r="W660" s="16">
        <f t="shared" si="279"/>
        <v>21.206728953433903</v>
      </c>
      <c r="X660" s="17">
        <f t="shared" si="280"/>
        <v>0</v>
      </c>
      <c r="Y660" s="18">
        <f t="shared" si="281"/>
        <v>0</v>
      </c>
      <c r="Z660" s="191"/>
      <c r="AA660" s="113">
        <f t="shared" si="282"/>
        <v>0</v>
      </c>
      <c r="AB660" s="4">
        <f t="shared" si="283"/>
        <v>0</v>
      </c>
      <c r="AD660" s="8"/>
      <c r="AE660" s="46">
        <f>'05-21 Gen Pivot'!V654</f>
        <v>365.77760000000001</v>
      </c>
      <c r="AF660" s="120">
        <f>'05-21 KP Int Load &amp; Marg Loss'!N650</f>
        <v>534.43000000000006</v>
      </c>
      <c r="AG660" s="47">
        <f>'05-21 KP Int Load &amp; Marg Loss'!V650</f>
        <v>10.51</v>
      </c>
      <c r="AH660" s="46">
        <f>'05-21 Gen Pivot'!W654</f>
        <v>856</v>
      </c>
      <c r="AJ660" s="122">
        <f>'05-21 Gen Pivot'!Y654</f>
        <v>856</v>
      </c>
      <c r="AL660" s="8">
        <f t="shared" si="259"/>
        <v>0</v>
      </c>
      <c r="AN660" s="8">
        <f t="shared" si="260"/>
        <v>365.77760000000001</v>
      </c>
      <c r="AP660" s="12">
        <f t="shared" si="261"/>
        <v>-490.22239999999999</v>
      </c>
      <c r="AR660" s="122">
        <f>'05-21 Gen Pivot'!X654</f>
        <v>1473</v>
      </c>
    </row>
    <row r="661" spans="1:44" x14ac:dyDescent="0.25">
      <c r="A661" s="126">
        <f t="shared" si="284"/>
        <v>44344.083333331757</v>
      </c>
      <c r="B661" s="171">
        <v>385</v>
      </c>
      <c r="C661" s="98"/>
      <c r="D661" s="98"/>
      <c r="E661" s="89">
        <f t="shared" si="263"/>
        <v>385</v>
      </c>
      <c r="F661" s="29">
        <f t="shared" si="264"/>
        <v>650</v>
      </c>
      <c r="G661" s="28" t="str">
        <f t="shared" si="265"/>
        <v>Yes</v>
      </c>
      <c r="H661" s="33">
        <f>'05-21 Hourly Purch Alloc'!F655</f>
        <v>210.49199999999999</v>
      </c>
      <c r="I661" s="23">
        <f t="shared" si="266"/>
        <v>9.19</v>
      </c>
      <c r="J661" s="13">
        <f t="shared" si="267"/>
        <v>210.49199999999999</v>
      </c>
      <c r="K661" s="96">
        <f t="shared" si="268"/>
        <v>210.49199999999999</v>
      </c>
      <c r="L661" s="13">
        <f t="shared" si="269"/>
        <v>287.46180000000004</v>
      </c>
      <c r="M661" s="13">
        <f t="shared" si="270"/>
        <v>548.5</v>
      </c>
      <c r="N661" s="13">
        <f t="shared" si="271"/>
        <v>504.04</v>
      </c>
      <c r="O661" s="11">
        <f t="shared" si="272"/>
        <v>0</v>
      </c>
      <c r="P661" s="11">
        <f t="shared" si="273"/>
        <v>0</v>
      </c>
      <c r="Q661" s="11">
        <f t="shared" si="274"/>
        <v>0</v>
      </c>
      <c r="R661" s="15">
        <f t="shared" si="275"/>
        <v>0</v>
      </c>
      <c r="S661" s="15">
        <f t="shared" si="276"/>
        <v>0</v>
      </c>
      <c r="T661" s="15">
        <f t="shared" si="277"/>
        <v>0</v>
      </c>
      <c r="U661" s="121">
        <f>'05-21 Hourly Purch Alloc'!J655</f>
        <v>21.479980236778594</v>
      </c>
      <c r="V661" s="109">
        <f t="shared" si="278"/>
        <v>0</v>
      </c>
      <c r="W661" s="16">
        <f t="shared" si="279"/>
        <v>21.206728953433903</v>
      </c>
      <c r="X661" s="17">
        <f t="shared" si="280"/>
        <v>0</v>
      </c>
      <c r="Y661" s="18">
        <f t="shared" si="281"/>
        <v>0</v>
      </c>
      <c r="Z661" s="191"/>
      <c r="AA661" s="113">
        <f t="shared" si="282"/>
        <v>0</v>
      </c>
      <c r="AB661" s="4">
        <f t="shared" si="283"/>
        <v>0</v>
      </c>
      <c r="AD661" s="8"/>
      <c r="AE661" s="46">
        <f>'05-21 Gen Pivot'!V655</f>
        <v>287.46180000000004</v>
      </c>
      <c r="AF661" s="120">
        <f>'05-21 KP Int Load &amp; Marg Loss'!N651</f>
        <v>504.04</v>
      </c>
      <c r="AG661" s="47">
        <f>'05-21 KP Int Load &amp; Marg Loss'!V651</f>
        <v>9.19</v>
      </c>
      <c r="AH661" s="46">
        <f>'05-21 Gen Pivot'!W655</f>
        <v>548.5</v>
      </c>
      <c r="AJ661" s="122">
        <f>'05-21 Gen Pivot'!Y655</f>
        <v>548.5</v>
      </c>
      <c r="AL661" s="8">
        <f t="shared" si="259"/>
        <v>0</v>
      </c>
      <c r="AN661" s="8">
        <f t="shared" si="260"/>
        <v>287.46180000000004</v>
      </c>
      <c r="AP661" s="12">
        <f t="shared" si="261"/>
        <v>-261.03819999999996</v>
      </c>
      <c r="AR661" s="122">
        <f>'05-21 Gen Pivot'!X655</f>
        <v>1473</v>
      </c>
    </row>
    <row r="662" spans="1:44" x14ac:dyDescent="0.25">
      <c r="A662" s="126">
        <f t="shared" si="284"/>
        <v>44344.124999998421</v>
      </c>
      <c r="B662" s="171">
        <v>385</v>
      </c>
      <c r="C662" s="98"/>
      <c r="D662" s="98"/>
      <c r="E662" s="89">
        <f t="shared" si="263"/>
        <v>385</v>
      </c>
      <c r="F662" s="29">
        <f t="shared" si="264"/>
        <v>651</v>
      </c>
      <c r="G662" s="28" t="str">
        <f t="shared" si="265"/>
        <v>Yes</v>
      </c>
      <c r="H662" s="33">
        <f>'05-21 Hourly Purch Alloc'!F656</f>
        <v>194.56299999999999</v>
      </c>
      <c r="I662" s="23">
        <f t="shared" si="266"/>
        <v>8.509999999999998</v>
      </c>
      <c r="J662" s="13">
        <f t="shared" si="267"/>
        <v>194.56299999999999</v>
      </c>
      <c r="K662" s="96">
        <f t="shared" si="268"/>
        <v>194.56299999999999</v>
      </c>
      <c r="L662" s="13">
        <f t="shared" si="269"/>
        <v>282.72720000000004</v>
      </c>
      <c r="M662" s="13">
        <f t="shared" si="270"/>
        <v>575.5</v>
      </c>
      <c r="N662" s="13">
        <f t="shared" si="271"/>
        <v>482.43</v>
      </c>
      <c r="O662" s="11">
        <f t="shared" si="272"/>
        <v>0</v>
      </c>
      <c r="P662" s="11">
        <f t="shared" si="273"/>
        <v>0</v>
      </c>
      <c r="Q662" s="11">
        <f t="shared" si="274"/>
        <v>0</v>
      </c>
      <c r="R662" s="15">
        <f t="shared" si="275"/>
        <v>0</v>
      </c>
      <c r="S662" s="15">
        <f t="shared" si="276"/>
        <v>0</v>
      </c>
      <c r="T662" s="15">
        <f t="shared" si="277"/>
        <v>0</v>
      </c>
      <c r="U662" s="121">
        <f>'05-21 Hourly Purch Alloc'!J656</f>
        <v>18.940019428154379</v>
      </c>
      <c r="V662" s="109">
        <f t="shared" si="278"/>
        <v>0</v>
      </c>
      <c r="W662" s="16">
        <f t="shared" si="279"/>
        <v>21.206728953433903</v>
      </c>
      <c r="X662" s="17">
        <f t="shared" si="280"/>
        <v>0</v>
      </c>
      <c r="Y662" s="18">
        <f t="shared" si="281"/>
        <v>0</v>
      </c>
      <c r="Z662" s="191"/>
      <c r="AA662" s="113">
        <f t="shared" si="282"/>
        <v>0</v>
      </c>
      <c r="AB662" s="4">
        <f t="shared" si="283"/>
        <v>0</v>
      </c>
      <c r="AD662" s="8"/>
      <c r="AE662" s="46">
        <f>'05-21 Gen Pivot'!V656</f>
        <v>282.72720000000004</v>
      </c>
      <c r="AF662" s="120">
        <f>'05-21 KP Int Load &amp; Marg Loss'!N652</f>
        <v>482.43</v>
      </c>
      <c r="AG662" s="47">
        <f>'05-21 KP Int Load &amp; Marg Loss'!V652</f>
        <v>8.509999999999998</v>
      </c>
      <c r="AH662" s="46">
        <f>'05-21 Gen Pivot'!W656</f>
        <v>575.5</v>
      </c>
      <c r="AJ662" s="122">
        <f>'05-21 Gen Pivot'!Y656</f>
        <v>575.5</v>
      </c>
      <c r="AL662" s="8">
        <f t="shared" si="259"/>
        <v>0</v>
      </c>
      <c r="AN662" s="8">
        <f t="shared" si="260"/>
        <v>282.72720000000004</v>
      </c>
      <c r="AP662" s="12">
        <f t="shared" si="261"/>
        <v>-292.77279999999996</v>
      </c>
      <c r="AR662" s="122">
        <f>'05-21 Gen Pivot'!X656</f>
        <v>1473</v>
      </c>
    </row>
    <row r="663" spans="1:44" x14ac:dyDescent="0.25">
      <c r="A663" s="126">
        <f t="shared" si="284"/>
        <v>44344.166666665085</v>
      </c>
      <c r="B663" s="171">
        <v>385</v>
      </c>
      <c r="C663" s="98"/>
      <c r="D663" s="98"/>
      <c r="E663" s="89">
        <f t="shared" si="263"/>
        <v>385</v>
      </c>
      <c r="F663" s="29">
        <f t="shared" si="264"/>
        <v>652</v>
      </c>
      <c r="G663" s="28" t="str">
        <f t="shared" si="265"/>
        <v>Yes</v>
      </c>
      <c r="H663" s="33">
        <f>'05-21 Hourly Purch Alloc'!F657</f>
        <v>188.739</v>
      </c>
      <c r="I663" s="23">
        <f t="shared" si="266"/>
        <v>8.4099999999999984</v>
      </c>
      <c r="J663" s="13">
        <f t="shared" si="267"/>
        <v>188.739</v>
      </c>
      <c r="K663" s="96">
        <f t="shared" si="268"/>
        <v>188.739</v>
      </c>
      <c r="L663" s="13">
        <f t="shared" si="269"/>
        <v>280.72320000000002</v>
      </c>
      <c r="M663" s="13">
        <f t="shared" si="270"/>
        <v>519</v>
      </c>
      <c r="N663" s="13">
        <f t="shared" si="271"/>
        <v>476.49999999999994</v>
      </c>
      <c r="O663" s="11">
        <f t="shared" si="272"/>
        <v>0</v>
      </c>
      <c r="P663" s="11">
        <f t="shared" si="273"/>
        <v>0</v>
      </c>
      <c r="Q663" s="11">
        <f t="shared" si="274"/>
        <v>0</v>
      </c>
      <c r="R663" s="15">
        <f t="shared" si="275"/>
        <v>0</v>
      </c>
      <c r="S663" s="15">
        <f t="shared" si="276"/>
        <v>0</v>
      </c>
      <c r="T663" s="15">
        <f t="shared" si="277"/>
        <v>0</v>
      </c>
      <c r="U663" s="121">
        <f>'05-21 Hourly Purch Alloc'!J657</f>
        <v>18.470019444841817</v>
      </c>
      <c r="V663" s="109">
        <f t="shared" si="278"/>
        <v>0</v>
      </c>
      <c r="W663" s="16">
        <f t="shared" si="279"/>
        <v>21.206728953433903</v>
      </c>
      <c r="X663" s="17">
        <f t="shared" si="280"/>
        <v>0</v>
      </c>
      <c r="Y663" s="18">
        <f t="shared" si="281"/>
        <v>0</v>
      </c>
      <c r="Z663" s="191"/>
      <c r="AA663" s="113">
        <f t="shared" si="282"/>
        <v>0</v>
      </c>
      <c r="AB663" s="4">
        <f t="shared" si="283"/>
        <v>0</v>
      </c>
      <c r="AD663" s="8"/>
      <c r="AE663" s="46">
        <f>'05-21 Gen Pivot'!V657</f>
        <v>280.72320000000002</v>
      </c>
      <c r="AF663" s="120">
        <f>'05-21 KP Int Load &amp; Marg Loss'!N653</f>
        <v>476.49999999999994</v>
      </c>
      <c r="AG663" s="47">
        <f>'05-21 KP Int Load &amp; Marg Loss'!V653</f>
        <v>8.4099999999999984</v>
      </c>
      <c r="AH663" s="46">
        <f>'05-21 Gen Pivot'!W657</f>
        <v>519</v>
      </c>
      <c r="AJ663" s="122">
        <f>'05-21 Gen Pivot'!Y657</f>
        <v>519</v>
      </c>
      <c r="AL663" s="8">
        <f t="shared" si="259"/>
        <v>0</v>
      </c>
      <c r="AN663" s="8">
        <f t="shared" si="260"/>
        <v>280.72320000000002</v>
      </c>
      <c r="AP663" s="12">
        <f t="shared" si="261"/>
        <v>-238.27679999999998</v>
      </c>
      <c r="AR663" s="122">
        <f>'05-21 Gen Pivot'!X657</f>
        <v>1473</v>
      </c>
    </row>
    <row r="664" spans="1:44" x14ac:dyDescent="0.25">
      <c r="A664" s="126">
        <f t="shared" si="284"/>
        <v>44344.20833333175</v>
      </c>
      <c r="B664" s="171">
        <v>385</v>
      </c>
      <c r="C664" s="98"/>
      <c r="D664" s="98"/>
      <c r="E664" s="89">
        <f t="shared" si="263"/>
        <v>385</v>
      </c>
      <c r="F664" s="29">
        <f t="shared" si="264"/>
        <v>653</v>
      </c>
      <c r="G664" s="28" t="str">
        <f t="shared" si="265"/>
        <v>Yes</v>
      </c>
      <c r="H664" s="33">
        <f>'05-21 Hourly Purch Alloc'!F658</f>
        <v>186.65799999999999</v>
      </c>
      <c r="I664" s="23">
        <f t="shared" si="266"/>
        <v>8.4899999999999984</v>
      </c>
      <c r="J664" s="13">
        <f t="shared" si="267"/>
        <v>186.65799999999999</v>
      </c>
      <c r="K664" s="96">
        <f t="shared" si="268"/>
        <v>186.65799999999999</v>
      </c>
      <c r="L664" s="13">
        <f t="shared" si="269"/>
        <v>282.14639999999997</v>
      </c>
      <c r="M664" s="13">
        <f t="shared" si="270"/>
        <v>548.5</v>
      </c>
      <c r="N664" s="13">
        <f t="shared" si="271"/>
        <v>474.49999999999994</v>
      </c>
      <c r="O664" s="11">
        <f t="shared" si="272"/>
        <v>0</v>
      </c>
      <c r="P664" s="11">
        <f t="shared" si="273"/>
        <v>0</v>
      </c>
      <c r="Q664" s="11">
        <f t="shared" si="274"/>
        <v>0</v>
      </c>
      <c r="R664" s="15">
        <f t="shared" si="275"/>
        <v>0</v>
      </c>
      <c r="S664" s="15">
        <f t="shared" si="276"/>
        <v>0</v>
      </c>
      <c r="T664" s="15">
        <f t="shared" si="277"/>
        <v>0</v>
      </c>
      <c r="U664" s="121">
        <f>'05-21 Hourly Purch Alloc'!J658</f>
        <v>18.640042216245753</v>
      </c>
      <c r="V664" s="109">
        <f t="shared" si="278"/>
        <v>0</v>
      </c>
      <c r="W664" s="16">
        <f t="shared" si="279"/>
        <v>21.206728953433903</v>
      </c>
      <c r="X664" s="17">
        <f t="shared" si="280"/>
        <v>0</v>
      </c>
      <c r="Y664" s="18">
        <f t="shared" si="281"/>
        <v>0</v>
      </c>
      <c r="Z664" s="191"/>
      <c r="AA664" s="113">
        <f t="shared" si="282"/>
        <v>0</v>
      </c>
      <c r="AB664" s="4">
        <f t="shared" si="283"/>
        <v>0</v>
      </c>
      <c r="AD664" s="8"/>
      <c r="AE664" s="46">
        <f>'05-21 Gen Pivot'!V658</f>
        <v>282.14639999999997</v>
      </c>
      <c r="AF664" s="120">
        <f>'05-21 KP Int Load &amp; Marg Loss'!N654</f>
        <v>474.49999999999994</v>
      </c>
      <c r="AG664" s="47">
        <f>'05-21 KP Int Load &amp; Marg Loss'!V654</f>
        <v>8.4899999999999984</v>
      </c>
      <c r="AH664" s="46">
        <f>'05-21 Gen Pivot'!W658</f>
        <v>548.5</v>
      </c>
      <c r="AJ664" s="122">
        <f>'05-21 Gen Pivot'!Y658</f>
        <v>548.5</v>
      </c>
      <c r="AL664" s="8">
        <f t="shared" si="259"/>
        <v>0</v>
      </c>
      <c r="AN664" s="8">
        <f t="shared" si="260"/>
        <v>282.14639999999997</v>
      </c>
      <c r="AP664" s="12">
        <f t="shared" si="261"/>
        <v>-266.35360000000003</v>
      </c>
      <c r="AR664" s="122">
        <f>'05-21 Gen Pivot'!X658</f>
        <v>1473</v>
      </c>
    </row>
    <row r="665" spans="1:44" x14ac:dyDescent="0.25">
      <c r="A665" s="126">
        <f t="shared" si="284"/>
        <v>44344.249999998414</v>
      </c>
      <c r="B665" s="171">
        <v>385</v>
      </c>
      <c r="C665" s="98"/>
      <c r="D665" s="98"/>
      <c r="E665" s="89">
        <f t="shared" si="263"/>
        <v>385</v>
      </c>
      <c r="F665" s="29">
        <f t="shared" si="264"/>
        <v>654</v>
      </c>
      <c r="G665" s="28" t="str">
        <f t="shared" si="265"/>
        <v>Yes</v>
      </c>
      <c r="H665" s="33">
        <f>'05-21 Hourly Purch Alloc'!F659</f>
        <v>187.11199999999999</v>
      </c>
      <c r="I665" s="23">
        <f t="shared" si="266"/>
        <v>8.7099999999999991</v>
      </c>
      <c r="J665" s="13">
        <f t="shared" si="267"/>
        <v>187.11199999999999</v>
      </c>
      <c r="K665" s="96">
        <f t="shared" si="268"/>
        <v>187.11199999999999</v>
      </c>
      <c r="L665" s="13">
        <f t="shared" si="269"/>
        <v>281.9744</v>
      </c>
      <c r="M665" s="13">
        <f t="shared" si="270"/>
        <v>540</v>
      </c>
      <c r="N665" s="13">
        <f t="shared" si="271"/>
        <v>475.18</v>
      </c>
      <c r="O665" s="11">
        <f t="shared" si="272"/>
        <v>0</v>
      </c>
      <c r="P665" s="11">
        <f t="shared" si="273"/>
        <v>0</v>
      </c>
      <c r="Q665" s="11">
        <f t="shared" si="274"/>
        <v>0</v>
      </c>
      <c r="R665" s="15">
        <f t="shared" si="275"/>
        <v>0</v>
      </c>
      <c r="S665" s="15">
        <f t="shared" si="276"/>
        <v>0</v>
      </c>
      <c r="T665" s="15">
        <f t="shared" si="277"/>
        <v>0</v>
      </c>
      <c r="U665" s="121">
        <f>'05-21 Hourly Purch Alloc'!J659</f>
        <v>20.100041686262774</v>
      </c>
      <c r="V665" s="109">
        <f t="shared" si="278"/>
        <v>0</v>
      </c>
      <c r="W665" s="16">
        <f t="shared" si="279"/>
        <v>21.206728953433903</v>
      </c>
      <c r="X665" s="17">
        <f t="shared" si="280"/>
        <v>0</v>
      </c>
      <c r="Y665" s="18">
        <f t="shared" si="281"/>
        <v>0</v>
      </c>
      <c r="Z665" s="191"/>
      <c r="AA665" s="113">
        <f t="shared" si="282"/>
        <v>0</v>
      </c>
      <c r="AB665" s="4">
        <f t="shared" si="283"/>
        <v>0</v>
      </c>
      <c r="AD665" s="8"/>
      <c r="AE665" s="46">
        <f>'05-21 Gen Pivot'!V659</f>
        <v>281.9744</v>
      </c>
      <c r="AF665" s="120">
        <f>'05-21 KP Int Load &amp; Marg Loss'!N655</f>
        <v>475.18</v>
      </c>
      <c r="AG665" s="47">
        <f>'05-21 KP Int Load &amp; Marg Loss'!V655</f>
        <v>8.7099999999999991</v>
      </c>
      <c r="AH665" s="46">
        <f>'05-21 Gen Pivot'!W659</f>
        <v>540</v>
      </c>
      <c r="AJ665" s="122">
        <f>'05-21 Gen Pivot'!Y659</f>
        <v>540</v>
      </c>
      <c r="AL665" s="8">
        <f t="shared" si="259"/>
        <v>0</v>
      </c>
      <c r="AN665" s="8">
        <f t="shared" si="260"/>
        <v>281.9744</v>
      </c>
      <c r="AP665" s="12">
        <f t="shared" si="261"/>
        <v>-258.0256</v>
      </c>
      <c r="AR665" s="122">
        <f>'05-21 Gen Pivot'!X659</f>
        <v>1473</v>
      </c>
    </row>
    <row r="666" spans="1:44" x14ac:dyDescent="0.25">
      <c r="A666" s="126">
        <f t="shared" si="284"/>
        <v>44344.291666665078</v>
      </c>
      <c r="B666" s="171">
        <v>385</v>
      </c>
      <c r="C666" s="98"/>
      <c r="D666" s="98"/>
      <c r="E666" s="89">
        <f t="shared" si="263"/>
        <v>385</v>
      </c>
      <c r="F666" s="29">
        <f t="shared" si="264"/>
        <v>655</v>
      </c>
      <c r="G666" s="28" t="str">
        <f t="shared" si="265"/>
        <v>Yes</v>
      </c>
      <c r="H666" s="33">
        <f>'05-21 Hourly Purch Alloc'!F660</f>
        <v>200.721</v>
      </c>
      <c r="I666" s="23">
        <f t="shared" si="266"/>
        <v>8.9899999999999984</v>
      </c>
      <c r="J666" s="13">
        <f t="shared" si="267"/>
        <v>200.721</v>
      </c>
      <c r="K666" s="96">
        <f t="shared" si="268"/>
        <v>200.721</v>
      </c>
      <c r="L666" s="13">
        <f t="shared" si="269"/>
        <v>284.80959999999999</v>
      </c>
      <c r="M666" s="13">
        <f t="shared" si="270"/>
        <v>573</v>
      </c>
      <c r="N666" s="13">
        <f t="shared" si="271"/>
        <v>489.06</v>
      </c>
      <c r="O666" s="11">
        <f t="shared" si="272"/>
        <v>0</v>
      </c>
      <c r="P666" s="11">
        <f t="shared" si="273"/>
        <v>0</v>
      </c>
      <c r="Q666" s="11">
        <f t="shared" si="274"/>
        <v>0</v>
      </c>
      <c r="R666" s="15">
        <f t="shared" si="275"/>
        <v>0</v>
      </c>
      <c r="S666" s="15">
        <f t="shared" si="276"/>
        <v>0</v>
      </c>
      <c r="T666" s="15">
        <f t="shared" si="277"/>
        <v>0</v>
      </c>
      <c r="U666" s="121">
        <f>'05-21 Hourly Purch Alloc'!J660</f>
        <v>23.149954414336321</v>
      </c>
      <c r="V666" s="109">
        <f t="shared" si="278"/>
        <v>0</v>
      </c>
      <c r="W666" s="16">
        <f t="shared" si="279"/>
        <v>21.206728953433903</v>
      </c>
      <c r="X666" s="17">
        <f t="shared" si="280"/>
        <v>0</v>
      </c>
      <c r="Y666" s="18">
        <f t="shared" si="281"/>
        <v>0</v>
      </c>
      <c r="Z666" s="191"/>
      <c r="AA666" s="113">
        <f t="shared" si="282"/>
        <v>0</v>
      </c>
      <c r="AB666" s="4">
        <f t="shared" si="283"/>
        <v>0</v>
      </c>
      <c r="AD666" s="8"/>
      <c r="AE666" s="46">
        <f>'05-21 Gen Pivot'!V660</f>
        <v>284.80959999999999</v>
      </c>
      <c r="AF666" s="120">
        <f>'05-21 KP Int Load &amp; Marg Loss'!N656</f>
        <v>489.06</v>
      </c>
      <c r="AG666" s="47">
        <f>'05-21 KP Int Load &amp; Marg Loss'!V656</f>
        <v>8.9899999999999984</v>
      </c>
      <c r="AH666" s="46">
        <f>'05-21 Gen Pivot'!W660</f>
        <v>573</v>
      </c>
      <c r="AJ666" s="122">
        <f>'05-21 Gen Pivot'!Y660</f>
        <v>573</v>
      </c>
      <c r="AL666" s="8">
        <f t="shared" si="259"/>
        <v>0</v>
      </c>
      <c r="AN666" s="8">
        <f t="shared" si="260"/>
        <v>284.80959999999999</v>
      </c>
      <c r="AP666" s="12">
        <f t="shared" si="261"/>
        <v>-288.19040000000001</v>
      </c>
      <c r="AR666" s="122">
        <f>'05-21 Gen Pivot'!X660</f>
        <v>1473</v>
      </c>
    </row>
    <row r="667" spans="1:44" x14ac:dyDescent="0.25">
      <c r="A667" s="126">
        <f t="shared" si="284"/>
        <v>44344.333333331742</v>
      </c>
      <c r="B667" s="171">
        <v>385</v>
      </c>
      <c r="C667" s="98"/>
      <c r="D667" s="98"/>
      <c r="E667" s="89">
        <f t="shared" si="263"/>
        <v>385</v>
      </c>
      <c r="F667" s="29">
        <f t="shared" si="264"/>
        <v>656</v>
      </c>
      <c r="G667" s="28" t="str">
        <f t="shared" si="265"/>
        <v>Yes</v>
      </c>
      <c r="H667" s="33">
        <f>'05-21 Hourly Purch Alloc'!F661</f>
        <v>243.96099999999998</v>
      </c>
      <c r="I667" s="23">
        <f t="shared" si="266"/>
        <v>9.82</v>
      </c>
      <c r="J667" s="13">
        <f t="shared" si="267"/>
        <v>243.96099999999998</v>
      </c>
      <c r="K667" s="96">
        <f t="shared" si="268"/>
        <v>243.96099999999998</v>
      </c>
      <c r="L667" s="13">
        <f t="shared" si="269"/>
        <v>280.65600000000001</v>
      </c>
      <c r="M667" s="13">
        <f t="shared" si="270"/>
        <v>518</v>
      </c>
      <c r="N667" s="13">
        <f t="shared" si="271"/>
        <v>533.13</v>
      </c>
      <c r="O667" s="11">
        <f t="shared" si="272"/>
        <v>15.129999999999995</v>
      </c>
      <c r="P667" s="11">
        <f t="shared" si="273"/>
        <v>15.129999999999995</v>
      </c>
      <c r="Q667" s="11">
        <f t="shared" si="274"/>
        <v>1.3070000000000164</v>
      </c>
      <c r="R667" s="15">
        <f t="shared" si="275"/>
        <v>15.129999999999995</v>
      </c>
      <c r="S667" s="15">
        <f t="shared" si="276"/>
        <v>0</v>
      </c>
      <c r="T667" s="15">
        <f t="shared" si="277"/>
        <v>0</v>
      </c>
      <c r="U667" s="121">
        <f>'05-21 Hourly Purch Alloc'!J661</f>
        <v>23.709998729305095</v>
      </c>
      <c r="V667" s="109">
        <f t="shared" si="278"/>
        <v>358.73228077438597</v>
      </c>
      <c r="W667" s="16">
        <f t="shared" si="279"/>
        <v>21.206728953433903</v>
      </c>
      <c r="X667" s="17">
        <f t="shared" si="280"/>
        <v>0</v>
      </c>
      <c r="Y667" s="18">
        <f t="shared" si="281"/>
        <v>0</v>
      </c>
      <c r="Z667" s="191"/>
      <c r="AA667" s="113">
        <f t="shared" si="282"/>
        <v>320.85780906545483</v>
      </c>
      <c r="AB667" s="4">
        <f t="shared" si="283"/>
        <v>37.874471708931139</v>
      </c>
      <c r="AD667" s="8"/>
      <c r="AE667" s="46">
        <f>'05-21 Gen Pivot'!V661</f>
        <v>280.65600000000001</v>
      </c>
      <c r="AF667" s="120">
        <f>'05-21 KP Int Load &amp; Marg Loss'!N657</f>
        <v>533.13</v>
      </c>
      <c r="AG667" s="47">
        <f>'05-21 KP Int Load &amp; Marg Loss'!V657</f>
        <v>9.82</v>
      </c>
      <c r="AH667" s="46">
        <f>'05-21 Gen Pivot'!W661</f>
        <v>518</v>
      </c>
      <c r="AJ667" s="122">
        <f>'05-21 Gen Pivot'!Y661</f>
        <v>518</v>
      </c>
      <c r="AL667" s="8">
        <f t="shared" si="259"/>
        <v>0</v>
      </c>
      <c r="AN667" s="8">
        <f t="shared" si="260"/>
        <v>280.65600000000001</v>
      </c>
      <c r="AP667" s="12">
        <f t="shared" si="261"/>
        <v>-237.34399999999999</v>
      </c>
      <c r="AR667" s="122">
        <f>'05-21 Gen Pivot'!X661</f>
        <v>1473</v>
      </c>
    </row>
    <row r="668" spans="1:44" x14ac:dyDescent="0.25">
      <c r="A668" s="126">
        <f t="shared" si="284"/>
        <v>44344.374999998407</v>
      </c>
      <c r="B668" s="171">
        <v>385</v>
      </c>
      <c r="C668" s="98"/>
      <c r="D668" s="98"/>
      <c r="E668" s="89">
        <f t="shared" si="263"/>
        <v>385</v>
      </c>
      <c r="F668" s="29">
        <f t="shared" si="264"/>
        <v>657</v>
      </c>
      <c r="G668" s="28" t="str">
        <f t="shared" si="265"/>
        <v>Yes</v>
      </c>
      <c r="H668" s="33">
        <f>'05-21 Hourly Purch Alloc'!F662</f>
        <v>264.38</v>
      </c>
      <c r="I668" s="23">
        <f t="shared" si="266"/>
        <v>9.7000000000000011</v>
      </c>
      <c r="J668" s="13">
        <f t="shared" si="267"/>
        <v>264.38</v>
      </c>
      <c r="K668" s="96">
        <f t="shared" si="268"/>
        <v>264.38</v>
      </c>
      <c r="L668" s="13">
        <f t="shared" si="269"/>
        <v>287.35519999999997</v>
      </c>
      <c r="M668" s="13">
        <f t="shared" si="270"/>
        <v>563.5</v>
      </c>
      <c r="N668" s="13">
        <f t="shared" si="271"/>
        <v>561.42999999999995</v>
      </c>
      <c r="O668" s="11">
        <f t="shared" si="272"/>
        <v>0</v>
      </c>
      <c r="P668" s="11">
        <f t="shared" si="273"/>
        <v>0</v>
      </c>
      <c r="Q668" s="11">
        <f t="shared" si="274"/>
        <v>0</v>
      </c>
      <c r="R668" s="15">
        <f t="shared" si="275"/>
        <v>0</v>
      </c>
      <c r="S668" s="15">
        <f t="shared" si="276"/>
        <v>0</v>
      </c>
      <c r="T668" s="15">
        <f t="shared" si="277"/>
        <v>0</v>
      </c>
      <c r="U668" s="121">
        <f>'05-21 Hourly Purch Alloc'!J662</f>
        <v>25.051896853014604</v>
      </c>
      <c r="V668" s="109">
        <f t="shared" si="278"/>
        <v>0</v>
      </c>
      <c r="W668" s="16">
        <f t="shared" si="279"/>
        <v>21.206728953433903</v>
      </c>
      <c r="X668" s="17">
        <f t="shared" si="280"/>
        <v>0</v>
      </c>
      <c r="Y668" s="18">
        <f t="shared" si="281"/>
        <v>0</v>
      </c>
      <c r="Z668" s="191"/>
      <c r="AA668" s="113">
        <f t="shared" si="282"/>
        <v>0</v>
      </c>
      <c r="AB668" s="4">
        <f t="shared" si="283"/>
        <v>0</v>
      </c>
      <c r="AD668" s="8"/>
      <c r="AE668" s="46">
        <f>'05-21 Gen Pivot'!V662</f>
        <v>287.35519999999997</v>
      </c>
      <c r="AF668" s="120">
        <f>'05-21 KP Int Load &amp; Marg Loss'!N658</f>
        <v>561.42999999999995</v>
      </c>
      <c r="AG668" s="47">
        <f>'05-21 KP Int Load &amp; Marg Loss'!V658</f>
        <v>9.7000000000000011</v>
      </c>
      <c r="AH668" s="46">
        <f>'05-21 Gen Pivot'!W662</f>
        <v>563.5</v>
      </c>
      <c r="AJ668" s="122">
        <f>'05-21 Gen Pivot'!Y662</f>
        <v>563.5</v>
      </c>
      <c r="AL668" s="8">
        <f t="shared" si="259"/>
        <v>0</v>
      </c>
      <c r="AN668" s="8">
        <f t="shared" si="260"/>
        <v>287.35519999999997</v>
      </c>
      <c r="AP668" s="12">
        <f t="shared" si="261"/>
        <v>-276.14480000000003</v>
      </c>
      <c r="AR668" s="122">
        <f>'05-21 Gen Pivot'!X662</f>
        <v>1473</v>
      </c>
    </row>
    <row r="669" spans="1:44" x14ac:dyDescent="0.25">
      <c r="A669" s="126">
        <f t="shared" si="284"/>
        <v>44344.416666665071</v>
      </c>
      <c r="B669" s="171">
        <v>385</v>
      </c>
      <c r="C669" s="98"/>
      <c r="D669" s="98"/>
      <c r="E669" s="89">
        <f t="shared" si="263"/>
        <v>385</v>
      </c>
      <c r="F669" s="29">
        <f t="shared" si="264"/>
        <v>658</v>
      </c>
      <c r="G669" s="28" t="str">
        <f t="shared" si="265"/>
        <v>Yes</v>
      </c>
      <c r="H669" s="33">
        <f>'05-21 Hourly Purch Alloc'!F663</f>
        <v>292.13299999999998</v>
      </c>
      <c r="I669" s="23">
        <f t="shared" si="266"/>
        <v>10.08</v>
      </c>
      <c r="J669" s="13">
        <f t="shared" si="267"/>
        <v>292.13299999999998</v>
      </c>
      <c r="K669" s="96">
        <f t="shared" si="268"/>
        <v>292.13299999999998</v>
      </c>
      <c r="L669" s="13">
        <f t="shared" si="269"/>
        <v>283.88</v>
      </c>
      <c r="M669" s="13">
        <f t="shared" si="270"/>
        <v>547.5</v>
      </c>
      <c r="N669" s="13">
        <f t="shared" si="271"/>
        <v>586.08999999999992</v>
      </c>
      <c r="O669" s="11">
        <f t="shared" si="272"/>
        <v>38.589999999999918</v>
      </c>
      <c r="P669" s="11">
        <f t="shared" si="273"/>
        <v>38.589999999999918</v>
      </c>
      <c r="Q669" s="11">
        <f t="shared" si="274"/>
        <v>3.0000000000427463E-3</v>
      </c>
      <c r="R669" s="15">
        <f t="shared" si="275"/>
        <v>38.589999999999918</v>
      </c>
      <c r="S669" s="15">
        <f t="shared" si="276"/>
        <v>0</v>
      </c>
      <c r="T669" s="15">
        <f t="shared" si="277"/>
        <v>0</v>
      </c>
      <c r="U669" s="121">
        <f>'05-21 Hourly Purch Alloc'!J663</f>
        <v>24.399003782523714</v>
      </c>
      <c r="V669" s="109">
        <f t="shared" si="278"/>
        <v>941.55755596758809</v>
      </c>
      <c r="W669" s="16">
        <f t="shared" si="279"/>
        <v>21.206728953433903</v>
      </c>
      <c r="X669" s="17">
        <f t="shared" si="280"/>
        <v>0</v>
      </c>
      <c r="Y669" s="18">
        <f t="shared" si="281"/>
        <v>0</v>
      </c>
      <c r="Z669" s="191"/>
      <c r="AA669" s="113">
        <f t="shared" si="282"/>
        <v>818.36767031301258</v>
      </c>
      <c r="AB669" s="4">
        <f t="shared" si="283"/>
        <v>123.18988565457551</v>
      </c>
      <c r="AD669" s="8"/>
      <c r="AE669" s="46">
        <f>'05-21 Gen Pivot'!V663</f>
        <v>283.88</v>
      </c>
      <c r="AF669" s="120">
        <f>'05-21 KP Int Load &amp; Marg Loss'!N659</f>
        <v>586.08999999999992</v>
      </c>
      <c r="AG669" s="47">
        <f>'05-21 KP Int Load &amp; Marg Loss'!V659</f>
        <v>10.08</v>
      </c>
      <c r="AH669" s="46">
        <f>'05-21 Gen Pivot'!W663</f>
        <v>547.5</v>
      </c>
      <c r="AJ669" s="122">
        <f>'05-21 Gen Pivot'!Y663</f>
        <v>547.5</v>
      </c>
      <c r="AL669" s="8">
        <f t="shared" si="259"/>
        <v>0</v>
      </c>
      <c r="AN669" s="8">
        <f t="shared" si="260"/>
        <v>283.88</v>
      </c>
      <c r="AP669" s="12">
        <f t="shared" si="261"/>
        <v>-263.62</v>
      </c>
      <c r="AR669" s="122">
        <f>'05-21 Gen Pivot'!X663</f>
        <v>1473</v>
      </c>
    </row>
    <row r="670" spans="1:44" x14ac:dyDescent="0.25">
      <c r="A670" s="126">
        <f t="shared" si="284"/>
        <v>44344.458333331735</v>
      </c>
      <c r="B670" s="171">
        <v>385</v>
      </c>
      <c r="C670" s="98"/>
      <c r="D670" s="98"/>
      <c r="E670" s="89">
        <f t="shared" si="263"/>
        <v>385</v>
      </c>
      <c r="F670" s="29">
        <f t="shared" si="264"/>
        <v>659</v>
      </c>
      <c r="G670" s="28" t="str">
        <f t="shared" si="265"/>
        <v>Yes</v>
      </c>
      <c r="H670" s="33">
        <f>'05-21 Hourly Purch Alloc'!F664</f>
        <v>315.61</v>
      </c>
      <c r="I670" s="23">
        <f t="shared" si="266"/>
        <v>11.11</v>
      </c>
      <c r="J670" s="13">
        <f t="shared" si="267"/>
        <v>315.61</v>
      </c>
      <c r="K670" s="96">
        <f t="shared" si="268"/>
        <v>315.61</v>
      </c>
      <c r="L670" s="13">
        <f t="shared" si="269"/>
        <v>286.42719999999997</v>
      </c>
      <c r="M670" s="13">
        <f t="shared" si="270"/>
        <v>570.5</v>
      </c>
      <c r="N670" s="13">
        <f t="shared" si="271"/>
        <v>613.14</v>
      </c>
      <c r="O670" s="11">
        <f t="shared" si="272"/>
        <v>42.639999999999986</v>
      </c>
      <c r="P670" s="11">
        <f t="shared" si="273"/>
        <v>42.639999999999986</v>
      </c>
      <c r="Q670" s="11">
        <f t="shared" si="274"/>
        <v>7.2000000000116415E-3</v>
      </c>
      <c r="R670" s="15">
        <f t="shared" si="275"/>
        <v>42.639999999999986</v>
      </c>
      <c r="S670" s="15">
        <f t="shared" si="276"/>
        <v>0</v>
      </c>
      <c r="T670" s="15">
        <f t="shared" si="277"/>
        <v>0</v>
      </c>
      <c r="U670" s="121">
        <f>'05-21 Hourly Purch Alloc'!J664</f>
        <v>24.92913608567536</v>
      </c>
      <c r="V670" s="109">
        <f t="shared" si="278"/>
        <v>1062.9783626931969</v>
      </c>
      <c r="W670" s="16">
        <f t="shared" si="279"/>
        <v>21.206728953433903</v>
      </c>
      <c r="X670" s="17">
        <f t="shared" si="280"/>
        <v>0</v>
      </c>
      <c r="Y670" s="18">
        <f t="shared" si="281"/>
        <v>0</v>
      </c>
      <c r="Z670" s="191"/>
      <c r="AA670" s="113">
        <f t="shared" si="282"/>
        <v>904.25492257442136</v>
      </c>
      <c r="AB670" s="4">
        <f t="shared" si="283"/>
        <v>158.72344011877556</v>
      </c>
      <c r="AD670" s="8"/>
      <c r="AE670" s="46">
        <f>'05-21 Gen Pivot'!V664</f>
        <v>286.42719999999997</v>
      </c>
      <c r="AF670" s="120">
        <f>'05-21 KP Int Load &amp; Marg Loss'!N660</f>
        <v>613.14</v>
      </c>
      <c r="AG670" s="47">
        <f>'05-21 KP Int Load &amp; Marg Loss'!V660</f>
        <v>11.11</v>
      </c>
      <c r="AH670" s="46">
        <f>'05-21 Gen Pivot'!W664</f>
        <v>570.5</v>
      </c>
      <c r="AJ670" s="122">
        <f>'05-21 Gen Pivot'!Y664</f>
        <v>570.5</v>
      </c>
      <c r="AL670" s="8">
        <f t="shared" si="259"/>
        <v>0</v>
      </c>
      <c r="AN670" s="8">
        <f t="shared" si="260"/>
        <v>286.42719999999997</v>
      </c>
      <c r="AP670" s="12">
        <f t="shared" si="261"/>
        <v>-284.07280000000003</v>
      </c>
      <c r="AR670" s="122">
        <f>'05-21 Gen Pivot'!X664</f>
        <v>1473</v>
      </c>
    </row>
    <row r="671" spans="1:44" x14ac:dyDescent="0.25">
      <c r="A671" s="126">
        <f t="shared" si="284"/>
        <v>44344.499999998399</v>
      </c>
      <c r="B671" s="171">
        <v>385</v>
      </c>
      <c r="C671" s="98"/>
      <c r="D671" s="98"/>
      <c r="E671" s="89">
        <f t="shared" si="263"/>
        <v>385</v>
      </c>
      <c r="F671" s="29">
        <f t="shared" si="264"/>
        <v>660</v>
      </c>
      <c r="G671" s="28" t="str">
        <f t="shared" si="265"/>
        <v>Yes</v>
      </c>
      <c r="H671" s="33">
        <f>'05-21 Hourly Purch Alloc'!F665</f>
        <v>302.25799999999998</v>
      </c>
      <c r="I671" s="23">
        <f t="shared" si="266"/>
        <v>12.52</v>
      </c>
      <c r="J671" s="13">
        <f t="shared" si="267"/>
        <v>302.25799999999998</v>
      </c>
      <c r="K671" s="96">
        <f t="shared" si="268"/>
        <v>302.25799999999998</v>
      </c>
      <c r="L671" s="13">
        <f t="shared" si="269"/>
        <v>318.65679999999998</v>
      </c>
      <c r="M671" s="13">
        <f t="shared" si="270"/>
        <v>582</v>
      </c>
      <c r="N671" s="13">
        <f t="shared" si="271"/>
        <v>633.42999999999984</v>
      </c>
      <c r="O671" s="11">
        <f t="shared" si="272"/>
        <v>51.429999999999836</v>
      </c>
      <c r="P671" s="11">
        <f t="shared" si="273"/>
        <v>51.429999999999836</v>
      </c>
      <c r="Q671" s="11">
        <f t="shared" si="274"/>
        <v>4.8000000001593435E-3</v>
      </c>
      <c r="R671" s="15">
        <f t="shared" si="275"/>
        <v>51.429999999999836</v>
      </c>
      <c r="S671" s="15">
        <f t="shared" si="276"/>
        <v>0</v>
      </c>
      <c r="T671" s="15">
        <f t="shared" si="277"/>
        <v>0</v>
      </c>
      <c r="U671" s="121">
        <f>'05-21 Hourly Purch Alloc'!J665</f>
        <v>31.102261356192393</v>
      </c>
      <c r="V671" s="109">
        <f t="shared" si="278"/>
        <v>1599.5893015489696</v>
      </c>
      <c r="W671" s="16">
        <f t="shared" si="279"/>
        <v>21.206728953433903</v>
      </c>
      <c r="X671" s="17">
        <f t="shared" si="280"/>
        <v>0</v>
      </c>
      <c r="Y671" s="18">
        <f t="shared" si="281"/>
        <v>0</v>
      </c>
      <c r="Z671" s="191"/>
      <c r="AA671" s="113">
        <f t="shared" si="282"/>
        <v>1090.6620700751021</v>
      </c>
      <c r="AB671" s="4">
        <f t="shared" si="283"/>
        <v>508.92723147386755</v>
      </c>
      <c r="AD671" s="8"/>
      <c r="AE671" s="46">
        <f>'05-21 Gen Pivot'!V665</f>
        <v>318.65679999999998</v>
      </c>
      <c r="AF671" s="120">
        <f>'05-21 KP Int Load &amp; Marg Loss'!N661</f>
        <v>633.42999999999984</v>
      </c>
      <c r="AG671" s="47">
        <f>'05-21 KP Int Load &amp; Marg Loss'!V661</f>
        <v>12.52</v>
      </c>
      <c r="AH671" s="46">
        <f>'05-21 Gen Pivot'!W665</f>
        <v>582</v>
      </c>
      <c r="AJ671" s="122">
        <f>'05-21 Gen Pivot'!Y665</f>
        <v>582</v>
      </c>
      <c r="AL671" s="8">
        <f t="shared" si="259"/>
        <v>0</v>
      </c>
      <c r="AN671" s="8">
        <f t="shared" si="260"/>
        <v>318.65679999999998</v>
      </c>
      <c r="AP671" s="12">
        <f t="shared" si="261"/>
        <v>-263.34320000000002</v>
      </c>
      <c r="AR671" s="122">
        <f>'05-21 Gen Pivot'!X665</f>
        <v>1473</v>
      </c>
    </row>
    <row r="672" spans="1:44" x14ac:dyDescent="0.25">
      <c r="A672" s="126">
        <f t="shared" si="284"/>
        <v>44344.541666665064</v>
      </c>
      <c r="B672" s="171">
        <v>385</v>
      </c>
      <c r="C672" s="98"/>
      <c r="D672" s="98"/>
      <c r="E672" s="89">
        <f t="shared" si="263"/>
        <v>385</v>
      </c>
      <c r="F672" s="29">
        <f t="shared" si="264"/>
        <v>661</v>
      </c>
      <c r="G672" s="28" t="str">
        <f t="shared" si="265"/>
        <v>Yes</v>
      </c>
      <c r="H672" s="33">
        <f>'05-21 Hourly Purch Alloc'!F666</f>
        <v>289.577</v>
      </c>
      <c r="I672" s="23">
        <f t="shared" si="266"/>
        <v>12.5</v>
      </c>
      <c r="J672" s="13">
        <f t="shared" si="267"/>
        <v>289.577</v>
      </c>
      <c r="K672" s="96">
        <f t="shared" si="268"/>
        <v>289.577</v>
      </c>
      <c r="L672" s="13">
        <f t="shared" si="269"/>
        <v>350.73760000000004</v>
      </c>
      <c r="M672" s="13">
        <f t="shared" si="270"/>
        <v>593</v>
      </c>
      <c r="N672" s="13">
        <f t="shared" si="271"/>
        <v>652.80999999999995</v>
      </c>
      <c r="O672" s="11">
        <f t="shared" si="272"/>
        <v>59.809999999999945</v>
      </c>
      <c r="P672" s="11">
        <f t="shared" si="273"/>
        <v>59.809999999999945</v>
      </c>
      <c r="Q672" s="11">
        <f t="shared" si="274"/>
        <v>4.6000000000958607E-3</v>
      </c>
      <c r="R672" s="15">
        <f t="shared" si="275"/>
        <v>59.809999999999945</v>
      </c>
      <c r="S672" s="15">
        <f t="shared" si="276"/>
        <v>0</v>
      </c>
      <c r="T672" s="15">
        <f t="shared" si="277"/>
        <v>0</v>
      </c>
      <c r="U672" s="121">
        <f>'05-21 Hourly Purch Alloc'!J666</f>
        <v>30.252758941490519</v>
      </c>
      <c r="V672" s="109">
        <f t="shared" si="278"/>
        <v>1809.4175122905463</v>
      </c>
      <c r="W672" s="16">
        <f t="shared" si="279"/>
        <v>21.206728953433903</v>
      </c>
      <c r="X672" s="17">
        <f t="shared" si="280"/>
        <v>0</v>
      </c>
      <c r="Y672" s="18">
        <f t="shared" si="281"/>
        <v>0</v>
      </c>
      <c r="Z672" s="191"/>
      <c r="AA672" s="113">
        <f t="shared" si="282"/>
        <v>1268.3744587048805</v>
      </c>
      <c r="AB672" s="4">
        <f t="shared" si="283"/>
        <v>541.0430535856658</v>
      </c>
      <c r="AD672" s="8"/>
      <c r="AE672" s="46">
        <f>'05-21 Gen Pivot'!V666</f>
        <v>350.73760000000004</v>
      </c>
      <c r="AF672" s="120">
        <f>'05-21 KP Int Load &amp; Marg Loss'!N662</f>
        <v>652.80999999999995</v>
      </c>
      <c r="AG672" s="47">
        <f>'05-21 KP Int Load &amp; Marg Loss'!V662</f>
        <v>12.5</v>
      </c>
      <c r="AH672" s="46">
        <f>'05-21 Gen Pivot'!W666</f>
        <v>593</v>
      </c>
      <c r="AJ672" s="122">
        <f>'05-21 Gen Pivot'!Y666</f>
        <v>593</v>
      </c>
      <c r="AL672" s="8">
        <f t="shared" ref="AL672:AL735" si="285">AH672-AJ672</f>
        <v>0</v>
      </c>
      <c r="AN672" s="8">
        <f t="shared" ref="AN672:AN735" si="286">AE672</f>
        <v>350.73760000000004</v>
      </c>
      <c r="AP672" s="12">
        <f t="shared" ref="AP672:AP735" si="287">L672-M672</f>
        <v>-242.26239999999996</v>
      </c>
      <c r="AR672" s="122">
        <f>'05-21 Gen Pivot'!X666</f>
        <v>1473</v>
      </c>
    </row>
    <row r="673" spans="1:44" x14ac:dyDescent="0.25">
      <c r="A673" s="126">
        <f t="shared" si="284"/>
        <v>44344.583333331728</v>
      </c>
      <c r="B673" s="171">
        <v>385</v>
      </c>
      <c r="C673" s="98"/>
      <c r="D673" s="98"/>
      <c r="E673" s="89">
        <f t="shared" si="263"/>
        <v>385</v>
      </c>
      <c r="F673" s="29">
        <f t="shared" si="264"/>
        <v>662</v>
      </c>
      <c r="G673" s="28" t="str">
        <f t="shared" si="265"/>
        <v>Yes</v>
      </c>
      <c r="H673" s="33">
        <f>'05-21 Hourly Purch Alloc'!F667</f>
        <v>293.70799999999997</v>
      </c>
      <c r="I673" s="23">
        <f t="shared" si="266"/>
        <v>12.819999999999999</v>
      </c>
      <c r="J673" s="13">
        <f t="shared" si="267"/>
        <v>293.70799999999997</v>
      </c>
      <c r="K673" s="96">
        <f t="shared" si="268"/>
        <v>293.70799999999997</v>
      </c>
      <c r="L673" s="13">
        <f t="shared" si="269"/>
        <v>345.56079999999997</v>
      </c>
      <c r="M673" s="13">
        <f t="shared" si="270"/>
        <v>593</v>
      </c>
      <c r="N673" s="13">
        <f t="shared" si="271"/>
        <v>652.1</v>
      </c>
      <c r="O673" s="11">
        <f t="shared" si="272"/>
        <v>59.100000000000023</v>
      </c>
      <c r="P673" s="11">
        <f t="shared" si="273"/>
        <v>59.100000000000023</v>
      </c>
      <c r="Q673" s="11">
        <f t="shared" si="274"/>
        <v>-1.1200000000030741E-2</v>
      </c>
      <c r="R673" s="15">
        <f t="shared" si="275"/>
        <v>59.100000000000023</v>
      </c>
      <c r="S673" s="15">
        <f t="shared" si="276"/>
        <v>0</v>
      </c>
      <c r="T673" s="15">
        <f t="shared" si="277"/>
        <v>0</v>
      </c>
      <c r="U673" s="121">
        <f>'05-21 Hourly Purch Alloc'!J667</f>
        <v>30.042700614215487</v>
      </c>
      <c r="V673" s="109">
        <f t="shared" si="278"/>
        <v>1775.523606300136</v>
      </c>
      <c r="W673" s="16">
        <f t="shared" si="279"/>
        <v>21.206728953433903</v>
      </c>
      <c r="X673" s="17">
        <f t="shared" si="280"/>
        <v>0</v>
      </c>
      <c r="Y673" s="18">
        <f t="shared" si="281"/>
        <v>0</v>
      </c>
      <c r="Z673" s="191"/>
      <c r="AA673" s="113">
        <f t="shared" si="282"/>
        <v>1253.3176811479441</v>
      </c>
      <c r="AB673" s="4">
        <f t="shared" si="283"/>
        <v>522.20592515219187</v>
      </c>
      <c r="AD673" s="8"/>
      <c r="AE673" s="46">
        <f>'05-21 Gen Pivot'!V667</f>
        <v>345.56079999999997</v>
      </c>
      <c r="AF673" s="120">
        <f>'05-21 KP Int Load &amp; Marg Loss'!N663</f>
        <v>652.1</v>
      </c>
      <c r="AG673" s="47">
        <f>'05-21 KP Int Load &amp; Marg Loss'!V663</f>
        <v>12.819999999999999</v>
      </c>
      <c r="AH673" s="46">
        <f>'05-21 Gen Pivot'!W667</f>
        <v>593</v>
      </c>
      <c r="AJ673" s="122">
        <f>'05-21 Gen Pivot'!Y667</f>
        <v>593</v>
      </c>
      <c r="AL673" s="8">
        <f t="shared" si="285"/>
        <v>0</v>
      </c>
      <c r="AN673" s="8">
        <f t="shared" si="286"/>
        <v>345.56079999999997</v>
      </c>
      <c r="AP673" s="12">
        <f t="shared" si="287"/>
        <v>-247.43920000000003</v>
      </c>
      <c r="AR673" s="122">
        <f>'05-21 Gen Pivot'!X667</f>
        <v>1473</v>
      </c>
    </row>
    <row r="674" spans="1:44" x14ac:dyDescent="0.25">
      <c r="A674" s="126">
        <f t="shared" si="284"/>
        <v>44344.624999998392</v>
      </c>
      <c r="B674" s="171">
        <v>385</v>
      </c>
      <c r="C674" s="98"/>
      <c r="D674" s="98"/>
      <c r="E674" s="89">
        <f t="shared" si="263"/>
        <v>385</v>
      </c>
      <c r="F674" s="29">
        <f t="shared" si="264"/>
        <v>663</v>
      </c>
      <c r="G674" s="28" t="str">
        <f t="shared" si="265"/>
        <v>Yes</v>
      </c>
      <c r="H674" s="33">
        <f>'05-21 Hourly Purch Alloc'!F668</f>
        <v>325.71800000000002</v>
      </c>
      <c r="I674" s="23">
        <f t="shared" si="266"/>
        <v>13.799999999999999</v>
      </c>
      <c r="J674" s="13">
        <f t="shared" si="267"/>
        <v>325.71800000000002</v>
      </c>
      <c r="K674" s="96">
        <f t="shared" si="268"/>
        <v>325.71800000000002</v>
      </c>
      <c r="L674" s="13">
        <f t="shared" si="269"/>
        <v>318.53120000000001</v>
      </c>
      <c r="M674" s="13">
        <f t="shared" si="270"/>
        <v>593</v>
      </c>
      <c r="N674" s="13">
        <f t="shared" si="271"/>
        <v>658.06</v>
      </c>
      <c r="O674" s="11">
        <f t="shared" si="272"/>
        <v>65.059999999999945</v>
      </c>
      <c r="P674" s="11">
        <f t="shared" si="273"/>
        <v>65.059999999999945</v>
      </c>
      <c r="Q674" s="11">
        <f t="shared" si="274"/>
        <v>-1.0799999999903775E-2</v>
      </c>
      <c r="R674" s="15">
        <f t="shared" si="275"/>
        <v>65.059999999999945</v>
      </c>
      <c r="S674" s="15">
        <f t="shared" si="276"/>
        <v>0</v>
      </c>
      <c r="T674" s="15">
        <f t="shared" si="277"/>
        <v>0</v>
      </c>
      <c r="U674" s="121">
        <f>'05-21 Hourly Purch Alloc'!J668</f>
        <v>27.16320291479132</v>
      </c>
      <c r="V674" s="109">
        <f t="shared" si="278"/>
        <v>1767.2379816363218</v>
      </c>
      <c r="W674" s="16">
        <f t="shared" si="279"/>
        <v>21.206728953433903</v>
      </c>
      <c r="X674" s="17">
        <f t="shared" si="280"/>
        <v>0</v>
      </c>
      <c r="Y674" s="18">
        <f t="shared" si="281"/>
        <v>0</v>
      </c>
      <c r="Z674" s="191"/>
      <c r="AA674" s="113">
        <f t="shared" si="282"/>
        <v>1379.7097857104086</v>
      </c>
      <c r="AB674" s="4">
        <f t="shared" si="283"/>
        <v>387.52819592591322</v>
      </c>
      <c r="AD674" s="8"/>
      <c r="AE674" s="46">
        <f>'05-21 Gen Pivot'!V668</f>
        <v>318.53120000000001</v>
      </c>
      <c r="AF674" s="120">
        <f>'05-21 KP Int Load &amp; Marg Loss'!N664</f>
        <v>658.06</v>
      </c>
      <c r="AG674" s="47">
        <f>'05-21 KP Int Load &amp; Marg Loss'!V664</f>
        <v>13.799999999999999</v>
      </c>
      <c r="AH674" s="46">
        <f>'05-21 Gen Pivot'!W668</f>
        <v>593</v>
      </c>
      <c r="AJ674" s="122">
        <f>'05-21 Gen Pivot'!Y668</f>
        <v>593</v>
      </c>
      <c r="AL674" s="8">
        <f t="shared" si="285"/>
        <v>0</v>
      </c>
      <c r="AN674" s="8">
        <f t="shared" si="286"/>
        <v>318.53120000000001</v>
      </c>
      <c r="AP674" s="12">
        <f t="shared" si="287"/>
        <v>-274.46879999999999</v>
      </c>
      <c r="AR674" s="122">
        <f>'05-21 Gen Pivot'!X668</f>
        <v>1473</v>
      </c>
    </row>
    <row r="675" spans="1:44" x14ac:dyDescent="0.25">
      <c r="A675" s="126">
        <f t="shared" si="284"/>
        <v>44344.666666665056</v>
      </c>
      <c r="B675" s="171">
        <v>385</v>
      </c>
      <c r="C675" s="98"/>
      <c r="D675" s="98"/>
      <c r="E675" s="89">
        <f t="shared" si="263"/>
        <v>385</v>
      </c>
      <c r="F675" s="29">
        <f t="shared" si="264"/>
        <v>664</v>
      </c>
      <c r="G675" s="28" t="str">
        <f t="shared" si="265"/>
        <v>Yes</v>
      </c>
      <c r="H675" s="33">
        <f>'05-21 Hourly Purch Alloc'!F669</f>
        <v>351.98400000000004</v>
      </c>
      <c r="I675" s="23">
        <f t="shared" si="266"/>
        <v>13.03</v>
      </c>
      <c r="J675" s="13">
        <f t="shared" si="267"/>
        <v>351.98400000000004</v>
      </c>
      <c r="K675" s="96">
        <f t="shared" si="268"/>
        <v>351.98400000000004</v>
      </c>
      <c r="L675" s="13">
        <f t="shared" si="269"/>
        <v>286.2928</v>
      </c>
      <c r="M675" s="13">
        <f t="shared" si="270"/>
        <v>533.5</v>
      </c>
      <c r="N675" s="13">
        <f t="shared" si="271"/>
        <v>651.30000000000007</v>
      </c>
      <c r="O675" s="11">
        <f t="shared" si="272"/>
        <v>117.80000000000007</v>
      </c>
      <c r="P675" s="11">
        <f t="shared" si="273"/>
        <v>117.80000000000007</v>
      </c>
      <c r="Q675" s="11">
        <f t="shared" si="274"/>
        <v>6.7999999999983629E-3</v>
      </c>
      <c r="R675" s="15">
        <f t="shared" si="275"/>
        <v>117.80000000000007</v>
      </c>
      <c r="S675" s="15">
        <f t="shared" si="276"/>
        <v>0</v>
      </c>
      <c r="T675" s="15">
        <f t="shared" si="277"/>
        <v>0</v>
      </c>
      <c r="U675" s="121">
        <f>'05-21 Hourly Purch Alloc'!J669</f>
        <v>27.587686085162957</v>
      </c>
      <c r="V675" s="109">
        <f t="shared" si="278"/>
        <v>3249.8294208321981</v>
      </c>
      <c r="W675" s="16">
        <f t="shared" si="279"/>
        <v>21.206728953433903</v>
      </c>
      <c r="X675" s="17">
        <f t="shared" si="280"/>
        <v>0</v>
      </c>
      <c r="Y675" s="18">
        <f t="shared" si="281"/>
        <v>0</v>
      </c>
      <c r="Z675" s="191"/>
      <c r="AA675" s="113">
        <f t="shared" si="282"/>
        <v>2498.1526707145154</v>
      </c>
      <c r="AB675" s="4">
        <f t="shared" si="283"/>
        <v>751.67675011768279</v>
      </c>
      <c r="AD675" s="8"/>
      <c r="AE675" s="46">
        <f>'05-21 Gen Pivot'!V669</f>
        <v>286.2928</v>
      </c>
      <c r="AF675" s="120">
        <f>'05-21 KP Int Load &amp; Marg Loss'!N665</f>
        <v>651.30000000000007</v>
      </c>
      <c r="AG675" s="47">
        <f>'05-21 KP Int Load &amp; Marg Loss'!V665</f>
        <v>13.03</v>
      </c>
      <c r="AH675" s="46">
        <f>'05-21 Gen Pivot'!W669</f>
        <v>533.5</v>
      </c>
      <c r="AJ675" s="122">
        <f>'05-21 Gen Pivot'!Y669</f>
        <v>533.5</v>
      </c>
      <c r="AL675" s="8">
        <f t="shared" si="285"/>
        <v>0</v>
      </c>
      <c r="AN675" s="8">
        <f t="shared" si="286"/>
        <v>286.2928</v>
      </c>
      <c r="AP675" s="12">
        <f t="shared" si="287"/>
        <v>-247.2072</v>
      </c>
      <c r="AR675" s="122">
        <f>'05-21 Gen Pivot'!X669</f>
        <v>1473</v>
      </c>
    </row>
    <row r="676" spans="1:44" x14ac:dyDescent="0.25">
      <c r="A676" s="126">
        <f t="shared" si="284"/>
        <v>44344.70833333172</v>
      </c>
      <c r="B676" s="171">
        <v>385</v>
      </c>
      <c r="C676" s="98"/>
      <c r="D676" s="98"/>
      <c r="E676" s="89">
        <f t="shared" si="263"/>
        <v>385</v>
      </c>
      <c r="F676" s="29">
        <f t="shared" si="264"/>
        <v>665</v>
      </c>
      <c r="G676" s="28" t="str">
        <f t="shared" si="265"/>
        <v>Yes</v>
      </c>
      <c r="H676" s="33">
        <f>'05-21 Hourly Purch Alloc'!F670</f>
        <v>347.81600000000003</v>
      </c>
      <c r="I676" s="23">
        <f t="shared" si="266"/>
        <v>13.329999999999998</v>
      </c>
      <c r="J676" s="13">
        <f t="shared" si="267"/>
        <v>347.81600000000003</v>
      </c>
      <c r="K676" s="96">
        <f t="shared" si="268"/>
        <v>347.81600000000003</v>
      </c>
      <c r="L676" s="13">
        <f t="shared" si="269"/>
        <v>280.55360000000002</v>
      </c>
      <c r="M676" s="13">
        <f t="shared" si="270"/>
        <v>516.5</v>
      </c>
      <c r="N676" s="13">
        <f t="shared" si="271"/>
        <v>641.70000000000005</v>
      </c>
      <c r="O676" s="11">
        <f t="shared" si="272"/>
        <v>125.20000000000005</v>
      </c>
      <c r="P676" s="11">
        <f t="shared" si="273"/>
        <v>125.20000000000005</v>
      </c>
      <c r="Q676" s="11">
        <f t="shared" si="274"/>
        <v>-4.0000000001327862E-4</v>
      </c>
      <c r="R676" s="15">
        <f t="shared" si="275"/>
        <v>125.20000000000005</v>
      </c>
      <c r="S676" s="15">
        <f t="shared" si="276"/>
        <v>0</v>
      </c>
      <c r="T676" s="15">
        <f t="shared" si="277"/>
        <v>0</v>
      </c>
      <c r="U676" s="121">
        <f>'05-21 Hourly Purch Alloc'!J670</f>
        <v>28.006828389148286</v>
      </c>
      <c r="V676" s="109">
        <f t="shared" si="278"/>
        <v>3506.4549143213667</v>
      </c>
      <c r="W676" s="16">
        <f t="shared" si="279"/>
        <v>21.206728953433903</v>
      </c>
      <c r="X676" s="17">
        <f t="shared" si="280"/>
        <v>0</v>
      </c>
      <c r="Y676" s="18">
        <f t="shared" si="281"/>
        <v>0</v>
      </c>
      <c r="Z676" s="191"/>
      <c r="AA676" s="113">
        <f t="shared" si="282"/>
        <v>2655.0824649699257</v>
      </c>
      <c r="AB676" s="4">
        <f t="shared" si="283"/>
        <v>851.37244935144099</v>
      </c>
      <c r="AD676" s="8"/>
      <c r="AE676" s="46">
        <f>'05-21 Gen Pivot'!V670</f>
        <v>280.55360000000002</v>
      </c>
      <c r="AF676" s="120">
        <f>'05-21 KP Int Load &amp; Marg Loss'!N666</f>
        <v>641.70000000000005</v>
      </c>
      <c r="AG676" s="47">
        <f>'05-21 KP Int Load &amp; Marg Loss'!V666</f>
        <v>13.329999999999998</v>
      </c>
      <c r="AH676" s="46">
        <f>'05-21 Gen Pivot'!W670</f>
        <v>516.5</v>
      </c>
      <c r="AJ676" s="122">
        <f>'05-21 Gen Pivot'!Y670</f>
        <v>516.5</v>
      </c>
      <c r="AL676" s="8">
        <f t="shared" si="285"/>
        <v>0</v>
      </c>
      <c r="AN676" s="8">
        <f t="shared" si="286"/>
        <v>280.55360000000002</v>
      </c>
      <c r="AP676" s="12">
        <f t="shared" si="287"/>
        <v>-235.94639999999998</v>
      </c>
      <c r="AR676" s="122">
        <f>'05-21 Gen Pivot'!X670</f>
        <v>1473</v>
      </c>
    </row>
    <row r="677" spans="1:44" x14ac:dyDescent="0.25">
      <c r="A677" s="126">
        <f t="shared" si="284"/>
        <v>44344.749999998385</v>
      </c>
      <c r="B677" s="171">
        <v>385</v>
      </c>
      <c r="C677" s="98"/>
      <c r="D677" s="98"/>
      <c r="E677" s="89">
        <f t="shared" si="263"/>
        <v>385</v>
      </c>
      <c r="F677" s="29">
        <f t="shared" si="264"/>
        <v>666</v>
      </c>
      <c r="G677" s="28" t="str">
        <f t="shared" si="265"/>
        <v>Yes</v>
      </c>
      <c r="H677" s="33">
        <f>'05-21 Hourly Purch Alloc'!F671</f>
        <v>319.16999999999996</v>
      </c>
      <c r="I677" s="23">
        <f t="shared" si="266"/>
        <v>13.489999999999998</v>
      </c>
      <c r="J677" s="13">
        <f t="shared" si="267"/>
        <v>319.16999999999996</v>
      </c>
      <c r="K677" s="96">
        <f t="shared" si="268"/>
        <v>319.16999999999996</v>
      </c>
      <c r="L677" s="13">
        <f t="shared" si="269"/>
        <v>291.80160000000001</v>
      </c>
      <c r="M677" s="13">
        <f t="shared" si="270"/>
        <v>593</v>
      </c>
      <c r="N677" s="13">
        <f t="shared" si="271"/>
        <v>624.48</v>
      </c>
      <c r="O677" s="11">
        <f t="shared" si="272"/>
        <v>31.480000000000018</v>
      </c>
      <c r="P677" s="11">
        <f t="shared" si="273"/>
        <v>31.480000000000018</v>
      </c>
      <c r="Q677" s="11">
        <f t="shared" si="274"/>
        <v>-1.8400000000042382E-2</v>
      </c>
      <c r="R677" s="15">
        <f t="shared" si="275"/>
        <v>31.480000000000018</v>
      </c>
      <c r="S677" s="15">
        <f t="shared" si="276"/>
        <v>0</v>
      </c>
      <c r="T677" s="15">
        <f t="shared" si="277"/>
        <v>0</v>
      </c>
      <c r="U677" s="121">
        <f>'05-21 Hourly Purch Alloc'!J671</f>
        <v>28.823528605445379</v>
      </c>
      <c r="V677" s="109">
        <f t="shared" si="278"/>
        <v>907.36468049942107</v>
      </c>
      <c r="W677" s="16">
        <f t="shared" si="279"/>
        <v>21.206728953433903</v>
      </c>
      <c r="X677" s="17">
        <f t="shared" si="280"/>
        <v>0</v>
      </c>
      <c r="Y677" s="18">
        <f t="shared" si="281"/>
        <v>0</v>
      </c>
      <c r="Z677" s="191"/>
      <c r="AA677" s="113">
        <f t="shared" si="282"/>
        <v>667.58782745409962</v>
      </c>
      <c r="AB677" s="4">
        <f t="shared" si="283"/>
        <v>239.77685304532145</v>
      </c>
      <c r="AD677" s="8"/>
      <c r="AE677" s="46">
        <f>'05-21 Gen Pivot'!V671</f>
        <v>291.80160000000001</v>
      </c>
      <c r="AF677" s="120">
        <f>'05-21 KP Int Load &amp; Marg Loss'!N667</f>
        <v>624.48</v>
      </c>
      <c r="AG677" s="47">
        <f>'05-21 KP Int Load &amp; Marg Loss'!V667</f>
        <v>13.489999999999998</v>
      </c>
      <c r="AH677" s="46">
        <f>'05-21 Gen Pivot'!W671</f>
        <v>593</v>
      </c>
      <c r="AJ677" s="122">
        <f>'05-21 Gen Pivot'!Y671</f>
        <v>593</v>
      </c>
      <c r="AL677" s="8">
        <f t="shared" si="285"/>
        <v>0</v>
      </c>
      <c r="AN677" s="8">
        <f t="shared" si="286"/>
        <v>291.80160000000001</v>
      </c>
      <c r="AP677" s="12">
        <f t="shared" si="287"/>
        <v>-301.19839999999999</v>
      </c>
      <c r="AR677" s="122">
        <f>'05-21 Gen Pivot'!X671</f>
        <v>1473</v>
      </c>
    </row>
    <row r="678" spans="1:44" x14ac:dyDescent="0.25">
      <c r="A678" s="126">
        <f t="shared" si="284"/>
        <v>44344.791666665049</v>
      </c>
      <c r="B678" s="171">
        <v>385</v>
      </c>
      <c r="C678" s="98"/>
      <c r="D678" s="98"/>
      <c r="E678" s="89">
        <f t="shared" si="263"/>
        <v>385</v>
      </c>
      <c r="F678" s="29">
        <f t="shared" si="264"/>
        <v>667</v>
      </c>
      <c r="G678" s="28" t="str">
        <f t="shared" si="265"/>
        <v>Yes</v>
      </c>
      <c r="H678" s="33">
        <f>'05-21 Hourly Purch Alloc'!F672</f>
        <v>334.32499999999999</v>
      </c>
      <c r="I678" s="23">
        <f t="shared" si="266"/>
        <v>14.03</v>
      </c>
      <c r="J678" s="13">
        <f t="shared" si="267"/>
        <v>334.32499999999999</v>
      </c>
      <c r="K678" s="96">
        <f t="shared" si="268"/>
        <v>334.32499999999999</v>
      </c>
      <c r="L678" s="13">
        <f t="shared" si="269"/>
        <v>280.63760000000002</v>
      </c>
      <c r="M678" s="13">
        <f t="shared" si="270"/>
        <v>502</v>
      </c>
      <c r="N678" s="13">
        <f t="shared" si="271"/>
        <v>629</v>
      </c>
      <c r="O678" s="11">
        <f t="shared" si="272"/>
        <v>127</v>
      </c>
      <c r="P678" s="11">
        <f t="shared" si="273"/>
        <v>127</v>
      </c>
      <c r="Q678" s="11">
        <f t="shared" si="274"/>
        <v>-7.3999999999614374E-3</v>
      </c>
      <c r="R678" s="15">
        <f t="shared" si="275"/>
        <v>127</v>
      </c>
      <c r="S678" s="15">
        <f t="shared" si="276"/>
        <v>0</v>
      </c>
      <c r="T678" s="15">
        <f t="shared" si="277"/>
        <v>0</v>
      </c>
      <c r="U678" s="121">
        <f>'05-21 Hourly Purch Alloc'!J672</f>
        <v>27.075455499887834</v>
      </c>
      <c r="V678" s="109">
        <f t="shared" si="278"/>
        <v>3438.5828484857548</v>
      </c>
      <c r="W678" s="16">
        <f t="shared" si="279"/>
        <v>21.206728953433903</v>
      </c>
      <c r="X678" s="17">
        <f t="shared" si="280"/>
        <v>0</v>
      </c>
      <c r="Y678" s="18">
        <f t="shared" si="281"/>
        <v>0</v>
      </c>
      <c r="Z678" s="191"/>
      <c r="AA678" s="113">
        <f t="shared" si="282"/>
        <v>2693.2545770861057</v>
      </c>
      <c r="AB678" s="4">
        <f t="shared" si="283"/>
        <v>745.32827139964911</v>
      </c>
      <c r="AD678" s="8"/>
      <c r="AE678" s="46">
        <f>'05-21 Gen Pivot'!V672</f>
        <v>280.63760000000002</v>
      </c>
      <c r="AF678" s="120">
        <f>'05-21 KP Int Load &amp; Marg Loss'!N668</f>
        <v>629</v>
      </c>
      <c r="AG678" s="47">
        <f>'05-21 KP Int Load &amp; Marg Loss'!V668</f>
        <v>14.03</v>
      </c>
      <c r="AH678" s="46">
        <f>'05-21 Gen Pivot'!W672</f>
        <v>502</v>
      </c>
      <c r="AJ678" s="122">
        <f>'05-21 Gen Pivot'!Y672</f>
        <v>502</v>
      </c>
      <c r="AL678" s="8">
        <f t="shared" si="285"/>
        <v>0</v>
      </c>
      <c r="AN678" s="8">
        <f t="shared" si="286"/>
        <v>280.63760000000002</v>
      </c>
      <c r="AP678" s="12">
        <f t="shared" si="287"/>
        <v>-221.36239999999998</v>
      </c>
      <c r="AR678" s="122">
        <f>'05-21 Gen Pivot'!X672</f>
        <v>1473</v>
      </c>
    </row>
    <row r="679" spans="1:44" x14ac:dyDescent="0.25">
      <c r="A679" s="126">
        <f t="shared" si="284"/>
        <v>44344.833333331713</v>
      </c>
      <c r="B679" s="171">
        <v>385</v>
      </c>
      <c r="C679" s="98"/>
      <c r="D679" s="98"/>
      <c r="E679" s="89">
        <f t="shared" si="263"/>
        <v>385</v>
      </c>
      <c r="F679" s="29">
        <f t="shared" si="264"/>
        <v>668</v>
      </c>
      <c r="G679" s="28" t="str">
        <f t="shared" si="265"/>
        <v>Yes</v>
      </c>
      <c r="H679" s="33">
        <f>'05-21 Hourly Purch Alloc'!F673</f>
        <v>319.58</v>
      </c>
      <c r="I679" s="23">
        <f t="shared" si="266"/>
        <v>14.439999999999998</v>
      </c>
      <c r="J679" s="13">
        <f t="shared" si="267"/>
        <v>319.58</v>
      </c>
      <c r="K679" s="96">
        <f t="shared" si="268"/>
        <v>319.58</v>
      </c>
      <c r="L679" s="13">
        <f t="shared" si="269"/>
        <v>280.9776</v>
      </c>
      <c r="M679" s="13">
        <f t="shared" si="270"/>
        <v>567.5</v>
      </c>
      <c r="N679" s="13">
        <f t="shared" si="271"/>
        <v>614.99999999999989</v>
      </c>
      <c r="O679" s="11">
        <f t="shared" si="272"/>
        <v>47.499999999999886</v>
      </c>
      <c r="P679" s="11">
        <f t="shared" si="273"/>
        <v>47.499999999999886</v>
      </c>
      <c r="Q679" s="11">
        <f t="shared" si="274"/>
        <v>-2.3999999999659849E-3</v>
      </c>
      <c r="R679" s="15">
        <f t="shared" si="275"/>
        <v>47.499999999999886</v>
      </c>
      <c r="S679" s="15">
        <f t="shared" si="276"/>
        <v>0</v>
      </c>
      <c r="T679" s="15">
        <f t="shared" si="277"/>
        <v>0</v>
      </c>
      <c r="U679" s="121">
        <f>'05-21 Hourly Purch Alloc'!J673</f>
        <v>24.510093716753243</v>
      </c>
      <c r="V679" s="109">
        <f t="shared" si="278"/>
        <v>1164.2294515457763</v>
      </c>
      <c r="W679" s="16">
        <f t="shared" si="279"/>
        <v>21.206728953433903</v>
      </c>
      <c r="X679" s="17">
        <f t="shared" si="280"/>
        <v>0</v>
      </c>
      <c r="Y679" s="18">
        <f t="shared" si="281"/>
        <v>0</v>
      </c>
      <c r="Z679" s="191"/>
      <c r="AA679" s="113">
        <f t="shared" si="282"/>
        <v>1007.319625288108</v>
      </c>
      <c r="AB679" s="4">
        <f t="shared" si="283"/>
        <v>156.90982625766833</v>
      </c>
      <c r="AD679" s="8"/>
      <c r="AE679" s="46">
        <f>'05-21 Gen Pivot'!V673</f>
        <v>280.9776</v>
      </c>
      <c r="AF679" s="120">
        <f>'05-21 KP Int Load &amp; Marg Loss'!N669</f>
        <v>614.99999999999989</v>
      </c>
      <c r="AG679" s="47">
        <f>'05-21 KP Int Load &amp; Marg Loss'!V669</f>
        <v>14.439999999999998</v>
      </c>
      <c r="AH679" s="46">
        <f>'05-21 Gen Pivot'!W673</f>
        <v>567.5</v>
      </c>
      <c r="AJ679" s="122">
        <f>'05-21 Gen Pivot'!Y673</f>
        <v>567.5</v>
      </c>
      <c r="AL679" s="8">
        <f t="shared" si="285"/>
        <v>0</v>
      </c>
      <c r="AN679" s="8">
        <f t="shared" si="286"/>
        <v>280.9776</v>
      </c>
      <c r="AP679" s="12">
        <f t="shared" si="287"/>
        <v>-286.5224</v>
      </c>
      <c r="AR679" s="122">
        <f>'05-21 Gen Pivot'!X673</f>
        <v>1473</v>
      </c>
    </row>
    <row r="680" spans="1:44" x14ac:dyDescent="0.25">
      <c r="A680" s="126">
        <f t="shared" si="284"/>
        <v>44344.874999998377</v>
      </c>
      <c r="B680" s="171">
        <v>385</v>
      </c>
      <c r="C680" s="98"/>
      <c r="D680" s="98"/>
      <c r="E680" s="89">
        <f t="shared" si="263"/>
        <v>385</v>
      </c>
      <c r="F680" s="29">
        <f t="shared" si="264"/>
        <v>669</v>
      </c>
      <c r="G680" s="28" t="str">
        <f t="shared" si="265"/>
        <v>Yes</v>
      </c>
      <c r="H680" s="33">
        <f>'05-21 Hourly Purch Alloc'!F674</f>
        <v>325.82900000000001</v>
      </c>
      <c r="I680" s="23">
        <f t="shared" si="266"/>
        <v>13.309999999999999</v>
      </c>
      <c r="J680" s="13">
        <f t="shared" si="267"/>
        <v>325.82900000000001</v>
      </c>
      <c r="K680" s="96">
        <f t="shared" si="268"/>
        <v>325.82900000000001</v>
      </c>
      <c r="L680" s="13">
        <f t="shared" si="269"/>
        <v>280.46159999999998</v>
      </c>
      <c r="M680" s="13">
        <f t="shared" si="270"/>
        <v>514</v>
      </c>
      <c r="N680" s="13">
        <f t="shared" si="271"/>
        <v>619.59999999999991</v>
      </c>
      <c r="O680" s="11">
        <f t="shared" si="272"/>
        <v>105.59999999999991</v>
      </c>
      <c r="P680" s="11">
        <f t="shared" si="273"/>
        <v>105.59999999999991</v>
      </c>
      <c r="Q680" s="11">
        <f t="shared" si="274"/>
        <v>6.0000000007676135E-4</v>
      </c>
      <c r="R680" s="15">
        <f t="shared" si="275"/>
        <v>105.59999999999991</v>
      </c>
      <c r="S680" s="15">
        <f t="shared" si="276"/>
        <v>0</v>
      </c>
      <c r="T680" s="15">
        <f t="shared" si="277"/>
        <v>0</v>
      </c>
      <c r="U680" s="121">
        <f>'05-21 Hourly Purch Alloc'!J674</f>
        <v>24.705825390005188</v>
      </c>
      <c r="V680" s="109">
        <f t="shared" si="278"/>
        <v>2608.9351611845454</v>
      </c>
      <c r="W680" s="16">
        <f t="shared" si="279"/>
        <v>21.206728953433903</v>
      </c>
      <c r="X680" s="17">
        <f t="shared" si="280"/>
        <v>0</v>
      </c>
      <c r="Y680" s="18">
        <f t="shared" si="281"/>
        <v>0</v>
      </c>
      <c r="Z680" s="191"/>
      <c r="AA680" s="113">
        <f t="shared" si="282"/>
        <v>2239.430577482618</v>
      </c>
      <c r="AB680" s="4">
        <f t="shared" si="283"/>
        <v>369.50458370192746</v>
      </c>
      <c r="AD680" s="8"/>
      <c r="AE680" s="46">
        <f>'05-21 Gen Pivot'!V674</f>
        <v>280.46159999999998</v>
      </c>
      <c r="AF680" s="120">
        <f>'05-21 KP Int Load &amp; Marg Loss'!N670</f>
        <v>619.59999999999991</v>
      </c>
      <c r="AG680" s="47">
        <f>'05-21 KP Int Load &amp; Marg Loss'!V670</f>
        <v>13.309999999999999</v>
      </c>
      <c r="AH680" s="46">
        <f>'05-21 Gen Pivot'!W674</f>
        <v>514</v>
      </c>
      <c r="AJ680" s="122">
        <f>'05-21 Gen Pivot'!Y674</f>
        <v>514</v>
      </c>
      <c r="AL680" s="8">
        <f t="shared" si="285"/>
        <v>0</v>
      </c>
      <c r="AN680" s="8">
        <f t="shared" si="286"/>
        <v>280.46159999999998</v>
      </c>
      <c r="AP680" s="12">
        <f t="shared" si="287"/>
        <v>-233.53840000000002</v>
      </c>
      <c r="AR680" s="122">
        <f>'05-21 Gen Pivot'!X674</f>
        <v>1473</v>
      </c>
    </row>
    <row r="681" spans="1:44" x14ac:dyDescent="0.25">
      <c r="A681" s="126">
        <f t="shared" si="284"/>
        <v>44344.916666665042</v>
      </c>
      <c r="B681" s="171">
        <v>385</v>
      </c>
      <c r="C681" s="98"/>
      <c r="D681" s="98"/>
      <c r="E681" s="89">
        <f t="shared" si="263"/>
        <v>385</v>
      </c>
      <c r="F681" s="29">
        <f t="shared" si="264"/>
        <v>670</v>
      </c>
      <c r="G681" s="28" t="str">
        <f t="shared" si="265"/>
        <v>Yes</v>
      </c>
      <c r="H681" s="33">
        <f>'05-21 Hourly Purch Alloc'!F675</f>
        <v>325</v>
      </c>
      <c r="I681" s="23">
        <f t="shared" si="266"/>
        <v>12.02</v>
      </c>
      <c r="J681" s="13">
        <f t="shared" si="267"/>
        <v>325</v>
      </c>
      <c r="K681" s="96">
        <f t="shared" si="268"/>
        <v>325</v>
      </c>
      <c r="L681" s="13">
        <f t="shared" si="269"/>
        <v>290.14319999999998</v>
      </c>
      <c r="M681" s="13">
        <f t="shared" si="270"/>
        <v>593</v>
      </c>
      <c r="N681" s="13">
        <f t="shared" si="271"/>
        <v>618.73</v>
      </c>
      <c r="O681" s="11">
        <f t="shared" si="272"/>
        <v>25.730000000000018</v>
      </c>
      <c r="P681" s="11">
        <f t="shared" si="273"/>
        <v>25.730000000000018</v>
      </c>
      <c r="Q681" s="11">
        <f t="shared" si="274"/>
        <v>8.4331999999999425</v>
      </c>
      <c r="R681" s="15">
        <f t="shared" si="275"/>
        <v>25.730000000000018</v>
      </c>
      <c r="S681" s="15">
        <f t="shared" si="276"/>
        <v>0</v>
      </c>
      <c r="T681" s="15">
        <f t="shared" si="277"/>
        <v>0</v>
      </c>
      <c r="U681" s="121">
        <f>'05-21 Hourly Purch Alloc'!J675</f>
        <v>23.12</v>
      </c>
      <c r="V681" s="109">
        <f t="shared" si="278"/>
        <v>594.87760000000048</v>
      </c>
      <c r="W681" s="16">
        <f t="shared" si="279"/>
        <v>21.206728953433903</v>
      </c>
      <c r="X681" s="17">
        <f t="shared" si="280"/>
        <v>0</v>
      </c>
      <c r="Y681" s="18">
        <f t="shared" si="281"/>
        <v>0</v>
      </c>
      <c r="Z681" s="191"/>
      <c r="AA681" s="113">
        <f t="shared" si="282"/>
        <v>545.64913597185466</v>
      </c>
      <c r="AB681" s="4">
        <f t="shared" si="283"/>
        <v>49.228464028145822</v>
      </c>
      <c r="AD681" s="8"/>
      <c r="AE681" s="46">
        <f>'05-21 Gen Pivot'!V675</f>
        <v>290.14319999999998</v>
      </c>
      <c r="AF681" s="120">
        <f>'05-21 KP Int Load &amp; Marg Loss'!N671</f>
        <v>618.73</v>
      </c>
      <c r="AG681" s="47">
        <f>'05-21 KP Int Load &amp; Marg Loss'!V671</f>
        <v>12.02</v>
      </c>
      <c r="AH681" s="46">
        <f>'05-21 Gen Pivot'!W675</f>
        <v>593</v>
      </c>
      <c r="AJ681" s="122">
        <f>'05-21 Gen Pivot'!Y675</f>
        <v>593</v>
      </c>
      <c r="AL681" s="8">
        <f t="shared" si="285"/>
        <v>0</v>
      </c>
      <c r="AN681" s="8">
        <f t="shared" si="286"/>
        <v>290.14319999999998</v>
      </c>
      <c r="AP681" s="12">
        <f t="shared" si="287"/>
        <v>-302.85680000000002</v>
      </c>
      <c r="AR681" s="122">
        <f>'05-21 Gen Pivot'!X675</f>
        <v>1473</v>
      </c>
    </row>
    <row r="682" spans="1:44" x14ac:dyDescent="0.25">
      <c r="A682" s="126">
        <f t="shared" si="284"/>
        <v>44344.958333331706</v>
      </c>
      <c r="B682" s="171">
        <v>385</v>
      </c>
      <c r="C682" s="98"/>
      <c r="D682" s="98"/>
      <c r="E682" s="89">
        <f t="shared" si="263"/>
        <v>385</v>
      </c>
      <c r="F682" s="29">
        <f t="shared" si="264"/>
        <v>671</v>
      </c>
      <c r="G682" s="28" t="str">
        <f t="shared" si="265"/>
        <v>Yes</v>
      </c>
      <c r="H682" s="33">
        <f>'05-21 Hourly Purch Alloc'!F676</f>
        <v>263.62700000000001</v>
      </c>
      <c r="I682" s="23">
        <f t="shared" si="266"/>
        <v>11.299999999999999</v>
      </c>
      <c r="J682" s="13">
        <f t="shared" si="267"/>
        <v>263.62700000000001</v>
      </c>
      <c r="K682" s="96">
        <f t="shared" si="268"/>
        <v>263.62700000000001</v>
      </c>
      <c r="L682" s="13">
        <f t="shared" si="269"/>
        <v>323.6592</v>
      </c>
      <c r="M682" s="13">
        <f t="shared" si="270"/>
        <v>593</v>
      </c>
      <c r="N682" s="13">
        <f t="shared" si="271"/>
        <v>596.79</v>
      </c>
      <c r="O682" s="11">
        <f t="shared" si="272"/>
        <v>3.7899999999999636</v>
      </c>
      <c r="P682" s="11">
        <f t="shared" si="273"/>
        <v>3.7899999999999636</v>
      </c>
      <c r="Q682" s="11">
        <f t="shared" si="274"/>
        <v>1.7961999999999989</v>
      </c>
      <c r="R682" s="15">
        <f t="shared" si="275"/>
        <v>3.7899999999999636</v>
      </c>
      <c r="S682" s="15">
        <f t="shared" si="276"/>
        <v>0</v>
      </c>
      <c r="T682" s="15">
        <f t="shared" si="277"/>
        <v>0</v>
      </c>
      <c r="U682" s="121">
        <f>'05-21 Hourly Purch Alloc'!J676</f>
        <v>21.760016993707016</v>
      </c>
      <c r="V682" s="109">
        <f t="shared" si="278"/>
        <v>82.470464406148793</v>
      </c>
      <c r="W682" s="16">
        <f t="shared" si="279"/>
        <v>21.206728953433903</v>
      </c>
      <c r="X682" s="17">
        <f t="shared" si="280"/>
        <v>0</v>
      </c>
      <c r="Y682" s="18">
        <f t="shared" si="281"/>
        <v>0</v>
      </c>
      <c r="Z682" s="191"/>
      <c r="AA682" s="113">
        <f t="shared" si="282"/>
        <v>80.373502733513718</v>
      </c>
      <c r="AB682" s="4">
        <f t="shared" si="283"/>
        <v>2.096961672635075</v>
      </c>
      <c r="AD682" s="8"/>
      <c r="AE682" s="46">
        <f>'05-21 Gen Pivot'!V676</f>
        <v>323.6592</v>
      </c>
      <c r="AF682" s="120">
        <f>'05-21 KP Int Load &amp; Marg Loss'!N672</f>
        <v>596.79</v>
      </c>
      <c r="AG682" s="47">
        <f>'05-21 KP Int Load &amp; Marg Loss'!V672</f>
        <v>11.299999999999999</v>
      </c>
      <c r="AH682" s="46">
        <f>'05-21 Gen Pivot'!W676</f>
        <v>593</v>
      </c>
      <c r="AJ682" s="122">
        <f>'05-21 Gen Pivot'!Y676</f>
        <v>452</v>
      </c>
      <c r="AL682" s="8">
        <f t="shared" si="285"/>
        <v>141</v>
      </c>
      <c r="AN682" s="8">
        <f t="shared" si="286"/>
        <v>323.6592</v>
      </c>
      <c r="AP682" s="12">
        <f t="shared" si="287"/>
        <v>-269.3408</v>
      </c>
      <c r="AR682" s="122">
        <f>'05-21 Gen Pivot'!X676</f>
        <v>1473</v>
      </c>
    </row>
    <row r="683" spans="1:44" x14ac:dyDescent="0.25">
      <c r="A683" s="126">
        <f t="shared" si="284"/>
        <v>44344.99999999837</v>
      </c>
      <c r="B683" s="171">
        <v>385</v>
      </c>
      <c r="C683" s="98"/>
      <c r="D683" s="98"/>
      <c r="E683" s="89">
        <f t="shared" si="263"/>
        <v>385</v>
      </c>
      <c r="F683" s="29">
        <f t="shared" si="264"/>
        <v>672</v>
      </c>
      <c r="G683" s="28" t="str">
        <f t="shared" si="265"/>
        <v>Yes</v>
      </c>
      <c r="H683" s="33">
        <f>'05-21 Hourly Purch Alloc'!F677</f>
        <v>264.7</v>
      </c>
      <c r="I683" s="23">
        <f t="shared" si="266"/>
        <v>10.42</v>
      </c>
      <c r="J683" s="13">
        <f t="shared" si="267"/>
        <v>264.7</v>
      </c>
      <c r="K683" s="96">
        <f t="shared" si="268"/>
        <v>264.7</v>
      </c>
      <c r="L683" s="13">
        <f t="shared" si="269"/>
        <v>295.0856</v>
      </c>
      <c r="M683" s="13">
        <f t="shared" si="270"/>
        <v>524</v>
      </c>
      <c r="N683" s="13">
        <f t="shared" si="271"/>
        <v>556.65</v>
      </c>
      <c r="O683" s="11">
        <f t="shared" si="272"/>
        <v>32.649999999999977</v>
      </c>
      <c r="P683" s="11">
        <f t="shared" si="273"/>
        <v>32.649999999999977</v>
      </c>
      <c r="Q683" s="11">
        <f t="shared" si="274"/>
        <v>13.555600000000027</v>
      </c>
      <c r="R683" s="15">
        <f t="shared" si="275"/>
        <v>32.649999999999977</v>
      </c>
      <c r="S683" s="15">
        <f t="shared" si="276"/>
        <v>0</v>
      </c>
      <c r="T683" s="15">
        <f t="shared" si="277"/>
        <v>0</v>
      </c>
      <c r="U683" s="121">
        <f>'05-21 Hourly Purch Alloc'!J677</f>
        <v>20.2</v>
      </c>
      <c r="V683" s="109">
        <f t="shared" si="278"/>
        <v>659.52999999999952</v>
      </c>
      <c r="W683" s="16">
        <f t="shared" si="279"/>
        <v>21.206728953433903</v>
      </c>
      <c r="X683" s="17">
        <f t="shared" si="280"/>
        <v>0</v>
      </c>
      <c r="Y683" s="18">
        <f t="shared" si="281"/>
        <v>0</v>
      </c>
      <c r="Z683" s="191"/>
      <c r="AA683" s="113">
        <f t="shared" si="282"/>
        <v>659.52999999999952</v>
      </c>
      <c r="AB683" s="4">
        <f t="shared" si="283"/>
        <v>0</v>
      </c>
      <c r="AD683" s="8"/>
      <c r="AE683" s="46">
        <f>'05-21 Gen Pivot'!V677</f>
        <v>295.0856</v>
      </c>
      <c r="AF683" s="120">
        <f>'05-21 KP Int Load &amp; Marg Loss'!N673</f>
        <v>556.65</v>
      </c>
      <c r="AG683" s="47">
        <f>'05-21 KP Int Load &amp; Marg Loss'!V673</f>
        <v>10.42</v>
      </c>
      <c r="AH683" s="46">
        <f>'05-21 Gen Pivot'!W677</f>
        <v>524</v>
      </c>
      <c r="AJ683" s="122">
        <f>'05-21 Gen Pivot'!Y677</f>
        <v>521</v>
      </c>
      <c r="AL683" s="8">
        <f t="shared" si="285"/>
        <v>3</v>
      </c>
      <c r="AN683" s="8">
        <f t="shared" si="286"/>
        <v>295.0856</v>
      </c>
      <c r="AP683" s="12">
        <f t="shared" si="287"/>
        <v>-228.9144</v>
      </c>
      <c r="AR683" s="122">
        <f>'05-21 Gen Pivot'!X677</f>
        <v>1473</v>
      </c>
    </row>
    <row r="684" spans="1:44" x14ac:dyDescent="0.25">
      <c r="A684" s="126">
        <f t="shared" si="284"/>
        <v>44345.041666665034</v>
      </c>
      <c r="B684" s="171">
        <v>385</v>
      </c>
      <c r="C684" s="98"/>
      <c r="D684" s="98"/>
      <c r="E684" s="89">
        <f t="shared" si="263"/>
        <v>385</v>
      </c>
      <c r="F684" s="29">
        <f t="shared" si="264"/>
        <v>673</v>
      </c>
      <c r="G684" s="28" t="str">
        <f t="shared" si="265"/>
        <v>Yes</v>
      </c>
      <c r="H684" s="33">
        <f>'05-21 Hourly Purch Alloc'!F678</f>
        <v>229.17599999999999</v>
      </c>
      <c r="I684" s="23">
        <f t="shared" si="266"/>
        <v>9.11</v>
      </c>
      <c r="J684" s="13">
        <f t="shared" si="267"/>
        <v>229.17599999999999</v>
      </c>
      <c r="K684" s="96">
        <f t="shared" si="268"/>
        <v>229.17599999999999</v>
      </c>
      <c r="L684" s="13">
        <f t="shared" si="269"/>
        <v>279.94319999999999</v>
      </c>
      <c r="M684" s="13">
        <f t="shared" si="270"/>
        <v>420.5</v>
      </c>
      <c r="N684" s="13">
        <f t="shared" si="271"/>
        <v>518.23</v>
      </c>
      <c r="O684" s="11">
        <f t="shared" si="272"/>
        <v>97.730000000000018</v>
      </c>
      <c r="P684" s="11">
        <f t="shared" si="273"/>
        <v>97.730000000000018</v>
      </c>
      <c r="Q684" s="11">
        <f t="shared" si="274"/>
        <v>-8.0000000002655725E-4</v>
      </c>
      <c r="R684" s="15">
        <f t="shared" si="275"/>
        <v>97.730000000000018</v>
      </c>
      <c r="S684" s="15">
        <f t="shared" si="276"/>
        <v>0</v>
      </c>
      <c r="T684" s="15">
        <f t="shared" si="277"/>
        <v>0</v>
      </c>
      <c r="U684" s="121">
        <f>'05-21 Hourly Purch Alloc'!J678</f>
        <v>20.026407721576433</v>
      </c>
      <c r="V684" s="109">
        <f t="shared" si="278"/>
        <v>1957.1808266296653</v>
      </c>
      <c r="W684" s="16">
        <f t="shared" si="279"/>
        <v>21.206728953433903</v>
      </c>
      <c r="X684" s="17">
        <f t="shared" si="280"/>
        <v>0</v>
      </c>
      <c r="Y684" s="18">
        <f t="shared" si="281"/>
        <v>0</v>
      </c>
      <c r="Z684" s="191"/>
      <c r="AA684" s="113">
        <f t="shared" si="282"/>
        <v>1957.1808266296653</v>
      </c>
      <c r="AB684" s="4">
        <f t="shared" si="283"/>
        <v>0</v>
      </c>
      <c r="AD684" s="8"/>
      <c r="AE684" s="46">
        <f>'05-21 Gen Pivot'!V678</f>
        <v>279.94319999999999</v>
      </c>
      <c r="AF684" s="120">
        <f>'05-21 KP Int Load &amp; Marg Loss'!N674</f>
        <v>518.23</v>
      </c>
      <c r="AG684" s="47">
        <f>'05-21 KP Int Load &amp; Marg Loss'!V674</f>
        <v>9.11</v>
      </c>
      <c r="AH684" s="46">
        <f>'05-21 Gen Pivot'!W678</f>
        <v>420.5</v>
      </c>
      <c r="AJ684" s="122">
        <f>'05-21 Gen Pivot'!Y678</f>
        <v>420.5</v>
      </c>
      <c r="AL684" s="8">
        <f t="shared" si="285"/>
        <v>0</v>
      </c>
      <c r="AN684" s="8">
        <f t="shared" si="286"/>
        <v>279.94319999999999</v>
      </c>
      <c r="AP684" s="12">
        <f t="shared" si="287"/>
        <v>-140.55680000000001</v>
      </c>
      <c r="AR684" s="122">
        <f>'05-21 Gen Pivot'!X678</f>
        <v>1473</v>
      </c>
    </row>
    <row r="685" spans="1:44" x14ac:dyDescent="0.25">
      <c r="A685" s="126">
        <f t="shared" si="284"/>
        <v>44345.083333331699</v>
      </c>
      <c r="B685" s="171">
        <v>385</v>
      </c>
      <c r="C685" s="98"/>
      <c r="D685" s="98"/>
      <c r="E685" s="89">
        <f t="shared" si="263"/>
        <v>385</v>
      </c>
      <c r="F685" s="29">
        <f t="shared" si="264"/>
        <v>674</v>
      </c>
      <c r="G685" s="28" t="str">
        <f t="shared" si="265"/>
        <v>Yes</v>
      </c>
      <c r="H685" s="33">
        <f>'05-21 Hourly Purch Alloc'!F679</f>
        <v>207.446</v>
      </c>
      <c r="I685" s="23">
        <f t="shared" si="266"/>
        <v>8.0799999999999983</v>
      </c>
      <c r="J685" s="13">
        <f t="shared" si="267"/>
        <v>207.446</v>
      </c>
      <c r="K685" s="96">
        <f t="shared" si="268"/>
        <v>207.446</v>
      </c>
      <c r="L685" s="13">
        <f t="shared" si="269"/>
        <v>280.08159999999998</v>
      </c>
      <c r="M685" s="13">
        <f t="shared" si="270"/>
        <v>473</v>
      </c>
      <c r="N685" s="13">
        <f t="shared" si="271"/>
        <v>495.61</v>
      </c>
      <c r="O685" s="11">
        <f t="shared" si="272"/>
        <v>22.610000000000014</v>
      </c>
      <c r="P685" s="11">
        <f t="shared" si="273"/>
        <v>22.610000000000014</v>
      </c>
      <c r="Q685" s="11">
        <f t="shared" si="274"/>
        <v>-2.4000000000796717E-3</v>
      </c>
      <c r="R685" s="15">
        <f t="shared" si="275"/>
        <v>22.610000000000014</v>
      </c>
      <c r="S685" s="15">
        <f t="shared" si="276"/>
        <v>0</v>
      </c>
      <c r="T685" s="15">
        <f t="shared" si="277"/>
        <v>0</v>
      </c>
      <c r="U685" s="121">
        <f>'05-21 Hourly Purch Alloc'!J679</f>
        <v>18.807681989529804</v>
      </c>
      <c r="V685" s="109">
        <f t="shared" si="278"/>
        <v>425.24168978326912</v>
      </c>
      <c r="W685" s="16">
        <f t="shared" si="279"/>
        <v>21.206728953433903</v>
      </c>
      <c r="X685" s="17">
        <f t="shared" si="280"/>
        <v>0</v>
      </c>
      <c r="Y685" s="18">
        <f t="shared" si="281"/>
        <v>0</v>
      </c>
      <c r="Z685" s="191"/>
      <c r="AA685" s="113">
        <f t="shared" si="282"/>
        <v>425.24168978326912</v>
      </c>
      <c r="AB685" s="4">
        <f t="shared" si="283"/>
        <v>0</v>
      </c>
      <c r="AD685" s="8"/>
      <c r="AE685" s="46">
        <f>'05-21 Gen Pivot'!V679</f>
        <v>280.08159999999998</v>
      </c>
      <c r="AF685" s="120">
        <f>'05-21 KP Int Load &amp; Marg Loss'!N675</f>
        <v>495.61</v>
      </c>
      <c r="AG685" s="47">
        <f>'05-21 KP Int Load &amp; Marg Loss'!V675</f>
        <v>8.0799999999999983</v>
      </c>
      <c r="AH685" s="46">
        <f>'05-21 Gen Pivot'!W679</f>
        <v>473</v>
      </c>
      <c r="AJ685" s="122">
        <f>'05-21 Gen Pivot'!Y679</f>
        <v>378.95</v>
      </c>
      <c r="AL685" s="8">
        <f t="shared" si="285"/>
        <v>94.050000000000011</v>
      </c>
      <c r="AN685" s="8">
        <f t="shared" si="286"/>
        <v>280.08159999999998</v>
      </c>
      <c r="AP685" s="12">
        <f t="shared" si="287"/>
        <v>-192.91840000000002</v>
      </c>
      <c r="AR685" s="122">
        <f>'05-21 Gen Pivot'!X679</f>
        <v>1473</v>
      </c>
    </row>
    <row r="686" spans="1:44" x14ac:dyDescent="0.25">
      <c r="A686" s="126">
        <f t="shared" si="284"/>
        <v>44345.124999998363</v>
      </c>
      <c r="B686" s="171">
        <v>385</v>
      </c>
      <c r="C686" s="98"/>
      <c r="D686" s="98"/>
      <c r="E686" s="89">
        <f t="shared" si="263"/>
        <v>385</v>
      </c>
      <c r="F686" s="29">
        <f t="shared" si="264"/>
        <v>675</v>
      </c>
      <c r="G686" s="28" t="str">
        <f t="shared" si="265"/>
        <v>Yes</v>
      </c>
      <c r="H686" s="33">
        <f>'05-21 Hourly Purch Alloc'!F680</f>
        <v>198.75400000000002</v>
      </c>
      <c r="I686" s="23">
        <f t="shared" si="266"/>
        <v>7.4999999999999991</v>
      </c>
      <c r="J686" s="13">
        <f t="shared" si="267"/>
        <v>198.75400000000002</v>
      </c>
      <c r="K686" s="96">
        <f t="shared" si="268"/>
        <v>198.75400000000002</v>
      </c>
      <c r="L686" s="13">
        <f t="shared" si="269"/>
        <v>280.32159999999999</v>
      </c>
      <c r="M686" s="13">
        <f t="shared" si="270"/>
        <v>422</v>
      </c>
      <c r="N686" s="13">
        <f t="shared" si="271"/>
        <v>486.57</v>
      </c>
      <c r="O686" s="11">
        <f t="shared" si="272"/>
        <v>64.569999999999993</v>
      </c>
      <c r="P686" s="11">
        <f t="shared" si="273"/>
        <v>64.569999999999993</v>
      </c>
      <c r="Q686" s="11">
        <f t="shared" si="274"/>
        <v>5.6000000000153705E-3</v>
      </c>
      <c r="R686" s="15">
        <f t="shared" si="275"/>
        <v>64.569999999999993</v>
      </c>
      <c r="S686" s="15">
        <f t="shared" si="276"/>
        <v>0</v>
      </c>
      <c r="T686" s="15">
        <f t="shared" si="277"/>
        <v>0</v>
      </c>
      <c r="U686" s="121">
        <f>'05-21 Hourly Purch Alloc'!J680</f>
        <v>18.37793416987834</v>
      </c>
      <c r="V686" s="109">
        <f t="shared" si="278"/>
        <v>1186.6632093490443</v>
      </c>
      <c r="W686" s="16">
        <f t="shared" si="279"/>
        <v>21.206728953433903</v>
      </c>
      <c r="X686" s="17">
        <f t="shared" si="280"/>
        <v>0</v>
      </c>
      <c r="Y686" s="18">
        <f t="shared" si="281"/>
        <v>0</v>
      </c>
      <c r="Z686" s="191"/>
      <c r="AA686" s="113">
        <f t="shared" si="282"/>
        <v>1186.6632093490443</v>
      </c>
      <c r="AB686" s="4">
        <f t="shared" si="283"/>
        <v>0</v>
      </c>
      <c r="AD686" s="8"/>
      <c r="AE686" s="46">
        <f>'05-21 Gen Pivot'!V680</f>
        <v>280.32159999999999</v>
      </c>
      <c r="AF686" s="120">
        <f>'05-21 KP Int Load &amp; Marg Loss'!N676</f>
        <v>486.57</v>
      </c>
      <c r="AG686" s="47">
        <f>'05-21 KP Int Load &amp; Marg Loss'!V676</f>
        <v>7.4999999999999991</v>
      </c>
      <c r="AH686" s="46">
        <f>'05-21 Gen Pivot'!W680</f>
        <v>422</v>
      </c>
      <c r="AJ686" s="122">
        <f>'05-21 Gen Pivot'!Y680</f>
        <v>422</v>
      </c>
      <c r="AL686" s="8">
        <f t="shared" si="285"/>
        <v>0</v>
      </c>
      <c r="AN686" s="8">
        <f t="shared" si="286"/>
        <v>280.32159999999999</v>
      </c>
      <c r="AP686" s="12">
        <f t="shared" si="287"/>
        <v>-141.67840000000001</v>
      </c>
      <c r="AR686" s="122">
        <f>'05-21 Gen Pivot'!X680</f>
        <v>1473</v>
      </c>
    </row>
    <row r="687" spans="1:44" x14ac:dyDescent="0.25">
      <c r="A687" s="126">
        <f t="shared" si="284"/>
        <v>44345.166666665027</v>
      </c>
      <c r="B687" s="171">
        <v>385</v>
      </c>
      <c r="C687" s="98"/>
      <c r="D687" s="98"/>
      <c r="E687" s="89">
        <f t="shared" si="263"/>
        <v>385</v>
      </c>
      <c r="F687" s="29">
        <f t="shared" si="264"/>
        <v>676</v>
      </c>
      <c r="G687" s="28" t="str">
        <f t="shared" si="265"/>
        <v>Yes</v>
      </c>
      <c r="H687" s="33">
        <f>'05-21 Hourly Purch Alloc'!F681</f>
        <v>188.96299999999999</v>
      </c>
      <c r="I687" s="23">
        <f t="shared" si="266"/>
        <v>6.59</v>
      </c>
      <c r="J687" s="13">
        <f t="shared" si="267"/>
        <v>188.96299999999999</v>
      </c>
      <c r="K687" s="96">
        <f t="shared" si="268"/>
        <v>188.96299999999999</v>
      </c>
      <c r="L687" s="13">
        <f t="shared" si="269"/>
        <v>280.1728</v>
      </c>
      <c r="M687" s="13">
        <f t="shared" si="270"/>
        <v>425</v>
      </c>
      <c r="N687" s="13">
        <f t="shared" si="271"/>
        <v>475.71999999999997</v>
      </c>
      <c r="O687" s="11">
        <f t="shared" si="272"/>
        <v>50.71999999999997</v>
      </c>
      <c r="P687" s="11">
        <f t="shared" si="273"/>
        <v>50.71999999999997</v>
      </c>
      <c r="Q687" s="11">
        <f t="shared" si="274"/>
        <v>5.7999999999651664E-3</v>
      </c>
      <c r="R687" s="15">
        <f t="shared" si="275"/>
        <v>50.71999999999997</v>
      </c>
      <c r="S687" s="15">
        <f t="shared" si="276"/>
        <v>0</v>
      </c>
      <c r="T687" s="15">
        <f t="shared" si="277"/>
        <v>0</v>
      </c>
      <c r="U687" s="121">
        <f>'05-21 Hourly Purch Alloc'!J681</f>
        <v>17.88397009996666</v>
      </c>
      <c r="V687" s="109">
        <f t="shared" si="278"/>
        <v>907.07496347030849</v>
      </c>
      <c r="W687" s="16">
        <f t="shared" si="279"/>
        <v>21.206728953433903</v>
      </c>
      <c r="X687" s="17">
        <f t="shared" si="280"/>
        <v>0</v>
      </c>
      <c r="Y687" s="18">
        <f t="shared" si="281"/>
        <v>0</v>
      </c>
      <c r="Z687" s="191"/>
      <c r="AA687" s="113">
        <f t="shared" si="282"/>
        <v>907.07496347030849</v>
      </c>
      <c r="AB687" s="4">
        <f t="shared" si="283"/>
        <v>0</v>
      </c>
      <c r="AD687" s="8"/>
      <c r="AE687" s="46">
        <f>'05-21 Gen Pivot'!V681</f>
        <v>280.1728</v>
      </c>
      <c r="AF687" s="120">
        <f>'05-21 KP Int Load &amp; Marg Loss'!N677</f>
        <v>475.71999999999997</v>
      </c>
      <c r="AG687" s="47">
        <f>'05-21 KP Int Load &amp; Marg Loss'!V677</f>
        <v>6.59</v>
      </c>
      <c r="AH687" s="46">
        <f>'05-21 Gen Pivot'!W681</f>
        <v>425</v>
      </c>
      <c r="AJ687" s="122">
        <f>'05-21 Gen Pivot'!Y681</f>
        <v>425</v>
      </c>
      <c r="AL687" s="8">
        <f t="shared" si="285"/>
        <v>0</v>
      </c>
      <c r="AN687" s="8">
        <f t="shared" si="286"/>
        <v>280.1728</v>
      </c>
      <c r="AP687" s="12">
        <f t="shared" si="287"/>
        <v>-144.8272</v>
      </c>
      <c r="AR687" s="122">
        <f>'05-21 Gen Pivot'!X681</f>
        <v>1473</v>
      </c>
    </row>
    <row r="688" spans="1:44" x14ac:dyDescent="0.25">
      <c r="A688" s="126">
        <f t="shared" si="284"/>
        <v>44345.208333331691</v>
      </c>
      <c r="B688" s="171">
        <v>385</v>
      </c>
      <c r="C688" s="98"/>
      <c r="D688" s="98"/>
      <c r="E688" s="89">
        <f t="shared" si="263"/>
        <v>385</v>
      </c>
      <c r="F688" s="29">
        <f t="shared" si="264"/>
        <v>677</v>
      </c>
      <c r="G688" s="28" t="str">
        <f t="shared" si="265"/>
        <v>Yes</v>
      </c>
      <c r="H688" s="33">
        <f>'05-21 Hourly Purch Alloc'!F682</f>
        <v>182.76399999999998</v>
      </c>
      <c r="I688" s="23">
        <f t="shared" si="266"/>
        <v>6.08</v>
      </c>
      <c r="J688" s="13">
        <f t="shared" si="267"/>
        <v>182.76399999999998</v>
      </c>
      <c r="K688" s="96">
        <f t="shared" si="268"/>
        <v>182.76399999999998</v>
      </c>
      <c r="L688" s="13">
        <f t="shared" si="269"/>
        <v>280.33920000000001</v>
      </c>
      <c r="M688" s="13">
        <f t="shared" si="270"/>
        <v>437.5</v>
      </c>
      <c r="N688" s="13">
        <f t="shared" si="271"/>
        <v>469.19</v>
      </c>
      <c r="O688" s="11">
        <f t="shared" si="272"/>
        <v>31.689999999999998</v>
      </c>
      <c r="P688" s="11">
        <f t="shared" si="273"/>
        <v>31.689999999999998</v>
      </c>
      <c r="Q688" s="11">
        <f t="shared" si="274"/>
        <v>-6.8000000000552063E-3</v>
      </c>
      <c r="R688" s="15">
        <f t="shared" si="275"/>
        <v>31.689999999999998</v>
      </c>
      <c r="S688" s="15">
        <f t="shared" si="276"/>
        <v>0</v>
      </c>
      <c r="T688" s="15">
        <f t="shared" si="277"/>
        <v>0</v>
      </c>
      <c r="U688" s="121">
        <f>'05-21 Hourly Purch Alloc'!J682</f>
        <v>17.781974043028171</v>
      </c>
      <c r="V688" s="109">
        <f t="shared" si="278"/>
        <v>563.51075742356272</v>
      </c>
      <c r="W688" s="16">
        <f t="shared" si="279"/>
        <v>21.206728953433903</v>
      </c>
      <c r="X688" s="17">
        <f t="shared" si="280"/>
        <v>0</v>
      </c>
      <c r="Y688" s="18">
        <f t="shared" si="281"/>
        <v>0</v>
      </c>
      <c r="Z688" s="191"/>
      <c r="AA688" s="113">
        <f t="shared" si="282"/>
        <v>563.51075742356272</v>
      </c>
      <c r="AB688" s="4">
        <f t="shared" si="283"/>
        <v>0</v>
      </c>
      <c r="AD688" s="8"/>
      <c r="AE688" s="46">
        <f>'05-21 Gen Pivot'!V682</f>
        <v>280.33920000000001</v>
      </c>
      <c r="AF688" s="120">
        <f>'05-21 KP Int Load &amp; Marg Loss'!N678</f>
        <v>469.19</v>
      </c>
      <c r="AG688" s="47">
        <f>'05-21 KP Int Load &amp; Marg Loss'!V678</f>
        <v>6.08</v>
      </c>
      <c r="AH688" s="46">
        <f>'05-21 Gen Pivot'!W682</f>
        <v>437.5</v>
      </c>
      <c r="AJ688" s="122">
        <f>'05-21 Gen Pivot'!Y682</f>
        <v>437.5</v>
      </c>
      <c r="AL688" s="8">
        <f t="shared" si="285"/>
        <v>0</v>
      </c>
      <c r="AN688" s="8">
        <f t="shared" si="286"/>
        <v>280.33920000000001</v>
      </c>
      <c r="AP688" s="12">
        <f t="shared" si="287"/>
        <v>-157.16079999999999</v>
      </c>
      <c r="AR688" s="122">
        <f>'05-21 Gen Pivot'!X682</f>
        <v>1473</v>
      </c>
    </row>
    <row r="689" spans="1:44" x14ac:dyDescent="0.25">
      <c r="A689" s="126">
        <f t="shared" si="284"/>
        <v>44345.249999998356</v>
      </c>
      <c r="B689" s="171">
        <v>385</v>
      </c>
      <c r="C689" s="98"/>
      <c r="D689" s="98"/>
      <c r="E689" s="89">
        <f t="shared" si="263"/>
        <v>385</v>
      </c>
      <c r="F689" s="29">
        <f t="shared" si="264"/>
        <v>678</v>
      </c>
      <c r="G689" s="28" t="str">
        <f t="shared" si="265"/>
        <v>Yes</v>
      </c>
      <c r="H689" s="33">
        <f>'05-21 Hourly Purch Alloc'!F683</f>
        <v>186.79300000000001</v>
      </c>
      <c r="I689" s="23">
        <f t="shared" si="266"/>
        <v>6.28</v>
      </c>
      <c r="J689" s="13">
        <f t="shared" si="267"/>
        <v>186.79300000000001</v>
      </c>
      <c r="K689" s="96">
        <f t="shared" si="268"/>
        <v>186.79300000000001</v>
      </c>
      <c r="L689" s="13">
        <f t="shared" si="269"/>
        <v>280.25040000000001</v>
      </c>
      <c r="M689" s="13">
        <f t="shared" si="270"/>
        <v>422.5</v>
      </c>
      <c r="N689" s="13">
        <f t="shared" si="271"/>
        <v>473.33</v>
      </c>
      <c r="O689" s="11">
        <f t="shared" si="272"/>
        <v>50.829999999999984</v>
      </c>
      <c r="P689" s="11">
        <f t="shared" si="273"/>
        <v>50.829999999999984</v>
      </c>
      <c r="Q689" s="11">
        <f t="shared" si="274"/>
        <v>-6.5999999999917236E-3</v>
      </c>
      <c r="R689" s="15">
        <f t="shared" si="275"/>
        <v>50.829999999999984</v>
      </c>
      <c r="S689" s="15">
        <f t="shared" si="276"/>
        <v>0</v>
      </c>
      <c r="T689" s="15">
        <f t="shared" si="277"/>
        <v>0</v>
      </c>
      <c r="U689" s="121">
        <f>'05-21 Hourly Purch Alloc'!J683</f>
        <v>17.933374655367167</v>
      </c>
      <c r="V689" s="109">
        <f t="shared" si="278"/>
        <v>911.55343373231278</v>
      </c>
      <c r="W689" s="16">
        <f t="shared" si="279"/>
        <v>21.206728953433903</v>
      </c>
      <c r="X689" s="17">
        <f t="shared" si="280"/>
        <v>0</v>
      </c>
      <c r="Y689" s="18">
        <f t="shared" si="281"/>
        <v>0</v>
      </c>
      <c r="Z689" s="191"/>
      <c r="AA689" s="113">
        <f t="shared" si="282"/>
        <v>911.55343373231278</v>
      </c>
      <c r="AB689" s="4">
        <f t="shared" si="283"/>
        <v>0</v>
      </c>
      <c r="AD689" s="8"/>
      <c r="AE689" s="46">
        <f>'05-21 Gen Pivot'!V683</f>
        <v>280.25040000000001</v>
      </c>
      <c r="AF689" s="120">
        <f>'05-21 KP Int Load &amp; Marg Loss'!N679</f>
        <v>473.33</v>
      </c>
      <c r="AG689" s="47">
        <f>'05-21 KP Int Load &amp; Marg Loss'!V679</f>
        <v>6.28</v>
      </c>
      <c r="AH689" s="46">
        <f>'05-21 Gen Pivot'!W683</f>
        <v>422.5</v>
      </c>
      <c r="AJ689" s="122">
        <f>'05-21 Gen Pivot'!Y683</f>
        <v>422.5</v>
      </c>
      <c r="AL689" s="8">
        <f t="shared" si="285"/>
        <v>0</v>
      </c>
      <c r="AN689" s="8">
        <f t="shared" si="286"/>
        <v>280.25040000000001</v>
      </c>
      <c r="AP689" s="12">
        <f t="shared" si="287"/>
        <v>-142.24959999999999</v>
      </c>
      <c r="AR689" s="122">
        <f>'05-21 Gen Pivot'!X683</f>
        <v>1473</v>
      </c>
    </row>
    <row r="690" spans="1:44" x14ac:dyDescent="0.25">
      <c r="A690" s="126">
        <f t="shared" si="284"/>
        <v>44345.29166666502</v>
      </c>
      <c r="B690" s="171">
        <v>385</v>
      </c>
      <c r="C690" s="98"/>
      <c r="D690" s="98"/>
      <c r="E690" s="89">
        <f t="shared" si="263"/>
        <v>385</v>
      </c>
      <c r="F690" s="29">
        <f t="shared" si="264"/>
        <v>679</v>
      </c>
      <c r="G690" s="28" t="str">
        <f t="shared" si="265"/>
        <v>Yes</v>
      </c>
      <c r="H690" s="33">
        <f>'05-21 Hourly Purch Alloc'!F684</f>
        <v>183.03100000000001</v>
      </c>
      <c r="I690" s="23">
        <f t="shared" si="266"/>
        <v>6.36</v>
      </c>
      <c r="J690" s="13">
        <f t="shared" si="267"/>
        <v>183.03100000000001</v>
      </c>
      <c r="K690" s="96">
        <f t="shared" si="268"/>
        <v>183.03100000000001</v>
      </c>
      <c r="L690" s="13">
        <f t="shared" si="269"/>
        <v>280.43920000000003</v>
      </c>
      <c r="M690" s="13">
        <f t="shared" si="270"/>
        <v>426</v>
      </c>
      <c r="N690" s="13">
        <f t="shared" si="271"/>
        <v>468.75</v>
      </c>
      <c r="O690" s="11">
        <f t="shared" si="272"/>
        <v>42.75</v>
      </c>
      <c r="P690" s="11">
        <f t="shared" si="273"/>
        <v>42.75</v>
      </c>
      <c r="Q690" s="11">
        <f t="shared" si="274"/>
        <v>1.0802000000000476</v>
      </c>
      <c r="R690" s="15">
        <f t="shared" si="275"/>
        <v>42.75</v>
      </c>
      <c r="S690" s="15">
        <f t="shared" si="276"/>
        <v>0</v>
      </c>
      <c r="T690" s="15">
        <f t="shared" si="277"/>
        <v>0</v>
      </c>
      <c r="U690" s="121">
        <f>'05-21 Hourly Purch Alloc'!J684</f>
        <v>18.150018302910436</v>
      </c>
      <c r="V690" s="109">
        <f t="shared" si="278"/>
        <v>775.9132824494211</v>
      </c>
      <c r="W690" s="16">
        <f t="shared" si="279"/>
        <v>21.206728953433903</v>
      </c>
      <c r="X690" s="17">
        <f t="shared" si="280"/>
        <v>0</v>
      </c>
      <c r="Y690" s="18">
        <f t="shared" si="281"/>
        <v>0</v>
      </c>
      <c r="Z690" s="191"/>
      <c r="AA690" s="113">
        <f t="shared" si="282"/>
        <v>775.9132824494211</v>
      </c>
      <c r="AB690" s="4">
        <f t="shared" si="283"/>
        <v>0</v>
      </c>
      <c r="AD690" s="8"/>
      <c r="AE690" s="46">
        <f>'05-21 Gen Pivot'!V684</f>
        <v>280.43920000000003</v>
      </c>
      <c r="AF690" s="120">
        <f>'05-21 KP Int Load &amp; Marg Loss'!N680</f>
        <v>468.75</v>
      </c>
      <c r="AG690" s="47">
        <f>'05-21 KP Int Load &amp; Marg Loss'!V680</f>
        <v>6.36</v>
      </c>
      <c r="AH690" s="46">
        <f>'05-21 Gen Pivot'!W684</f>
        <v>426</v>
      </c>
      <c r="AJ690" s="122">
        <f>'05-21 Gen Pivot'!Y684</f>
        <v>426</v>
      </c>
      <c r="AL690" s="8">
        <f t="shared" si="285"/>
        <v>0</v>
      </c>
      <c r="AN690" s="8">
        <f t="shared" si="286"/>
        <v>280.43920000000003</v>
      </c>
      <c r="AP690" s="12">
        <f t="shared" si="287"/>
        <v>-145.56079999999997</v>
      </c>
      <c r="AR690" s="122">
        <f>'05-21 Gen Pivot'!X684</f>
        <v>1473</v>
      </c>
    </row>
    <row r="691" spans="1:44" x14ac:dyDescent="0.25">
      <c r="A691" s="126">
        <f t="shared" si="284"/>
        <v>44345.333333331684</v>
      </c>
      <c r="B691" s="171">
        <v>385</v>
      </c>
      <c r="C691" s="98"/>
      <c r="D691" s="98"/>
      <c r="E691" s="89">
        <f t="shared" si="263"/>
        <v>385</v>
      </c>
      <c r="F691" s="29">
        <f t="shared" si="264"/>
        <v>680</v>
      </c>
      <c r="G691" s="28" t="str">
        <f t="shared" si="265"/>
        <v>Yes</v>
      </c>
      <c r="H691" s="33">
        <f>'05-21 Hourly Purch Alloc'!F685</f>
        <v>191.887</v>
      </c>
      <c r="I691" s="23">
        <f t="shared" si="266"/>
        <v>6.17</v>
      </c>
      <c r="J691" s="13">
        <f t="shared" si="267"/>
        <v>191.887</v>
      </c>
      <c r="K691" s="96">
        <f t="shared" si="268"/>
        <v>191.887</v>
      </c>
      <c r="L691" s="13">
        <f t="shared" si="269"/>
        <v>280.58879999999999</v>
      </c>
      <c r="M691" s="13">
        <f t="shared" si="270"/>
        <v>420</v>
      </c>
      <c r="N691" s="13">
        <f t="shared" si="271"/>
        <v>478.66</v>
      </c>
      <c r="O691" s="11">
        <f t="shared" si="272"/>
        <v>58.660000000000025</v>
      </c>
      <c r="P691" s="11">
        <f t="shared" si="273"/>
        <v>58.660000000000025</v>
      </c>
      <c r="Q691" s="11">
        <f t="shared" si="274"/>
        <v>-1.4200000000016644E-2</v>
      </c>
      <c r="R691" s="15">
        <f t="shared" si="275"/>
        <v>58.660000000000025</v>
      </c>
      <c r="S691" s="15">
        <f t="shared" si="276"/>
        <v>0</v>
      </c>
      <c r="T691" s="15">
        <f t="shared" si="277"/>
        <v>0</v>
      </c>
      <c r="U691" s="121">
        <f>'05-21 Hourly Purch Alloc'!J685</f>
        <v>18.668619411424434</v>
      </c>
      <c r="V691" s="109">
        <f t="shared" si="278"/>
        <v>1095.1012146741577</v>
      </c>
      <c r="W691" s="16">
        <f t="shared" si="279"/>
        <v>21.206728953433903</v>
      </c>
      <c r="X691" s="17">
        <f t="shared" si="280"/>
        <v>0</v>
      </c>
      <c r="Y691" s="18">
        <f t="shared" si="281"/>
        <v>0</v>
      </c>
      <c r="Z691" s="191"/>
      <c r="AA691" s="113">
        <f t="shared" si="282"/>
        <v>1095.1012146741577</v>
      </c>
      <c r="AB691" s="4">
        <f t="shared" si="283"/>
        <v>0</v>
      </c>
      <c r="AD691" s="8"/>
      <c r="AE691" s="46">
        <f>'05-21 Gen Pivot'!V685</f>
        <v>280.58879999999999</v>
      </c>
      <c r="AF691" s="120">
        <f>'05-21 KP Int Load &amp; Marg Loss'!N681</f>
        <v>478.66</v>
      </c>
      <c r="AG691" s="47">
        <f>'05-21 KP Int Load &amp; Marg Loss'!V681</f>
        <v>6.17</v>
      </c>
      <c r="AH691" s="46">
        <f>'05-21 Gen Pivot'!W685</f>
        <v>420</v>
      </c>
      <c r="AJ691" s="122">
        <f>'05-21 Gen Pivot'!Y685</f>
        <v>420</v>
      </c>
      <c r="AL691" s="8">
        <f t="shared" si="285"/>
        <v>0</v>
      </c>
      <c r="AN691" s="8">
        <f t="shared" si="286"/>
        <v>280.58879999999999</v>
      </c>
      <c r="AP691" s="12">
        <f t="shared" si="287"/>
        <v>-139.41120000000001</v>
      </c>
      <c r="AR691" s="122">
        <f>'05-21 Gen Pivot'!X685</f>
        <v>1473</v>
      </c>
    </row>
    <row r="692" spans="1:44" x14ac:dyDescent="0.25">
      <c r="A692" s="126">
        <f t="shared" si="284"/>
        <v>44345.374999998348</v>
      </c>
      <c r="B692" s="171">
        <v>385</v>
      </c>
      <c r="C692" s="98"/>
      <c r="D692" s="98"/>
      <c r="E692" s="89">
        <f t="shared" si="263"/>
        <v>385</v>
      </c>
      <c r="F692" s="29">
        <f t="shared" si="264"/>
        <v>681</v>
      </c>
      <c r="G692" s="28" t="str">
        <f t="shared" si="265"/>
        <v>Yes</v>
      </c>
      <c r="H692" s="33">
        <f>'05-21 Hourly Purch Alloc'!F686</f>
        <v>208.23399999999998</v>
      </c>
      <c r="I692" s="23">
        <f t="shared" si="266"/>
        <v>6.87</v>
      </c>
      <c r="J692" s="13">
        <f t="shared" si="267"/>
        <v>208.23399999999998</v>
      </c>
      <c r="K692" s="96">
        <f t="shared" si="268"/>
        <v>208.23399999999998</v>
      </c>
      <c r="L692" s="13">
        <f t="shared" si="269"/>
        <v>280.12479999999999</v>
      </c>
      <c r="M692" s="13">
        <f t="shared" si="270"/>
        <v>424</v>
      </c>
      <c r="N692" s="13">
        <f t="shared" si="271"/>
        <v>494.46</v>
      </c>
      <c r="O692" s="11">
        <f t="shared" si="272"/>
        <v>70.45999999999998</v>
      </c>
      <c r="P692" s="11">
        <f t="shared" si="273"/>
        <v>70.45999999999998</v>
      </c>
      <c r="Q692" s="11">
        <f t="shared" si="274"/>
        <v>0.76879999999999882</v>
      </c>
      <c r="R692" s="15">
        <f t="shared" si="275"/>
        <v>70.45999999999998</v>
      </c>
      <c r="S692" s="15">
        <f t="shared" si="276"/>
        <v>0</v>
      </c>
      <c r="T692" s="15">
        <f t="shared" si="277"/>
        <v>0</v>
      </c>
      <c r="U692" s="121">
        <f>'05-21 Hourly Purch Alloc'!J686</f>
        <v>21.839978101558824</v>
      </c>
      <c r="V692" s="109">
        <f t="shared" si="278"/>
        <v>1538.8448570358344</v>
      </c>
      <c r="W692" s="16">
        <f t="shared" si="279"/>
        <v>21.206728953433903</v>
      </c>
      <c r="X692" s="17">
        <f t="shared" si="280"/>
        <v>0</v>
      </c>
      <c r="Y692" s="18">
        <f t="shared" si="281"/>
        <v>0</v>
      </c>
      <c r="Z692" s="191"/>
      <c r="AA692" s="113">
        <f t="shared" si="282"/>
        <v>1494.2261220589523</v>
      </c>
      <c r="AB692" s="4">
        <f t="shared" si="283"/>
        <v>44.618734976882024</v>
      </c>
      <c r="AD692" s="8"/>
      <c r="AE692" s="46">
        <f>'05-21 Gen Pivot'!V686</f>
        <v>280.12479999999999</v>
      </c>
      <c r="AF692" s="120">
        <f>'05-21 KP Int Load &amp; Marg Loss'!N682</f>
        <v>494.46</v>
      </c>
      <c r="AG692" s="47">
        <f>'05-21 KP Int Load &amp; Marg Loss'!V682</f>
        <v>6.87</v>
      </c>
      <c r="AH692" s="46">
        <f>'05-21 Gen Pivot'!W686</f>
        <v>424</v>
      </c>
      <c r="AJ692" s="122">
        <f>'05-21 Gen Pivot'!Y686</f>
        <v>424</v>
      </c>
      <c r="AL692" s="8">
        <f t="shared" si="285"/>
        <v>0</v>
      </c>
      <c r="AN692" s="8">
        <f t="shared" si="286"/>
        <v>280.12479999999999</v>
      </c>
      <c r="AP692" s="12">
        <f t="shared" si="287"/>
        <v>-143.87520000000001</v>
      </c>
      <c r="AR692" s="122">
        <f>'05-21 Gen Pivot'!X686</f>
        <v>1473</v>
      </c>
    </row>
    <row r="693" spans="1:44" x14ac:dyDescent="0.25">
      <c r="A693" s="126">
        <f t="shared" si="284"/>
        <v>44345.416666665013</v>
      </c>
      <c r="B693" s="171">
        <v>385</v>
      </c>
      <c r="C693" s="98"/>
      <c r="D693" s="98"/>
      <c r="E693" s="89">
        <f t="shared" si="263"/>
        <v>385</v>
      </c>
      <c r="F693" s="29">
        <f t="shared" si="264"/>
        <v>682</v>
      </c>
      <c r="G693" s="28" t="str">
        <f t="shared" si="265"/>
        <v>Yes</v>
      </c>
      <c r="H693" s="33">
        <f>'05-21 Hourly Purch Alloc'!F687</f>
        <v>232.03100000000001</v>
      </c>
      <c r="I693" s="23">
        <f t="shared" si="266"/>
        <v>8.2999999999999989</v>
      </c>
      <c r="J693" s="13">
        <f t="shared" si="267"/>
        <v>232.03100000000001</v>
      </c>
      <c r="K693" s="96">
        <f t="shared" si="268"/>
        <v>232.03100000000001</v>
      </c>
      <c r="L693" s="13">
        <f t="shared" si="269"/>
        <v>280.00080000000003</v>
      </c>
      <c r="M693" s="13">
        <f t="shared" si="270"/>
        <v>418.5</v>
      </c>
      <c r="N693" s="13">
        <f t="shared" si="271"/>
        <v>520.33999999999992</v>
      </c>
      <c r="O693" s="11">
        <f t="shared" si="272"/>
        <v>101.83999999999992</v>
      </c>
      <c r="P693" s="11">
        <f t="shared" si="273"/>
        <v>101.83999999999992</v>
      </c>
      <c r="Q693" s="11">
        <f t="shared" si="274"/>
        <v>-8.1999999998743078E-3</v>
      </c>
      <c r="R693" s="15">
        <f t="shared" si="275"/>
        <v>101.83999999999992</v>
      </c>
      <c r="S693" s="15">
        <f t="shared" si="276"/>
        <v>0</v>
      </c>
      <c r="T693" s="15">
        <f t="shared" si="277"/>
        <v>0</v>
      </c>
      <c r="U693" s="121">
        <f>'05-21 Hourly Purch Alloc'!J687</f>
        <v>23.635214199826745</v>
      </c>
      <c r="V693" s="109">
        <f t="shared" si="278"/>
        <v>2407.0102141103539</v>
      </c>
      <c r="W693" s="16">
        <f t="shared" si="279"/>
        <v>21.206728953433903</v>
      </c>
      <c r="X693" s="17">
        <f t="shared" si="280"/>
        <v>0</v>
      </c>
      <c r="Y693" s="18">
        <f t="shared" si="281"/>
        <v>0</v>
      </c>
      <c r="Z693" s="191"/>
      <c r="AA693" s="113">
        <f t="shared" si="282"/>
        <v>2159.6932766177069</v>
      </c>
      <c r="AB693" s="4">
        <f t="shared" si="283"/>
        <v>247.31693749264696</v>
      </c>
      <c r="AD693" s="8"/>
      <c r="AE693" s="46">
        <f>'05-21 Gen Pivot'!V687</f>
        <v>280.00080000000003</v>
      </c>
      <c r="AF693" s="120">
        <f>'05-21 KP Int Load &amp; Marg Loss'!N683</f>
        <v>520.33999999999992</v>
      </c>
      <c r="AG693" s="47">
        <f>'05-21 KP Int Load &amp; Marg Loss'!V683</f>
        <v>8.2999999999999989</v>
      </c>
      <c r="AH693" s="46">
        <f>'05-21 Gen Pivot'!W687</f>
        <v>418.5</v>
      </c>
      <c r="AJ693" s="122">
        <f>'05-21 Gen Pivot'!Y687</f>
        <v>418.5</v>
      </c>
      <c r="AL693" s="8">
        <f t="shared" si="285"/>
        <v>0</v>
      </c>
      <c r="AN693" s="8">
        <f t="shared" si="286"/>
        <v>280.00080000000003</v>
      </c>
      <c r="AP693" s="12">
        <f t="shared" si="287"/>
        <v>-138.49919999999997</v>
      </c>
      <c r="AR693" s="122">
        <f>'05-21 Gen Pivot'!X687</f>
        <v>1473</v>
      </c>
    </row>
    <row r="694" spans="1:44" x14ac:dyDescent="0.25">
      <c r="A694" s="126">
        <f t="shared" si="284"/>
        <v>44345.458333331677</v>
      </c>
      <c r="B694" s="171">
        <v>385</v>
      </c>
      <c r="C694" s="98"/>
      <c r="D694" s="98"/>
      <c r="E694" s="89">
        <f t="shared" si="263"/>
        <v>385</v>
      </c>
      <c r="F694" s="29">
        <f t="shared" si="264"/>
        <v>683</v>
      </c>
      <c r="G694" s="28" t="str">
        <f t="shared" si="265"/>
        <v>Yes</v>
      </c>
      <c r="H694" s="33">
        <f>'05-21 Hourly Purch Alloc'!F688</f>
        <v>244.44299999999998</v>
      </c>
      <c r="I694" s="23">
        <f t="shared" si="266"/>
        <v>8.7999999999999989</v>
      </c>
      <c r="J694" s="13">
        <f t="shared" si="267"/>
        <v>244.44299999999998</v>
      </c>
      <c r="K694" s="96">
        <f t="shared" si="268"/>
        <v>244.44299999999998</v>
      </c>
      <c r="L694" s="13">
        <f t="shared" si="269"/>
        <v>279.91840000000002</v>
      </c>
      <c r="M694" s="13">
        <f t="shared" si="270"/>
        <v>419</v>
      </c>
      <c r="N694" s="13">
        <f t="shared" si="271"/>
        <v>532.59</v>
      </c>
      <c r="O694" s="11">
        <f t="shared" si="272"/>
        <v>113.59000000000003</v>
      </c>
      <c r="P694" s="11">
        <f t="shared" si="273"/>
        <v>113.59000000000003</v>
      </c>
      <c r="Q694" s="11">
        <f t="shared" si="274"/>
        <v>0.57139999999992597</v>
      </c>
      <c r="R694" s="15">
        <f t="shared" si="275"/>
        <v>113.59000000000003</v>
      </c>
      <c r="S694" s="15">
        <f t="shared" si="276"/>
        <v>0</v>
      </c>
      <c r="T694" s="15">
        <f t="shared" si="277"/>
        <v>0</v>
      </c>
      <c r="U694" s="121">
        <f>'05-21 Hourly Purch Alloc'!J688</f>
        <v>24.380039518415337</v>
      </c>
      <c r="V694" s="109">
        <f t="shared" si="278"/>
        <v>2769.3286888967991</v>
      </c>
      <c r="W694" s="16">
        <f t="shared" si="279"/>
        <v>21.206728953433903</v>
      </c>
      <c r="X694" s="17">
        <f t="shared" si="280"/>
        <v>0</v>
      </c>
      <c r="Y694" s="18">
        <f t="shared" si="281"/>
        <v>0</v>
      </c>
      <c r="Z694" s="191"/>
      <c r="AA694" s="113">
        <f t="shared" si="282"/>
        <v>2408.8723418205577</v>
      </c>
      <c r="AB694" s="4">
        <f t="shared" si="283"/>
        <v>360.4563470762414</v>
      </c>
      <c r="AD694" s="8"/>
      <c r="AE694" s="46">
        <f>'05-21 Gen Pivot'!V688</f>
        <v>279.91840000000002</v>
      </c>
      <c r="AF694" s="120">
        <f>'05-21 KP Int Load &amp; Marg Loss'!N684</f>
        <v>532.59</v>
      </c>
      <c r="AG694" s="47">
        <f>'05-21 KP Int Load &amp; Marg Loss'!V684</f>
        <v>8.7999999999999989</v>
      </c>
      <c r="AH694" s="46">
        <f>'05-21 Gen Pivot'!W688</f>
        <v>419</v>
      </c>
      <c r="AJ694" s="122">
        <f>'05-21 Gen Pivot'!Y688</f>
        <v>405.79999999999995</v>
      </c>
      <c r="AL694" s="8">
        <f t="shared" si="285"/>
        <v>13.200000000000045</v>
      </c>
      <c r="AN694" s="8">
        <f t="shared" si="286"/>
        <v>279.91840000000002</v>
      </c>
      <c r="AP694" s="12">
        <f t="shared" si="287"/>
        <v>-139.08159999999998</v>
      </c>
      <c r="AR694" s="122">
        <f>'05-21 Gen Pivot'!X688</f>
        <v>1473</v>
      </c>
    </row>
    <row r="695" spans="1:44" x14ac:dyDescent="0.25">
      <c r="A695" s="126">
        <f t="shared" si="284"/>
        <v>44345.499999998341</v>
      </c>
      <c r="B695" s="171">
        <v>385</v>
      </c>
      <c r="C695" s="98"/>
      <c r="D695" s="98"/>
      <c r="E695" s="89">
        <f t="shared" si="263"/>
        <v>385</v>
      </c>
      <c r="F695" s="29">
        <f t="shared" si="264"/>
        <v>684</v>
      </c>
      <c r="G695" s="28" t="str">
        <f t="shared" si="265"/>
        <v>Yes</v>
      </c>
      <c r="H695" s="33">
        <f>'05-21 Hourly Purch Alloc'!F689</f>
        <v>247.673</v>
      </c>
      <c r="I695" s="23">
        <f t="shared" si="266"/>
        <v>9.19</v>
      </c>
      <c r="J695" s="13">
        <f t="shared" si="267"/>
        <v>247.673</v>
      </c>
      <c r="K695" s="96">
        <f t="shared" si="268"/>
        <v>247.673</v>
      </c>
      <c r="L695" s="13">
        <f t="shared" si="269"/>
        <v>279.82479999999998</v>
      </c>
      <c r="M695" s="13">
        <f t="shared" si="270"/>
        <v>415.5</v>
      </c>
      <c r="N695" s="13">
        <f t="shared" si="271"/>
        <v>536.06000000000006</v>
      </c>
      <c r="O695" s="11">
        <f t="shared" si="272"/>
        <v>120.56000000000006</v>
      </c>
      <c r="P695" s="11">
        <f t="shared" si="273"/>
        <v>120.56000000000006</v>
      </c>
      <c r="Q695" s="11">
        <f t="shared" si="274"/>
        <v>0.62779999999986558</v>
      </c>
      <c r="R695" s="15">
        <f t="shared" si="275"/>
        <v>120.56000000000006</v>
      </c>
      <c r="S695" s="15">
        <f t="shared" si="276"/>
        <v>0</v>
      </c>
      <c r="T695" s="15">
        <f t="shared" si="277"/>
        <v>0</v>
      </c>
      <c r="U695" s="121">
        <f>'05-21 Hourly Purch Alloc'!J689</f>
        <v>24.359978681568037</v>
      </c>
      <c r="V695" s="109">
        <f t="shared" si="278"/>
        <v>2936.8390298498439</v>
      </c>
      <c r="W695" s="16">
        <f t="shared" si="279"/>
        <v>21.206728953433903</v>
      </c>
      <c r="X695" s="17">
        <f t="shared" si="280"/>
        <v>0</v>
      </c>
      <c r="Y695" s="18">
        <f t="shared" si="281"/>
        <v>0</v>
      </c>
      <c r="Z695" s="191"/>
      <c r="AA695" s="113">
        <f t="shared" si="282"/>
        <v>2556.6832426259925</v>
      </c>
      <c r="AB695" s="4">
        <f t="shared" si="283"/>
        <v>380.15578722385135</v>
      </c>
      <c r="AD695" s="8"/>
      <c r="AE695" s="46">
        <f>'05-21 Gen Pivot'!V689</f>
        <v>279.82479999999998</v>
      </c>
      <c r="AF695" s="120">
        <f>'05-21 KP Int Load &amp; Marg Loss'!N685</f>
        <v>536.06000000000006</v>
      </c>
      <c r="AG695" s="47">
        <f>'05-21 KP Int Load &amp; Marg Loss'!V685</f>
        <v>9.19</v>
      </c>
      <c r="AH695" s="46">
        <f>'05-21 Gen Pivot'!W689</f>
        <v>415.5</v>
      </c>
      <c r="AJ695" s="122">
        <f>'05-21 Gen Pivot'!Y689</f>
        <v>352.5</v>
      </c>
      <c r="AL695" s="8">
        <f t="shared" si="285"/>
        <v>63</v>
      </c>
      <c r="AN695" s="8">
        <f t="shared" si="286"/>
        <v>279.82479999999998</v>
      </c>
      <c r="AP695" s="12">
        <f t="shared" si="287"/>
        <v>-135.67520000000002</v>
      </c>
      <c r="AR695" s="122">
        <f>'05-21 Gen Pivot'!X689</f>
        <v>1473</v>
      </c>
    </row>
    <row r="696" spans="1:44" x14ac:dyDescent="0.25">
      <c r="A696" s="126">
        <f t="shared" si="284"/>
        <v>44345.541666665005</v>
      </c>
      <c r="B696" s="171">
        <v>385</v>
      </c>
      <c r="C696" s="98"/>
      <c r="D696" s="98"/>
      <c r="E696" s="89">
        <f t="shared" si="263"/>
        <v>385</v>
      </c>
      <c r="F696" s="29">
        <f t="shared" si="264"/>
        <v>685</v>
      </c>
      <c r="G696" s="28" t="str">
        <f t="shared" si="265"/>
        <v>Yes</v>
      </c>
      <c r="H696" s="33">
        <f>'05-21 Hourly Purch Alloc'!F690</f>
        <v>250.71100000000001</v>
      </c>
      <c r="I696" s="23">
        <f t="shared" si="266"/>
        <v>8.8999999999999986</v>
      </c>
      <c r="J696" s="13">
        <f t="shared" si="267"/>
        <v>250.71100000000001</v>
      </c>
      <c r="K696" s="96">
        <f t="shared" si="268"/>
        <v>250.71100000000001</v>
      </c>
      <c r="L696" s="13">
        <f t="shared" si="269"/>
        <v>279.78559999999999</v>
      </c>
      <c r="M696" s="13">
        <f t="shared" si="270"/>
        <v>417.5</v>
      </c>
      <c r="N696" s="13">
        <f t="shared" si="271"/>
        <v>539.4</v>
      </c>
      <c r="O696" s="11">
        <f t="shared" si="272"/>
        <v>121.89999999999998</v>
      </c>
      <c r="P696" s="11">
        <f t="shared" si="273"/>
        <v>121.89999999999998</v>
      </c>
      <c r="Q696" s="11">
        <f t="shared" si="274"/>
        <v>-3.399999999942338E-3</v>
      </c>
      <c r="R696" s="15">
        <f t="shared" si="275"/>
        <v>121.89999999999998</v>
      </c>
      <c r="S696" s="15">
        <f t="shared" si="276"/>
        <v>0</v>
      </c>
      <c r="T696" s="15">
        <f t="shared" si="277"/>
        <v>0</v>
      </c>
      <c r="U696" s="121">
        <f>'05-21 Hourly Purch Alloc'!J690</f>
        <v>23.002203967915246</v>
      </c>
      <c r="V696" s="109">
        <f t="shared" si="278"/>
        <v>2803.9686636888682</v>
      </c>
      <c r="W696" s="16">
        <f t="shared" si="279"/>
        <v>21.206728953433903</v>
      </c>
      <c r="X696" s="17">
        <f t="shared" si="280"/>
        <v>0</v>
      </c>
      <c r="Y696" s="18">
        <f t="shared" si="281"/>
        <v>0</v>
      </c>
      <c r="Z696" s="191"/>
      <c r="AA696" s="113">
        <f t="shared" si="282"/>
        <v>2585.1002594235924</v>
      </c>
      <c r="AB696" s="4">
        <f t="shared" si="283"/>
        <v>218.86840426527579</v>
      </c>
      <c r="AD696" s="8"/>
      <c r="AE696" s="46">
        <f>'05-21 Gen Pivot'!V690</f>
        <v>279.78559999999999</v>
      </c>
      <c r="AF696" s="120">
        <f>'05-21 KP Int Load &amp; Marg Loss'!N686</f>
        <v>539.4</v>
      </c>
      <c r="AG696" s="47">
        <f>'05-21 KP Int Load &amp; Marg Loss'!V686</f>
        <v>8.8999999999999986</v>
      </c>
      <c r="AH696" s="46">
        <f>'05-21 Gen Pivot'!W690</f>
        <v>417.5</v>
      </c>
      <c r="AJ696" s="122">
        <f>'05-21 Gen Pivot'!Y690</f>
        <v>354.5</v>
      </c>
      <c r="AL696" s="8">
        <f t="shared" si="285"/>
        <v>63</v>
      </c>
      <c r="AN696" s="8">
        <f t="shared" si="286"/>
        <v>279.78559999999999</v>
      </c>
      <c r="AP696" s="12">
        <f t="shared" si="287"/>
        <v>-137.71440000000001</v>
      </c>
      <c r="AR696" s="122">
        <f>'05-21 Gen Pivot'!X690</f>
        <v>1473</v>
      </c>
    </row>
    <row r="697" spans="1:44" x14ac:dyDescent="0.25">
      <c r="A697" s="126">
        <f t="shared" si="284"/>
        <v>44345.58333333167</v>
      </c>
      <c r="B697" s="171">
        <v>385</v>
      </c>
      <c r="C697" s="98"/>
      <c r="D697" s="98"/>
      <c r="E697" s="89">
        <f t="shared" si="263"/>
        <v>385</v>
      </c>
      <c r="F697" s="29">
        <f t="shared" si="264"/>
        <v>686</v>
      </c>
      <c r="G697" s="28" t="str">
        <f t="shared" si="265"/>
        <v>Yes</v>
      </c>
      <c r="H697" s="33">
        <f>'05-21 Hourly Purch Alloc'!F691</f>
        <v>249.69800000000001</v>
      </c>
      <c r="I697" s="23">
        <f t="shared" si="266"/>
        <v>8.8999999999999986</v>
      </c>
      <c r="J697" s="13">
        <f t="shared" si="267"/>
        <v>249.69800000000001</v>
      </c>
      <c r="K697" s="96">
        <f t="shared" si="268"/>
        <v>249.69800000000001</v>
      </c>
      <c r="L697" s="13">
        <f t="shared" si="269"/>
        <v>280.0872</v>
      </c>
      <c r="M697" s="13">
        <f t="shared" si="270"/>
        <v>438.5</v>
      </c>
      <c r="N697" s="13">
        <f t="shared" si="271"/>
        <v>537.94999999999993</v>
      </c>
      <c r="O697" s="11">
        <f t="shared" si="272"/>
        <v>99.449999999999932</v>
      </c>
      <c r="P697" s="11">
        <f t="shared" si="273"/>
        <v>99.449999999999932</v>
      </c>
      <c r="Q697" s="11">
        <f t="shared" si="274"/>
        <v>0.73520000000007713</v>
      </c>
      <c r="R697" s="15">
        <f t="shared" si="275"/>
        <v>99.449999999999932</v>
      </c>
      <c r="S697" s="15">
        <f t="shared" si="276"/>
        <v>0</v>
      </c>
      <c r="T697" s="15">
        <f t="shared" si="277"/>
        <v>0</v>
      </c>
      <c r="U697" s="121">
        <f>'05-21 Hourly Purch Alloc'!J691</f>
        <v>22.410019303318407</v>
      </c>
      <c r="V697" s="109">
        <f t="shared" si="278"/>
        <v>2228.6764197150142</v>
      </c>
      <c r="W697" s="16">
        <f t="shared" si="279"/>
        <v>21.206728953433903</v>
      </c>
      <c r="X697" s="17">
        <f t="shared" si="280"/>
        <v>0</v>
      </c>
      <c r="Y697" s="18">
        <f t="shared" si="281"/>
        <v>0</v>
      </c>
      <c r="Z697" s="191"/>
      <c r="AA697" s="113">
        <f t="shared" si="282"/>
        <v>2109.0091944190003</v>
      </c>
      <c r="AB697" s="4">
        <f t="shared" si="283"/>
        <v>119.66722529601384</v>
      </c>
      <c r="AD697" s="8"/>
      <c r="AE697" s="46">
        <f>'05-21 Gen Pivot'!V691</f>
        <v>280.0872</v>
      </c>
      <c r="AF697" s="120">
        <f>'05-21 KP Int Load &amp; Marg Loss'!N687</f>
        <v>537.94999999999993</v>
      </c>
      <c r="AG697" s="47">
        <f>'05-21 KP Int Load &amp; Marg Loss'!V687</f>
        <v>8.8999999999999986</v>
      </c>
      <c r="AH697" s="46">
        <f>'05-21 Gen Pivot'!W691</f>
        <v>438.5</v>
      </c>
      <c r="AJ697" s="122">
        <f>'05-21 Gen Pivot'!Y691</f>
        <v>375.5</v>
      </c>
      <c r="AL697" s="8">
        <f t="shared" si="285"/>
        <v>63</v>
      </c>
      <c r="AN697" s="8">
        <f t="shared" si="286"/>
        <v>280.0872</v>
      </c>
      <c r="AP697" s="12">
        <f t="shared" si="287"/>
        <v>-158.4128</v>
      </c>
      <c r="AR697" s="122">
        <f>'05-21 Gen Pivot'!X691</f>
        <v>1473</v>
      </c>
    </row>
    <row r="698" spans="1:44" x14ac:dyDescent="0.25">
      <c r="A698" s="126">
        <f t="shared" si="284"/>
        <v>44345.624999998334</v>
      </c>
      <c r="B698" s="171">
        <v>385</v>
      </c>
      <c r="C698" s="98"/>
      <c r="D698" s="98"/>
      <c r="E698" s="89">
        <f t="shared" si="263"/>
        <v>385</v>
      </c>
      <c r="F698" s="29">
        <f t="shared" si="264"/>
        <v>687</v>
      </c>
      <c r="G698" s="28" t="str">
        <f t="shared" si="265"/>
        <v>Yes</v>
      </c>
      <c r="H698" s="33">
        <f>'05-21 Hourly Purch Alloc'!F692</f>
        <v>242.74099999999999</v>
      </c>
      <c r="I698" s="23">
        <f t="shared" si="266"/>
        <v>8.68</v>
      </c>
      <c r="J698" s="13">
        <f t="shared" si="267"/>
        <v>242.74099999999999</v>
      </c>
      <c r="K698" s="96">
        <f t="shared" si="268"/>
        <v>242.74099999999999</v>
      </c>
      <c r="L698" s="13">
        <f t="shared" si="269"/>
        <v>279.99680000000001</v>
      </c>
      <c r="M698" s="13">
        <f t="shared" si="270"/>
        <v>432</v>
      </c>
      <c r="N698" s="13">
        <f t="shared" si="271"/>
        <v>531.41000000000008</v>
      </c>
      <c r="O698" s="11">
        <f t="shared" si="272"/>
        <v>99.410000000000082</v>
      </c>
      <c r="P698" s="11">
        <f t="shared" si="273"/>
        <v>99.410000000000082</v>
      </c>
      <c r="Q698" s="11">
        <f t="shared" si="274"/>
        <v>7.7999999998610292E-3</v>
      </c>
      <c r="R698" s="15">
        <f t="shared" si="275"/>
        <v>99.410000000000082</v>
      </c>
      <c r="S698" s="15">
        <f t="shared" si="276"/>
        <v>0</v>
      </c>
      <c r="T698" s="15">
        <f t="shared" si="277"/>
        <v>0</v>
      </c>
      <c r="U698" s="121">
        <f>'05-21 Hourly Purch Alloc'!J692</f>
        <v>22.08606044714325</v>
      </c>
      <c r="V698" s="109">
        <f t="shared" si="278"/>
        <v>2195.5752690505124</v>
      </c>
      <c r="W698" s="16">
        <f t="shared" si="279"/>
        <v>21.206728953433903</v>
      </c>
      <c r="X698" s="17">
        <f t="shared" si="280"/>
        <v>0</v>
      </c>
      <c r="Y698" s="18">
        <f t="shared" si="281"/>
        <v>0</v>
      </c>
      <c r="Z698" s="191"/>
      <c r="AA698" s="113">
        <f t="shared" si="282"/>
        <v>2108.160925260866</v>
      </c>
      <c r="AB698" s="4">
        <f t="shared" si="283"/>
        <v>87.414343789646409</v>
      </c>
      <c r="AD698" s="8"/>
      <c r="AE698" s="46">
        <f>'05-21 Gen Pivot'!V692</f>
        <v>279.99680000000001</v>
      </c>
      <c r="AF698" s="120">
        <f>'05-21 KP Int Load &amp; Marg Loss'!N688</f>
        <v>531.41000000000008</v>
      </c>
      <c r="AG698" s="47">
        <f>'05-21 KP Int Load &amp; Marg Loss'!V688</f>
        <v>8.68</v>
      </c>
      <c r="AH698" s="46">
        <f>'05-21 Gen Pivot'!W692</f>
        <v>432</v>
      </c>
      <c r="AJ698" s="122">
        <f>'05-21 Gen Pivot'!Y692</f>
        <v>369</v>
      </c>
      <c r="AL698" s="8">
        <f t="shared" si="285"/>
        <v>63</v>
      </c>
      <c r="AN698" s="8">
        <f t="shared" si="286"/>
        <v>279.99680000000001</v>
      </c>
      <c r="AP698" s="12">
        <f t="shared" si="287"/>
        <v>-152.00319999999999</v>
      </c>
      <c r="AR698" s="122">
        <f>'05-21 Gen Pivot'!X692</f>
        <v>1473</v>
      </c>
    </row>
    <row r="699" spans="1:44" x14ac:dyDescent="0.25">
      <c r="A699" s="126">
        <f t="shared" si="284"/>
        <v>44345.666666664998</v>
      </c>
      <c r="B699" s="171">
        <v>385</v>
      </c>
      <c r="C699" s="98"/>
      <c r="D699" s="98"/>
      <c r="E699" s="89">
        <f t="shared" si="263"/>
        <v>385</v>
      </c>
      <c r="F699" s="29">
        <f t="shared" si="264"/>
        <v>688</v>
      </c>
      <c r="G699" s="28" t="str">
        <f t="shared" si="265"/>
        <v>Yes</v>
      </c>
      <c r="H699" s="33">
        <f>'05-21 Hourly Purch Alloc'!F693</f>
        <v>248.84699999999998</v>
      </c>
      <c r="I699" s="23">
        <f t="shared" si="266"/>
        <v>8.6</v>
      </c>
      <c r="J699" s="13">
        <f t="shared" si="267"/>
        <v>248.84699999999998</v>
      </c>
      <c r="K699" s="96">
        <f t="shared" si="268"/>
        <v>248.84699999999998</v>
      </c>
      <c r="L699" s="13">
        <f t="shared" si="269"/>
        <v>279.92240000000004</v>
      </c>
      <c r="M699" s="13">
        <f t="shared" si="270"/>
        <v>443.5</v>
      </c>
      <c r="N699" s="13">
        <f t="shared" si="271"/>
        <v>537.37</v>
      </c>
      <c r="O699" s="11">
        <f t="shared" si="272"/>
        <v>93.87</v>
      </c>
      <c r="P699" s="11">
        <f t="shared" si="273"/>
        <v>93.87</v>
      </c>
      <c r="Q699" s="11">
        <f t="shared" si="274"/>
        <v>-5.9999999996307452E-4</v>
      </c>
      <c r="R699" s="15">
        <f t="shared" si="275"/>
        <v>93.87</v>
      </c>
      <c r="S699" s="15">
        <f t="shared" si="276"/>
        <v>0</v>
      </c>
      <c r="T699" s="15">
        <f t="shared" si="277"/>
        <v>0</v>
      </c>
      <c r="U699" s="121">
        <f>'05-21 Hourly Purch Alloc'!J693</f>
        <v>21.528475782308004</v>
      </c>
      <c r="V699" s="109">
        <f t="shared" si="278"/>
        <v>2020.8780216852524</v>
      </c>
      <c r="W699" s="16">
        <f t="shared" si="279"/>
        <v>21.206728953433903</v>
      </c>
      <c r="X699" s="17">
        <f t="shared" si="280"/>
        <v>0</v>
      </c>
      <c r="Y699" s="18">
        <f t="shared" si="281"/>
        <v>0</v>
      </c>
      <c r="Z699" s="191"/>
      <c r="AA699" s="113">
        <f t="shared" si="282"/>
        <v>1990.6756468588405</v>
      </c>
      <c r="AB699" s="4">
        <f t="shared" si="283"/>
        <v>30.202374826411869</v>
      </c>
      <c r="AD699" s="8"/>
      <c r="AE699" s="46">
        <f>'05-21 Gen Pivot'!V693</f>
        <v>279.92240000000004</v>
      </c>
      <c r="AF699" s="120">
        <f>'05-21 KP Int Load &amp; Marg Loss'!N689</f>
        <v>537.37</v>
      </c>
      <c r="AG699" s="47">
        <f>'05-21 KP Int Load &amp; Marg Loss'!V689</f>
        <v>8.6</v>
      </c>
      <c r="AH699" s="46">
        <f>'05-21 Gen Pivot'!W693</f>
        <v>443.5</v>
      </c>
      <c r="AJ699" s="122">
        <f>'05-21 Gen Pivot'!Y693</f>
        <v>380.5</v>
      </c>
      <c r="AL699" s="8">
        <f t="shared" si="285"/>
        <v>63</v>
      </c>
      <c r="AN699" s="8">
        <f t="shared" si="286"/>
        <v>279.92240000000004</v>
      </c>
      <c r="AP699" s="12">
        <f t="shared" si="287"/>
        <v>-163.57759999999996</v>
      </c>
      <c r="AR699" s="122">
        <f>'05-21 Gen Pivot'!X693</f>
        <v>1473</v>
      </c>
    </row>
    <row r="700" spans="1:44" x14ac:dyDescent="0.25">
      <c r="A700" s="126">
        <f t="shared" si="284"/>
        <v>44345.708333331662</v>
      </c>
      <c r="B700" s="171">
        <v>385</v>
      </c>
      <c r="C700" s="98"/>
      <c r="D700" s="98"/>
      <c r="E700" s="89">
        <f t="shared" si="263"/>
        <v>385</v>
      </c>
      <c r="F700" s="29">
        <f t="shared" si="264"/>
        <v>689</v>
      </c>
      <c r="G700" s="28" t="str">
        <f t="shared" si="265"/>
        <v>Yes</v>
      </c>
      <c r="H700" s="33">
        <f>'05-21 Hourly Purch Alloc'!F694</f>
        <v>246.35499999999999</v>
      </c>
      <c r="I700" s="23">
        <f t="shared" si="266"/>
        <v>8.58</v>
      </c>
      <c r="J700" s="13">
        <f t="shared" si="267"/>
        <v>246.35499999999999</v>
      </c>
      <c r="K700" s="96">
        <f t="shared" si="268"/>
        <v>246.35499999999999</v>
      </c>
      <c r="L700" s="13">
        <f t="shared" si="269"/>
        <v>280.48559999999998</v>
      </c>
      <c r="M700" s="13">
        <f t="shared" si="270"/>
        <v>452</v>
      </c>
      <c r="N700" s="13">
        <f t="shared" si="271"/>
        <v>534.29</v>
      </c>
      <c r="O700" s="11">
        <f t="shared" si="272"/>
        <v>82.289999999999964</v>
      </c>
      <c r="P700" s="11">
        <f t="shared" si="273"/>
        <v>82.289999999999964</v>
      </c>
      <c r="Q700" s="11">
        <f t="shared" si="274"/>
        <v>1.1305999999999585</v>
      </c>
      <c r="R700" s="15">
        <f t="shared" si="275"/>
        <v>82.289999999999964</v>
      </c>
      <c r="S700" s="15">
        <f t="shared" si="276"/>
        <v>0</v>
      </c>
      <c r="T700" s="15">
        <f t="shared" si="277"/>
        <v>0</v>
      </c>
      <c r="U700" s="121">
        <f>'05-21 Hourly Purch Alloc'!J694</f>
        <v>22.289963670313167</v>
      </c>
      <c r="V700" s="109">
        <f t="shared" si="278"/>
        <v>1834.2411104300697</v>
      </c>
      <c r="W700" s="16">
        <f t="shared" si="279"/>
        <v>21.206728953433903</v>
      </c>
      <c r="X700" s="17">
        <f t="shared" si="280"/>
        <v>0</v>
      </c>
      <c r="Y700" s="18">
        <f t="shared" si="281"/>
        <v>0</v>
      </c>
      <c r="Z700" s="191"/>
      <c r="AA700" s="113">
        <f t="shared" si="282"/>
        <v>1745.101725578075</v>
      </c>
      <c r="AB700" s="4">
        <f t="shared" si="283"/>
        <v>89.139384851994691</v>
      </c>
      <c r="AD700" s="8"/>
      <c r="AE700" s="46">
        <f>'05-21 Gen Pivot'!V694</f>
        <v>280.48559999999998</v>
      </c>
      <c r="AF700" s="120">
        <f>'05-21 KP Int Load &amp; Marg Loss'!N690</f>
        <v>534.29</v>
      </c>
      <c r="AG700" s="47">
        <f>'05-21 KP Int Load &amp; Marg Loss'!V690</f>
        <v>8.58</v>
      </c>
      <c r="AH700" s="46">
        <f>'05-21 Gen Pivot'!W694</f>
        <v>452</v>
      </c>
      <c r="AJ700" s="122">
        <f>'05-21 Gen Pivot'!Y694</f>
        <v>389</v>
      </c>
      <c r="AL700" s="8">
        <f t="shared" si="285"/>
        <v>63</v>
      </c>
      <c r="AN700" s="8">
        <f t="shared" si="286"/>
        <v>280.48559999999998</v>
      </c>
      <c r="AP700" s="12">
        <f t="shared" si="287"/>
        <v>-171.51440000000002</v>
      </c>
      <c r="AR700" s="122">
        <f>'05-21 Gen Pivot'!X694</f>
        <v>1473</v>
      </c>
    </row>
    <row r="701" spans="1:44" x14ac:dyDescent="0.25">
      <c r="A701" s="126">
        <f t="shared" si="284"/>
        <v>44345.749999998327</v>
      </c>
      <c r="B701" s="171">
        <v>385</v>
      </c>
      <c r="C701" s="98"/>
      <c r="D701" s="98"/>
      <c r="E701" s="89">
        <f t="shared" si="263"/>
        <v>385</v>
      </c>
      <c r="F701" s="29">
        <f t="shared" si="264"/>
        <v>690</v>
      </c>
      <c r="G701" s="28" t="str">
        <f t="shared" si="265"/>
        <v>Yes</v>
      </c>
      <c r="H701" s="33">
        <f>'05-21 Hourly Purch Alloc'!F695</f>
        <v>248.46699999999998</v>
      </c>
      <c r="I701" s="23">
        <f t="shared" si="266"/>
        <v>8.6</v>
      </c>
      <c r="J701" s="13">
        <f t="shared" si="267"/>
        <v>248.46699999999998</v>
      </c>
      <c r="K701" s="96">
        <f t="shared" si="268"/>
        <v>248.46699999999998</v>
      </c>
      <c r="L701" s="13">
        <f t="shared" si="269"/>
        <v>282.64639999999997</v>
      </c>
      <c r="M701" s="13">
        <f t="shared" si="270"/>
        <v>562.5</v>
      </c>
      <c r="N701" s="13">
        <f t="shared" si="271"/>
        <v>536.41000000000008</v>
      </c>
      <c r="O701" s="11">
        <f t="shared" si="272"/>
        <v>0</v>
      </c>
      <c r="P701" s="11">
        <f t="shared" si="273"/>
        <v>0</v>
      </c>
      <c r="Q701" s="11">
        <f t="shared" si="274"/>
        <v>0</v>
      </c>
      <c r="R701" s="15">
        <f t="shared" si="275"/>
        <v>0</v>
      </c>
      <c r="S701" s="15">
        <f t="shared" si="276"/>
        <v>0</v>
      </c>
      <c r="T701" s="15">
        <f t="shared" si="277"/>
        <v>0</v>
      </c>
      <c r="U701" s="121">
        <f>'05-21 Hourly Purch Alloc'!J695</f>
        <v>23.250037228283833</v>
      </c>
      <c r="V701" s="109">
        <f t="shared" si="278"/>
        <v>0</v>
      </c>
      <c r="W701" s="16">
        <f t="shared" si="279"/>
        <v>21.206728953433903</v>
      </c>
      <c r="X701" s="17">
        <f t="shared" si="280"/>
        <v>0</v>
      </c>
      <c r="Y701" s="18">
        <f t="shared" si="281"/>
        <v>0</v>
      </c>
      <c r="Z701" s="191"/>
      <c r="AA701" s="113">
        <f t="shared" si="282"/>
        <v>0</v>
      </c>
      <c r="AB701" s="4">
        <f t="shared" si="283"/>
        <v>0</v>
      </c>
      <c r="AD701" s="8"/>
      <c r="AE701" s="46">
        <f>'05-21 Gen Pivot'!V695</f>
        <v>282.64639999999997</v>
      </c>
      <c r="AF701" s="120">
        <f>'05-21 KP Int Load &amp; Marg Loss'!N691</f>
        <v>536.41000000000008</v>
      </c>
      <c r="AG701" s="47">
        <f>'05-21 KP Int Load &amp; Marg Loss'!V691</f>
        <v>8.6</v>
      </c>
      <c r="AH701" s="46">
        <f>'05-21 Gen Pivot'!W695</f>
        <v>562.5</v>
      </c>
      <c r="AJ701" s="122">
        <f>'05-21 Gen Pivot'!Y695</f>
        <v>499.5</v>
      </c>
      <c r="AL701" s="8">
        <f t="shared" si="285"/>
        <v>63</v>
      </c>
      <c r="AN701" s="8">
        <f t="shared" si="286"/>
        <v>282.64639999999997</v>
      </c>
      <c r="AP701" s="12">
        <f t="shared" si="287"/>
        <v>-279.85360000000003</v>
      </c>
      <c r="AR701" s="122">
        <f>'05-21 Gen Pivot'!X695</f>
        <v>1473</v>
      </c>
    </row>
    <row r="702" spans="1:44" x14ac:dyDescent="0.25">
      <c r="A702" s="126">
        <f t="shared" si="284"/>
        <v>44345.791666664991</v>
      </c>
      <c r="B702" s="171">
        <v>385</v>
      </c>
      <c r="C702" s="98"/>
      <c r="D702" s="98"/>
      <c r="E702" s="89">
        <f t="shared" si="263"/>
        <v>385</v>
      </c>
      <c r="F702" s="29">
        <f t="shared" si="264"/>
        <v>691</v>
      </c>
      <c r="G702" s="28" t="str">
        <f t="shared" si="265"/>
        <v>Yes</v>
      </c>
      <c r="H702" s="33">
        <f>'05-21 Hourly Purch Alloc'!F696</f>
        <v>252.42</v>
      </c>
      <c r="I702" s="23">
        <f t="shared" si="266"/>
        <v>8.09</v>
      </c>
      <c r="J702" s="13">
        <f t="shared" si="267"/>
        <v>252.42</v>
      </c>
      <c r="K702" s="96">
        <f t="shared" si="268"/>
        <v>252.42</v>
      </c>
      <c r="L702" s="13">
        <f t="shared" si="269"/>
        <v>280.17759999999998</v>
      </c>
      <c r="M702" s="13">
        <f t="shared" si="270"/>
        <v>467.5</v>
      </c>
      <c r="N702" s="13">
        <f t="shared" si="271"/>
        <v>540.68999999999994</v>
      </c>
      <c r="O702" s="11">
        <f t="shared" si="272"/>
        <v>73.189999999999941</v>
      </c>
      <c r="P702" s="11">
        <f t="shared" si="273"/>
        <v>73.189999999999941</v>
      </c>
      <c r="Q702" s="11">
        <f t="shared" si="274"/>
        <v>-2.3999999999659849E-3</v>
      </c>
      <c r="R702" s="15">
        <f t="shared" si="275"/>
        <v>73.189999999999941</v>
      </c>
      <c r="S702" s="15">
        <f t="shared" si="276"/>
        <v>0</v>
      </c>
      <c r="T702" s="15">
        <f t="shared" si="277"/>
        <v>0</v>
      </c>
      <c r="U702" s="121">
        <f>'05-21 Hourly Purch Alloc'!J696</f>
        <v>23.308090325647729</v>
      </c>
      <c r="V702" s="109">
        <f t="shared" si="278"/>
        <v>1705.9191309341559</v>
      </c>
      <c r="W702" s="16">
        <f t="shared" si="279"/>
        <v>21.206728953433903</v>
      </c>
      <c r="X702" s="17">
        <f t="shared" si="280"/>
        <v>0</v>
      </c>
      <c r="Y702" s="18">
        <f t="shared" si="281"/>
        <v>0</v>
      </c>
      <c r="Z702" s="191"/>
      <c r="AA702" s="113">
        <f t="shared" si="282"/>
        <v>1552.1204921018261</v>
      </c>
      <c r="AB702" s="4">
        <f t="shared" si="283"/>
        <v>153.79863883232974</v>
      </c>
      <c r="AD702" s="8"/>
      <c r="AE702" s="46">
        <f>'05-21 Gen Pivot'!V696</f>
        <v>280.17759999999998</v>
      </c>
      <c r="AF702" s="120">
        <f>'05-21 KP Int Load &amp; Marg Loss'!N692</f>
        <v>540.68999999999994</v>
      </c>
      <c r="AG702" s="47">
        <f>'05-21 KP Int Load &amp; Marg Loss'!V692</f>
        <v>8.09</v>
      </c>
      <c r="AH702" s="46">
        <f>'05-21 Gen Pivot'!W696</f>
        <v>467.5</v>
      </c>
      <c r="AJ702" s="122">
        <f>'05-21 Gen Pivot'!Y696</f>
        <v>404.5</v>
      </c>
      <c r="AL702" s="8">
        <f t="shared" si="285"/>
        <v>63</v>
      </c>
      <c r="AN702" s="8">
        <f t="shared" si="286"/>
        <v>280.17759999999998</v>
      </c>
      <c r="AP702" s="12">
        <f t="shared" si="287"/>
        <v>-187.32240000000002</v>
      </c>
      <c r="AR702" s="122">
        <f>'05-21 Gen Pivot'!X696</f>
        <v>1473</v>
      </c>
    </row>
    <row r="703" spans="1:44" x14ac:dyDescent="0.25">
      <c r="A703" s="126">
        <f t="shared" si="284"/>
        <v>44345.833333331655</v>
      </c>
      <c r="B703" s="171">
        <v>385</v>
      </c>
      <c r="C703" s="98"/>
      <c r="D703" s="98"/>
      <c r="E703" s="89">
        <f t="shared" si="263"/>
        <v>385</v>
      </c>
      <c r="F703" s="29">
        <f t="shared" si="264"/>
        <v>692</v>
      </c>
      <c r="G703" s="28" t="str">
        <f t="shared" si="265"/>
        <v>Yes</v>
      </c>
      <c r="H703" s="33">
        <f>'05-21 Hourly Purch Alloc'!F697</f>
        <v>254.99199999999999</v>
      </c>
      <c r="I703" s="23">
        <f t="shared" si="266"/>
        <v>7.77</v>
      </c>
      <c r="J703" s="13">
        <f t="shared" si="267"/>
        <v>254.99199999999999</v>
      </c>
      <c r="K703" s="96">
        <f t="shared" si="268"/>
        <v>254.99199999999999</v>
      </c>
      <c r="L703" s="13">
        <f t="shared" si="269"/>
        <v>280.10719999999998</v>
      </c>
      <c r="M703" s="13">
        <f t="shared" si="270"/>
        <v>447.5</v>
      </c>
      <c r="N703" s="13">
        <f t="shared" si="271"/>
        <v>542.86999999999989</v>
      </c>
      <c r="O703" s="11">
        <f t="shared" si="272"/>
        <v>95.369999999999891</v>
      </c>
      <c r="P703" s="11">
        <f t="shared" si="273"/>
        <v>95.369999999999891</v>
      </c>
      <c r="Q703" s="11">
        <f t="shared" si="274"/>
        <v>-7.9999999991287041E-4</v>
      </c>
      <c r="R703" s="15">
        <f t="shared" si="275"/>
        <v>95.369999999999891</v>
      </c>
      <c r="S703" s="15">
        <f t="shared" si="276"/>
        <v>0</v>
      </c>
      <c r="T703" s="15">
        <f t="shared" si="277"/>
        <v>0</v>
      </c>
      <c r="U703" s="121">
        <f>'05-21 Hourly Purch Alloc'!J697</f>
        <v>23.098999466649936</v>
      </c>
      <c r="V703" s="109">
        <f t="shared" si="278"/>
        <v>2202.951579134402</v>
      </c>
      <c r="W703" s="16">
        <f t="shared" si="279"/>
        <v>21.206728953433903</v>
      </c>
      <c r="X703" s="17">
        <f t="shared" si="280"/>
        <v>0</v>
      </c>
      <c r="Y703" s="18">
        <f t="shared" si="281"/>
        <v>0</v>
      </c>
      <c r="Z703" s="191"/>
      <c r="AA703" s="113">
        <f t="shared" si="282"/>
        <v>2022.4857402889891</v>
      </c>
      <c r="AB703" s="4">
        <f t="shared" si="283"/>
        <v>180.46583884541292</v>
      </c>
      <c r="AD703" s="8"/>
      <c r="AE703" s="46">
        <f>'05-21 Gen Pivot'!V697</f>
        <v>280.10719999999998</v>
      </c>
      <c r="AF703" s="120">
        <f>'05-21 KP Int Load &amp; Marg Loss'!N693</f>
        <v>542.86999999999989</v>
      </c>
      <c r="AG703" s="47">
        <f>'05-21 KP Int Load &amp; Marg Loss'!V693</f>
        <v>7.77</v>
      </c>
      <c r="AH703" s="46">
        <f>'05-21 Gen Pivot'!W697</f>
        <v>447.5</v>
      </c>
      <c r="AJ703" s="122">
        <f>'05-21 Gen Pivot'!Y697</f>
        <v>384.5</v>
      </c>
      <c r="AL703" s="8">
        <f t="shared" si="285"/>
        <v>63</v>
      </c>
      <c r="AN703" s="8">
        <f t="shared" si="286"/>
        <v>280.10719999999998</v>
      </c>
      <c r="AP703" s="12">
        <f t="shared" si="287"/>
        <v>-167.39280000000002</v>
      </c>
      <c r="AR703" s="122">
        <f>'05-21 Gen Pivot'!X697</f>
        <v>1473</v>
      </c>
    </row>
    <row r="704" spans="1:44" x14ac:dyDescent="0.25">
      <c r="A704" s="126">
        <f t="shared" si="284"/>
        <v>44345.874999998319</v>
      </c>
      <c r="B704" s="171">
        <v>385</v>
      </c>
      <c r="C704" s="98"/>
      <c r="D704" s="98"/>
      <c r="E704" s="89">
        <f t="shared" si="263"/>
        <v>385</v>
      </c>
      <c r="F704" s="29">
        <f t="shared" si="264"/>
        <v>693</v>
      </c>
      <c r="G704" s="28" t="str">
        <f t="shared" si="265"/>
        <v>Yes</v>
      </c>
      <c r="H704" s="33">
        <f>'05-21 Hourly Purch Alloc'!F698</f>
        <v>266.76499999999999</v>
      </c>
      <c r="I704" s="23">
        <f t="shared" si="266"/>
        <v>7.169999999999999</v>
      </c>
      <c r="J704" s="13">
        <f t="shared" si="267"/>
        <v>266.76499999999999</v>
      </c>
      <c r="K704" s="96">
        <f t="shared" si="268"/>
        <v>266.76499999999999</v>
      </c>
      <c r="L704" s="13">
        <f t="shared" si="269"/>
        <v>279.84480000000002</v>
      </c>
      <c r="M704" s="13">
        <f t="shared" si="270"/>
        <v>446</v>
      </c>
      <c r="N704" s="13">
        <f t="shared" si="271"/>
        <v>553.79</v>
      </c>
      <c r="O704" s="11">
        <f t="shared" si="272"/>
        <v>107.78999999999996</v>
      </c>
      <c r="P704" s="11">
        <f t="shared" si="273"/>
        <v>107.78999999999996</v>
      </c>
      <c r="Q704" s="11">
        <f t="shared" si="274"/>
        <v>-1.0199999999940701E-2</v>
      </c>
      <c r="R704" s="15">
        <f t="shared" si="275"/>
        <v>107.78999999999996</v>
      </c>
      <c r="S704" s="15">
        <f t="shared" si="276"/>
        <v>0</v>
      </c>
      <c r="T704" s="15">
        <f t="shared" si="277"/>
        <v>0</v>
      </c>
      <c r="U704" s="121">
        <f>'05-21 Hourly Purch Alloc'!J698</f>
        <v>24.255564804228442</v>
      </c>
      <c r="V704" s="109">
        <f t="shared" si="278"/>
        <v>2614.5073302477826</v>
      </c>
      <c r="W704" s="16">
        <f t="shared" si="279"/>
        <v>21.206728953433903</v>
      </c>
      <c r="X704" s="17">
        <f t="shared" si="280"/>
        <v>0</v>
      </c>
      <c r="Y704" s="18">
        <f t="shared" si="281"/>
        <v>0</v>
      </c>
      <c r="Z704" s="191"/>
      <c r="AA704" s="113">
        <f t="shared" si="282"/>
        <v>2285.8733138906396</v>
      </c>
      <c r="AB704" s="4">
        <f t="shared" si="283"/>
        <v>328.63401635714308</v>
      </c>
      <c r="AD704" s="8"/>
      <c r="AE704" s="46">
        <f>'05-21 Gen Pivot'!V698</f>
        <v>279.84480000000002</v>
      </c>
      <c r="AF704" s="120">
        <f>'05-21 KP Int Load &amp; Marg Loss'!N694</f>
        <v>553.79</v>
      </c>
      <c r="AG704" s="47">
        <f>'05-21 KP Int Load &amp; Marg Loss'!V694</f>
        <v>7.169999999999999</v>
      </c>
      <c r="AH704" s="46">
        <f>'05-21 Gen Pivot'!W698</f>
        <v>446</v>
      </c>
      <c r="AJ704" s="122">
        <f>'05-21 Gen Pivot'!Y698</f>
        <v>383</v>
      </c>
      <c r="AL704" s="8">
        <f t="shared" si="285"/>
        <v>63</v>
      </c>
      <c r="AN704" s="8">
        <f t="shared" si="286"/>
        <v>279.84480000000002</v>
      </c>
      <c r="AP704" s="12">
        <f t="shared" si="287"/>
        <v>-166.15519999999998</v>
      </c>
      <c r="AR704" s="122">
        <f>'05-21 Gen Pivot'!X698</f>
        <v>1473</v>
      </c>
    </row>
    <row r="705" spans="1:44" x14ac:dyDescent="0.25">
      <c r="A705" s="126">
        <f t="shared" si="284"/>
        <v>44345.916666664983</v>
      </c>
      <c r="B705" s="171">
        <v>385</v>
      </c>
      <c r="C705" s="98"/>
      <c r="D705" s="98"/>
      <c r="E705" s="89">
        <f t="shared" si="263"/>
        <v>385</v>
      </c>
      <c r="F705" s="29">
        <f t="shared" si="264"/>
        <v>694</v>
      </c>
      <c r="G705" s="28" t="str">
        <f t="shared" si="265"/>
        <v>Yes</v>
      </c>
      <c r="H705" s="33">
        <f>'05-21 Hourly Purch Alloc'!F699</f>
        <v>269.077</v>
      </c>
      <c r="I705" s="23">
        <f t="shared" si="266"/>
        <v>7.1599999999999993</v>
      </c>
      <c r="J705" s="13">
        <f t="shared" si="267"/>
        <v>269.077</v>
      </c>
      <c r="K705" s="96">
        <f t="shared" si="268"/>
        <v>269.077</v>
      </c>
      <c r="L705" s="13">
        <f t="shared" si="269"/>
        <v>280.13119999999998</v>
      </c>
      <c r="M705" s="13">
        <f t="shared" si="270"/>
        <v>458</v>
      </c>
      <c r="N705" s="13">
        <f t="shared" si="271"/>
        <v>556.37</v>
      </c>
      <c r="O705" s="11">
        <f t="shared" si="272"/>
        <v>98.37</v>
      </c>
      <c r="P705" s="11">
        <f t="shared" si="273"/>
        <v>98.37</v>
      </c>
      <c r="Q705" s="11">
        <f t="shared" si="274"/>
        <v>-1.8000000000029104E-3</v>
      </c>
      <c r="R705" s="15">
        <f t="shared" si="275"/>
        <v>98.37</v>
      </c>
      <c r="S705" s="15">
        <f t="shared" si="276"/>
        <v>0</v>
      </c>
      <c r="T705" s="15">
        <f t="shared" si="277"/>
        <v>0</v>
      </c>
      <c r="U705" s="121">
        <f>'05-21 Hourly Purch Alloc'!J699</f>
        <v>24.225165919049196</v>
      </c>
      <c r="V705" s="109">
        <f t="shared" si="278"/>
        <v>2383.0295714568697</v>
      </c>
      <c r="W705" s="16">
        <f t="shared" si="279"/>
        <v>21.206728953433903</v>
      </c>
      <c r="X705" s="17">
        <f t="shared" si="280"/>
        <v>0</v>
      </c>
      <c r="Y705" s="18">
        <f t="shared" si="281"/>
        <v>0</v>
      </c>
      <c r="Z705" s="191"/>
      <c r="AA705" s="113">
        <f t="shared" si="282"/>
        <v>2086.1059271492932</v>
      </c>
      <c r="AB705" s="4">
        <f t="shared" si="283"/>
        <v>296.92364430757652</v>
      </c>
      <c r="AD705" s="8"/>
      <c r="AE705" s="46">
        <f>'05-21 Gen Pivot'!V699</f>
        <v>280.13119999999998</v>
      </c>
      <c r="AF705" s="120">
        <f>'05-21 KP Int Load &amp; Marg Loss'!N695</f>
        <v>556.37</v>
      </c>
      <c r="AG705" s="47">
        <f>'05-21 KP Int Load &amp; Marg Loss'!V695</f>
        <v>7.1599999999999993</v>
      </c>
      <c r="AH705" s="46">
        <f>'05-21 Gen Pivot'!W699</f>
        <v>458</v>
      </c>
      <c r="AJ705" s="122">
        <f>'05-21 Gen Pivot'!Y699</f>
        <v>395</v>
      </c>
      <c r="AL705" s="8">
        <f t="shared" si="285"/>
        <v>63</v>
      </c>
      <c r="AN705" s="8">
        <f t="shared" si="286"/>
        <v>280.13119999999998</v>
      </c>
      <c r="AP705" s="12">
        <f t="shared" si="287"/>
        <v>-177.86880000000002</v>
      </c>
      <c r="AR705" s="122">
        <f>'05-21 Gen Pivot'!X699</f>
        <v>1473</v>
      </c>
    </row>
    <row r="706" spans="1:44" x14ac:dyDescent="0.25">
      <c r="A706" s="126">
        <f t="shared" si="284"/>
        <v>44345.958333331648</v>
      </c>
      <c r="B706" s="171">
        <v>385</v>
      </c>
      <c r="C706" s="98"/>
      <c r="D706" s="98"/>
      <c r="E706" s="89">
        <f t="shared" si="263"/>
        <v>385</v>
      </c>
      <c r="F706" s="29">
        <f t="shared" si="264"/>
        <v>695</v>
      </c>
      <c r="G706" s="28" t="str">
        <f t="shared" si="265"/>
        <v>Yes</v>
      </c>
      <c r="H706" s="33">
        <f>'05-21 Hourly Purch Alloc'!F700</f>
        <v>261.89800000000002</v>
      </c>
      <c r="I706" s="23">
        <f t="shared" si="266"/>
        <v>7.08</v>
      </c>
      <c r="J706" s="13">
        <f t="shared" si="267"/>
        <v>261.89800000000002</v>
      </c>
      <c r="K706" s="96">
        <f t="shared" si="268"/>
        <v>261.89800000000002</v>
      </c>
      <c r="L706" s="13">
        <f t="shared" si="269"/>
        <v>279.86160000000001</v>
      </c>
      <c r="M706" s="13">
        <f t="shared" si="270"/>
        <v>437.5</v>
      </c>
      <c r="N706" s="13">
        <f t="shared" si="271"/>
        <v>548.84</v>
      </c>
      <c r="O706" s="11">
        <f t="shared" si="272"/>
        <v>111.34000000000003</v>
      </c>
      <c r="P706" s="11">
        <f t="shared" si="273"/>
        <v>111.34000000000003</v>
      </c>
      <c r="Q706" s="11">
        <f t="shared" si="274"/>
        <v>-4.0000000001327862E-4</v>
      </c>
      <c r="R706" s="15">
        <f t="shared" si="275"/>
        <v>111.34000000000003</v>
      </c>
      <c r="S706" s="15">
        <f t="shared" si="276"/>
        <v>0</v>
      </c>
      <c r="T706" s="15">
        <f t="shared" si="277"/>
        <v>0</v>
      </c>
      <c r="U706" s="121">
        <f>'05-21 Hourly Purch Alloc'!J700</f>
        <v>22.034896379506524</v>
      </c>
      <c r="V706" s="109">
        <f t="shared" si="278"/>
        <v>2453.365362894257</v>
      </c>
      <c r="W706" s="16">
        <f t="shared" si="279"/>
        <v>21.206728953433903</v>
      </c>
      <c r="X706" s="17">
        <f t="shared" si="280"/>
        <v>0</v>
      </c>
      <c r="Y706" s="18">
        <f t="shared" si="281"/>
        <v>0</v>
      </c>
      <c r="Z706" s="191"/>
      <c r="AA706" s="113">
        <f t="shared" si="282"/>
        <v>2361.1572016753312</v>
      </c>
      <c r="AB706" s="4">
        <f t="shared" si="283"/>
        <v>92.208161218925852</v>
      </c>
      <c r="AD706" s="8"/>
      <c r="AE706" s="46">
        <f>'05-21 Gen Pivot'!V700</f>
        <v>279.86160000000001</v>
      </c>
      <c r="AF706" s="120">
        <f>'05-21 KP Int Load &amp; Marg Loss'!N696</f>
        <v>548.84</v>
      </c>
      <c r="AG706" s="47">
        <f>'05-21 KP Int Load &amp; Marg Loss'!V696</f>
        <v>7.08</v>
      </c>
      <c r="AH706" s="46">
        <f>'05-21 Gen Pivot'!W700</f>
        <v>437.5</v>
      </c>
      <c r="AJ706" s="122">
        <f>'05-21 Gen Pivot'!Y700</f>
        <v>374.5</v>
      </c>
      <c r="AL706" s="8">
        <f t="shared" si="285"/>
        <v>63</v>
      </c>
      <c r="AN706" s="8">
        <f t="shared" si="286"/>
        <v>279.86160000000001</v>
      </c>
      <c r="AP706" s="12">
        <f t="shared" si="287"/>
        <v>-157.63839999999999</v>
      </c>
      <c r="AR706" s="122">
        <f>'05-21 Gen Pivot'!X700</f>
        <v>1473</v>
      </c>
    </row>
    <row r="707" spans="1:44" x14ac:dyDescent="0.25">
      <c r="A707" s="126">
        <f t="shared" si="284"/>
        <v>44345.999999998312</v>
      </c>
      <c r="B707" s="171">
        <v>385</v>
      </c>
      <c r="C707" s="98"/>
      <c r="D707" s="98"/>
      <c r="E707" s="89">
        <f t="shared" si="263"/>
        <v>385</v>
      </c>
      <c r="F707" s="29">
        <f t="shared" si="264"/>
        <v>696</v>
      </c>
      <c r="G707" s="28" t="str">
        <f t="shared" si="265"/>
        <v>Yes</v>
      </c>
      <c r="H707" s="33">
        <f>'05-21 Hourly Purch Alloc'!F701</f>
        <v>238.87700000000001</v>
      </c>
      <c r="I707" s="23">
        <f t="shared" si="266"/>
        <v>6.67</v>
      </c>
      <c r="J707" s="13">
        <f t="shared" si="267"/>
        <v>238.87700000000001</v>
      </c>
      <c r="K707" s="96">
        <f t="shared" si="268"/>
        <v>238.87700000000001</v>
      </c>
      <c r="L707" s="13">
        <f t="shared" si="269"/>
        <v>279.68</v>
      </c>
      <c r="M707" s="13">
        <f t="shared" si="270"/>
        <v>433.5</v>
      </c>
      <c r="N707" s="13">
        <f t="shared" si="271"/>
        <v>525.23</v>
      </c>
      <c r="O707" s="11">
        <f t="shared" si="272"/>
        <v>91.730000000000018</v>
      </c>
      <c r="P707" s="11">
        <f t="shared" si="273"/>
        <v>91.730000000000018</v>
      </c>
      <c r="Q707" s="11">
        <f t="shared" si="274"/>
        <v>-2.9999999999290594E-3</v>
      </c>
      <c r="R707" s="15">
        <f t="shared" si="275"/>
        <v>91.730000000000018</v>
      </c>
      <c r="S707" s="15">
        <f t="shared" si="276"/>
        <v>0</v>
      </c>
      <c r="T707" s="15">
        <f t="shared" si="277"/>
        <v>0</v>
      </c>
      <c r="U707" s="121">
        <f>'05-21 Hourly Purch Alloc'!J701</f>
        <v>20.442063279428325</v>
      </c>
      <c r="V707" s="109">
        <f t="shared" si="278"/>
        <v>1875.1504646219607</v>
      </c>
      <c r="W707" s="16">
        <f t="shared" si="279"/>
        <v>21.206728953433903</v>
      </c>
      <c r="X707" s="17">
        <f t="shared" si="280"/>
        <v>0</v>
      </c>
      <c r="Y707" s="18">
        <f t="shared" si="281"/>
        <v>0</v>
      </c>
      <c r="Z707" s="191"/>
      <c r="AA707" s="113">
        <f t="shared" si="282"/>
        <v>1875.1504646219607</v>
      </c>
      <c r="AB707" s="4">
        <f t="shared" si="283"/>
        <v>0</v>
      </c>
      <c r="AD707" s="8"/>
      <c r="AE707" s="46">
        <f>'05-21 Gen Pivot'!V701</f>
        <v>279.68</v>
      </c>
      <c r="AF707" s="120">
        <f>'05-21 KP Int Load &amp; Marg Loss'!N697</f>
        <v>525.23</v>
      </c>
      <c r="AG707" s="47">
        <f>'05-21 KP Int Load &amp; Marg Loss'!V697</f>
        <v>6.67</v>
      </c>
      <c r="AH707" s="46">
        <f>'05-21 Gen Pivot'!W701</f>
        <v>433.5</v>
      </c>
      <c r="AJ707" s="122">
        <f>'05-21 Gen Pivot'!Y701</f>
        <v>370.5</v>
      </c>
      <c r="AL707" s="8">
        <f t="shared" si="285"/>
        <v>63</v>
      </c>
      <c r="AN707" s="8">
        <f t="shared" si="286"/>
        <v>279.68</v>
      </c>
      <c r="AP707" s="12">
        <f t="shared" si="287"/>
        <v>-153.82</v>
      </c>
      <c r="AR707" s="122">
        <f>'05-21 Gen Pivot'!X701</f>
        <v>1473</v>
      </c>
    </row>
    <row r="708" spans="1:44" x14ac:dyDescent="0.25">
      <c r="A708" s="126">
        <f t="shared" si="284"/>
        <v>44346.041666664976</v>
      </c>
      <c r="B708" s="171">
        <v>385</v>
      </c>
      <c r="C708" s="98"/>
      <c r="D708" s="98"/>
      <c r="E708" s="89">
        <f t="shared" si="263"/>
        <v>385</v>
      </c>
      <c r="F708" s="29">
        <f t="shared" si="264"/>
        <v>697</v>
      </c>
      <c r="G708" s="28" t="str">
        <f t="shared" si="265"/>
        <v>Yes</v>
      </c>
      <c r="H708" s="33">
        <f>'05-21 Hourly Purch Alloc'!F702</f>
        <v>222.07899999999998</v>
      </c>
      <c r="I708" s="23">
        <f t="shared" si="266"/>
        <v>6.1599999999999993</v>
      </c>
      <c r="J708" s="13">
        <f t="shared" si="267"/>
        <v>222.07899999999998</v>
      </c>
      <c r="K708" s="96">
        <f t="shared" si="268"/>
        <v>222.07899999999998</v>
      </c>
      <c r="L708" s="13">
        <f t="shared" si="269"/>
        <v>279.9128</v>
      </c>
      <c r="M708" s="13">
        <f t="shared" si="270"/>
        <v>442</v>
      </c>
      <c r="N708" s="13">
        <f t="shared" si="271"/>
        <v>508.15000000000003</v>
      </c>
      <c r="O708" s="11">
        <f t="shared" si="272"/>
        <v>66.150000000000034</v>
      </c>
      <c r="P708" s="11">
        <f t="shared" si="273"/>
        <v>66.150000000000034</v>
      </c>
      <c r="Q708" s="11">
        <f t="shared" si="274"/>
        <v>1.799999999946067E-3</v>
      </c>
      <c r="R708" s="15">
        <f t="shared" si="275"/>
        <v>66.150000000000034</v>
      </c>
      <c r="S708" s="15">
        <f t="shared" si="276"/>
        <v>0</v>
      </c>
      <c r="T708" s="15">
        <f t="shared" si="277"/>
        <v>0</v>
      </c>
      <c r="U708" s="121">
        <f>'05-21 Hourly Purch Alloc'!J702</f>
        <v>17.896615231516716</v>
      </c>
      <c r="V708" s="109">
        <f t="shared" si="278"/>
        <v>1183.8610975648314</v>
      </c>
      <c r="W708" s="16">
        <f t="shared" si="279"/>
        <v>21.206728953433903</v>
      </c>
      <c r="X708" s="17">
        <f t="shared" si="280"/>
        <v>0</v>
      </c>
      <c r="Y708" s="18">
        <f t="shared" si="281"/>
        <v>0</v>
      </c>
      <c r="Z708" s="191"/>
      <c r="AA708" s="113">
        <f t="shared" si="282"/>
        <v>1183.8610975648314</v>
      </c>
      <c r="AB708" s="4">
        <f t="shared" si="283"/>
        <v>0</v>
      </c>
      <c r="AD708" s="8"/>
      <c r="AE708" s="46">
        <f>'05-21 Gen Pivot'!V702</f>
        <v>279.9128</v>
      </c>
      <c r="AF708" s="120">
        <f>'05-21 KP Int Load &amp; Marg Loss'!N698</f>
        <v>508.15000000000003</v>
      </c>
      <c r="AG708" s="47">
        <f>'05-21 KP Int Load &amp; Marg Loss'!V698</f>
        <v>6.1599999999999993</v>
      </c>
      <c r="AH708" s="46">
        <f>'05-21 Gen Pivot'!W702</f>
        <v>442</v>
      </c>
      <c r="AJ708" s="122">
        <f>'05-21 Gen Pivot'!Y702</f>
        <v>379</v>
      </c>
      <c r="AL708" s="8">
        <f t="shared" si="285"/>
        <v>63</v>
      </c>
      <c r="AN708" s="8">
        <f t="shared" si="286"/>
        <v>279.9128</v>
      </c>
      <c r="AP708" s="12">
        <f t="shared" si="287"/>
        <v>-162.0872</v>
      </c>
      <c r="AR708" s="122">
        <f>'05-21 Gen Pivot'!X702</f>
        <v>1473</v>
      </c>
    </row>
    <row r="709" spans="1:44" x14ac:dyDescent="0.25">
      <c r="A709" s="126">
        <f t="shared" si="284"/>
        <v>44346.08333333164</v>
      </c>
      <c r="B709" s="171">
        <v>385</v>
      </c>
      <c r="C709" s="98"/>
      <c r="D709" s="98"/>
      <c r="E709" s="89">
        <f t="shared" si="263"/>
        <v>385</v>
      </c>
      <c r="F709" s="29">
        <f t="shared" si="264"/>
        <v>698</v>
      </c>
      <c r="G709" s="28" t="str">
        <f t="shared" si="265"/>
        <v>Yes</v>
      </c>
      <c r="H709" s="33">
        <f>'05-21 Hourly Purch Alloc'!F703</f>
        <v>212.30600000000001</v>
      </c>
      <c r="I709" s="23">
        <f t="shared" si="266"/>
        <v>6.0699999999999994</v>
      </c>
      <c r="J709" s="13">
        <f t="shared" si="267"/>
        <v>212.30600000000001</v>
      </c>
      <c r="K709" s="96">
        <f t="shared" si="268"/>
        <v>212.30600000000001</v>
      </c>
      <c r="L709" s="13">
        <f t="shared" si="269"/>
        <v>279.82959999999997</v>
      </c>
      <c r="M709" s="13">
        <f t="shared" si="270"/>
        <v>434</v>
      </c>
      <c r="N709" s="13">
        <f t="shared" si="271"/>
        <v>498.21</v>
      </c>
      <c r="O709" s="11">
        <f t="shared" si="272"/>
        <v>64.20999999999998</v>
      </c>
      <c r="P709" s="11">
        <f t="shared" si="273"/>
        <v>64.20999999999998</v>
      </c>
      <c r="Q709" s="11">
        <f t="shared" si="274"/>
        <v>-4.3999999999755346E-3</v>
      </c>
      <c r="R709" s="15">
        <f t="shared" si="275"/>
        <v>64.20999999999998</v>
      </c>
      <c r="S709" s="15">
        <f t="shared" si="276"/>
        <v>0</v>
      </c>
      <c r="T709" s="15">
        <f t="shared" si="277"/>
        <v>0</v>
      </c>
      <c r="U709" s="121">
        <f>'05-21 Hourly Purch Alloc'!J703</f>
        <v>17.668932729173928</v>
      </c>
      <c r="V709" s="109">
        <f t="shared" si="278"/>
        <v>1134.5221705402575</v>
      </c>
      <c r="W709" s="16">
        <f t="shared" si="279"/>
        <v>21.206728953433903</v>
      </c>
      <c r="X709" s="17">
        <f t="shared" si="280"/>
        <v>0</v>
      </c>
      <c r="Y709" s="18">
        <f t="shared" si="281"/>
        <v>0</v>
      </c>
      <c r="Z709" s="191"/>
      <c r="AA709" s="113">
        <f t="shared" si="282"/>
        <v>1134.5221705402575</v>
      </c>
      <c r="AB709" s="4">
        <f t="shared" si="283"/>
        <v>0</v>
      </c>
      <c r="AD709" s="8"/>
      <c r="AE709" s="46">
        <f>'05-21 Gen Pivot'!V703</f>
        <v>279.82959999999997</v>
      </c>
      <c r="AF709" s="120">
        <f>'05-21 KP Int Load &amp; Marg Loss'!N699</f>
        <v>498.21</v>
      </c>
      <c r="AG709" s="47">
        <f>'05-21 KP Int Load &amp; Marg Loss'!V699</f>
        <v>6.0699999999999994</v>
      </c>
      <c r="AH709" s="46">
        <f>'05-21 Gen Pivot'!W703</f>
        <v>434</v>
      </c>
      <c r="AJ709" s="122">
        <f>'05-21 Gen Pivot'!Y703</f>
        <v>371</v>
      </c>
      <c r="AL709" s="8">
        <f t="shared" si="285"/>
        <v>63</v>
      </c>
      <c r="AN709" s="8">
        <f t="shared" si="286"/>
        <v>279.82959999999997</v>
      </c>
      <c r="AP709" s="12">
        <f t="shared" si="287"/>
        <v>-154.17040000000003</v>
      </c>
      <c r="AR709" s="122">
        <f>'05-21 Gen Pivot'!X703</f>
        <v>1473</v>
      </c>
    </row>
    <row r="710" spans="1:44" x14ac:dyDescent="0.25">
      <c r="A710" s="126">
        <f t="shared" si="284"/>
        <v>44346.124999998305</v>
      </c>
      <c r="B710" s="171">
        <v>385</v>
      </c>
      <c r="C710" s="98"/>
      <c r="D710" s="98"/>
      <c r="E710" s="89">
        <f t="shared" si="263"/>
        <v>385</v>
      </c>
      <c r="F710" s="29">
        <f t="shared" si="264"/>
        <v>699</v>
      </c>
      <c r="G710" s="28" t="str">
        <f t="shared" si="265"/>
        <v>Yes</v>
      </c>
      <c r="H710" s="33">
        <f>'05-21 Hourly Purch Alloc'!F704</f>
        <v>199.67700000000002</v>
      </c>
      <c r="I710" s="23">
        <f t="shared" si="266"/>
        <v>6.2700000000000005</v>
      </c>
      <c r="J710" s="13">
        <f t="shared" si="267"/>
        <v>199.67700000000002</v>
      </c>
      <c r="K710" s="96">
        <f t="shared" si="268"/>
        <v>199.67700000000002</v>
      </c>
      <c r="L710" s="13">
        <f t="shared" si="269"/>
        <v>279.7792</v>
      </c>
      <c r="M710" s="13">
        <f t="shared" si="270"/>
        <v>423</v>
      </c>
      <c r="N710" s="13">
        <f t="shared" si="271"/>
        <v>485.72999999999996</v>
      </c>
      <c r="O710" s="11">
        <f t="shared" si="272"/>
        <v>62.729999999999961</v>
      </c>
      <c r="P710" s="11">
        <f t="shared" si="273"/>
        <v>62.729999999999961</v>
      </c>
      <c r="Q710" s="11">
        <f t="shared" si="274"/>
        <v>-3.7999999999556167E-3</v>
      </c>
      <c r="R710" s="15">
        <f t="shared" si="275"/>
        <v>62.729999999999961</v>
      </c>
      <c r="S710" s="15">
        <f t="shared" si="276"/>
        <v>0</v>
      </c>
      <c r="T710" s="15">
        <f t="shared" si="277"/>
        <v>0</v>
      </c>
      <c r="U710" s="121">
        <f>'05-21 Hourly Purch Alloc'!J704</f>
        <v>17.470601311117452</v>
      </c>
      <c r="V710" s="109">
        <f t="shared" si="278"/>
        <v>1095.9308202463972</v>
      </c>
      <c r="W710" s="16">
        <f t="shared" si="279"/>
        <v>21.206728953433903</v>
      </c>
      <c r="X710" s="17">
        <f t="shared" si="280"/>
        <v>0</v>
      </c>
      <c r="Y710" s="18">
        <f t="shared" si="281"/>
        <v>0</v>
      </c>
      <c r="Z710" s="191"/>
      <c r="AA710" s="113">
        <f t="shared" si="282"/>
        <v>1095.9308202463972</v>
      </c>
      <c r="AB710" s="4">
        <f t="shared" si="283"/>
        <v>0</v>
      </c>
      <c r="AD710" s="8"/>
      <c r="AE710" s="46">
        <f>'05-21 Gen Pivot'!V704</f>
        <v>279.7792</v>
      </c>
      <c r="AF710" s="120">
        <f>'05-21 KP Int Load &amp; Marg Loss'!N700</f>
        <v>485.72999999999996</v>
      </c>
      <c r="AG710" s="47">
        <f>'05-21 KP Int Load &amp; Marg Loss'!V700</f>
        <v>6.2700000000000005</v>
      </c>
      <c r="AH710" s="46">
        <f>'05-21 Gen Pivot'!W704</f>
        <v>423</v>
      </c>
      <c r="AJ710" s="122">
        <f>'05-21 Gen Pivot'!Y704</f>
        <v>360</v>
      </c>
      <c r="AL710" s="8">
        <f t="shared" si="285"/>
        <v>63</v>
      </c>
      <c r="AN710" s="8">
        <f t="shared" si="286"/>
        <v>279.7792</v>
      </c>
      <c r="AP710" s="12">
        <f t="shared" si="287"/>
        <v>-143.2208</v>
      </c>
      <c r="AR710" s="122">
        <f>'05-21 Gen Pivot'!X704</f>
        <v>1473</v>
      </c>
    </row>
    <row r="711" spans="1:44" x14ac:dyDescent="0.25">
      <c r="A711" s="126">
        <f t="shared" si="284"/>
        <v>44346.166666664969</v>
      </c>
      <c r="B711" s="171">
        <v>385</v>
      </c>
      <c r="C711" s="98"/>
      <c r="D711" s="98"/>
      <c r="E711" s="89">
        <f t="shared" si="263"/>
        <v>385</v>
      </c>
      <c r="F711" s="29">
        <f t="shared" si="264"/>
        <v>700</v>
      </c>
      <c r="G711" s="28" t="str">
        <f t="shared" si="265"/>
        <v>Yes</v>
      </c>
      <c r="H711" s="33">
        <f>'05-21 Hourly Purch Alloc'!F705</f>
        <v>200.756</v>
      </c>
      <c r="I711" s="23">
        <f t="shared" si="266"/>
        <v>6.18</v>
      </c>
      <c r="J711" s="13">
        <f t="shared" si="267"/>
        <v>200.756</v>
      </c>
      <c r="K711" s="96">
        <f t="shared" si="268"/>
        <v>200.756</v>
      </c>
      <c r="L711" s="13">
        <f t="shared" si="269"/>
        <v>279.93360000000001</v>
      </c>
      <c r="M711" s="13">
        <f t="shared" si="270"/>
        <v>437.5</v>
      </c>
      <c r="N711" s="13">
        <f t="shared" si="271"/>
        <v>486.86999999999995</v>
      </c>
      <c r="O711" s="11">
        <f t="shared" si="272"/>
        <v>49.369999999999948</v>
      </c>
      <c r="P711" s="11">
        <f t="shared" si="273"/>
        <v>49.369999999999948</v>
      </c>
      <c r="Q711" s="11">
        <f t="shared" si="274"/>
        <v>-3.999999999564352E-4</v>
      </c>
      <c r="R711" s="15">
        <f t="shared" si="275"/>
        <v>49.369999999999948</v>
      </c>
      <c r="S711" s="15">
        <f t="shared" si="276"/>
        <v>0</v>
      </c>
      <c r="T711" s="15">
        <f t="shared" si="277"/>
        <v>0</v>
      </c>
      <c r="U711" s="121">
        <f>'05-21 Hourly Purch Alloc'!J705</f>
        <v>16.797350594751837</v>
      </c>
      <c r="V711" s="109">
        <f t="shared" si="278"/>
        <v>829.28519886289735</v>
      </c>
      <c r="W711" s="16">
        <f t="shared" si="279"/>
        <v>21.206728953433903</v>
      </c>
      <c r="X711" s="17">
        <f t="shared" si="280"/>
        <v>0</v>
      </c>
      <c r="Y711" s="18">
        <f t="shared" si="281"/>
        <v>0</v>
      </c>
      <c r="Z711" s="191"/>
      <c r="AA711" s="113">
        <f t="shared" si="282"/>
        <v>829.28519886289735</v>
      </c>
      <c r="AB711" s="4">
        <f t="shared" si="283"/>
        <v>0</v>
      </c>
      <c r="AD711" s="8"/>
      <c r="AE711" s="46">
        <f>'05-21 Gen Pivot'!V705</f>
        <v>279.93360000000001</v>
      </c>
      <c r="AF711" s="120">
        <f>'05-21 KP Int Load &amp; Marg Loss'!N701</f>
        <v>486.86999999999995</v>
      </c>
      <c r="AG711" s="47">
        <f>'05-21 KP Int Load &amp; Marg Loss'!V701</f>
        <v>6.18</v>
      </c>
      <c r="AH711" s="46">
        <f>'05-21 Gen Pivot'!W705</f>
        <v>437.5</v>
      </c>
      <c r="AJ711" s="122">
        <f>'05-21 Gen Pivot'!Y705</f>
        <v>374.5</v>
      </c>
      <c r="AL711" s="8">
        <f t="shared" si="285"/>
        <v>63</v>
      </c>
      <c r="AN711" s="8">
        <f t="shared" si="286"/>
        <v>279.93360000000001</v>
      </c>
      <c r="AP711" s="12">
        <f t="shared" si="287"/>
        <v>-157.56639999999999</v>
      </c>
      <c r="AR711" s="122">
        <f>'05-21 Gen Pivot'!X705</f>
        <v>1473</v>
      </c>
    </row>
    <row r="712" spans="1:44" x14ac:dyDescent="0.25">
      <c r="A712" s="126">
        <f t="shared" si="284"/>
        <v>44346.208333331633</v>
      </c>
      <c r="B712" s="171">
        <v>385</v>
      </c>
      <c r="C712" s="98"/>
      <c r="D712" s="98"/>
      <c r="E712" s="89">
        <f t="shared" si="263"/>
        <v>385</v>
      </c>
      <c r="F712" s="29">
        <f t="shared" si="264"/>
        <v>701</v>
      </c>
      <c r="G712" s="28" t="str">
        <f t="shared" si="265"/>
        <v>Yes</v>
      </c>
      <c r="H712" s="33">
        <f>'05-21 Hourly Purch Alloc'!F706</f>
        <v>201.053</v>
      </c>
      <c r="I712" s="23">
        <f t="shared" si="266"/>
        <v>6.0699999999999994</v>
      </c>
      <c r="J712" s="13">
        <f t="shared" si="267"/>
        <v>201.053</v>
      </c>
      <c r="K712" s="96">
        <f t="shared" si="268"/>
        <v>201.053</v>
      </c>
      <c r="L712" s="13">
        <f t="shared" si="269"/>
        <v>280.33920000000001</v>
      </c>
      <c r="M712" s="13">
        <f t="shared" si="270"/>
        <v>519.5</v>
      </c>
      <c r="N712" s="13">
        <f t="shared" si="271"/>
        <v>486.47999999999996</v>
      </c>
      <c r="O712" s="11">
        <f t="shared" si="272"/>
        <v>0</v>
      </c>
      <c r="P712" s="11">
        <f t="shared" si="273"/>
        <v>0</v>
      </c>
      <c r="Q712" s="11">
        <f t="shared" si="274"/>
        <v>0</v>
      </c>
      <c r="R712" s="15">
        <f t="shared" si="275"/>
        <v>0</v>
      </c>
      <c r="S712" s="15">
        <f t="shared" si="276"/>
        <v>0</v>
      </c>
      <c r="T712" s="15">
        <f t="shared" si="277"/>
        <v>0</v>
      </c>
      <c r="U712" s="121">
        <f>'05-21 Hourly Purch Alloc'!J706</f>
        <v>17.180017209392549</v>
      </c>
      <c r="V712" s="109">
        <f t="shared" si="278"/>
        <v>0</v>
      </c>
      <c r="W712" s="16">
        <f t="shared" si="279"/>
        <v>21.206728953433903</v>
      </c>
      <c r="X712" s="17">
        <f t="shared" si="280"/>
        <v>0</v>
      </c>
      <c r="Y712" s="18">
        <f t="shared" si="281"/>
        <v>0</v>
      </c>
      <c r="Z712" s="191"/>
      <c r="AA712" s="113">
        <f t="shared" si="282"/>
        <v>0</v>
      </c>
      <c r="AB712" s="4">
        <f t="shared" si="283"/>
        <v>0</v>
      </c>
      <c r="AD712" s="8"/>
      <c r="AE712" s="46">
        <f>'05-21 Gen Pivot'!V706</f>
        <v>280.33920000000001</v>
      </c>
      <c r="AF712" s="120">
        <f>'05-21 KP Int Load &amp; Marg Loss'!N702</f>
        <v>486.47999999999996</v>
      </c>
      <c r="AG712" s="47">
        <f>'05-21 KP Int Load &amp; Marg Loss'!V702</f>
        <v>6.0699999999999994</v>
      </c>
      <c r="AH712" s="46">
        <f>'05-21 Gen Pivot'!W706</f>
        <v>519.5</v>
      </c>
      <c r="AJ712" s="122">
        <f>'05-21 Gen Pivot'!Y706</f>
        <v>456.5</v>
      </c>
      <c r="AL712" s="8">
        <f t="shared" si="285"/>
        <v>63</v>
      </c>
      <c r="AN712" s="8">
        <f t="shared" si="286"/>
        <v>280.33920000000001</v>
      </c>
      <c r="AP712" s="12">
        <f t="shared" si="287"/>
        <v>-239.16079999999999</v>
      </c>
      <c r="AR712" s="122">
        <f>'05-21 Gen Pivot'!X706</f>
        <v>1473</v>
      </c>
    </row>
    <row r="713" spans="1:44" x14ac:dyDescent="0.25">
      <c r="A713" s="126">
        <f t="shared" si="284"/>
        <v>44346.249999998297</v>
      </c>
      <c r="B713" s="171">
        <v>385</v>
      </c>
      <c r="C713" s="98"/>
      <c r="D713" s="98"/>
      <c r="E713" s="89">
        <f t="shared" si="263"/>
        <v>385</v>
      </c>
      <c r="F713" s="29">
        <f t="shared" si="264"/>
        <v>702</v>
      </c>
      <c r="G713" s="28" t="str">
        <f t="shared" si="265"/>
        <v>Yes</v>
      </c>
      <c r="H713" s="33">
        <f>'05-21 Hourly Purch Alloc'!F707</f>
        <v>205.54400000000001</v>
      </c>
      <c r="I713" s="23">
        <f t="shared" si="266"/>
        <v>5.7599999999999989</v>
      </c>
      <c r="J713" s="13">
        <f t="shared" si="267"/>
        <v>205.54400000000001</v>
      </c>
      <c r="K713" s="96">
        <f t="shared" si="268"/>
        <v>205.54400000000001</v>
      </c>
      <c r="L713" s="13">
        <f t="shared" si="269"/>
        <v>280.06</v>
      </c>
      <c r="M713" s="13">
        <f t="shared" si="270"/>
        <v>462</v>
      </c>
      <c r="N713" s="13">
        <f t="shared" si="271"/>
        <v>490.65</v>
      </c>
      <c r="O713" s="11">
        <f t="shared" si="272"/>
        <v>28.649999999999977</v>
      </c>
      <c r="P713" s="11">
        <f t="shared" si="273"/>
        <v>28.649999999999977</v>
      </c>
      <c r="Q713" s="11">
        <f t="shared" si="274"/>
        <v>0.71400000000005548</v>
      </c>
      <c r="R713" s="15">
        <f t="shared" si="275"/>
        <v>28.649999999999977</v>
      </c>
      <c r="S713" s="15">
        <f t="shared" si="276"/>
        <v>0</v>
      </c>
      <c r="T713" s="15">
        <f t="shared" si="277"/>
        <v>0</v>
      </c>
      <c r="U713" s="121">
        <f>'05-21 Hourly Purch Alloc'!J707</f>
        <v>17.180000389211067</v>
      </c>
      <c r="V713" s="109">
        <f t="shared" si="278"/>
        <v>492.20701115089668</v>
      </c>
      <c r="W713" s="16">
        <f t="shared" si="279"/>
        <v>21.206728953433903</v>
      </c>
      <c r="X713" s="17">
        <f t="shared" si="280"/>
        <v>0</v>
      </c>
      <c r="Y713" s="18">
        <f t="shared" si="281"/>
        <v>0</v>
      </c>
      <c r="Z713" s="191"/>
      <c r="AA713" s="113">
        <f t="shared" si="282"/>
        <v>492.20701115089668</v>
      </c>
      <c r="AB713" s="4">
        <f t="shared" si="283"/>
        <v>0</v>
      </c>
      <c r="AD713" s="8"/>
      <c r="AE713" s="46">
        <f>'05-21 Gen Pivot'!V707</f>
        <v>280.06</v>
      </c>
      <c r="AF713" s="120">
        <f>'05-21 KP Int Load &amp; Marg Loss'!N703</f>
        <v>490.65</v>
      </c>
      <c r="AG713" s="47">
        <f>'05-21 KP Int Load &amp; Marg Loss'!V703</f>
        <v>5.7599999999999989</v>
      </c>
      <c r="AH713" s="46">
        <f>'05-21 Gen Pivot'!W707</f>
        <v>462</v>
      </c>
      <c r="AJ713" s="122">
        <f>'05-21 Gen Pivot'!Y707</f>
        <v>399</v>
      </c>
      <c r="AL713" s="8">
        <f t="shared" si="285"/>
        <v>63</v>
      </c>
      <c r="AN713" s="8">
        <f t="shared" si="286"/>
        <v>280.06</v>
      </c>
      <c r="AP713" s="12">
        <f t="shared" si="287"/>
        <v>-181.94</v>
      </c>
      <c r="AR713" s="122">
        <f>'05-21 Gen Pivot'!X707</f>
        <v>1473</v>
      </c>
    </row>
    <row r="714" spans="1:44" x14ac:dyDescent="0.25">
      <c r="A714" s="126">
        <f t="shared" si="284"/>
        <v>44346.291666664962</v>
      </c>
      <c r="B714" s="171">
        <v>385</v>
      </c>
      <c r="C714" s="98"/>
      <c r="D714" s="98"/>
      <c r="E714" s="89">
        <f t="shared" si="263"/>
        <v>385</v>
      </c>
      <c r="F714" s="29">
        <f t="shared" si="264"/>
        <v>703</v>
      </c>
      <c r="G714" s="28" t="str">
        <f t="shared" si="265"/>
        <v>Yes</v>
      </c>
      <c r="H714" s="33">
        <f>'05-21 Hourly Purch Alloc'!F708</f>
        <v>207.30599999999998</v>
      </c>
      <c r="I714" s="23">
        <f t="shared" si="266"/>
        <v>5.8699999999999992</v>
      </c>
      <c r="J714" s="13">
        <f t="shared" si="267"/>
        <v>207.30599999999998</v>
      </c>
      <c r="K714" s="96">
        <f t="shared" si="268"/>
        <v>207.30599999999998</v>
      </c>
      <c r="L714" s="13">
        <f t="shared" si="269"/>
        <v>280.31360000000001</v>
      </c>
      <c r="M714" s="13">
        <f t="shared" si="270"/>
        <v>506</v>
      </c>
      <c r="N714" s="13">
        <f t="shared" si="271"/>
        <v>492.38</v>
      </c>
      <c r="O714" s="11">
        <f t="shared" si="272"/>
        <v>0</v>
      </c>
      <c r="P714" s="11">
        <f t="shared" si="273"/>
        <v>0</v>
      </c>
      <c r="Q714" s="11">
        <f t="shared" si="274"/>
        <v>0</v>
      </c>
      <c r="R714" s="15">
        <f t="shared" si="275"/>
        <v>0</v>
      </c>
      <c r="S714" s="15">
        <f t="shared" si="276"/>
        <v>0</v>
      </c>
      <c r="T714" s="15">
        <f t="shared" si="277"/>
        <v>0</v>
      </c>
      <c r="U714" s="121">
        <f>'05-21 Hourly Purch Alloc'!J708</f>
        <v>17.269968066529675</v>
      </c>
      <c r="V714" s="109">
        <f t="shared" si="278"/>
        <v>0</v>
      </c>
      <c r="W714" s="16">
        <f t="shared" si="279"/>
        <v>21.206728953433903</v>
      </c>
      <c r="X714" s="17">
        <f t="shared" si="280"/>
        <v>0</v>
      </c>
      <c r="Y714" s="18">
        <f t="shared" si="281"/>
        <v>0</v>
      </c>
      <c r="Z714" s="191"/>
      <c r="AA714" s="113">
        <f t="shared" si="282"/>
        <v>0</v>
      </c>
      <c r="AB714" s="4">
        <f t="shared" si="283"/>
        <v>0</v>
      </c>
      <c r="AD714" s="8"/>
      <c r="AE714" s="46">
        <f>'05-21 Gen Pivot'!V708</f>
        <v>280.31360000000001</v>
      </c>
      <c r="AF714" s="120">
        <f>'05-21 KP Int Load &amp; Marg Loss'!N704</f>
        <v>492.38</v>
      </c>
      <c r="AG714" s="47">
        <f>'05-21 KP Int Load &amp; Marg Loss'!V704</f>
        <v>5.8699999999999992</v>
      </c>
      <c r="AH714" s="46">
        <f>'05-21 Gen Pivot'!W708</f>
        <v>506</v>
      </c>
      <c r="AJ714" s="122">
        <f>'05-21 Gen Pivot'!Y708</f>
        <v>443</v>
      </c>
      <c r="AL714" s="8">
        <f t="shared" si="285"/>
        <v>63</v>
      </c>
      <c r="AN714" s="8">
        <f t="shared" si="286"/>
        <v>280.31360000000001</v>
      </c>
      <c r="AP714" s="12">
        <f t="shared" si="287"/>
        <v>-225.68639999999999</v>
      </c>
      <c r="AR714" s="122">
        <f>'05-21 Gen Pivot'!X708</f>
        <v>1473</v>
      </c>
    </row>
    <row r="715" spans="1:44" x14ac:dyDescent="0.25">
      <c r="A715" s="126">
        <f t="shared" si="284"/>
        <v>44346.333333331626</v>
      </c>
      <c r="B715" s="171">
        <v>385</v>
      </c>
      <c r="C715" s="98"/>
      <c r="D715" s="98"/>
      <c r="E715" s="89">
        <f t="shared" si="263"/>
        <v>385</v>
      </c>
      <c r="F715" s="29">
        <f t="shared" si="264"/>
        <v>704</v>
      </c>
      <c r="G715" s="28" t="str">
        <f t="shared" si="265"/>
        <v>Yes</v>
      </c>
      <c r="H715" s="33">
        <f>'05-21 Hourly Purch Alloc'!F709</f>
        <v>214.964</v>
      </c>
      <c r="I715" s="23">
        <f t="shared" si="266"/>
        <v>5.76</v>
      </c>
      <c r="J715" s="13">
        <f t="shared" si="267"/>
        <v>214.964</v>
      </c>
      <c r="K715" s="96">
        <f t="shared" si="268"/>
        <v>214.964</v>
      </c>
      <c r="L715" s="13">
        <f t="shared" si="269"/>
        <v>280.49360000000001</v>
      </c>
      <c r="M715" s="13">
        <f t="shared" si="270"/>
        <v>483</v>
      </c>
      <c r="N715" s="13">
        <f t="shared" si="271"/>
        <v>500.06999999999994</v>
      </c>
      <c r="O715" s="11">
        <f t="shared" si="272"/>
        <v>17.069999999999936</v>
      </c>
      <c r="P715" s="11">
        <f t="shared" si="273"/>
        <v>17.069999999999936</v>
      </c>
      <c r="Q715" s="11">
        <f t="shared" si="274"/>
        <v>1.1476000000000681</v>
      </c>
      <c r="R715" s="15">
        <f t="shared" si="275"/>
        <v>17.069999999999936</v>
      </c>
      <c r="S715" s="15">
        <f t="shared" si="276"/>
        <v>0</v>
      </c>
      <c r="T715" s="15">
        <f t="shared" si="277"/>
        <v>0</v>
      </c>
      <c r="U715" s="121">
        <f>'05-21 Hourly Purch Alloc'!J709</f>
        <v>17.559968180718631</v>
      </c>
      <c r="V715" s="109">
        <f t="shared" si="278"/>
        <v>299.74865684486593</v>
      </c>
      <c r="W715" s="16">
        <f t="shared" si="279"/>
        <v>21.206728953433903</v>
      </c>
      <c r="X715" s="17">
        <f t="shared" si="280"/>
        <v>0</v>
      </c>
      <c r="Y715" s="18">
        <f t="shared" si="281"/>
        <v>0</v>
      </c>
      <c r="Z715" s="191"/>
      <c r="AA715" s="113">
        <f t="shared" si="282"/>
        <v>299.74865684486593</v>
      </c>
      <c r="AB715" s="4">
        <f t="shared" si="283"/>
        <v>0</v>
      </c>
      <c r="AD715" s="8"/>
      <c r="AE715" s="46">
        <f>'05-21 Gen Pivot'!V709</f>
        <v>280.49360000000001</v>
      </c>
      <c r="AF715" s="120">
        <f>'05-21 KP Int Load &amp; Marg Loss'!N705</f>
        <v>500.06999999999994</v>
      </c>
      <c r="AG715" s="47">
        <f>'05-21 KP Int Load &amp; Marg Loss'!V705</f>
        <v>5.76</v>
      </c>
      <c r="AH715" s="46">
        <f>'05-21 Gen Pivot'!W709</f>
        <v>483</v>
      </c>
      <c r="AJ715" s="122">
        <f>'05-21 Gen Pivot'!Y709</f>
        <v>458.54999999999995</v>
      </c>
      <c r="AL715" s="8">
        <f t="shared" si="285"/>
        <v>24.450000000000045</v>
      </c>
      <c r="AN715" s="8">
        <f t="shared" si="286"/>
        <v>280.49360000000001</v>
      </c>
      <c r="AP715" s="12">
        <f t="shared" si="287"/>
        <v>-202.50639999999999</v>
      </c>
      <c r="AR715" s="122">
        <f>'05-21 Gen Pivot'!X709</f>
        <v>1473</v>
      </c>
    </row>
    <row r="716" spans="1:44" x14ac:dyDescent="0.25">
      <c r="A716" s="126">
        <f t="shared" si="284"/>
        <v>44346.37499999829</v>
      </c>
      <c r="B716" s="171">
        <v>385</v>
      </c>
      <c r="C716" s="98"/>
      <c r="D716" s="98"/>
      <c r="E716" s="89">
        <f t="shared" si="263"/>
        <v>385</v>
      </c>
      <c r="F716" s="29">
        <f t="shared" si="264"/>
        <v>705</v>
      </c>
      <c r="G716" s="28" t="str">
        <f t="shared" si="265"/>
        <v>Yes</v>
      </c>
      <c r="H716" s="33">
        <f>'05-21 Hourly Purch Alloc'!F710</f>
        <v>237.62699999999998</v>
      </c>
      <c r="I716" s="23">
        <f t="shared" si="266"/>
        <v>5.97</v>
      </c>
      <c r="J716" s="13">
        <f t="shared" si="267"/>
        <v>237.62699999999998</v>
      </c>
      <c r="K716" s="96">
        <f t="shared" si="268"/>
        <v>237.62699999999998</v>
      </c>
      <c r="L716" s="13">
        <f t="shared" si="269"/>
        <v>280.53120000000001</v>
      </c>
      <c r="M716" s="13">
        <f t="shared" si="270"/>
        <v>499</v>
      </c>
      <c r="N716" s="13">
        <f t="shared" si="271"/>
        <v>522.93999999999994</v>
      </c>
      <c r="O716" s="11">
        <f t="shared" si="272"/>
        <v>23.939999999999941</v>
      </c>
      <c r="P716" s="11">
        <f t="shared" si="273"/>
        <v>23.939999999999941</v>
      </c>
      <c r="Q716" s="11">
        <f t="shared" si="274"/>
        <v>1.1882000000000517</v>
      </c>
      <c r="R716" s="15">
        <f t="shared" si="275"/>
        <v>23.939999999999941</v>
      </c>
      <c r="S716" s="15">
        <f t="shared" si="276"/>
        <v>0</v>
      </c>
      <c r="T716" s="15">
        <f t="shared" si="277"/>
        <v>0</v>
      </c>
      <c r="U716" s="121">
        <f>'05-21 Hourly Purch Alloc'!J710</f>
        <v>19.580018263917822</v>
      </c>
      <c r="V716" s="109">
        <f t="shared" si="278"/>
        <v>468.74563723819148</v>
      </c>
      <c r="W716" s="16">
        <f t="shared" si="279"/>
        <v>21.206728953433903</v>
      </c>
      <c r="X716" s="17">
        <f t="shared" si="280"/>
        <v>0</v>
      </c>
      <c r="Y716" s="18">
        <f t="shared" si="281"/>
        <v>0</v>
      </c>
      <c r="Z716" s="191"/>
      <c r="AA716" s="113">
        <f t="shared" si="282"/>
        <v>468.74563723819148</v>
      </c>
      <c r="AB716" s="4">
        <f t="shared" si="283"/>
        <v>0</v>
      </c>
      <c r="AD716" s="8"/>
      <c r="AE716" s="46">
        <f>'05-21 Gen Pivot'!V710</f>
        <v>280.53120000000001</v>
      </c>
      <c r="AF716" s="120">
        <f>'05-21 KP Int Load &amp; Marg Loss'!N706</f>
        <v>522.93999999999994</v>
      </c>
      <c r="AG716" s="47">
        <f>'05-21 KP Int Load &amp; Marg Loss'!V706</f>
        <v>5.97</v>
      </c>
      <c r="AH716" s="46">
        <f>'05-21 Gen Pivot'!W710</f>
        <v>499</v>
      </c>
      <c r="AJ716" s="122">
        <f>'05-21 Gen Pivot'!Y710</f>
        <v>499</v>
      </c>
      <c r="AL716" s="8">
        <f t="shared" si="285"/>
        <v>0</v>
      </c>
      <c r="AN716" s="8">
        <f t="shared" si="286"/>
        <v>280.53120000000001</v>
      </c>
      <c r="AP716" s="12">
        <f t="shared" si="287"/>
        <v>-218.46879999999999</v>
      </c>
      <c r="AR716" s="122">
        <f>'05-21 Gen Pivot'!X710</f>
        <v>1473</v>
      </c>
    </row>
    <row r="717" spans="1:44" x14ac:dyDescent="0.25">
      <c r="A717" s="126">
        <f t="shared" si="284"/>
        <v>44346.416666664954</v>
      </c>
      <c r="B717" s="171">
        <v>385</v>
      </c>
      <c r="C717" s="98"/>
      <c r="D717" s="98"/>
      <c r="E717" s="89">
        <f t="shared" ref="E717:E750" si="288">SUM(B717:D717)</f>
        <v>385</v>
      </c>
      <c r="F717" s="29">
        <f t="shared" ref="F717:F750" si="289">IF(E717&gt;0,F716+1,0)</f>
        <v>706</v>
      </c>
      <c r="G717" s="28" t="str">
        <f t="shared" ref="G717:G747" si="290">IF(MAX(F717:F723)&gt;6,"Yes",0)</f>
        <v>Yes</v>
      </c>
      <c r="H717" s="33">
        <f>'05-21 Hourly Purch Alloc'!F711</f>
        <v>242.06200000000001</v>
      </c>
      <c r="I717" s="23">
        <f t="shared" ref="I717:I755" si="291">AG717</f>
        <v>6.26</v>
      </c>
      <c r="J717" s="13">
        <f t="shared" ref="J717:J755" si="292">MIN(E717,H717)</f>
        <v>242.06200000000001</v>
      </c>
      <c r="K717" s="96">
        <f t="shared" ref="K717:K755" si="293">IF(J717=0,0,IF(G717&lt;&gt;"Yes",0,J717))</f>
        <v>242.06200000000001</v>
      </c>
      <c r="L717" s="13">
        <f t="shared" ref="L717:L755" si="294">AN717</f>
        <v>288.01440000000002</v>
      </c>
      <c r="M717" s="13">
        <f t="shared" ref="M717:M755" si="295">AH717</f>
        <v>593</v>
      </c>
      <c r="N717" s="13">
        <f t="shared" ref="N717:N755" si="296">AF717</f>
        <v>536.35</v>
      </c>
      <c r="O717" s="11">
        <f t="shared" ref="O717:O755" si="297">MAX(N717-M717,0)</f>
        <v>0</v>
      </c>
      <c r="P717" s="11">
        <f t="shared" ref="P717:P755" si="298">MIN(K717,O717)</f>
        <v>0</v>
      </c>
      <c r="Q717" s="11">
        <f t="shared" ref="Q717:Q755" si="299">IF(P717&lt;=0,0,L717+I717+H717-N717)</f>
        <v>0</v>
      </c>
      <c r="R717" s="15">
        <f t="shared" ref="R717:R755" si="300">IF($P717&gt;0,MIN($P717,$E717)*(B717/$E717),0)</f>
        <v>0</v>
      </c>
      <c r="S717" s="15">
        <f t="shared" ref="S717:S755" si="301">IF($P717&gt;0,MIN($P717,$E717)*(C717/$E717),0)</f>
        <v>0</v>
      </c>
      <c r="T717" s="15">
        <f t="shared" ref="T717:T755" si="302">IF($P717&gt;0,MIN($P717,$E717)*(D717/$E717),0)</f>
        <v>0</v>
      </c>
      <c r="U717" s="121">
        <f>'05-21 Hourly Purch Alloc'!J711</f>
        <v>21.461362212986757</v>
      </c>
      <c r="V717" s="109">
        <f t="shared" ref="V717:V755" si="303">(R717+S717+T717)*U717</f>
        <v>0</v>
      </c>
      <c r="W717" s="16">
        <f t="shared" ref="W717:W755" si="304">IF(B717&gt;0,W$9,0)</f>
        <v>21.206728953433903</v>
      </c>
      <c r="X717" s="17">
        <f t="shared" ref="X717:X755" si="305">IF(C717&gt;0,X$9,0)</f>
        <v>0</v>
      </c>
      <c r="Y717" s="18">
        <f t="shared" ref="Y717:Y755" si="306">IF(D717&gt;0,Y$9,0)</f>
        <v>0</v>
      </c>
      <c r="Z717" s="191"/>
      <c r="AA717" s="113">
        <f t="shared" ref="AA717:AA755" si="307">R717*MIN(U717,W717)+S717*MIN(U717,X717)+T717*MIN(U717,Y717)</f>
        <v>0</v>
      </c>
      <c r="AB717" s="4">
        <f t="shared" ref="AB717:AB755" si="308">IF(V717-AA717&lt;0,0,V717-AA717)</f>
        <v>0</v>
      </c>
      <c r="AD717" s="8"/>
      <c r="AE717" s="46">
        <f>'05-21 Gen Pivot'!V711</f>
        <v>288.01440000000002</v>
      </c>
      <c r="AF717" s="120">
        <f>'05-21 KP Int Load &amp; Marg Loss'!N707</f>
        <v>536.35</v>
      </c>
      <c r="AG717" s="47">
        <f>'05-21 KP Int Load &amp; Marg Loss'!V707</f>
        <v>6.26</v>
      </c>
      <c r="AH717" s="46">
        <f>'05-21 Gen Pivot'!W711</f>
        <v>593</v>
      </c>
      <c r="AJ717" s="122">
        <f>'05-21 Gen Pivot'!Y711</f>
        <v>593</v>
      </c>
      <c r="AL717" s="8">
        <f t="shared" si="285"/>
        <v>0</v>
      </c>
      <c r="AN717" s="8">
        <f t="shared" si="286"/>
        <v>288.01440000000002</v>
      </c>
      <c r="AP717" s="12">
        <f t="shared" si="287"/>
        <v>-304.98559999999998</v>
      </c>
      <c r="AR717" s="122">
        <f>'05-21 Gen Pivot'!X711</f>
        <v>1473</v>
      </c>
    </row>
    <row r="718" spans="1:44" x14ac:dyDescent="0.25">
      <c r="A718" s="126">
        <f t="shared" ref="A718:A755" si="309">A717+1/24</f>
        <v>44346.458333331619</v>
      </c>
      <c r="B718" s="171">
        <v>385</v>
      </c>
      <c r="C718" s="98"/>
      <c r="D718" s="98"/>
      <c r="E718" s="89">
        <f t="shared" si="288"/>
        <v>385</v>
      </c>
      <c r="F718" s="29">
        <f t="shared" si="289"/>
        <v>707</v>
      </c>
      <c r="G718" s="28" t="str">
        <f t="shared" si="290"/>
        <v>Yes</v>
      </c>
      <c r="H718" s="33">
        <f>'05-21 Hourly Purch Alloc'!F712</f>
        <v>258.887</v>
      </c>
      <c r="I718" s="23">
        <f t="shared" si="291"/>
        <v>6.3599999999999994</v>
      </c>
      <c r="J718" s="13">
        <f t="shared" si="292"/>
        <v>258.887</v>
      </c>
      <c r="K718" s="96">
        <f t="shared" si="293"/>
        <v>258.887</v>
      </c>
      <c r="L718" s="13">
        <f t="shared" si="294"/>
        <v>280.64400000000001</v>
      </c>
      <c r="M718" s="13">
        <f t="shared" si="295"/>
        <v>501</v>
      </c>
      <c r="N718" s="13">
        <f t="shared" si="296"/>
        <v>544.58999999999992</v>
      </c>
      <c r="O718" s="11">
        <f t="shared" si="297"/>
        <v>43.589999999999918</v>
      </c>
      <c r="P718" s="11">
        <f t="shared" si="298"/>
        <v>43.589999999999918</v>
      </c>
      <c r="Q718" s="11">
        <f t="shared" si="299"/>
        <v>1.3010000000001583</v>
      </c>
      <c r="R718" s="15">
        <f t="shared" si="300"/>
        <v>43.589999999999918</v>
      </c>
      <c r="S718" s="15">
        <f t="shared" si="301"/>
        <v>0</v>
      </c>
      <c r="T718" s="15">
        <f t="shared" si="302"/>
        <v>0</v>
      </c>
      <c r="U718" s="121">
        <f>'05-21 Hourly Purch Alloc'!J712</f>
        <v>22.710000888418499</v>
      </c>
      <c r="V718" s="109">
        <f t="shared" si="303"/>
        <v>989.92893872616048</v>
      </c>
      <c r="W718" s="16">
        <f t="shared" si="304"/>
        <v>21.206728953433903</v>
      </c>
      <c r="X718" s="17">
        <f t="shared" si="305"/>
        <v>0</v>
      </c>
      <c r="Y718" s="18">
        <f t="shared" si="306"/>
        <v>0</v>
      </c>
      <c r="Z718" s="191"/>
      <c r="AA718" s="113">
        <f t="shared" si="307"/>
        <v>924.40131508018203</v>
      </c>
      <c r="AB718" s="4">
        <f t="shared" si="308"/>
        <v>65.527623645978451</v>
      </c>
      <c r="AD718" s="8"/>
      <c r="AE718" s="46">
        <f>'05-21 Gen Pivot'!V712</f>
        <v>280.64400000000001</v>
      </c>
      <c r="AF718" s="120">
        <f>'05-21 KP Int Load &amp; Marg Loss'!N708</f>
        <v>544.58999999999992</v>
      </c>
      <c r="AG718" s="47">
        <f>'05-21 KP Int Load &amp; Marg Loss'!V708</f>
        <v>6.3599999999999994</v>
      </c>
      <c r="AH718" s="46">
        <f>'05-21 Gen Pivot'!W712</f>
        <v>501</v>
      </c>
      <c r="AJ718" s="122">
        <f>'05-21 Gen Pivot'!Y712</f>
        <v>501</v>
      </c>
      <c r="AL718" s="8">
        <f t="shared" si="285"/>
        <v>0</v>
      </c>
      <c r="AN718" s="8">
        <f t="shared" si="286"/>
        <v>280.64400000000001</v>
      </c>
      <c r="AP718" s="12">
        <f t="shared" si="287"/>
        <v>-220.35599999999999</v>
      </c>
      <c r="AR718" s="122">
        <f>'05-21 Gen Pivot'!X712</f>
        <v>1473</v>
      </c>
    </row>
    <row r="719" spans="1:44" x14ac:dyDescent="0.25">
      <c r="A719" s="126">
        <f t="shared" si="309"/>
        <v>44346.499999998283</v>
      </c>
      <c r="B719" s="171">
        <v>385</v>
      </c>
      <c r="C719" s="98"/>
      <c r="D719" s="98"/>
      <c r="E719" s="89">
        <f t="shared" si="288"/>
        <v>385</v>
      </c>
      <c r="F719" s="29">
        <f t="shared" si="289"/>
        <v>708</v>
      </c>
      <c r="G719" s="28" t="str">
        <f t="shared" si="290"/>
        <v>Yes</v>
      </c>
      <c r="H719" s="33">
        <f>'05-21 Hourly Purch Alloc'!F713</f>
        <v>249.35300000000001</v>
      </c>
      <c r="I719" s="23">
        <f t="shared" si="291"/>
        <v>6.26</v>
      </c>
      <c r="J719" s="13">
        <f t="shared" si="292"/>
        <v>249.35300000000001</v>
      </c>
      <c r="K719" s="96">
        <f t="shared" si="293"/>
        <v>249.35300000000001</v>
      </c>
      <c r="L719" s="13">
        <f t="shared" si="294"/>
        <v>280.39279999999997</v>
      </c>
      <c r="M719" s="13">
        <f t="shared" si="295"/>
        <v>513.5</v>
      </c>
      <c r="N719" s="13">
        <f t="shared" si="296"/>
        <v>534.97</v>
      </c>
      <c r="O719" s="11">
        <f t="shared" si="297"/>
        <v>21.470000000000027</v>
      </c>
      <c r="P719" s="11">
        <f t="shared" si="298"/>
        <v>21.470000000000027</v>
      </c>
      <c r="Q719" s="11">
        <f t="shared" si="299"/>
        <v>1.035799999999881</v>
      </c>
      <c r="R719" s="15">
        <f t="shared" si="300"/>
        <v>21.470000000000027</v>
      </c>
      <c r="S719" s="15">
        <f t="shared" si="301"/>
        <v>0</v>
      </c>
      <c r="T719" s="15">
        <f t="shared" si="302"/>
        <v>0</v>
      </c>
      <c r="U719" s="121">
        <f>'05-21 Hourly Purch Alloc'!J713</f>
        <v>22.929982795474686</v>
      </c>
      <c r="V719" s="109">
        <f t="shared" si="303"/>
        <v>492.30673061884215</v>
      </c>
      <c r="W719" s="16">
        <f t="shared" si="304"/>
        <v>21.206728953433903</v>
      </c>
      <c r="X719" s="17">
        <f t="shared" si="305"/>
        <v>0</v>
      </c>
      <c r="Y719" s="18">
        <f t="shared" si="306"/>
        <v>0</v>
      </c>
      <c r="Z719" s="191"/>
      <c r="AA719" s="113">
        <f t="shared" si="307"/>
        <v>455.30847063022645</v>
      </c>
      <c r="AB719" s="4">
        <f t="shared" si="308"/>
        <v>36.9982599886157</v>
      </c>
      <c r="AD719" s="8"/>
      <c r="AE719" s="46">
        <f>'05-21 Gen Pivot'!V713</f>
        <v>280.39279999999997</v>
      </c>
      <c r="AF719" s="120">
        <f>'05-21 KP Int Load &amp; Marg Loss'!N709</f>
        <v>534.97</v>
      </c>
      <c r="AG719" s="47">
        <f>'05-21 KP Int Load &amp; Marg Loss'!V709</f>
        <v>6.26</v>
      </c>
      <c r="AH719" s="46">
        <f>'05-21 Gen Pivot'!W713</f>
        <v>513.5</v>
      </c>
      <c r="AJ719" s="122">
        <f>'05-21 Gen Pivot'!Y713</f>
        <v>513.5</v>
      </c>
      <c r="AL719" s="8">
        <f t="shared" si="285"/>
        <v>0</v>
      </c>
      <c r="AN719" s="8">
        <f t="shared" si="286"/>
        <v>280.39279999999997</v>
      </c>
      <c r="AP719" s="12">
        <f t="shared" si="287"/>
        <v>-233.10720000000003</v>
      </c>
      <c r="AR719" s="122">
        <f>'05-21 Gen Pivot'!X713</f>
        <v>1473</v>
      </c>
    </row>
    <row r="720" spans="1:44" x14ac:dyDescent="0.25">
      <c r="A720" s="126">
        <f t="shared" si="309"/>
        <v>44346.541666664947</v>
      </c>
      <c r="B720" s="171">
        <v>385</v>
      </c>
      <c r="C720" s="98"/>
      <c r="D720" s="98"/>
      <c r="E720" s="89">
        <f t="shared" si="288"/>
        <v>385</v>
      </c>
      <c r="F720" s="29">
        <f t="shared" si="289"/>
        <v>709</v>
      </c>
      <c r="G720" s="28" t="str">
        <f t="shared" si="290"/>
        <v>Yes</v>
      </c>
      <c r="H720" s="33">
        <f>'05-21 Hourly Purch Alloc'!F714</f>
        <v>256.88499999999999</v>
      </c>
      <c r="I720" s="23">
        <f t="shared" si="291"/>
        <v>6.25</v>
      </c>
      <c r="J720" s="13">
        <f t="shared" si="292"/>
        <v>256.88499999999999</v>
      </c>
      <c r="K720" s="96">
        <f t="shared" si="293"/>
        <v>256.88499999999999</v>
      </c>
      <c r="L720" s="13">
        <f t="shared" si="294"/>
        <v>280.53120000000001</v>
      </c>
      <c r="M720" s="13">
        <f t="shared" si="295"/>
        <v>529</v>
      </c>
      <c r="N720" s="13">
        <f t="shared" si="296"/>
        <v>543.67000000000007</v>
      </c>
      <c r="O720" s="11">
        <f t="shared" si="297"/>
        <v>14.670000000000073</v>
      </c>
      <c r="P720" s="11">
        <f t="shared" si="298"/>
        <v>14.670000000000073</v>
      </c>
      <c r="Q720" s="11">
        <f t="shared" si="299"/>
        <v>-3.8000000000693035E-3</v>
      </c>
      <c r="R720" s="15">
        <f t="shared" si="300"/>
        <v>14.670000000000073</v>
      </c>
      <c r="S720" s="15">
        <f t="shared" si="301"/>
        <v>0</v>
      </c>
      <c r="T720" s="15">
        <f t="shared" si="302"/>
        <v>0</v>
      </c>
      <c r="U720" s="121">
        <f>'05-21 Hourly Purch Alloc'!J714</f>
        <v>22.260710181598771</v>
      </c>
      <c r="V720" s="109">
        <f t="shared" si="303"/>
        <v>326.5646183640556</v>
      </c>
      <c r="W720" s="16">
        <f t="shared" si="304"/>
        <v>21.206728953433903</v>
      </c>
      <c r="X720" s="17">
        <f t="shared" si="305"/>
        <v>0</v>
      </c>
      <c r="Y720" s="18">
        <f t="shared" si="306"/>
        <v>0</v>
      </c>
      <c r="Z720" s="191"/>
      <c r="AA720" s="113">
        <f t="shared" si="307"/>
        <v>311.10271374687687</v>
      </c>
      <c r="AB720" s="4">
        <f t="shared" si="308"/>
        <v>15.461904617178732</v>
      </c>
      <c r="AD720" s="8"/>
      <c r="AE720" s="46">
        <f>'05-21 Gen Pivot'!V714</f>
        <v>280.53120000000001</v>
      </c>
      <c r="AF720" s="120">
        <f>'05-21 KP Int Load &amp; Marg Loss'!N710</f>
        <v>543.67000000000007</v>
      </c>
      <c r="AG720" s="47">
        <f>'05-21 KP Int Load &amp; Marg Loss'!V710</f>
        <v>6.25</v>
      </c>
      <c r="AH720" s="46">
        <f>'05-21 Gen Pivot'!W714</f>
        <v>529</v>
      </c>
      <c r="AJ720" s="122">
        <f>'05-21 Gen Pivot'!Y714</f>
        <v>529</v>
      </c>
      <c r="AL720" s="8">
        <f t="shared" si="285"/>
        <v>0</v>
      </c>
      <c r="AN720" s="8">
        <f t="shared" si="286"/>
        <v>280.53120000000001</v>
      </c>
      <c r="AP720" s="12">
        <f t="shared" si="287"/>
        <v>-248.46879999999999</v>
      </c>
      <c r="AR720" s="122">
        <f>'05-21 Gen Pivot'!X714</f>
        <v>1473</v>
      </c>
    </row>
    <row r="721" spans="1:44" x14ac:dyDescent="0.25">
      <c r="A721" s="126">
        <f t="shared" si="309"/>
        <v>44346.583333331611</v>
      </c>
      <c r="B721" s="171">
        <v>385</v>
      </c>
      <c r="C721" s="98"/>
      <c r="D721" s="98"/>
      <c r="E721" s="89">
        <f t="shared" si="288"/>
        <v>385</v>
      </c>
      <c r="F721" s="29">
        <f t="shared" si="289"/>
        <v>710</v>
      </c>
      <c r="G721" s="28" t="str">
        <f t="shared" si="290"/>
        <v>Yes</v>
      </c>
      <c r="H721" s="33">
        <f>'05-21 Hourly Purch Alloc'!F715</f>
        <v>249.75599999999997</v>
      </c>
      <c r="I721" s="23">
        <f t="shared" si="291"/>
        <v>6.26</v>
      </c>
      <c r="J721" s="13">
        <f t="shared" si="292"/>
        <v>249.75599999999997</v>
      </c>
      <c r="K721" s="96">
        <f t="shared" si="293"/>
        <v>249.75599999999997</v>
      </c>
      <c r="L721" s="13">
        <f t="shared" si="294"/>
        <v>280.4624</v>
      </c>
      <c r="M721" s="13">
        <f t="shared" si="295"/>
        <v>512</v>
      </c>
      <c r="N721" s="13">
        <f t="shared" si="296"/>
        <v>535.37</v>
      </c>
      <c r="O721" s="11">
        <f t="shared" si="297"/>
        <v>23.370000000000005</v>
      </c>
      <c r="P721" s="11">
        <f t="shared" si="298"/>
        <v>23.370000000000005</v>
      </c>
      <c r="Q721" s="11">
        <f t="shared" si="299"/>
        <v>1.1083999999999605</v>
      </c>
      <c r="R721" s="15">
        <f t="shared" si="300"/>
        <v>23.370000000000005</v>
      </c>
      <c r="S721" s="15">
        <f t="shared" si="301"/>
        <v>0</v>
      </c>
      <c r="T721" s="15">
        <f t="shared" si="302"/>
        <v>0</v>
      </c>
      <c r="U721" s="121">
        <f>'05-21 Hourly Purch Alloc'!J715</f>
        <v>21.840035875014014</v>
      </c>
      <c r="V721" s="109">
        <f t="shared" si="303"/>
        <v>510.40163839907757</v>
      </c>
      <c r="W721" s="16">
        <f t="shared" si="304"/>
        <v>21.206728953433903</v>
      </c>
      <c r="X721" s="17">
        <f t="shared" si="305"/>
        <v>0</v>
      </c>
      <c r="Y721" s="18">
        <f t="shared" si="306"/>
        <v>0</v>
      </c>
      <c r="Z721" s="191"/>
      <c r="AA721" s="113">
        <f t="shared" si="307"/>
        <v>495.60125564175041</v>
      </c>
      <c r="AB721" s="4">
        <f t="shared" si="308"/>
        <v>14.800382757327156</v>
      </c>
      <c r="AD721" s="8"/>
      <c r="AE721" s="46">
        <f>'05-21 Gen Pivot'!V715</f>
        <v>280.4624</v>
      </c>
      <c r="AF721" s="120">
        <f>'05-21 KP Int Load &amp; Marg Loss'!N711</f>
        <v>535.37</v>
      </c>
      <c r="AG721" s="47">
        <f>'05-21 KP Int Load &amp; Marg Loss'!V711</f>
        <v>6.26</v>
      </c>
      <c r="AH721" s="46">
        <f>'05-21 Gen Pivot'!W715</f>
        <v>512</v>
      </c>
      <c r="AJ721" s="122">
        <f>'05-21 Gen Pivot'!Y715</f>
        <v>512</v>
      </c>
      <c r="AL721" s="8">
        <f t="shared" si="285"/>
        <v>0</v>
      </c>
      <c r="AN721" s="8">
        <f t="shared" si="286"/>
        <v>280.4624</v>
      </c>
      <c r="AP721" s="12">
        <f t="shared" si="287"/>
        <v>-231.5376</v>
      </c>
      <c r="AR721" s="122">
        <f>'05-21 Gen Pivot'!X715</f>
        <v>1473</v>
      </c>
    </row>
    <row r="722" spans="1:44" x14ac:dyDescent="0.25">
      <c r="A722" s="126">
        <f t="shared" si="309"/>
        <v>44346.624999998276</v>
      </c>
      <c r="B722" s="171">
        <v>385</v>
      </c>
      <c r="C722" s="98"/>
      <c r="D722" s="98"/>
      <c r="E722" s="89">
        <f t="shared" si="288"/>
        <v>385</v>
      </c>
      <c r="F722" s="29">
        <f t="shared" si="289"/>
        <v>711</v>
      </c>
      <c r="G722" s="28" t="str">
        <f t="shared" si="290"/>
        <v>Yes</v>
      </c>
      <c r="H722" s="33">
        <f>'05-21 Hourly Purch Alloc'!F716</f>
        <v>243.70099999999999</v>
      </c>
      <c r="I722" s="23">
        <f t="shared" si="291"/>
        <v>5.97</v>
      </c>
      <c r="J722" s="13">
        <f t="shared" si="292"/>
        <v>243.70099999999999</v>
      </c>
      <c r="K722" s="96">
        <f t="shared" si="293"/>
        <v>243.70099999999999</v>
      </c>
      <c r="L722" s="13">
        <f t="shared" si="294"/>
        <v>280.11680000000001</v>
      </c>
      <c r="M722" s="13">
        <f t="shared" si="295"/>
        <v>514</v>
      </c>
      <c r="N722" s="13">
        <f t="shared" si="296"/>
        <v>528.72</v>
      </c>
      <c r="O722" s="11">
        <f t="shared" si="297"/>
        <v>14.720000000000027</v>
      </c>
      <c r="P722" s="11">
        <f t="shared" si="298"/>
        <v>14.720000000000027</v>
      </c>
      <c r="Q722" s="11">
        <f t="shared" si="299"/>
        <v>1.0678000000000338</v>
      </c>
      <c r="R722" s="15">
        <f t="shared" si="300"/>
        <v>14.720000000000027</v>
      </c>
      <c r="S722" s="15">
        <f t="shared" si="301"/>
        <v>0</v>
      </c>
      <c r="T722" s="15">
        <f t="shared" si="302"/>
        <v>0</v>
      </c>
      <c r="U722" s="121">
        <f>'05-21 Hourly Purch Alloc'!J716</f>
        <v>21.349982150257897</v>
      </c>
      <c r="V722" s="109">
        <f t="shared" si="303"/>
        <v>314.27173725179682</v>
      </c>
      <c r="W722" s="16">
        <f t="shared" si="304"/>
        <v>21.206728953433903</v>
      </c>
      <c r="X722" s="17">
        <f t="shared" si="305"/>
        <v>0</v>
      </c>
      <c r="Y722" s="18">
        <f t="shared" si="306"/>
        <v>0</v>
      </c>
      <c r="Z722" s="191"/>
      <c r="AA722" s="113">
        <f t="shared" si="307"/>
        <v>312.16305019454762</v>
      </c>
      <c r="AB722" s="4">
        <f t="shared" si="308"/>
        <v>2.1086870572491989</v>
      </c>
      <c r="AD722" s="8"/>
      <c r="AE722" s="46">
        <f>'05-21 Gen Pivot'!V716</f>
        <v>280.11680000000001</v>
      </c>
      <c r="AF722" s="120">
        <f>'05-21 KP Int Load &amp; Marg Loss'!N712</f>
        <v>528.72</v>
      </c>
      <c r="AG722" s="47">
        <f>'05-21 KP Int Load &amp; Marg Loss'!V712</f>
        <v>5.97</v>
      </c>
      <c r="AH722" s="46">
        <f>'05-21 Gen Pivot'!W716</f>
        <v>514</v>
      </c>
      <c r="AJ722" s="122">
        <f>'05-21 Gen Pivot'!Y716</f>
        <v>514</v>
      </c>
      <c r="AL722" s="8">
        <f t="shared" si="285"/>
        <v>0</v>
      </c>
      <c r="AN722" s="8">
        <f t="shared" si="286"/>
        <v>280.11680000000001</v>
      </c>
      <c r="AP722" s="12">
        <f t="shared" si="287"/>
        <v>-233.88319999999999</v>
      </c>
      <c r="AR722" s="122">
        <f>'05-21 Gen Pivot'!X716</f>
        <v>1473</v>
      </c>
    </row>
    <row r="723" spans="1:44" x14ac:dyDescent="0.25">
      <c r="A723" s="126">
        <f t="shared" si="309"/>
        <v>44346.66666666494</v>
      </c>
      <c r="B723" s="171">
        <v>385</v>
      </c>
      <c r="C723" s="98"/>
      <c r="D723" s="98"/>
      <c r="E723" s="89">
        <f t="shared" si="288"/>
        <v>385</v>
      </c>
      <c r="F723" s="29">
        <f t="shared" si="289"/>
        <v>712</v>
      </c>
      <c r="G723" s="28" t="str">
        <f t="shared" si="290"/>
        <v>Yes</v>
      </c>
      <c r="H723" s="33">
        <f>'05-21 Hourly Purch Alloc'!F717</f>
        <v>236.35300000000001</v>
      </c>
      <c r="I723" s="23">
        <f t="shared" si="291"/>
        <v>5.96</v>
      </c>
      <c r="J723" s="13">
        <f t="shared" si="292"/>
        <v>236.35300000000001</v>
      </c>
      <c r="K723" s="96">
        <f t="shared" si="293"/>
        <v>236.35300000000001</v>
      </c>
      <c r="L723" s="13">
        <f t="shared" si="294"/>
        <v>280.1968</v>
      </c>
      <c r="M723" s="13">
        <f t="shared" si="295"/>
        <v>501.5</v>
      </c>
      <c r="N723" s="13">
        <f t="shared" si="296"/>
        <v>522.51</v>
      </c>
      <c r="O723" s="11">
        <f t="shared" si="297"/>
        <v>21.009999999999991</v>
      </c>
      <c r="P723" s="11">
        <f t="shared" si="298"/>
        <v>21.009999999999991</v>
      </c>
      <c r="Q723" s="11">
        <f t="shared" si="299"/>
        <v>-1.9999999994979589E-4</v>
      </c>
      <c r="R723" s="15">
        <f t="shared" si="300"/>
        <v>21.009999999999991</v>
      </c>
      <c r="S723" s="15">
        <f t="shared" si="301"/>
        <v>0</v>
      </c>
      <c r="T723" s="15">
        <f t="shared" si="302"/>
        <v>0</v>
      </c>
      <c r="U723" s="121">
        <f>'05-21 Hourly Purch Alloc'!J717</f>
        <v>21.112449996403683</v>
      </c>
      <c r="V723" s="109">
        <f t="shared" si="303"/>
        <v>443.5725744244412</v>
      </c>
      <c r="W723" s="16">
        <f t="shared" si="304"/>
        <v>21.206728953433903</v>
      </c>
      <c r="X723" s="17">
        <f t="shared" si="305"/>
        <v>0</v>
      </c>
      <c r="Y723" s="18">
        <f t="shared" si="306"/>
        <v>0</v>
      </c>
      <c r="Z723" s="191"/>
      <c r="AA723" s="113">
        <f t="shared" si="307"/>
        <v>443.5725744244412</v>
      </c>
      <c r="AB723" s="4">
        <f t="shared" si="308"/>
        <v>0</v>
      </c>
      <c r="AD723" s="8"/>
      <c r="AE723" s="46">
        <f>'05-21 Gen Pivot'!V717</f>
        <v>280.1968</v>
      </c>
      <c r="AF723" s="120">
        <f>'05-21 KP Int Load &amp; Marg Loss'!N713</f>
        <v>522.51</v>
      </c>
      <c r="AG723" s="47">
        <f>'05-21 KP Int Load &amp; Marg Loss'!V713</f>
        <v>5.96</v>
      </c>
      <c r="AH723" s="46">
        <f>'05-21 Gen Pivot'!W717</f>
        <v>501.5</v>
      </c>
      <c r="AJ723" s="122">
        <f>'05-21 Gen Pivot'!Y717</f>
        <v>501.5</v>
      </c>
      <c r="AL723" s="8">
        <f t="shared" si="285"/>
        <v>0</v>
      </c>
      <c r="AN723" s="8">
        <f t="shared" si="286"/>
        <v>280.1968</v>
      </c>
      <c r="AP723" s="12">
        <f t="shared" si="287"/>
        <v>-221.3032</v>
      </c>
      <c r="AR723" s="122">
        <f>'05-21 Gen Pivot'!X717</f>
        <v>1473</v>
      </c>
    </row>
    <row r="724" spans="1:44" x14ac:dyDescent="0.25">
      <c r="A724" s="126">
        <f t="shared" si="309"/>
        <v>44346.708333331604</v>
      </c>
      <c r="B724" s="171">
        <v>385</v>
      </c>
      <c r="C724" s="98"/>
      <c r="D724" s="98"/>
      <c r="E724" s="89">
        <f t="shared" si="288"/>
        <v>385</v>
      </c>
      <c r="F724" s="29">
        <f t="shared" si="289"/>
        <v>713</v>
      </c>
      <c r="G724" s="28" t="str">
        <f t="shared" si="290"/>
        <v>Yes</v>
      </c>
      <c r="H724" s="33">
        <f>'05-21 Hourly Purch Alloc'!F718</f>
        <v>240.26900000000001</v>
      </c>
      <c r="I724" s="23">
        <f t="shared" si="291"/>
        <v>6.17</v>
      </c>
      <c r="J724" s="13">
        <f t="shared" si="292"/>
        <v>240.26900000000001</v>
      </c>
      <c r="K724" s="96">
        <f t="shared" si="293"/>
        <v>240.26900000000001</v>
      </c>
      <c r="L724" s="13">
        <f t="shared" si="294"/>
        <v>280.48559999999998</v>
      </c>
      <c r="M724" s="13">
        <f t="shared" si="295"/>
        <v>515.5</v>
      </c>
      <c r="N724" s="13">
        <f t="shared" si="296"/>
        <v>525.79</v>
      </c>
      <c r="O724" s="11">
        <f t="shared" si="297"/>
        <v>10.289999999999964</v>
      </c>
      <c r="P724" s="11">
        <f t="shared" si="298"/>
        <v>10.289999999999964</v>
      </c>
      <c r="Q724" s="11">
        <f t="shared" si="299"/>
        <v>1.1346000000000913</v>
      </c>
      <c r="R724" s="15">
        <f t="shared" si="300"/>
        <v>10.289999999999964</v>
      </c>
      <c r="S724" s="15">
        <f t="shared" si="301"/>
        <v>0</v>
      </c>
      <c r="T724" s="15">
        <f t="shared" si="302"/>
        <v>0</v>
      </c>
      <c r="U724" s="121">
        <f>'05-21 Hourly Purch Alloc'!J718</f>
        <v>21.85996528890535</v>
      </c>
      <c r="V724" s="109">
        <f t="shared" si="303"/>
        <v>224.93904282283526</v>
      </c>
      <c r="W724" s="16">
        <f t="shared" si="304"/>
        <v>21.206728953433903</v>
      </c>
      <c r="X724" s="17">
        <f t="shared" si="305"/>
        <v>0</v>
      </c>
      <c r="Y724" s="18">
        <f t="shared" si="306"/>
        <v>0</v>
      </c>
      <c r="Z724" s="191"/>
      <c r="AA724" s="113">
        <f t="shared" si="307"/>
        <v>218.21724093083409</v>
      </c>
      <c r="AB724" s="4">
        <f t="shared" si="308"/>
        <v>6.7218018920011673</v>
      </c>
      <c r="AD724" s="8"/>
      <c r="AE724" s="46">
        <f>'05-21 Gen Pivot'!V718</f>
        <v>280.48559999999998</v>
      </c>
      <c r="AF724" s="120">
        <f>'05-21 KP Int Load &amp; Marg Loss'!N714</f>
        <v>525.79</v>
      </c>
      <c r="AG724" s="47">
        <f>'05-21 KP Int Load &amp; Marg Loss'!V714</f>
        <v>6.17</v>
      </c>
      <c r="AH724" s="46">
        <f>'05-21 Gen Pivot'!W718</f>
        <v>515.5</v>
      </c>
      <c r="AJ724" s="122">
        <f>'05-21 Gen Pivot'!Y718</f>
        <v>515.5</v>
      </c>
      <c r="AL724" s="8">
        <f t="shared" si="285"/>
        <v>0</v>
      </c>
      <c r="AN724" s="8">
        <f t="shared" si="286"/>
        <v>280.48559999999998</v>
      </c>
      <c r="AP724" s="12">
        <f t="shared" si="287"/>
        <v>-235.01440000000002</v>
      </c>
      <c r="AR724" s="122">
        <f>'05-21 Gen Pivot'!X718</f>
        <v>1473</v>
      </c>
    </row>
    <row r="725" spans="1:44" x14ac:dyDescent="0.25">
      <c r="A725" s="126">
        <f t="shared" si="309"/>
        <v>44346.749999998268</v>
      </c>
      <c r="B725" s="171">
        <v>385</v>
      </c>
      <c r="C725" s="98"/>
      <c r="D725" s="98"/>
      <c r="E725" s="89">
        <f t="shared" si="288"/>
        <v>385</v>
      </c>
      <c r="F725" s="29">
        <f t="shared" si="289"/>
        <v>714</v>
      </c>
      <c r="G725" s="28" t="str">
        <f t="shared" si="290"/>
        <v>Yes</v>
      </c>
      <c r="H725" s="33">
        <f>'05-21 Hourly Purch Alloc'!F719</f>
        <v>240.53700000000001</v>
      </c>
      <c r="I725" s="23">
        <f t="shared" si="291"/>
        <v>6.1599999999999993</v>
      </c>
      <c r="J725" s="13">
        <f t="shared" si="292"/>
        <v>240.53700000000001</v>
      </c>
      <c r="K725" s="96">
        <f t="shared" si="293"/>
        <v>240.53700000000001</v>
      </c>
      <c r="L725" s="13">
        <f t="shared" si="294"/>
        <v>280.48</v>
      </c>
      <c r="M725" s="13">
        <f t="shared" si="295"/>
        <v>504</v>
      </c>
      <c r="N725" s="13">
        <f t="shared" si="296"/>
        <v>525.90000000000009</v>
      </c>
      <c r="O725" s="11">
        <f t="shared" si="297"/>
        <v>21.900000000000091</v>
      </c>
      <c r="P725" s="11">
        <f t="shared" si="298"/>
        <v>21.900000000000091</v>
      </c>
      <c r="Q725" s="11">
        <f t="shared" si="299"/>
        <v>1.27699999999993</v>
      </c>
      <c r="R725" s="15">
        <f t="shared" si="300"/>
        <v>21.900000000000091</v>
      </c>
      <c r="S725" s="15">
        <f t="shared" si="301"/>
        <v>0</v>
      </c>
      <c r="T725" s="15">
        <f t="shared" si="302"/>
        <v>0</v>
      </c>
      <c r="U725" s="121">
        <f>'05-21 Hourly Purch Alloc'!J719</f>
        <v>23.430000374162812</v>
      </c>
      <c r="V725" s="109">
        <f t="shared" si="303"/>
        <v>513.11700819416774</v>
      </c>
      <c r="W725" s="16">
        <f t="shared" si="304"/>
        <v>21.206728953433903</v>
      </c>
      <c r="X725" s="17">
        <f t="shared" si="305"/>
        <v>0</v>
      </c>
      <c r="Y725" s="18">
        <f t="shared" si="306"/>
        <v>0</v>
      </c>
      <c r="Z725" s="191"/>
      <c r="AA725" s="113">
        <f t="shared" si="307"/>
        <v>464.42736408020437</v>
      </c>
      <c r="AB725" s="4">
        <f t="shared" si="308"/>
        <v>48.689644113963368</v>
      </c>
      <c r="AD725" s="8"/>
      <c r="AE725" s="46">
        <f>'05-21 Gen Pivot'!V719</f>
        <v>280.48</v>
      </c>
      <c r="AF725" s="120">
        <f>'05-21 KP Int Load &amp; Marg Loss'!N715</f>
        <v>525.90000000000009</v>
      </c>
      <c r="AG725" s="47">
        <f>'05-21 KP Int Load &amp; Marg Loss'!V715</f>
        <v>6.1599999999999993</v>
      </c>
      <c r="AH725" s="46">
        <f>'05-21 Gen Pivot'!W719</f>
        <v>504</v>
      </c>
      <c r="AJ725" s="122">
        <f>'05-21 Gen Pivot'!Y719</f>
        <v>504</v>
      </c>
      <c r="AL725" s="8">
        <f t="shared" si="285"/>
        <v>0</v>
      </c>
      <c r="AN725" s="8">
        <f t="shared" si="286"/>
        <v>280.48</v>
      </c>
      <c r="AP725" s="12">
        <f t="shared" si="287"/>
        <v>-223.51999999999998</v>
      </c>
      <c r="AR725" s="122">
        <f>'05-21 Gen Pivot'!X719</f>
        <v>1473</v>
      </c>
    </row>
    <row r="726" spans="1:44" x14ac:dyDescent="0.25">
      <c r="A726" s="126">
        <f t="shared" si="309"/>
        <v>44346.791666664933</v>
      </c>
      <c r="B726" s="171">
        <v>385</v>
      </c>
      <c r="C726" s="98"/>
      <c r="D726" s="98"/>
      <c r="E726" s="89">
        <f t="shared" si="288"/>
        <v>385</v>
      </c>
      <c r="F726" s="29">
        <f t="shared" si="289"/>
        <v>715</v>
      </c>
      <c r="G726" s="28" t="str">
        <f t="shared" si="290"/>
        <v>Yes</v>
      </c>
      <c r="H726" s="33">
        <f>'05-21 Hourly Purch Alloc'!F720</f>
        <v>243.149</v>
      </c>
      <c r="I726" s="23">
        <f t="shared" si="291"/>
        <v>6.27</v>
      </c>
      <c r="J726" s="13">
        <f t="shared" si="292"/>
        <v>243.149</v>
      </c>
      <c r="K726" s="96">
        <f t="shared" si="293"/>
        <v>243.149</v>
      </c>
      <c r="L726" s="13">
        <f t="shared" si="294"/>
        <v>284.54160000000002</v>
      </c>
      <c r="M726" s="13">
        <f t="shared" si="295"/>
        <v>587.5</v>
      </c>
      <c r="N726" s="13">
        <f t="shared" si="296"/>
        <v>528.77</v>
      </c>
      <c r="O726" s="11">
        <f t="shared" si="297"/>
        <v>0</v>
      </c>
      <c r="P726" s="11">
        <f t="shared" si="298"/>
        <v>0</v>
      </c>
      <c r="Q726" s="11">
        <f t="shared" si="299"/>
        <v>0</v>
      </c>
      <c r="R726" s="15">
        <f t="shared" si="300"/>
        <v>0</v>
      </c>
      <c r="S726" s="15">
        <f t="shared" si="301"/>
        <v>0</v>
      </c>
      <c r="T726" s="15">
        <f t="shared" si="302"/>
        <v>0</v>
      </c>
      <c r="U726" s="121">
        <f>'05-21 Hourly Purch Alloc'!J720</f>
        <v>24.12996146395831</v>
      </c>
      <c r="V726" s="109">
        <f t="shared" si="303"/>
        <v>0</v>
      </c>
      <c r="W726" s="16">
        <f t="shared" si="304"/>
        <v>21.206728953433903</v>
      </c>
      <c r="X726" s="17">
        <f t="shared" si="305"/>
        <v>0</v>
      </c>
      <c r="Y726" s="18">
        <f t="shared" si="306"/>
        <v>0</v>
      </c>
      <c r="Z726" s="191"/>
      <c r="AA726" s="113">
        <f t="shared" si="307"/>
        <v>0</v>
      </c>
      <c r="AB726" s="4">
        <f t="shared" si="308"/>
        <v>0</v>
      </c>
      <c r="AD726" s="8"/>
      <c r="AE726" s="46">
        <f>'05-21 Gen Pivot'!V720</f>
        <v>284.54160000000002</v>
      </c>
      <c r="AF726" s="120">
        <f>'05-21 KP Int Load &amp; Marg Loss'!N716</f>
        <v>528.77</v>
      </c>
      <c r="AG726" s="47">
        <f>'05-21 KP Int Load &amp; Marg Loss'!V716</f>
        <v>6.27</v>
      </c>
      <c r="AH726" s="46">
        <f>'05-21 Gen Pivot'!W720</f>
        <v>587.5</v>
      </c>
      <c r="AJ726" s="122">
        <f>'05-21 Gen Pivot'!Y720</f>
        <v>587.5</v>
      </c>
      <c r="AL726" s="8">
        <f t="shared" si="285"/>
        <v>0</v>
      </c>
      <c r="AN726" s="8">
        <f t="shared" si="286"/>
        <v>284.54160000000002</v>
      </c>
      <c r="AP726" s="12">
        <f t="shared" si="287"/>
        <v>-302.95839999999998</v>
      </c>
      <c r="AR726" s="122">
        <f>'05-21 Gen Pivot'!X720</f>
        <v>1473</v>
      </c>
    </row>
    <row r="727" spans="1:44" x14ac:dyDescent="0.25">
      <c r="A727" s="126">
        <f t="shared" si="309"/>
        <v>44346.833333331597</v>
      </c>
      <c r="B727" s="171">
        <v>385</v>
      </c>
      <c r="C727" s="98"/>
      <c r="D727" s="98"/>
      <c r="E727" s="89">
        <f t="shared" si="288"/>
        <v>385</v>
      </c>
      <c r="F727" s="29">
        <f t="shared" si="289"/>
        <v>716</v>
      </c>
      <c r="G727" s="28" t="str">
        <f t="shared" si="290"/>
        <v>Yes</v>
      </c>
      <c r="H727" s="33">
        <f>'05-21 Hourly Purch Alloc'!F721</f>
        <v>243.38400000000001</v>
      </c>
      <c r="I727" s="23">
        <f t="shared" si="291"/>
        <v>6.27</v>
      </c>
      <c r="J727" s="13">
        <f t="shared" si="292"/>
        <v>243.38400000000001</v>
      </c>
      <c r="K727" s="96">
        <f t="shared" si="293"/>
        <v>243.38400000000001</v>
      </c>
      <c r="L727" s="13">
        <f t="shared" si="294"/>
        <v>280.6336</v>
      </c>
      <c r="M727" s="13">
        <f t="shared" si="295"/>
        <v>524.5</v>
      </c>
      <c r="N727" s="13">
        <f t="shared" si="296"/>
        <v>530.27999999999986</v>
      </c>
      <c r="O727" s="11">
        <f t="shared" si="297"/>
        <v>5.779999999999859</v>
      </c>
      <c r="P727" s="11">
        <f t="shared" si="298"/>
        <v>5.779999999999859</v>
      </c>
      <c r="Q727" s="11">
        <f t="shared" si="299"/>
        <v>7.600000000138607E-3</v>
      </c>
      <c r="R727" s="15">
        <f t="shared" si="300"/>
        <v>5.779999999999859</v>
      </c>
      <c r="S727" s="15">
        <f t="shared" si="301"/>
        <v>0</v>
      </c>
      <c r="T727" s="15">
        <f t="shared" si="302"/>
        <v>0</v>
      </c>
      <c r="U727" s="121">
        <f>'05-21 Hourly Purch Alloc'!J721</f>
        <v>23.934226703480917</v>
      </c>
      <c r="V727" s="109">
        <f t="shared" si="303"/>
        <v>138.33983034611632</v>
      </c>
      <c r="W727" s="16">
        <f t="shared" si="304"/>
        <v>21.206728953433903</v>
      </c>
      <c r="X727" s="17">
        <f t="shared" si="305"/>
        <v>0</v>
      </c>
      <c r="Y727" s="18">
        <f t="shared" si="306"/>
        <v>0</v>
      </c>
      <c r="Z727" s="191"/>
      <c r="AA727" s="113">
        <f t="shared" si="307"/>
        <v>122.57489335084497</v>
      </c>
      <c r="AB727" s="4">
        <f t="shared" si="308"/>
        <v>15.764936995271341</v>
      </c>
      <c r="AD727" s="8"/>
      <c r="AE727" s="46">
        <f>'05-21 Gen Pivot'!V721</f>
        <v>280.6336</v>
      </c>
      <c r="AF727" s="120">
        <f>'05-21 KP Int Load &amp; Marg Loss'!N717</f>
        <v>530.27999999999986</v>
      </c>
      <c r="AG727" s="47">
        <f>'05-21 KP Int Load &amp; Marg Loss'!V717</f>
        <v>6.27</v>
      </c>
      <c r="AH727" s="46">
        <f>'05-21 Gen Pivot'!W721</f>
        <v>524.5</v>
      </c>
      <c r="AJ727" s="122">
        <f>'05-21 Gen Pivot'!Y721</f>
        <v>524.5</v>
      </c>
      <c r="AL727" s="8">
        <f t="shared" si="285"/>
        <v>0</v>
      </c>
      <c r="AN727" s="8">
        <f t="shared" si="286"/>
        <v>280.6336</v>
      </c>
      <c r="AP727" s="12">
        <f t="shared" si="287"/>
        <v>-243.8664</v>
      </c>
      <c r="AR727" s="122">
        <f>'05-21 Gen Pivot'!X721</f>
        <v>1473</v>
      </c>
    </row>
    <row r="728" spans="1:44" x14ac:dyDescent="0.25">
      <c r="A728" s="126">
        <f t="shared" si="309"/>
        <v>44346.874999998261</v>
      </c>
      <c r="B728" s="171">
        <v>385</v>
      </c>
      <c r="C728" s="98"/>
      <c r="D728" s="98"/>
      <c r="E728" s="89">
        <f t="shared" si="288"/>
        <v>385</v>
      </c>
      <c r="F728" s="29">
        <f t="shared" si="289"/>
        <v>717</v>
      </c>
      <c r="G728" s="28" t="str">
        <f t="shared" si="290"/>
        <v>Yes</v>
      </c>
      <c r="H728" s="33">
        <f>'05-21 Hourly Purch Alloc'!F722</f>
        <v>251.27200000000002</v>
      </c>
      <c r="I728" s="23">
        <f t="shared" si="291"/>
        <v>6.1599999999999993</v>
      </c>
      <c r="J728" s="13">
        <f t="shared" si="292"/>
        <v>251.27200000000002</v>
      </c>
      <c r="K728" s="96">
        <f t="shared" si="293"/>
        <v>251.27200000000002</v>
      </c>
      <c r="L728" s="13">
        <f t="shared" si="294"/>
        <v>280.88559999999995</v>
      </c>
      <c r="M728" s="13">
        <f t="shared" si="295"/>
        <v>455</v>
      </c>
      <c r="N728" s="13">
        <f t="shared" si="296"/>
        <v>536.79000000000008</v>
      </c>
      <c r="O728" s="11">
        <f t="shared" si="297"/>
        <v>81.790000000000077</v>
      </c>
      <c r="P728" s="11">
        <f t="shared" si="298"/>
        <v>81.790000000000077</v>
      </c>
      <c r="Q728" s="11">
        <f t="shared" si="299"/>
        <v>1.527599999999893</v>
      </c>
      <c r="R728" s="15">
        <f t="shared" si="300"/>
        <v>81.790000000000077</v>
      </c>
      <c r="S728" s="15">
        <f t="shared" si="301"/>
        <v>0</v>
      </c>
      <c r="T728" s="15">
        <f t="shared" si="302"/>
        <v>0</v>
      </c>
      <c r="U728" s="121">
        <f>'05-21 Hourly Purch Alloc'!J722</f>
        <v>24.449960600464834</v>
      </c>
      <c r="V728" s="109">
        <f t="shared" si="303"/>
        <v>1999.7622775120208</v>
      </c>
      <c r="W728" s="16">
        <f t="shared" si="304"/>
        <v>21.206728953433903</v>
      </c>
      <c r="X728" s="17">
        <f t="shared" si="305"/>
        <v>0</v>
      </c>
      <c r="Y728" s="18">
        <f t="shared" si="306"/>
        <v>0</v>
      </c>
      <c r="Z728" s="191"/>
      <c r="AA728" s="113">
        <f t="shared" si="307"/>
        <v>1734.4983611013606</v>
      </c>
      <c r="AB728" s="4">
        <f t="shared" si="308"/>
        <v>265.26391641066016</v>
      </c>
      <c r="AD728" s="8"/>
      <c r="AE728" s="46">
        <f>'05-21 Gen Pivot'!V722</f>
        <v>280.88559999999995</v>
      </c>
      <c r="AF728" s="120">
        <f>'05-21 KP Int Load &amp; Marg Loss'!N718</f>
        <v>536.79000000000008</v>
      </c>
      <c r="AG728" s="47">
        <f>'05-21 KP Int Load &amp; Marg Loss'!V718</f>
        <v>6.1599999999999993</v>
      </c>
      <c r="AH728" s="46">
        <f>'05-21 Gen Pivot'!W722</f>
        <v>455</v>
      </c>
      <c r="AJ728" s="122">
        <f>'05-21 Gen Pivot'!Y722</f>
        <v>455</v>
      </c>
      <c r="AL728" s="8">
        <f t="shared" si="285"/>
        <v>0</v>
      </c>
      <c r="AN728" s="8">
        <f t="shared" si="286"/>
        <v>280.88559999999995</v>
      </c>
      <c r="AP728" s="12">
        <f t="shared" si="287"/>
        <v>-174.11440000000005</v>
      </c>
      <c r="AR728" s="122">
        <f>'05-21 Gen Pivot'!X722</f>
        <v>1473</v>
      </c>
    </row>
    <row r="729" spans="1:44" x14ac:dyDescent="0.25">
      <c r="A729" s="126">
        <f t="shared" si="309"/>
        <v>44346.916666664925</v>
      </c>
      <c r="B729" s="171">
        <v>385</v>
      </c>
      <c r="C729" s="98"/>
      <c r="D729" s="98"/>
      <c r="E729" s="89">
        <f t="shared" si="288"/>
        <v>385</v>
      </c>
      <c r="F729" s="29">
        <f t="shared" si="289"/>
        <v>718</v>
      </c>
      <c r="G729" s="28" t="str">
        <f t="shared" si="290"/>
        <v>Yes</v>
      </c>
      <c r="H729" s="33">
        <f>'05-21 Hourly Purch Alloc'!F723</f>
        <v>254.56300000000002</v>
      </c>
      <c r="I729" s="23">
        <f t="shared" si="291"/>
        <v>6.5699999999999994</v>
      </c>
      <c r="J729" s="13">
        <f t="shared" si="292"/>
        <v>254.56300000000002</v>
      </c>
      <c r="K729" s="96">
        <f t="shared" si="293"/>
        <v>254.56300000000002</v>
      </c>
      <c r="L729" s="13">
        <f t="shared" si="294"/>
        <v>287.70960000000002</v>
      </c>
      <c r="M729" s="13">
        <f t="shared" si="295"/>
        <v>552</v>
      </c>
      <c r="N729" s="13">
        <f t="shared" si="296"/>
        <v>548.84</v>
      </c>
      <c r="O729" s="11">
        <f t="shared" si="297"/>
        <v>0</v>
      </c>
      <c r="P729" s="11">
        <f t="shared" si="298"/>
        <v>0</v>
      </c>
      <c r="Q729" s="11">
        <f t="shared" si="299"/>
        <v>0</v>
      </c>
      <c r="R729" s="15">
        <f t="shared" si="300"/>
        <v>0</v>
      </c>
      <c r="S729" s="15">
        <f t="shared" si="301"/>
        <v>0</v>
      </c>
      <c r="T729" s="15">
        <f t="shared" si="302"/>
        <v>0</v>
      </c>
      <c r="U729" s="121">
        <f>'05-21 Hourly Purch Alloc'!J723</f>
        <v>24.89117703279738</v>
      </c>
      <c r="V729" s="109">
        <f t="shared" si="303"/>
        <v>0</v>
      </c>
      <c r="W729" s="16">
        <f t="shared" si="304"/>
        <v>21.206728953433903</v>
      </c>
      <c r="X729" s="17">
        <f t="shared" si="305"/>
        <v>0</v>
      </c>
      <c r="Y729" s="18">
        <f t="shared" si="306"/>
        <v>0</v>
      </c>
      <c r="Z729" s="191"/>
      <c r="AA729" s="113">
        <f t="shared" si="307"/>
        <v>0</v>
      </c>
      <c r="AB729" s="4">
        <f t="shared" si="308"/>
        <v>0</v>
      </c>
      <c r="AD729" s="8"/>
      <c r="AE729" s="46">
        <f>'05-21 Gen Pivot'!V723</f>
        <v>287.70960000000002</v>
      </c>
      <c r="AF729" s="120">
        <f>'05-21 KP Int Load &amp; Marg Loss'!N719</f>
        <v>548.84</v>
      </c>
      <c r="AG729" s="47">
        <f>'05-21 KP Int Load &amp; Marg Loss'!V719</f>
        <v>6.5699999999999994</v>
      </c>
      <c r="AH729" s="46">
        <f>'05-21 Gen Pivot'!W723</f>
        <v>552</v>
      </c>
      <c r="AJ729" s="122">
        <f>'05-21 Gen Pivot'!Y723</f>
        <v>552</v>
      </c>
      <c r="AL729" s="8">
        <f t="shared" si="285"/>
        <v>0</v>
      </c>
      <c r="AN729" s="8">
        <f t="shared" si="286"/>
        <v>287.70960000000002</v>
      </c>
      <c r="AP729" s="12">
        <f t="shared" si="287"/>
        <v>-264.29039999999998</v>
      </c>
      <c r="AR729" s="122">
        <f>'05-21 Gen Pivot'!X723</f>
        <v>1473</v>
      </c>
    </row>
    <row r="730" spans="1:44" x14ac:dyDescent="0.25">
      <c r="A730" s="126">
        <f t="shared" si="309"/>
        <v>44346.95833333159</v>
      </c>
      <c r="B730" s="171">
        <v>385</v>
      </c>
      <c r="C730" s="98"/>
      <c r="D730" s="98"/>
      <c r="E730" s="89">
        <f t="shared" si="288"/>
        <v>385</v>
      </c>
      <c r="F730" s="29">
        <f t="shared" si="289"/>
        <v>719</v>
      </c>
      <c r="G730" s="28" t="str">
        <f t="shared" si="290"/>
        <v>Yes</v>
      </c>
      <c r="H730" s="33">
        <f>'05-21 Hourly Purch Alloc'!F724</f>
        <v>245.65299999999999</v>
      </c>
      <c r="I730" s="23">
        <f t="shared" si="291"/>
        <v>6.26</v>
      </c>
      <c r="J730" s="13">
        <f t="shared" si="292"/>
        <v>245.65299999999999</v>
      </c>
      <c r="K730" s="96">
        <f t="shared" si="293"/>
        <v>245.65299999999999</v>
      </c>
      <c r="L730" s="13">
        <f t="shared" si="294"/>
        <v>283.80880000000002</v>
      </c>
      <c r="M730" s="13">
        <f t="shared" si="295"/>
        <v>555</v>
      </c>
      <c r="N730" s="13">
        <f t="shared" si="296"/>
        <v>531.26</v>
      </c>
      <c r="O730" s="11">
        <f t="shared" si="297"/>
        <v>0</v>
      </c>
      <c r="P730" s="11">
        <f t="shared" si="298"/>
        <v>0</v>
      </c>
      <c r="Q730" s="11">
        <f t="shared" si="299"/>
        <v>0</v>
      </c>
      <c r="R730" s="15">
        <f t="shared" si="300"/>
        <v>0</v>
      </c>
      <c r="S730" s="15">
        <f t="shared" si="301"/>
        <v>0</v>
      </c>
      <c r="T730" s="15">
        <f t="shared" si="302"/>
        <v>0</v>
      </c>
      <c r="U730" s="121">
        <f>'05-21 Hourly Purch Alloc'!J724</f>
        <v>21.789984246070681</v>
      </c>
      <c r="V730" s="109">
        <f t="shared" si="303"/>
        <v>0</v>
      </c>
      <c r="W730" s="16">
        <f t="shared" si="304"/>
        <v>21.206728953433903</v>
      </c>
      <c r="X730" s="17">
        <f t="shared" si="305"/>
        <v>0</v>
      </c>
      <c r="Y730" s="18">
        <f t="shared" si="306"/>
        <v>0</v>
      </c>
      <c r="Z730" s="191"/>
      <c r="AA730" s="113">
        <f t="shared" si="307"/>
        <v>0</v>
      </c>
      <c r="AB730" s="4">
        <f t="shared" si="308"/>
        <v>0</v>
      </c>
      <c r="AD730" s="8"/>
      <c r="AE730" s="46">
        <f>'05-21 Gen Pivot'!V724</f>
        <v>283.80880000000002</v>
      </c>
      <c r="AF730" s="120">
        <f>'05-21 KP Int Load &amp; Marg Loss'!N720</f>
        <v>531.26</v>
      </c>
      <c r="AG730" s="47">
        <f>'05-21 KP Int Load &amp; Marg Loss'!V720</f>
        <v>6.26</v>
      </c>
      <c r="AH730" s="46">
        <f>'05-21 Gen Pivot'!W724</f>
        <v>555</v>
      </c>
      <c r="AJ730" s="122">
        <f>'05-21 Gen Pivot'!Y724</f>
        <v>555</v>
      </c>
      <c r="AL730" s="8">
        <f t="shared" si="285"/>
        <v>0</v>
      </c>
      <c r="AN730" s="8">
        <f t="shared" si="286"/>
        <v>283.80880000000002</v>
      </c>
      <c r="AP730" s="12">
        <f t="shared" si="287"/>
        <v>-271.19119999999998</v>
      </c>
      <c r="AR730" s="122">
        <f>'05-21 Gen Pivot'!X724</f>
        <v>1473</v>
      </c>
    </row>
    <row r="731" spans="1:44" x14ac:dyDescent="0.25">
      <c r="A731" s="126">
        <f t="shared" si="309"/>
        <v>44346.999999998254</v>
      </c>
      <c r="B731" s="171">
        <v>385</v>
      </c>
      <c r="C731" s="98"/>
      <c r="D731" s="98"/>
      <c r="E731" s="89">
        <f t="shared" si="288"/>
        <v>385</v>
      </c>
      <c r="F731" s="29">
        <f t="shared" si="289"/>
        <v>720</v>
      </c>
      <c r="G731" s="28" t="str">
        <f t="shared" si="290"/>
        <v>Yes</v>
      </c>
      <c r="H731" s="33">
        <f>'05-21 Hourly Purch Alloc'!F725</f>
        <v>232.57500000000002</v>
      </c>
      <c r="I731" s="23">
        <f t="shared" si="291"/>
        <v>5.7699999999999987</v>
      </c>
      <c r="J731" s="13">
        <f t="shared" si="292"/>
        <v>232.57500000000002</v>
      </c>
      <c r="K731" s="96">
        <f t="shared" si="293"/>
        <v>232.57500000000002</v>
      </c>
      <c r="L731" s="13">
        <f t="shared" si="294"/>
        <v>280.2176</v>
      </c>
      <c r="M731" s="13">
        <f t="shared" si="295"/>
        <v>466</v>
      </c>
      <c r="N731" s="13">
        <f t="shared" si="296"/>
        <v>517.69999999999993</v>
      </c>
      <c r="O731" s="11">
        <f t="shared" si="297"/>
        <v>51.699999999999932</v>
      </c>
      <c r="P731" s="11">
        <f t="shared" si="298"/>
        <v>51.699999999999932</v>
      </c>
      <c r="Q731" s="11">
        <f t="shared" si="299"/>
        <v>0.86260000000004311</v>
      </c>
      <c r="R731" s="15">
        <f t="shared" si="300"/>
        <v>51.699999999999932</v>
      </c>
      <c r="S731" s="15">
        <f t="shared" si="301"/>
        <v>0</v>
      </c>
      <c r="T731" s="15">
        <f t="shared" si="302"/>
        <v>0</v>
      </c>
      <c r="U731" s="121">
        <f>'05-21 Hourly Purch Alloc'!J725</f>
        <v>19.22996882726002</v>
      </c>
      <c r="V731" s="109">
        <f t="shared" si="303"/>
        <v>994.18938836934171</v>
      </c>
      <c r="W731" s="16">
        <f t="shared" si="304"/>
        <v>21.206728953433903</v>
      </c>
      <c r="X731" s="17">
        <f t="shared" si="305"/>
        <v>0</v>
      </c>
      <c r="Y731" s="18">
        <f t="shared" si="306"/>
        <v>0</v>
      </c>
      <c r="Z731" s="191"/>
      <c r="AA731" s="113">
        <f t="shared" si="307"/>
        <v>994.18938836934171</v>
      </c>
      <c r="AB731" s="4">
        <f t="shared" si="308"/>
        <v>0</v>
      </c>
      <c r="AD731" s="8"/>
      <c r="AE731" s="46">
        <f>'05-21 Gen Pivot'!V725</f>
        <v>280.2176</v>
      </c>
      <c r="AF731" s="120">
        <f>'05-21 KP Int Load &amp; Marg Loss'!N721</f>
        <v>517.69999999999993</v>
      </c>
      <c r="AG731" s="47">
        <f>'05-21 KP Int Load &amp; Marg Loss'!V721</f>
        <v>5.7699999999999987</v>
      </c>
      <c r="AH731" s="46">
        <f>'05-21 Gen Pivot'!W725</f>
        <v>466</v>
      </c>
      <c r="AJ731" s="122">
        <f>'05-21 Gen Pivot'!Y725</f>
        <v>466</v>
      </c>
      <c r="AL731" s="8">
        <f t="shared" si="285"/>
        <v>0</v>
      </c>
      <c r="AN731" s="8">
        <f t="shared" si="286"/>
        <v>280.2176</v>
      </c>
      <c r="AP731" s="12">
        <f t="shared" si="287"/>
        <v>-185.7824</v>
      </c>
      <c r="AR731" s="122">
        <f>'05-21 Gen Pivot'!X725</f>
        <v>1473</v>
      </c>
    </row>
    <row r="732" spans="1:44" x14ac:dyDescent="0.25">
      <c r="A732" s="126">
        <f t="shared" si="309"/>
        <v>44347.041666664918</v>
      </c>
      <c r="B732" s="171">
        <v>385</v>
      </c>
      <c r="C732" s="98"/>
      <c r="D732" s="98"/>
      <c r="E732" s="89">
        <f t="shared" si="288"/>
        <v>385</v>
      </c>
      <c r="F732" s="29">
        <f t="shared" si="289"/>
        <v>721</v>
      </c>
      <c r="G732" s="28" t="str">
        <f t="shared" si="290"/>
        <v>Yes</v>
      </c>
      <c r="H732" s="33">
        <f>'05-21 Hourly Purch Alloc'!F726</f>
        <v>215.46600000000001</v>
      </c>
      <c r="I732" s="23">
        <f t="shared" si="291"/>
        <v>5.2599999999999989</v>
      </c>
      <c r="J732" s="13">
        <f t="shared" si="292"/>
        <v>215.46600000000001</v>
      </c>
      <c r="K732" s="96">
        <f t="shared" si="293"/>
        <v>215.46600000000001</v>
      </c>
      <c r="L732" s="13">
        <f t="shared" si="294"/>
        <v>280.15679999999998</v>
      </c>
      <c r="M732" s="13">
        <f t="shared" si="295"/>
        <v>427.5</v>
      </c>
      <c r="N732" s="13">
        <f t="shared" si="296"/>
        <v>500.89000000000004</v>
      </c>
      <c r="O732" s="11">
        <f t="shared" si="297"/>
        <v>73.390000000000043</v>
      </c>
      <c r="P732" s="11">
        <f t="shared" si="298"/>
        <v>73.390000000000043</v>
      </c>
      <c r="Q732" s="11">
        <f t="shared" si="299"/>
        <v>-7.200000000068485E-3</v>
      </c>
      <c r="R732" s="15">
        <f t="shared" si="300"/>
        <v>73.390000000000043</v>
      </c>
      <c r="S732" s="15">
        <f t="shared" si="301"/>
        <v>0</v>
      </c>
      <c r="T732" s="15">
        <f t="shared" si="302"/>
        <v>0</v>
      </c>
      <c r="U732" s="121">
        <f>'05-21 Hourly Purch Alloc'!J726</f>
        <v>17.93290894154994</v>
      </c>
      <c r="V732" s="109">
        <f t="shared" si="303"/>
        <v>1316.0961872203509</v>
      </c>
      <c r="W732" s="16">
        <f t="shared" si="304"/>
        <v>21.206728953433903</v>
      </c>
      <c r="X732" s="17">
        <f t="shared" si="305"/>
        <v>0</v>
      </c>
      <c r="Y732" s="18">
        <f t="shared" si="306"/>
        <v>0</v>
      </c>
      <c r="Z732" s="191"/>
      <c r="AA732" s="113">
        <f t="shared" si="307"/>
        <v>1316.0961872203509</v>
      </c>
      <c r="AB732" s="4">
        <f t="shared" si="308"/>
        <v>0</v>
      </c>
      <c r="AD732" s="8"/>
      <c r="AE732" s="46">
        <f>'05-21 Gen Pivot'!V726</f>
        <v>280.15679999999998</v>
      </c>
      <c r="AF732" s="120">
        <f>'05-21 KP Int Load &amp; Marg Loss'!N722</f>
        <v>500.89000000000004</v>
      </c>
      <c r="AG732" s="47">
        <f>'05-21 KP Int Load &amp; Marg Loss'!V722</f>
        <v>5.2599999999999989</v>
      </c>
      <c r="AH732" s="46">
        <f>'05-21 Gen Pivot'!W726</f>
        <v>427.5</v>
      </c>
      <c r="AJ732" s="122">
        <f>'05-21 Gen Pivot'!Y726</f>
        <v>427.5</v>
      </c>
      <c r="AL732" s="8">
        <f t="shared" si="285"/>
        <v>0</v>
      </c>
      <c r="AN732" s="8">
        <f t="shared" si="286"/>
        <v>280.15679999999998</v>
      </c>
      <c r="AP732" s="12">
        <f t="shared" si="287"/>
        <v>-147.34320000000002</v>
      </c>
      <c r="AR732" s="122">
        <f>'05-21 Gen Pivot'!X726</f>
        <v>1473</v>
      </c>
    </row>
    <row r="733" spans="1:44" x14ac:dyDescent="0.25">
      <c r="A733" s="126">
        <f t="shared" si="309"/>
        <v>44347.083333331582</v>
      </c>
      <c r="B733" s="171">
        <v>385</v>
      </c>
      <c r="C733" s="98"/>
      <c r="D733" s="98"/>
      <c r="E733" s="89">
        <f t="shared" si="288"/>
        <v>385</v>
      </c>
      <c r="F733" s="29">
        <f t="shared" si="289"/>
        <v>722</v>
      </c>
      <c r="G733" s="28" t="str">
        <f t="shared" si="290"/>
        <v>Yes</v>
      </c>
      <c r="H733" s="33">
        <f>'05-21 Hourly Purch Alloc'!F727</f>
        <v>202.97900000000001</v>
      </c>
      <c r="I733" s="23">
        <f t="shared" si="291"/>
        <v>5.3599999999999994</v>
      </c>
      <c r="J733" s="13">
        <f t="shared" si="292"/>
        <v>202.97900000000001</v>
      </c>
      <c r="K733" s="96">
        <f t="shared" si="293"/>
        <v>202.97900000000001</v>
      </c>
      <c r="L733" s="13">
        <f t="shared" si="294"/>
        <v>280.01920000000001</v>
      </c>
      <c r="M733" s="13">
        <f t="shared" si="295"/>
        <v>454</v>
      </c>
      <c r="N733" s="13">
        <f t="shared" si="296"/>
        <v>488.36</v>
      </c>
      <c r="O733" s="11">
        <f t="shared" si="297"/>
        <v>34.360000000000014</v>
      </c>
      <c r="P733" s="11">
        <f t="shared" si="298"/>
        <v>34.360000000000014</v>
      </c>
      <c r="Q733" s="11">
        <f t="shared" si="299"/>
        <v>-1.8000000000029104E-3</v>
      </c>
      <c r="R733" s="15">
        <f t="shared" si="300"/>
        <v>34.360000000000014</v>
      </c>
      <c r="S733" s="15">
        <f t="shared" si="301"/>
        <v>0</v>
      </c>
      <c r="T733" s="15">
        <f t="shared" si="302"/>
        <v>0</v>
      </c>
      <c r="U733" s="121">
        <f>'05-21 Hourly Purch Alloc'!J727</f>
        <v>17.709758305046332</v>
      </c>
      <c r="V733" s="109">
        <f t="shared" si="303"/>
        <v>608.50729536139227</v>
      </c>
      <c r="W733" s="16">
        <f t="shared" si="304"/>
        <v>21.206728953433903</v>
      </c>
      <c r="X733" s="17">
        <f t="shared" si="305"/>
        <v>0</v>
      </c>
      <c r="Y733" s="18">
        <f t="shared" si="306"/>
        <v>0</v>
      </c>
      <c r="Z733" s="191"/>
      <c r="AA733" s="113">
        <f t="shared" si="307"/>
        <v>608.50729536139227</v>
      </c>
      <c r="AB733" s="4">
        <f t="shared" si="308"/>
        <v>0</v>
      </c>
      <c r="AD733" s="8"/>
      <c r="AE733" s="46">
        <f>'05-21 Gen Pivot'!V727</f>
        <v>280.01920000000001</v>
      </c>
      <c r="AF733" s="120">
        <f>'05-21 KP Int Load &amp; Marg Loss'!N723</f>
        <v>488.36</v>
      </c>
      <c r="AG733" s="47">
        <f>'05-21 KP Int Load &amp; Marg Loss'!V723</f>
        <v>5.3599999999999994</v>
      </c>
      <c r="AH733" s="46">
        <f>'05-21 Gen Pivot'!W727</f>
        <v>454</v>
      </c>
      <c r="AJ733" s="122">
        <f>'05-21 Gen Pivot'!Y727</f>
        <v>454</v>
      </c>
      <c r="AL733" s="8">
        <f t="shared" si="285"/>
        <v>0</v>
      </c>
      <c r="AN733" s="8">
        <f t="shared" si="286"/>
        <v>280.01920000000001</v>
      </c>
      <c r="AP733" s="12">
        <f t="shared" si="287"/>
        <v>-173.98079999999999</v>
      </c>
      <c r="AR733" s="122">
        <f>'05-21 Gen Pivot'!X727</f>
        <v>1473</v>
      </c>
    </row>
    <row r="734" spans="1:44" x14ac:dyDescent="0.25">
      <c r="A734" s="126">
        <f t="shared" si="309"/>
        <v>44347.124999998246</v>
      </c>
      <c r="B734" s="171">
        <v>385</v>
      </c>
      <c r="C734" s="98"/>
      <c r="D734" s="98"/>
      <c r="E734" s="89">
        <f t="shared" si="288"/>
        <v>385</v>
      </c>
      <c r="F734" s="29">
        <f t="shared" si="289"/>
        <v>723</v>
      </c>
      <c r="G734" s="28" t="str">
        <f t="shared" si="290"/>
        <v>Yes</v>
      </c>
      <c r="H734" s="33">
        <f>'05-21 Hourly Purch Alloc'!F728</f>
        <v>198.56</v>
      </c>
      <c r="I734" s="23">
        <f t="shared" si="291"/>
        <v>5.4699999999999989</v>
      </c>
      <c r="J734" s="13">
        <f t="shared" si="292"/>
        <v>198.56</v>
      </c>
      <c r="K734" s="96">
        <f t="shared" si="293"/>
        <v>198.56</v>
      </c>
      <c r="L734" s="13">
        <f t="shared" si="294"/>
        <v>280.25279999999998</v>
      </c>
      <c r="M734" s="13">
        <f t="shared" si="295"/>
        <v>435</v>
      </c>
      <c r="N734" s="13">
        <f t="shared" si="296"/>
        <v>484.28999999999996</v>
      </c>
      <c r="O734" s="11">
        <f t="shared" si="297"/>
        <v>49.289999999999964</v>
      </c>
      <c r="P734" s="11">
        <f t="shared" si="298"/>
        <v>49.289999999999964</v>
      </c>
      <c r="Q734" s="11">
        <f t="shared" si="299"/>
        <v>-7.1999999999547981E-3</v>
      </c>
      <c r="R734" s="15">
        <f t="shared" si="300"/>
        <v>49.289999999999964</v>
      </c>
      <c r="S734" s="15">
        <f t="shared" si="301"/>
        <v>0</v>
      </c>
      <c r="T734" s="15">
        <f t="shared" si="302"/>
        <v>0</v>
      </c>
      <c r="U734" s="121">
        <f>'05-21 Hourly Purch Alloc'!J728</f>
        <v>16.762253223207093</v>
      </c>
      <c r="V734" s="109">
        <f t="shared" si="303"/>
        <v>826.21146137187702</v>
      </c>
      <c r="W734" s="16">
        <f t="shared" si="304"/>
        <v>21.206728953433903</v>
      </c>
      <c r="X734" s="17">
        <f t="shared" si="305"/>
        <v>0</v>
      </c>
      <c r="Y734" s="18">
        <f t="shared" si="306"/>
        <v>0</v>
      </c>
      <c r="Z734" s="191"/>
      <c r="AA734" s="113">
        <f t="shared" si="307"/>
        <v>826.21146137187702</v>
      </c>
      <c r="AB734" s="4">
        <f t="shared" si="308"/>
        <v>0</v>
      </c>
      <c r="AD734" s="8"/>
      <c r="AE734" s="46">
        <f>'05-21 Gen Pivot'!V728</f>
        <v>280.25279999999998</v>
      </c>
      <c r="AF734" s="120">
        <f>'05-21 KP Int Load &amp; Marg Loss'!N724</f>
        <v>484.28999999999996</v>
      </c>
      <c r="AG734" s="47">
        <f>'05-21 KP Int Load &amp; Marg Loss'!V724</f>
        <v>5.4699999999999989</v>
      </c>
      <c r="AH734" s="46">
        <f>'05-21 Gen Pivot'!W728</f>
        <v>435</v>
      </c>
      <c r="AJ734" s="122">
        <f>'05-21 Gen Pivot'!Y728</f>
        <v>435</v>
      </c>
      <c r="AL734" s="8">
        <f t="shared" si="285"/>
        <v>0</v>
      </c>
      <c r="AN734" s="8">
        <f t="shared" si="286"/>
        <v>280.25279999999998</v>
      </c>
      <c r="AP734" s="12">
        <f t="shared" si="287"/>
        <v>-154.74720000000002</v>
      </c>
      <c r="AR734" s="122">
        <f>'05-21 Gen Pivot'!X728</f>
        <v>1473</v>
      </c>
    </row>
    <row r="735" spans="1:44" x14ac:dyDescent="0.25">
      <c r="A735" s="126">
        <f t="shared" si="309"/>
        <v>44347.166666664911</v>
      </c>
      <c r="B735" s="171">
        <v>385</v>
      </c>
      <c r="C735" s="98"/>
      <c r="D735" s="98"/>
      <c r="E735" s="89">
        <f t="shared" si="288"/>
        <v>385</v>
      </c>
      <c r="F735" s="29">
        <f t="shared" si="289"/>
        <v>724</v>
      </c>
      <c r="G735" s="28" t="str">
        <f t="shared" si="290"/>
        <v>Yes</v>
      </c>
      <c r="H735" s="33">
        <f>'05-21 Hourly Purch Alloc'!F729</f>
        <v>194.95400000000001</v>
      </c>
      <c r="I735" s="23">
        <f t="shared" si="291"/>
        <v>5.3599999999999994</v>
      </c>
      <c r="J735" s="13">
        <f t="shared" si="292"/>
        <v>194.95400000000001</v>
      </c>
      <c r="K735" s="96">
        <f t="shared" si="293"/>
        <v>194.95400000000001</v>
      </c>
      <c r="L735" s="13">
        <f t="shared" si="294"/>
        <v>280.3048</v>
      </c>
      <c r="M735" s="13">
        <f t="shared" si="295"/>
        <v>442.5</v>
      </c>
      <c r="N735" s="13">
        <f t="shared" si="296"/>
        <v>480.63000000000005</v>
      </c>
      <c r="O735" s="11">
        <f t="shared" si="297"/>
        <v>38.130000000000052</v>
      </c>
      <c r="P735" s="11">
        <f t="shared" si="298"/>
        <v>38.130000000000052</v>
      </c>
      <c r="Q735" s="11">
        <f t="shared" si="299"/>
        <v>-1.1200000000030741E-2</v>
      </c>
      <c r="R735" s="15">
        <f t="shared" si="300"/>
        <v>38.130000000000052</v>
      </c>
      <c r="S735" s="15">
        <f t="shared" si="301"/>
        <v>0</v>
      </c>
      <c r="T735" s="15">
        <f t="shared" si="302"/>
        <v>0</v>
      </c>
      <c r="U735" s="121">
        <f>'05-21 Hourly Purch Alloc'!J729</f>
        <v>16.387345455851122</v>
      </c>
      <c r="V735" s="109">
        <f t="shared" si="303"/>
        <v>624.84948223160416</v>
      </c>
      <c r="W735" s="16">
        <f t="shared" si="304"/>
        <v>21.206728953433903</v>
      </c>
      <c r="X735" s="17">
        <f t="shared" si="305"/>
        <v>0</v>
      </c>
      <c r="Y735" s="18">
        <f t="shared" si="306"/>
        <v>0</v>
      </c>
      <c r="Z735" s="191"/>
      <c r="AA735" s="113">
        <f t="shared" si="307"/>
        <v>624.84948223160416</v>
      </c>
      <c r="AB735" s="4">
        <f t="shared" si="308"/>
        <v>0</v>
      </c>
      <c r="AD735" s="8"/>
      <c r="AE735" s="46">
        <f>'05-21 Gen Pivot'!V729</f>
        <v>280.3048</v>
      </c>
      <c r="AF735" s="120">
        <f>'05-21 KP Int Load &amp; Marg Loss'!N725</f>
        <v>480.63000000000005</v>
      </c>
      <c r="AG735" s="47">
        <f>'05-21 KP Int Load &amp; Marg Loss'!V725</f>
        <v>5.3599999999999994</v>
      </c>
      <c r="AH735" s="46">
        <f>'05-21 Gen Pivot'!W729</f>
        <v>442.5</v>
      </c>
      <c r="AJ735" s="122">
        <f>'05-21 Gen Pivot'!Y729</f>
        <v>442.5</v>
      </c>
      <c r="AL735" s="8">
        <f t="shared" si="285"/>
        <v>0</v>
      </c>
      <c r="AN735" s="8">
        <f t="shared" si="286"/>
        <v>280.3048</v>
      </c>
      <c r="AP735" s="12">
        <f t="shared" si="287"/>
        <v>-162.1952</v>
      </c>
      <c r="AR735" s="122">
        <f>'05-21 Gen Pivot'!X729</f>
        <v>1473</v>
      </c>
    </row>
    <row r="736" spans="1:44" x14ac:dyDescent="0.25">
      <c r="A736" s="126">
        <f t="shared" si="309"/>
        <v>44347.208333331575</v>
      </c>
      <c r="B736" s="171">
        <v>385</v>
      </c>
      <c r="C736" s="98"/>
      <c r="D736" s="98"/>
      <c r="E736" s="89">
        <f t="shared" si="288"/>
        <v>385</v>
      </c>
      <c r="F736" s="29">
        <f t="shared" si="289"/>
        <v>725</v>
      </c>
      <c r="G736" s="28" t="str">
        <f t="shared" si="290"/>
        <v>Yes</v>
      </c>
      <c r="H736" s="33">
        <f>'05-21 Hourly Purch Alloc'!F730</f>
        <v>200.42000000000002</v>
      </c>
      <c r="I736" s="23">
        <f t="shared" si="291"/>
        <v>5.4699999999999989</v>
      </c>
      <c r="J736" s="13">
        <f t="shared" si="292"/>
        <v>200.42000000000002</v>
      </c>
      <c r="K736" s="96">
        <f t="shared" si="293"/>
        <v>200.42000000000002</v>
      </c>
      <c r="L736" s="13">
        <f t="shared" si="294"/>
        <v>279.99040000000002</v>
      </c>
      <c r="M736" s="13">
        <f t="shared" si="295"/>
        <v>418</v>
      </c>
      <c r="N736" s="13">
        <f t="shared" si="296"/>
        <v>485.25</v>
      </c>
      <c r="O736" s="11">
        <f t="shared" si="297"/>
        <v>67.25</v>
      </c>
      <c r="P736" s="11">
        <f t="shared" si="298"/>
        <v>67.25</v>
      </c>
      <c r="Q736" s="11">
        <f t="shared" si="299"/>
        <v>0.63040000000006557</v>
      </c>
      <c r="R736" s="15">
        <f t="shared" si="300"/>
        <v>67.25</v>
      </c>
      <c r="S736" s="15">
        <f t="shared" si="301"/>
        <v>0</v>
      </c>
      <c r="T736" s="15">
        <f t="shared" si="302"/>
        <v>0</v>
      </c>
      <c r="U736" s="121">
        <f>'05-21 Hourly Purch Alloc'!J730</f>
        <v>16.760033928749625</v>
      </c>
      <c r="V736" s="109">
        <f t="shared" si="303"/>
        <v>1127.1122817084122</v>
      </c>
      <c r="W736" s="16">
        <f t="shared" si="304"/>
        <v>21.206728953433903</v>
      </c>
      <c r="X736" s="17">
        <f t="shared" si="305"/>
        <v>0</v>
      </c>
      <c r="Y736" s="18">
        <f t="shared" si="306"/>
        <v>0</v>
      </c>
      <c r="Z736" s="191"/>
      <c r="AA736" s="113">
        <f t="shared" si="307"/>
        <v>1127.1122817084122</v>
      </c>
      <c r="AB736" s="4">
        <f t="shared" si="308"/>
        <v>0</v>
      </c>
      <c r="AD736" s="8"/>
      <c r="AE736" s="46">
        <f>'05-21 Gen Pivot'!V730</f>
        <v>279.99040000000002</v>
      </c>
      <c r="AF736" s="120">
        <f>'05-21 KP Int Load &amp; Marg Loss'!N726</f>
        <v>485.25</v>
      </c>
      <c r="AG736" s="47">
        <f>'05-21 KP Int Load &amp; Marg Loss'!V726</f>
        <v>5.4699999999999989</v>
      </c>
      <c r="AH736" s="46">
        <f>'05-21 Gen Pivot'!W730</f>
        <v>418</v>
      </c>
      <c r="AJ736" s="122">
        <f>'05-21 Gen Pivot'!Y730</f>
        <v>418</v>
      </c>
      <c r="AL736" s="8">
        <f t="shared" ref="AL736:AL755" si="310">AH736-AJ736</f>
        <v>0</v>
      </c>
      <c r="AN736" s="8">
        <f t="shared" ref="AN736:AN755" si="311">AE736</f>
        <v>279.99040000000002</v>
      </c>
      <c r="AP736" s="12">
        <f t="shared" ref="AP736:AP755" si="312">L736-M736</f>
        <v>-138.00959999999998</v>
      </c>
      <c r="AR736" s="122">
        <f>'05-21 Gen Pivot'!X730</f>
        <v>1473</v>
      </c>
    </row>
    <row r="737" spans="1:44" x14ac:dyDescent="0.25">
      <c r="A737" s="126">
        <f t="shared" si="309"/>
        <v>44347.249999998239</v>
      </c>
      <c r="B737" s="171">
        <v>385</v>
      </c>
      <c r="C737" s="98"/>
      <c r="D737" s="98"/>
      <c r="E737" s="89">
        <f t="shared" si="288"/>
        <v>385</v>
      </c>
      <c r="F737" s="29">
        <f t="shared" si="289"/>
        <v>726</v>
      </c>
      <c r="G737" s="28" t="str">
        <f t="shared" si="290"/>
        <v>Yes</v>
      </c>
      <c r="H737" s="33">
        <f>'05-21 Hourly Purch Alloc'!F731</f>
        <v>208.87899999999999</v>
      </c>
      <c r="I737" s="23">
        <f t="shared" si="291"/>
        <v>5.669999999999999</v>
      </c>
      <c r="J737" s="13">
        <f t="shared" si="292"/>
        <v>208.87899999999999</v>
      </c>
      <c r="K737" s="96">
        <f t="shared" si="293"/>
        <v>208.87899999999999</v>
      </c>
      <c r="L737" s="13">
        <f t="shared" si="294"/>
        <v>280.06959999999998</v>
      </c>
      <c r="M737" s="13">
        <f t="shared" si="295"/>
        <v>468.5</v>
      </c>
      <c r="N737" s="13">
        <f t="shared" si="296"/>
        <v>493.9</v>
      </c>
      <c r="O737" s="11">
        <f t="shared" si="297"/>
        <v>25.399999999999977</v>
      </c>
      <c r="P737" s="11">
        <f t="shared" si="298"/>
        <v>25.399999999999977</v>
      </c>
      <c r="Q737" s="11">
        <f t="shared" si="299"/>
        <v>0.71860000000003765</v>
      </c>
      <c r="R737" s="15">
        <f t="shared" si="300"/>
        <v>25.399999999999977</v>
      </c>
      <c r="S737" s="15">
        <f t="shared" si="301"/>
        <v>0</v>
      </c>
      <c r="T737" s="15">
        <f t="shared" si="302"/>
        <v>0</v>
      </c>
      <c r="U737" s="121">
        <f>'05-21 Hourly Purch Alloc'!J731</f>
        <v>16.829968546383313</v>
      </c>
      <c r="V737" s="109">
        <f t="shared" si="303"/>
        <v>427.48120107813577</v>
      </c>
      <c r="W737" s="16">
        <f t="shared" si="304"/>
        <v>21.206728953433903</v>
      </c>
      <c r="X737" s="17">
        <f t="shared" si="305"/>
        <v>0</v>
      </c>
      <c r="Y737" s="18">
        <f t="shared" si="306"/>
        <v>0</v>
      </c>
      <c r="Z737" s="191"/>
      <c r="AA737" s="113">
        <f t="shared" si="307"/>
        <v>427.48120107813577</v>
      </c>
      <c r="AB737" s="4">
        <f t="shared" si="308"/>
        <v>0</v>
      </c>
      <c r="AD737" s="8"/>
      <c r="AE737" s="46">
        <f>'05-21 Gen Pivot'!V731</f>
        <v>280.06959999999998</v>
      </c>
      <c r="AF737" s="120">
        <f>'05-21 KP Int Load &amp; Marg Loss'!N727</f>
        <v>493.9</v>
      </c>
      <c r="AG737" s="47">
        <f>'05-21 KP Int Load &amp; Marg Loss'!V727</f>
        <v>5.669999999999999</v>
      </c>
      <c r="AH737" s="46">
        <f>'05-21 Gen Pivot'!W731</f>
        <v>468.5</v>
      </c>
      <c r="AJ737" s="122">
        <f>'05-21 Gen Pivot'!Y731</f>
        <v>468.5</v>
      </c>
      <c r="AL737" s="8">
        <f t="shared" si="310"/>
        <v>0</v>
      </c>
      <c r="AN737" s="8">
        <f t="shared" si="311"/>
        <v>280.06959999999998</v>
      </c>
      <c r="AP737" s="12">
        <f t="shared" si="312"/>
        <v>-188.43040000000002</v>
      </c>
      <c r="AR737" s="122">
        <f>'05-21 Gen Pivot'!X731</f>
        <v>1473</v>
      </c>
    </row>
    <row r="738" spans="1:44" x14ac:dyDescent="0.25">
      <c r="A738" s="126">
        <f t="shared" si="309"/>
        <v>44347.291666664903</v>
      </c>
      <c r="B738" s="171">
        <v>385</v>
      </c>
      <c r="C738" s="98"/>
      <c r="D738" s="98"/>
      <c r="E738" s="89">
        <f t="shared" si="288"/>
        <v>385</v>
      </c>
      <c r="F738" s="29">
        <f t="shared" si="289"/>
        <v>727</v>
      </c>
      <c r="G738" s="28" t="str">
        <f t="shared" si="290"/>
        <v>Yes</v>
      </c>
      <c r="H738" s="33">
        <f>'05-21 Hourly Purch Alloc'!F732</f>
        <v>209.05500000000001</v>
      </c>
      <c r="I738" s="23">
        <f t="shared" si="291"/>
        <v>5.6599999999999993</v>
      </c>
      <c r="J738" s="13">
        <f t="shared" si="292"/>
        <v>209.05500000000001</v>
      </c>
      <c r="K738" s="96">
        <f t="shared" si="293"/>
        <v>209.05500000000001</v>
      </c>
      <c r="L738" s="13">
        <f t="shared" si="294"/>
        <v>279.84480000000002</v>
      </c>
      <c r="M738" s="13">
        <f t="shared" si="295"/>
        <v>422</v>
      </c>
      <c r="N738" s="13">
        <f t="shared" si="296"/>
        <v>494.06</v>
      </c>
      <c r="O738" s="11">
        <f t="shared" si="297"/>
        <v>72.06</v>
      </c>
      <c r="P738" s="11">
        <f t="shared" si="298"/>
        <v>72.06</v>
      </c>
      <c r="Q738" s="11">
        <f t="shared" si="299"/>
        <v>0.4998000000000502</v>
      </c>
      <c r="R738" s="15">
        <f t="shared" si="300"/>
        <v>72.06</v>
      </c>
      <c r="S738" s="15">
        <f t="shared" si="301"/>
        <v>0</v>
      </c>
      <c r="T738" s="15">
        <f t="shared" si="302"/>
        <v>0</v>
      </c>
      <c r="U738" s="121">
        <f>'05-21 Hourly Purch Alloc'!J732</f>
        <v>17.139982301308269</v>
      </c>
      <c r="V738" s="109">
        <f t="shared" si="303"/>
        <v>1235.1071246322738</v>
      </c>
      <c r="W738" s="16">
        <f t="shared" si="304"/>
        <v>21.206728953433903</v>
      </c>
      <c r="X738" s="17">
        <f t="shared" si="305"/>
        <v>0</v>
      </c>
      <c r="Y738" s="18">
        <f t="shared" si="306"/>
        <v>0</v>
      </c>
      <c r="Z738" s="191"/>
      <c r="AA738" s="113">
        <f t="shared" si="307"/>
        <v>1235.1071246322738</v>
      </c>
      <c r="AB738" s="4">
        <f t="shared" si="308"/>
        <v>0</v>
      </c>
      <c r="AD738" s="8"/>
      <c r="AE738" s="46">
        <f>'05-21 Gen Pivot'!V732</f>
        <v>279.84480000000002</v>
      </c>
      <c r="AF738" s="120">
        <f>'05-21 KP Int Load &amp; Marg Loss'!N728</f>
        <v>494.06</v>
      </c>
      <c r="AG738" s="47">
        <f>'05-21 KP Int Load &amp; Marg Loss'!V728</f>
        <v>5.6599999999999993</v>
      </c>
      <c r="AH738" s="46">
        <f>'05-21 Gen Pivot'!W732</f>
        <v>422</v>
      </c>
      <c r="AJ738" s="122">
        <f>'05-21 Gen Pivot'!Y732</f>
        <v>422</v>
      </c>
      <c r="AL738" s="8">
        <f t="shared" si="310"/>
        <v>0</v>
      </c>
      <c r="AN738" s="8">
        <f t="shared" si="311"/>
        <v>279.84480000000002</v>
      </c>
      <c r="AP738" s="12">
        <f t="shared" si="312"/>
        <v>-142.15519999999998</v>
      </c>
      <c r="AR738" s="122">
        <f>'05-21 Gen Pivot'!X732</f>
        <v>1473</v>
      </c>
    </row>
    <row r="739" spans="1:44" x14ac:dyDescent="0.25">
      <c r="A739" s="126">
        <f t="shared" si="309"/>
        <v>44347.333333331568</v>
      </c>
      <c r="B739" s="171">
        <v>385</v>
      </c>
      <c r="C739" s="98"/>
      <c r="D739" s="98"/>
      <c r="E739" s="89">
        <f t="shared" si="288"/>
        <v>385</v>
      </c>
      <c r="F739" s="29">
        <f t="shared" si="289"/>
        <v>728</v>
      </c>
      <c r="G739" s="28" t="str">
        <f t="shared" si="290"/>
        <v>Yes</v>
      </c>
      <c r="H739" s="33">
        <f>'05-21 Hourly Purch Alloc'!F733</f>
        <v>218.64700000000002</v>
      </c>
      <c r="I739" s="23">
        <f t="shared" si="291"/>
        <v>5.3599999999999994</v>
      </c>
      <c r="J739" s="13">
        <f t="shared" si="292"/>
        <v>218.64700000000002</v>
      </c>
      <c r="K739" s="96">
        <f t="shared" si="293"/>
        <v>218.64700000000002</v>
      </c>
      <c r="L739" s="13">
        <f t="shared" si="294"/>
        <v>279.94799999999998</v>
      </c>
      <c r="M739" s="13">
        <f t="shared" si="295"/>
        <v>435.5</v>
      </c>
      <c r="N739" s="13">
        <f t="shared" si="296"/>
        <v>503.36</v>
      </c>
      <c r="O739" s="11">
        <f t="shared" si="297"/>
        <v>67.860000000000014</v>
      </c>
      <c r="P739" s="11">
        <f t="shared" si="298"/>
        <v>67.860000000000014</v>
      </c>
      <c r="Q739" s="11">
        <f t="shared" si="299"/>
        <v>0.59500000000002728</v>
      </c>
      <c r="R739" s="15">
        <f t="shared" si="300"/>
        <v>67.860000000000014</v>
      </c>
      <c r="S739" s="15">
        <f t="shared" si="301"/>
        <v>0</v>
      </c>
      <c r="T739" s="15">
        <f t="shared" si="302"/>
        <v>0</v>
      </c>
      <c r="U739" s="121">
        <f>'05-21 Hourly Purch Alloc'!J733</f>
        <v>17.290001692225367</v>
      </c>
      <c r="V739" s="109">
        <f t="shared" si="303"/>
        <v>1173.2995148344137</v>
      </c>
      <c r="W739" s="16">
        <f t="shared" si="304"/>
        <v>21.206728953433903</v>
      </c>
      <c r="X739" s="17">
        <f t="shared" si="305"/>
        <v>0</v>
      </c>
      <c r="Y739" s="18">
        <f t="shared" si="306"/>
        <v>0</v>
      </c>
      <c r="Z739" s="191"/>
      <c r="AA739" s="113">
        <f t="shared" si="307"/>
        <v>1173.2995148344137</v>
      </c>
      <c r="AB739" s="4">
        <f t="shared" si="308"/>
        <v>0</v>
      </c>
      <c r="AD739" s="8"/>
      <c r="AE739" s="46">
        <f>'05-21 Gen Pivot'!V733</f>
        <v>279.94799999999998</v>
      </c>
      <c r="AF739" s="120">
        <f>'05-21 KP Int Load &amp; Marg Loss'!N729</f>
        <v>503.36</v>
      </c>
      <c r="AG739" s="47">
        <f>'05-21 KP Int Load &amp; Marg Loss'!V729</f>
        <v>5.3599999999999994</v>
      </c>
      <c r="AH739" s="46">
        <f>'05-21 Gen Pivot'!W733</f>
        <v>435.5</v>
      </c>
      <c r="AJ739" s="122">
        <f>'05-21 Gen Pivot'!Y733</f>
        <v>435.5</v>
      </c>
      <c r="AL739" s="8">
        <f t="shared" si="310"/>
        <v>0</v>
      </c>
      <c r="AN739" s="8">
        <f t="shared" si="311"/>
        <v>279.94799999999998</v>
      </c>
      <c r="AP739" s="12">
        <f t="shared" si="312"/>
        <v>-155.55200000000002</v>
      </c>
      <c r="AR739" s="122">
        <f>'05-21 Gen Pivot'!X733</f>
        <v>1473</v>
      </c>
    </row>
    <row r="740" spans="1:44" x14ac:dyDescent="0.25">
      <c r="A740" s="126">
        <f t="shared" si="309"/>
        <v>44347.374999998232</v>
      </c>
      <c r="B740" s="171">
        <v>385</v>
      </c>
      <c r="C740" s="98"/>
      <c r="D740" s="98"/>
      <c r="E740" s="89">
        <f t="shared" si="288"/>
        <v>385</v>
      </c>
      <c r="F740" s="29">
        <f t="shared" si="289"/>
        <v>729</v>
      </c>
      <c r="G740" s="28" t="str">
        <f t="shared" si="290"/>
        <v>Yes</v>
      </c>
      <c r="H740" s="33">
        <f>'05-21 Hourly Purch Alloc'!F734</f>
        <v>234.52700000000002</v>
      </c>
      <c r="I740" s="23">
        <f t="shared" si="291"/>
        <v>5.35</v>
      </c>
      <c r="J740" s="13">
        <f t="shared" si="292"/>
        <v>234.52700000000002</v>
      </c>
      <c r="K740" s="96">
        <f t="shared" si="293"/>
        <v>234.52700000000002</v>
      </c>
      <c r="L740" s="13">
        <f t="shared" si="294"/>
        <v>280.27120000000002</v>
      </c>
      <c r="M740" s="13">
        <f t="shared" si="295"/>
        <v>413</v>
      </c>
      <c r="N740" s="13">
        <f t="shared" si="296"/>
        <v>519.24000000000012</v>
      </c>
      <c r="O740" s="11">
        <f t="shared" si="297"/>
        <v>106.24000000000012</v>
      </c>
      <c r="P740" s="11">
        <f t="shared" si="298"/>
        <v>106.24000000000012</v>
      </c>
      <c r="Q740" s="11">
        <f t="shared" si="299"/>
        <v>0.90819999999996526</v>
      </c>
      <c r="R740" s="15">
        <f t="shared" si="300"/>
        <v>106.24000000000012</v>
      </c>
      <c r="S740" s="15">
        <f t="shared" si="301"/>
        <v>0</v>
      </c>
      <c r="T740" s="15">
        <f t="shared" si="302"/>
        <v>0</v>
      </c>
      <c r="U740" s="121">
        <f>'05-21 Hourly Purch Alloc'!J734</f>
        <v>18.560016543937369</v>
      </c>
      <c r="V740" s="109">
        <f t="shared" si="303"/>
        <v>1971.8161576279083</v>
      </c>
      <c r="W740" s="16">
        <f t="shared" si="304"/>
        <v>21.206728953433903</v>
      </c>
      <c r="X740" s="17">
        <f t="shared" si="305"/>
        <v>0</v>
      </c>
      <c r="Y740" s="18">
        <f t="shared" si="306"/>
        <v>0</v>
      </c>
      <c r="Z740" s="191"/>
      <c r="AA740" s="113">
        <f t="shared" si="307"/>
        <v>1971.8161576279083</v>
      </c>
      <c r="AB740" s="4">
        <f t="shared" si="308"/>
        <v>0</v>
      </c>
      <c r="AD740" s="8"/>
      <c r="AE740" s="46">
        <f>'05-21 Gen Pivot'!V734</f>
        <v>280.27120000000002</v>
      </c>
      <c r="AF740" s="120">
        <f>'05-21 KP Int Load &amp; Marg Loss'!N730</f>
        <v>519.24000000000012</v>
      </c>
      <c r="AG740" s="47">
        <f>'05-21 KP Int Load &amp; Marg Loss'!V730</f>
        <v>5.35</v>
      </c>
      <c r="AH740" s="46">
        <f>'05-21 Gen Pivot'!W734</f>
        <v>413</v>
      </c>
      <c r="AJ740" s="122">
        <f>'05-21 Gen Pivot'!Y734</f>
        <v>413</v>
      </c>
      <c r="AL740" s="8">
        <f t="shared" si="310"/>
        <v>0</v>
      </c>
      <c r="AN740" s="8">
        <f t="shared" si="311"/>
        <v>280.27120000000002</v>
      </c>
      <c r="AP740" s="12">
        <f t="shared" si="312"/>
        <v>-132.72879999999998</v>
      </c>
      <c r="AR740" s="122">
        <f>'05-21 Gen Pivot'!X734</f>
        <v>1473</v>
      </c>
    </row>
    <row r="741" spans="1:44" x14ac:dyDescent="0.25">
      <c r="A741" s="126">
        <f t="shared" si="309"/>
        <v>44347.416666664896</v>
      </c>
      <c r="B741" s="171">
        <v>385</v>
      </c>
      <c r="C741" s="98"/>
      <c r="D741" s="98"/>
      <c r="E741" s="89">
        <f t="shared" si="288"/>
        <v>385</v>
      </c>
      <c r="F741" s="29">
        <f t="shared" si="289"/>
        <v>730</v>
      </c>
      <c r="G741" s="28" t="str">
        <f t="shared" si="290"/>
        <v>Yes</v>
      </c>
      <c r="H741" s="33">
        <f>'05-21 Hourly Purch Alloc'!F735</f>
        <v>242.261</v>
      </c>
      <c r="I741" s="23">
        <f t="shared" si="291"/>
        <v>5.77</v>
      </c>
      <c r="J741" s="13">
        <f t="shared" si="292"/>
        <v>242.261</v>
      </c>
      <c r="K741" s="96">
        <f t="shared" si="293"/>
        <v>242.261</v>
      </c>
      <c r="L741" s="13">
        <f t="shared" si="294"/>
        <v>279.99040000000002</v>
      </c>
      <c r="M741" s="13">
        <f t="shared" si="295"/>
        <v>439.5</v>
      </c>
      <c r="N741" s="13">
        <f t="shared" si="296"/>
        <v>528.02</v>
      </c>
      <c r="O741" s="11">
        <f t="shared" si="297"/>
        <v>88.519999999999982</v>
      </c>
      <c r="P741" s="11">
        <f t="shared" si="298"/>
        <v>88.519999999999982</v>
      </c>
      <c r="Q741" s="11">
        <f t="shared" si="299"/>
        <v>1.3999999999896318E-3</v>
      </c>
      <c r="R741" s="15">
        <f t="shared" si="300"/>
        <v>88.519999999999982</v>
      </c>
      <c r="S741" s="15">
        <f t="shared" si="301"/>
        <v>0</v>
      </c>
      <c r="T741" s="15">
        <f t="shared" si="302"/>
        <v>0</v>
      </c>
      <c r="U741" s="121">
        <f>'05-21 Hourly Purch Alloc'!J735</f>
        <v>19.762796661451905</v>
      </c>
      <c r="V741" s="109">
        <f t="shared" si="303"/>
        <v>1749.4027604717223</v>
      </c>
      <c r="W741" s="16">
        <f t="shared" si="304"/>
        <v>21.206728953433903</v>
      </c>
      <c r="X741" s="17">
        <f t="shared" si="305"/>
        <v>0</v>
      </c>
      <c r="Y741" s="18">
        <f t="shared" si="306"/>
        <v>0</v>
      </c>
      <c r="Z741" s="191"/>
      <c r="AA741" s="113">
        <f t="shared" si="307"/>
        <v>1749.4027604717223</v>
      </c>
      <c r="AB741" s="4">
        <f t="shared" si="308"/>
        <v>0</v>
      </c>
      <c r="AD741" s="8"/>
      <c r="AE741" s="46">
        <f>'05-21 Gen Pivot'!V735</f>
        <v>279.99040000000002</v>
      </c>
      <c r="AF741" s="120">
        <f>'05-21 KP Int Load &amp; Marg Loss'!N731</f>
        <v>528.02</v>
      </c>
      <c r="AG741" s="47">
        <f>'05-21 KP Int Load &amp; Marg Loss'!V731</f>
        <v>5.77</v>
      </c>
      <c r="AH741" s="46">
        <f>'05-21 Gen Pivot'!W735</f>
        <v>439.5</v>
      </c>
      <c r="AJ741" s="122">
        <f>'05-21 Gen Pivot'!Y735</f>
        <v>439.5</v>
      </c>
      <c r="AL741" s="8">
        <f t="shared" si="310"/>
        <v>0</v>
      </c>
      <c r="AN741" s="8">
        <f t="shared" si="311"/>
        <v>279.99040000000002</v>
      </c>
      <c r="AP741" s="12">
        <f t="shared" si="312"/>
        <v>-159.50959999999998</v>
      </c>
      <c r="AR741" s="122">
        <f>'05-21 Gen Pivot'!X735</f>
        <v>1473</v>
      </c>
    </row>
    <row r="742" spans="1:44" x14ac:dyDescent="0.25">
      <c r="A742" s="126">
        <f t="shared" si="309"/>
        <v>44347.45833333156</v>
      </c>
      <c r="B742" s="171">
        <v>385</v>
      </c>
      <c r="C742" s="98"/>
      <c r="D742" s="98"/>
      <c r="E742" s="89">
        <f t="shared" si="288"/>
        <v>385</v>
      </c>
      <c r="F742" s="29">
        <f t="shared" si="289"/>
        <v>731</v>
      </c>
      <c r="G742" s="28" t="str">
        <f t="shared" si="290"/>
        <v>Yes</v>
      </c>
      <c r="H742" s="33">
        <f>'05-21 Hourly Purch Alloc'!F736</f>
        <v>246.226</v>
      </c>
      <c r="I742" s="23">
        <f t="shared" si="291"/>
        <v>5.97</v>
      </c>
      <c r="J742" s="13">
        <f t="shared" si="292"/>
        <v>246.226</v>
      </c>
      <c r="K742" s="96">
        <f t="shared" si="293"/>
        <v>246.226</v>
      </c>
      <c r="L742" s="13">
        <f t="shared" si="294"/>
        <v>280.012</v>
      </c>
      <c r="M742" s="13">
        <f t="shared" si="295"/>
        <v>412.5</v>
      </c>
      <c r="N742" s="13">
        <f t="shared" si="296"/>
        <v>531.54999999999995</v>
      </c>
      <c r="O742" s="11">
        <f t="shared" si="297"/>
        <v>119.04999999999995</v>
      </c>
      <c r="P742" s="11">
        <f t="shared" si="298"/>
        <v>119.04999999999995</v>
      </c>
      <c r="Q742" s="11">
        <f t="shared" si="299"/>
        <v>0.65800000000012915</v>
      </c>
      <c r="R742" s="15">
        <f t="shared" si="300"/>
        <v>119.04999999999995</v>
      </c>
      <c r="S742" s="15">
        <f t="shared" si="301"/>
        <v>0</v>
      </c>
      <c r="T742" s="15">
        <f t="shared" si="302"/>
        <v>0</v>
      </c>
      <c r="U742" s="121">
        <f>'05-21 Hourly Purch Alloc'!J736</f>
        <v>20.709998131797619</v>
      </c>
      <c r="V742" s="109">
        <f t="shared" si="303"/>
        <v>2465.5252775905055</v>
      </c>
      <c r="W742" s="16">
        <f t="shared" si="304"/>
        <v>21.206728953433903</v>
      </c>
      <c r="X742" s="17">
        <f t="shared" si="305"/>
        <v>0</v>
      </c>
      <c r="Y742" s="18">
        <f t="shared" si="306"/>
        <v>0</v>
      </c>
      <c r="Z742" s="191"/>
      <c r="AA742" s="113">
        <f t="shared" si="307"/>
        <v>2465.5252775905055</v>
      </c>
      <c r="AB742" s="4">
        <f t="shared" si="308"/>
        <v>0</v>
      </c>
      <c r="AD742" s="8"/>
      <c r="AE742" s="46">
        <f>'05-21 Gen Pivot'!V736</f>
        <v>280.012</v>
      </c>
      <c r="AF742" s="120">
        <f>'05-21 KP Int Load &amp; Marg Loss'!N732</f>
        <v>531.54999999999995</v>
      </c>
      <c r="AG742" s="47">
        <f>'05-21 KP Int Load &amp; Marg Loss'!V732</f>
        <v>5.97</v>
      </c>
      <c r="AH742" s="46">
        <f>'05-21 Gen Pivot'!W736</f>
        <v>412.5</v>
      </c>
      <c r="AJ742" s="122">
        <f>'05-21 Gen Pivot'!Y736</f>
        <v>412.5</v>
      </c>
      <c r="AL742" s="8">
        <f t="shared" si="310"/>
        <v>0</v>
      </c>
      <c r="AN742" s="8">
        <f t="shared" si="311"/>
        <v>280.012</v>
      </c>
      <c r="AP742" s="12">
        <f t="shared" si="312"/>
        <v>-132.488</v>
      </c>
      <c r="AR742" s="122">
        <f>'05-21 Gen Pivot'!X736</f>
        <v>1473</v>
      </c>
    </row>
    <row r="743" spans="1:44" x14ac:dyDescent="0.25">
      <c r="A743" s="126">
        <f t="shared" si="309"/>
        <v>44347.499999998225</v>
      </c>
      <c r="B743" s="171">
        <v>385</v>
      </c>
      <c r="C743" s="98"/>
      <c r="D743" s="98"/>
      <c r="E743" s="89">
        <f t="shared" si="288"/>
        <v>385</v>
      </c>
      <c r="F743" s="29">
        <f t="shared" si="289"/>
        <v>732</v>
      </c>
      <c r="G743" s="28" t="str">
        <f t="shared" si="290"/>
        <v>Yes</v>
      </c>
      <c r="H743" s="33">
        <f>'05-21 Hourly Purch Alloc'!F737</f>
        <v>249.28999999999996</v>
      </c>
      <c r="I743" s="23">
        <f t="shared" si="291"/>
        <v>6.1599999999999993</v>
      </c>
      <c r="J743" s="13">
        <f t="shared" si="292"/>
        <v>249.28999999999996</v>
      </c>
      <c r="K743" s="96">
        <f t="shared" si="293"/>
        <v>249.28999999999996</v>
      </c>
      <c r="L743" s="13">
        <f t="shared" si="294"/>
        <v>279.95839999999998</v>
      </c>
      <c r="M743" s="13">
        <f t="shared" si="295"/>
        <v>424.5</v>
      </c>
      <c r="N743" s="13">
        <f t="shared" si="296"/>
        <v>534.79000000000008</v>
      </c>
      <c r="O743" s="11">
        <f t="shared" si="297"/>
        <v>110.29000000000008</v>
      </c>
      <c r="P743" s="11">
        <f t="shared" si="298"/>
        <v>110.29000000000008</v>
      </c>
      <c r="Q743" s="11">
        <f t="shared" si="299"/>
        <v>0.61839999999995143</v>
      </c>
      <c r="R743" s="15">
        <f t="shared" si="300"/>
        <v>110.29000000000008</v>
      </c>
      <c r="S743" s="15">
        <f t="shared" si="301"/>
        <v>0</v>
      </c>
      <c r="T743" s="15">
        <f t="shared" si="302"/>
        <v>0</v>
      </c>
      <c r="U743" s="121">
        <f>'05-21 Hourly Purch Alloc'!J737</f>
        <v>21.080035300252721</v>
      </c>
      <c r="V743" s="109">
        <f t="shared" si="303"/>
        <v>2324.9170932648744</v>
      </c>
      <c r="W743" s="16">
        <f t="shared" si="304"/>
        <v>21.206728953433903</v>
      </c>
      <c r="X743" s="17">
        <f t="shared" si="305"/>
        <v>0</v>
      </c>
      <c r="Y743" s="18">
        <f t="shared" si="306"/>
        <v>0</v>
      </c>
      <c r="Z743" s="191"/>
      <c r="AA743" s="113">
        <f t="shared" si="307"/>
        <v>2324.9170932648744</v>
      </c>
      <c r="AB743" s="4">
        <f t="shared" si="308"/>
        <v>0</v>
      </c>
      <c r="AD743" s="8"/>
      <c r="AE743" s="46">
        <f>'05-21 Gen Pivot'!V737</f>
        <v>279.95839999999998</v>
      </c>
      <c r="AF743" s="120">
        <f>'05-21 KP Int Load &amp; Marg Loss'!N733</f>
        <v>534.79000000000008</v>
      </c>
      <c r="AG743" s="47">
        <f>'05-21 KP Int Load &amp; Marg Loss'!V733</f>
        <v>6.1599999999999993</v>
      </c>
      <c r="AH743" s="46">
        <f>'05-21 Gen Pivot'!W737</f>
        <v>424.5</v>
      </c>
      <c r="AJ743" s="122">
        <f>'05-21 Gen Pivot'!Y737</f>
        <v>424.5</v>
      </c>
      <c r="AL743" s="8">
        <f t="shared" si="310"/>
        <v>0</v>
      </c>
      <c r="AN743" s="8">
        <f t="shared" si="311"/>
        <v>279.95839999999998</v>
      </c>
      <c r="AP743" s="12">
        <f t="shared" si="312"/>
        <v>-144.54160000000002</v>
      </c>
      <c r="AR743" s="122">
        <f>'05-21 Gen Pivot'!X737</f>
        <v>1473</v>
      </c>
    </row>
    <row r="744" spans="1:44" x14ac:dyDescent="0.25">
      <c r="A744" s="126">
        <f t="shared" si="309"/>
        <v>44347.541666664889</v>
      </c>
      <c r="B744" s="171">
        <v>385</v>
      </c>
      <c r="C744" s="98"/>
      <c r="D744" s="98"/>
      <c r="E744" s="89">
        <f t="shared" si="288"/>
        <v>385</v>
      </c>
      <c r="F744" s="29">
        <f t="shared" si="289"/>
        <v>733</v>
      </c>
      <c r="G744" s="28" t="str">
        <f t="shared" si="290"/>
        <v>Yes</v>
      </c>
      <c r="H744" s="33">
        <f>'05-21 Hourly Purch Alloc'!F738</f>
        <v>259.35599999999999</v>
      </c>
      <c r="I744" s="23">
        <f t="shared" si="291"/>
        <v>6.17</v>
      </c>
      <c r="J744" s="13">
        <f t="shared" si="292"/>
        <v>259.35599999999999</v>
      </c>
      <c r="K744" s="96">
        <f t="shared" si="293"/>
        <v>259.35599999999999</v>
      </c>
      <c r="L744" s="13">
        <f t="shared" si="294"/>
        <v>279.79599999999999</v>
      </c>
      <c r="M744" s="13">
        <f t="shared" si="295"/>
        <v>427.5</v>
      </c>
      <c r="N744" s="13">
        <f t="shared" si="296"/>
        <v>545.31999999999994</v>
      </c>
      <c r="O744" s="11">
        <f t="shared" si="297"/>
        <v>117.81999999999994</v>
      </c>
      <c r="P744" s="11">
        <f t="shared" si="298"/>
        <v>117.81999999999994</v>
      </c>
      <c r="Q744" s="11">
        <f t="shared" si="299"/>
        <v>2.0000000000663931E-3</v>
      </c>
      <c r="R744" s="15">
        <f t="shared" si="300"/>
        <v>117.81999999999994</v>
      </c>
      <c r="S744" s="15">
        <f t="shared" si="301"/>
        <v>0</v>
      </c>
      <c r="T744" s="15">
        <f t="shared" si="302"/>
        <v>0</v>
      </c>
      <c r="U744" s="121">
        <f>'05-21 Hourly Purch Alloc'!J738</f>
        <v>20.764874473696384</v>
      </c>
      <c r="V744" s="109">
        <f t="shared" si="303"/>
        <v>2446.5175104909067</v>
      </c>
      <c r="W744" s="16">
        <f t="shared" si="304"/>
        <v>21.206728953433903</v>
      </c>
      <c r="X744" s="17">
        <f t="shared" si="305"/>
        <v>0</v>
      </c>
      <c r="Y744" s="18">
        <f t="shared" si="306"/>
        <v>0</v>
      </c>
      <c r="Z744" s="191"/>
      <c r="AA744" s="113">
        <f t="shared" si="307"/>
        <v>2446.5175104909067</v>
      </c>
      <c r="AB744" s="4">
        <f t="shared" si="308"/>
        <v>0</v>
      </c>
      <c r="AD744" s="8"/>
      <c r="AE744" s="46">
        <f>'05-21 Gen Pivot'!V738</f>
        <v>279.79599999999999</v>
      </c>
      <c r="AF744" s="120">
        <f>'05-21 KP Int Load &amp; Marg Loss'!N734</f>
        <v>545.31999999999994</v>
      </c>
      <c r="AG744" s="47">
        <f>'05-21 KP Int Load &amp; Marg Loss'!V734</f>
        <v>6.17</v>
      </c>
      <c r="AH744" s="46">
        <f>'05-21 Gen Pivot'!W738</f>
        <v>427.5</v>
      </c>
      <c r="AJ744" s="122">
        <f>'05-21 Gen Pivot'!Y738</f>
        <v>427.5</v>
      </c>
      <c r="AL744" s="8">
        <f t="shared" si="310"/>
        <v>0</v>
      </c>
      <c r="AN744" s="8">
        <f t="shared" si="311"/>
        <v>279.79599999999999</v>
      </c>
      <c r="AP744" s="12">
        <f t="shared" si="312"/>
        <v>-147.70400000000001</v>
      </c>
      <c r="AR744" s="122">
        <f>'05-21 Gen Pivot'!X738</f>
        <v>1473</v>
      </c>
    </row>
    <row r="745" spans="1:44" x14ac:dyDescent="0.25">
      <c r="A745" s="126">
        <f t="shared" si="309"/>
        <v>44347.583333331553</v>
      </c>
      <c r="B745" s="171">
        <v>385</v>
      </c>
      <c r="C745" s="98"/>
      <c r="D745" s="98"/>
      <c r="E745" s="89">
        <f t="shared" si="288"/>
        <v>385</v>
      </c>
      <c r="F745" s="29">
        <f t="shared" si="289"/>
        <v>734</v>
      </c>
      <c r="G745" s="28" t="str">
        <f t="shared" si="290"/>
        <v>Yes</v>
      </c>
      <c r="H745" s="33">
        <f>'05-21 Hourly Purch Alloc'!F739</f>
        <v>260.88499999999999</v>
      </c>
      <c r="I745" s="23">
        <f t="shared" si="291"/>
        <v>6.4499999999999993</v>
      </c>
      <c r="J745" s="13">
        <f t="shared" si="292"/>
        <v>260.88499999999999</v>
      </c>
      <c r="K745" s="96">
        <f t="shared" si="293"/>
        <v>260.88499999999999</v>
      </c>
      <c r="L745" s="13">
        <f t="shared" si="294"/>
        <v>280.20479999999998</v>
      </c>
      <c r="M745" s="13">
        <f t="shared" si="295"/>
        <v>433.5</v>
      </c>
      <c r="N745" s="13">
        <f t="shared" si="296"/>
        <v>546.68999999999994</v>
      </c>
      <c r="O745" s="11">
        <f t="shared" si="297"/>
        <v>113.18999999999994</v>
      </c>
      <c r="P745" s="11">
        <f t="shared" si="298"/>
        <v>113.18999999999994</v>
      </c>
      <c r="Q745" s="11">
        <f t="shared" si="299"/>
        <v>0.84980000000007294</v>
      </c>
      <c r="R745" s="15">
        <f t="shared" si="300"/>
        <v>113.18999999999994</v>
      </c>
      <c r="S745" s="15">
        <f t="shared" si="301"/>
        <v>0</v>
      </c>
      <c r="T745" s="15">
        <f t="shared" si="302"/>
        <v>0</v>
      </c>
      <c r="U745" s="121">
        <f>'05-21 Hourly Purch Alloc'!J739</f>
        <v>20.859984284263184</v>
      </c>
      <c r="V745" s="109">
        <f t="shared" si="303"/>
        <v>2361.1416211357487</v>
      </c>
      <c r="W745" s="16">
        <f t="shared" si="304"/>
        <v>21.206728953433903</v>
      </c>
      <c r="X745" s="17">
        <f t="shared" si="305"/>
        <v>0</v>
      </c>
      <c r="Y745" s="18">
        <f t="shared" si="306"/>
        <v>0</v>
      </c>
      <c r="Z745" s="191"/>
      <c r="AA745" s="113">
        <f t="shared" si="307"/>
        <v>2361.1416211357487</v>
      </c>
      <c r="AB745" s="4">
        <f t="shared" si="308"/>
        <v>0</v>
      </c>
      <c r="AD745" s="8"/>
      <c r="AE745" s="46">
        <f>'05-21 Gen Pivot'!V739</f>
        <v>280.20479999999998</v>
      </c>
      <c r="AF745" s="120">
        <f>'05-21 KP Int Load &amp; Marg Loss'!N735</f>
        <v>546.68999999999994</v>
      </c>
      <c r="AG745" s="47">
        <f>'05-21 KP Int Load &amp; Marg Loss'!V735</f>
        <v>6.4499999999999993</v>
      </c>
      <c r="AH745" s="46">
        <f>'05-21 Gen Pivot'!W739</f>
        <v>433.5</v>
      </c>
      <c r="AJ745" s="122">
        <f>'05-21 Gen Pivot'!Y739</f>
        <v>433.5</v>
      </c>
      <c r="AL745" s="8">
        <f t="shared" si="310"/>
        <v>0</v>
      </c>
      <c r="AN745" s="8">
        <f t="shared" si="311"/>
        <v>280.20479999999998</v>
      </c>
      <c r="AP745" s="12">
        <f t="shared" si="312"/>
        <v>-153.29520000000002</v>
      </c>
      <c r="AR745" s="122">
        <f>'05-21 Gen Pivot'!X739</f>
        <v>1473</v>
      </c>
    </row>
    <row r="746" spans="1:44" x14ac:dyDescent="0.25">
      <c r="A746" s="126">
        <f t="shared" si="309"/>
        <v>44347.624999998217</v>
      </c>
      <c r="B746" s="171">
        <v>385</v>
      </c>
      <c r="C746" s="98"/>
      <c r="D746" s="98"/>
      <c r="E746" s="89">
        <f t="shared" si="288"/>
        <v>385</v>
      </c>
      <c r="F746" s="29">
        <f t="shared" si="289"/>
        <v>735</v>
      </c>
      <c r="G746" s="28" t="str">
        <f t="shared" si="290"/>
        <v>Yes</v>
      </c>
      <c r="H746" s="33">
        <f>'05-21 Hourly Purch Alloc'!F740</f>
        <v>270.19200000000001</v>
      </c>
      <c r="I746" s="23">
        <f t="shared" si="291"/>
        <v>6.669999999999999</v>
      </c>
      <c r="J746" s="13">
        <f t="shared" si="292"/>
        <v>270.19200000000001</v>
      </c>
      <c r="K746" s="96">
        <f t="shared" si="293"/>
        <v>270.19200000000001</v>
      </c>
      <c r="L746" s="13">
        <f t="shared" si="294"/>
        <v>279.8424</v>
      </c>
      <c r="M746" s="13">
        <f t="shared" si="295"/>
        <v>410.5</v>
      </c>
      <c r="N746" s="13">
        <f t="shared" si="296"/>
        <v>556.20999999999992</v>
      </c>
      <c r="O746" s="11">
        <f t="shared" si="297"/>
        <v>145.70999999999992</v>
      </c>
      <c r="P746" s="11">
        <f t="shared" si="298"/>
        <v>145.70999999999992</v>
      </c>
      <c r="Q746" s="11">
        <f t="shared" si="299"/>
        <v>0.49440000000015516</v>
      </c>
      <c r="R746" s="15">
        <f t="shared" si="300"/>
        <v>145.70999999999992</v>
      </c>
      <c r="S746" s="15">
        <f t="shared" si="301"/>
        <v>0</v>
      </c>
      <c r="T746" s="15">
        <f t="shared" si="302"/>
        <v>0</v>
      </c>
      <c r="U746" s="121">
        <f>'05-21 Hourly Purch Alloc'!J740</f>
        <v>20.98003271747498</v>
      </c>
      <c r="V746" s="109">
        <f t="shared" si="303"/>
        <v>3057.0005672632778</v>
      </c>
      <c r="W746" s="16">
        <f t="shared" si="304"/>
        <v>21.206728953433903</v>
      </c>
      <c r="X746" s="17">
        <f t="shared" si="305"/>
        <v>0</v>
      </c>
      <c r="Y746" s="18">
        <f t="shared" si="306"/>
        <v>0</v>
      </c>
      <c r="Z746" s="191"/>
      <c r="AA746" s="113">
        <f t="shared" si="307"/>
        <v>3057.0005672632778</v>
      </c>
      <c r="AB746" s="4">
        <f t="shared" si="308"/>
        <v>0</v>
      </c>
      <c r="AD746" s="8"/>
      <c r="AE746" s="46">
        <f>'05-21 Gen Pivot'!V740</f>
        <v>279.8424</v>
      </c>
      <c r="AF746" s="120">
        <f>'05-21 KP Int Load &amp; Marg Loss'!N736</f>
        <v>556.20999999999992</v>
      </c>
      <c r="AG746" s="47">
        <f>'05-21 KP Int Load &amp; Marg Loss'!V736</f>
        <v>6.669999999999999</v>
      </c>
      <c r="AH746" s="46">
        <f>'05-21 Gen Pivot'!W740</f>
        <v>410.5</v>
      </c>
      <c r="AJ746" s="122">
        <f>'05-21 Gen Pivot'!Y740</f>
        <v>410.5</v>
      </c>
      <c r="AL746" s="8">
        <f t="shared" si="310"/>
        <v>0</v>
      </c>
      <c r="AN746" s="8">
        <f t="shared" si="311"/>
        <v>279.8424</v>
      </c>
      <c r="AP746" s="12">
        <f t="shared" si="312"/>
        <v>-130.6576</v>
      </c>
      <c r="AR746" s="122">
        <f>'05-21 Gen Pivot'!X740</f>
        <v>1473</v>
      </c>
    </row>
    <row r="747" spans="1:44" x14ac:dyDescent="0.25">
      <c r="A747" s="126">
        <f t="shared" si="309"/>
        <v>44347.666666664882</v>
      </c>
      <c r="B747" s="171">
        <v>385</v>
      </c>
      <c r="C747" s="98"/>
      <c r="D747" s="98"/>
      <c r="E747" s="89">
        <f t="shared" si="288"/>
        <v>385</v>
      </c>
      <c r="F747" s="29">
        <f t="shared" si="289"/>
        <v>736</v>
      </c>
      <c r="G747" s="28" t="str">
        <f t="shared" si="290"/>
        <v>Yes</v>
      </c>
      <c r="H747" s="33">
        <f>'05-21 Hourly Purch Alloc'!F741</f>
        <v>289.572</v>
      </c>
      <c r="I747" s="23">
        <f t="shared" si="291"/>
        <v>7.0699999999999994</v>
      </c>
      <c r="J747" s="13">
        <f t="shared" si="292"/>
        <v>289.572</v>
      </c>
      <c r="K747" s="96">
        <f t="shared" si="293"/>
        <v>289.572</v>
      </c>
      <c r="L747" s="13">
        <f t="shared" si="294"/>
        <v>280.04719999999998</v>
      </c>
      <c r="M747" s="13">
        <f t="shared" si="295"/>
        <v>413</v>
      </c>
      <c r="N747" s="13">
        <f t="shared" si="296"/>
        <v>575.99</v>
      </c>
      <c r="O747" s="11">
        <f t="shared" si="297"/>
        <v>162.99</v>
      </c>
      <c r="P747" s="11">
        <f t="shared" si="298"/>
        <v>162.99</v>
      </c>
      <c r="Q747" s="11">
        <f t="shared" si="299"/>
        <v>0.69920000000001892</v>
      </c>
      <c r="R747" s="15">
        <f t="shared" si="300"/>
        <v>162.99</v>
      </c>
      <c r="S747" s="15">
        <f t="shared" si="301"/>
        <v>0</v>
      </c>
      <c r="T747" s="15">
        <f t="shared" si="302"/>
        <v>0</v>
      </c>
      <c r="U747" s="121">
        <f>'05-21 Hourly Purch Alloc'!J741</f>
        <v>21.360014089760057</v>
      </c>
      <c r="V747" s="109">
        <f t="shared" si="303"/>
        <v>3481.468696489992</v>
      </c>
      <c r="W747" s="16">
        <f t="shared" si="304"/>
        <v>21.206728953433903</v>
      </c>
      <c r="X747" s="17">
        <f t="shared" si="305"/>
        <v>0</v>
      </c>
      <c r="Y747" s="18">
        <f t="shared" si="306"/>
        <v>0</v>
      </c>
      <c r="Z747" s="191"/>
      <c r="AA747" s="113">
        <f t="shared" si="307"/>
        <v>3456.4847521201918</v>
      </c>
      <c r="AB747" s="4">
        <f t="shared" si="308"/>
        <v>24.983944369800156</v>
      </c>
      <c r="AD747" s="8"/>
      <c r="AE747" s="46">
        <f>'05-21 Gen Pivot'!V741</f>
        <v>280.04719999999998</v>
      </c>
      <c r="AF747" s="120">
        <f>'05-21 KP Int Load &amp; Marg Loss'!N737</f>
        <v>575.99</v>
      </c>
      <c r="AG747" s="47">
        <f>'05-21 KP Int Load &amp; Marg Loss'!V737</f>
        <v>7.0699999999999994</v>
      </c>
      <c r="AH747" s="46">
        <f>'05-21 Gen Pivot'!W741</f>
        <v>413</v>
      </c>
      <c r="AJ747" s="122">
        <f>'05-21 Gen Pivot'!Y741</f>
        <v>413</v>
      </c>
      <c r="AL747" s="8">
        <f t="shared" si="310"/>
        <v>0</v>
      </c>
      <c r="AN747" s="8">
        <f t="shared" si="311"/>
        <v>280.04719999999998</v>
      </c>
      <c r="AP747" s="12">
        <f t="shared" si="312"/>
        <v>-132.95280000000002</v>
      </c>
      <c r="AR747" s="122">
        <f>'05-21 Gen Pivot'!X741</f>
        <v>1473</v>
      </c>
    </row>
    <row r="748" spans="1:44" x14ac:dyDescent="0.25">
      <c r="A748" s="126">
        <f t="shared" si="309"/>
        <v>44347.708333331546</v>
      </c>
      <c r="B748" s="171">
        <v>385</v>
      </c>
      <c r="C748" s="98"/>
      <c r="D748" s="98"/>
      <c r="E748" s="89">
        <f t="shared" si="288"/>
        <v>385</v>
      </c>
      <c r="F748" s="29">
        <f t="shared" si="289"/>
        <v>737</v>
      </c>
      <c r="G748" s="28" t="str">
        <f>IF(MAX(F748:F755)&gt;6,"Yes",0)</f>
        <v>Yes</v>
      </c>
      <c r="H748" s="33">
        <f>'05-21 Hourly Purch Alloc'!F742</f>
        <v>298.70699999999999</v>
      </c>
      <c r="I748" s="23">
        <f t="shared" si="291"/>
        <v>7.4599999999999991</v>
      </c>
      <c r="J748" s="13">
        <f t="shared" si="292"/>
        <v>298.70699999999999</v>
      </c>
      <c r="K748" s="96">
        <f t="shared" si="293"/>
        <v>298.70699999999999</v>
      </c>
      <c r="L748" s="13">
        <f t="shared" si="294"/>
        <v>279.87599999999998</v>
      </c>
      <c r="M748" s="13">
        <f t="shared" si="295"/>
        <v>410</v>
      </c>
      <c r="N748" s="13">
        <f t="shared" si="296"/>
        <v>585.5200000000001</v>
      </c>
      <c r="O748" s="11">
        <f t="shared" si="297"/>
        <v>175.5200000000001</v>
      </c>
      <c r="P748" s="11">
        <f t="shared" si="298"/>
        <v>175.5200000000001</v>
      </c>
      <c r="Q748" s="11">
        <f t="shared" si="299"/>
        <v>0.52299999999979718</v>
      </c>
      <c r="R748" s="15">
        <f t="shared" si="300"/>
        <v>175.5200000000001</v>
      </c>
      <c r="S748" s="15">
        <f t="shared" si="301"/>
        <v>0</v>
      </c>
      <c r="T748" s="15">
        <f t="shared" si="302"/>
        <v>0</v>
      </c>
      <c r="U748" s="121">
        <f>'05-21 Hourly Purch Alloc'!J742</f>
        <v>23.469997355267871</v>
      </c>
      <c r="V748" s="109">
        <f t="shared" si="303"/>
        <v>4119.4539357966187</v>
      </c>
      <c r="W748" s="16">
        <f t="shared" si="304"/>
        <v>21.206728953433903</v>
      </c>
      <c r="X748" s="17">
        <f t="shared" si="305"/>
        <v>0</v>
      </c>
      <c r="Y748" s="18">
        <f t="shared" si="306"/>
        <v>0</v>
      </c>
      <c r="Z748" s="191"/>
      <c r="AA748" s="113">
        <f t="shared" si="307"/>
        <v>3722.2050659067204</v>
      </c>
      <c r="AB748" s="4">
        <f t="shared" si="308"/>
        <v>397.24886988989829</v>
      </c>
      <c r="AD748" s="8"/>
      <c r="AE748" s="46">
        <f>'05-21 Gen Pivot'!V742</f>
        <v>279.87599999999998</v>
      </c>
      <c r="AF748" s="120">
        <f>'05-21 KP Int Load &amp; Marg Loss'!N738</f>
        <v>585.5200000000001</v>
      </c>
      <c r="AG748" s="47">
        <f>'05-21 KP Int Load &amp; Marg Loss'!V738</f>
        <v>7.4599999999999991</v>
      </c>
      <c r="AH748" s="46">
        <f>'05-21 Gen Pivot'!W742</f>
        <v>410</v>
      </c>
      <c r="AJ748" s="122">
        <f>'05-21 Gen Pivot'!Y742</f>
        <v>410</v>
      </c>
      <c r="AL748" s="8">
        <f t="shared" si="310"/>
        <v>0</v>
      </c>
      <c r="AN748" s="8">
        <f t="shared" si="311"/>
        <v>279.87599999999998</v>
      </c>
      <c r="AP748" s="12">
        <f t="shared" si="312"/>
        <v>-130.12400000000002</v>
      </c>
      <c r="AR748" s="122">
        <f>'05-21 Gen Pivot'!X742</f>
        <v>1473</v>
      </c>
    </row>
    <row r="749" spans="1:44" x14ac:dyDescent="0.25">
      <c r="A749" s="126">
        <f t="shared" si="309"/>
        <v>44347.74999999821</v>
      </c>
      <c r="B749" s="171">
        <v>385</v>
      </c>
      <c r="C749" s="98"/>
      <c r="D749" s="98"/>
      <c r="E749" s="89">
        <f t="shared" si="288"/>
        <v>385</v>
      </c>
      <c r="F749" s="29">
        <f t="shared" si="289"/>
        <v>738</v>
      </c>
      <c r="G749" s="28" t="str">
        <f t="shared" ref="G749:G755" si="313">IF(MAX(F749:F758)&gt;6,"Yes",0)</f>
        <v>Yes</v>
      </c>
      <c r="H749" s="33">
        <f>'05-21 Hourly Purch Alloc'!F743</f>
        <v>310.32100000000003</v>
      </c>
      <c r="I749" s="23">
        <f t="shared" si="291"/>
        <v>7.8699999999999992</v>
      </c>
      <c r="J749" s="13">
        <f t="shared" si="292"/>
        <v>310.32100000000003</v>
      </c>
      <c r="K749" s="96">
        <f t="shared" si="293"/>
        <v>310.32100000000003</v>
      </c>
      <c r="L749" s="13">
        <f t="shared" si="294"/>
        <v>279.94560000000001</v>
      </c>
      <c r="M749" s="13">
        <f t="shared" si="295"/>
        <v>409.5</v>
      </c>
      <c r="N749" s="13">
        <f t="shared" si="296"/>
        <v>598.15</v>
      </c>
      <c r="O749" s="11">
        <f t="shared" si="297"/>
        <v>188.64999999999998</v>
      </c>
      <c r="P749" s="11">
        <f t="shared" si="298"/>
        <v>188.64999999999998</v>
      </c>
      <c r="Q749" s="11">
        <f t="shared" si="299"/>
        <v>-1.3399999999933243E-2</v>
      </c>
      <c r="R749" s="15">
        <f t="shared" si="300"/>
        <v>188.64999999999998</v>
      </c>
      <c r="S749" s="15">
        <f t="shared" si="301"/>
        <v>0</v>
      </c>
      <c r="T749" s="15">
        <f t="shared" si="302"/>
        <v>0</v>
      </c>
      <c r="U749" s="121">
        <f>'05-21 Hourly Purch Alloc'!J743</f>
        <v>24.417958707274078</v>
      </c>
      <c r="V749" s="109">
        <f t="shared" si="303"/>
        <v>4606.4479101272545</v>
      </c>
      <c r="W749" s="16">
        <f t="shared" si="304"/>
        <v>21.206728953433903</v>
      </c>
      <c r="X749" s="17">
        <f t="shared" si="305"/>
        <v>0</v>
      </c>
      <c r="Y749" s="18">
        <f t="shared" si="306"/>
        <v>0</v>
      </c>
      <c r="Z749" s="191"/>
      <c r="AA749" s="113">
        <f t="shared" si="307"/>
        <v>4000.6494170653054</v>
      </c>
      <c r="AB749" s="4">
        <f t="shared" si="308"/>
        <v>605.7984930619491</v>
      </c>
      <c r="AD749" s="8"/>
      <c r="AE749" s="46">
        <f>'05-21 Gen Pivot'!V743</f>
        <v>279.94560000000001</v>
      </c>
      <c r="AF749" s="120">
        <f>'05-21 KP Int Load &amp; Marg Loss'!N739</f>
        <v>598.15</v>
      </c>
      <c r="AG749" s="47">
        <f>'05-21 KP Int Load &amp; Marg Loss'!V739</f>
        <v>7.8699999999999992</v>
      </c>
      <c r="AH749" s="46">
        <f>'05-21 Gen Pivot'!W743</f>
        <v>409.5</v>
      </c>
      <c r="AJ749" s="122">
        <f>'05-21 Gen Pivot'!Y743</f>
        <v>409.5</v>
      </c>
      <c r="AL749" s="8">
        <f t="shared" si="310"/>
        <v>0</v>
      </c>
      <c r="AN749" s="8">
        <f t="shared" si="311"/>
        <v>279.94560000000001</v>
      </c>
      <c r="AP749" s="12">
        <f t="shared" si="312"/>
        <v>-129.55439999999999</v>
      </c>
      <c r="AR749" s="122">
        <f>'05-21 Gen Pivot'!X743</f>
        <v>1473</v>
      </c>
    </row>
    <row r="750" spans="1:44" x14ac:dyDescent="0.25">
      <c r="A750" s="126">
        <f t="shared" si="309"/>
        <v>44347.791666664874</v>
      </c>
      <c r="B750" s="171">
        <v>385</v>
      </c>
      <c r="C750" s="98"/>
      <c r="D750" s="98"/>
      <c r="E750" s="89">
        <f t="shared" si="288"/>
        <v>385</v>
      </c>
      <c r="F750" s="29">
        <f t="shared" si="289"/>
        <v>739</v>
      </c>
      <c r="G750" s="28" t="str">
        <f t="shared" si="313"/>
        <v>Yes</v>
      </c>
      <c r="H750" s="33">
        <f>'05-21 Hourly Purch Alloc'!F744</f>
        <v>309.97300000000001</v>
      </c>
      <c r="I750" s="23">
        <f t="shared" si="291"/>
        <v>7.9599999999999991</v>
      </c>
      <c r="J750" s="13">
        <f t="shared" si="292"/>
        <v>309.97300000000001</v>
      </c>
      <c r="K750" s="96">
        <f t="shared" si="293"/>
        <v>309.97300000000001</v>
      </c>
      <c r="L750" s="13">
        <f t="shared" si="294"/>
        <v>279.95280000000002</v>
      </c>
      <c r="M750" s="13">
        <f t="shared" si="295"/>
        <v>412</v>
      </c>
      <c r="N750" s="13">
        <f t="shared" si="296"/>
        <v>597.29000000000008</v>
      </c>
      <c r="O750" s="11">
        <f t="shared" si="297"/>
        <v>185.29000000000008</v>
      </c>
      <c r="P750" s="11">
        <f t="shared" si="298"/>
        <v>185.29000000000008</v>
      </c>
      <c r="Q750" s="11">
        <f t="shared" si="299"/>
        <v>0.59579999999994016</v>
      </c>
      <c r="R750" s="15">
        <f t="shared" si="300"/>
        <v>185.29000000000008</v>
      </c>
      <c r="S750" s="15">
        <f t="shared" si="301"/>
        <v>0</v>
      </c>
      <c r="T750" s="15">
        <f t="shared" si="302"/>
        <v>0</v>
      </c>
      <c r="U750" s="121">
        <f>'05-21 Hourly Purch Alloc'!J744</f>
        <v>26.109982159736493</v>
      </c>
      <c r="V750" s="109">
        <f t="shared" si="303"/>
        <v>4837.9185943775765</v>
      </c>
      <c r="W750" s="16">
        <f t="shared" si="304"/>
        <v>21.206728953433903</v>
      </c>
      <c r="X750" s="17">
        <f t="shared" si="305"/>
        <v>0</v>
      </c>
      <c r="Y750" s="18">
        <f t="shared" si="306"/>
        <v>0</v>
      </c>
      <c r="Z750" s="191"/>
      <c r="AA750" s="113">
        <f t="shared" si="307"/>
        <v>3929.3948077817695</v>
      </c>
      <c r="AB750" s="4">
        <f t="shared" si="308"/>
        <v>908.523786595807</v>
      </c>
      <c r="AD750" s="8"/>
      <c r="AE750" s="46">
        <f>'05-21 Gen Pivot'!V744</f>
        <v>279.95280000000002</v>
      </c>
      <c r="AF750" s="120">
        <f>'05-21 KP Int Load &amp; Marg Loss'!N740</f>
        <v>597.29000000000008</v>
      </c>
      <c r="AG750" s="47">
        <f>'05-21 KP Int Load &amp; Marg Loss'!V740</f>
        <v>7.9599999999999991</v>
      </c>
      <c r="AH750" s="46">
        <f>'05-21 Gen Pivot'!W744</f>
        <v>412</v>
      </c>
      <c r="AJ750" s="122">
        <f>'05-21 Gen Pivot'!Y744</f>
        <v>412</v>
      </c>
      <c r="AL750" s="8">
        <f t="shared" si="310"/>
        <v>0</v>
      </c>
      <c r="AN750" s="8">
        <f t="shared" si="311"/>
        <v>279.95280000000002</v>
      </c>
      <c r="AP750" s="12">
        <f t="shared" si="312"/>
        <v>-132.04719999999998</v>
      </c>
      <c r="AR750" s="122">
        <f>'05-21 Gen Pivot'!X744</f>
        <v>1473</v>
      </c>
    </row>
    <row r="751" spans="1:44" x14ac:dyDescent="0.25">
      <c r="A751" s="126">
        <f t="shared" si="309"/>
        <v>44347.833333331539</v>
      </c>
      <c r="B751" s="171">
        <v>385</v>
      </c>
      <c r="C751" s="98"/>
      <c r="D751" s="98"/>
      <c r="E751" s="89">
        <f t="shared" ref="E751:E755" si="314">SUM(B751:D751)</f>
        <v>385</v>
      </c>
      <c r="F751" s="29">
        <f t="shared" ref="F751:F755" si="315">IF(E751&gt;0,F750+1,0)</f>
        <v>740</v>
      </c>
      <c r="G751" s="28" t="str">
        <f t="shared" si="313"/>
        <v>Yes</v>
      </c>
      <c r="H751" s="33">
        <f>'05-21 Hourly Purch Alloc'!F745</f>
        <v>298.99699999999996</v>
      </c>
      <c r="I751" s="23">
        <f t="shared" si="291"/>
        <v>7.7699999999999987</v>
      </c>
      <c r="J751" s="13">
        <f t="shared" si="292"/>
        <v>298.99699999999996</v>
      </c>
      <c r="K751" s="96">
        <f t="shared" si="293"/>
        <v>298.99699999999996</v>
      </c>
      <c r="L751" s="13">
        <f t="shared" si="294"/>
        <v>280.87440000000004</v>
      </c>
      <c r="M751" s="13">
        <f t="shared" si="295"/>
        <v>455</v>
      </c>
      <c r="N751" s="13">
        <f t="shared" si="296"/>
        <v>587.65000000000009</v>
      </c>
      <c r="O751" s="11">
        <f t="shared" si="297"/>
        <v>132.65000000000009</v>
      </c>
      <c r="P751" s="11">
        <f t="shared" si="298"/>
        <v>132.65000000000009</v>
      </c>
      <c r="Q751" s="11">
        <f t="shared" si="299"/>
        <v>-8.6000000001149601E-3</v>
      </c>
      <c r="R751" s="15">
        <f t="shared" si="300"/>
        <v>132.65000000000009</v>
      </c>
      <c r="S751" s="15">
        <f t="shared" si="301"/>
        <v>0</v>
      </c>
      <c r="T751" s="15">
        <f t="shared" si="302"/>
        <v>0</v>
      </c>
      <c r="U751" s="121">
        <f>'05-21 Hourly Purch Alloc'!J745</f>
        <v>25.214760455790529</v>
      </c>
      <c r="V751" s="109">
        <f t="shared" si="303"/>
        <v>3344.737974460616</v>
      </c>
      <c r="W751" s="16">
        <f t="shared" si="304"/>
        <v>21.206728953433903</v>
      </c>
      <c r="X751" s="17">
        <f t="shared" si="305"/>
        <v>0</v>
      </c>
      <c r="Y751" s="18">
        <f t="shared" si="306"/>
        <v>0</v>
      </c>
      <c r="Z751" s="191"/>
      <c r="AA751" s="113">
        <f t="shared" si="307"/>
        <v>2813.0725956730089</v>
      </c>
      <c r="AB751" s="4">
        <f t="shared" si="308"/>
        <v>531.6653787876071</v>
      </c>
      <c r="AD751" s="8"/>
      <c r="AE751" s="46">
        <f>'05-21 Gen Pivot'!V745</f>
        <v>280.87440000000004</v>
      </c>
      <c r="AF751" s="120">
        <f>'05-21 KP Int Load &amp; Marg Loss'!N741</f>
        <v>587.65000000000009</v>
      </c>
      <c r="AG751" s="47">
        <f>'05-21 KP Int Load &amp; Marg Loss'!V741</f>
        <v>7.7699999999999987</v>
      </c>
      <c r="AH751" s="46">
        <f>'05-21 Gen Pivot'!W745</f>
        <v>455</v>
      </c>
      <c r="AJ751" s="122">
        <f>'05-21 Gen Pivot'!Y745</f>
        <v>455</v>
      </c>
      <c r="AL751" s="8">
        <f t="shared" si="310"/>
        <v>0</v>
      </c>
      <c r="AN751" s="8">
        <f t="shared" si="311"/>
        <v>280.87440000000004</v>
      </c>
      <c r="AP751" s="12">
        <f t="shared" si="312"/>
        <v>-174.12559999999996</v>
      </c>
      <c r="AR751" s="122">
        <f>'05-21 Gen Pivot'!X745</f>
        <v>1473</v>
      </c>
    </row>
    <row r="752" spans="1:44" x14ac:dyDescent="0.25">
      <c r="A752" s="126">
        <f t="shared" si="309"/>
        <v>44347.874999998203</v>
      </c>
      <c r="B752" s="171">
        <v>385</v>
      </c>
      <c r="C752" s="98"/>
      <c r="D752" s="98"/>
      <c r="E752" s="89">
        <f t="shared" si="314"/>
        <v>385</v>
      </c>
      <c r="F752" s="29">
        <f t="shared" si="315"/>
        <v>741</v>
      </c>
      <c r="G752" s="28" t="str">
        <f t="shared" si="313"/>
        <v>Yes</v>
      </c>
      <c r="H752" s="33">
        <f>'05-21 Hourly Purch Alloc'!F746</f>
        <v>283.13200000000001</v>
      </c>
      <c r="I752" s="23">
        <f t="shared" si="291"/>
        <v>7.7799999999999994</v>
      </c>
      <c r="J752" s="13">
        <f t="shared" si="292"/>
        <v>283.13200000000001</v>
      </c>
      <c r="K752" s="96">
        <f t="shared" si="293"/>
        <v>283.13200000000001</v>
      </c>
      <c r="L752" s="13">
        <f t="shared" si="294"/>
        <v>292.82479999999998</v>
      </c>
      <c r="M752" s="13">
        <f t="shared" si="295"/>
        <v>593</v>
      </c>
      <c r="N752" s="13">
        <f t="shared" si="296"/>
        <v>583.74</v>
      </c>
      <c r="O752" s="11">
        <f t="shared" si="297"/>
        <v>0</v>
      </c>
      <c r="P752" s="11">
        <f t="shared" si="298"/>
        <v>0</v>
      </c>
      <c r="Q752" s="11">
        <f t="shared" si="299"/>
        <v>0</v>
      </c>
      <c r="R752" s="15">
        <f t="shared" si="300"/>
        <v>0</v>
      </c>
      <c r="S752" s="15">
        <f t="shared" si="301"/>
        <v>0</v>
      </c>
      <c r="T752" s="15">
        <f t="shared" si="302"/>
        <v>0</v>
      </c>
      <c r="U752" s="121">
        <f>'05-21 Hourly Purch Alloc'!J746</f>
        <v>25.982901346368479</v>
      </c>
      <c r="V752" s="109">
        <f t="shared" si="303"/>
        <v>0</v>
      </c>
      <c r="W752" s="16">
        <f t="shared" si="304"/>
        <v>21.206728953433903</v>
      </c>
      <c r="X752" s="17">
        <f t="shared" si="305"/>
        <v>0</v>
      </c>
      <c r="Y752" s="18">
        <f t="shared" si="306"/>
        <v>0</v>
      </c>
      <c r="Z752" s="191"/>
      <c r="AA752" s="113">
        <f t="shared" si="307"/>
        <v>0</v>
      </c>
      <c r="AB752" s="4">
        <f t="shared" si="308"/>
        <v>0</v>
      </c>
      <c r="AD752" s="8"/>
      <c r="AE752" s="46">
        <f>'05-21 Gen Pivot'!V746</f>
        <v>292.82479999999998</v>
      </c>
      <c r="AF752" s="120">
        <f>'05-21 KP Int Load &amp; Marg Loss'!N742</f>
        <v>583.74</v>
      </c>
      <c r="AG752" s="47">
        <f>'05-21 KP Int Load &amp; Marg Loss'!V742</f>
        <v>7.7799999999999994</v>
      </c>
      <c r="AH752" s="46">
        <f>'05-21 Gen Pivot'!W746</f>
        <v>593</v>
      </c>
      <c r="AJ752" s="122">
        <f>'05-21 Gen Pivot'!Y746</f>
        <v>593</v>
      </c>
      <c r="AL752" s="8">
        <f t="shared" si="310"/>
        <v>0</v>
      </c>
      <c r="AN752" s="8">
        <f t="shared" si="311"/>
        <v>292.82479999999998</v>
      </c>
      <c r="AP752" s="12">
        <f t="shared" si="312"/>
        <v>-300.17520000000002</v>
      </c>
      <c r="AR752" s="122">
        <f>'05-21 Gen Pivot'!X746</f>
        <v>1473</v>
      </c>
    </row>
    <row r="753" spans="1:44" x14ac:dyDescent="0.25">
      <c r="A753" s="126">
        <f t="shared" si="309"/>
        <v>44347.916666664867</v>
      </c>
      <c r="B753" s="171">
        <v>385</v>
      </c>
      <c r="C753" s="98"/>
      <c r="D753" s="98"/>
      <c r="E753" s="89">
        <f t="shared" si="314"/>
        <v>385</v>
      </c>
      <c r="F753" s="29">
        <f t="shared" si="315"/>
        <v>742</v>
      </c>
      <c r="G753" s="28" t="str">
        <f t="shared" si="313"/>
        <v>Yes</v>
      </c>
      <c r="H753" s="33">
        <f>'05-21 Hourly Purch Alloc'!F747</f>
        <v>268.89800000000002</v>
      </c>
      <c r="I753" s="23">
        <f t="shared" si="291"/>
        <v>7.87</v>
      </c>
      <c r="J753" s="13">
        <f t="shared" si="292"/>
        <v>268.89800000000002</v>
      </c>
      <c r="K753" s="96">
        <f t="shared" si="293"/>
        <v>268.89800000000002</v>
      </c>
      <c r="L753" s="13">
        <f t="shared" si="294"/>
        <v>307.98720000000003</v>
      </c>
      <c r="M753" s="13">
        <f t="shared" si="295"/>
        <v>550.5</v>
      </c>
      <c r="N753" s="13">
        <f t="shared" si="296"/>
        <v>584.75</v>
      </c>
      <c r="O753" s="11">
        <f t="shared" si="297"/>
        <v>34.25</v>
      </c>
      <c r="P753" s="11">
        <f t="shared" si="298"/>
        <v>34.25</v>
      </c>
      <c r="Q753" s="11">
        <f t="shared" si="299"/>
        <v>5.2000000000589353E-3</v>
      </c>
      <c r="R753" s="15">
        <f t="shared" si="300"/>
        <v>34.25</v>
      </c>
      <c r="S753" s="15">
        <f t="shared" si="301"/>
        <v>0</v>
      </c>
      <c r="T753" s="15">
        <f t="shared" si="302"/>
        <v>0</v>
      </c>
      <c r="U753" s="121">
        <f>'05-21 Hourly Purch Alloc'!J747</f>
        <v>25.730523983071649</v>
      </c>
      <c r="V753" s="109">
        <f t="shared" si="303"/>
        <v>881.27044642020394</v>
      </c>
      <c r="W753" s="16">
        <f t="shared" si="304"/>
        <v>21.206728953433903</v>
      </c>
      <c r="X753" s="17">
        <f t="shared" si="305"/>
        <v>0</v>
      </c>
      <c r="Y753" s="18">
        <f t="shared" si="306"/>
        <v>0</v>
      </c>
      <c r="Z753" s="191"/>
      <c r="AA753" s="113">
        <f t="shared" si="307"/>
        <v>726.33046665511119</v>
      </c>
      <c r="AB753" s="4">
        <f t="shared" si="308"/>
        <v>154.93997976509274</v>
      </c>
      <c r="AD753" s="8"/>
      <c r="AE753" s="46">
        <f>'05-21 Gen Pivot'!V747</f>
        <v>307.98720000000003</v>
      </c>
      <c r="AF753" s="120">
        <f>'05-21 KP Int Load &amp; Marg Loss'!N743</f>
        <v>584.75</v>
      </c>
      <c r="AG753" s="47">
        <f>'05-21 KP Int Load &amp; Marg Loss'!V743</f>
        <v>7.87</v>
      </c>
      <c r="AH753" s="46">
        <f>'05-21 Gen Pivot'!W747</f>
        <v>550.5</v>
      </c>
      <c r="AJ753" s="122">
        <f>'05-21 Gen Pivot'!Y747</f>
        <v>550.5</v>
      </c>
      <c r="AL753" s="8">
        <f t="shared" si="310"/>
        <v>0</v>
      </c>
      <c r="AN753" s="8">
        <f t="shared" si="311"/>
        <v>307.98720000000003</v>
      </c>
      <c r="AP753" s="12">
        <f t="shared" si="312"/>
        <v>-242.51279999999997</v>
      </c>
      <c r="AR753" s="122">
        <f>'05-21 Gen Pivot'!X747</f>
        <v>1473</v>
      </c>
    </row>
    <row r="754" spans="1:44" x14ac:dyDescent="0.25">
      <c r="A754" s="126">
        <f t="shared" si="309"/>
        <v>44347.958333331531</v>
      </c>
      <c r="B754" s="171">
        <v>385</v>
      </c>
      <c r="C754" s="98"/>
      <c r="D754" s="98"/>
      <c r="E754" s="89">
        <f t="shared" si="314"/>
        <v>385</v>
      </c>
      <c r="F754" s="29">
        <f t="shared" si="315"/>
        <v>743</v>
      </c>
      <c r="G754" s="28" t="str">
        <f t="shared" si="313"/>
        <v>Yes</v>
      </c>
      <c r="H754" s="33">
        <f>'05-21 Hourly Purch Alloc'!F748</f>
        <v>259.29700000000003</v>
      </c>
      <c r="I754" s="23">
        <f t="shared" si="291"/>
        <v>7.1</v>
      </c>
      <c r="J754" s="13">
        <f t="shared" si="292"/>
        <v>259.29700000000003</v>
      </c>
      <c r="K754" s="96">
        <f t="shared" si="293"/>
        <v>259.29700000000003</v>
      </c>
      <c r="L754" s="13">
        <f t="shared" si="294"/>
        <v>283.34879999999998</v>
      </c>
      <c r="M754" s="13">
        <f t="shared" si="295"/>
        <v>529.5</v>
      </c>
      <c r="N754" s="13">
        <f t="shared" si="296"/>
        <v>545.76</v>
      </c>
      <c r="O754" s="11">
        <f t="shared" si="297"/>
        <v>16.259999999999991</v>
      </c>
      <c r="P754" s="11">
        <f t="shared" si="298"/>
        <v>16.259999999999991</v>
      </c>
      <c r="Q754" s="11">
        <f t="shared" si="299"/>
        <v>3.9858000000000402</v>
      </c>
      <c r="R754" s="15">
        <f t="shared" si="300"/>
        <v>16.259999999999991</v>
      </c>
      <c r="S754" s="15">
        <f t="shared" si="301"/>
        <v>0</v>
      </c>
      <c r="T754" s="15">
        <f t="shared" si="302"/>
        <v>0</v>
      </c>
      <c r="U754" s="121">
        <f>'05-21 Hourly Purch Alloc'!J748</f>
        <v>21.329984535108384</v>
      </c>
      <c r="V754" s="109">
        <f t="shared" si="303"/>
        <v>346.82554854086214</v>
      </c>
      <c r="W754" s="16">
        <f t="shared" si="304"/>
        <v>21.206728953433903</v>
      </c>
      <c r="X754" s="17">
        <f t="shared" si="305"/>
        <v>0</v>
      </c>
      <c r="Y754" s="18">
        <f t="shared" si="306"/>
        <v>0</v>
      </c>
      <c r="Z754" s="191"/>
      <c r="AA754" s="113">
        <f t="shared" si="307"/>
        <v>344.82141278283507</v>
      </c>
      <c r="AB754" s="4">
        <f t="shared" si="308"/>
        <v>2.0041357580270756</v>
      </c>
      <c r="AD754" s="8"/>
      <c r="AE754" s="46">
        <f>'05-21 Gen Pivot'!V748</f>
        <v>283.34879999999998</v>
      </c>
      <c r="AF754" s="120">
        <f>'05-21 KP Int Load &amp; Marg Loss'!N744</f>
        <v>545.76</v>
      </c>
      <c r="AG754" s="47">
        <f>'05-21 KP Int Load &amp; Marg Loss'!V744</f>
        <v>7.1</v>
      </c>
      <c r="AH754" s="46">
        <f>'05-21 Gen Pivot'!W748</f>
        <v>529.5</v>
      </c>
      <c r="AJ754" s="122">
        <f>'05-21 Gen Pivot'!Y748</f>
        <v>529.5</v>
      </c>
      <c r="AL754" s="8">
        <f t="shared" si="310"/>
        <v>0</v>
      </c>
      <c r="AN754" s="8">
        <f t="shared" si="311"/>
        <v>283.34879999999998</v>
      </c>
      <c r="AP754" s="12">
        <f t="shared" si="312"/>
        <v>-246.15120000000002</v>
      </c>
      <c r="AR754" s="122">
        <f>'05-21 Gen Pivot'!X748</f>
        <v>1473</v>
      </c>
    </row>
    <row r="755" spans="1:44" x14ac:dyDescent="0.25">
      <c r="A755" s="126">
        <f t="shared" si="309"/>
        <v>44347.999999998196</v>
      </c>
      <c r="B755" s="171">
        <v>385</v>
      </c>
      <c r="C755" s="98"/>
      <c r="D755" s="98"/>
      <c r="E755" s="89">
        <f t="shared" si="314"/>
        <v>385</v>
      </c>
      <c r="F755" s="29">
        <f t="shared" si="315"/>
        <v>744</v>
      </c>
      <c r="G755" s="28" t="str">
        <f t="shared" si="313"/>
        <v>Yes</v>
      </c>
      <c r="H755" s="33">
        <f>'05-21 Hourly Purch Alloc'!F749</f>
        <v>236.18400000000003</v>
      </c>
      <c r="I755" s="23">
        <f t="shared" si="291"/>
        <v>6.46</v>
      </c>
      <c r="J755" s="13">
        <f t="shared" si="292"/>
        <v>236.18400000000003</v>
      </c>
      <c r="K755" s="96">
        <f t="shared" si="293"/>
        <v>236.18400000000003</v>
      </c>
      <c r="L755" s="13">
        <f t="shared" si="294"/>
        <v>280.65519999999998</v>
      </c>
      <c r="M755" s="13">
        <f t="shared" si="295"/>
        <v>441.5</v>
      </c>
      <c r="N755" s="13">
        <f t="shared" si="296"/>
        <v>522</v>
      </c>
      <c r="O755" s="11">
        <f t="shared" si="297"/>
        <v>80.5</v>
      </c>
      <c r="P755" s="11">
        <f t="shared" si="298"/>
        <v>80.5</v>
      </c>
      <c r="Q755" s="11">
        <f t="shared" si="299"/>
        <v>1.299199999999928</v>
      </c>
      <c r="R755" s="15">
        <f t="shared" si="300"/>
        <v>80.5</v>
      </c>
      <c r="S755" s="15">
        <f t="shared" si="301"/>
        <v>0</v>
      </c>
      <c r="T755" s="15">
        <f t="shared" si="302"/>
        <v>0</v>
      </c>
      <c r="U755" s="121">
        <f>'05-21 Hourly Purch Alloc'!J749</f>
        <v>18.70001778274565</v>
      </c>
      <c r="V755" s="109">
        <f t="shared" si="303"/>
        <v>1505.3514315110249</v>
      </c>
      <c r="W755" s="16">
        <f t="shared" si="304"/>
        <v>21.206728953433903</v>
      </c>
      <c r="X755" s="17">
        <f t="shared" si="305"/>
        <v>0</v>
      </c>
      <c r="Y755" s="18">
        <f t="shared" si="306"/>
        <v>0</v>
      </c>
      <c r="Z755" s="191"/>
      <c r="AA755" s="113">
        <f t="shared" si="307"/>
        <v>1505.3514315110249</v>
      </c>
      <c r="AB755" s="4">
        <f t="shared" si="308"/>
        <v>0</v>
      </c>
      <c r="AD755" s="8"/>
      <c r="AE755" s="46">
        <f>'05-21 Gen Pivot'!V749</f>
        <v>280.65519999999998</v>
      </c>
      <c r="AF755" s="120">
        <f>'05-21 KP Int Load &amp; Marg Loss'!N745</f>
        <v>522</v>
      </c>
      <c r="AG755" s="47">
        <f>'05-21 KP Int Load &amp; Marg Loss'!V745</f>
        <v>6.46</v>
      </c>
      <c r="AH755" s="46">
        <f>'05-21 Gen Pivot'!W749</f>
        <v>441.5</v>
      </c>
      <c r="AJ755" s="122">
        <f>'05-21 Gen Pivot'!Y749</f>
        <v>441.5</v>
      </c>
      <c r="AL755" s="8">
        <f t="shared" si="310"/>
        <v>0</v>
      </c>
      <c r="AN755" s="8">
        <f t="shared" si="311"/>
        <v>280.65519999999998</v>
      </c>
      <c r="AP755" s="12">
        <f t="shared" si="312"/>
        <v>-160.84480000000002</v>
      </c>
      <c r="AR755" s="122">
        <f>'05-21 Gen Pivot'!X749</f>
        <v>1473</v>
      </c>
    </row>
    <row r="756" spans="1:44" x14ac:dyDescent="0.25">
      <c r="A756" s="126"/>
      <c r="B756" s="266"/>
      <c r="C756" s="267"/>
      <c r="D756" s="267"/>
      <c r="E756" s="82"/>
      <c r="F756" s="268"/>
      <c r="G756" s="269"/>
      <c r="H756" s="270"/>
      <c r="I756" s="271"/>
      <c r="J756" s="38"/>
      <c r="K756" s="85"/>
      <c r="L756" s="38"/>
      <c r="M756" s="38"/>
      <c r="N756" s="38"/>
      <c r="O756" s="39"/>
      <c r="P756" s="39"/>
      <c r="Q756" s="39"/>
      <c r="R756" s="40"/>
      <c r="S756" s="40"/>
      <c r="T756" s="40"/>
      <c r="U756" s="272"/>
      <c r="V756" s="110"/>
      <c r="W756" s="41"/>
      <c r="X756" s="42"/>
      <c r="Y756" s="42"/>
      <c r="Z756" s="192"/>
      <c r="AA756" s="114"/>
      <c r="AB756" s="43"/>
      <c r="AD756" s="8"/>
      <c r="AE756" s="46"/>
      <c r="AF756" s="120"/>
      <c r="AG756" s="47"/>
      <c r="AH756" s="46"/>
      <c r="AJ756" s="273"/>
      <c r="AL756" s="8"/>
      <c r="AN756" s="8"/>
      <c r="AP756" s="12"/>
      <c r="AR756" s="273"/>
    </row>
    <row r="757" spans="1:44" x14ac:dyDescent="0.25">
      <c r="A757" s="126"/>
      <c r="B757" s="266"/>
      <c r="C757" s="267"/>
      <c r="D757" s="267"/>
      <c r="E757" s="82"/>
      <c r="F757" s="268"/>
      <c r="G757" s="269"/>
      <c r="H757" s="270"/>
      <c r="I757" s="271"/>
      <c r="J757" s="38"/>
      <c r="K757" s="85"/>
      <c r="L757" s="38"/>
      <c r="M757" s="38"/>
      <c r="N757" s="38"/>
      <c r="O757" s="39"/>
      <c r="P757" s="39"/>
      <c r="Q757" s="39"/>
      <c r="R757" s="40"/>
      <c r="S757" s="40"/>
      <c r="T757" s="40"/>
      <c r="U757" s="272"/>
      <c r="V757" s="110"/>
      <c r="W757" s="41"/>
      <c r="X757" s="42"/>
      <c r="Y757" s="42"/>
      <c r="Z757" s="192"/>
      <c r="AA757" s="114"/>
      <c r="AB757" s="43"/>
      <c r="AD757" s="8"/>
      <c r="AE757" s="46"/>
      <c r="AF757" s="120"/>
      <c r="AG757" s="47"/>
      <c r="AH757" s="46"/>
      <c r="AJ757" s="273"/>
      <c r="AL757" s="8"/>
      <c r="AN757" s="8"/>
      <c r="AP757" s="12"/>
      <c r="AR757" s="273"/>
    </row>
    <row r="758" spans="1:44" ht="15.75" thickBot="1" x14ac:dyDescent="0.3">
      <c r="A758" s="126"/>
      <c r="B758" s="82"/>
      <c r="C758" s="82"/>
      <c r="D758" s="86" t="s">
        <v>0</v>
      </c>
      <c r="E758" s="44">
        <f>SUM(E12:E755)</f>
        <v>286440</v>
      </c>
      <c r="F758" s="83"/>
      <c r="G758" s="84"/>
      <c r="H758" s="44">
        <f>SUM(H12:H755)</f>
        <v>118767.01799999991</v>
      </c>
      <c r="I758" s="44">
        <f>SUM(I12:I755)</f>
        <v>6461.7799999999952</v>
      </c>
      <c r="J758" s="38"/>
      <c r="K758" s="85"/>
      <c r="L758" s="44">
        <f>SUM(L12:L755)</f>
        <v>299497.64689999959</v>
      </c>
      <c r="M758" s="44">
        <f>SUM(M12:M755)</f>
        <v>481602.78200000001</v>
      </c>
      <c r="N758" s="44">
        <f>SUM(N12:N755)</f>
        <v>409221.60000000021</v>
      </c>
      <c r="O758" s="39"/>
      <c r="P758" s="39"/>
      <c r="Q758" s="39"/>
      <c r="R758" s="40"/>
      <c r="S758" s="40"/>
      <c r="T758" s="40"/>
      <c r="U758" s="45"/>
      <c r="V758" s="110"/>
      <c r="W758" s="41"/>
      <c r="X758" s="42"/>
      <c r="Y758" s="42"/>
      <c r="Z758" s="192"/>
      <c r="AA758" s="114"/>
      <c r="AB758" s="43"/>
      <c r="AE758" s="44">
        <f>SUM(AE12:AE755)</f>
        <v>299497.64689999959</v>
      </c>
      <c r="AF758" s="44">
        <f>SUM(AF12:AF755)</f>
        <v>409221.60000000021</v>
      </c>
      <c r="AG758" s="44"/>
      <c r="AH758" s="44">
        <f>SUM(AH12:AH755)</f>
        <v>481602.78200000001</v>
      </c>
      <c r="AJ758" s="44">
        <f>SUM(AJ12:AJ755)</f>
        <v>471372.27299999999</v>
      </c>
      <c r="AL758" s="8"/>
      <c r="AN758" s="8"/>
      <c r="AP758" s="12"/>
      <c r="AR758" s="44">
        <f>SUM(AR12:AR755)</f>
        <v>1095963.7</v>
      </c>
    </row>
    <row r="759" spans="1:44" ht="15.75" thickBot="1" x14ac:dyDescent="0.3">
      <c r="H759" s="36"/>
      <c r="I759" s="36"/>
      <c r="J759" s="36"/>
      <c r="K759" s="87"/>
      <c r="L759" s="36"/>
      <c r="M759" s="14"/>
      <c r="N759" s="14"/>
      <c r="O759" s="14"/>
      <c r="P759" s="14"/>
      <c r="Q759" s="36"/>
      <c r="R759" s="94">
        <f>SUM(R12:R755)</f>
        <v>8913.0899999999947</v>
      </c>
      <c r="S759" s="94">
        <f>SUM(S12:S755)</f>
        <v>0</v>
      </c>
      <c r="T759" s="94">
        <f>SUM(T12:T755)</f>
        <v>0</v>
      </c>
      <c r="U759" s="93">
        <f>IF((R759+S759+T759)=0,0,V759/(R759+S759+T759))</f>
        <v>22.315985700748133</v>
      </c>
      <c r="V759" s="111">
        <f>SUM(V12:V755)</f>
        <v>198904.38898948106</v>
      </c>
      <c r="Z759" s="193">
        <f>IF((R759+S759+T759)=0,0,AA759/(R759+S759+T759))</f>
        <v>20.293774939346896</v>
      </c>
      <c r="AA759" s="111">
        <f>SUM(AA12:AA755)</f>
        <v>180880.24247414331</v>
      </c>
      <c r="AB759" s="170">
        <f>SUM(AB12:AB755)</f>
        <v>18024.146515337692</v>
      </c>
      <c r="AE759" s="34"/>
      <c r="AH759" s="34"/>
      <c r="AJ759" s="34"/>
      <c r="AR759" s="34"/>
    </row>
    <row r="760" spans="1:44" ht="15.75" thickBot="1" x14ac:dyDescent="0.3">
      <c r="R760" s="95"/>
      <c r="S760" s="95"/>
      <c r="T760" s="95"/>
      <c r="U760" s="97"/>
      <c r="V760" s="112"/>
      <c r="Z760" s="97"/>
      <c r="AA760" s="112"/>
      <c r="AB760" s="169">
        <f>IF((R759+S759+T759)=0,0,AB759/(R759+S759+T759))</f>
        <v>2.0222107614012317</v>
      </c>
      <c r="AC760" s="102"/>
      <c r="AE760" s="34"/>
      <c r="AH760" s="34"/>
      <c r="AJ760" s="34"/>
      <c r="AR760" s="34"/>
    </row>
    <row r="761" spans="1:44" ht="15.75" thickBot="1" x14ac:dyDescent="0.3">
      <c r="AB761" s="7"/>
      <c r="AE761" s="34"/>
      <c r="AH761" s="34"/>
      <c r="AJ761" s="34"/>
      <c r="AR761" s="34"/>
    </row>
    <row r="762" spans="1:44" ht="15.75" thickBot="1" x14ac:dyDescent="0.3">
      <c r="R762" s="116">
        <f>(R759+S759+T759)*1000</f>
        <v>8913089.9999999944</v>
      </c>
      <c r="S762" s="3" t="s">
        <v>130</v>
      </c>
      <c r="AE762" s="34"/>
      <c r="AH762" s="34"/>
      <c r="AJ762" s="34"/>
      <c r="AR762" s="34"/>
    </row>
    <row r="763" spans="1:44" x14ac:dyDescent="0.25">
      <c r="R763" s="97"/>
      <c r="AE763" s="34"/>
      <c r="AH763" s="34"/>
      <c r="AJ763" s="34"/>
      <c r="AR763" s="34"/>
    </row>
    <row r="764" spans="1:44" hidden="1" x14ac:dyDescent="0.25">
      <c r="C764" s="88" t="s">
        <v>79</v>
      </c>
      <c r="D764" s="31"/>
      <c r="E764" s="31"/>
      <c r="F764" s="31"/>
      <c r="G764" s="31"/>
      <c r="H764" s="31"/>
      <c r="I764" s="31"/>
      <c r="J764" s="31"/>
      <c r="K764" s="31"/>
      <c r="M764" s="34"/>
      <c r="AE764" s="34"/>
      <c r="AH764" s="34"/>
      <c r="AJ764" s="34"/>
      <c r="AR764" s="34"/>
    </row>
    <row r="765" spans="1:44" x14ac:dyDescent="0.25">
      <c r="AE765" s="34"/>
      <c r="AH765" s="34"/>
      <c r="AJ765" s="34"/>
      <c r="AR765" s="34"/>
    </row>
    <row r="766" spans="1:44" x14ac:dyDescent="0.25">
      <c r="AE766" s="34"/>
      <c r="AH766" s="34"/>
      <c r="AJ766" s="34"/>
      <c r="AR766" s="34"/>
    </row>
    <row r="767" spans="1:44" x14ac:dyDescent="0.25">
      <c r="AE767" s="34"/>
      <c r="AH767" s="34"/>
      <c r="AJ767" s="34"/>
      <c r="AR767" s="34"/>
    </row>
    <row r="768" spans="1:44" x14ac:dyDescent="0.25">
      <c r="AE768" s="34"/>
      <c r="AH768" s="34"/>
      <c r="AJ768" s="34"/>
      <c r="AR768" s="34"/>
    </row>
    <row r="769" spans="31:44" x14ac:dyDescent="0.25">
      <c r="AE769" s="34"/>
      <c r="AH769" s="34"/>
      <c r="AJ769" s="34"/>
      <c r="AR769" s="34"/>
    </row>
    <row r="770" spans="31:44" x14ac:dyDescent="0.25">
      <c r="AE770" s="34"/>
      <c r="AH770" s="34"/>
      <c r="AJ770" s="34"/>
      <c r="AR770" s="34"/>
    </row>
    <row r="771" spans="31:44" x14ac:dyDescent="0.25">
      <c r="AE771" s="34"/>
      <c r="AH771" s="34"/>
      <c r="AJ771" s="34"/>
      <c r="AR771" s="34"/>
    </row>
    <row r="772" spans="31:44" x14ac:dyDescent="0.25">
      <c r="AE772" s="34"/>
      <c r="AH772" s="34"/>
      <c r="AJ772" s="34"/>
      <c r="AR772" s="34"/>
    </row>
    <row r="773" spans="31:44" x14ac:dyDescent="0.25">
      <c r="AE773" s="34"/>
      <c r="AH773" s="34"/>
      <c r="AJ773" s="34"/>
      <c r="AR773" s="34"/>
    </row>
    <row r="774" spans="31:44" x14ac:dyDescent="0.25">
      <c r="AE774" s="34"/>
      <c r="AH774" s="34"/>
      <c r="AJ774" s="34"/>
      <c r="AR774" s="34"/>
    </row>
    <row r="775" spans="31:44" x14ac:dyDescent="0.25">
      <c r="AE775" s="34"/>
      <c r="AH775" s="34"/>
      <c r="AJ775" s="34"/>
      <c r="AR775" s="34"/>
    </row>
    <row r="776" spans="31:44" x14ac:dyDescent="0.25">
      <c r="AE776" s="34"/>
      <c r="AH776" s="34"/>
      <c r="AJ776" s="34"/>
      <c r="AR776" s="34"/>
    </row>
    <row r="777" spans="31:44" x14ac:dyDescent="0.25">
      <c r="AE777" s="34"/>
      <c r="AH777" s="34"/>
      <c r="AJ777" s="34"/>
      <c r="AR777" s="34"/>
    </row>
    <row r="778" spans="31:44" x14ac:dyDescent="0.25">
      <c r="AE778" s="34"/>
      <c r="AH778" s="34"/>
      <c r="AJ778" s="34"/>
      <c r="AR778" s="34"/>
    </row>
    <row r="779" spans="31:44" x14ac:dyDescent="0.25">
      <c r="AE779" s="34"/>
      <c r="AH779" s="34"/>
      <c r="AJ779" s="34"/>
      <c r="AR779" s="34"/>
    </row>
    <row r="780" spans="31:44" x14ac:dyDescent="0.25">
      <c r="AE780" s="34"/>
      <c r="AH780" s="34"/>
      <c r="AJ780" s="34"/>
      <c r="AR780" s="34"/>
    </row>
    <row r="781" spans="31:44" x14ac:dyDescent="0.25">
      <c r="AE781" s="34"/>
      <c r="AH781" s="34"/>
      <c r="AJ781" s="34"/>
      <c r="AR781" s="34"/>
    </row>
    <row r="782" spans="31:44" x14ac:dyDescent="0.25">
      <c r="AE782" s="34"/>
      <c r="AH782" s="34"/>
      <c r="AJ782" s="34"/>
      <c r="AR782" s="34"/>
    </row>
    <row r="783" spans="31:44" x14ac:dyDescent="0.25">
      <c r="AE783" s="34"/>
      <c r="AH783" s="34"/>
      <c r="AJ783" s="34"/>
      <c r="AR783" s="34"/>
    </row>
    <row r="784" spans="31:44" x14ac:dyDescent="0.25">
      <c r="AE784" s="34"/>
      <c r="AH784" s="34"/>
      <c r="AJ784" s="34"/>
      <c r="AR784" s="34"/>
    </row>
    <row r="785" spans="31:44" x14ac:dyDescent="0.25">
      <c r="AE785" s="34"/>
      <c r="AH785" s="34"/>
      <c r="AJ785" s="34"/>
      <c r="AR785" s="34"/>
    </row>
    <row r="786" spans="31:44" x14ac:dyDescent="0.25">
      <c r="AE786" s="34"/>
      <c r="AH786" s="34"/>
      <c r="AJ786" s="34"/>
      <c r="AR786" s="34"/>
    </row>
    <row r="787" spans="31:44" x14ac:dyDescent="0.25">
      <c r="AE787" s="34"/>
      <c r="AH787" s="34"/>
      <c r="AJ787" s="34"/>
      <c r="AR787" s="34"/>
    </row>
    <row r="788" spans="31:44" x14ac:dyDescent="0.25">
      <c r="AE788" s="34"/>
      <c r="AH788" s="34"/>
      <c r="AJ788" s="34"/>
      <c r="AR788" s="34"/>
    </row>
    <row r="789" spans="31:44" x14ac:dyDescent="0.25">
      <c r="AE789" s="34"/>
      <c r="AH789" s="34"/>
      <c r="AJ789" s="34"/>
      <c r="AR789" s="34"/>
    </row>
    <row r="790" spans="31:44" x14ac:dyDescent="0.25">
      <c r="AE790" s="34"/>
      <c r="AH790" s="34"/>
      <c r="AJ790" s="34"/>
      <c r="AR790" s="34"/>
    </row>
    <row r="791" spans="31:44" x14ac:dyDescent="0.25">
      <c r="AE791" s="34"/>
      <c r="AH791" s="34"/>
      <c r="AJ791" s="34"/>
      <c r="AR791" s="34"/>
    </row>
    <row r="792" spans="31:44" x14ac:dyDescent="0.25">
      <c r="AE792" s="34"/>
      <c r="AH792" s="34"/>
      <c r="AJ792" s="34"/>
      <c r="AR792" s="34"/>
    </row>
    <row r="793" spans="31:44" x14ac:dyDescent="0.25">
      <c r="AE793" s="34"/>
      <c r="AH793" s="34"/>
      <c r="AJ793" s="34"/>
      <c r="AR793" s="34"/>
    </row>
    <row r="794" spans="31:44" x14ac:dyDescent="0.25">
      <c r="AE794" s="34"/>
      <c r="AH794" s="34"/>
      <c r="AJ794" s="34"/>
      <c r="AR794" s="34"/>
    </row>
    <row r="795" spans="31:44" x14ac:dyDescent="0.25">
      <c r="AE795" s="34"/>
      <c r="AH795" s="34"/>
      <c r="AJ795" s="34"/>
      <c r="AR795" s="34"/>
    </row>
    <row r="796" spans="31:44" x14ac:dyDescent="0.25">
      <c r="AE796" s="34"/>
      <c r="AH796" s="34"/>
      <c r="AJ796" s="34"/>
      <c r="AR796" s="34"/>
    </row>
    <row r="797" spans="31:44" x14ac:dyDescent="0.25">
      <c r="AE797" s="34"/>
      <c r="AH797" s="34"/>
      <c r="AJ797" s="34"/>
      <c r="AR797" s="34"/>
    </row>
    <row r="798" spans="31:44" x14ac:dyDescent="0.25">
      <c r="AE798" s="34"/>
      <c r="AH798" s="34"/>
      <c r="AJ798" s="34"/>
      <c r="AR798" s="34"/>
    </row>
    <row r="799" spans="31:44" x14ac:dyDescent="0.25">
      <c r="AE799" s="34"/>
      <c r="AH799" s="34"/>
      <c r="AJ799" s="34"/>
      <c r="AR799" s="34"/>
    </row>
    <row r="800" spans="31:44" x14ac:dyDescent="0.25">
      <c r="AE800" s="34"/>
      <c r="AH800" s="34"/>
      <c r="AJ800" s="34"/>
      <c r="AR800" s="34"/>
    </row>
    <row r="801" spans="31:44" x14ac:dyDescent="0.25">
      <c r="AE801" s="34"/>
      <c r="AH801" s="34"/>
      <c r="AJ801" s="34"/>
      <c r="AR801" s="34"/>
    </row>
    <row r="802" spans="31:44" x14ac:dyDescent="0.25">
      <c r="AE802" s="34"/>
      <c r="AH802" s="34"/>
      <c r="AJ802" s="34"/>
      <c r="AR802" s="34"/>
    </row>
    <row r="803" spans="31:44" x14ac:dyDescent="0.25">
      <c r="AE803" s="34"/>
      <c r="AH803" s="34"/>
      <c r="AJ803" s="34"/>
      <c r="AR803" s="34"/>
    </row>
    <row r="804" spans="31:44" x14ac:dyDescent="0.25">
      <c r="AE804" s="34"/>
      <c r="AH804" s="34"/>
      <c r="AJ804" s="34"/>
      <c r="AR804" s="34"/>
    </row>
    <row r="805" spans="31:44" x14ac:dyDescent="0.25">
      <c r="AE805" s="34"/>
      <c r="AH805" s="34"/>
      <c r="AJ805" s="34"/>
      <c r="AR805" s="34"/>
    </row>
    <row r="806" spans="31:44" x14ac:dyDescent="0.25">
      <c r="AE806" s="34"/>
      <c r="AH806" s="34"/>
      <c r="AJ806" s="34"/>
      <c r="AR806" s="34"/>
    </row>
    <row r="807" spans="31:44" x14ac:dyDescent="0.25">
      <c r="AE807" s="34"/>
      <c r="AH807" s="34"/>
      <c r="AJ807" s="34"/>
      <c r="AR807" s="34"/>
    </row>
    <row r="808" spans="31:44" x14ac:dyDescent="0.25">
      <c r="AE808" s="34"/>
      <c r="AH808" s="34"/>
      <c r="AJ808" s="34"/>
      <c r="AR808" s="34"/>
    </row>
    <row r="809" spans="31:44" x14ac:dyDescent="0.25">
      <c r="AE809" s="34"/>
      <c r="AH809" s="34"/>
      <c r="AJ809" s="34"/>
      <c r="AR809" s="34"/>
    </row>
    <row r="810" spans="31:44" x14ac:dyDescent="0.25">
      <c r="AE810" s="34"/>
      <c r="AH810" s="34"/>
      <c r="AJ810" s="34"/>
      <c r="AR810" s="34"/>
    </row>
    <row r="811" spans="31:44" x14ac:dyDescent="0.25">
      <c r="AE811" s="34"/>
      <c r="AH811" s="34"/>
      <c r="AJ811" s="34"/>
      <c r="AR811" s="34"/>
    </row>
    <row r="812" spans="31:44" x14ac:dyDescent="0.25">
      <c r="AE812" s="34"/>
      <c r="AH812" s="34"/>
      <c r="AJ812" s="34"/>
      <c r="AR812" s="34"/>
    </row>
    <row r="813" spans="31:44" x14ac:dyDescent="0.25">
      <c r="AE813" s="34"/>
      <c r="AH813" s="34"/>
      <c r="AJ813" s="34"/>
      <c r="AR813" s="34"/>
    </row>
    <row r="814" spans="31:44" x14ac:dyDescent="0.25">
      <c r="AE814" s="34"/>
      <c r="AH814" s="34"/>
      <c r="AJ814" s="34"/>
      <c r="AR814" s="34"/>
    </row>
    <row r="815" spans="31:44" x14ac:dyDescent="0.25">
      <c r="AE815" s="34"/>
      <c r="AH815" s="34"/>
      <c r="AJ815" s="34"/>
      <c r="AR815" s="34"/>
    </row>
    <row r="816" spans="31:44" x14ac:dyDescent="0.25">
      <c r="AE816" s="34"/>
      <c r="AH816" s="34"/>
      <c r="AJ816" s="34"/>
      <c r="AR816" s="34"/>
    </row>
    <row r="817" spans="31:44" x14ac:dyDescent="0.25">
      <c r="AE817" s="34"/>
      <c r="AH817" s="34"/>
      <c r="AJ817" s="34"/>
      <c r="AR817" s="34"/>
    </row>
    <row r="818" spans="31:44" x14ac:dyDescent="0.25">
      <c r="AE818" s="34"/>
      <c r="AH818" s="34"/>
      <c r="AJ818" s="34"/>
      <c r="AR818" s="34"/>
    </row>
    <row r="819" spans="31:44" x14ac:dyDescent="0.25">
      <c r="AE819" s="34"/>
      <c r="AH819" s="34"/>
      <c r="AJ819" s="34"/>
      <c r="AR819" s="34"/>
    </row>
    <row r="820" spans="31:44" x14ac:dyDescent="0.25">
      <c r="AE820" s="34"/>
      <c r="AH820" s="34"/>
      <c r="AJ820" s="34"/>
      <c r="AR820" s="34"/>
    </row>
    <row r="821" spans="31:44" x14ac:dyDescent="0.25">
      <c r="AE821" s="34"/>
      <c r="AH821" s="34"/>
      <c r="AJ821" s="34"/>
      <c r="AR821" s="34"/>
    </row>
    <row r="822" spans="31:44" x14ac:dyDescent="0.25">
      <c r="AE822" s="34"/>
      <c r="AH822" s="34"/>
      <c r="AJ822" s="34"/>
      <c r="AR822" s="34"/>
    </row>
    <row r="823" spans="31:44" x14ac:dyDescent="0.25">
      <c r="AE823" s="34"/>
      <c r="AH823" s="34"/>
      <c r="AJ823" s="34"/>
      <c r="AR823" s="34"/>
    </row>
    <row r="824" spans="31:44" x14ac:dyDescent="0.25">
      <c r="AE824" s="34"/>
      <c r="AH824" s="34"/>
      <c r="AJ824" s="34"/>
      <c r="AR824" s="34"/>
    </row>
    <row r="825" spans="31:44" x14ac:dyDescent="0.25">
      <c r="AE825" s="34"/>
      <c r="AH825" s="34"/>
      <c r="AJ825" s="34"/>
      <c r="AR825" s="34"/>
    </row>
    <row r="826" spans="31:44" x14ac:dyDescent="0.25">
      <c r="AE826" s="34"/>
      <c r="AH826" s="34"/>
      <c r="AJ826" s="34"/>
      <c r="AR826" s="34"/>
    </row>
    <row r="827" spans="31:44" x14ac:dyDescent="0.25">
      <c r="AE827" s="34"/>
      <c r="AH827" s="34"/>
      <c r="AJ827" s="34"/>
      <c r="AR827" s="34"/>
    </row>
    <row r="828" spans="31:44" x14ac:dyDescent="0.25">
      <c r="AE828" s="34"/>
      <c r="AH828" s="34"/>
      <c r="AJ828" s="34"/>
      <c r="AR828" s="34"/>
    </row>
    <row r="829" spans="31:44" x14ac:dyDescent="0.25">
      <c r="AE829" s="34"/>
      <c r="AH829" s="34"/>
      <c r="AJ829" s="34"/>
      <c r="AR829" s="34"/>
    </row>
    <row r="830" spans="31:44" x14ac:dyDescent="0.25">
      <c r="AE830" s="34"/>
      <c r="AH830" s="34"/>
      <c r="AJ830" s="34"/>
      <c r="AR830" s="34"/>
    </row>
    <row r="831" spans="31:44" x14ac:dyDescent="0.25">
      <c r="AE831" s="34"/>
      <c r="AH831" s="34"/>
      <c r="AJ831" s="34"/>
      <c r="AR831" s="34"/>
    </row>
    <row r="832" spans="31:44" x14ac:dyDescent="0.25">
      <c r="AE832" s="34"/>
      <c r="AH832" s="34"/>
      <c r="AJ832" s="34"/>
      <c r="AR832" s="34"/>
    </row>
    <row r="833" spans="31:44" x14ac:dyDescent="0.25">
      <c r="AE833" s="34"/>
      <c r="AH833" s="34"/>
      <c r="AJ833" s="34"/>
      <c r="AR833" s="34"/>
    </row>
    <row r="834" spans="31:44" x14ac:dyDescent="0.25">
      <c r="AE834" s="34"/>
      <c r="AH834" s="34"/>
      <c r="AJ834" s="34"/>
      <c r="AR834" s="34"/>
    </row>
    <row r="835" spans="31:44" x14ac:dyDescent="0.25">
      <c r="AE835" s="34"/>
      <c r="AH835" s="34"/>
      <c r="AJ835" s="34"/>
      <c r="AR835" s="34"/>
    </row>
    <row r="836" spans="31:44" x14ac:dyDescent="0.25">
      <c r="AE836" s="34"/>
      <c r="AH836" s="34"/>
      <c r="AJ836" s="34"/>
      <c r="AR836" s="34"/>
    </row>
    <row r="837" spans="31:44" x14ac:dyDescent="0.25">
      <c r="AE837" s="34"/>
      <c r="AH837" s="34"/>
      <c r="AJ837" s="34"/>
      <c r="AR837" s="34"/>
    </row>
    <row r="838" spans="31:44" x14ac:dyDescent="0.25">
      <c r="AE838" s="34"/>
      <c r="AH838" s="34"/>
      <c r="AJ838" s="34"/>
      <c r="AR838" s="34"/>
    </row>
    <row r="839" spans="31:44" x14ac:dyDescent="0.25">
      <c r="AE839" s="34"/>
      <c r="AH839" s="34"/>
      <c r="AJ839" s="34"/>
      <c r="AR839" s="34"/>
    </row>
    <row r="840" spans="31:44" x14ac:dyDescent="0.25">
      <c r="AE840" s="34"/>
      <c r="AH840" s="34"/>
      <c r="AJ840" s="34"/>
      <c r="AR840" s="34"/>
    </row>
    <row r="841" spans="31:44" x14ac:dyDescent="0.25">
      <c r="AE841" s="34"/>
      <c r="AH841" s="34"/>
      <c r="AJ841" s="34"/>
      <c r="AR841" s="34"/>
    </row>
    <row r="842" spans="31:44" x14ac:dyDescent="0.25">
      <c r="AE842" s="34"/>
      <c r="AH842" s="34"/>
      <c r="AJ842" s="34"/>
      <c r="AR842" s="34"/>
    </row>
    <row r="843" spans="31:44" x14ac:dyDescent="0.25">
      <c r="AE843" s="34"/>
      <c r="AH843" s="34"/>
      <c r="AJ843" s="34"/>
      <c r="AR843" s="34"/>
    </row>
    <row r="844" spans="31:44" x14ac:dyDescent="0.25">
      <c r="AE844" s="34"/>
      <c r="AH844" s="34"/>
      <c r="AJ844" s="34"/>
      <c r="AR844" s="34"/>
    </row>
    <row r="845" spans="31:44" x14ac:dyDescent="0.25">
      <c r="AE845" s="34"/>
      <c r="AH845" s="34"/>
      <c r="AJ845" s="34"/>
      <c r="AR845" s="34"/>
    </row>
    <row r="846" spans="31:44" x14ac:dyDescent="0.25">
      <c r="AE846" s="34"/>
      <c r="AH846" s="34"/>
      <c r="AJ846" s="34"/>
      <c r="AR846" s="34"/>
    </row>
    <row r="847" spans="31:44" x14ac:dyDescent="0.25">
      <c r="AE847" s="34"/>
      <c r="AH847" s="34"/>
      <c r="AJ847" s="34"/>
      <c r="AR847" s="34"/>
    </row>
    <row r="848" spans="31:44" x14ac:dyDescent="0.25">
      <c r="AE848" s="34"/>
      <c r="AH848" s="34"/>
      <c r="AJ848" s="34"/>
      <c r="AR848" s="34"/>
    </row>
    <row r="849" spans="31:44" x14ac:dyDescent="0.25">
      <c r="AE849" s="34"/>
      <c r="AH849" s="34"/>
      <c r="AJ849" s="34"/>
      <c r="AR849" s="34"/>
    </row>
    <row r="850" spans="31:44" x14ac:dyDescent="0.25">
      <c r="AE850" s="34"/>
      <c r="AH850" s="34"/>
      <c r="AJ850" s="34"/>
      <c r="AR850" s="34"/>
    </row>
    <row r="851" spans="31:44" x14ac:dyDescent="0.25">
      <c r="AE851" s="34"/>
      <c r="AH851" s="34"/>
      <c r="AJ851" s="34"/>
      <c r="AR851" s="34"/>
    </row>
    <row r="852" spans="31:44" x14ac:dyDescent="0.25">
      <c r="AE852" s="34"/>
      <c r="AH852" s="34"/>
      <c r="AJ852" s="34"/>
      <c r="AR852" s="34"/>
    </row>
    <row r="853" spans="31:44" x14ac:dyDescent="0.25">
      <c r="AE853" s="34"/>
      <c r="AH853" s="34"/>
      <c r="AJ853" s="34"/>
      <c r="AR853" s="34"/>
    </row>
    <row r="854" spans="31:44" x14ac:dyDescent="0.25">
      <c r="AE854" s="34"/>
      <c r="AH854" s="34"/>
      <c r="AJ854" s="34"/>
      <c r="AR854" s="34"/>
    </row>
    <row r="855" spans="31:44" x14ac:dyDescent="0.25">
      <c r="AE855" s="34"/>
      <c r="AH855" s="34"/>
      <c r="AJ855" s="34"/>
      <c r="AR855" s="34"/>
    </row>
    <row r="856" spans="31:44" x14ac:dyDescent="0.25">
      <c r="AE856" s="34"/>
      <c r="AH856" s="34"/>
      <c r="AJ856" s="34"/>
      <c r="AR856" s="34"/>
    </row>
    <row r="857" spans="31:44" x14ac:dyDescent="0.25">
      <c r="AE857" s="34"/>
      <c r="AH857" s="34"/>
      <c r="AJ857" s="34"/>
      <c r="AR857" s="34"/>
    </row>
    <row r="858" spans="31:44" x14ac:dyDescent="0.25">
      <c r="AE858" s="34"/>
      <c r="AH858" s="34"/>
      <c r="AJ858" s="34"/>
      <c r="AR858" s="34"/>
    </row>
    <row r="859" spans="31:44" x14ac:dyDescent="0.25">
      <c r="AE859" s="34"/>
      <c r="AH859" s="34"/>
      <c r="AJ859" s="34"/>
      <c r="AR859" s="34"/>
    </row>
    <row r="860" spans="31:44" x14ac:dyDescent="0.25">
      <c r="AE860" s="34"/>
      <c r="AH860" s="34"/>
      <c r="AJ860" s="34"/>
      <c r="AR860" s="34"/>
    </row>
    <row r="861" spans="31:44" x14ac:dyDescent="0.25">
      <c r="AE861" s="34"/>
      <c r="AH861" s="34"/>
      <c r="AJ861" s="34"/>
      <c r="AR861" s="34"/>
    </row>
    <row r="862" spans="31:44" x14ac:dyDescent="0.25">
      <c r="AE862" s="34"/>
      <c r="AH862" s="34"/>
      <c r="AJ862" s="34"/>
      <c r="AR862" s="34"/>
    </row>
    <row r="863" spans="31:44" x14ac:dyDescent="0.25">
      <c r="AE863" s="34"/>
      <c r="AH863" s="34"/>
      <c r="AJ863" s="34"/>
      <c r="AR863" s="34"/>
    </row>
    <row r="864" spans="31:44" x14ac:dyDescent="0.25">
      <c r="AE864" s="34"/>
      <c r="AH864" s="34"/>
      <c r="AJ864" s="34"/>
      <c r="AR864" s="34"/>
    </row>
    <row r="865" spans="31:44" x14ac:dyDescent="0.25">
      <c r="AE865" s="34"/>
      <c r="AH865" s="34"/>
      <c r="AJ865" s="34"/>
      <c r="AR865" s="34"/>
    </row>
    <row r="866" spans="31:44" x14ac:dyDescent="0.25">
      <c r="AE866" s="34"/>
      <c r="AH866" s="34"/>
      <c r="AJ866" s="34"/>
      <c r="AR866" s="34"/>
    </row>
    <row r="867" spans="31:44" x14ac:dyDescent="0.25">
      <c r="AE867" s="34"/>
      <c r="AH867" s="34"/>
      <c r="AJ867" s="34"/>
      <c r="AR867" s="34"/>
    </row>
    <row r="868" spans="31:44" x14ac:dyDescent="0.25">
      <c r="AE868" s="34"/>
      <c r="AH868" s="34"/>
      <c r="AJ868" s="34"/>
      <c r="AR868" s="34"/>
    </row>
    <row r="869" spans="31:44" x14ac:dyDescent="0.25">
      <c r="AE869" s="34"/>
      <c r="AH869" s="34"/>
      <c r="AJ869" s="34"/>
      <c r="AR869" s="34"/>
    </row>
    <row r="870" spans="31:44" x14ac:dyDescent="0.25">
      <c r="AE870" s="34"/>
      <c r="AH870" s="34"/>
      <c r="AJ870" s="34"/>
      <c r="AR870" s="34"/>
    </row>
    <row r="871" spans="31:44" x14ac:dyDescent="0.25">
      <c r="AE871" s="34"/>
      <c r="AH871" s="34"/>
      <c r="AJ871" s="34"/>
      <c r="AR871" s="34"/>
    </row>
    <row r="872" spans="31:44" x14ac:dyDescent="0.25">
      <c r="AE872" s="34"/>
      <c r="AH872" s="34"/>
      <c r="AJ872" s="34"/>
      <c r="AR872" s="34"/>
    </row>
    <row r="873" spans="31:44" x14ac:dyDescent="0.25">
      <c r="AE873" s="34"/>
      <c r="AH873" s="34"/>
      <c r="AJ873" s="34"/>
      <c r="AR873" s="34"/>
    </row>
    <row r="874" spans="31:44" x14ac:dyDescent="0.25">
      <c r="AE874" s="34"/>
      <c r="AH874" s="34"/>
      <c r="AJ874" s="34"/>
      <c r="AR874" s="34"/>
    </row>
    <row r="875" spans="31:44" x14ac:dyDescent="0.25">
      <c r="AE875" s="34"/>
      <c r="AH875" s="34"/>
      <c r="AJ875" s="34"/>
      <c r="AR875" s="34"/>
    </row>
    <row r="876" spans="31:44" x14ac:dyDescent="0.25">
      <c r="AE876" s="34"/>
      <c r="AH876" s="34"/>
      <c r="AJ876" s="34"/>
      <c r="AR876" s="34"/>
    </row>
    <row r="877" spans="31:44" x14ac:dyDescent="0.25">
      <c r="AE877" s="34"/>
      <c r="AH877" s="34"/>
      <c r="AJ877" s="34"/>
      <c r="AR877" s="34"/>
    </row>
    <row r="878" spans="31:44" x14ac:dyDescent="0.25">
      <c r="AE878" s="34"/>
      <c r="AH878" s="34"/>
      <c r="AJ878" s="34"/>
      <c r="AR878" s="34"/>
    </row>
    <row r="879" spans="31:44" x14ac:dyDescent="0.25">
      <c r="AE879" s="34"/>
      <c r="AH879" s="34"/>
      <c r="AJ879" s="34"/>
      <c r="AR879" s="34"/>
    </row>
    <row r="880" spans="31:44" x14ac:dyDescent="0.25">
      <c r="AE880" s="34"/>
      <c r="AH880" s="34"/>
      <c r="AJ880" s="34"/>
      <c r="AR880" s="34"/>
    </row>
    <row r="881" spans="31:44" x14ac:dyDescent="0.25">
      <c r="AE881" s="34"/>
      <c r="AH881" s="34"/>
      <c r="AJ881" s="34"/>
      <c r="AR881" s="34"/>
    </row>
    <row r="882" spans="31:44" x14ac:dyDescent="0.25">
      <c r="AE882" s="34"/>
      <c r="AH882" s="34"/>
      <c r="AJ882" s="34"/>
      <c r="AR882" s="34"/>
    </row>
    <row r="883" spans="31:44" x14ac:dyDescent="0.25">
      <c r="AE883" s="34"/>
      <c r="AH883" s="34"/>
      <c r="AJ883" s="34"/>
      <c r="AR883" s="34"/>
    </row>
    <row r="884" spans="31:44" x14ac:dyDescent="0.25">
      <c r="AE884" s="34"/>
      <c r="AH884" s="34"/>
      <c r="AJ884" s="34"/>
      <c r="AR884" s="34"/>
    </row>
    <row r="885" spans="31:44" x14ac:dyDescent="0.25">
      <c r="AE885" s="34"/>
      <c r="AH885" s="34"/>
      <c r="AJ885" s="34"/>
      <c r="AR885" s="34"/>
    </row>
    <row r="886" spans="31:44" x14ac:dyDescent="0.25">
      <c r="AE886" s="34"/>
      <c r="AH886" s="34"/>
      <c r="AJ886" s="34"/>
      <c r="AR886" s="34"/>
    </row>
    <row r="887" spans="31:44" x14ac:dyDescent="0.25">
      <c r="AE887" s="34"/>
      <c r="AH887" s="34"/>
      <c r="AJ887" s="34"/>
      <c r="AR887" s="34"/>
    </row>
    <row r="888" spans="31:44" x14ac:dyDescent="0.25">
      <c r="AE888" s="34"/>
      <c r="AH888" s="34"/>
      <c r="AJ888" s="34"/>
      <c r="AR888" s="34"/>
    </row>
    <row r="889" spans="31:44" x14ac:dyDescent="0.25">
      <c r="AE889" s="34"/>
      <c r="AH889" s="34"/>
      <c r="AJ889" s="34"/>
      <c r="AR889" s="34"/>
    </row>
    <row r="890" spans="31:44" x14ac:dyDescent="0.25">
      <c r="AE890" s="34"/>
      <c r="AH890" s="34"/>
      <c r="AJ890" s="34"/>
      <c r="AR890" s="34"/>
    </row>
    <row r="891" spans="31:44" x14ac:dyDescent="0.25">
      <c r="AE891" s="34"/>
      <c r="AH891" s="34"/>
      <c r="AJ891" s="34"/>
      <c r="AR891" s="34"/>
    </row>
    <row r="892" spans="31:44" x14ac:dyDescent="0.25">
      <c r="AE892" s="34"/>
      <c r="AH892" s="34"/>
      <c r="AJ892" s="34"/>
      <c r="AR892" s="34"/>
    </row>
    <row r="893" spans="31:44" x14ac:dyDescent="0.25">
      <c r="AE893" s="34"/>
      <c r="AH893" s="34"/>
      <c r="AJ893" s="34"/>
      <c r="AR893" s="34"/>
    </row>
    <row r="894" spans="31:44" x14ac:dyDescent="0.25">
      <c r="AE894" s="34"/>
      <c r="AH894" s="34"/>
      <c r="AJ894" s="34"/>
      <c r="AR894" s="34"/>
    </row>
    <row r="895" spans="31:44" x14ac:dyDescent="0.25">
      <c r="AE895" s="34"/>
      <c r="AH895" s="34"/>
      <c r="AJ895" s="34"/>
      <c r="AR895" s="34"/>
    </row>
    <row r="896" spans="31:44" x14ac:dyDescent="0.25">
      <c r="AE896" s="34"/>
      <c r="AH896" s="34"/>
      <c r="AJ896" s="34"/>
      <c r="AR896" s="34"/>
    </row>
    <row r="897" spans="31:44" x14ac:dyDescent="0.25">
      <c r="AE897" s="34"/>
      <c r="AH897" s="34"/>
      <c r="AJ897" s="34"/>
      <c r="AR897" s="34"/>
    </row>
    <row r="898" spans="31:44" x14ac:dyDescent="0.25">
      <c r="AE898" s="34"/>
      <c r="AH898" s="34"/>
      <c r="AJ898" s="34"/>
      <c r="AR898" s="34"/>
    </row>
    <row r="899" spans="31:44" x14ac:dyDescent="0.25">
      <c r="AE899" s="34"/>
      <c r="AH899" s="34"/>
      <c r="AJ899" s="34"/>
      <c r="AR899" s="34"/>
    </row>
    <row r="900" spans="31:44" x14ac:dyDescent="0.25">
      <c r="AE900" s="34"/>
      <c r="AH900" s="34"/>
      <c r="AJ900" s="34"/>
      <c r="AR900" s="34"/>
    </row>
    <row r="901" spans="31:44" x14ac:dyDescent="0.25">
      <c r="AE901" s="34"/>
      <c r="AH901" s="34"/>
      <c r="AJ901" s="34"/>
      <c r="AR901" s="34"/>
    </row>
    <row r="902" spans="31:44" x14ac:dyDescent="0.25">
      <c r="AE902" s="34"/>
      <c r="AH902" s="34"/>
      <c r="AJ902" s="34"/>
      <c r="AR902" s="34"/>
    </row>
    <row r="903" spans="31:44" x14ac:dyDescent="0.25">
      <c r="AE903" s="34"/>
      <c r="AH903" s="34"/>
      <c r="AJ903" s="34"/>
      <c r="AR903" s="34"/>
    </row>
    <row r="904" spans="31:44" x14ac:dyDescent="0.25">
      <c r="AE904" s="34"/>
      <c r="AH904" s="34"/>
      <c r="AJ904" s="34"/>
      <c r="AR904" s="34"/>
    </row>
    <row r="905" spans="31:44" x14ac:dyDescent="0.25">
      <c r="AE905" s="34"/>
      <c r="AH905" s="34"/>
      <c r="AJ905" s="34"/>
      <c r="AR905" s="34"/>
    </row>
    <row r="906" spans="31:44" x14ac:dyDescent="0.25">
      <c r="AE906" s="34"/>
      <c r="AH906" s="34"/>
      <c r="AJ906" s="34"/>
      <c r="AR906" s="34"/>
    </row>
    <row r="907" spans="31:44" x14ac:dyDescent="0.25">
      <c r="AE907" s="34"/>
      <c r="AH907" s="34"/>
      <c r="AJ907" s="34"/>
      <c r="AR907" s="34"/>
    </row>
    <row r="908" spans="31:44" x14ac:dyDescent="0.25">
      <c r="AE908" s="34"/>
      <c r="AH908" s="34"/>
      <c r="AJ908" s="34"/>
      <c r="AR908" s="34"/>
    </row>
    <row r="909" spans="31:44" x14ac:dyDescent="0.25">
      <c r="AE909" s="34"/>
      <c r="AH909" s="34"/>
      <c r="AJ909" s="34"/>
      <c r="AR909" s="34"/>
    </row>
    <row r="910" spans="31:44" x14ac:dyDescent="0.25">
      <c r="AE910" s="34"/>
      <c r="AH910" s="34"/>
      <c r="AJ910" s="34"/>
      <c r="AR910" s="34"/>
    </row>
    <row r="911" spans="31:44" x14ac:dyDescent="0.25">
      <c r="AE911" s="34"/>
      <c r="AH911" s="34"/>
      <c r="AJ911" s="34"/>
      <c r="AR911" s="34"/>
    </row>
    <row r="912" spans="31:44" x14ac:dyDescent="0.25">
      <c r="AE912" s="34"/>
      <c r="AH912" s="34"/>
      <c r="AJ912" s="34"/>
      <c r="AR912" s="34"/>
    </row>
    <row r="913" spans="31:44" x14ac:dyDescent="0.25">
      <c r="AE913" s="34"/>
      <c r="AH913" s="34"/>
      <c r="AJ913" s="34"/>
      <c r="AR913" s="34"/>
    </row>
    <row r="914" spans="31:44" x14ac:dyDescent="0.25">
      <c r="AE914" s="34"/>
      <c r="AH914" s="34"/>
      <c r="AJ914" s="34"/>
      <c r="AR914" s="34"/>
    </row>
    <row r="915" spans="31:44" x14ac:dyDescent="0.25">
      <c r="AE915" s="34"/>
      <c r="AH915" s="34"/>
      <c r="AJ915" s="34"/>
      <c r="AR915" s="34"/>
    </row>
    <row r="916" spans="31:44" x14ac:dyDescent="0.25">
      <c r="AE916" s="34"/>
      <c r="AH916" s="34"/>
      <c r="AJ916" s="34"/>
      <c r="AR916" s="34"/>
    </row>
    <row r="917" spans="31:44" x14ac:dyDescent="0.25">
      <c r="AE917" s="34"/>
      <c r="AH917" s="34"/>
      <c r="AJ917" s="34"/>
      <c r="AR917" s="34"/>
    </row>
    <row r="918" spans="31:44" x14ac:dyDescent="0.25">
      <c r="AE918" s="34"/>
      <c r="AH918" s="34"/>
      <c r="AJ918" s="34"/>
      <c r="AR918" s="34"/>
    </row>
    <row r="919" spans="31:44" x14ac:dyDescent="0.25">
      <c r="AE919" s="34"/>
      <c r="AH919" s="34"/>
      <c r="AJ919" s="34"/>
      <c r="AR919" s="34"/>
    </row>
    <row r="920" spans="31:44" x14ac:dyDescent="0.25">
      <c r="AE920" s="34"/>
      <c r="AH920" s="34"/>
      <c r="AJ920" s="34"/>
      <c r="AR920" s="34"/>
    </row>
    <row r="921" spans="31:44" x14ac:dyDescent="0.25">
      <c r="AE921" s="34"/>
      <c r="AH921" s="34"/>
      <c r="AJ921" s="34"/>
      <c r="AR921" s="34"/>
    </row>
    <row r="922" spans="31:44" x14ac:dyDescent="0.25">
      <c r="AE922" s="34"/>
      <c r="AH922" s="34"/>
      <c r="AJ922" s="34"/>
      <c r="AR922" s="34"/>
    </row>
    <row r="923" spans="31:44" x14ac:dyDescent="0.25">
      <c r="AE923" s="34"/>
      <c r="AH923" s="34"/>
      <c r="AJ923" s="34"/>
      <c r="AR923" s="34"/>
    </row>
    <row r="924" spans="31:44" x14ac:dyDescent="0.25">
      <c r="AE924" s="34"/>
      <c r="AH924" s="34"/>
      <c r="AJ924" s="34"/>
      <c r="AR924" s="34"/>
    </row>
    <row r="925" spans="31:44" x14ac:dyDescent="0.25">
      <c r="AE925" s="34"/>
      <c r="AH925" s="34"/>
      <c r="AJ925" s="34"/>
      <c r="AR925" s="34"/>
    </row>
    <row r="926" spans="31:44" x14ac:dyDescent="0.25">
      <c r="AE926" s="34"/>
      <c r="AH926" s="34"/>
      <c r="AJ926" s="34"/>
      <c r="AR926" s="34"/>
    </row>
    <row r="927" spans="31:44" x14ac:dyDescent="0.25">
      <c r="AE927" s="34"/>
      <c r="AH927" s="34"/>
      <c r="AJ927" s="34"/>
      <c r="AR927" s="34"/>
    </row>
    <row r="928" spans="31:44" x14ac:dyDescent="0.25">
      <c r="AE928" s="34"/>
      <c r="AH928" s="34"/>
      <c r="AJ928" s="34"/>
      <c r="AR928" s="34"/>
    </row>
    <row r="929" spans="31:44" x14ac:dyDescent="0.25">
      <c r="AE929" s="34"/>
      <c r="AH929" s="34"/>
      <c r="AJ929" s="34"/>
      <c r="AR929" s="34"/>
    </row>
    <row r="930" spans="31:44" x14ac:dyDescent="0.25">
      <c r="AE930" s="34"/>
      <c r="AH930" s="34"/>
      <c r="AJ930" s="34"/>
      <c r="AR930" s="34"/>
    </row>
    <row r="931" spans="31:44" x14ac:dyDescent="0.25">
      <c r="AE931" s="34"/>
      <c r="AH931" s="34"/>
      <c r="AJ931" s="34"/>
      <c r="AR931" s="34"/>
    </row>
    <row r="932" spans="31:44" x14ac:dyDescent="0.25">
      <c r="AE932" s="34"/>
      <c r="AH932" s="34"/>
      <c r="AJ932" s="34"/>
      <c r="AR932" s="34"/>
    </row>
    <row r="933" spans="31:44" x14ac:dyDescent="0.25">
      <c r="AE933" s="34"/>
      <c r="AH933" s="34"/>
      <c r="AJ933" s="34"/>
      <c r="AR933" s="34"/>
    </row>
    <row r="934" spans="31:44" x14ac:dyDescent="0.25">
      <c r="AE934" s="34"/>
      <c r="AH934" s="34"/>
      <c r="AJ934" s="34"/>
      <c r="AR934" s="34"/>
    </row>
    <row r="935" spans="31:44" x14ac:dyDescent="0.25">
      <c r="AE935" s="34"/>
      <c r="AH935" s="34"/>
      <c r="AJ935" s="34"/>
      <c r="AR935" s="34"/>
    </row>
    <row r="936" spans="31:44" x14ac:dyDescent="0.25">
      <c r="AE936" s="34"/>
      <c r="AH936" s="34"/>
      <c r="AJ936" s="34"/>
      <c r="AR936" s="34"/>
    </row>
    <row r="937" spans="31:44" x14ac:dyDescent="0.25">
      <c r="AE937" s="34"/>
      <c r="AH937" s="34"/>
      <c r="AJ937" s="34"/>
      <c r="AR937" s="34"/>
    </row>
    <row r="938" spans="31:44" x14ac:dyDescent="0.25">
      <c r="AE938" s="34"/>
      <c r="AH938" s="34"/>
      <c r="AJ938" s="34"/>
      <c r="AR938" s="34"/>
    </row>
    <row r="939" spans="31:44" x14ac:dyDescent="0.25">
      <c r="AE939" s="34"/>
      <c r="AH939" s="34"/>
      <c r="AJ939" s="34"/>
      <c r="AR939" s="34"/>
    </row>
    <row r="940" spans="31:44" x14ac:dyDescent="0.25">
      <c r="AE940" s="34"/>
      <c r="AH940" s="34"/>
      <c r="AJ940" s="34"/>
      <c r="AR940" s="34"/>
    </row>
    <row r="941" spans="31:44" x14ac:dyDescent="0.25">
      <c r="AE941" s="34"/>
      <c r="AH941" s="34"/>
      <c r="AJ941" s="34"/>
      <c r="AR941" s="34"/>
    </row>
    <row r="942" spans="31:44" x14ac:dyDescent="0.25">
      <c r="AE942" s="34"/>
      <c r="AH942" s="34"/>
      <c r="AJ942" s="34"/>
      <c r="AR942" s="34"/>
    </row>
    <row r="943" spans="31:44" x14ac:dyDescent="0.25">
      <c r="AE943" s="34"/>
      <c r="AH943" s="34"/>
      <c r="AJ943" s="34"/>
      <c r="AR943" s="34"/>
    </row>
    <row r="944" spans="31:44" x14ac:dyDescent="0.25">
      <c r="AE944" s="34"/>
      <c r="AH944" s="34"/>
      <c r="AJ944" s="34"/>
      <c r="AR944" s="34"/>
    </row>
    <row r="945" spans="31:44" x14ac:dyDescent="0.25">
      <c r="AE945" s="34"/>
      <c r="AH945" s="34"/>
      <c r="AJ945" s="34"/>
      <c r="AR945" s="34"/>
    </row>
    <row r="946" spans="31:44" x14ac:dyDescent="0.25">
      <c r="AE946" s="34"/>
      <c r="AH946" s="34"/>
      <c r="AJ946" s="34"/>
      <c r="AR946" s="34"/>
    </row>
    <row r="947" spans="31:44" x14ac:dyDescent="0.25">
      <c r="AE947" s="34"/>
      <c r="AH947" s="34"/>
      <c r="AJ947" s="34"/>
      <c r="AR947" s="34"/>
    </row>
    <row r="948" spans="31:44" x14ac:dyDescent="0.25">
      <c r="AE948" s="34"/>
      <c r="AH948" s="34"/>
      <c r="AJ948" s="34"/>
      <c r="AR948" s="34"/>
    </row>
    <row r="949" spans="31:44" x14ac:dyDescent="0.25">
      <c r="AE949" s="34"/>
      <c r="AH949" s="34"/>
      <c r="AJ949" s="34"/>
      <c r="AR949" s="34"/>
    </row>
    <row r="950" spans="31:44" x14ac:dyDescent="0.25">
      <c r="AE950" s="34"/>
      <c r="AH950" s="34"/>
      <c r="AJ950" s="34"/>
      <c r="AR950" s="34"/>
    </row>
    <row r="951" spans="31:44" x14ac:dyDescent="0.25">
      <c r="AE951" s="34"/>
      <c r="AH951" s="34"/>
      <c r="AJ951" s="34"/>
      <c r="AR951" s="34"/>
    </row>
    <row r="952" spans="31:44" x14ac:dyDescent="0.25">
      <c r="AE952" s="34"/>
      <c r="AH952" s="34"/>
      <c r="AJ952" s="34"/>
      <c r="AR952" s="34"/>
    </row>
    <row r="953" spans="31:44" x14ac:dyDescent="0.25">
      <c r="AE953" s="34"/>
      <c r="AH953" s="34"/>
      <c r="AJ953" s="34"/>
      <c r="AR953" s="34"/>
    </row>
    <row r="954" spans="31:44" x14ac:dyDescent="0.25">
      <c r="AE954" s="34"/>
      <c r="AH954" s="34"/>
      <c r="AJ954" s="34"/>
      <c r="AR954" s="34"/>
    </row>
    <row r="955" spans="31:44" x14ac:dyDescent="0.25">
      <c r="AE955" s="34"/>
      <c r="AH955" s="34"/>
      <c r="AJ955" s="34"/>
      <c r="AR955" s="34"/>
    </row>
    <row r="956" spans="31:44" x14ac:dyDescent="0.25">
      <c r="AE956" s="34"/>
      <c r="AH956" s="34"/>
      <c r="AJ956" s="34"/>
      <c r="AR956" s="34"/>
    </row>
    <row r="957" spans="31:44" x14ac:dyDescent="0.25">
      <c r="AE957" s="34"/>
      <c r="AH957" s="34"/>
      <c r="AJ957" s="34"/>
      <c r="AR957" s="34"/>
    </row>
    <row r="958" spans="31:44" x14ac:dyDescent="0.25">
      <c r="AE958" s="34"/>
      <c r="AH958" s="34"/>
      <c r="AJ958" s="34"/>
      <c r="AR958" s="34"/>
    </row>
    <row r="959" spans="31:44" x14ac:dyDescent="0.25">
      <c r="AE959" s="34"/>
      <c r="AH959" s="34"/>
      <c r="AJ959" s="34"/>
      <c r="AR959" s="34"/>
    </row>
    <row r="960" spans="31:44" x14ac:dyDescent="0.25">
      <c r="AE960" s="34"/>
      <c r="AH960" s="34"/>
      <c r="AJ960" s="34"/>
      <c r="AR960" s="34"/>
    </row>
    <row r="961" spans="31:44" x14ac:dyDescent="0.25">
      <c r="AE961" s="34"/>
      <c r="AH961" s="34"/>
      <c r="AJ961" s="34"/>
      <c r="AR961" s="34"/>
    </row>
    <row r="962" spans="31:44" x14ac:dyDescent="0.25">
      <c r="AE962" s="34"/>
      <c r="AH962" s="34"/>
      <c r="AJ962" s="34"/>
      <c r="AR962" s="34"/>
    </row>
    <row r="963" spans="31:44" x14ac:dyDescent="0.25">
      <c r="AE963" s="34"/>
      <c r="AH963" s="34"/>
      <c r="AJ963" s="34"/>
      <c r="AR963" s="34"/>
    </row>
    <row r="964" spans="31:44" x14ac:dyDescent="0.25">
      <c r="AE964" s="34"/>
      <c r="AH964" s="34"/>
      <c r="AJ964" s="34"/>
      <c r="AR964" s="34"/>
    </row>
    <row r="965" spans="31:44" x14ac:dyDescent="0.25">
      <c r="AE965" s="34"/>
      <c r="AH965" s="34"/>
      <c r="AJ965" s="34"/>
      <c r="AR965" s="34"/>
    </row>
    <row r="966" spans="31:44" x14ac:dyDescent="0.25">
      <c r="AE966" s="34"/>
      <c r="AH966" s="34"/>
      <c r="AJ966" s="34"/>
      <c r="AR966" s="34"/>
    </row>
    <row r="967" spans="31:44" x14ac:dyDescent="0.25">
      <c r="AE967" s="34"/>
      <c r="AH967" s="34"/>
      <c r="AJ967" s="34"/>
      <c r="AR967" s="34"/>
    </row>
    <row r="968" spans="31:44" x14ac:dyDescent="0.25">
      <c r="AE968" s="34"/>
      <c r="AH968" s="34"/>
      <c r="AJ968" s="34"/>
      <c r="AR968" s="34"/>
    </row>
    <row r="969" spans="31:44" x14ac:dyDescent="0.25">
      <c r="AE969" s="34"/>
      <c r="AH969" s="34"/>
      <c r="AJ969" s="34"/>
      <c r="AR969" s="34"/>
    </row>
    <row r="970" spans="31:44" x14ac:dyDescent="0.25">
      <c r="AE970" s="34"/>
      <c r="AH970" s="34"/>
      <c r="AJ970" s="34"/>
      <c r="AR970" s="34"/>
    </row>
    <row r="971" spans="31:44" x14ac:dyDescent="0.25">
      <c r="AE971" s="34"/>
      <c r="AH971" s="34"/>
      <c r="AJ971" s="34"/>
      <c r="AR971" s="34"/>
    </row>
    <row r="972" spans="31:44" x14ac:dyDescent="0.25">
      <c r="AE972" s="34"/>
      <c r="AH972" s="34"/>
      <c r="AJ972" s="34"/>
      <c r="AR972" s="34"/>
    </row>
    <row r="973" spans="31:44" x14ac:dyDescent="0.25">
      <c r="AE973" s="34"/>
      <c r="AH973" s="34"/>
      <c r="AJ973" s="34"/>
      <c r="AR973" s="34"/>
    </row>
    <row r="974" spans="31:44" x14ac:dyDescent="0.25">
      <c r="AE974" s="34"/>
      <c r="AH974" s="34"/>
      <c r="AJ974" s="34"/>
      <c r="AR974" s="34"/>
    </row>
    <row r="975" spans="31:44" x14ac:dyDescent="0.25">
      <c r="AE975" s="34"/>
      <c r="AH975" s="34"/>
      <c r="AJ975" s="34"/>
      <c r="AR975" s="34"/>
    </row>
    <row r="976" spans="31:44" x14ac:dyDescent="0.25">
      <c r="AE976" s="34"/>
      <c r="AH976" s="34"/>
      <c r="AJ976" s="34"/>
      <c r="AR976" s="34"/>
    </row>
    <row r="977" spans="31:44" x14ac:dyDescent="0.25">
      <c r="AE977" s="34"/>
      <c r="AH977" s="34"/>
      <c r="AJ977" s="34"/>
      <c r="AR977" s="34"/>
    </row>
    <row r="978" spans="31:44" x14ac:dyDescent="0.25">
      <c r="AE978" s="34"/>
      <c r="AH978" s="34"/>
      <c r="AJ978" s="34"/>
      <c r="AR978" s="34"/>
    </row>
    <row r="979" spans="31:44" x14ac:dyDescent="0.25">
      <c r="AE979" s="34"/>
      <c r="AH979" s="34"/>
      <c r="AJ979" s="34"/>
      <c r="AR979" s="34"/>
    </row>
    <row r="980" spans="31:44" x14ac:dyDescent="0.25">
      <c r="AE980" s="34"/>
      <c r="AH980" s="34"/>
      <c r="AJ980" s="34"/>
      <c r="AR980" s="34"/>
    </row>
    <row r="981" spans="31:44" x14ac:dyDescent="0.25">
      <c r="AE981" s="34"/>
      <c r="AH981" s="34"/>
      <c r="AJ981" s="34"/>
      <c r="AR981" s="34"/>
    </row>
    <row r="982" spans="31:44" x14ac:dyDescent="0.25">
      <c r="AE982" s="34"/>
      <c r="AH982" s="34"/>
      <c r="AJ982" s="34"/>
      <c r="AR982" s="34"/>
    </row>
    <row r="983" spans="31:44" x14ac:dyDescent="0.25">
      <c r="AE983" s="34"/>
      <c r="AH983" s="34"/>
      <c r="AJ983" s="34"/>
      <c r="AR983" s="34"/>
    </row>
    <row r="984" spans="31:44" x14ac:dyDescent="0.25">
      <c r="AE984" s="34"/>
      <c r="AH984" s="34"/>
      <c r="AJ984" s="34"/>
      <c r="AR984" s="34"/>
    </row>
    <row r="985" spans="31:44" x14ac:dyDescent="0.25">
      <c r="AE985" s="34"/>
      <c r="AH985" s="34"/>
      <c r="AJ985" s="34"/>
      <c r="AR985" s="34"/>
    </row>
    <row r="986" spans="31:44" x14ac:dyDescent="0.25">
      <c r="AE986" s="34"/>
      <c r="AH986" s="34"/>
      <c r="AJ986" s="34"/>
      <c r="AR986" s="34"/>
    </row>
    <row r="987" spans="31:44" x14ac:dyDescent="0.25">
      <c r="AE987" s="34"/>
      <c r="AH987" s="34"/>
      <c r="AJ987" s="34"/>
      <c r="AR987" s="34"/>
    </row>
    <row r="988" spans="31:44" x14ac:dyDescent="0.25">
      <c r="AE988" s="34"/>
      <c r="AH988" s="34"/>
      <c r="AJ988" s="34"/>
      <c r="AR988" s="34"/>
    </row>
    <row r="989" spans="31:44" x14ac:dyDescent="0.25">
      <c r="AE989" s="34"/>
      <c r="AH989" s="34"/>
      <c r="AJ989" s="34"/>
      <c r="AR989" s="34"/>
    </row>
    <row r="990" spans="31:44" x14ac:dyDescent="0.25">
      <c r="AE990" s="34"/>
      <c r="AH990" s="34"/>
      <c r="AJ990" s="34"/>
      <c r="AR990" s="34"/>
    </row>
    <row r="991" spans="31:44" x14ac:dyDescent="0.25">
      <c r="AE991" s="34"/>
      <c r="AH991" s="34"/>
      <c r="AJ991" s="34"/>
      <c r="AR991" s="34"/>
    </row>
    <row r="992" spans="31:44" x14ac:dyDescent="0.25">
      <c r="AE992" s="34"/>
      <c r="AH992" s="34"/>
      <c r="AJ992" s="34"/>
      <c r="AR992" s="34"/>
    </row>
    <row r="993" spans="31:44" x14ac:dyDescent="0.25">
      <c r="AE993" s="34"/>
      <c r="AH993" s="34"/>
      <c r="AJ993" s="34"/>
      <c r="AR993" s="34"/>
    </row>
    <row r="994" spans="31:44" x14ac:dyDescent="0.25">
      <c r="AE994" s="34"/>
      <c r="AH994" s="34"/>
      <c r="AJ994" s="34"/>
      <c r="AR994" s="34"/>
    </row>
    <row r="995" spans="31:44" x14ac:dyDescent="0.25">
      <c r="AE995" s="34"/>
      <c r="AH995" s="34"/>
      <c r="AJ995" s="34"/>
      <c r="AR995" s="34"/>
    </row>
    <row r="996" spans="31:44" x14ac:dyDescent="0.25">
      <c r="AE996" s="34"/>
      <c r="AH996" s="34"/>
      <c r="AJ996" s="34"/>
      <c r="AR996" s="34"/>
    </row>
    <row r="997" spans="31:44" x14ac:dyDescent="0.25">
      <c r="AE997" s="34"/>
      <c r="AH997" s="34"/>
      <c r="AJ997" s="34"/>
      <c r="AR997" s="34"/>
    </row>
    <row r="998" spans="31:44" x14ac:dyDescent="0.25">
      <c r="AE998" s="34"/>
      <c r="AH998" s="34"/>
      <c r="AJ998" s="34"/>
      <c r="AR998" s="34"/>
    </row>
    <row r="999" spans="31:44" x14ac:dyDescent="0.25">
      <c r="AE999" s="34"/>
      <c r="AH999" s="34"/>
      <c r="AJ999" s="34"/>
      <c r="AR999" s="34"/>
    </row>
    <row r="1000" spans="31:44" x14ac:dyDescent="0.25">
      <c r="AE1000" s="34"/>
      <c r="AH1000" s="34"/>
      <c r="AJ1000" s="34"/>
      <c r="AR1000" s="34"/>
    </row>
    <row r="1001" spans="31:44" x14ac:dyDescent="0.25">
      <c r="AE1001" s="34"/>
      <c r="AH1001" s="34"/>
      <c r="AJ1001" s="34"/>
      <c r="AR1001" s="34"/>
    </row>
    <row r="1002" spans="31:44" x14ac:dyDescent="0.25">
      <c r="AE1002" s="34"/>
      <c r="AH1002" s="34"/>
      <c r="AJ1002" s="34"/>
      <c r="AR1002" s="34"/>
    </row>
    <row r="1003" spans="31:44" x14ac:dyDescent="0.25">
      <c r="AE1003" s="34"/>
      <c r="AH1003" s="34"/>
      <c r="AJ1003" s="34"/>
      <c r="AR1003" s="34"/>
    </row>
    <row r="1004" spans="31:44" x14ac:dyDescent="0.25">
      <c r="AE1004" s="34"/>
      <c r="AH1004" s="34"/>
      <c r="AJ1004" s="34"/>
      <c r="AR1004" s="34"/>
    </row>
    <row r="1005" spans="31:44" x14ac:dyDescent="0.25">
      <c r="AE1005" s="34"/>
      <c r="AH1005" s="34"/>
      <c r="AJ1005" s="34"/>
      <c r="AR1005" s="34"/>
    </row>
    <row r="1006" spans="31:44" x14ac:dyDescent="0.25">
      <c r="AE1006" s="34"/>
      <c r="AH1006" s="34"/>
      <c r="AJ1006" s="34"/>
      <c r="AR1006" s="34"/>
    </row>
    <row r="1007" spans="31:44" x14ac:dyDescent="0.25">
      <c r="AE1007" s="34"/>
      <c r="AH1007" s="34"/>
      <c r="AJ1007" s="34"/>
      <c r="AR1007" s="34"/>
    </row>
    <row r="1008" spans="31:44" x14ac:dyDescent="0.25">
      <c r="AE1008" s="34"/>
      <c r="AH1008" s="34"/>
      <c r="AJ1008" s="34"/>
      <c r="AR1008" s="34"/>
    </row>
    <row r="1009" spans="31:44" x14ac:dyDescent="0.25">
      <c r="AE1009" s="34"/>
      <c r="AH1009" s="34"/>
      <c r="AJ1009" s="34"/>
      <c r="AR1009" s="34"/>
    </row>
    <row r="1010" spans="31:44" x14ac:dyDescent="0.25">
      <c r="AE1010" s="34"/>
      <c r="AH1010" s="34"/>
      <c r="AJ1010" s="34"/>
      <c r="AR1010" s="34"/>
    </row>
    <row r="1011" spans="31:44" x14ac:dyDescent="0.25">
      <c r="AE1011" s="34"/>
      <c r="AH1011" s="34"/>
      <c r="AJ1011" s="34"/>
      <c r="AR1011" s="34"/>
    </row>
    <row r="1012" spans="31:44" x14ac:dyDescent="0.25">
      <c r="AE1012" s="34"/>
      <c r="AH1012" s="34"/>
      <c r="AJ1012" s="34"/>
      <c r="AR1012" s="34"/>
    </row>
    <row r="1013" spans="31:44" x14ac:dyDescent="0.25">
      <c r="AE1013" s="34"/>
      <c r="AH1013" s="34"/>
      <c r="AJ1013" s="34"/>
      <c r="AR1013" s="34"/>
    </row>
    <row r="1014" spans="31:44" x14ac:dyDescent="0.25">
      <c r="AE1014" s="34"/>
      <c r="AH1014" s="34"/>
      <c r="AJ1014" s="34"/>
      <c r="AR1014" s="34"/>
    </row>
    <row r="1015" spans="31:44" x14ac:dyDescent="0.25">
      <c r="AE1015" s="34"/>
      <c r="AH1015" s="34"/>
      <c r="AJ1015" s="34"/>
      <c r="AR1015" s="34"/>
    </row>
    <row r="1016" spans="31:44" x14ac:dyDescent="0.25">
      <c r="AE1016" s="34"/>
      <c r="AH1016" s="34"/>
      <c r="AJ1016" s="34"/>
      <c r="AR1016" s="34"/>
    </row>
    <row r="1017" spans="31:44" x14ac:dyDescent="0.25">
      <c r="AE1017" s="34"/>
      <c r="AH1017" s="34"/>
      <c r="AJ1017" s="34"/>
      <c r="AR1017" s="34"/>
    </row>
    <row r="1018" spans="31:44" x14ac:dyDescent="0.25">
      <c r="AE1018" s="34"/>
      <c r="AH1018" s="34"/>
      <c r="AJ1018" s="34"/>
      <c r="AR1018" s="34"/>
    </row>
    <row r="1019" spans="31:44" x14ac:dyDescent="0.25">
      <c r="AE1019" s="34"/>
      <c r="AH1019" s="34"/>
      <c r="AJ1019" s="34"/>
      <c r="AR1019" s="34"/>
    </row>
    <row r="1020" spans="31:44" x14ac:dyDescent="0.25">
      <c r="AE1020" s="34"/>
      <c r="AH1020" s="34"/>
      <c r="AJ1020" s="34"/>
      <c r="AR1020" s="34"/>
    </row>
    <row r="1021" spans="31:44" x14ac:dyDescent="0.25">
      <c r="AE1021" s="34"/>
      <c r="AH1021" s="34"/>
      <c r="AJ1021" s="34"/>
      <c r="AR1021" s="34"/>
    </row>
    <row r="1022" spans="31:44" x14ac:dyDescent="0.25">
      <c r="AE1022" s="34"/>
      <c r="AH1022" s="34"/>
      <c r="AJ1022" s="34"/>
      <c r="AR1022" s="34"/>
    </row>
    <row r="1023" spans="31:44" x14ac:dyDescent="0.25">
      <c r="AE1023" s="34"/>
      <c r="AH1023" s="34"/>
      <c r="AJ1023" s="34"/>
      <c r="AR1023" s="34"/>
    </row>
    <row r="1024" spans="31:44" x14ac:dyDescent="0.25">
      <c r="AE1024" s="34"/>
      <c r="AH1024" s="34"/>
      <c r="AJ1024" s="34"/>
      <c r="AR1024" s="34"/>
    </row>
    <row r="1025" spans="31:44" x14ac:dyDescent="0.25">
      <c r="AE1025" s="34"/>
      <c r="AH1025" s="34"/>
      <c r="AJ1025" s="34"/>
      <c r="AR1025" s="34"/>
    </row>
    <row r="1026" spans="31:44" x14ac:dyDescent="0.25">
      <c r="AE1026" s="34"/>
      <c r="AH1026" s="34"/>
      <c r="AJ1026" s="34"/>
      <c r="AR1026" s="34"/>
    </row>
    <row r="1027" spans="31:44" x14ac:dyDescent="0.25">
      <c r="AE1027" s="34"/>
      <c r="AH1027" s="34"/>
      <c r="AJ1027" s="34"/>
      <c r="AR1027" s="34"/>
    </row>
    <row r="1028" spans="31:44" x14ac:dyDescent="0.25">
      <c r="AE1028" s="34"/>
      <c r="AH1028" s="34"/>
      <c r="AJ1028" s="34"/>
      <c r="AR1028" s="34"/>
    </row>
    <row r="1029" spans="31:44" x14ac:dyDescent="0.25">
      <c r="AE1029" s="34"/>
      <c r="AH1029" s="34"/>
      <c r="AJ1029" s="34"/>
      <c r="AR1029" s="34"/>
    </row>
    <row r="1030" spans="31:44" x14ac:dyDescent="0.25">
      <c r="AE1030" s="34"/>
      <c r="AH1030" s="34"/>
      <c r="AJ1030" s="34"/>
      <c r="AR1030" s="34"/>
    </row>
    <row r="1031" spans="31:44" x14ac:dyDescent="0.25">
      <c r="AE1031" s="34"/>
      <c r="AH1031" s="34"/>
      <c r="AJ1031" s="34"/>
      <c r="AR1031" s="34"/>
    </row>
    <row r="1032" spans="31:44" x14ac:dyDescent="0.25">
      <c r="AE1032" s="34"/>
      <c r="AH1032" s="34"/>
      <c r="AJ1032" s="34"/>
      <c r="AR1032" s="34"/>
    </row>
    <row r="1033" spans="31:44" x14ac:dyDescent="0.25">
      <c r="AE1033" s="34"/>
      <c r="AH1033" s="34"/>
      <c r="AJ1033" s="34"/>
      <c r="AR1033" s="34"/>
    </row>
    <row r="1034" spans="31:44" x14ac:dyDescent="0.25">
      <c r="AE1034" s="34"/>
      <c r="AH1034" s="34"/>
      <c r="AJ1034" s="34"/>
      <c r="AR1034" s="34"/>
    </row>
    <row r="1035" spans="31:44" x14ac:dyDescent="0.25">
      <c r="AE1035" s="34"/>
      <c r="AH1035" s="34"/>
      <c r="AJ1035" s="34"/>
      <c r="AR1035" s="34"/>
    </row>
    <row r="1036" spans="31:44" x14ac:dyDescent="0.25">
      <c r="AE1036" s="34"/>
      <c r="AH1036" s="34"/>
      <c r="AJ1036" s="34"/>
      <c r="AR1036" s="34"/>
    </row>
    <row r="1037" spans="31:44" x14ac:dyDescent="0.25">
      <c r="AE1037" s="34"/>
      <c r="AH1037" s="34"/>
      <c r="AJ1037" s="34"/>
      <c r="AR1037" s="34"/>
    </row>
    <row r="1038" spans="31:44" x14ac:dyDescent="0.25">
      <c r="AE1038" s="34"/>
      <c r="AH1038" s="34"/>
      <c r="AJ1038" s="34"/>
      <c r="AR1038" s="34"/>
    </row>
    <row r="1039" spans="31:44" x14ac:dyDescent="0.25">
      <c r="AE1039" s="34"/>
      <c r="AH1039" s="34"/>
      <c r="AJ1039" s="34"/>
      <c r="AR1039" s="34"/>
    </row>
    <row r="1040" spans="31:44" x14ac:dyDescent="0.25">
      <c r="AE1040" s="34"/>
      <c r="AH1040" s="34"/>
      <c r="AJ1040" s="34"/>
      <c r="AR1040" s="34"/>
    </row>
    <row r="1041" spans="31:44" x14ac:dyDescent="0.25">
      <c r="AE1041" s="34"/>
      <c r="AH1041" s="34"/>
      <c r="AJ1041" s="34"/>
      <c r="AR1041" s="34"/>
    </row>
    <row r="1042" spans="31:44" x14ac:dyDescent="0.25">
      <c r="AE1042" s="34"/>
      <c r="AH1042" s="34"/>
      <c r="AJ1042" s="34"/>
      <c r="AR1042" s="34"/>
    </row>
    <row r="1043" spans="31:44" x14ac:dyDescent="0.25">
      <c r="AE1043" s="34"/>
      <c r="AH1043" s="34"/>
      <c r="AJ1043" s="34"/>
      <c r="AR1043" s="34"/>
    </row>
    <row r="1044" spans="31:44" x14ac:dyDescent="0.25">
      <c r="AE1044" s="34"/>
      <c r="AH1044" s="34"/>
      <c r="AJ1044" s="34"/>
      <c r="AR1044" s="34"/>
    </row>
    <row r="1045" spans="31:44" x14ac:dyDescent="0.25">
      <c r="AE1045" s="34"/>
      <c r="AH1045" s="34"/>
      <c r="AJ1045" s="34"/>
      <c r="AR1045" s="34"/>
    </row>
    <row r="1046" spans="31:44" x14ac:dyDescent="0.25">
      <c r="AE1046" s="34"/>
      <c r="AH1046" s="34"/>
      <c r="AJ1046" s="34"/>
      <c r="AR1046" s="34"/>
    </row>
    <row r="1047" spans="31:44" x14ac:dyDescent="0.25">
      <c r="AE1047" s="34"/>
      <c r="AH1047" s="34"/>
      <c r="AJ1047" s="34"/>
      <c r="AR1047" s="34"/>
    </row>
    <row r="1048" spans="31:44" x14ac:dyDescent="0.25">
      <c r="AE1048" s="34"/>
      <c r="AH1048" s="34"/>
      <c r="AJ1048" s="34"/>
      <c r="AR1048" s="34"/>
    </row>
    <row r="1049" spans="31:44" x14ac:dyDescent="0.25">
      <c r="AE1049" s="34"/>
      <c r="AH1049" s="34"/>
      <c r="AJ1049" s="34"/>
      <c r="AR1049" s="34"/>
    </row>
    <row r="1050" spans="31:44" x14ac:dyDescent="0.25">
      <c r="AE1050" s="34"/>
      <c r="AH1050" s="34"/>
      <c r="AJ1050" s="34"/>
      <c r="AR1050" s="34"/>
    </row>
    <row r="1051" spans="31:44" x14ac:dyDescent="0.25">
      <c r="AE1051" s="34"/>
      <c r="AH1051" s="34"/>
      <c r="AJ1051" s="34"/>
      <c r="AR1051" s="34"/>
    </row>
    <row r="1052" spans="31:44" x14ac:dyDescent="0.25">
      <c r="AE1052" s="34"/>
      <c r="AH1052" s="34"/>
      <c r="AJ1052" s="34"/>
      <c r="AR1052" s="34"/>
    </row>
    <row r="1053" spans="31:44" x14ac:dyDescent="0.25">
      <c r="AE1053" s="34"/>
      <c r="AH1053" s="34"/>
      <c r="AJ1053" s="34"/>
      <c r="AR1053" s="34"/>
    </row>
    <row r="1054" spans="31:44" x14ac:dyDescent="0.25">
      <c r="AE1054" s="34"/>
      <c r="AH1054" s="34"/>
      <c r="AJ1054" s="34"/>
      <c r="AR1054" s="34"/>
    </row>
    <row r="1055" spans="31:44" x14ac:dyDescent="0.25">
      <c r="AE1055" s="34"/>
      <c r="AH1055" s="34"/>
      <c r="AJ1055" s="34"/>
      <c r="AR1055" s="34"/>
    </row>
    <row r="1056" spans="31:44" x14ac:dyDescent="0.25">
      <c r="AE1056" s="34"/>
      <c r="AH1056" s="34"/>
      <c r="AJ1056" s="34"/>
      <c r="AR1056" s="34"/>
    </row>
    <row r="1057" spans="31:44" x14ac:dyDescent="0.25">
      <c r="AE1057" s="34"/>
      <c r="AH1057" s="34"/>
      <c r="AJ1057" s="34"/>
      <c r="AR1057" s="34"/>
    </row>
    <row r="1058" spans="31:44" x14ac:dyDescent="0.25">
      <c r="AE1058" s="34"/>
      <c r="AH1058" s="34"/>
      <c r="AJ1058" s="34"/>
      <c r="AR1058" s="34"/>
    </row>
    <row r="1059" spans="31:44" x14ac:dyDescent="0.25">
      <c r="AE1059" s="34"/>
      <c r="AH1059" s="34"/>
      <c r="AJ1059" s="34"/>
      <c r="AR1059" s="34"/>
    </row>
    <row r="1060" spans="31:44" x14ac:dyDescent="0.25">
      <c r="AE1060" s="34"/>
      <c r="AH1060" s="34"/>
      <c r="AJ1060" s="34"/>
      <c r="AR1060" s="34"/>
    </row>
    <row r="1061" spans="31:44" x14ac:dyDescent="0.25">
      <c r="AE1061" s="34"/>
      <c r="AH1061" s="34"/>
      <c r="AJ1061" s="34"/>
      <c r="AR1061" s="34"/>
    </row>
    <row r="1062" spans="31:44" x14ac:dyDescent="0.25">
      <c r="AE1062" s="34"/>
      <c r="AH1062" s="34"/>
      <c r="AJ1062" s="34"/>
      <c r="AR1062" s="34"/>
    </row>
    <row r="1063" spans="31:44" x14ac:dyDescent="0.25">
      <c r="AE1063" s="34"/>
      <c r="AH1063" s="34"/>
      <c r="AJ1063" s="34"/>
      <c r="AR1063" s="34"/>
    </row>
    <row r="1064" spans="31:44" x14ac:dyDescent="0.25">
      <c r="AE1064" s="34"/>
      <c r="AH1064" s="34"/>
      <c r="AJ1064" s="34"/>
      <c r="AR1064" s="34"/>
    </row>
    <row r="1065" spans="31:44" x14ac:dyDescent="0.25">
      <c r="AE1065" s="34"/>
      <c r="AH1065" s="34"/>
      <c r="AJ1065" s="34"/>
      <c r="AR1065" s="34"/>
    </row>
    <row r="1066" spans="31:44" x14ac:dyDescent="0.25">
      <c r="AE1066" s="34"/>
      <c r="AH1066" s="34"/>
      <c r="AJ1066" s="34"/>
      <c r="AR1066" s="34"/>
    </row>
    <row r="1067" spans="31:44" x14ac:dyDescent="0.25">
      <c r="AE1067" s="34"/>
      <c r="AH1067" s="34"/>
      <c r="AJ1067" s="34"/>
      <c r="AR1067" s="34"/>
    </row>
    <row r="1068" spans="31:44" x14ac:dyDescent="0.25">
      <c r="AE1068" s="34"/>
      <c r="AH1068" s="34"/>
      <c r="AJ1068" s="34"/>
      <c r="AR1068" s="34"/>
    </row>
    <row r="1069" spans="31:44" x14ac:dyDescent="0.25">
      <c r="AE1069" s="34"/>
      <c r="AH1069" s="34"/>
      <c r="AJ1069" s="34"/>
      <c r="AR1069" s="34"/>
    </row>
    <row r="1070" spans="31:44" x14ac:dyDescent="0.25">
      <c r="AE1070" s="34"/>
      <c r="AH1070" s="34"/>
      <c r="AJ1070" s="34"/>
      <c r="AR1070" s="34"/>
    </row>
    <row r="1071" spans="31:44" x14ac:dyDescent="0.25">
      <c r="AE1071" s="34"/>
      <c r="AH1071" s="34"/>
      <c r="AJ1071" s="34"/>
      <c r="AR1071" s="34"/>
    </row>
    <row r="1072" spans="31:44" x14ac:dyDescent="0.25">
      <c r="AE1072" s="34"/>
      <c r="AH1072" s="34"/>
      <c r="AJ1072" s="34"/>
      <c r="AR1072" s="34"/>
    </row>
    <row r="1073" spans="31:44" x14ac:dyDescent="0.25">
      <c r="AE1073" s="34"/>
      <c r="AH1073" s="34"/>
      <c r="AJ1073" s="34"/>
      <c r="AR1073" s="34"/>
    </row>
    <row r="1074" spans="31:44" x14ac:dyDescent="0.25">
      <c r="AE1074" s="34"/>
      <c r="AH1074" s="34"/>
      <c r="AJ1074" s="34"/>
      <c r="AR1074" s="34"/>
    </row>
    <row r="1075" spans="31:44" x14ac:dyDescent="0.25">
      <c r="AE1075" s="34"/>
      <c r="AH1075" s="34"/>
      <c r="AJ1075" s="34"/>
      <c r="AR1075" s="34"/>
    </row>
    <row r="1076" spans="31:44" x14ac:dyDescent="0.25">
      <c r="AE1076" s="34"/>
      <c r="AH1076" s="34"/>
      <c r="AJ1076" s="34"/>
      <c r="AR1076" s="34"/>
    </row>
    <row r="1077" spans="31:44" x14ac:dyDescent="0.25">
      <c r="AE1077" s="34"/>
      <c r="AH1077" s="34"/>
      <c r="AJ1077" s="34"/>
      <c r="AR1077" s="34"/>
    </row>
    <row r="1078" spans="31:44" x14ac:dyDescent="0.25">
      <c r="AE1078" s="34"/>
      <c r="AH1078" s="34"/>
      <c r="AJ1078" s="34"/>
      <c r="AR1078" s="34"/>
    </row>
    <row r="1079" spans="31:44" x14ac:dyDescent="0.25">
      <c r="AE1079" s="34"/>
      <c r="AH1079" s="34"/>
      <c r="AJ1079" s="34"/>
      <c r="AR1079" s="34"/>
    </row>
    <row r="1080" spans="31:44" x14ac:dyDescent="0.25">
      <c r="AE1080" s="34"/>
      <c r="AH1080" s="34"/>
      <c r="AJ1080" s="34"/>
      <c r="AR1080" s="34"/>
    </row>
    <row r="1081" spans="31:44" x14ac:dyDescent="0.25">
      <c r="AE1081" s="34"/>
      <c r="AH1081" s="34"/>
      <c r="AJ1081" s="34"/>
      <c r="AR1081" s="34"/>
    </row>
    <row r="1082" spans="31:44" x14ac:dyDescent="0.25">
      <c r="AE1082" s="34"/>
      <c r="AH1082" s="34"/>
      <c r="AJ1082" s="34"/>
      <c r="AR1082" s="34"/>
    </row>
    <row r="1083" spans="31:44" x14ac:dyDescent="0.25">
      <c r="AE1083" s="34"/>
      <c r="AH1083" s="34"/>
      <c r="AJ1083" s="34"/>
      <c r="AR1083" s="34"/>
    </row>
    <row r="1084" spans="31:44" x14ac:dyDescent="0.25">
      <c r="AE1084" s="34"/>
      <c r="AH1084" s="34"/>
      <c r="AJ1084" s="34"/>
      <c r="AR1084" s="34"/>
    </row>
    <row r="1085" spans="31:44" x14ac:dyDescent="0.25">
      <c r="AE1085" s="34"/>
      <c r="AH1085" s="34"/>
      <c r="AJ1085" s="34"/>
      <c r="AR1085" s="34"/>
    </row>
    <row r="1086" spans="31:44" x14ac:dyDescent="0.25">
      <c r="AE1086" s="34"/>
      <c r="AH1086" s="34"/>
      <c r="AJ1086" s="34"/>
      <c r="AR1086" s="34"/>
    </row>
    <row r="1087" spans="31:44" x14ac:dyDescent="0.25">
      <c r="AE1087" s="34"/>
      <c r="AH1087" s="34"/>
      <c r="AJ1087" s="34"/>
      <c r="AR1087" s="34"/>
    </row>
    <row r="1088" spans="31:44" x14ac:dyDescent="0.25">
      <c r="AE1088" s="34"/>
      <c r="AH1088" s="34"/>
      <c r="AJ1088" s="34"/>
      <c r="AR1088" s="34"/>
    </row>
    <row r="1089" spans="31:44" x14ac:dyDescent="0.25">
      <c r="AE1089" s="34"/>
      <c r="AH1089" s="34"/>
      <c r="AJ1089" s="34"/>
      <c r="AR1089" s="34"/>
    </row>
    <row r="1090" spans="31:44" x14ac:dyDescent="0.25">
      <c r="AE1090" s="34"/>
      <c r="AH1090" s="34"/>
      <c r="AJ1090" s="34"/>
      <c r="AR1090" s="34"/>
    </row>
    <row r="1091" spans="31:44" x14ac:dyDescent="0.25">
      <c r="AE1091" s="34"/>
      <c r="AH1091" s="34"/>
      <c r="AJ1091" s="34"/>
      <c r="AR1091" s="34"/>
    </row>
    <row r="1092" spans="31:44" x14ac:dyDescent="0.25">
      <c r="AE1092" s="34"/>
      <c r="AH1092" s="34"/>
      <c r="AJ1092" s="34"/>
      <c r="AR1092" s="34"/>
    </row>
    <row r="1093" spans="31:44" x14ac:dyDescent="0.25">
      <c r="AE1093" s="34"/>
      <c r="AH1093" s="34"/>
      <c r="AJ1093" s="34"/>
      <c r="AR1093" s="34"/>
    </row>
    <row r="1094" spans="31:44" x14ac:dyDescent="0.25">
      <c r="AE1094" s="34"/>
      <c r="AH1094" s="34"/>
      <c r="AJ1094" s="34"/>
      <c r="AR1094" s="34"/>
    </row>
    <row r="1095" spans="31:44" x14ac:dyDescent="0.25">
      <c r="AE1095" s="34"/>
      <c r="AH1095" s="34"/>
      <c r="AJ1095" s="34"/>
      <c r="AR1095" s="34"/>
    </row>
    <row r="1096" spans="31:44" x14ac:dyDescent="0.25">
      <c r="AE1096" s="34"/>
      <c r="AH1096" s="34"/>
      <c r="AJ1096" s="34"/>
      <c r="AR1096" s="34"/>
    </row>
    <row r="1097" spans="31:44" x14ac:dyDescent="0.25">
      <c r="AE1097" s="34"/>
      <c r="AH1097" s="34"/>
      <c r="AJ1097" s="34"/>
      <c r="AR1097" s="34"/>
    </row>
    <row r="1098" spans="31:44" x14ac:dyDescent="0.25">
      <c r="AE1098" s="34"/>
      <c r="AH1098" s="34"/>
      <c r="AJ1098" s="34"/>
      <c r="AR1098" s="34"/>
    </row>
    <row r="1099" spans="31:44" x14ac:dyDescent="0.25">
      <c r="AE1099" s="34"/>
      <c r="AH1099" s="34"/>
      <c r="AJ1099" s="34"/>
      <c r="AR1099" s="34"/>
    </row>
    <row r="1100" spans="31:44" x14ac:dyDescent="0.25">
      <c r="AE1100" s="34"/>
      <c r="AH1100" s="34"/>
      <c r="AJ1100" s="34"/>
      <c r="AR1100" s="34"/>
    </row>
    <row r="1101" spans="31:44" x14ac:dyDescent="0.25">
      <c r="AE1101" s="34"/>
      <c r="AH1101" s="34"/>
      <c r="AJ1101" s="34"/>
      <c r="AR1101" s="34"/>
    </row>
    <row r="1102" spans="31:44" x14ac:dyDescent="0.25">
      <c r="AE1102" s="34"/>
      <c r="AH1102" s="34"/>
      <c r="AJ1102" s="34"/>
      <c r="AR1102" s="34"/>
    </row>
    <row r="1103" spans="31:44" x14ac:dyDescent="0.25">
      <c r="AE1103" s="34"/>
      <c r="AH1103" s="34"/>
      <c r="AJ1103" s="34"/>
      <c r="AR1103" s="34"/>
    </row>
    <row r="1104" spans="31:44" x14ac:dyDescent="0.25">
      <c r="AE1104" s="34"/>
      <c r="AH1104" s="34"/>
      <c r="AJ1104" s="34"/>
      <c r="AR1104" s="34"/>
    </row>
    <row r="1105" spans="31:44" x14ac:dyDescent="0.25">
      <c r="AE1105" s="34"/>
      <c r="AH1105" s="34"/>
      <c r="AJ1105" s="34"/>
      <c r="AR1105" s="34"/>
    </row>
    <row r="1106" spans="31:44" x14ac:dyDescent="0.25">
      <c r="AE1106" s="34"/>
      <c r="AH1106" s="34"/>
      <c r="AJ1106" s="34"/>
      <c r="AR1106" s="34"/>
    </row>
    <row r="1107" spans="31:44" x14ac:dyDescent="0.25">
      <c r="AE1107" s="34"/>
      <c r="AH1107" s="34"/>
      <c r="AJ1107" s="34"/>
      <c r="AR1107" s="34"/>
    </row>
    <row r="1108" spans="31:44" x14ac:dyDescent="0.25">
      <c r="AE1108" s="34"/>
      <c r="AH1108" s="34"/>
      <c r="AJ1108" s="34"/>
      <c r="AR1108" s="34"/>
    </row>
    <row r="1109" spans="31:44" x14ac:dyDescent="0.25">
      <c r="AE1109" s="34"/>
      <c r="AH1109" s="34"/>
      <c r="AJ1109" s="34"/>
      <c r="AR1109" s="34"/>
    </row>
    <row r="1110" spans="31:44" x14ac:dyDescent="0.25">
      <c r="AE1110" s="34"/>
      <c r="AH1110" s="34"/>
      <c r="AJ1110" s="34"/>
      <c r="AR1110" s="34"/>
    </row>
    <row r="1111" spans="31:44" x14ac:dyDescent="0.25">
      <c r="AE1111" s="34"/>
      <c r="AH1111" s="34"/>
      <c r="AJ1111" s="34"/>
      <c r="AR1111" s="34"/>
    </row>
    <row r="1112" spans="31:44" x14ac:dyDescent="0.25">
      <c r="AE1112" s="34"/>
      <c r="AH1112" s="34"/>
      <c r="AJ1112" s="34"/>
      <c r="AR1112" s="34"/>
    </row>
    <row r="1113" spans="31:44" x14ac:dyDescent="0.25">
      <c r="AE1113" s="34"/>
      <c r="AH1113" s="34"/>
      <c r="AJ1113" s="34"/>
      <c r="AR1113" s="34"/>
    </row>
    <row r="1114" spans="31:44" x14ac:dyDescent="0.25">
      <c r="AE1114" s="34"/>
      <c r="AH1114" s="34"/>
      <c r="AJ1114" s="34"/>
      <c r="AR1114" s="34"/>
    </row>
    <row r="1115" spans="31:44" x14ac:dyDescent="0.25">
      <c r="AE1115" s="34"/>
      <c r="AH1115" s="34"/>
      <c r="AJ1115" s="34"/>
      <c r="AR1115" s="34"/>
    </row>
    <row r="1116" spans="31:44" x14ac:dyDescent="0.25">
      <c r="AE1116" s="34"/>
      <c r="AH1116" s="34"/>
      <c r="AJ1116" s="34"/>
      <c r="AR1116" s="34"/>
    </row>
    <row r="1117" spans="31:44" x14ac:dyDescent="0.25">
      <c r="AE1117" s="34"/>
      <c r="AH1117" s="34"/>
      <c r="AJ1117" s="34"/>
      <c r="AR1117" s="34"/>
    </row>
    <row r="1118" spans="31:44" x14ac:dyDescent="0.25">
      <c r="AE1118" s="34"/>
      <c r="AH1118" s="34"/>
      <c r="AJ1118" s="34"/>
      <c r="AR1118" s="34"/>
    </row>
    <row r="1119" spans="31:44" x14ac:dyDescent="0.25">
      <c r="AE1119" s="34"/>
      <c r="AH1119" s="34"/>
      <c r="AJ1119" s="34"/>
      <c r="AR1119" s="34"/>
    </row>
    <row r="1120" spans="31:44" x14ac:dyDescent="0.25">
      <c r="AE1120" s="34"/>
      <c r="AH1120" s="34"/>
      <c r="AJ1120" s="34"/>
      <c r="AR1120" s="34"/>
    </row>
    <row r="1121" spans="31:44" x14ac:dyDescent="0.25">
      <c r="AE1121" s="34"/>
      <c r="AH1121" s="34"/>
      <c r="AJ1121" s="34"/>
      <c r="AR1121" s="34"/>
    </row>
    <row r="1122" spans="31:44" x14ac:dyDescent="0.25">
      <c r="AE1122" s="34"/>
      <c r="AH1122" s="34"/>
      <c r="AJ1122" s="34"/>
      <c r="AR1122" s="34"/>
    </row>
    <row r="1123" spans="31:44" x14ac:dyDescent="0.25">
      <c r="AE1123" s="34"/>
      <c r="AH1123" s="34"/>
      <c r="AJ1123" s="34"/>
      <c r="AR1123" s="34"/>
    </row>
    <row r="1124" spans="31:44" x14ac:dyDescent="0.25">
      <c r="AE1124" s="34"/>
      <c r="AH1124" s="34"/>
      <c r="AJ1124" s="34"/>
      <c r="AR1124" s="34"/>
    </row>
    <row r="1125" spans="31:44" x14ac:dyDescent="0.25">
      <c r="AE1125" s="34"/>
      <c r="AH1125" s="34"/>
      <c r="AJ1125" s="34"/>
      <c r="AR1125" s="34"/>
    </row>
    <row r="1126" spans="31:44" x14ac:dyDescent="0.25">
      <c r="AE1126" s="34"/>
      <c r="AH1126" s="34"/>
      <c r="AJ1126" s="34"/>
      <c r="AR1126" s="34"/>
    </row>
    <row r="1127" spans="31:44" x14ac:dyDescent="0.25">
      <c r="AE1127" s="34"/>
      <c r="AH1127" s="34"/>
      <c r="AJ1127" s="34"/>
      <c r="AR1127" s="34"/>
    </row>
    <row r="1128" spans="31:44" x14ac:dyDescent="0.25">
      <c r="AE1128" s="34"/>
      <c r="AH1128" s="34"/>
      <c r="AJ1128" s="34"/>
      <c r="AR1128" s="34"/>
    </row>
    <row r="1129" spans="31:44" x14ac:dyDescent="0.25">
      <c r="AE1129" s="34"/>
      <c r="AH1129" s="34"/>
      <c r="AJ1129" s="34"/>
      <c r="AR1129" s="34"/>
    </row>
    <row r="1130" spans="31:44" x14ac:dyDescent="0.25">
      <c r="AE1130" s="34"/>
      <c r="AH1130" s="34"/>
      <c r="AJ1130" s="34"/>
      <c r="AR1130" s="34"/>
    </row>
    <row r="1131" spans="31:44" x14ac:dyDescent="0.25">
      <c r="AE1131" s="34"/>
      <c r="AH1131" s="34"/>
      <c r="AJ1131" s="34"/>
      <c r="AR1131" s="34"/>
    </row>
    <row r="1132" spans="31:44" x14ac:dyDescent="0.25">
      <c r="AE1132" s="34"/>
      <c r="AH1132" s="34"/>
      <c r="AJ1132" s="34"/>
      <c r="AR1132" s="34"/>
    </row>
    <row r="1133" spans="31:44" x14ac:dyDescent="0.25">
      <c r="AE1133" s="34"/>
      <c r="AH1133" s="34"/>
      <c r="AJ1133" s="34"/>
      <c r="AR1133" s="34"/>
    </row>
    <row r="1134" spans="31:44" x14ac:dyDescent="0.25">
      <c r="AE1134" s="34"/>
      <c r="AH1134" s="34"/>
      <c r="AJ1134" s="34"/>
      <c r="AR1134" s="34"/>
    </row>
    <row r="1135" spans="31:44" x14ac:dyDescent="0.25">
      <c r="AE1135" s="34"/>
      <c r="AH1135" s="34"/>
      <c r="AJ1135" s="34"/>
      <c r="AR1135" s="34"/>
    </row>
    <row r="1136" spans="31:44" x14ac:dyDescent="0.25">
      <c r="AE1136" s="34"/>
      <c r="AH1136" s="34"/>
      <c r="AJ1136" s="34"/>
      <c r="AR1136" s="34"/>
    </row>
    <row r="1137" spans="31:44" x14ac:dyDescent="0.25">
      <c r="AE1137" s="34"/>
      <c r="AH1137" s="34"/>
      <c r="AJ1137" s="34"/>
      <c r="AR1137" s="34"/>
    </row>
    <row r="1138" spans="31:44" x14ac:dyDescent="0.25">
      <c r="AE1138" s="34"/>
      <c r="AH1138" s="34"/>
      <c r="AJ1138" s="34"/>
      <c r="AR1138" s="34"/>
    </row>
    <row r="1139" spans="31:44" x14ac:dyDescent="0.25">
      <c r="AE1139" s="34"/>
      <c r="AH1139" s="34"/>
      <c r="AJ1139" s="34"/>
      <c r="AR1139" s="34"/>
    </row>
    <row r="1140" spans="31:44" x14ac:dyDescent="0.25">
      <c r="AE1140" s="34"/>
      <c r="AH1140" s="34"/>
      <c r="AJ1140" s="34"/>
      <c r="AR1140" s="34"/>
    </row>
    <row r="1141" spans="31:44" x14ac:dyDescent="0.25">
      <c r="AE1141" s="34"/>
      <c r="AH1141" s="34"/>
      <c r="AJ1141" s="34"/>
      <c r="AR1141" s="34"/>
    </row>
    <row r="1142" spans="31:44" x14ac:dyDescent="0.25">
      <c r="AE1142" s="34"/>
      <c r="AH1142" s="34"/>
      <c r="AJ1142" s="34"/>
      <c r="AR1142" s="34"/>
    </row>
    <row r="1143" spans="31:44" x14ac:dyDescent="0.25">
      <c r="AE1143" s="34"/>
      <c r="AH1143" s="34"/>
      <c r="AJ1143" s="34"/>
      <c r="AR1143" s="34"/>
    </row>
    <row r="1144" spans="31:44" x14ac:dyDescent="0.25">
      <c r="AE1144" s="34"/>
      <c r="AH1144" s="34"/>
      <c r="AJ1144" s="34"/>
      <c r="AR1144" s="34"/>
    </row>
    <row r="1145" spans="31:44" x14ac:dyDescent="0.25">
      <c r="AE1145" s="34"/>
      <c r="AH1145" s="34"/>
      <c r="AJ1145" s="34"/>
      <c r="AR1145" s="34"/>
    </row>
    <row r="1146" spans="31:44" x14ac:dyDescent="0.25">
      <c r="AE1146" s="34"/>
      <c r="AH1146" s="34"/>
      <c r="AJ1146" s="34"/>
      <c r="AR1146" s="34"/>
    </row>
    <row r="1147" spans="31:44" x14ac:dyDescent="0.25">
      <c r="AE1147" s="34"/>
      <c r="AH1147" s="34"/>
      <c r="AJ1147" s="34"/>
      <c r="AR1147" s="34"/>
    </row>
    <row r="1148" spans="31:44" x14ac:dyDescent="0.25">
      <c r="AE1148" s="34"/>
      <c r="AH1148" s="34"/>
      <c r="AJ1148" s="34"/>
      <c r="AR1148" s="34"/>
    </row>
    <row r="1149" spans="31:44" x14ac:dyDescent="0.25">
      <c r="AE1149" s="34"/>
      <c r="AH1149" s="34"/>
      <c r="AJ1149" s="34"/>
      <c r="AR1149" s="34"/>
    </row>
    <row r="1150" spans="31:44" x14ac:dyDescent="0.25">
      <c r="AE1150" s="34"/>
      <c r="AH1150" s="34"/>
      <c r="AJ1150" s="34"/>
      <c r="AR1150" s="34"/>
    </row>
    <row r="1151" spans="31:44" x14ac:dyDescent="0.25">
      <c r="AE1151" s="34"/>
      <c r="AH1151" s="34"/>
      <c r="AJ1151" s="34"/>
      <c r="AR1151" s="34"/>
    </row>
    <row r="1152" spans="31:44" x14ac:dyDescent="0.25">
      <c r="AE1152" s="34"/>
      <c r="AH1152" s="34"/>
      <c r="AJ1152" s="34"/>
      <c r="AR1152" s="34"/>
    </row>
    <row r="1153" spans="31:44" x14ac:dyDescent="0.25">
      <c r="AE1153" s="34"/>
      <c r="AH1153" s="34"/>
      <c r="AJ1153" s="34"/>
      <c r="AR1153" s="34"/>
    </row>
    <row r="1154" spans="31:44" x14ac:dyDescent="0.25">
      <c r="AE1154" s="34"/>
      <c r="AH1154" s="34"/>
      <c r="AJ1154" s="34"/>
      <c r="AR1154" s="34"/>
    </row>
    <row r="1155" spans="31:44" x14ac:dyDescent="0.25">
      <c r="AE1155" s="34"/>
      <c r="AH1155" s="34"/>
      <c r="AJ1155" s="34"/>
      <c r="AR1155" s="34"/>
    </row>
    <row r="1156" spans="31:44" x14ac:dyDescent="0.25">
      <c r="AE1156" s="34"/>
      <c r="AH1156" s="34"/>
      <c r="AJ1156" s="34"/>
      <c r="AR1156" s="34"/>
    </row>
    <row r="1157" spans="31:44" x14ac:dyDescent="0.25">
      <c r="AE1157" s="34"/>
      <c r="AH1157" s="34"/>
      <c r="AJ1157" s="34"/>
      <c r="AR1157" s="34"/>
    </row>
    <row r="1158" spans="31:44" x14ac:dyDescent="0.25">
      <c r="AE1158" s="34"/>
      <c r="AH1158" s="34"/>
      <c r="AJ1158" s="34"/>
      <c r="AR1158" s="34"/>
    </row>
    <row r="1159" spans="31:44" x14ac:dyDescent="0.25">
      <c r="AE1159" s="34"/>
      <c r="AH1159" s="34"/>
      <c r="AJ1159" s="34"/>
      <c r="AR1159" s="34"/>
    </row>
    <row r="1160" spans="31:44" x14ac:dyDescent="0.25">
      <c r="AE1160" s="34"/>
      <c r="AH1160" s="34"/>
      <c r="AJ1160" s="34"/>
      <c r="AR1160" s="34"/>
    </row>
    <row r="1161" spans="31:44" x14ac:dyDescent="0.25">
      <c r="AE1161" s="34"/>
      <c r="AH1161" s="34"/>
      <c r="AJ1161" s="34"/>
      <c r="AR1161" s="34"/>
    </row>
    <row r="1162" spans="31:44" x14ac:dyDescent="0.25">
      <c r="AE1162" s="34"/>
      <c r="AH1162" s="34"/>
      <c r="AJ1162" s="34"/>
      <c r="AR1162" s="34"/>
    </row>
    <row r="1163" spans="31:44" x14ac:dyDescent="0.25">
      <c r="AE1163" s="34"/>
      <c r="AH1163" s="34"/>
      <c r="AJ1163" s="34"/>
      <c r="AR1163" s="34"/>
    </row>
    <row r="1164" spans="31:44" x14ac:dyDescent="0.25">
      <c r="AE1164" s="34"/>
      <c r="AH1164" s="34"/>
      <c r="AJ1164" s="34"/>
      <c r="AR1164" s="34"/>
    </row>
    <row r="1165" spans="31:44" x14ac:dyDescent="0.25">
      <c r="AE1165" s="34"/>
      <c r="AH1165" s="34"/>
      <c r="AJ1165" s="34"/>
      <c r="AR1165" s="34"/>
    </row>
    <row r="1166" spans="31:44" x14ac:dyDescent="0.25">
      <c r="AE1166" s="34"/>
      <c r="AH1166" s="34"/>
      <c r="AJ1166" s="34"/>
      <c r="AR1166" s="34"/>
    </row>
    <row r="1167" spans="31:44" x14ac:dyDescent="0.25">
      <c r="AE1167" s="34"/>
      <c r="AH1167" s="34"/>
      <c r="AJ1167" s="34"/>
      <c r="AR1167" s="34"/>
    </row>
    <row r="1168" spans="31:44" x14ac:dyDescent="0.25">
      <c r="AE1168" s="34"/>
      <c r="AH1168" s="34"/>
      <c r="AJ1168" s="34"/>
      <c r="AR1168" s="34"/>
    </row>
    <row r="1169" spans="31:44" x14ac:dyDescent="0.25">
      <c r="AE1169" s="34"/>
      <c r="AH1169" s="34"/>
      <c r="AJ1169" s="34"/>
      <c r="AR1169" s="34"/>
    </row>
    <row r="1170" spans="31:44" x14ac:dyDescent="0.25">
      <c r="AE1170" s="34"/>
      <c r="AH1170" s="34"/>
      <c r="AJ1170" s="34"/>
      <c r="AR1170" s="34"/>
    </row>
    <row r="1171" spans="31:44" x14ac:dyDescent="0.25">
      <c r="AE1171" s="34"/>
      <c r="AH1171" s="34"/>
      <c r="AJ1171" s="34"/>
      <c r="AR1171" s="34"/>
    </row>
    <row r="1172" spans="31:44" x14ac:dyDescent="0.25">
      <c r="AE1172" s="34"/>
      <c r="AH1172" s="34"/>
      <c r="AJ1172" s="34"/>
      <c r="AR1172" s="34"/>
    </row>
    <row r="1173" spans="31:44" x14ac:dyDescent="0.25">
      <c r="AE1173" s="34"/>
      <c r="AH1173" s="34"/>
      <c r="AJ1173" s="34"/>
      <c r="AR1173" s="34"/>
    </row>
    <row r="1174" spans="31:44" x14ac:dyDescent="0.25">
      <c r="AE1174" s="34"/>
      <c r="AH1174" s="34"/>
      <c r="AJ1174" s="34"/>
      <c r="AR1174" s="34"/>
    </row>
    <row r="1175" spans="31:44" x14ac:dyDescent="0.25">
      <c r="AE1175" s="34"/>
      <c r="AH1175" s="34"/>
      <c r="AJ1175" s="34"/>
      <c r="AR1175" s="34"/>
    </row>
    <row r="1176" spans="31:44" x14ac:dyDescent="0.25">
      <c r="AE1176" s="34"/>
      <c r="AH1176" s="34"/>
      <c r="AJ1176" s="34"/>
      <c r="AR1176" s="34"/>
    </row>
    <row r="1177" spans="31:44" x14ac:dyDescent="0.25">
      <c r="AE1177" s="34"/>
      <c r="AH1177" s="34"/>
      <c r="AJ1177" s="34"/>
      <c r="AR1177" s="34"/>
    </row>
    <row r="1178" spans="31:44" x14ac:dyDescent="0.25">
      <c r="AE1178" s="34"/>
      <c r="AH1178" s="34"/>
      <c r="AJ1178" s="34"/>
      <c r="AR1178" s="34"/>
    </row>
    <row r="1179" spans="31:44" x14ac:dyDescent="0.25">
      <c r="AE1179" s="34"/>
      <c r="AH1179" s="34"/>
      <c r="AJ1179" s="34"/>
      <c r="AR1179" s="34"/>
    </row>
    <row r="1180" spans="31:44" x14ac:dyDescent="0.25">
      <c r="AE1180" s="34"/>
      <c r="AH1180" s="34"/>
      <c r="AJ1180" s="34"/>
      <c r="AR1180" s="34"/>
    </row>
    <row r="1181" spans="31:44" x14ac:dyDescent="0.25">
      <c r="AE1181" s="34"/>
      <c r="AH1181" s="34"/>
      <c r="AJ1181" s="34"/>
      <c r="AR1181" s="34"/>
    </row>
    <row r="1182" spans="31:44" x14ac:dyDescent="0.25">
      <c r="AE1182" s="34"/>
      <c r="AH1182" s="34"/>
      <c r="AJ1182" s="34"/>
      <c r="AR1182" s="34"/>
    </row>
    <row r="1183" spans="31:44" x14ac:dyDescent="0.25">
      <c r="AE1183" s="34"/>
      <c r="AH1183" s="34"/>
      <c r="AJ1183" s="34"/>
      <c r="AR1183" s="34"/>
    </row>
    <row r="1184" spans="31:44" x14ac:dyDescent="0.25">
      <c r="AE1184" s="34"/>
      <c r="AH1184" s="34"/>
      <c r="AJ1184" s="34"/>
      <c r="AR1184" s="34"/>
    </row>
    <row r="1185" spans="31:44" x14ac:dyDescent="0.25">
      <c r="AE1185" s="34"/>
      <c r="AH1185" s="34"/>
      <c r="AJ1185" s="34"/>
      <c r="AR1185" s="34"/>
    </row>
    <row r="1186" spans="31:44" x14ac:dyDescent="0.25">
      <c r="AE1186" s="34"/>
      <c r="AH1186" s="34"/>
      <c r="AJ1186" s="34"/>
      <c r="AR1186" s="34"/>
    </row>
    <row r="1187" spans="31:44" x14ac:dyDescent="0.25">
      <c r="AE1187" s="34"/>
      <c r="AH1187" s="34"/>
      <c r="AJ1187" s="34"/>
      <c r="AR1187" s="34"/>
    </row>
    <row r="1188" spans="31:44" x14ac:dyDescent="0.25">
      <c r="AE1188" s="34"/>
      <c r="AH1188" s="34"/>
      <c r="AJ1188" s="34"/>
      <c r="AR1188" s="34"/>
    </row>
    <row r="1189" spans="31:44" x14ac:dyDescent="0.25">
      <c r="AE1189" s="34"/>
      <c r="AH1189" s="34"/>
      <c r="AJ1189" s="34"/>
      <c r="AR1189" s="34"/>
    </row>
    <row r="1190" spans="31:44" x14ac:dyDescent="0.25">
      <c r="AE1190" s="34"/>
      <c r="AH1190" s="34"/>
      <c r="AJ1190" s="34"/>
      <c r="AR1190" s="34"/>
    </row>
    <row r="1191" spans="31:44" x14ac:dyDescent="0.25">
      <c r="AE1191" s="34"/>
      <c r="AH1191" s="34"/>
      <c r="AJ1191" s="34"/>
      <c r="AR1191" s="34"/>
    </row>
    <row r="1192" spans="31:44" x14ac:dyDescent="0.25">
      <c r="AE1192" s="34"/>
      <c r="AH1192" s="34"/>
      <c r="AJ1192" s="34"/>
      <c r="AR1192" s="34"/>
    </row>
    <row r="1193" spans="31:44" x14ac:dyDescent="0.25">
      <c r="AE1193" s="34"/>
      <c r="AH1193" s="34"/>
      <c r="AJ1193" s="34"/>
      <c r="AR1193" s="34"/>
    </row>
    <row r="1194" spans="31:44" x14ac:dyDescent="0.25">
      <c r="AE1194" s="34"/>
      <c r="AH1194" s="34"/>
      <c r="AJ1194" s="34"/>
      <c r="AR1194" s="34"/>
    </row>
    <row r="1195" spans="31:44" x14ac:dyDescent="0.25">
      <c r="AE1195" s="34"/>
      <c r="AH1195" s="34"/>
      <c r="AJ1195" s="34"/>
      <c r="AR1195" s="34"/>
    </row>
    <row r="1196" spans="31:44" x14ac:dyDescent="0.25">
      <c r="AE1196" s="34"/>
      <c r="AH1196" s="34"/>
      <c r="AJ1196" s="34"/>
      <c r="AR1196" s="34"/>
    </row>
    <row r="1197" spans="31:44" x14ac:dyDescent="0.25">
      <c r="AE1197" s="34"/>
      <c r="AH1197" s="34"/>
      <c r="AJ1197" s="34"/>
      <c r="AR1197" s="34"/>
    </row>
    <row r="1198" spans="31:44" x14ac:dyDescent="0.25">
      <c r="AE1198" s="34"/>
      <c r="AH1198" s="34"/>
      <c r="AJ1198" s="34"/>
      <c r="AR1198" s="34"/>
    </row>
    <row r="1199" spans="31:44" x14ac:dyDescent="0.25">
      <c r="AE1199" s="34"/>
      <c r="AH1199" s="34"/>
      <c r="AJ1199" s="34"/>
      <c r="AR1199" s="34"/>
    </row>
    <row r="1200" spans="31:44" x14ac:dyDescent="0.25">
      <c r="AE1200" s="34"/>
      <c r="AH1200" s="34"/>
      <c r="AJ1200" s="34"/>
      <c r="AR1200" s="34"/>
    </row>
    <row r="1201" spans="31:44" x14ac:dyDescent="0.25">
      <c r="AE1201" s="34"/>
      <c r="AH1201" s="34"/>
      <c r="AJ1201" s="34"/>
      <c r="AR1201" s="34"/>
    </row>
    <row r="1202" spans="31:44" x14ac:dyDescent="0.25">
      <c r="AE1202" s="34"/>
      <c r="AH1202" s="34"/>
      <c r="AJ1202" s="34"/>
      <c r="AR1202" s="34"/>
    </row>
    <row r="1203" spans="31:44" x14ac:dyDescent="0.25">
      <c r="AE1203" s="34"/>
      <c r="AH1203" s="34"/>
      <c r="AJ1203" s="34"/>
      <c r="AR1203" s="34"/>
    </row>
    <row r="1204" spans="31:44" x14ac:dyDescent="0.25">
      <c r="AE1204" s="34"/>
      <c r="AH1204" s="34"/>
      <c r="AJ1204" s="34"/>
      <c r="AR1204" s="34"/>
    </row>
    <row r="1205" spans="31:44" x14ac:dyDescent="0.25">
      <c r="AE1205" s="34"/>
      <c r="AH1205" s="34"/>
      <c r="AJ1205" s="34"/>
      <c r="AR1205" s="34"/>
    </row>
    <row r="1206" spans="31:44" x14ac:dyDescent="0.25">
      <c r="AE1206" s="34"/>
      <c r="AH1206" s="34"/>
      <c r="AJ1206" s="34"/>
      <c r="AR1206" s="34"/>
    </row>
    <row r="1207" spans="31:44" x14ac:dyDescent="0.25">
      <c r="AE1207" s="34"/>
      <c r="AH1207" s="34"/>
      <c r="AJ1207" s="34"/>
      <c r="AR1207" s="34"/>
    </row>
    <row r="1208" spans="31:44" x14ac:dyDescent="0.25">
      <c r="AE1208" s="34"/>
      <c r="AH1208" s="34"/>
      <c r="AJ1208" s="34"/>
      <c r="AR1208" s="34"/>
    </row>
    <row r="1209" spans="31:44" x14ac:dyDescent="0.25">
      <c r="AE1209" s="34"/>
      <c r="AH1209" s="34"/>
      <c r="AJ1209" s="34"/>
      <c r="AR1209" s="34"/>
    </row>
    <row r="1210" spans="31:44" x14ac:dyDescent="0.25">
      <c r="AE1210" s="34"/>
      <c r="AH1210" s="34"/>
      <c r="AJ1210" s="34"/>
      <c r="AR1210" s="34"/>
    </row>
    <row r="1211" spans="31:44" x14ac:dyDescent="0.25">
      <c r="AE1211" s="34"/>
      <c r="AH1211" s="34"/>
      <c r="AJ1211" s="34"/>
      <c r="AR1211" s="34"/>
    </row>
    <row r="1212" spans="31:44" x14ac:dyDescent="0.25">
      <c r="AE1212" s="34"/>
      <c r="AH1212" s="34"/>
      <c r="AJ1212" s="34"/>
      <c r="AR1212" s="34"/>
    </row>
    <row r="1213" spans="31:44" x14ac:dyDescent="0.25">
      <c r="AE1213" s="34"/>
      <c r="AH1213" s="34"/>
      <c r="AJ1213" s="34"/>
      <c r="AR1213" s="34"/>
    </row>
    <row r="1214" spans="31:44" x14ac:dyDescent="0.25">
      <c r="AE1214" s="34"/>
      <c r="AH1214" s="34"/>
      <c r="AJ1214" s="34"/>
      <c r="AR1214" s="34"/>
    </row>
    <row r="1215" spans="31:44" x14ac:dyDescent="0.25">
      <c r="AE1215" s="34"/>
      <c r="AH1215" s="34"/>
      <c r="AJ1215" s="34"/>
      <c r="AR1215" s="34"/>
    </row>
    <row r="1216" spans="31:44" x14ac:dyDescent="0.25">
      <c r="AE1216" s="34"/>
      <c r="AH1216" s="34"/>
      <c r="AJ1216" s="34"/>
      <c r="AR1216" s="34"/>
    </row>
    <row r="1217" spans="31:44" x14ac:dyDescent="0.25">
      <c r="AE1217" s="34"/>
      <c r="AH1217" s="34"/>
      <c r="AJ1217" s="34"/>
      <c r="AR1217" s="34"/>
    </row>
    <row r="1218" spans="31:44" x14ac:dyDescent="0.25">
      <c r="AE1218" s="34"/>
      <c r="AH1218" s="34"/>
      <c r="AJ1218" s="34"/>
      <c r="AR1218" s="34"/>
    </row>
    <row r="1219" spans="31:44" x14ac:dyDescent="0.25">
      <c r="AE1219" s="34"/>
      <c r="AH1219" s="34"/>
      <c r="AJ1219" s="34"/>
      <c r="AR1219" s="34"/>
    </row>
    <row r="1220" spans="31:44" x14ac:dyDescent="0.25">
      <c r="AE1220" s="34"/>
      <c r="AH1220" s="34"/>
      <c r="AJ1220" s="34"/>
      <c r="AR1220" s="34"/>
    </row>
    <row r="1221" spans="31:44" x14ac:dyDescent="0.25">
      <c r="AE1221" s="34"/>
      <c r="AH1221" s="34"/>
      <c r="AJ1221" s="34"/>
      <c r="AR1221" s="34"/>
    </row>
    <row r="1222" spans="31:44" x14ac:dyDescent="0.25">
      <c r="AE1222" s="34"/>
      <c r="AH1222" s="34"/>
      <c r="AJ1222" s="34"/>
      <c r="AR1222" s="34"/>
    </row>
    <row r="1223" spans="31:44" x14ac:dyDescent="0.25">
      <c r="AE1223" s="34"/>
      <c r="AH1223" s="34"/>
      <c r="AJ1223" s="34"/>
      <c r="AR1223" s="34"/>
    </row>
    <row r="1224" spans="31:44" x14ac:dyDescent="0.25">
      <c r="AE1224" s="34"/>
      <c r="AH1224" s="34"/>
      <c r="AJ1224" s="34"/>
      <c r="AR1224" s="34"/>
    </row>
    <row r="1225" spans="31:44" x14ac:dyDescent="0.25">
      <c r="AE1225" s="34"/>
      <c r="AH1225" s="34"/>
      <c r="AJ1225" s="34"/>
      <c r="AR1225" s="34"/>
    </row>
    <row r="1226" spans="31:44" x14ac:dyDescent="0.25">
      <c r="AE1226" s="34"/>
      <c r="AH1226" s="34"/>
      <c r="AJ1226" s="34"/>
      <c r="AR1226" s="34"/>
    </row>
    <row r="1227" spans="31:44" x14ac:dyDescent="0.25">
      <c r="AE1227" s="34"/>
      <c r="AH1227" s="34"/>
      <c r="AJ1227" s="34"/>
      <c r="AR1227" s="34"/>
    </row>
    <row r="1228" spans="31:44" x14ac:dyDescent="0.25">
      <c r="AE1228" s="34"/>
      <c r="AH1228" s="34"/>
      <c r="AJ1228" s="34"/>
      <c r="AR1228" s="34"/>
    </row>
    <row r="1229" spans="31:44" x14ac:dyDescent="0.25">
      <c r="AE1229" s="34"/>
      <c r="AH1229" s="34"/>
      <c r="AJ1229" s="34"/>
      <c r="AR1229" s="34"/>
    </row>
    <row r="1230" spans="31:44" x14ac:dyDescent="0.25">
      <c r="AE1230" s="34"/>
      <c r="AH1230" s="34"/>
      <c r="AJ1230" s="34"/>
      <c r="AR1230" s="34"/>
    </row>
    <row r="1231" spans="31:44" x14ac:dyDescent="0.25">
      <c r="AE1231" s="34"/>
      <c r="AH1231" s="34"/>
      <c r="AJ1231" s="34"/>
      <c r="AR1231" s="34"/>
    </row>
    <row r="1232" spans="31:44" x14ac:dyDescent="0.25">
      <c r="AE1232" s="34"/>
      <c r="AH1232" s="34"/>
      <c r="AJ1232" s="34"/>
      <c r="AR1232" s="34"/>
    </row>
    <row r="1233" spans="31:44" x14ac:dyDescent="0.25">
      <c r="AE1233" s="34"/>
      <c r="AH1233" s="34"/>
      <c r="AJ1233" s="34"/>
      <c r="AR1233" s="34"/>
    </row>
    <row r="1234" spans="31:44" x14ac:dyDescent="0.25">
      <c r="AE1234" s="34"/>
      <c r="AH1234" s="34"/>
      <c r="AJ1234" s="34"/>
      <c r="AR1234" s="34"/>
    </row>
    <row r="1235" spans="31:44" x14ac:dyDescent="0.25">
      <c r="AE1235" s="34"/>
      <c r="AH1235" s="34"/>
      <c r="AJ1235" s="34"/>
      <c r="AR1235" s="34"/>
    </row>
    <row r="1236" spans="31:44" x14ac:dyDescent="0.25">
      <c r="AE1236" s="34"/>
      <c r="AH1236" s="34"/>
      <c r="AJ1236" s="34"/>
      <c r="AR1236" s="34"/>
    </row>
    <row r="1237" spans="31:44" x14ac:dyDescent="0.25">
      <c r="AE1237" s="34"/>
      <c r="AH1237" s="34"/>
      <c r="AJ1237" s="34"/>
      <c r="AR1237" s="34"/>
    </row>
    <row r="1238" spans="31:44" x14ac:dyDescent="0.25">
      <c r="AE1238" s="34"/>
      <c r="AH1238" s="34"/>
      <c r="AJ1238" s="34"/>
      <c r="AR1238" s="34"/>
    </row>
    <row r="1239" spans="31:44" x14ac:dyDescent="0.25">
      <c r="AE1239" s="34"/>
      <c r="AH1239" s="34"/>
      <c r="AJ1239" s="34"/>
      <c r="AR1239" s="34"/>
    </row>
    <row r="1240" spans="31:44" x14ac:dyDescent="0.25">
      <c r="AE1240" s="34"/>
      <c r="AH1240" s="34"/>
      <c r="AJ1240" s="34"/>
      <c r="AR1240" s="34"/>
    </row>
    <row r="1241" spans="31:44" x14ac:dyDescent="0.25">
      <c r="AE1241" s="34"/>
      <c r="AH1241" s="34"/>
      <c r="AJ1241" s="34"/>
      <c r="AR1241" s="34"/>
    </row>
    <row r="1242" spans="31:44" x14ac:dyDescent="0.25">
      <c r="AE1242" s="34"/>
      <c r="AH1242" s="34"/>
      <c r="AJ1242" s="34"/>
      <c r="AR1242" s="34"/>
    </row>
    <row r="1243" spans="31:44" x14ac:dyDescent="0.25">
      <c r="AE1243" s="34"/>
      <c r="AH1243" s="34"/>
      <c r="AJ1243" s="34"/>
      <c r="AR1243" s="34"/>
    </row>
    <row r="1244" spans="31:44" x14ac:dyDescent="0.25">
      <c r="AE1244" s="34"/>
      <c r="AH1244" s="34"/>
      <c r="AJ1244" s="34"/>
      <c r="AR1244" s="34"/>
    </row>
    <row r="1245" spans="31:44" x14ac:dyDescent="0.25">
      <c r="AE1245" s="34"/>
      <c r="AH1245" s="34"/>
      <c r="AJ1245" s="34"/>
      <c r="AR1245" s="34"/>
    </row>
    <row r="1246" spans="31:44" x14ac:dyDescent="0.25">
      <c r="AE1246" s="34"/>
      <c r="AH1246" s="34"/>
      <c r="AJ1246" s="34"/>
      <c r="AR1246" s="34"/>
    </row>
    <row r="1247" spans="31:44" x14ac:dyDescent="0.25">
      <c r="AE1247" s="34"/>
      <c r="AH1247" s="34"/>
      <c r="AJ1247" s="34"/>
      <c r="AR1247" s="34"/>
    </row>
    <row r="1248" spans="31:44" x14ac:dyDescent="0.25">
      <c r="AE1248" s="34"/>
      <c r="AH1248" s="34"/>
      <c r="AJ1248" s="34"/>
      <c r="AR1248" s="34"/>
    </row>
    <row r="1249" spans="31:44" x14ac:dyDescent="0.25">
      <c r="AE1249" s="34"/>
      <c r="AH1249" s="34"/>
      <c r="AJ1249" s="34"/>
      <c r="AR1249" s="34"/>
    </row>
    <row r="1250" spans="31:44" x14ac:dyDescent="0.25">
      <c r="AE1250" s="34"/>
      <c r="AH1250" s="34"/>
      <c r="AJ1250" s="34"/>
      <c r="AR1250" s="34"/>
    </row>
    <row r="1251" spans="31:44" x14ac:dyDescent="0.25">
      <c r="AE1251" s="34"/>
      <c r="AH1251" s="34"/>
      <c r="AJ1251" s="34"/>
      <c r="AR1251" s="34"/>
    </row>
    <row r="1252" spans="31:44" x14ac:dyDescent="0.25">
      <c r="AE1252" s="34"/>
      <c r="AH1252" s="34"/>
      <c r="AJ1252" s="34"/>
      <c r="AR1252" s="34"/>
    </row>
    <row r="1253" spans="31:44" x14ac:dyDescent="0.25">
      <c r="AE1253" s="34"/>
      <c r="AH1253" s="34"/>
      <c r="AJ1253" s="34"/>
      <c r="AR1253" s="34"/>
    </row>
    <row r="1254" spans="31:44" x14ac:dyDescent="0.25">
      <c r="AE1254" s="34"/>
      <c r="AH1254" s="34"/>
      <c r="AJ1254" s="34"/>
      <c r="AR1254" s="34"/>
    </row>
    <row r="1255" spans="31:44" x14ac:dyDescent="0.25">
      <c r="AE1255" s="34"/>
      <c r="AH1255" s="34"/>
      <c r="AJ1255" s="34"/>
      <c r="AR1255" s="34"/>
    </row>
    <row r="1256" spans="31:44" x14ac:dyDescent="0.25">
      <c r="AE1256" s="34"/>
      <c r="AH1256" s="34"/>
      <c r="AJ1256" s="34"/>
      <c r="AR1256" s="34"/>
    </row>
    <row r="1257" spans="31:44" x14ac:dyDescent="0.25">
      <c r="AE1257" s="34"/>
      <c r="AH1257" s="34"/>
      <c r="AJ1257" s="34"/>
      <c r="AR1257" s="34"/>
    </row>
    <row r="1258" spans="31:44" x14ac:dyDescent="0.25">
      <c r="AE1258" s="34"/>
      <c r="AH1258" s="34"/>
      <c r="AJ1258" s="34"/>
      <c r="AR1258" s="34"/>
    </row>
    <row r="1259" spans="31:44" x14ac:dyDescent="0.25">
      <c r="AE1259" s="34"/>
      <c r="AH1259" s="34"/>
      <c r="AJ1259" s="34"/>
      <c r="AR1259" s="34"/>
    </row>
    <row r="1260" spans="31:44" x14ac:dyDescent="0.25">
      <c r="AE1260" s="34"/>
      <c r="AH1260" s="34"/>
      <c r="AJ1260" s="34"/>
      <c r="AR1260" s="34"/>
    </row>
    <row r="1261" spans="31:44" x14ac:dyDescent="0.25">
      <c r="AE1261" s="34"/>
      <c r="AH1261" s="34"/>
      <c r="AJ1261" s="34"/>
      <c r="AR1261" s="34"/>
    </row>
    <row r="1262" spans="31:44" x14ac:dyDescent="0.25">
      <c r="AE1262" s="34"/>
      <c r="AH1262" s="34"/>
      <c r="AJ1262" s="34"/>
      <c r="AR1262" s="34"/>
    </row>
    <row r="1263" spans="31:44" x14ac:dyDescent="0.25">
      <c r="AE1263" s="34"/>
      <c r="AH1263" s="34"/>
      <c r="AJ1263" s="34"/>
      <c r="AR1263" s="34"/>
    </row>
    <row r="1264" spans="31:44" x14ac:dyDescent="0.25">
      <c r="AE1264" s="34"/>
      <c r="AH1264" s="34"/>
      <c r="AJ1264" s="34"/>
      <c r="AR1264" s="34"/>
    </row>
    <row r="1265" spans="31:44" x14ac:dyDescent="0.25">
      <c r="AE1265" s="34"/>
      <c r="AH1265" s="34"/>
      <c r="AJ1265" s="34"/>
      <c r="AR1265" s="34"/>
    </row>
    <row r="1266" spans="31:44" x14ac:dyDescent="0.25">
      <c r="AE1266" s="34"/>
      <c r="AH1266" s="34"/>
      <c r="AJ1266" s="34"/>
      <c r="AR1266" s="34"/>
    </row>
    <row r="1267" spans="31:44" x14ac:dyDescent="0.25">
      <c r="AE1267" s="34"/>
      <c r="AH1267" s="34"/>
      <c r="AJ1267" s="34"/>
      <c r="AR1267" s="34"/>
    </row>
    <row r="1268" spans="31:44" x14ac:dyDescent="0.25">
      <c r="AE1268" s="34"/>
      <c r="AH1268" s="34"/>
      <c r="AJ1268" s="34"/>
      <c r="AR1268" s="34"/>
    </row>
    <row r="1269" spans="31:44" x14ac:dyDescent="0.25">
      <c r="AE1269" s="34"/>
      <c r="AH1269" s="34"/>
      <c r="AJ1269" s="34"/>
      <c r="AR1269" s="34"/>
    </row>
    <row r="1270" spans="31:44" x14ac:dyDescent="0.25">
      <c r="AE1270" s="34"/>
      <c r="AH1270" s="34"/>
      <c r="AJ1270" s="34"/>
      <c r="AR1270" s="34"/>
    </row>
    <row r="1271" spans="31:44" x14ac:dyDescent="0.25">
      <c r="AE1271" s="34"/>
      <c r="AH1271" s="34"/>
      <c r="AJ1271" s="34"/>
      <c r="AR1271" s="34"/>
    </row>
    <row r="1272" spans="31:44" x14ac:dyDescent="0.25">
      <c r="AE1272" s="34"/>
      <c r="AH1272" s="34"/>
      <c r="AJ1272" s="34"/>
      <c r="AR1272" s="34"/>
    </row>
    <row r="1273" spans="31:44" x14ac:dyDescent="0.25">
      <c r="AE1273" s="34"/>
      <c r="AH1273" s="34"/>
      <c r="AJ1273" s="34"/>
      <c r="AR1273" s="34"/>
    </row>
    <row r="1274" spans="31:44" x14ac:dyDescent="0.25">
      <c r="AE1274" s="34"/>
      <c r="AH1274" s="34"/>
      <c r="AJ1274" s="34"/>
      <c r="AR1274" s="34"/>
    </row>
    <row r="1275" spans="31:44" x14ac:dyDescent="0.25">
      <c r="AE1275" s="34"/>
      <c r="AH1275" s="34"/>
      <c r="AJ1275" s="34"/>
      <c r="AR1275" s="34"/>
    </row>
    <row r="1276" spans="31:44" x14ac:dyDescent="0.25">
      <c r="AE1276" s="34"/>
      <c r="AH1276" s="34"/>
      <c r="AJ1276" s="34"/>
      <c r="AR1276" s="34"/>
    </row>
    <row r="1277" spans="31:44" x14ac:dyDescent="0.25">
      <c r="AE1277" s="34"/>
      <c r="AH1277" s="34"/>
      <c r="AJ1277" s="34"/>
      <c r="AR1277" s="34"/>
    </row>
    <row r="1278" spans="31:44" x14ac:dyDescent="0.25">
      <c r="AE1278" s="34"/>
      <c r="AH1278" s="34"/>
      <c r="AJ1278" s="34"/>
      <c r="AR1278" s="34"/>
    </row>
    <row r="1279" spans="31:44" x14ac:dyDescent="0.25">
      <c r="AE1279" s="34"/>
      <c r="AH1279" s="34"/>
      <c r="AJ1279" s="34"/>
      <c r="AR1279" s="34"/>
    </row>
    <row r="1280" spans="31:44" x14ac:dyDescent="0.25">
      <c r="AE1280" s="34"/>
      <c r="AH1280" s="34"/>
      <c r="AJ1280" s="34"/>
      <c r="AR1280" s="34"/>
    </row>
    <row r="1281" spans="31:44" x14ac:dyDescent="0.25">
      <c r="AE1281" s="34"/>
      <c r="AH1281" s="34"/>
      <c r="AJ1281" s="34"/>
      <c r="AR1281" s="34"/>
    </row>
    <row r="1282" spans="31:44" x14ac:dyDescent="0.25">
      <c r="AE1282" s="34"/>
      <c r="AH1282" s="34"/>
      <c r="AJ1282" s="34"/>
      <c r="AR1282" s="34"/>
    </row>
    <row r="1283" spans="31:44" x14ac:dyDescent="0.25">
      <c r="AE1283" s="34"/>
      <c r="AH1283" s="34"/>
      <c r="AJ1283" s="34"/>
      <c r="AR1283" s="34"/>
    </row>
    <row r="1284" spans="31:44" x14ac:dyDescent="0.25">
      <c r="AE1284" s="34"/>
      <c r="AH1284" s="34"/>
      <c r="AJ1284" s="34"/>
      <c r="AR1284" s="34"/>
    </row>
    <row r="1285" spans="31:44" x14ac:dyDescent="0.25">
      <c r="AE1285" s="34"/>
      <c r="AH1285" s="34"/>
      <c r="AJ1285" s="34"/>
      <c r="AR1285" s="34"/>
    </row>
    <row r="1286" spans="31:44" x14ac:dyDescent="0.25">
      <c r="AE1286" s="34"/>
      <c r="AH1286" s="34"/>
      <c r="AJ1286" s="34"/>
      <c r="AR1286" s="34"/>
    </row>
    <row r="1287" spans="31:44" x14ac:dyDescent="0.25">
      <c r="AE1287" s="34"/>
      <c r="AH1287" s="34"/>
      <c r="AJ1287" s="34"/>
      <c r="AR1287" s="34"/>
    </row>
    <row r="1288" spans="31:44" x14ac:dyDescent="0.25">
      <c r="AE1288" s="34"/>
      <c r="AH1288" s="34"/>
      <c r="AJ1288" s="34"/>
      <c r="AR1288" s="34"/>
    </row>
    <row r="1289" spans="31:44" x14ac:dyDescent="0.25">
      <c r="AE1289" s="34"/>
      <c r="AH1289" s="34"/>
      <c r="AJ1289" s="34"/>
      <c r="AR1289" s="34"/>
    </row>
    <row r="1290" spans="31:44" x14ac:dyDescent="0.25">
      <c r="AE1290" s="34"/>
      <c r="AH1290" s="34"/>
      <c r="AJ1290" s="34"/>
      <c r="AR1290" s="34"/>
    </row>
    <row r="1291" spans="31:44" x14ac:dyDescent="0.25">
      <c r="AE1291" s="34"/>
      <c r="AH1291" s="34"/>
      <c r="AJ1291" s="34"/>
      <c r="AR1291" s="34"/>
    </row>
    <row r="1292" spans="31:44" x14ac:dyDescent="0.25">
      <c r="AE1292" s="34"/>
      <c r="AH1292" s="34"/>
      <c r="AJ1292" s="34"/>
      <c r="AR1292" s="34"/>
    </row>
    <row r="1293" spans="31:44" x14ac:dyDescent="0.25">
      <c r="AE1293" s="34"/>
      <c r="AH1293" s="34"/>
      <c r="AJ1293" s="34"/>
      <c r="AR1293" s="34"/>
    </row>
    <row r="1294" spans="31:44" x14ac:dyDescent="0.25">
      <c r="AE1294" s="34"/>
      <c r="AH1294" s="34"/>
      <c r="AJ1294" s="34"/>
      <c r="AR1294" s="34"/>
    </row>
    <row r="1295" spans="31:44" x14ac:dyDescent="0.25">
      <c r="AE1295" s="34"/>
      <c r="AH1295" s="34"/>
      <c r="AJ1295" s="34"/>
      <c r="AR1295" s="34"/>
    </row>
    <row r="1296" spans="31:44" x14ac:dyDescent="0.25">
      <c r="AE1296" s="34"/>
      <c r="AH1296" s="34"/>
      <c r="AJ1296" s="34"/>
      <c r="AR1296" s="34"/>
    </row>
    <row r="1297" spans="31:44" x14ac:dyDescent="0.25">
      <c r="AE1297" s="34"/>
      <c r="AH1297" s="34"/>
      <c r="AJ1297" s="34"/>
      <c r="AR1297" s="34"/>
    </row>
    <row r="1298" spans="31:44" x14ac:dyDescent="0.25">
      <c r="AE1298" s="34"/>
      <c r="AH1298" s="34"/>
      <c r="AJ1298" s="34"/>
      <c r="AR1298" s="34"/>
    </row>
    <row r="1299" spans="31:44" x14ac:dyDescent="0.25">
      <c r="AE1299" s="34"/>
      <c r="AH1299" s="34"/>
      <c r="AJ1299" s="34"/>
      <c r="AR1299" s="34"/>
    </row>
    <row r="1300" spans="31:44" x14ac:dyDescent="0.25">
      <c r="AE1300" s="34"/>
      <c r="AH1300" s="34"/>
      <c r="AJ1300" s="34"/>
      <c r="AR1300" s="34"/>
    </row>
    <row r="1301" spans="31:44" x14ac:dyDescent="0.25">
      <c r="AE1301" s="34"/>
      <c r="AH1301" s="34"/>
      <c r="AJ1301" s="34"/>
      <c r="AR1301" s="34"/>
    </row>
    <row r="1302" spans="31:44" x14ac:dyDescent="0.25">
      <c r="AE1302" s="34"/>
      <c r="AH1302" s="34"/>
      <c r="AJ1302" s="34"/>
      <c r="AR1302" s="34"/>
    </row>
    <row r="1303" spans="31:44" x14ac:dyDescent="0.25">
      <c r="AE1303" s="34"/>
      <c r="AH1303" s="34"/>
      <c r="AJ1303" s="34"/>
      <c r="AR1303" s="34"/>
    </row>
    <row r="1304" spans="31:44" x14ac:dyDescent="0.25">
      <c r="AE1304" s="34"/>
      <c r="AH1304" s="34"/>
      <c r="AJ1304" s="34"/>
      <c r="AR1304" s="34"/>
    </row>
    <row r="1305" spans="31:44" x14ac:dyDescent="0.25">
      <c r="AE1305" s="34"/>
      <c r="AH1305" s="34"/>
      <c r="AJ1305" s="34"/>
      <c r="AR1305" s="34"/>
    </row>
    <row r="1306" spans="31:44" x14ac:dyDescent="0.25">
      <c r="AE1306" s="34"/>
      <c r="AH1306" s="34"/>
      <c r="AJ1306" s="34"/>
      <c r="AR1306" s="34"/>
    </row>
    <row r="1307" spans="31:44" x14ac:dyDescent="0.25">
      <c r="AE1307" s="34"/>
      <c r="AH1307" s="34"/>
      <c r="AJ1307" s="34"/>
      <c r="AR1307" s="34"/>
    </row>
    <row r="1308" spans="31:44" x14ac:dyDescent="0.25">
      <c r="AE1308" s="34"/>
      <c r="AH1308" s="34"/>
      <c r="AJ1308" s="34"/>
      <c r="AR1308" s="34"/>
    </row>
    <row r="1309" spans="31:44" x14ac:dyDescent="0.25">
      <c r="AE1309" s="34"/>
      <c r="AH1309" s="34"/>
      <c r="AJ1309" s="34"/>
      <c r="AR1309" s="34"/>
    </row>
    <row r="1310" spans="31:44" x14ac:dyDescent="0.25">
      <c r="AE1310" s="34"/>
      <c r="AH1310" s="34"/>
      <c r="AJ1310" s="34"/>
      <c r="AR1310" s="34"/>
    </row>
    <row r="1311" spans="31:44" x14ac:dyDescent="0.25">
      <c r="AE1311" s="34"/>
      <c r="AH1311" s="34"/>
      <c r="AJ1311" s="34"/>
      <c r="AR1311" s="34"/>
    </row>
    <row r="1312" spans="31:44" x14ac:dyDescent="0.25">
      <c r="AE1312" s="34"/>
      <c r="AH1312" s="34"/>
      <c r="AJ1312" s="34"/>
      <c r="AR1312" s="34"/>
    </row>
    <row r="1313" spans="31:44" x14ac:dyDescent="0.25">
      <c r="AE1313" s="34"/>
      <c r="AH1313" s="34"/>
      <c r="AJ1313" s="34"/>
      <c r="AR1313" s="34"/>
    </row>
    <row r="1314" spans="31:44" x14ac:dyDescent="0.25">
      <c r="AE1314" s="34"/>
      <c r="AH1314" s="34"/>
      <c r="AJ1314" s="34"/>
      <c r="AR1314" s="34"/>
    </row>
    <row r="1315" spans="31:44" x14ac:dyDescent="0.25">
      <c r="AE1315" s="34"/>
      <c r="AH1315" s="34"/>
      <c r="AJ1315" s="34"/>
      <c r="AR1315" s="34"/>
    </row>
    <row r="1316" spans="31:44" x14ac:dyDescent="0.25">
      <c r="AE1316" s="34"/>
      <c r="AH1316" s="34"/>
      <c r="AJ1316" s="34"/>
      <c r="AR1316" s="34"/>
    </row>
    <row r="1317" spans="31:44" x14ac:dyDescent="0.25">
      <c r="AE1317" s="34"/>
      <c r="AH1317" s="34"/>
      <c r="AJ1317" s="34"/>
      <c r="AR1317" s="34"/>
    </row>
    <row r="1318" spans="31:44" x14ac:dyDescent="0.25">
      <c r="AE1318" s="34"/>
      <c r="AH1318" s="34"/>
      <c r="AJ1318" s="34"/>
      <c r="AR1318" s="34"/>
    </row>
    <row r="1319" spans="31:44" x14ac:dyDescent="0.25">
      <c r="AE1319" s="34"/>
      <c r="AH1319" s="34"/>
      <c r="AJ1319" s="34"/>
      <c r="AR1319" s="34"/>
    </row>
    <row r="1320" spans="31:44" x14ac:dyDescent="0.25">
      <c r="AE1320" s="34"/>
      <c r="AH1320" s="34"/>
      <c r="AJ1320" s="34"/>
      <c r="AR1320" s="34"/>
    </row>
    <row r="1321" spans="31:44" x14ac:dyDescent="0.25">
      <c r="AE1321" s="34"/>
      <c r="AH1321" s="34"/>
      <c r="AJ1321" s="34"/>
      <c r="AR1321" s="34"/>
    </row>
    <row r="1322" spans="31:44" x14ac:dyDescent="0.25">
      <c r="AE1322" s="34"/>
      <c r="AH1322" s="34"/>
      <c r="AJ1322" s="34"/>
      <c r="AR1322" s="34"/>
    </row>
    <row r="1323" spans="31:44" x14ac:dyDescent="0.25">
      <c r="AE1323" s="34"/>
      <c r="AH1323" s="34"/>
      <c r="AJ1323" s="34"/>
      <c r="AR1323" s="34"/>
    </row>
    <row r="1324" spans="31:44" x14ac:dyDescent="0.25">
      <c r="AE1324" s="34"/>
      <c r="AH1324" s="34"/>
      <c r="AJ1324" s="34"/>
      <c r="AR1324" s="34"/>
    </row>
    <row r="1325" spans="31:44" x14ac:dyDescent="0.25">
      <c r="AE1325" s="34"/>
      <c r="AH1325" s="34"/>
      <c r="AJ1325" s="34"/>
      <c r="AR1325" s="34"/>
    </row>
    <row r="1326" spans="31:44" x14ac:dyDescent="0.25">
      <c r="AE1326" s="34"/>
      <c r="AH1326" s="34"/>
      <c r="AJ1326" s="34"/>
      <c r="AR1326" s="34"/>
    </row>
    <row r="1327" spans="31:44" x14ac:dyDescent="0.25">
      <c r="AE1327" s="34"/>
      <c r="AH1327" s="34"/>
      <c r="AJ1327" s="34"/>
      <c r="AR1327" s="34"/>
    </row>
    <row r="1328" spans="31:44" x14ac:dyDescent="0.25">
      <c r="AE1328" s="34"/>
      <c r="AH1328" s="34"/>
      <c r="AJ1328" s="34"/>
      <c r="AR1328" s="34"/>
    </row>
    <row r="1329" spans="31:44" x14ac:dyDescent="0.25">
      <c r="AE1329" s="34"/>
      <c r="AH1329" s="34"/>
      <c r="AJ1329" s="34"/>
      <c r="AR1329" s="34"/>
    </row>
    <row r="1330" spans="31:44" x14ac:dyDescent="0.25">
      <c r="AE1330" s="34"/>
      <c r="AH1330" s="34"/>
      <c r="AJ1330" s="34"/>
      <c r="AR1330" s="34"/>
    </row>
    <row r="1331" spans="31:44" x14ac:dyDescent="0.25">
      <c r="AE1331" s="34"/>
      <c r="AH1331" s="34"/>
      <c r="AJ1331" s="34"/>
      <c r="AR1331" s="34"/>
    </row>
    <row r="1332" spans="31:44" x14ac:dyDescent="0.25">
      <c r="AE1332" s="34"/>
      <c r="AH1332" s="34"/>
      <c r="AJ1332" s="34"/>
      <c r="AR1332" s="34"/>
    </row>
    <row r="1333" spans="31:44" x14ac:dyDescent="0.25">
      <c r="AE1333" s="34"/>
      <c r="AH1333" s="34"/>
      <c r="AJ1333" s="34"/>
      <c r="AR1333" s="34"/>
    </row>
    <row r="1334" spans="31:44" x14ac:dyDescent="0.25">
      <c r="AE1334" s="34"/>
      <c r="AH1334" s="34"/>
      <c r="AJ1334" s="34"/>
      <c r="AR1334" s="34"/>
    </row>
    <row r="1335" spans="31:44" x14ac:dyDescent="0.25">
      <c r="AE1335" s="34"/>
      <c r="AH1335" s="34"/>
      <c r="AJ1335" s="34"/>
      <c r="AR1335" s="34"/>
    </row>
    <row r="1336" spans="31:44" x14ac:dyDescent="0.25">
      <c r="AE1336" s="34"/>
      <c r="AH1336" s="34"/>
      <c r="AJ1336" s="34"/>
      <c r="AR1336" s="34"/>
    </row>
    <row r="1337" spans="31:44" x14ac:dyDescent="0.25">
      <c r="AE1337" s="34"/>
      <c r="AH1337" s="34"/>
      <c r="AJ1337" s="34"/>
      <c r="AR1337" s="34"/>
    </row>
    <row r="1338" spans="31:44" x14ac:dyDescent="0.25">
      <c r="AE1338" s="34"/>
      <c r="AH1338" s="34"/>
      <c r="AJ1338" s="34"/>
      <c r="AR1338" s="34"/>
    </row>
    <row r="1339" spans="31:44" x14ac:dyDescent="0.25">
      <c r="AE1339" s="34"/>
      <c r="AH1339" s="34"/>
      <c r="AJ1339" s="34"/>
      <c r="AR1339" s="34"/>
    </row>
    <row r="1340" spans="31:44" x14ac:dyDescent="0.25">
      <c r="AE1340" s="34"/>
      <c r="AH1340" s="34"/>
      <c r="AJ1340" s="34"/>
      <c r="AR1340" s="34"/>
    </row>
    <row r="1341" spans="31:44" x14ac:dyDescent="0.25">
      <c r="AE1341" s="34"/>
      <c r="AH1341" s="34"/>
      <c r="AJ1341" s="34"/>
      <c r="AR1341" s="34"/>
    </row>
    <row r="1342" spans="31:44" x14ac:dyDescent="0.25">
      <c r="AE1342" s="34"/>
      <c r="AH1342" s="34"/>
      <c r="AJ1342" s="34"/>
      <c r="AR1342" s="34"/>
    </row>
    <row r="1343" spans="31:44" x14ac:dyDescent="0.25">
      <c r="AE1343" s="34"/>
      <c r="AH1343" s="34"/>
      <c r="AJ1343" s="34"/>
      <c r="AR1343" s="34"/>
    </row>
    <row r="1344" spans="31:44" x14ac:dyDescent="0.25">
      <c r="AE1344" s="34"/>
      <c r="AH1344" s="34"/>
      <c r="AJ1344" s="34"/>
      <c r="AR1344" s="34"/>
    </row>
    <row r="1345" spans="31:44" x14ac:dyDescent="0.25">
      <c r="AE1345" s="34"/>
      <c r="AH1345" s="34"/>
      <c r="AJ1345" s="34"/>
      <c r="AR1345" s="34"/>
    </row>
    <row r="1346" spans="31:44" x14ac:dyDescent="0.25">
      <c r="AE1346" s="34"/>
      <c r="AH1346" s="34"/>
      <c r="AJ1346" s="34"/>
      <c r="AR1346" s="34"/>
    </row>
    <row r="1347" spans="31:44" x14ac:dyDescent="0.25">
      <c r="AE1347" s="34"/>
      <c r="AH1347" s="34"/>
      <c r="AJ1347" s="34"/>
      <c r="AR1347" s="34"/>
    </row>
    <row r="1348" spans="31:44" x14ac:dyDescent="0.25">
      <c r="AE1348" s="34"/>
      <c r="AH1348" s="34"/>
      <c r="AJ1348" s="34"/>
      <c r="AR1348" s="34"/>
    </row>
    <row r="1349" spans="31:44" x14ac:dyDescent="0.25">
      <c r="AE1349" s="34"/>
      <c r="AH1349" s="34"/>
      <c r="AJ1349" s="34"/>
      <c r="AR1349" s="34"/>
    </row>
    <row r="1350" spans="31:44" x14ac:dyDescent="0.25">
      <c r="AE1350" s="34"/>
      <c r="AH1350" s="34"/>
      <c r="AJ1350" s="34"/>
      <c r="AR1350" s="34"/>
    </row>
    <row r="1351" spans="31:44" x14ac:dyDescent="0.25">
      <c r="AE1351" s="34"/>
      <c r="AH1351" s="34"/>
      <c r="AJ1351" s="34"/>
      <c r="AR1351" s="34"/>
    </row>
    <row r="1352" spans="31:44" x14ac:dyDescent="0.25">
      <c r="AE1352" s="34"/>
      <c r="AH1352" s="34"/>
      <c r="AJ1352" s="34"/>
      <c r="AR1352" s="34"/>
    </row>
    <row r="1353" spans="31:44" x14ac:dyDescent="0.25">
      <c r="AE1353" s="34"/>
      <c r="AH1353" s="34"/>
      <c r="AJ1353" s="34"/>
      <c r="AR1353" s="34"/>
    </row>
    <row r="1354" spans="31:44" x14ac:dyDescent="0.25">
      <c r="AE1354" s="34"/>
      <c r="AH1354" s="34"/>
      <c r="AJ1354" s="34"/>
      <c r="AR1354" s="34"/>
    </row>
    <row r="1355" spans="31:44" x14ac:dyDescent="0.25">
      <c r="AE1355" s="34"/>
      <c r="AH1355" s="34"/>
      <c r="AJ1355" s="34"/>
      <c r="AR1355" s="34"/>
    </row>
    <row r="1356" spans="31:44" x14ac:dyDescent="0.25">
      <c r="AE1356" s="34"/>
      <c r="AH1356" s="34"/>
      <c r="AJ1356" s="34"/>
      <c r="AR1356" s="34"/>
    </row>
    <row r="1357" spans="31:44" x14ac:dyDescent="0.25">
      <c r="AE1357" s="34"/>
      <c r="AH1357" s="34"/>
      <c r="AJ1357" s="34"/>
      <c r="AR1357" s="34"/>
    </row>
    <row r="1358" spans="31:44" x14ac:dyDescent="0.25">
      <c r="AE1358" s="34"/>
      <c r="AH1358" s="34"/>
      <c r="AJ1358" s="34"/>
      <c r="AR1358" s="34"/>
    </row>
    <row r="1359" spans="31:44" x14ac:dyDescent="0.25">
      <c r="AE1359" s="34"/>
      <c r="AH1359" s="34"/>
      <c r="AJ1359" s="34"/>
      <c r="AR1359" s="34"/>
    </row>
    <row r="1360" spans="31:44" x14ac:dyDescent="0.25">
      <c r="AE1360" s="34"/>
      <c r="AH1360" s="34"/>
      <c r="AJ1360" s="34"/>
      <c r="AR1360" s="34"/>
    </row>
    <row r="1361" spans="31:44" x14ac:dyDescent="0.25">
      <c r="AE1361" s="34"/>
      <c r="AH1361" s="34"/>
      <c r="AJ1361" s="34"/>
      <c r="AR1361" s="34"/>
    </row>
    <row r="1362" spans="31:44" x14ac:dyDescent="0.25">
      <c r="AE1362" s="34"/>
      <c r="AH1362" s="34"/>
      <c r="AJ1362" s="34"/>
      <c r="AR1362" s="34"/>
    </row>
    <row r="1363" spans="31:44" x14ac:dyDescent="0.25">
      <c r="AE1363" s="34"/>
      <c r="AH1363" s="34"/>
      <c r="AJ1363" s="34"/>
      <c r="AR1363" s="34"/>
    </row>
    <row r="1364" spans="31:44" x14ac:dyDescent="0.25">
      <c r="AE1364" s="34"/>
      <c r="AH1364" s="34"/>
      <c r="AJ1364" s="34"/>
      <c r="AR1364" s="34"/>
    </row>
    <row r="1365" spans="31:44" x14ac:dyDescent="0.25">
      <c r="AE1365" s="34"/>
      <c r="AH1365" s="34"/>
      <c r="AJ1365" s="34"/>
      <c r="AR1365" s="34"/>
    </row>
    <row r="1366" spans="31:44" x14ac:dyDescent="0.25">
      <c r="AE1366" s="34"/>
      <c r="AH1366" s="34"/>
      <c r="AJ1366" s="34"/>
      <c r="AR1366" s="34"/>
    </row>
    <row r="1367" spans="31:44" x14ac:dyDescent="0.25">
      <c r="AE1367" s="34"/>
      <c r="AH1367" s="34"/>
      <c r="AJ1367" s="34"/>
      <c r="AR1367" s="34"/>
    </row>
    <row r="1368" spans="31:44" x14ac:dyDescent="0.25">
      <c r="AE1368" s="34"/>
      <c r="AH1368" s="34"/>
      <c r="AJ1368" s="34"/>
      <c r="AR1368" s="34"/>
    </row>
    <row r="1369" spans="31:44" x14ac:dyDescent="0.25">
      <c r="AE1369" s="34"/>
      <c r="AH1369" s="34"/>
      <c r="AJ1369" s="34"/>
      <c r="AR1369" s="34"/>
    </row>
    <row r="1370" spans="31:44" x14ac:dyDescent="0.25">
      <c r="AE1370" s="34"/>
      <c r="AH1370" s="34"/>
      <c r="AJ1370" s="34"/>
      <c r="AR1370" s="34"/>
    </row>
    <row r="1371" spans="31:44" x14ac:dyDescent="0.25">
      <c r="AE1371" s="34"/>
      <c r="AH1371" s="34"/>
      <c r="AJ1371" s="34"/>
      <c r="AR1371" s="34"/>
    </row>
    <row r="1372" spans="31:44" x14ac:dyDescent="0.25">
      <c r="AE1372" s="34"/>
      <c r="AH1372" s="34"/>
      <c r="AJ1372" s="34"/>
      <c r="AR1372" s="34"/>
    </row>
    <row r="1373" spans="31:44" x14ac:dyDescent="0.25">
      <c r="AE1373" s="34"/>
      <c r="AH1373" s="34"/>
      <c r="AJ1373" s="34"/>
      <c r="AR1373" s="34"/>
    </row>
    <row r="1374" spans="31:44" x14ac:dyDescent="0.25">
      <c r="AE1374" s="34"/>
      <c r="AH1374" s="34"/>
      <c r="AJ1374" s="34"/>
      <c r="AR1374" s="34"/>
    </row>
    <row r="1375" spans="31:44" x14ac:dyDescent="0.25">
      <c r="AE1375" s="34"/>
      <c r="AH1375" s="34"/>
      <c r="AJ1375" s="34"/>
      <c r="AR1375" s="34"/>
    </row>
    <row r="1376" spans="31:44" x14ac:dyDescent="0.25">
      <c r="AE1376" s="34"/>
      <c r="AH1376" s="34"/>
      <c r="AJ1376" s="34"/>
      <c r="AR1376" s="34"/>
    </row>
    <row r="1377" spans="31:44" x14ac:dyDescent="0.25">
      <c r="AE1377" s="34"/>
      <c r="AH1377" s="34"/>
      <c r="AJ1377" s="34"/>
      <c r="AR1377" s="34"/>
    </row>
    <row r="1378" spans="31:44" x14ac:dyDescent="0.25">
      <c r="AE1378" s="34"/>
      <c r="AH1378" s="34"/>
      <c r="AJ1378" s="34"/>
      <c r="AR1378" s="34"/>
    </row>
    <row r="1379" spans="31:44" x14ac:dyDescent="0.25">
      <c r="AE1379" s="34"/>
      <c r="AH1379" s="34"/>
      <c r="AJ1379" s="34"/>
      <c r="AR1379" s="34"/>
    </row>
    <row r="1380" spans="31:44" x14ac:dyDescent="0.25">
      <c r="AE1380" s="34"/>
      <c r="AH1380" s="34"/>
      <c r="AJ1380" s="34"/>
      <c r="AR1380" s="34"/>
    </row>
    <row r="1381" spans="31:44" x14ac:dyDescent="0.25">
      <c r="AE1381" s="34"/>
      <c r="AH1381" s="34"/>
      <c r="AJ1381" s="34"/>
      <c r="AR1381" s="34"/>
    </row>
    <row r="1382" spans="31:44" x14ac:dyDescent="0.25">
      <c r="AE1382" s="34"/>
      <c r="AH1382" s="34"/>
      <c r="AJ1382" s="34"/>
      <c r="AR1382" s="34"/>
    </row>
    <row r="1383" spans="31:44" x14ac:dyDescent="0.25">
      <c r="AE1383" s="34"/>
      <c r="AH1383" s="34"/>
      <c r="AJ1383" s="34"/>
      <c r="AR1383" s="34"/>
    </row>
    <row r="1384" spans="31:44" x14ac:dyDescent="0.25">
      <c r="AE1384" s="34"/>
      <c r="AH1384" s="34"/>
      <c r="AJ1384" s="34"/>
      <c r="AR1384" s="34"/>
    </row>
    <row r="1385" spans="31:44" x14ac:dyDescent="0.25">
      <c r="AE1385" s="34"/>
      <c r="AH1385" s="34"/>
      <c r="AJ1385" s="34"/>
      <c r="AR1385" s="34"/>
    </row>
    <row r="1386" spans="31:44" x14ac:dyDescent="0.25">
      <c r="AE1386" s="34"/>
      <c r="AH1386" s="34"/>
      <c r="AJ1386" s="34"/>
      <c r="AR1386" s="34"/>
    </row>
    <row r="1387" spans="31:44" x14ac:dyDescent="0.25">
      <c r="AE1387" s="34"/>
      <c r="AH1387" s="34"/>
      <c r="AJ1387" s="34"/>
      <c r="AR1387" s="34"/>
    </row>
    <row r="1388" spans="31:44" x14ac:dyDescent="0.25">
      <c r="AE1388" s="34"/>
      <c r="AH1388" s="34"/>
      <c r="AJ1388" s="34"/>
      <c r="AR1388" s="34"/>
    </row>
    <row r="1389" spans="31:44" x14ac:dyDescent="0.25">
      <c r="AE1389" s="34"/>
      <c r="AH1389" s="34"/>
      <c r="AJ1389" s="34"/>
      <c r="AR1389" s="34"/>
    </row>
    <row r="1390" spans="31:44" x14ac:dyDescent="0.25">
      <c r="AE1390" s="34"/>
      <c r="AH1390" s="34"/>
      <c r="AJ1390" s="34"/>
      <c r="AR1390" s="34"/>
    </row>
    <row r="1391" spans="31:44" x14ac:dyDescent="0.25">
      <c r="AE1391" s="34"/>
      <c r="AH1391" s="34"/>
      <c r="AJ1391" s="34"/>
      <c r="AR1391" s="34"/>
    </row>
    <row r="1392" spans="31:44" x14ac:dyDescent="0.25">
      <c r="AE1392" s="34"/>
      <c r="AH1392" s="34"/>
      <c r="AJ1392" s="34"/>
      <c r="AR1392" s="34"/>
    </row>
    <row r="1393" spans="31:44" x14ac:dyDescent="0.25">
      <c r="AE1393" s="34"/>
      <c r="AH1393" s="34"/>
      <c r="AJ1393" s="34"/>
      <c r="AR1393" s="34"/>
    </row>
    <row r="1394" spans="31:44" x14ac:dyDescent="0.25">
      <c r="AE1394" s="34"/>
      <c r="AH1394" s="34"/>
      <c r="AJ1394" s="34"/>
      <c r="AR1394" s="34"/>
    </row>
    <row r="1395" spans="31:44" x14ac:dyDescent="0.25">
      <c r="AE1395" s="34"/>
      <c r="AH1395" s="34"/>
      <c r="AJ1395" s="34"/>
      <c r="AR1395" s="34"/>
    </row>
    <row r="1396" spans="31:44" x14ac:dyDescent="0.25">
      <c r="AE1396" s="34"/>
      <c r="AH1396" s="34"/>
      <c r="AJ1396" s="34"/>
      <c r="AR1396" s="34"/>
    </row>
    <row r="1397" spans="31:44" x14ac:dyDescent="0.25">
      <c r="AE1397" s="34"/>
      <c r="AH1397" s="34"/>
      <c r="AJ1397" s="34"/>
      <c r="AR1397" s="34"/>
    </row>
    <row r="1398" spans="31:44" x14ac:dyDescent="0.25">
      <c r="AE1398" s="34"/>
      <c r="AH1398" s="34"/>
      <c r="AJ1398" s="34"/>
      <c r="AR1398" s="34"/>
    </row>
    <row r="1399" spans="31:44" x14ac:dyDescent="0.25">
      <c r="AE1399" s="34"/>
      <c r="AH1399" s="34"/>
      <c r="AJ1399" s="34"/>
      <c r="AR1399" s="34"/>
    </row>
    <row r="1400" spans="31:44" x14ac:dyDescent="0.25">
      <c r="AE1400" s="34"/>
      <c r="AH1400" s="34"/>
      <c r="AJ1400" s="34"/>
      <c r="AR1400" s="34"/>
    </row>
    <row r="1401" spans="31:44" x14ac:dyDescent="0.25">
      <c r="AE1401" s="34"/>
      <c r="AH1401" s="34"/>
      <c r="AJ1401" s="34"/>
      <c r="AR1401" s="34"/>
    </row>
    <row r="1402" spans="31:44" x14ac:dyDescent="0.25">
      <c r="AE1402" s="34"/>
      <c r="AH1402" s="34"/>
      <c r="AJ1402" s="34"/>
      <c r="AR1402" s="34"/>
    </row>
    <row r="1403" spans="31:44" x14ac:dyDescent="0.25">
      <c r="AE1403" s="34"/>
      <c r="AH1403" s="34"/>
      <c r="AJ1403" s="34"/>
      <c r="AR1403" s="34"/>
    </row>
    <row r="1404" spans="31:44" x14ac:dyDescent="0.25">
      <c r="AE1404" s="34"/>
      <c r="AH1404" s="34"/>
      <c r="AJ1404" s="34"/>
      <c r="AR1404" s="34"/>
    </row>
    <row r="1405" spans="31:44" x14ac:dyDescent="0.25">
      <c r="AE1405" s="34"/>
      <c r="AH1405" s="34"/>
      <c r="AJ1405" s="34"/>
      <c r="AR1405" s="34"/>
    </row>
    <row r="1406" spans="31:44" x14ac:dyDescent="0.25">
      <c r="AE1406" s="34"/>
      <c r="AH1406" s="34"/>
      <c r="AJ1406" s="34"/>
      <c r="AR1406" s="34"/>
    </row>
    <row r="1407" spans="31:44" x14ac:dyDescent="0.25">
      <c r="AE1407" s="34"/>
      <c r="AH1407" s="34"/>
      <c r="AJ1407" s="34"/>
      <c r="AR1407" s="34"/>
    </row>
    <row r="1408" spans="31:44" x14ac:dyDescent="0.25">
      <c r="AE1408" s="34"/>
      <c r="AH1408" s="34"/>
      <c r="AJ1408" s="34"/>
      <c r="AR1408" s="34"/>
    </row>
    <row r="1409" spans="31:44" x14ac:dyDescent="0.25">
      <c r="AE1409" s="34"/>
      <c r="AH1409" s="34"/>
      <c r="AJ1409" s="34"/>
      <c r="AR1409" s="34"/>
    </row>
    <row r="1410" spans="31:44" x14ac:dyDescent="0.25">
      <c r="AE1410" s="34"/>
      <c r="AH1410" s="34"/>
      <c r="AJ1410" s="34"/>
      <c r="AR1410" s="34"/>
    </row>
    <row r="1411" spans="31:44" x14ac:dyDescent="0.25">
      <c r="AE1411" s="34"/>
      <c r="AH1411" s="34"/>
      <c r="AJ1411" s="34"/>
      <c r="AR1411" s="34"/>
    </row>
    <row r="1412" spans="31:44" x14ac:dyDescent="0.25">
      <c r="AE1412" s="34"/>
      <c r="AH1412" s="34"/>
      <c r="AJ1412" s="34"/>
      <c r="AR1412" s="34"/>
    </row>
    <row r="1413" spans="31:44" x14ac:dyDescent="0.25">
      <c r="AE1413" s="34"/>
      <c r="AH1413" s="34"/>
      <c r="AJ1413" s="34"/>
      <c r="AR1413" s="34"/>
    </row>
    <row r="1414" spans="31:44" x14ac:dyDescent="0.25">
      <c r="AE1414" s="34"/>
      <c r="AH1414" s="34"/>
      <c r="AJ1414" s="34"/>
      <c r="AR1414" s="34"/>
    </row>
    <row r="1415" spans="31:44" x14ac:dyDescent="0.25">
      <c r="AE1415" s="34"/>
      <c r="AH1415" s="34"/>
      <c r="AJ1415" s="34"/>
      <c r="AR1415" s="34"/>
    </row>
    <row r="1416" spans="31:44" x14ac:dyDescent="0.25">
      <c r="AE1416" s="34"/>
      <c r="AH1416" s="34"/>
      <c r="AJ1416" s="34"/>
      <c r="AR1416" s="34"/>
    </row>
    <row r="1417" spans="31:44" x14ac:dyDescent="0.25">
      <c r="AE1417" s="34"/>
      <c r="AH1417" s="34"/>
      <c r="AJ1417" s="34"/>
      <c r="AR1417" s="34"/>
    </row>
    <row r="1418" spans="31:44" x14ac:dyDescent="0.25">
      <c r="AE1418" s="34"/>
      <c r="AH1418" s="34"/>
      <c r="AJ1418" s="34"/>
      <c r="AR1418" s="34"/>
    </row>
    <row r="1419" spans="31:44" x14ac:dyDescent="0.25">
      <c r="AE1419" s="34"/>
      <c r="AH1419" s="34"/>
      <c r="AJ1419" s="34"/>
      <c r="AR1419" s="34"/>
    </row>
    <row r="1420" spans="31:44" x14ac:dyDescent="0.25">
      <c r="AE1420" s="34"/>
      <c r="AH1420" s="34"/>
      <c r="AJ1420" s="34"/>
      <c r="AR1420" s="34"/>
    </row>
    <row r="1421" spans="31:44" x14ac:dyDescent="0.25">
      <c r="AE1421" s="34"/>
      <c r="AH1421" s="34"/>
      <c r="AJ1421" s="34"/>
      <c r="AR1421" s="34"/>
    </row>
    <row r="1422" spans="31:44" x14ac:dyDescent="0.25">
      <c r="AE1422" s="34"/>
      <c r="AH1422" s="34"/>
      <c r="AJ1422" s="34"/>
      <c r="AR1422" s="34"/>
    </row>
    <row r="1423" spans="31:44" x14ac:dyDescent="0.25">
      <c r="AE1423" s="34"/>
      <c r="AH1423" s="34"/>
      <c r="AJ1423" s="34"/>
      <c r="AR1423" s="34"/>
    </row>
    <row r="1424" spans="31:44" x14ac:dyDescent="0.25">
      <c r="AE1424" s="34"/>
      <c r="AH1424" s="34"/>
      <c r="AJ1424" s="34"/>
      <c r="AR1424" s="34"/>
    </row>
    <row r="1425" spans="31:44" x14ac:dyDescent="0.25">
      <c r="AE1425" s="34"/>
      <c r="AH1425" s="34"/>
      <c r="AJ1425" s="34"/>
      <c r="AR1425" s="34"/>
    </row>
    <row r="1426" spans="31:44" x14ac:dyDescent="0.25">
      <c r="AE1426" s="34"/>
      <c r="AH1426" s="34"/>
      <c r="AJ1426" s="34"/>
      <c r="AR1426" s="34"/>
    </row>
    <row r="1427" spans="31:44" x14ac:dyDescent="0.25">
      <c r="AE1427" s="34"/>
      <c r="AH1427" s="34"/>
      <c r="AJ1427" s="34"/>
      <c r="AR1427" s="34"/>
    </row>
    <row r="1428" spans="31:44" x14ac:dyDescent="0.25">
      <c r="AE1428" s="34"/>
      <c r="AH1428" s="34"/>
      <c r="AJ1428" s="34"/>
      <c r="AR1428" s="34"/>
    </row>
    <row r="1429" spans="31:44" x14ac:dyDescent="0.25">
      <c r="AE1429" s="34"/>
      <c r="AH1429" s="34"/>
      <c r="AJ1429" s="34"/>
      <c r="AR1429" s="34"/>
    </row>
    <row r="1430" spans="31:44" x14ac:dyDescent="0.25">
      <c r="AE1430" s="34"/>
      <c r="AH1430" s="34"/>
      <c r="AJ1430" s="34"/>
      <c r="AR1430" s="34"/>
    </row>
    <row r="1431" spans="31:44" x14ac:dyDescent="0.25">
      <c r="AE1431" s="34"/>
      <c r="AH1431" s="34"/>
      <c r="AJ1431" s="34"/>
      <c r="AR1431" s="34"/>
    </row>
    <row r="1432" spans="31:44" x14ac:dyDescent="0.25">
      <c r="AE1432" s="34"/>
      <c r="AH1432" s="34"/>
      <c r="AJ1432" s="34"/>
      <c r="AR1432" s="34"/>
    </row>
    <row r="1433" spans="31:44" x14ac:dyDescent="0.25">
      <c r="AE1433" s="34"/>
      <c r="AH1433" s="34"/>
      <c r="AJ1433" s="34"/>
      <c r="AR1433" s="34"/>
    </row>
    <row r="1434" spans="31:44" x14ac:dyDescent="0.25">
      <c r="AE1434" s="34"/>
      <c r="AH1434" s="34"/>
      <c r="AJ1434" s="34"/>
      <c r="AR1434" s="34"/>
    </row>
    <row r="1435" spans="31:44" x14ac:dyDescent="0.25">
      <c r="AE1435" s="34"/>
      <c r="AH1435" s="34"/>
      <c r="AJ1435" s="34"/>
      <c r="AR1435" s="34"/>
    </row>
    <row r="1436" spans="31:44" x14ac:dyDescent="0.25">
      <c r="AE1436" s="34"/>
      <c r="AH1436" s="34"/>
      <c r="AJ1436" s="34"/>
      <c r="AR1436" s="34"/>
    </row>
    <row r="1437" spans="31:44" x14ac:dyDescent="0.25">
      <c r="AE1437" s="34"/>
      <c r="AH1437" s="34"/>
      <c r="AJ1437" s="34"/>
      <c r="AR1437" s="34"/>
    </row>
    <row r="1438" spans="31:44" x14ac:dyDescent="0.25">
      <c r="AE1438" s="34"/>
      <c r="AH1438" s="34"/>
      <c r="AJ1438" s="34"/>
      <c r="AR1438" s="34"/>
    </row>
    <row r="1439" spans="31:44" x14ac:dyDescent="0.25">
      <c r="AE1439" s="34"/>
      <c r="AH1439" s="34"/>
      <c r="AJ1439" s="34"/>
      <c r="AR1439" s="34"/>
    </row>
    <row r="1440" spans="31:44" x14ac:dyDescent="0.25">
      <c r="AE1440" s="34"/>
      <c r="AH1440" s="34"/>
      <c r="AJ1440" s="34"/>
      <c r="AR1440" s="34"/>
    </row>
    <row r="1441" spans="31:44" x14ac:dyDescent="0.25">
      <c r="AE1441" s="34"/>
      <c r="AH1441" s="34"/>
      <c r="AJ1441" s="34"/>
      <c r="AR1441" s="34"/>
    </row>
    <row r="1442" spans="31:44" x14ac:dyDescent="0.25">
      <c r="AE1442" s="34"/>
      <c r="AH1442" s="34"/>
      <c r="AJ1442" s="34"/>
      <c r="AR1442" s="34"/>
    </row>
    <row r="1443" spans="31:44" x14ac:dyDescent="0.25">
      <c r="AE1443" s="34"/>
      <c r="AH1443" s="34"/>
      <c r="AJ1443" s="34"/>
      <c r="AR1443" s="34"/>
    </row>
    <row r="1444" spans="31:44" x14ac:dyDescent="0.25">
      <c r="AE1444" s="34"/>
      <c r="AH1444" s="34"/>
      <c r="AJ1444" s="34"/>
      <c r="AR1444" s="34"/>
    </row>
    <row r="1445" spans="31:44" x14ac:dyDescent="0.25">
      <c r="AE1445" s="34"/>
      <c r="AH1445" s="34"/>
      <c r="AJ1445" s="34"/>
      <c r="AR1445" s="34"/>
    </row>
    <row r="1446" spans="31:44" x14ac:dyDescent="0.25">
      <c r="AE1446" s="34"/>
      <c r="AH1446" s="34"/>
      <c r="AJ1446" s="34"/>
      <c r="AR1446" s="34"/>
    </row>
    <row r="1447" spans="31:44" x14ac:dyDescent="0.25">
      <c r="AE1447" s="34"/>
      <c r="AH1447" s="34"/>
      <c r="AJ1447" s="34"/>
      <c r="AR1447" s="34"/>
    </row>
    <row r="1448" spans="31:44" x14ac:dyDescent="0.25">
      <c r="AE1448" s="34"/>
      <c r="AH1448" s="34"/>
      <c r="AJ1448" s="34"/>
      <c r="AR1448" s="34"/>
    </row>
    <row r="1449" spans="31:44" x14ac:dyDescent="0.25">
      <c r="AE1449" s="34"/>
      <c r="AH1449" s="34"/>
      <c r="AJ1449" s="34"/>
      <c r="AR1449" s="34"/>
    </row>
    <row r="1450" spans="31:44" x14ac:dyDescent="0.25">
      <c r="AE1450" s="34"/>
      <c r="AH1450" s="34"/>
      <c r="AJ1450" s="34"/>
      <c r="AR1450" s="34"/>
    </row>
    <row r="1451" spans="31:44" x14ac:dyDescent="0.25">
      <c r="AE1451" s="34"/>
      <c r="AH1451" s="34"/>
      <c r="AJ1451" s="34"/>
      <c r="AR1451" s="34"/>
    </row>
    <row r="1452" spans="31:44" x14ac:dyDescent="0.25">
      <c r="AE1452" s="34"/>
      <c r="AH1452" s="34"/>
      <c r="AJ1452" s="34"/>
      <c r="AR1452" s="34"/>
    </row>
    <row r="1453" spans="31:44" x14ac:dyDescent="0.25">
      <c r="AE1453" s="34"/>
      <c r="AH1453" s="34"/>
      <c r="AJ1453" s="34"/>
      <c r="AR1453" s="34"/>
    </row>
    <row r="1454" spans="31:44" x14ac:dyDescent="0.25">
      <c r="AE1454" s="34"/>
      <c r="AH1454" s="34"/>
      <c r="AJ1454" s="34"/>
      <c r="AR1454" s="34"/>
    </row>
    <row r="1455" spans="31:44" x14ac:dyDescent="0.25">
      <c r="AE1455" s="34"/>
      <c r="AH1455" s="34"/>
      <c r="AJ1455" s="34"/>
      <c r="AR1455" s="34"/>
    </row>
    <row r="1456" spans="31:44" x14ac:dyDescent="0.25">
      <c r="AE1456" s="34"/>
      <c r="AH1456" s="34"/>
      <c r="AJ1456" s="34"/>
      <c r="AR1456" s="34"/>
    </row>
    <row r="1457" spans="31:44" x14ac:dyDescent="0.25">
      <c r="AE1457" s="34"/>
      <c r="AH1457" s="34"/>
      <c r="AJ1457" s="34"/>
      <c r="AR1457" s="34"/>
    </row>
    <row r="1458" spans="31:44" x14ac:dyDescent="0.25">
      <c r="AE1458" s="34"/>
      <c r="AH1458" s="34"/>
      <c r="AJ1458" s="34"/>
      <c r="AR1458" s="34"/>
    </row>
    <row r="1459" spans="31:44" x14ac:dyDescent="0.25">
      <c r="AE1459" s="34"/>
      <c r="AH1459" s="34"/>
      <c r="AJ1459" s="34"/>
      <c r="AR1459" s="34"/>
    </row>
    <row r="1460" spans="31:44" x14ac:dyDescent="0.25">
      <c r="AE1460" s="34"/>
      <c r="AH1460" s="34"/>
      <c r="AJ1460" s="34"/>
      <c r="AR1460" s="34"/>
    </row>
    <row r="1461" spans="31:44" x14ac:dyDescent="0.25">
      <c r="AE1461" s="34"/>
      <c r="AH1461" s="34"/>
      <c r="AJ1461" s="34"/>
      <c r="AR1461" s="34"/>
    </row>
    <row r="1462" spans="31:44" x14ac:dyDescent="0.25">
      <c r="AE1462" s="34"/>
      <c r="AH1462" s="34"/>
      <c r="AJ1462" s="34"/>
      <c r="AR1462" s="34"/>
    </row>
    <row r="1463" spans="31:44" x14ac:dyDescent="0.25">
      <c r="AE1463" s="34"/>
      <c r="AH1463" s="34"/>
      <c r="AJ1463" s="34"/>
      <c r="AR1463" s="34"/>
    </row>
    <row r="1464" spans="31:44" x14ac:dyDescent="0.25">
      <c r="AE1464" s="34"/>
      <c r="AH1464" s="34"/>
      <c r="AJ1464" s="34"/>
      <c r="AR1464" s="34"/>
    </row>
    <row r="1465" spans="31:44" x14ac:dyDescent="0.25">
      <c r="AE1465" s="34"/>
      <c r="AH1465" s="34"/>
      <c r="AJ1465" s="34"/>
      <c r="AR1465" s="34"/>
    </row>
    <row r="1466" spans="31:44" x14ac:dyDescent="0.25">
      <c r="AE1466" s="34"/>
      <c r="AH1466" s="34"/>
      <c r="AJ1466" s="34"/>
      <c r="AR1466" s="34"/>
    </row>
    <row r="1467" spans="31:44" x14ac:dyDescent="0.25">
      <c r="AE1467" s="34"/>
      <c r="AH1467" s="34"/>
      <c r="AJ1467" s="34"/>
      <c r="AR1467" s="34"/>
    </row>
    <row r="1468" spans="31:44" x14ac:dyDescent="0.25">
      <c r="AE1468" s="34"/>
      <c r="AH1468" s="34"/>
      <c r="AJ1468" s="34"/>
      <c r="AR1468" s="34"/>
    </row>
    <row r="1469" spans="31:44" x14ac:dyDescent="0.25">
      <c r="AE1469" s="34"/>
      <c r="AH1469" s="34"/>
      <c r="AJ1469" s="34"/>
      <c r="AR1469" s="34"/>
    </row>
    <row r="1470" spans="31:44" x14ac:dyDescent="0.25">
      <c r="AE1470" s="34"/>
      <c r="AH1470" s="34"/>
      <c r="AJ1470" s="34"/>
      <c r="AR1470" s="34"/>
    </row>
    <row r="1471" spans="31:44" x14ac:dyDescent="0.25">
      <c r="AE1471" s="34"/>
      <c r="AH1471" s="34"/>
      <c r="AJ1471" s="34"/>
      <c r="AR1471" s="34"/>
    </row>
    <row r="1472" spans="31:44" x14ac:dyDescent="0.25">
      <c r="AE1472" s="34"/>
      <c r="AH1472" s="34"/>
      <c r="AJ1472" s="34"/>
      <c r="AR1472" s="34"/>
    </row>
    <row r="1473" spans="31:44" x14ac:dyDescent="0.25">
      <c r="AE1473" s="34"/>
      <c r="AH1473" s="34"/>
      <c r="AJ1473" s="34"/>
      <c r="AR1473" s="34"/>
    </row>
    <row r="1474" spans="31:44" x14ac:dyDescent="0.25">
      <c r="AE1474" s="34"/>
      <c r="AH1474" s="34"/>
      <c r="AJ1474" s="34"/>
      <c r="AR1474" s="34"/>
    </row>
    <row r="1475" spans="31:44" x14ac:dyDescent="0.25">
      <c r="AE1475" s="34"/>
      <c r="AH1475" s="34"/>
      <c r="AJ1475" s="34"/>
      <c r="AR1475" s="34"/>
    </row>
    <row r="1476" spans="31:44" x14ac:dyDescent="0.25">
      <c r="AE1476" s="34"/>
      <c r="AH1476" s="34"/>
      <c r="AJ1476" s="34"/>
      <c r="AR1476" s="34"/>
    </row>
    <row r="1477" spans="31:44" x14ac:dyDescent="0.25">
      <c r="AE1477" s="34"/>
      <c r="AH1477" s="34"/>
      <c r="AJ1477" s="34"/>
      <c r="AR1477" s="34"/>
    </row>
    <row r="1478" spans="31:44" x14ac:dyDescent="0.25">
      <c r="AE1478" s="34"/>
      <c r="AH1478" s="34"/>
      <c r="AJ1478" s="34"/>
      <c r="AR1478" s="34"/>
    </row>
    <row r="1479" spans="31:44" x14ac:dyDescent="0.25">
      <c r="AE1479" s="34"/>
      <c r="AH1479" s="34"/>
      <c r="AJ1479" s="34"/>
      <c r="AR1479" s="34"/>
    </row>
    <row r="1480" spans="31:44" x14ac:dyDescent="0.25">
      <c r="AE1480" s="34"/>
      <c r="AH1480" s="34"/>
      <c r="AJ1480" s="34"/>
      <c r="AR1480" s="34"/>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C1" zoomScale="80" zoomScaleNormal="80" workbookViewId="0">
      <pane ySplit="5" topLeftCell="A740" activePane="bottomLeft" state="frozen"/>
      <selection activeCell="D6" sqref="D6:E13"/>
      <selection pane="bottomLeft" activeCell="L745" sqref="L745"/>
    </sheetView>
  </sheetViews>
  <sheetFormatPr defaultColWidth="9.140625" defaultRowHeight="15" x14ac:dyDescent="0.25"/>
  <cols>
    <col min="1" max="1" width="15.140625" style="134" customWidth="1"/>
    <col min="2" max="2" width="12.85546875" style="133" customWidth="1"/>
    <col min="3" max="3" width="14.5703125" style="133" customWidth="1"/>
    <col min="4" max="4" width="11.85546875" style="174" customWidth="1"/>
    <col min="5" max="5" width="16.7109375" style="174" customWidth="1"/>
    <col min="6" max="6" width="12.85546875" style="133" customWidth="1"/>
    <col min="7" max="7" width="17.5703125" style="133" customWidth="1"/>
    <col min="8" max="8" width="16.85546875" style="134" customWidth="1"/>
    <col min="9" max="9" width="19" style="134" customWidth="1"/>
    <col min="10" max="10" width="20.7109375" style="133" customWidth="1"/>
    <col min="11" max="11" width="11.28515625" style="2" customWidth="1"/>
    <col min="12" max="12" width="18" style="133" customWidth="1"/>
    <col min="13" max="13" width="22.7109375" style="133" customWidth="1"/>
    <col min="14" max="17" width="20.7109375" style="133" customWidth="1"/>
    <col min="18" max="18" width="17.28515625" style="133" customWidth="1"/>
    <col min="19" max="19" width="16" style="133" customWidth="1"/>
    <col min="20" max="20" width="24.5703125" style="133" bestFit="1" customWidth="1"/>
    <col min="21" max="16384" width="9.140625" style="133"/>
  </cols>
  <sheetData>
    <row r="1" spans="1:20" ht="77.25" x14ac:dyDescent="0.25">
      <c r="A1" s="135" t="s">
        <v>106</v>
      </c>
      <c r="E1" s="175"/>
      <c r="G1" s="216" t="s">
        <v>168</v>
      </c>
      <c r="J1" s="136"/>
      <c r="L1" s="134"/>
      <c r="M1" s="406" t="s">
        <v>122</v>
      </c>
      <c r="N1" s="406"/>
      <c r="O1" s="406"/>
      <c r="P1" s="406"/>
      <c r="Q1" s="406"/>
    </row>
    <row r="2" spans="1:20" x14ac:dyDescent="0.25">
      <c r="A2" s="189">
        <f>A6</f>
        <v>44317.041666666664</v>
      </c>
      <c r="E2" s="203">
        <v>44317.041666666664</v>
      </c>
      <c r="G2" s="133">
        <f>24*31</f>
        <v>744</v>
      </c>
      <c r="L2" s="137"/>
      <c r="M2" s="138" t="s">
        <v>119</v>
      </c>
      <c r="N2" s="138" t="s">
        <v>119</v>
      </c>
      <c r="O2" s="138" t="s">
        <v>119</v>
      </c>
      <c r="P2" s="138" t="s">
        <v>119</v>
      </c>
      <c r="Q2" s="138" t="s">
        <v>119</v>
      </c>
    </row>
    <row r="3" spans="1:20" x14ac:dyDescent="0.25">
      <c r="A3" s="134" t="s">
        <v>1</v>
      </c>
      <c r="B3" s="134"/>
      <c r="C3" s="134"/>
      <c r="D3" s="176"/>
      <c r="E3" s="204">
        <v>44317.041666666664</v>
      </c>
      <c r="K3" s="61"/>
      <c r="L3" s="134"/>
      <c r="M3" s="320">
        <v>38077.894000000015</v>
      </c>
      <c r="N3" s="320">
        <v>0</v>
      </c>
      <c r="O3" s="320">
        <v>191145.68300000008</v>
      </c>
      <c r="P3" s="320">
        <v>70274.058000000063</v>
      </c>
      <c r="Q3" s="320">
        <v>0</v>
      </c>
      <c r="S3" s="139"/>
    </row>
    <row r="4" spans="1:20" ht="90" x14ac:dyDescent="0.25">
      <c r="B4" s="407" t="s">
        <v>107</v>
      </c>
      <c r="C4" s="408"/>
      <c r="D4" s="409" t="s">
        <v>108</v>
      </c>
      <c r="E4" s="410"/>
      <c r="F4" s="411" t="s">
        <v>109</v>
      </c>
      <c r="G4" s="412"/>
      <c r="H4" s="223" t="s">
        <v>188</v>
      </c>
      <c r="I4" s="206" t="s">
        <v>141</v>
      </c>
      <c r="J4" s="207" t="s">
        <v>120</v>
      </c>
      <c r="K4" s="316" t="s">
        <v>110</v>
      </c>
      <c r="L4" s="207" t="s">
        <v>123</v>
      </c>
      <c r="M4" s="207" t="s">
        <v>121</v>
      </c>
      <c r="N4" s="207" t="s">
        <v>133</v>
      </c>
      <c r="O4" s="207" t="s">
        <v>134</v>
      </c>
      <c r="P4" s="207" t="s">
        <v>135</v>
      </c>
      <c r="Q4" s="207" t="s">
        <v>136</v>
      </c>
      <c r="R4" s="208" t="s">
        <v>117</v>
      </c>
      <c r="S4" s="208" t="s">
        <v>111</v>
      </c>
      <c r="T4" s="208" t="s">
        <v>112</v>
      </c>
    </row>
    <row r="5" spans="1:20" ht="12.75" x14ac:dyDescent="0.2">
      <c r="A5" s="134" t="s">
        <v>192</v>
      </c>
      <c r="B5" s="138" t="s">
        <v>113</v>
      </c>
      <c r="C5" s="138" t="s">
        <v>114</v>
      </c>
      <c r="D5" s="138" t="s">
        <v>113</v>
      </c>
      <c r="E5" s="205" t="s">
        <v>114</v>
      </c>
      <c r="F5" s="138" t="s">
        <v>113</v>
      </c>
      <c r="G5" s="138" t="s">
        <v>114</v>
      </c>
      <c r="H5" s="138"/>
      <c r="I5" s="138"/>
      <c r="J5" s="138"/>
      <c r="K5" s="317"/>
      <c r="L5" s="318" t="s">
        <v>147</v>
      </c>
      <c r="M5" s="319">
        <v>1502847.89</v>
      </c>
      <c r="N5" s="319">
        <v>-235650.99</v>
      </c>
      <c r="O5" s="319">
        <v>4053574.69</v>
      </c>
      <c r="P5" s="319">
        <v>2059120.1069999998</v>
      </c>
      <c r="Q5" s="319">
        <v>0</v>
      </c>
      <c r="R5" s="140"/>
      <c r="S5" s="140"/>
      <c r="T5" s="141"/>
    </row>
    <row r="6" spans="1:20" x14ac:dyDescent="0.25">
      <c r="A6" s="126">
        <f>'05-2021'!A12</f>
        <v>44317.041666666664</v>
      </c>
      <c r="B6" s="177">
        <v>219.8</v>
      </c>
      <c r="C6" s="178">
        <v>5055.3999999999996</v>
      </c>
      <c r="D6" s="177">
        <v>34.036000000000001</v>
      </c>
      <c r="E6" s="178">
        <v>782.83699999999999</v>
      </c>
      <c r="F6" s="179">
        <f>B6-D6</f>
        <v>185.76400000000001</v>
      </c>
      <c r="G6" s="179">
        <f>C6-E6</f>
        <v>4272.5630000000001</v>
      </c>
      <c r="H6" s="142">
        <f>'05-2021'!P12</f>
        <v>4.1499999999999773</v>
      </c>
      <c r="I6" s="180">
        <f>F6-H6</f>
        <v>181.61400000000003</v>
      </c>
      <c r="J6" s="143">
        <f t="shared" ref="J6" si="0">IF(F6&gt;0,G6/F6,0)</f>
        <v>22.999951551430847</v>
      </c>
      <c r="K6" s="241">
        <v>2.8</v>
      </c>
      <c r="L6" s="144">
        <f>IF(AND(MONTH($A$2)&gt;5,MONTH($A$2)&lt;9),(K6*10800)/1000,(K6*10400)/1000)+8.1</f>
        <v>37.22</v>
      </c>
      <c r="M6" s="143">
        <f>IF(M3=0,0,M$5/M$3)</f>
        <v>39.467726077497858</v>
      </c>
      <c r="N6" s="143">
        <f>IF(N3=0,0,N$5/N$3)</f>
        <v>0</v>
      </c>
      <c r="O6" s="143">
        <f>IF(O3=0,0,O$5/O$3)</f>
        <v>21.206728953433903</v>
      </c>
      <c r="P6" s="143">
        <f>IF(P3=0,0,P$5/P$3)</f>
        <v>29.301283654346502</v>
      </c>
      <c r="Q6" s="143">
        <f>IF(Q3=0,0,Q$5/Q$3)</f>
        <v>0</v>
      </c>
      <c r="R6" s="143">
        <f>MAX(L6:Q6)</f>
        <v>39.467726077497858</v>
      </c>
      <c r="S6" s="140">
        <f t="shared" ref="S6:S69" si="1">IF(J6&gt;R6,J6-R6,0)</f>
        <v>0</v>
      </c>
      <c r="T6" s="145">
        <f>IF(S6&lt;&gt;" ",S6*I6,0)</f>
        <v>0</v>
      </c>
    </row>
    <row r="7" spans="1:20" x14ac:dyDescent="0.25">
      <c r="A7" s="126">
        <f>'05-2021'!A13</f>
        <v>44317.083333333328</v>
      </c>
      <c r="B7" s="177">
        <v>193.4</v>
      </c>
      <c r="C7" s="178">
        <v>4403.7179999999998</v>
      </c>
      <c r="D7" s="177">
        <v>22.535</v>
      </c>
      <c r="E7" s="178">
        <v>513.12699999999995</v>
      </c>
      <c r="F7" s="179">
        <f t="shared" ref="F7:F70" si="2">B7-D7</f>
        <v>170.86500000000001</v>
      </c>
      <c r="G7" s="179">
        <f t="shared" ref="G7:G70" si="3">C7-E7</f>
        <v>3890.5909999999999</v>
      </c>
      <c r="H7" s="142">
        <f>'05-2021'!P13</f>
        <v>20.439999999999998</v>
      </c>
      <c r="I7" s="180">
        <f t="shared" ref="I7:I70" si="4">F7-H7</f>
        <v>150.42500000000001</v>
      </c>
      <c r="J7" s="143">
        <f t="shared" ref="J7:J70" si="5">IF(F7&gt;0,G7/F7,0)</f>
        <v>22.769970444502967</v>
      </c>
      <c r="K7" s="241">
        <v>2.8</v>
      </c>
      <c r="L7" s="144">
        <f t="shared" ref="L7:L70" si="6">IF(AND(MONTH($A$2)&gt;5,MONTH($A$2)&lt;9),(K7*10800)/1000,(K7*10400)/1000)+8.1</f>
        <v>37.22</v>
      </c>
      <c r="M7" s="143">
        <f>M6</f>
        <v>39.467726077497858</v>
      </c>
      <c r="N7" s="143">
        <f>N6</f>
        <v>0</v>
      </c>
      <c r="O7" s="143">
        <f>O6</f>
        <v>21.206728953433903</v>
      </c>
      <c r="P7" s="143">
        <f>P6</f>
        <v>29.301283654346502</v>
      </c>
      <c r="Q7" s="143">
        <f>Q6</f>
        <v>0</v>
      </c>
      <c r="R7" s="143">
        <f t="shared" ref="R7:R70" si="7">MAX(L7:Q7)</f>
        <v>39.467726077497858</v>
      </c>
      <c r="S7" s="140">
        <f t="shared" si="1"/>
        <v>0</v>
      </c>
      <c r="T7" s="145">
        <f t="shared" ref="T7:T70" si="8">IF(S7&lt;&gt;" ",S7*I7,0)</f>
        <v>0</v>
      </c>
    </row>
    <row r="8" spans="1:20" x14ac:dyDescent="0.25">
      <c r="A8" s="126">
        <f>'05-2021'!A14</f>
        <v>44317.124999999993</v>
      </c>
      <c r="B8" s="177">
        <v>209.6</v>
      </c>
      <c r="C8" s="178">
        <v>4244.3999999999996</v>
      </c>
      <c r="D8" s="177">
        <v>49.929000000000002</v>
      </c>
      <c r="E8" s="178">
        <v>1011.058</v>
      </c>
      <c r="F8" s="179">
        <f t="shared" si="2"/>
        <v>159.67099999999999</v>
      </c>
      <c r="G8" s="179">
        <f t="shared" si="3"/>
        <v>3233.3419999999996</v>
      </c>
      <c r="H8" s="142">
        <f>'05-2021'!P14</f>
        <v>0</v>
      </c>
      <c r="I8" s="180">
        <f t="shared" si="4"/>
        <v>159.67099999999999</v>
      </c>
      <c r="J8" s="143">
        <f t="shared" si="5"/>
        <v>20.250026617231683</v>
      </c>
      <c r="K8" s="241">
        <v>2.8</v>
      </c>
      <c r="L8" s="144">
        <f t="shared" si="6"/>
        <v>37.22</v>
      </c>
      <c r="M8" s="143">
        <f t="shared" ref="M8:M71" si="9">M7</f>
        <v>39.467726077497858</v>
      </c>
      <c r="N8" s="143">
        <f t="shared" ref="N8:N71" si="10">N7</f>
        <v>0</v>
      </c>
      <c r="O8" s="143">
        <f t="shared" ref="O8:O71" si="11">O7</f>
        <v>21.206728953433903</v>
      </c>
      <c r="P8" s="143">
        <f t="shared" ref="P8:P71" si="12">P7</f>
        <v>29.301283654346502</v>
      </c>
      <c r="Q8" s="143">
        <f t="shared" ref="Q8:Q71" si="13">Q7</f>
        <v>0</v>
      </c>
      <c r="R8" s="143">
        <f t="shared" si="7"/>
        <v>39.467726077497858</v>
      </c>
      <c r="S8" s="140">
        <f t="shared" si="1"/>
        <v>0</v>
      </c>
      <c r="T8" s="145">
        <f t="shared" si="8"/>
        <v>0</v>
      </c>
    </row>
    <row r="9" spans="1:20" x14ac:dyDescent="0.25">
      <c r="A9" s="126">
        <f>'05-2021'!A15</f>
        <v>44317.166666666657</v>
      </c>
      <c r="B9" s="177">
        <v>191.4</v>
      </c>
      <c r="C9" s="178">
        <v>3816.5160000000001</v>
      </c>
      <c r="D9" s="177">
        <v>30.698</v>
      </c>
      <c r="E9" s="178">
        <v>612.11</v>
      </c>
      <c r="F9" s="179">
        <f t="shared" si="2"/>
        <v>160.702</v>
      </c>
      <c r="G9" s="179">
        <f t="shared" si="3"/>
        <v>3204.4059999999999</v>
      </c>
      <c r="H9" s="142">
        <f>'05-2021'!P15</f>
        <v>36.669999999999959</v>
      </c>
      <c r="I9" s="180">
        <f t="shared" si="4"/>
        <v>124.03200000000004</v>
      </c>
      <c r="J9" s="143">
        <f t="shared" si="5"/>
        <v>19.940050528307054</v>
      </c>
      <c r="K9" s="241">
        <v>2.8</v>
      </c>
      <c r="L9" s="144">
        <f t="shared" si="6"/>
        <v>37.22</v>
      </c>
      <c r="M9" s="143">
        <f t="shared" si="9"/>
        <v>39.467726077497858</v>
      </c>
      <c r="N9" s="143">
        <f t="shared" si="10"/>
        <v>0</v>
      </c>
      <c r="O9" s="143">
        <f t="shared" si="11"/>
        <v>21.206728953433903</v>
      </c>
      <c r="P9" s="143">
        <f t="shared" si="12"/>
        <v>29.301283654346502</v>
      </c>
      <c r="Q9" s="143">
        <f t="shared" si="13"/>
        <v>0</v>
      </c>
      <c r="R9" s="143">
        <f t="shared" si="7"/>
        <v>39.467726077497858</v>
      </c>
      <c r="S9" s="140">
        <f t="shared" si="1"/>
        <v>0</v>
      </c>
      <c r="T9" s="145">
        <f t="shared" si="8"/>
        <v>0</v>
      </c>
    </row>
    <row r="10" spans="1:20" x14ac:dyDescent="0.25">
      <c r="A10" s="126">
        <f>'05-2021'!A16</f>
        <v>44317.208333333321</v>
      </c>
      <c r="B10" s="177">
        <v>208.1</v>
      </c>
      <c r="C10" s="178">
        <v>4303.5079999999998</v>
      </c>
      <c r="D10" s="177">
        <v>34.774000000000001</v>
      </c>
      <c r="E10" s="178">
        <v>719.13499999999999</v>
      </c>
      <c r="F10" s="179">
        <f t="shared" si="2"/>
        <v>173.32599999999999</v>
      </c>
      <c r="G10" s="179">
        <f t="shared" si="3"/>
        <v>3584.3729999999996</v>
      </c>
      <c r="H10" s="142">
        <f>'05-2021'!P16</f>
        <v>5.8100000000000023</v>
      </c>
      <c r="I10" s="180">
        <f t="shared" si="4"/>
        <v>167.51599999999999</v>
      </c>
      <c r="J10" s="143">
        <f t="shared" si="5"/>
        <v>20.679949920958194</v>
      </c>
      <c r="K10" s="241">
        <v>2.8</v>
      </c>
      <c r="L10" s="144">
        <f t="shared" si="6"/>
        <v>37.22</v>
      </c>
      <c r="M10" s="143">
        <f t="shared" si="9"/>
        <v>39.467726077497858</v>
      </c>
      <c r="N10" s="143">
        <f t="shared" si="10"/>
        <v>0</v>
      </c>
      <c r="O10" s="143">
        <f t="shared" si="11"/>
        <v>21.206728953433903</v>
      </c>
      <c r="P10" s="143">
        <f t="shared" si="12"/>
        <v>29.301283654346502</v>
      </c>
      <c r="Q10" s="143">
        <f t="shared" si="13"/>
        <v>0</v>
      </c>
      <c r="R10" s="143">
        <f t="shared" si="7"/>
        <v>39.467726077497858</v>
      </c>
      <c r="S10" s="140">
        <f>IF(J10&gt;R10,J10-R10,0)</f>
        <v>0</v>
      </c>
      <c r="T10" s="145">
        <f t="shared" si="8"/>
        <v>0</v>
      </c>
    </row>
    <row r="11" spans="1:20" x14ac:dyDescent="0.25">
      <c r="A11" s="126">
        <f>'05-2021'!A17</f>
        <v>44317.249999999985</v>
      </c>
      <c r="B11" s="181">
        <v>231.1</v>
      </c>
      <c r="C11" s="182">
        <v>5012.5590000000002</v>
      </c>
      <c r="D11" s="177">
        <v>43.137</v>
      </c>
      <c r="E11" s="182">
        <v>935.63699999999994</v>
      </c>
      <c r="F11" s="179">
        <f t="shared" si="2"/>
        <v>187.96299999999999</v>
      </c>
      <c r="G11" s="179">
        <f t="shared" si="3"/>
        <v>4076.9220000000005</v>
      </c>
      <c r="H11" s="142">
        <f>'05-2021'!P17</f>
        <v>0</v>
      </c>
      <c r="I11" s="180">
        <f t="shared" si="4"/>
        <v>187.96299999999999</v>
      </c>
      <c r="J11" s="143">
        <f t="shared" si="5"/>
        <v>21.690024100487864</v>
      </c>
      <c r="K11" s="241">
        <v>2.8</v>
      </c>
      <c r="L11" s="144">
        <f t="shared" si="6"/>
        <v>37.22</v>
      </c>
      <c r="M11" s="143">
        <f t="shared" si="9"/>
        <v>39.467726077497858</v>
      </c>
      <c r="N11" s="143">
        <f t="shared" si="10"/>
        <v>0</v>
      </c>
      <c r="O11" s="143">
        <f t="shared" si="11"/>
        <v>21.206728953433903</v>
      </c>
      <c r="P11" s="143">
        <f t="shared" si="12"/>
        <v>29.301283654346502</v>
      </c>
      <c r="Q11" s="143">
        <f t="shared" si="13"/>
        <v>0</v>
      </c>
      <c r="R11" s="143">
        <f t="shared" si="7"/>
        <v>39.467726077497858</v>
      </c>
      <c r="S11" s="140">
        <f t="shared" si="1"/>
        <v>0</v>
      </c>
      <c r="T11" s="145">
        <f t="shared" si="8"/>
        <v>0</v>
      </c>
    </row>
    <row r="12" spans="1:20" x14ac:dyDescent="0.25">
      <c r="A12" s="126">
        <f>'05-2021'!A18</f>
        <v>44317.29166666665</v>
      </c>
      <c r="B12" s="181">
        <v>256.2</v>
      </c>
      <c r="C12" s="182">
        <v>5628.7139999999999</v>
      </c>
      <c r="D12" s="177">
        <v>48.506999999999998</v>
      </c>
      <c r="E12" s="182">
        <v>1065.7080000000001</v>
      </c>
      <c r="F12" s="179">
        <f t="shared" si="2"/>
        <v>207.69299999999998</v>
      </c>
      <c r="G12" s="179">
        <f t="shared" si="3"/>
        <v>4563.0059999999994</v>
      </c>
      <c r="H12" s="142">
        <f>'05-2021'!P18</f>
        <v>65.680000000000007</v>
      </c>
      <c r="I12" s="180">
        <f t="shared" si="4"/>
        <v>142.01299999999998</v>
      </c>
      <c r="J12" s="143">
        <f t="shared" si="5"/>
        <v>21.96995565570337</v>
      </c>
      <c r="K12" s="241">
        <v>2.8</v>
      </c>
      <c r="L12" s="144">
        <f t="shared" si="6"/>
        <v>37.22</v>
      </c>
      <c r="M12" s="143">
        <f t="shared" si="9"/>
        <v>39.467726077497858</v>
      </c>
      <c r="N12" s="143">
        <f t="shared" si="10"/>
        <v>0</v>
      </c>
      <c r="O12" s="143">
        <f t="shared" si="11"/>
        <v>21.206728953433903</v>
      </c>
      <c r="P12" s="143">
        <f t="shared" si="12"/>
        <v>29.301283654346502</v>
      </c>
      <c r="Q12" s="143">
        <f t="shared" si="13"/>
        <v>0</v>
      </c>
      <c r="R12" s="143">
        <f t="shared" si="7"/>
        <v>39.467726077497858</v>
      </c>
      <c r="S12" s="140">
        <f t="shared" si="1"/>
        <v>0</v>
      </c>
      <c r="T12" s="145">
        <f t="shared" si="8"/>
        <v>0</v>
      </c>
    </row>
    <row r="13" spans="1:20" x14ac:dyDescent="0.25">
      <c r="A13" s="126">
        <f>'05-2021'!A19</f>
        <v>44317.333333333314</v>
      </c>
      <c r="B13" s="181">
        <v>234</v>
      </c>
      <c r="C13" s="182">
        <v>5367.96</v>
      </c>
      <c r="D13" s="177">
        <v>4.4859999999999998</v>
      </c>
      <c r="E13" s="182">
        <v>102.90900000000001</v>
      </c>
      <c r="F13" s="179">
        <f t="shared" si="2"/>
        <v>229.51400000000001</v>
      </c>
      <c r="G13" s="179">
        <f t="shared" si="3"/>
        <v>5265.0510000000004</v>
      </c>
      <c r="H13" s="142">
        <f>'05-2021'!P19</f>
        <v>46.099999999999909</v>
      </c>
      <c r="I13" s="180">
        <f t="shared" si="4"/>
        <v>183.4140000000001</v>
      </c>
      <c r="J13" s="143">
        <f t="shared" si="5"/>
        <v>22.939999302874771</v>
      </c>
      <c r="K13" s="241">
        <v>2.8</v>
      </c>
      <c r="L13" s="144">
        <f t="shared" si="6"/>
        <v>37.22</v>
      </c>
      <c r="M13" s="143">
        <f t="shared" si="9"/>
        <v>39.467726077497858</v>
      </c>
      <c r="N13" s="143">
        <f t="shared" si="10"/>
        <v>0</v>
      </c>
      <c r="O13" s="143">
        <f t="shared" si="11"/>
        <v>21.206728953433903</v>
      </c>
      <c r="P13" s="143">
        <f t="shared" si="12"/>
        <v>29.301283654346502</v>
      </c>
      <c r="Q13" s="143">
        <f t="shared" si="13"/>
        <v>0</v>
      </c>
      <c r="R13" s="143">
        <f t="shared" si="7"/>
        <v>39.467726077497858</v>
      </c>
      <c r="S13" s="140">
        <f t="shared" si="1"/>
        <v>0</v>
      </c>
      <c r="T13" s="145">
        <f t="shared" si="8"/>
        <v>0</v>
      </c>
    </row>
    <row r="14" spans="1:20" x14ac:dyDescent="0.25">
      <c r="A14" s="126">
        <f>'05-2021'!A20</f>
        <v>44317.374999999978</v>
      </c>
      <c r="B14" s="181">
        <v>249.45</v>
      </c>
      <c r="C14" s="182">
        <v>5777.2619999999997</v>
      </c>
      <c r="D14" s="177">
        <v>14.552</v>
      </c>
      <c r="E14" s="182">
        <v>337.01499999999999</v>
      </c>
      <c r="F14" s="179">
        <f t="shared" si="2"/>
        <v>234.898</v>
      </c>
      <c r="G14" s="179">
        <f t="shared" si="3"/>
        <v>5440.2469999999994</v>
      </c>
      <c r="H14" s="142">
        <f>'05-2021'!P20</f>
        <v>12.3599999999999</v>
      </c>
      <c r="I14" s="180">
        <f t="shared" si="4"/>
        <v>222.5380000000001</v>
      </c>
      <c r="J14" s="143">
        <f t="shared" si="5"/>
        <v>23.160039676795883</v>
      </c>
      <c r="K14" s="241">
        <v>2.8</v>
      </c>
      <c r="L14" s="144">
        <f t="shared" si="6"/>
        <v>37.22</v>
      </c>
      <c r="M14" s="143">
        <f t="shared" si="9"/>
        <v>39.467726077497858</v>
      </c>
      <c r="N14" s="143">
        <f t="shared" si="10"/>
        <v>0</v>
      </c>
      <c r="O14" s="143">
        <f t="shared" si="11"/>
        <v>21.206728953433903</v>
      </c>
      <c r="P14" s="143">
        <f t="shared" si="12"/>
        <v>29.301283654346502</v>
      </c>
      <c r="Q14" s="143">
        <f t="shared" si="13"/>
        <v>0</v>
      </c>
      <c r="R14" s="143">
        <f t="shared" si="7"/>
        <v>39.467726077497858</v>
      </c>
      <c r="S14" s="140">
        <f t="shared" si="1"/>
        <v>0</v>
      </c>
      <c r="T14" s="145">
        <f t="shared" si="8"/>
        <v>0</v>
      </c>
    </row>
    <row r="15" spans="1:20" x14ac:dyDescent="0.25">
      <c r="A15" s="126">
        <f>'05-2021'!A21</f>
        <v>44317.416666666642</v>
      </c>
      <c r="B15" s="181">
        <v>246.95</v>
      </c>
      <c r="C15" s="182">
        <v>5694.6670000000004</v>
      </c>
      <c r="D15" s="177">
        <v>1.552</v>
      </c>
      <c r="E15" s="182">
        <v>35.789000000000001</v>
      </c>
      <c r="F15" s="179">
        <f t="shared" si="2"/>
        <v>245.398</v>
      </c>
      <c r="G15" s="179">
        <f t="shared" si="3"/>
        <v>5658.8780000000006</v>
      </c>
      <c r="H15" s="142">
        <f>'05-2021'!P21</f>
        <v>24.970000000000027</v>
      </c>
      <c r="I15" s="180">
        <f t="shared" si="4"/>
        <v>220.42799999999997</v>
      </c>
      <c r="J15" s="143">
        <f t="shared" si="5"/>
        <v>23.060000489001542</v>
      </c>
      <c r="K15" s="241">
        <v>2.8</v>
      </c>
      <c r="L15" s="144">
        <f t="shared" si="6"/>
        <v>37.22</v>
      </c>
      <c r="M15" s="143">
        <f t="shared" si="9"/>
        <v>39.467726077497858</v>
      </c>
      <c r="N15" s="143">
        <f t="shared" si="10"/>
        <v>0</v>
      </c>
      <c r="O15" s="143">
        <f t="shared" si="11"/>
        <v>21.206728953433903</v>
      </c>
      <c r="P15" s="143">
        <f t="shared" si="12"/>
        <v>29.301283654346502</v>
      </c>
      <c r="Q15" s="143">
        <f t="shared" si="13"/>
        <v>0</v>
      </c>
      <c r="R15" s="143">
        <f t="shared" si="7"/>
        <v>39.467726077497858</v>
      </c>
      <c r="S15" s="140">
        <f>IF(J15&gt;R15,J15-R15,0)</f>
        <v>0</v>
      </c>
      <c r="T15" s="145">
        <f t="shared" si="8"/>
        <v>0</v>
      </c>
    </row>
    <row r="16" spans="1:20" x14ac:dyDescent="0.25">
      <c r="A16" s="126">
        <f>'05-2021'!A22</f>
        <v>44317.458333333307</v>
      </c>
      <c r="B16" s="181">
        <v>260.39999999999998</v>
      </c>
      <c r="C16" s="182">
        <v>5395.4880000000003</v>
      </c>
      <c r="D16" s="177">
        <v>30.305</v>
      </c>
      <c r="E16" s="182">
        <v>627.92399999999998</v>
      </c>
      <c r="F16" s="179">
        <f t="shared" si="2"/>
        <v>230.09499999999997</v>
      </c>
      <c r="G16" s="179">
        <f t="shared" si="3"/>
        <v>4767.5640000000003</v>
      </c>
      <c r="H16" s="142">
        <f>'05-2021'!P22</f>
        <v>0</v>
      </c>
      <c r="I16" s="180">
        <f t="shared" si="4"/>
        <v>230.09499999999997</v>
      </c>
      <c r="J16" s="143">
        <f t="shared" si="5"/>
        <v>20.719980877463659</v>
      </c>
      <c r="K16" s="241">
        <v>2.8</v>
      </c>
      <c r="L16" s="144">
        <f t="shared" si="6"/>
        <v>37.22</v>
      </c>
      <c r="M16" s="143">
        <f t="shared" si="9"/>
        <v>39.467726077497858</v>
      </c>
      <c r="N16" s="143">
        <f t="shared" si="10"/>
        <v>0</v>
      </c>
      <c r="O16" s="143">
        <f t="shared" si="11"/>
        <v>21.206728953433903</v>
      </c>
      <c r="P16" s="143">
        <f t="shared" si="12"/>
        <v>29.301283654346502</v>
      </c>
      <c r="Q16" s="143">
        <f t="shared" si="13"/>
        <v>0</v>
      </c>
      <c r="R16" s="143">
        <f t="shared" si="7"/>
        <v>39.467726077497858</v>
      </c>
      <c r="S16" s="140">
        <f t="shared" si="1"/>
        <v>0</v>
      </c>
      <c r="T16" s="145">
        <f t="shared" si="8"/>
        <v>0</v>
      </c>
    </row>
    <row r="17" spans="1:20" x14ac:dyDescent="0.25">
      <c r="A17" s="126">
        <f>'05-2021'!A23</f>
        <v>44317.499999999971</v>
      </c>
      <c r="B17" s="181">
        <v>231.7</v>
      </c>
      <c r="C17" s="182">
        <v>4640.951</v>
      </c>
      <c r="D17" s="177">
        <v>8.516</v>
      </c>
      <c r="E17" s="182">
        <v>170.583</v>
      </c>
      <c r="F17" s="179">
        <f t="shared" si="2"/>
        <v>223.184</v>
      </c>
      <c r="G17" s="179">
        <f t="shared" si="3"/>
        <v>4470.3680000000004</v>
      </c>
      <c r="H17" s="142">
        <f>'05-2021'!P23</f>
        <v>0</v>
      </c>
      <c r="I17" s="180">
        <f t="shared" si="4"/>
        <v>223.184</v>
      </c>
      <c r="J17" s="143">
        <f t="shared" si="5"/>
        <v>20.029966305828378</v>
      </c>
      <c r="K17" s="241">
        <v>2.8</v>
      </c>
      <c r="L17" s="144">
        <f t="shared" si="6"/>
        <v>37.22</v>
      </c>
      <c r="M17" s="143">
        <f t="shared" si="9"/>
        <v>39.467726077497858</v>
      </c>
      <c r="N17" s="143">
        <f t="shared" si="10"/>
        <v>0</v>
      </c>
      <c r="O17" s="143">
        <f t="shared" si="11"/>
        <v>21.206728953433903</v>
      </c>
      <c r="P17" s="143">
        <f t="shared" si="12"/>
        <v>29.301283654346502</v>
      </c>
      <c r="Q17" s="143">
        <f t="shared" si="13"/>
        <v>0</v>
      </c>
      <c r="R17" s="143">
        <f t="shared" si="7"/>
        <v>39.467726077497858</v>
      </c>
      <c r="S17" s="140">
        <f t="shared" si="1"/>
        <v>0</v>
      </c>
      <c r="T17" s="145">
        <f t="shared" si="8"/>
        <v>0</v>
      </c>
    </row>
    <row r="18" spans="1:20" x14ac:dyDescent="0.25">
      <c r="A18" s="126">
        <f>'05-2021'!A24</f>
        <v>44317.541666666635</v>
      </c>
      <c r="B18" s="181">
        <v>237.1</v>
      </c>
      <c r="C18" s="182">
        <v>4630.5630000000001</v>
      </c>
      <c r="D18" s="177">
        <v>26.568000000000001</v>
      </c>
      <c r="E18" s="182">
        <v>518.87300000000005</v>
      </c>
      <c r="F18" s="179">
        <f t="shared" si="2"/>
        <v>210.53199999999998</v>
      </c>
      <c r="G18" s="179">
        <f t="shared" si="3"/>
        <v>4111.6900000000005</v>
      </c>
      <c r="H18" s="142">
        <f>'05-2021'!P24</f>
        <v>0</v>
      </c>
      <c r="I18" s="180">
        <f t="shared" si="4"/>
        <v>210.53199999999998</v>
      </c>
      <c r="J18" s="143">
        <f t="shared" si="5"/>
        <v>19.530000189994873</v>
      </c>
      <c r="K18" s="241">
        <v>2.8</v>
      </c>
      <c r="L18" s="144">
        <f t="shared" si="6"/>
        <v>37.22</v>
      </c>
      <c r="M18" s="143">
        <f t="shared" si="9"/>
        <v>39.467726077497858</v>
      </c>
      <c r="N18" s="143">
        <f t="shared" si="10"/>
        <v>0</v>
      </c>
      <c r="O18" s="143">
        <f t="shared" si="11"/>
        <v>21.206728953433903</v>
      </c>
      <c r="P18" s="143">
        <f t="shared" si="12"/>
        <v>29.301283654346502</v>
      </c>
      <c r="Q18" s="143">
        <f t="shared" si="13"/>
        <v>0</v>
      </c>
      <c r="R18" s="143">
        <f t="shared" si="7"/>
        <v>39.467726077497858</v>
      </c>
      <c r="S18" s="140">
        <f t="shared" si="1"/>
        <v>0</v>
      </c>
      <c r="T18" s="145">
        <f t="shared" si="8"/>
        <v>0</v>
      </c>
    </row>
    <row r="19" spans="1:20" x14ac:dyDescent="0.25">
      <c r="A19" s="126">
        <f>'05-2021'!A25</f>
        <v>44317.583333333299</v>
      </c>
      <c r="B19" s="177">
        <v>234.2</v>
      </c>
      <c r="C19" s="178">
        <v>4506.0079999999998</v>
      </c>
      <c r="D19" s="177">
        <v>28.93</v>
      </c>
      <c r="E19" s="178">
        <v>556.61699999999996</v>
      </c>
      <c r="F19" s="179">
        <f t="shared" si="2"/>
        <v>205.26999999999998</v>
      </c>
      <c r="G19" s="179">
        <f t="shared" si="3"/>
        <v>3949.3909999999996</v>
      </c>
      <c r="H19" s="142">
        <f>'05-2021'!P25</f>
        <v>20.919999999999959</v>
      </c>
      <c r="I19" s="180">
        <f t="shared" si="4"/>
        <v>184.35000000000002</v>
      </c>
      <c r="J19" s="143">
        <f t="shared" si="5"/>
        <v>19.239981487796559</v>
      </c>
      <c r="K19" s="241">
        <v>2.8</v>
      </c>
      <c r="L19" s="144">
        <f t="shared" si="6"/>
        <v>37.22</v>
      </c>
      <c r="M19" s="143">
        <f t="shared" si="9"/>
        <v>39.467726077497858</v>
      </c>
      <c r="N19" s="143">
        <f t="shared" si="10"/>
        <v>0</v>
      </c>
      <c r="O19" s="143">
        <f t="shared" si="11"/>
        <v>21.206728953433903</v>
      </c>
      <c r="P19" s="143">
        <f t="shared" si="12"/>
        <v>29.301283654346502</v>
      </c>
      <c r="Q19" s="143">
        <f t="shared" si="13"/>
        <v>0</v>
      </c>
      <c r="R19" s="143">
        <f t="shared" si="7"/>
        <v>39.467726077497858</v>
      </c>
      <c r="S19" s="140">
        <f t="shared" si="1"/>
        <v>0</v>
      </c>
      <c r="T19" s="145">
        <f t="shared" si="8"/>
        <v>0</v>
      </c>
    </row>
    <row r="20" spans="1:20" x14ac:dyDescent="0.25">
      <c r="A20" s="126">
        <f>'05-2021'!A26</f>
        <v>44317.624999999964</v>
      </c>
      <c r="B20" s="177">
        <v>238.6</v>
      </c>
      <c r="C20" s="178">
        <v>4674.174</v>
      </c>
      <c r="D20" s="177">
        <v>31.236000000000001</v>
      </c>
      <c r="E20" s="178">
        <v>611.90499999999997</v>
      </c>
      <c r="F20" s="179">
        <f t="shared" si="2"/>
        <v>207.364</v>
      </c>
      <c r="G20" s="179">
        <f t="shared" si="3"/>
        <v>4062.2690000000002</v>
      </c>
      <c r="H20" s="142">
        <f>'05-2021'!P26</f>
        <v>0</v>
      </c>
      <c r="I20" s="180">
        <f t="shared" si="4"/>
        <v>207.364</v>
      </c>
      <c r="J20" s="143">
        <f t="shared" si="5"/>
        <v>19.590039736887793</v>
      </c>
      <c r="K20" s="241">
        <v>2.8</v>
      </c>
      <c r="L20" s="144">
        <f t="shared" si="6"/>
        <v>37.22</v>
      </c>
      <c r="M20" s="143">
        <f t="shared" si="9"/>
        <v>39.467726077497858</v>
      </c>
      <c r="N20" s="143">
        <f t="shared" si="10"/>
        <v>0</v>
      </c>
      <c r="O20" s="143">
        <f t="shared" si="11"/>
        <v>21.206728953433903</v>
      </c>
      <c r="P20" s="143">
        <f t="shared" si="12"/>
        <v>29.301283654346502</v>
      </c>
      <c r="Q20" s="143">
        <f t="shared" si="13"/>
        <v>0</v>
      </c>
      <c r="R20" s="143">
        <f t="shared" si="7"/>
        <v>39.467726077497858</v>
      </c>
      <c r="S20" s="140">
        <f t="shared" si="1"/>
        <v>0</v>
      </c>
      <c r="T20" s="145">
        <f t="shared" si="8"/>
        <v>0</v>
      </c>
    </row>
    <row r="21" spans="1:20" x14ac:dyDescent="0.25">
      <c r="A21" s="126">
        <f>'05-2021'!A27</f>
        <v>44317.666666666628</v>
      </c>
      <c r="B21" s="177">
        <v>233.2</v>
      </c>
      <c r="C21" s="178">
        <v>4554.3959999999997</v>
      </c>
      <c r="D21" s="177">
        <v>22.634</v>
      </c>
      <c r="E21" s="178">
        <v>442.03399999999999</v>
      </c>
      <c r="F21" s="179">
        <f t="shared" si="2"/>
        <v>210.56599999999997</v>
      </c>
      <c r="G21" s="179">
        <f t="shared" si="3"/>
        <v>4112.3620000000001</v>
      </c>
      <c r="H21" s="142">
        <f>'05-2021'!P27</f>
        <v>13.159999999999968</v>
      </c>
      <c r="I21" s="180">
        <f t="shared" si="4"/>
        <v>197.40600000000001</v>
      </c>
      <c r="J21" s="143">
        <f t="shared" si="5"/>
        <v>19.530038087820447</v>
      </c>
      <c r="K21" s="241">
        <v>2.8</v>
      </c>
      <c r="L21" s="144">
        <f t="shared" si="6"/>
        <v>37.22</v>
      </c>
      <c r="M21" s="143">
        <f t="shared" si="9"/>
        <v>39.467726077497858</v>
      </c>
      <c r="N21" s="143">
        <f t="shared" si="10"/>
        <v>0</v>
      </c>
      <c r="O21" s="143">
        <f t="shared" si="11"/>
        <v>21.206728953433903</v>
      </c>
      <c r="P21" s="143">
        <f t="shared" si="12"/>
        <v>29.301283654346502</v>
      </c>
      <c r="Q21" s="143">
        <f t="shared" si="13"/>
        <v>0</v>
      </c>
      <c r="R21" s="143">
        <f t="shared" si="7"/>
        <v>39.467726077497858</v>
      </c>
      <c r="S21" s="140">
        <f t="shared" si="1"/>
        <v>0</v>
      </c>
      <c r="T21" s="145">
        <f t="shared" si="8"/>
        <v>0</v>
      </c>
    </row>
    <row r="22" spans="1:20" x14ac:dyDescent="0.25">
      <c r="A22" s="126">
        <f>'05-2021'!A28</f>
        <v>44317.708333333292</v>
      </c>
      <c r="B22" s="177">
        <v>245.9</v>
      </c>
      <c r="C22" s="178">
        <v>5082.7529999999997</v>
      </c>
      <c r="D22" s="177">
        <v>25.367999999999999</v>
      </c>
      <c r="E22" s="178">
        <v>524.36099999999999</v>
      </c>
      <c r="F22" s="179">
        <f t="shared" si="2"/>
        <v>220.53200000000001</v>
      </c>
      <c r="G22" s="179">
        <f t="shared" si="3"/>
        <v>4558.3919999999998</v>
      </c>
      <c r="H22" s="142">
        <f>'05-2021'!P28</f>
        <v>0</v>
      </c>
      <c r="I22" s="180">
        <f t="shared" si="4"/>
        <v>220.53200000000001</v>
      </c>
      <c r="J22" s="143">
        <f t="shared" si="5"/>
        <v>20.66997986686739</v>
      </c>
      <c r="K22" s="241">
        <v>2.8</v>
      </c>
      <c r="L22" s="144">
        <f t="shared" si="6"/>
        <v>37.22</v>
      </c>
      <c r="M22" s="143">
        <f t="shared" si="9"/>
        <v>39.467726077497858</v>
      </c>
      <c r="N22" s="143">
        <f t="shared" si="10"/>
        <v>0</v>
      </c>
      <c r="O22" s="143">
        <f t="shared" si="11"/>
        <v>21.206728953433903</v>
      </c>
      <c r="P22" s="143">
        <f t="shared" si="12"/>
        <v>29.301283654346502</v>
      </c>
      <c r="Q22" s="143">
        <f t="shared" si="13"/>
        <v>0</v>
      </c>
      <c r="R22" s="143">
        <f t="shared" si="7"/>
        <v>39.467726077497858</v>
      </c>
      <c r="S22" s="140">
        <f t="shared" si="1"/>
        <v>0</v>
      </c>
      <c r="T22" s="145">
        <f t="shared" si="8"/>
        <v>0</v>
      </c>
    </row>
    <row r="23" spans="1:20" x14ac:dyDescent="0.25">
      <c r="A23" s="126">
        <f>'05-2021'!A29</f>
        <v>44317.749999999956</v>
      </c>
      <c r="B23" s="177">
        <v>249.9</v>
      </c>
      <c r="C23" s="178">
        <v>5172.93</v>
      </c>
      <c r="D23" s="177">
        <v>27.113</v>
      </c>
      <c r="E23" s="178">
        <v>561.24699999999996</v>
      </c>
      <c r="F23" s="179">
        <f t="shared" si="2"/>
        <v>222.78700000000001</v>
      </c>
      <c r="G23" s="179">
        <f t="shared" si="3"/>
        <v>4611.683</v>
      </c>
      <c r="H23" s="142">
        <f>'05-2021'!P29</f>
        <v>0</v>
      </c>
      <c r="I23" s="180">
        <f t="shared" si="4"/>
        <v>222.78700000000001</v>
      </c>
      <c r="J23" s="143">
        <f t="shared" si="5"/>
        <v>20.699964540121282</v>
      </c>
      <c r="K23" s="241">
        <v>2.8</v>
      </c>
      <c r="L23" s="144">
        <f t="shared" si="6"/>
        <v>37.22</v>
      </c>
      <c r="M23" s="143">
        <f t="shared" si="9"/>
        <v>39.467726077497858</v>
      </c>
      <c r="N23" s="143">
        <f t="shared" si="10"/>
        <v>0</v>
      </c>
      <c r="O23" s="143">
        <f t="shared" si="11"/>
        <v>21.206728953433903</v>
      </c>
      <c r="P23" s="143">
        <f t="shared" si="12"/>
        <v>29.301283654346502</v>
      </c>
      <c r="Q23" s="143">
        <f t="shared" si="13"/>
        <v>0</v>
      </c>
      <c r="R23" s="143">
        <f t="shared" si="7"/>
        <v>39.467726077497858</v>
      </c>
      <c r="S23" s="187">
        <f>IF(J23&gt;R23,J23-R23,0)</f>
        <v>0</v>
      </c>
      <c r="T23" s="145">
        <f t="shared" si="8"/>
        <v>0</v>
      </c>
    </row>
    <row r="24" spans="1:20" x14ac:dyDescent="0.25">
      <c r="A24" s="126">
        <f>'05-2021'!A30</f>
        <v>44317.791666666621</v>
      </c>
      <c r="B24" s="177">
        <v>216.35</v>
      </c>
      <c r="C24" s="178">
        <v>4863.5479999999998</v>
      </c>
      <c r="D24" s="177">
        <v>0</v>
      </c>
      <c r="E24" s="178">
        <v>0</v>
      </c>
      <c r="F24" s="179">
        <f t="shared" si="2"/>
        <v>216.35</v>
      </c>
      <c r="G24" s="179">
        <f t="shared" si="3"/>
        <v>4863.5479999999998</v>
      </c>
      <c r="H24" s="142">
        <f>'05-2021'!P30</f>
        <v>0</v>
      </c>
      <c r="I24" s="180">
        <f t="shared" si="4"/>
        <v>216.35</v>
      </c>
      <c r="J24" s="143">
        <f t="shared" si="5"/>
        <v>22.48</v>
      </c>
      <c r="K24" s="241">
        <v>2.8</v>
      </c>
      <c r="L24" s="144">
        <f t="shared" si="6"/>
        <v>37.22</v>
      </c>
      <c r="M24" s="143">
        <f t="shared" si="9"/>
        <v>39.467726077497858</v>
      </c>
      <c r="N24" s="143">
        <f t="shared" si="10"/>
        <v>0</v>
      </c>
      <c r="O24" s="143">
        <f t="shared" si="11"/>
        <v>21.206728953433903</v>
      </c>
      <c r="P24" s="143">
        <f t="shared" si="12"/>
        <v>29.301283654346502</v>
      </c>
      <c r="Q24" s="143">
        <f t="shared" si="13"/>
        <v>0</v>
      </c>
      <c r="R24" s="143">
        <f t="shared" si="7"/>
        <v>39.467726077497858</v>
      </c>
      <c r="S24" s="140">
        <f>IF(J24&gt;R24,J24-R24,0)</f>
        <v>0</v>
      </c>
      <c r="T24" s="145">
        <f t="shared" si="8"/>
        <v>0</v>
      </c>
    </row>
    <row r="25" spans="1:20" x14ac:dyDescent="0.25">
      <c r="A25" s="126">
        <f>'05-2021'!A31</f>
        <v>44317.833333333285</v>
      </c>
      <c r="B25" s="177">
        <v>181.35499999999999</v>
      </c>
      <c r="C25" s="178">
        <v>4526.0602950000002</v>
      </c>
      <c r="D25" s="177">
        <v>0</v>
      </c>
      <c r="E25" s="178">
        <v>0</v>
      </c>
      <c r="F25" s="179">
        <f t="shared" si="2"/>
        <v>181.35499999999999</v>
      </c>
      <c r="G25" s="179">
        <f t="shared" si="3"/>
        <v>4526.0602950000002</v>
      </c>
      <c r="H25" s="142">
        <f>'05-2021'!P31</f>
        <v>0</v>
      </c>
      <c r="I25" s="180">
        <f t="shared" si="4"/>
        <v>181.35499999999999</v>
      </c>
      <c r="J25" s="143">
        <f t="shared" si="5"/>
        <v>24.956909349066752</v>
      </c>
      <c r="K25" s="241">
        <v>2.8</v>
      </c>
      <c r="L25" s="144">
        <f t="shared" si="6"/>
        <v>37.22</v>
      </c>
      <c r="M25" s="143">
        <f t="shared" si="9"/>
        <v>39.467726077497858</v>
      </c>
      <c r="N25" s="143">
        <f t="shared" si="10"/>
        <v>0</v>
      </c>
      <c r="O25" s="143">
        <f t="shared" si="11"/>
        <v>21.206728953433903</v>
      </c>
      <c r="P25" s="143">
        <f t="shared" si="12"/>
        <v>29.301283654346502</v>
      </c>
      <c r="Q25" s="143">
        <f t="shared" si="13"/>
        <v>0</v>
      </c>
      <c r="R25" s="143">
        <f t="shared" si="7"/>
        <v>39.467726077497858</v>
      </c>
      <c r="S25" s="140">
        <f t="shared" si="1"/>
        <v>0</v>
      </c>
      <c r="T25" s="145">
        <f t="shared" si="8"/>
        <v>0</v>
      </c>
    </row>
    <row r="26" spans="1:20" x14ac:dyDescent="0.25">
      <c r="A26" s="126">
        <f>'05-2021'!A32</f>
        <v>44317.874999999949</v>
      </c>
      <c r="B26" s="177">
        <v>197.58500000000001</v>
      </c>
      <c r="C26" s="178">
        <v>7885.5904300000002</v>
      </c>
      <c r="D26" s="177">
        <v>0</v>
      </c>
      <c r="E26" s="178">
        <v>0</v>
      </c>
      <c r="F26" s="179">
        <f t="shared" si="2"/>
        <v>197.58500000000001</v>
      </c>
      <c r="G26" s="179">
        <f t="shared" si="3"/>
        <v>7885.5904300000002</v>
      </c>
      <c r="H26" s="142">
        <f>'05-2021'!P32</f>
        <v>0</v>
      </c>
      <c r="I26" s="180">
        <f t="shared" si="4"/>
        <v>197.58500000000001</v>
      </c>
      <c r="J26" s="143">
        <f t="shared" si="5"/>
        <v>39.909863754839691</v>
      </c>
      <c r="K26" s="241">
        <v>2.8</v>
      </c>
      <c r="L26" s="144">
        <f t="shared" si="6"/>
        <v>37.22</v>
      </c>
      <c r="M26" s="143">
        <f t="shared" si="9"/>
        <v>39.467726077497858</v>
      </c>
      <c r="N26" s="143">
        <f t="shared" si="10"/>
        <v>0</v>
      </c>
      <c r="O26" s="143">
        <f t="shared" si="11"/>
        <v>21.206728953433903</v>
      </c>
      <c r="P26" s="143">
        <f t="shared" si="12"/>
        <v>29.301283654346502</v>
      </c>
      <c r="Q26" s="143">
        <f t="shared" si="13"/>
        <v>0</v>
      </c>
      <c r="R26" s="143">
        <f t="shared" si="7"/>
        <v>39.467726077497858</v>
      </c>
      <c r="S26" s="140">
        <f t="shared" si="1"/>
        <v>0.44213767734183307</v>
      </c>
      <c r="T26" s="145">
        <f t="shared" si="8"/>
        <v>87.35977297758609</v>
      </c>
    </row>
    <row r="27" spans="1:20" x14ac:dyDescent="0.25">
      <c r="A27" s="126">
        <f>'05-2021'!A33</f>
        <v>44317.916666666613</v>
      </c>
      <c r="B27" s="177">
        <v>178.67099999999999</v>
      </c>
      <c r="C27" s="178">
        <v>4333.3464270000004</v>
      </c>
      <c r="D27" s="177">
        <v>0</v>
      </c>
      <c r="E27" s="178">
        <v>0</v>
      </c>
      <c r="F27" s="179">
        <f t="shared" si="2"/>
        <v>178.67099999999999</v>
      </c>
      <c r="G27" s="179">
        <f t="shared" si="3"/>
        <v>4333.3464270000004</v>
      </c>
      <c r="H27" s="142">
        <f>'05-2021'!P33</f>
        <v>0</v>
      </c>
      <c r="I27" s="180">
        <f t="shared" si="4"/>
        <v>178.67099999999999</v>
      </c>
      <c r="J27" s="143">
        <f t="shared" si="5"/>
        <v>24.253216397736626</v>
      </c>
      <c r="K27" s="241">
        <v>2.8</v>
      </c>
      <c r="L27" s="144">
        <f t="shared" si="6"/>
        <v>37.22</v>
      </c>
      <c r="M27" s="143">
        <f t="shared" si="9"/>
        <v>39.467726077497858</v>
      </c>
      <c r="N27" s="143">
        <f t="shared" si="10"/>
        <v>0</v>
      </c>
      <c r="O27" s="143">
        <f t="shared" si="11"/>
        <v>21.206728953433903</v>
      </c>
      <c r="P27" s="143">
        <f t="shared" si="12"/>
        <v>29.301283654346502</v>
      </c>
      <c r="Q27" s="143">
        <f t="shared" si="13"/>
        <v>0</v>
      </c>
      <c r="R27" s="143">
        <f t="shared" si="7"/>
        <v>39.467726077497858</v>
      </c>
      <c r="S27" s="140">
        <f t="shared" si="1"/>
        <v>0</v>
      </c>
      <c r="T27" s="145">
        <f t="shared" si="8"/>
        <v>0</v>
      </c>
    </row>
    <row r="28" spans="1:20" x14ac:dyDescent="0.25">
      <c r="A28" s="126">
        <f>'05-2021'!A34</f>
        <v>44317.958333333278</v>
      </c>
      <c r="B28" s="177">
        <v>218.7</v>
      </c>
      <c r="C28" s="178">
        <v>4356.5039999999999</v>
      </c>
      <c r="D28" s="177">
        <v>26.17</v>
      </c>
      <c r="E28" s="178">
        <v>521.30200000000002</v>
      </c>
      <c r="F28" s="179">
        <f t="shared" si="2"/>
        <v>192.52999999999997</v>
      </c>
      <c r="G28" s="179">
        <f t="shared" si="3"/>
        <v>3835.2019999999998</v>
      </c>
      <c r="H28" s="142">
        <f>'05-2021'!P34</f>
        <v>0</v>
      </c>
      <c r="I28" s="180">
        <f t="shared" si="4"/>
        <v>192.52999999999997</v>
      </c>
      <c r="J28" s="143">
        <f t="shared" si="5"/>
        <v>19.920022853581262</v>
      </c>
      <c r="K28" s="241">
        <v>2.8</v>
      </c>
      <c r="L28" s="144">
        <f t="shared" si="6"/>
        <v>37.22</v>
      </c>
      <c r="M28" s="143">
        <f t="shared" si="9"/>
        <v>39.467726077497858</v>
      </c>
      <c r="N28" s="143">
        <f t="shared" si="10"/>
        <v>0</v>
      </c>
      <c r="O28" s="143">
        <f t="shared" si="11"/>
        <v>21.206728953433903</v>
      </c>
      <c r="P28" s="143">
        <f t="shared" si="12"/>
        <v>29.301283654346502</v>
      </c>
      <c r="Q28" s="143">
        <f t="shared" si="13"/>
        <v>0</v>
      </c>
      <c r="R28" s="143">
        <f t="shared" si="7"/>
        <v>39.467726077497858</v>
      </c>
      <c r="S28" s="140">
        <f t="shared" si="1"/>
        <v>0</v>
      </c>
      <c r="T28" s="145">
        <f t="shared" si="8"/>
        <v>0</v>
      </c>
    </row>
    <row r="29" spans="1:20" x14ac:dyDescent="0.25">
      <c r="A29" s="126">
        <f>'05-2021'!A35</f>
        <v>44317.999999999942</v>
      </c>
      <c r="B29" s="177">
        <v>188.9</v>
      </c>
      <c r="C29" s="178">
        <v>3541.875</v>
      </c>
      <c r="D29" s="177">
        <v>1.0840000000000001</v>
      </c>
      <c r="E29" s="178">
        <v>20.321000000000002</v>
      </c>
      <c r="F29" s="179">
        <f t="shared" si="2"/>
        <v>187.816</v>
      </c>
      <c r="G29" s="179">
        <f t="shared" si="3"/>
        <v>3521.5540000000001</v>
      </c>
      <c r="H29" s="142">
        <f>'05-2021'!P35</f>
        <v>0</v>
      </c>
      <c r="I29" s="180">
        <f t="shared" si="4"/>
        <v>187.816</v>
      </c>
      <c r="J29" s="143">
        <f t="shared" si="5"/>
        <v>18.750021297440046</v>
      </c>
      <c r="K29" s="241">
        <v>2.8</v>
      </c>
      <c r="L29" s="144">
        <f t="shared" si="6"/>
        <v>37.22</v>
      </c>
      <c r="M29" s="143">
        <f t="shared" si="9"/>
        <v>39.467726077497858</v>
      </c>
      <c r="N29" s="143">
        <f t="shared" si="10"/>
        <v>0</v>
      </c>
      <c r="O29" s="143">
        <f t="shared" si="11"/>
        <v>21.206728953433903</v>
      </c>
      <c r="P29" s="143">
        <f t="shared" si="12"/>
        <v>29.301283654346502</v>
      </c>
      <c r="Q29" s="143">
        <f t="shared" si="13"/>
        <v>0</v>
      </c>
      <c r="R29" s="143">
        <f t="shared" si="7"/>
        <v>39.467726077497858</v>
      </c>
      <c r="S29" s="140">
        <f t="shared" si="1"/>
        <v>0</v>
      </c>
      <c r="T29" s="145">
        <f t="shared" si="8"/>
        <v>0</v>
      </c>
    </row>
    <row r="30" spans="1:20" x14ac:dyDescent="0.25">
      <c r="A30" s="126">
        <f>'05-2021'!A36</f>
        <v>44318.041666666606</v>
      </c>
      <c r="B30" s="177">
        <v>171.9</v>
      </c>
      <c r="C30" s="178">
        <v>3217.9679999999998</v>
      </c>
      <c r="D30" s="177">
        <v>7.391</v>
      </c>
      <c r="E30" s="178">
        <v>138.363</v>
      </c>
      <c r="F30" s="179">
        <f t="shared" si="2"/>
        <v>164.50900000000001</v>
      </c>
      <c r="G30" s="179">
        <f t="shared" si="3"/>
        <v>3079.605</v>
      </c>
      <c r="H30" s="142">
        <f>'05-2021'!P36</f>
        <v>17.600000000000023</v>
      </c>
      <c r="I30" s="180">
        <f t="shared" si="4"/>
        <v>146.90899999999999</v>
      </c>
      <c r="J30" s="143">
        <f t="shared" si="5"/>
        <v>18.719978846142155</v>
      </c>
      <c r="K30" s="241">
        <v>2.8</v>
      </c>
      <c r="L30" s="144">
        <f t="shared" si="6"/>
        <v>37.22</v>
      </c>
      <c r="M30" s="143">
        <f t="shared" si="9"/>
        <v>39.467726077497858</v>
      </c>
      <c r="N30" s="143">
        <f t="shared" si="10"/>
        <v>0</v>
      </c>
      <c r="O30" s="143">
        <f t="shared" si="11"/>
        <v>21.206728953433903</v>
      </c>
      <c r="P30" s="143">
        <f t="shared" si="12"/>
        <v>29.301283654346502</v>
      </c>
      <c r="Q30" s="143">
        <f t="shared" si="13"/>
        <v>0</v>
      </c>
      <c r="R30" s="143">
        <f t="shared" si="7"/>
        <v>39.467726077497858</v>
      </c>
      <c r="S30" s="140">
        <f t="shared" si="1"/>
        <v>0</v>
      </c>
      <c r="T30" s="145">
        <f t="shared" si="8"/>
        <v>0</v>
      </c>
    </row>
    <row r="31" spans="1:20" x14ac:dyDescent="0.25">
      <c r="A31" s="126">
        <f>'05-2021'!A37</f>
        <v>44318.08333333327</v>
      </c>
      <c r="B31" s="177">
        <v>192.8</v>
      </c>
      <c r="C31" s="178">
        <v>3466.5439999999999</v>
      </c>
      <c r="D31" s="177">
        <v>34.265000000000001</v>
      </c>
      <c r="E31" s="178">
        <v>616.09199999999998</v>
      </c>
      <c r="F31" s="179">
        <f t="shared" si="2"/>
        <v>158.53500000000003</v>
      </c>
      <c r="G31" s="179">
        <f t="shared" si="3"/>
        <v>2850.4519999999998</v>
      </c>
      <c r="H31" s="142">
        <f>'05-2021'!P37</f>
        <v>36.149999999999977</v>
      </c>
      <c r="I31" s="180">
        <f t="shared" si="4"/>
        <v>122.38500000000005</v>
      </c>
      <c r="J31" s="143">
        <f t="shared" si="5"/>
        <v>17.979953953385685</v>
      </c>
      <c r="K31" s="241">
        <v>2.8</v>
      </c>
      <c r="L31" s="144">
        <f t="shared" si="6"/>
        <v>37.22</v>
      </c>
      <c r="M31" s="143">
        <f t="shared" si="9"/>
        <v>39.467726077497858</v>
      </c>
      <c r="N31" s="143">
        <f t="shared" si="10"/>
        <v>0</v>
      </c>
      <c r="O31" s="143">
        <f t="shared" si="11"/>
        <v>21.206728953433903</v>
      </c>
      <c r="P31" s="143">
        <f t="shared" si="12"/>
        <v>29.301283654346502</v>
      </c>
      <c r="Q31" s="143">
        <f t="shared" si="13"/>
        <v>0</v>
      </c>
      <c r="R31" s="143">
        <f t="shared" si="7"/>
        <v>39.467726077497858</v>
      </c>
      <c r="S31" s="140">
        <f t="shared" si="1"/>
        <v>0</v>
      </c>
      <c r="T31" s="145">
        <f t="shared" si="8"/>
        <v>0</v>
      </c>
    </row>
    <row r="32" spans="1:20" x14ac:dyDescent="0.25">
      <c r="A32" s="126">
        <f>'05-2021'!A38</f>
        <v>44318.124999999935</v>
      </c>
      <c r="B32" s="177">
        <v>186.2</v>
      </c>
      <c r="C32" s="178">
        <v>3128.16</v>
      </c>
      <c r="D32" s="177">
        <v>37.673999999999999</v>
      </c>
      <c r="E32" s="178">
        <v>632.92700000000002</v>
      </c>
      <c r="F32" s="179">
        <f t="shared" si="2"/>
        <v>148.52599999999998</v>
      </c>
      <c r="G32" s="179">
        <f t="shared" si="3"/>
        <v>2495.2329999999997</v>
      </c>
      <c r="H32" s="142">
        <f>'05-2021'!P38</f>
        <v>29.469999999999914</v>
      </c>
      <c r="I32" s="180">
        <f t="shared" si="4"/>
        <v>119.05600000000007</v>
      </c>
      <c r="J32" s="143">
        <f t="shared" si="5"/>
        <v>16.799974415253896</v>
      </c>
      <c r="K32" s="241">
        <v>2.8</v>
      </c>
      <c r="L32" s="144">
        <f t="shared" si="6"/>
        <v>37.22</v>
      </c>
      <c r="M32" s="143">
        <f t="shared" si="9"/>
        <v>39.467726077497858</v>
      </c>
      <c r="N32" s="143">
        <f t="shared" si="10"/>
        <v>0</v>
      </c>
      <c r="O32" s="143">
        <f t="shared" si="11"/>
        <v>21.206728953433903</v>
      </c>
      <c r="P32" s="143">
        <f t="shared" si="12"/>
        <v>29.301283654346502</v>
      </c>
      <c r="Q32" s="143">
        <f t="shared" si="13"/>
        <v>0</v>
      </c>
      <c r="R32" s="143">
        <f t="shared" si="7"/>
        <v>39.467726077497858</v>
      </c>
      <c r="S32" s="140">
        <f t="shared" si="1"/>
        <v>0</v>
      </c>
      <c r="T32" s="145">
        <f t="shared" si="8"/>
        <v>0</v>
      </c>
    </row>
    <row r="33" spans="1:20" x14ac:dyDescent="0.25">
      <c r="A33" s="126">
        <f>'05-2021'!A39</f>
        <v>44318.166666666599</v>
      </c>
      <c r="B33" s="177">
        <v>152.685</v>
      </c>
      <c r="C33" s="178">
        <v>2503.6578450000002</v>
      </c>
      <c r="D33" s="177">
        <v>0</v>
      </c>
      <c r="E33" s="178">
        <v>0</v>
      </c>
      <c r="F33" s="179">
        <f t="shared" si="2"/>
        <v>152.685</v>
      </c>
      <c r="G33" s="179">
        <f t="shared" si="3"/>
        <v>2503.6578450000002</v>
      </c>
      <c r="H33" s="142">
        <f>'05-2021'!P39</f>
        <v>44.819999999999993</v>
      </c>
      <c r="I33" s="180">
        <f t="shared" si="4"/>
        <v>107.86500000000001</v>
      </c>
      <c r="J33" s="143">
        <f t="shared" si="5"/>
        <v>16.397536398467434</v>
      </c>
      <c r="K33" s="241">
        <v>2.8</v>
      </c>
      <c r="L33" s="144">
        <f t="shared" si="6"/>
        <v>37.22</v>
      </c>
      <c r="M33" s="143">
        <f t="shared" si="9"/>
        <v>39.467726077497858</v>
      </c>
      <c r="N33" s="143">
        <f t="shared" si="10"/>
        <v>0</v>
      </c>
      <c r="O33" s="143">
        <f t="shared" si="11"/>
        <v>21.206728953433903</v>
      </c>
      <c r="P33" s="143">
        <f t="shared" si="12"/>
        <v>29.301283654346502</v>
      </c>
      <c r="Q33" s="143">
        <f t="shared" si="13"/>
        <v>0</v>
      </c>
      <c r="R33" s="143">
        <f t="shared" si="7"/>
        <v>39.467726077497858</v>
      </c>
      <c r="S33" s="140">
        <f t="shared" si="1"/>
        <v>0</v>
      </c>
      <c r="T33" s="145">
        <f t="shared" si="8"/>
        <v>0</v>
      </c>
    </row>
    <row r="34" spans="1:20" x14ac:dyDescent="0.25">
      <c r="A34" s="126">
        <f>'05-2021'!A40</f>
        <v>44318.208333333263</v>
      </c>
      <c r="B34" s="177">
        <v>203.2</v>
      </c>
      <c r="C34" s="178">
        <v>3322.32</v>
      </c>
      <c r="D34" s="177">
        <v>47.993000000000002</v>
      </c>
      <c r="E34" s="178">
        <v>784.68200000000002</v>
      </c>
      <c r="F34" s="179">
        <f t="shared" si="2"/>
        <v>155.20699999999999</v>
      </c>
      <c r="G34" s="179">
        <f t="shared" si="3"/>
        <v>2537.6379999999999</v>
      </c>
      <c r="H34" s="142">
        <f>'05-2021'!P40</f>
        <v>40.730000000000018</v>
      </c>
      <c r="I34" s="180">
        <f t="shared" si="4"/>
        <v>114.47699999999998</v>
      </c>
      <c r="J34" s="143">
        <f t="shared" si="5"/>
        <v>16.350022872679713</v>
      </c>
      <c r="K34" s="241">
        <v>2.8</v>
      </c>
      <c r="L34" s="144">
        <f t="shared" si="6"/>
        <v>37.22</v>
      </c>
      <c r="M34" s="143">
        <f t="shared" si="9"/>
        <v>39.467726077497858</v>
      </c>
      <c r="N34" s="143">
        <f t="shared" si="10"/>
        <v>0</v>
      </c>
      <c r="O34" s="143">
        <f t="shared" si="11"/>
        <v>21.206728953433903</v>
      </c>
      <c r="P34" s="143">
        <f t="shared" si="12"/>
        <v>29.301283654346502</v>
      </c>
      <c r="Q34" s="143">
        <f t="shared" si="13"/>
        <v>0</v>
      </c>
      <c r="R34" s="143">
        <f t="shared" si="7"/>
        <v>39.467726077497858</v>
      </c>
      <c r="S34" s="140">
        <f t="shared" si="1"/>
        <v>0</v>
      </c>
      <c r="T34" s="145">
        <f t="shared" si="8"/>
        <v>0</v>
      </c>
    </row>
    <row r="35" spans="1:20" x14ac:dyDescent="0.25">
      <c r="A35" s="126">
        <f>'05-2021'!A41</f>
        <v>44318.249999999927</v>
      </c>
      <c r="B35" s="177">
        <v>194.7</v>
      </c>
      <c r="C35" s="178">
        <v>3115.2</v>
      </c>
      <c r="D35" s="177">
        <v>32.417999999999999</v>
      </c>
      <c r="E35" s="178">
        <v>518.68200000000002</v>
      </c>
      <c r="F35" s="179">
        <f t="shared" si="2"/>
        <v>162.28199999999998</v>
      </c>
      <c r="G35" s="179">
        <f t="shared" si="3"/>
        <v>2596.518</v>
      </c>
      <c r="H35" s="142">
        <f>'05-2021'!P41</f>
        <v>33.129999999999995</v>
      </c>
      <c r="I35" s="180">
        <f t="shared" si="4"/>
        <v>129.15199999999999</v>
      </c>
      <c r="J35" s="143">
        <f t="shared" si="5"/>
        <v>16.000036972677194</v>
      </c>
      <c r="K35" s="241">
        <v>2.8</v>
      </c>
      <c r="L35" s="144">
        <f t="shared" si="6"/>
        <v>37.22</v>
      </c>
      <c r="M35" s="143">
        <f t="shared" si="9"/>
        <v>39.467726077497858</v>
      </c>
      <c r="N35" s="143">
        <f t="shared" si="10"/>
        <v>0</v>
      </c>
      <c r="O35" s="143">
        <f t="shared" si="11"/>
        <v>21.206728953433903</v>
      </c>
      <c r="P35" s="143">
        <f t="shared" si="12"/>
        <v>29.301283654346502</v>
      </c>
      <c r="Q35" s="143">
        <f t="shared" si="13"/>
        <v>0</v>
      </c>
      <c r="R35" s="143">
        <f t="shared" si="7"/>
        <v>39.467726077497858</v>
      </c>
      <c r="S35" s="140">
        <f t="shared" si="1"/>
        <v>0</v>
      </c>
      <c r="T35" s="145">
        <f t="shared" si="8"/>
        <v>0</v>
      </c>
    </row>
    <row r="36" spans="1:20" x14ac:dyDescent="0.25">
      <c r="A36" s="126">
        <f>'05-2021'!A42</f>
        <v>44318.291666666591</v>
      </c>
      <c r="B36" s="177">
        <v>230.3</v>
      </c>
      <c r="C36" s="178">
        <v>3728.5569999999998</v>
      </c>
      <c r="D36" s="177">
        <v>58.084000000000003</v>
      </c>
      <c r="E36" s="178">
        <v>940.37699999999995</v>
      </c>
      <c r="F36" s="179">
        <f t="shared" si="2"/>
        <v>172.21600000000001</v>
      </c>
      <c r="G36" s="179">
        <f t="shared" si="3"/>
        <v>2788.18</v>
      </c>
      <c r="H36" s="142">
        <f>'05-2021'!P42</f>
        <v>0</v>
      </c>
      <c r="I36" s="180">
        <f t="shared" si="4"/>
        <v>172.21600000000001</v>
      </c>
      <c r="J36" s="143">
        <f t="shared" si="5"/>
        <v>16.190017187717746</v>
      </c>
      <c r="K36" s="241">
        <v>2.8</v>
      </c>
      <c r="L36" s="144">
        <f t="shared" si="6"/>
        <v>37.22</v>
      </c>
      <c r="M36" s="143">
        <f t="shared" si="9"/>
        <v>39.467726077497858</v>
      </c>
      <c r="N36" s="143">
        <f t="shared" si="10"/>
        <v>0</v>
      </c>
      <c r="O36" s="143">
        <f t="shared" si="11"/>
        <v>21.206728953433903</v>
      </c>
      <c r="P36" s="143">
        <f t="shared" si="12"/>
        <v>29.301283654346502</v>
      </c>
      <c r="Q36" s="143">
        <f t="shared" si="13"/>
        <v>0</v>
      </c>
      <c r="R36" s="143">
        <f t="shared" si="7"/>
        <v>39.467726077497858</v>
      </c>
      <c r="S36" s="140">
        <f t="shared" si="1"/>
        <v>0</v>
      </c>
      <c r="T36" s="145">
        <f t="shared" si="8"/>
        <v>0</v>
      </c>
    </row>
    <row r="37" spans="1:20" x14ac:dyDescent="0.25">
      <c r="A37" s="126">
        <f>'05-2021'!A43</f>
        <v>44318.333333333256</v>
      </c>
      <c r="B37" s="177">
        <v>235.7</v>
      </c>
      <c r="C37" s="178">
        <v>3966.8310000000001</v>
      </c>
      <c r="D37" s="177">
        <v>53.427</v>
      </c>
      <c r="E37" s="178">
        <v>899.18</v>
      </c>
      <c r="F37" s="179">
        <f t="shared" si="2"/>
        <v>182.273</v>
      </c>
      <c r="G37" s="179">
        <f t="shared" si="3"/>
        <v>3067.6510000000003</v>
      </c>
      <c r="H37" s="142">
        <f>'05-2021'!P43</f>
        <v>0</v>
      </c>
      <c r="I37" s="180">
        <f t="shared" si="4"/>
        <v>182.273</v>
      </c>
      <c r="J37" s="143">
        <f t="shared" si="5"/>
        <v>16.829980304268872</v>
      </c>
      <c r="K37" s="241">
        <v>2.8</v>
      </c>
      <c r="L37" s="144">
        <f t="shared" si="6"/>
        <v>37.22</v>
      </c>
      <c r="M37" s="143">
        <f t="shared" si="9"/>
        <v>39.467726077497858</v>
      </c>
      <c r="N37" s="143">
        <f t="shared" si="10"/>
        <v>0</v>
      </c>
      <c r="O37" s="143">
        <f t="shared" si="11"/>
        <v>21.206728953433903</v>
      </c>
      <c r="P37" s="143">
        <f t="shared" si="12"/>
        <v>29.301283654346502</v>
      </c>
      <c r="Q37" s="143">
        <f t="shared" si="13"/>
        <v>0</v>
      </c>
      <c r="R37" s="143">
        <f t="shared" si="7"/>
        <v>39.467726077497858</v>
      </c>
      <c r="S37" s="140">
        <f t="shared" si="1"/>
        <v>0</v>
      </c>
      <c r="T37" s="145">
        <f t="shared" si="8"/>
        <v>0</v>
      </c>
    </row>
    <row r="38" spans="1:20" x14ac:dyDescent="0.25">
      <c r="A38" s="126">
        <f>'05-2021'!A44</f>
        <v>44318.37499999992</v>
      </c>
      <c r="B38" s="177">
        <v>271.39999999999998</v>
      </c>
      <c r="C38" s="178">
        <v>4936.7659999999996</v>
      </c>
      <c r="D38" s="177">
        <v>69.278000000000006</v>
      </c>
      <c r="E38" s="178">
        <v>1260.17</v>
      </c>
      <c r="F38" s="179">
        <f t="shared" si="2"/>
        <v>202.12199999999996</v>
      </c>
      <c r="G38" s="179">
        <f t="shared" si="3"/>
        <v>3676.5959999999995</v>
      </c>
      <c r="H38" s="142">
        <f>'05-2021'!P44</f>
        <v>74.260000000000048</v>
      </c>
      <c r="I38" s="180">
        <f t="shared" si="4"/>
        <v>127.86199999999991</v>
      </c>
      <c r="J38" s="143">
        <f t="shared" si="5"/>
        <v>18.189984266927897</v>
      </c>
      <c r="K38" s="241">
        <v>2.8</v>
      </c>
      <c r="L38" s="144">
        <f t="shared" si="6"/>
        <v>37.22</v>
      </c>
      <c r="M38" s="143">
        <f t="shared" si="9"/>
        <v>39.467726077497858</v>
      </c>
      <c r="N38" s="143">
        <f t="shared" si="10"/>
        <v>0</v>
      </c>
      <c r="O38" s="143">
        <f t="shared" si="11"/>
        <v>21.206728953433903</v>
      </c>
      <c r="P38" s="143">
        <f t="shared" si="12"/>
        <v>29.301283654346502</v>
      </c>
      <c r="Q38" s="143">
        <f t="shared" si="13"/>
        <v>0</v>
      </c>
      <c r="R38" s="143">
        <f t="shared" si="7"/>
        <v>39.467726077497858</v>
      </c>
      <c r="S38" s="140">
        <f t="shared" si="1"/>
        <v>0</v>
      </c>
      <c r="T38" s="145">
        <f t="shared" si="8"/>
        <v>0</v>
      </c>
    </row>
    <row r="39" spans="1:20" x14ac:dyDescent="0.25">
      <c r="A39" s="126">
        <f>'05-2021'!A45</f>
        <v>44318.416666666584</v>
      </c>
      <c r="B39" s="177">
        <v>219.6</v>
      </c>
      <c r="C39" s="178">
        <v>4361.2560000000003</v>
      </c>
      <c r="D39" s="177">
        <v>11.406000000000001</v>
      </c>
      <c r="E39" s="178">
        <v>226.51499999999999</v>
      </c>
      <c r="F39" s="179">
        <f t="shared" si="2"/>
        <v>208.19399999999999</v>
      </c>
      <c r="G39" s="179">
        <f t="shared" si="3"/>
        <v>4134.741</v>
      </c>
      <c r="H39" s="142">
        <f>'05-2021'!P45</f>
        <v>0</v>
      </c>
      <c r="I39" s="180">
        <f t="shared" si="4"/>
        <v>208.19399999999999</v>
      </c>
      <c r="J39" s="143">
        <f t="shared" si="5"/>
        <v>19.86003919421309</v>
      </c>
      <c r="K39" s="241">
        <v>2.8</v>
      </c>
      <c r="L39" s="144">
        <f t="shared" si="6"/>
        <v>37.22</v>
      </c>
      <c r="M39" s="143">
        <f t="shared" si="9"/>
        <v>39.467726077497858</v>
      </c>
      <c r="N39" s="143">
        <f t="shared" si="10"/>
        <v>0</v>
      </c>
      <c r="O39" s="143">
        <f t="shared" si="11"/>
        <v>21.206728953433903</v>
      </c>
      <c r="P39" s="143">
        <f t="shared" si="12"/>
        <v>29.301283654346502</v>
      </c>
      <c r="Q39" s="143">
        <f t="shared" si="13"/>
        <v>0</v>
      </c>
      <c r="R39" s="143">
        <f t="shared" si="7"/>
        <v>39.467726077497858</v>
      </c>
      <c r="S39" s="140">
        <f t="shared" si="1"/>
        <v>0</v>
      </c>
      <c r="T39" s="145">
        <f t="shared" si="8"/>
        <v>0</v>
      </c>
    </row>
    <row r="40" spans="1:20" x14ac:dyDescent="0.25">
      <c r="A40" s="126">
        <f>'05-2021'!A46</f>
        <v>44318.458333333248</v>
      </c>
      <c r="B40" s="177">
        <v>262.10000000000002</v>
      </c>
      <c r="C40" s="178">
        <v>5462.1639999999998</v>
      </c>
      <c r="D40" s="177">
        <v>62.822000000000003</v>
      </c>
      <c r="E40" s="178">
        <v>1309.202</v>
      </c>
      <c r="F40" s="179">
        <f t="shared" si="2"/>
        <v>199.27800000000002</v>
      </c>
      <c r="G40" s="179">
        <f t="shared" si="3"/>
        <v>4152.9619999999995</v>
      </c>
      <c r="H40" s="142">
        <f>'05-2021'!P46</f>
        <v>0</v>
      </c>
      <c r="I40" s="180">
        <f t="shared" si="4"/>
        <v>199.27800000000002</v>
      </c>
      <c r="J40" s="143">
        <f t="shared" si="5"/>
        <v>20.840042553618559</v>
      </c>
      <c r="K40" s="241">
        <v>2.8</v>
      </c>
      <c r="L40" s="144">
        <f t="shared" si="6"/>
        <v>37.22</v>
      </c>
      <c r="M40" s="143">
        <f t="shared" si="9"/>
        <v>39.467726077497858</v>
      </c>
      <c r="N40" s="143">
        <f t="shared" si="10"/>
        <v>0</v>
      </c>
      <c r="O40" s="143">
        <f t="shared" si="11"/>
        <v>21.206728953433903</v>
      </c>
      <c r="P40" s="143">
        <f t="shared" si="12"/>
        <v>29.301283654346502</v>
      </c>
      <c r="Q40" s="143">
        <f t="shared" si="13"/>
        <v>0</v>
      </c>
      <c r="R40" s="143">
        <f t="shared" si="7"/>
        <v>39.467726077497858</v>
      </c>
      <c r="S40" s="140">
        <f t="shared" si="1"/>
        <v>0</v>
      </c>
      <c r="T40" s="145">
        <f t="shared" si="8"/>
        <v>0</v>
      </c>
    </row>
    <row r="41" spans="1:20" x14ac:dyDescent="0.25">
      <c r="A41" s="126">
        <f>'05-2021'!A47</f>
        <v>44318.499999999913</v>
      </c>
      <c r="B41" s="177">
        <v>247.2</v>
      </c>
      <c r="C41" s="178">
        <v>5465.5919999999996</v>
      </c>
      <c r="D41" s="177">
        <v>49.335999999999999</v>
      </c>
      <c r="E41" s="178">
        <v>1090.81</v>
      </c>
      <c r="F41" s="179">
        <f t="shared" si="2"/>
        <v>197.86399999999998</v>
      </c>
      <c r="G41" s="179">
        <f t="shared" si="3"/>
        <v>4374.7819999999992</v>
      </c>
      <c r="H41" s="142">
        <f>'05-2021'!P47</f>
        <v>0</v>
      </c>
      <c r="I41" s="180">
        <f t="shared" si="4"/>
        <v>197.86399999999998</v>
      </c>
      <c r="J41" s="143">
        <f t="shared" si="5"/>
        <v>22.110045283629159</v>
      </c>
      <c r="K41" s="241">
        <v>2.8</v>
      </c>
      <c r="L41" s="144">
        <f t="shared" si="6"/>
        <v>37.22</v>
      </c>
      <c r="M41" s="143">
        <f t="shared" si="9"/>
        <v>39.467726077497858</v>
      </c>
      <c r="N41" s="143">
        <f t="shared" si="10"/>
        <v>0</v>
      </c>
      <c r="O41" s="143">
        <f t="shared" si="11"/>
        <v>21.206728953433903</v>
      </c>
      <c r="P41" s="143">
        <f t="shared" si="12"/>
        <v>29.301283654346502</v>
      </c>
      <c r="Q41" s="143">
        <f t="shared" si="13"/>
        <v>0</v>
      </c>
      <c r="R41" s="143">
        <f t="shared" si="7"/>
        <v>39.467726077497858</v>
      </c>
      <c r="S41" s="140">
        <f t="shared" si="1"/>
        <v>0</v>
      </c>
      <c r="T41" s="145">
        <f t="shared" si="8"/>
        <v>0</v>
      </c>
    </row>
    <row r="42" spans="1:20" x14ac:dyDescent="0.25">
      <c r="A42" s="126">
        <f>'05-2021'!A48</f>
        <v>44318.541666666577</v>
      </c>
      <c r="B42" s="177">
        <v>214.7</v>
      </c>
      <c r="C42" s="178">
        <v>5099.125</v>
      </c>
      <c r="D42" s="177">
        <v>3.9860000000000002</v>
      </c>
      <c r="E42" s="178">
        <v>94.668000000000006</v>
      </c>
      <c r="F42" s="179">
        <f t="shared" si="2"/>
        <v>210.714</v>
      </c>
      <c r="G42" s="179">
        <f t="shared" si="3"/>
        <v>5004.4570000000003</v>
      </c>
      <c r="H42" s="142">
        <f>'05-2021'!P48</f>
        <v>0</v>
      </c>
      <c r="I42" s="180">
        <f t="shared" si="4"/>
        <v>210.714</v>
      </c>
      <c r="J42" s="143">
        <f t="shared" si="5"/>
        <v>23.749997627115427</v>
      </c>
      <c r="K42" s="241">
        <v>2.8</v>
      </c>
      <c r="L42" s="144">
        <f t="shared" si="6"/>
        <v>37.22</v>
      </c>
      <c r="M42" s="143">
        <f t="shared" si="9"/>
        <v>39.467726077497858</v>
      </c>
      <c r="N42" s="143">
        <f t="shared" si="10"/>
        <v>0</v>
      </c>
      <c r="O42" s="143">
        <f t="shared" si="11"/>
        <v>21.206728953433903</v>
      </c>
      <c r="P42" s="143">
        <f t="shared" si="12"/>
        <v>29.301283654346502</v>
      </c>
      <c r="Q42" s="143">
        <f t="shared" si="13"/>
        <v>0</v>
      </c>
      <c r="R42" s="143">
        <f t="shared" si="7"/>
        <v>39.467726077497858</v>
      </c>
      <c r="S42" s="140">
        <f t="shared" si="1"/>
        <v>0</v>
      </c>
      <c r="T42" s="145">
        <f t="shared" si="8"/>
        <v>0</v>
      </c>
    </row>
    <row r="43" spans="1:20" x14ac:dyDescent="0.25">
      <c r="A43" s="126">
        <f>'05-2021'!A49</f>
        <v>44318.583333333241</v>
      </c>
      <c r="B43" s="177">
        <v>220.09</v>
      </c>
      <c r="C43" s="178">
        <v>5402.4072399999995</v>
      </c>
      <c r="D43" s="177">
        <v>0</v>
      </c>
      <c r="E43" s="178">
        <v>0</v>
      </c>
      <c r="F43" s="179">
        <f t="shared" si="2"/>
        <v>220.09</v>
      </c>
      <c r="G43" s="179">
        <f t="shared" si="3"/>
        <v>5402.4072399999995</v>
      </c>
      <c r="H43" s="142">
        <f>'05-2021'!P49</f>
        <v>4.1300000000000523</v>
      </c>
      <c r="I43" s="180">
        <f t="shared" si="4"/>
        <v>215.95999999999995</v>
      </c>
      <c r="J43" s="143">
        <f t="shared" si="5"/>
        <v>24.54635485483211</v>
      </c>
      <c r="K43" s="241">
        <v>2.8</v>
      </c>
      <c r="L43" s="144">
        <f t="shared" si="6"/>
        <v>37.22</v>
      </c>
      <c r="M43" s="143">
        <f t="shared" si="9"/>
        <v>39.467726077497858</v>
      </c>
      <c r="N43" s="143">
        <f t="shared" si="10"/>
        <v>0</v>
      </c>
      <c r="O43" s="143">
        <f t="shared" si="11"/>
        <v>21.206728953433903</v>
      </c>
      <c r="P43" s="143">
        <f t="shared" si="12"/>
        <v>29.301283654346502</v>
      </c>
      <c r="Q43" s="143">
        <f t="shared" si="13"/>
        <v>0</v>
      </c>
      <c r="R43" s="143">
        <f t="shared" si="7"/>
        <v>39.467726077497858</v>
      </c>
      <c r="S43" s="140">
        <f t="shared" si="1"/>
        <v>0</v>
      </c>
      <c r="T43" s="145">
        <f t="shared" si="8"/>
        <v>0</v>
      </c>
    </row>
    <row r="44" spans="1:20" x14ac:dyDescent="0.25">
      <c r="A44" s="126">
        <f>'05-2021'!A50</f>
        <v>44318.624999999905</v>
      </c>
      <c r="B44" s="177">
        <v>232.047</v>
      </c>
      <c r="C44" s="178">
        <v>6149.1043340000006</v>
      </c>
      <c r="D44" s="177">
        <v>0</v>
      </c>
      <c r="E44" s="178">
        <v>0</v>
      </c>
      <c r="F44" s="179">
        <f t="shared" si="2"/>
        <v>232.047</v>
      </c>
      <c r="G44" s="179">
        <f t="shared" si="3"/>
        <v>6149.1043340000006</v>
      </c>
      <c r="H44" s="142">
        <f>'05-2021'!P50</f>
        <v>37.360000000000014</v>
      </c>
      <c r="I44" s="180">
        <f t="shared" si="4"/>
        <v>194.68699999999998</v>
      </c>
      <c r="J44" s="143">
        <f t="shared" si="5"/>
        <v>26.499391649105572</v>
      </c>
      <c r="K44" s="241">
        <v>2.8</v>
      </c>
      <c r="L44" s="144">
        <f t="shared" si="6"/>
        <v>37.22</v>
      </c>
      <c r="M44" s="143">
        <f t="shared" si="9"/>
        <v>39.467726077497858</v>
      </c>
      <c r="N44" s="143">
        <f t="shared" si="10"/>
        <v>0</v>
      </c>
      <c r="O44" s="143">
        <f t="shared" si="11"/>
        <v>21.206728953433903</v>
      </c>
      <c r="P44" s="143">
        <f t="shared" si="12"/>
        <v>29.301283654346502</v>
      </c>
      <c r="Q44" s="143">
        <f t="shared" si="13"/>
        <v>0</v>
      </c>
      <c r="R44" s="143">
        <f t="shared" si="7"/>
        <v>39.467726077497858</v>
      </c>
      <c r="S44" s="140">
        <f t="shared" si="1"/>
        <v>0</v>
      </c>
      <c r="T44" s="145">
        <f t="shared" si="8"/>
        <v>0</v>
      </c>
    </row>
    <row r="45" spans="1:20" x14ac:dyDescent="0.25">
      <c r="A45" s="126">
        <f>'05-2021'!A51</f>
        <v>44318.66666666657</v>
      </c>
      <c r="B45" s="177">
        <v>195.60599999999999</v>
      </c>
      <c r="C45" s="178">
        <v>11075.972526</v>
      </c>
      <c r="D45" s="177">
        <v>0</v>
      </c>
      <c r="E45" s="178">
        <v>0</v>
      </c>
      <c r="F45" s="179">
        <f t="shared" si="2"/>
        <v>195.60599999999999</v>
      </c>
      <c r="G45" s="179">
        <f t="shared" si="3"/>
        <v>11075.972526</v>
      </c>
      <c r="H45" s="142">
        <f>'05-2021'!P51</f>
        <v>0</v>
      </c>
      <c r="I45" s="180">
        <f t="shared" si="4"/>
        <v>195.60599999999999</v>
      </c>
      <c r="J45" s="143">
        <f t="shared" si="5"/>
        <v>56.623889481917729</v>
      </c>
      <c r="K45" s="241">
        <v>2.8</v>
      </c>
      <c r="L45" s="144">
        <f t="shared" si="6"/>
        <v>37.22</v>
      </c>
      <c r="M45" s="143">
        <f t="shared" si="9"/>
        <v>39.467726077497858</v>
      </c>
      <c r="N45" s="143">
        <f t="shared" si="10"/>
        <v>0</v>
      </c>
      <c r="O45" s="143">
        <f t="shared" si="11"/>
        <v>21.206728953433903</v>
      </c>
      <c r="P45" s="143">
        <f t="shared" si="12"/>
        <v>29.301283654346502</v>
      </c>
      <c r="Q45" s="143">
        <f t="shared" si="13"/>
        <v>0</v>
      </c>
      <c r="R45" s="143">
        <f t="shared" si="7"/>
        <v>39.467726077497858</v>
      </c>
      <c r="S45" s="140">
        <f t="shared" si="1"/>
        <v>17.156163404419871</v>
      </c>
      <c r="T45" s="145">
        <f t="shared" si="8"/>
        <v>3355.8484988849532</v>
      </c>
    </row>
    <row r="46" spans="1:20" x14ac:dyDescent="0.25">
      <c r="A46" s="126">
        <f>'05-2021'!A52</f>
        <v>44318.708333333234</v>
      </c>
      <c r="B46" s="177">
        <v>189.99299999999999</v>
      </c>
      <c r="C46" s="178">
        <v>5363.7478530000008</v>
      </c>
      <c r="D46" s="177">
        <v>0</v>
      </c>
      <c r="E46" s="178">
        <v>0</v>
      </c>
      <c r="F46" s="179">
        <f t="shared" si="2"/>
        <v>189.99299999999999</v>
      </c>
      <c r="G46" s="179">
        <f t="shared" si="3"/>
        <v>5363.7478530000008</v>
      </c>
      <c r="H46" s="142">
        <f>'05-2021'!P52</f>
        <v>0</v>
      </c>
      <c r="I46" s="180">
        <f t="shared" si="4"/>
        <v>189.99299999999999</v>
      </c>
      <c r="J46" s="143">
        <f t="shared" si="5"/>
        <v>28.231291958124778</v>
      </c>
      <c r="K46" s="241">
        <v>2.8</v>
      </c>
      <c r="L46" s="144">
        <f t="shared" si="6"/>
        <v>37.22</v>
      </c>
      <c r="M46" s="143">
        <f t="shared" si="9"/>
        <v>39.467726077497858</v>
      </c>
      <c r="N46" s="143">
        <f t="shared" si="10"/>
        <v>0</v>
      </c>
      <c r="O46" s="143">
        <f t="shared" si="11"/>
        <v>21.206728953433903</v>
      </c>
      <c r="P46" s="143">
        <f t="shared" si="12"/>
        <v>29.301283654346502</v>
      </c>
      <c r="Q46" s="143">
        <f t="shared" si="13"/>
        <v>0</v>
      </c>
      <c r="R46" s="143">
        <f t="shared" si="7"/>
        <v>39.467726077497858</v>
      </c>
      <c r="S46" s="140">
        <f t="shared" si="1"/>
        <v>0</v>
      </c>
      <c r="T46" s="145">
        <f t="shared" si="8"/>
        <v>0</v>
      </c>
    </row>
    <row r="47" spans="1:20" x14ac:dyDescent="0.25">
      <c r="A47" s="126">
        <f>'05-2021'!A53</f>
        <v>44318.749999999898</v>
      </c>
      <c r="B47" s="177">
        <v>185.173</v>
      </c>
      <c r="C47" s="178">
        <v>6410.5350909999997</v>
      </c>
      <c r="D47" s="177">
        <v>0</v>
      </c>
      <c r="E47" s="178">
        <v>0</v>
      </c>
      <c r="F47" s="179">
        <f t="shared" si="2"/>
        <v>185.173</v>
      </c>
      <c r="G47" s="179">
        <f t="shared" si="3"/>
        <v>6410.5350909999997</v>
      </c>
      <c r="H47" s="142">
        <f>'05-2021'!P53</f>
        <v>0</v>
      </c>
      <c r="I47" s="180">
        <f t="shared" si="4"/>
        <v>185.173</v>
      </c>
      <c r="J47" s="143">
        <f t="shared" si="5"/>
        <v>34.619167432617061</v>
      </c>
      <c r="K47" s="241">
        <v>2.8</v>
      </c>
      <c r="L47" s="144">
        <f t="shared" si="6"/>
        <v>37.22</v>
      </c>
      <c r="M47" s="143">
        <f t="shared" si="9"/>
        <v>39.467726077497858</v>
      </c>
      <c r="N47" s="143">
        <f t="shared" si="10"/>
        <v>0</v>
      </c>
      <c r="O47" s="143">
        <f t="shared" si="11"/>
        <v>21.206728953433903</v>
      </c>
      <c r="P47" s="143">
        <f t="shared" si="12"/>
        <v>29.301283654346502</v>
      </c>
      <c r="Q47" s="143">
        <f t="shared" si="13"/>
        <v>0</v>
      </c>
      <c r="R47" s="143">
        <f t="shared" si="7"/>
        <v>39.467726077497858</v>
      </c>
      <c r="S47" s="140">
        <f t="shared" si="1"/>
        <v>0</v>
      </c>
      <c r="T47" s="145">
        <f t="shared" si="8"/>
        <v>0</v>
      </c>
    </row>
    <row r="48" spans="1:20" x14ac:dyDescent="0.25">
      <c r="A48" s="126">
        <f>'05-2021'!A54</f>
        <v>44318.791666666562</v>
      </c>
      <c r="B48" s="177">
        <v>150.48099999999999</v>
      </c>
      <c r="C48" s="178">
        <v>4594.2053779999997</v>
      </c>
      <c r="D48" s="177">
        <v>0</v>
      </c>
      <c r="E48" s="178">
        <v>0</v>
      </c>
      <c r="F48" s="179">
        <f t="shared" si="2"/>
        <v>150.48099999999999</v>
      </c>
      <c r="G48" s="179">
        <f t="shared" si="3"/>
        <v>4594.2053779999997</v>
      </c>
      <c r="H48" s="142">
        <f>'05-2021'!P54</f>
        <v>0</v>
      </c>
      <c r="I48" s="180">
        <f t="shared" si="4"/>
        <v>150.48099999999999</v>
      </c>
      <c r="J48" s="143">
        <f t="shared" si="5"/>
        <v>30.530135884264457</v>
      </c>
      <c r="K48" s="241">
        <v>2.8</v>
      </c>
      <c r="L48" s="144">
        <f t="shared" si="6"/>
        <v>37.22</v>
      </c>
      <c r="M48" s="143">
        <f t="shared" si="9"/>
        <v>39.467726077497858</v>
      </c>
      <c r="N48" s="143">
        <f t="shared" si="10"/>
        <v>0</v>
      </c>
      <c r="O48" s="143">
        <f t="shared" si="11"/>
        <v>21.206728953433903</v>
      </c>
      <c r="P48" s="143">
        <f t="shared" si="12"/>
        <v>29.301283654346502</v>
      </c>
      <c r="Q48" s="143">
        <f t="shared" si="13"/>
        <v>0</v>
      </c>
      <c r="R48" s="143">
        <f t="shared" si="7"/>
        <v>39.467726077497858</v>
      </c>
      <c r="S48" s="140">
        <f t="shared" si="1"/>
        <v>0</v>
      </c>
      <c r="T48" s="145">
        <f t="shared" si="8"/>
        <v>0</v>
      </c>
    </row>
    <row r="49" spans="1:20" x14ac:dyDescent="0.25">
      <c r="A49" s="126">
        <f>'05-2021'!A55</f>
        <v>44318.833333333227</v>
      </c>
      <c r="B49" s="177">
        <v>158.49700000000001</v>
      </c>
      <c r="C49" s="178">
        <v>4486.7330760000004</v>
      </c>
      <c r="D49" s="177">
        <v>0</v>
      </c>
      <c r="E49" s="178">
        <v>0</v>
      </c>
      <c r="F49" s="179">
        <f t="shared" si="2"/>
        <v>158.49700000000001</v>
      </c>
      <c r="G49" s="179">
        <f t="shared" si="3"/>
        <v>4486.7330760000004</v>
      </c>
      <c r="H49" s="142">
        <f>'05-2021'!P55</f>
        <v>0</v>
      </c>
      <c r="I49" s="180">
        <f t="shared" si="4"/>
        <v>158.49700000000001</v>
      </c>
      <c r="J49" s="143">
        <f t="shared" si="5"/>
        <v>28.308</v>
      </c>
      <c r="K49" s="241">
        <v>2.8</v>
      </c>
      <c r="L49" s="144">
        <f t="shared" si="6"/>
        <v>37.22</v>
      </c>
      <c r="M49" s="143">
        <f t="shared" si="9"/>
        <v>39.467726077497858</v>
      </c>
      <c r="N49" s="143">
        <f t="shared" si="10"/>
        <v>0</v>
      </c>
      <c r="O49" s="143">
        <f t="shared" si="11"/>
        <v>21.206728953433903</v>
      </c>
      <c r="P49" s="143">
        <f t="shared" si="12"/>
        <v>29.301283654346502</v>
      </c>
      <c r="Q49" s="143">
        <f t="shared" si="13"/>
        <v>0</v>
      </c>
      <c r="R49" s="143">
        <f t="shared" si="7"/>
        <v>39.467726077497858</v>
      </c>
      <c r="S49" s="140">
        <f t="shared" si="1"/>
        <v>0</v>
      </c>
      <c r="T49" s="145">
        <f t="shared" si="8"/>
        <v>0</v>
      </c>
    </row>
    <row r="50" spans="1:20" x14ac:dyDescent="0.25">
      <c r="A50" s="126">
        <f>'05-2021'!A56</f>
        <v>44318.874999999891</v>
      </c>
      <c r="B50" s="177">
        <v>125.07</v>
      </c>
      <c r="C50" s="178">
        <v>4811.31783</v>
      </c>
      <c r="D50" s="177">
        <v>0.6</v>
      </c>
      <c r="E50" s="178">
        <v>23.082000000000001</v>
      </c>
      <c r="F50" s="179">
        <f t="shared" si="2"/>
        <v>124.47</v>
      </c>
      <c r="G50" s="179">
        <f t="shared" si="3"/>
        <v>4788.2358299999996</v>
      </c>
      <c r="H50" s="142">
        <f>'05-2021'!P56</f>
        <v>0</v>
      </c>
      <c r="I50" s="180">
        <f t="shared" si="4"/>
        <v>124.47</v>
      </c>
      <c r="J50" s="143">
        <f t="shared" si="5"/>
        <v>38.46899517956134</v>
      </c>
      <c r="K50" s="241">
        <v>2.8</v>
      </c>
      <c r="L50" s="144">
        <f t="shared" si="6"/>
        <v>37.22</v>
      </c>
      <c r="M50" s="143">
        <f t="shared" si="9"/>
        <v>39.467726077497858</v>
      </c>
      <c r="N50" s="143">
        <f t="shared" si="10"/>
        <v>0</v>
      </c>
      <c r="O50" s="143">
        <f t="shared" si="11"/>
        <v>21.206728953433903</v>
      </c>
      <c r="P50" s="143">
        <f t="shared" si="12"/>
        <v>29.301283654346502</v>
      </c>
      <c r="Q50" s="143">
        <f t="shared" si="13"/>
        <v>0</v>
      </c>
      <c r="R50" s="143">
        <f t="shared" si="7"/>
        <v>39.467726077497858</v>
      </c>
      <c r="S50" s="140">
        <f t="shared" si="1"/>
        <v>0</v>
      </c>
      <c r="T50" s="145">
        <f t="shared" si="8"/>
        <v>0</v>
      </c>
    </row>
    <row r="51" spans="1:20" x14ac:dyDescent="0.25">
      <c r="A51" s="126">
        <f>'05-2021'!A57</f>
        <v>44318.916666666555</v>
      </c>
      <c r="B51" s="177">
        <v>123.699</v>
      </c>
      <c r="C51" s="178">
        <v>3417.7203059999997</v>
      </c>
      <c r="D51" s="177">
        <v>0</v>
      </c>
      <c r="E51" s="178">
        <v>0</v>
      </c>
      <c r="F51" s="179">
        <f t="shared" si="2"/>
        <v>123.699</v>
      </c>
      <c r="G51" s="179">
        <f t="shared" si="3"/>
        <v>3417.7203059999997</v>
      </c>
      <c r="H51" s="142">
        <f>'05-2021'!P57</f>
        <v>0</v>
      </c>
      <c r="I51" s="180">
        <f t="shared" si="4"/>
        <v>123.699</v>
      </c>
      <c r="J51" s="143">
        <f t="shared" si="5"/>
        <v>27.629328499017774</v>
      </c>
      <c r="K51" s="241">
        <v>2.8</v>
      </c>
      <c r="L51" s="144">
        <f t="shared" si="6"/>
        <v>37.22</v>
      </c>
      <c r="M51" s="143">
        <f t="shared" si="9"/>
        <v>39.467726077497858</v>
      </c>
      <c r="N51" s="143">
        <f t="shared" si="10"/>
        <v>0</v>
      </c>
      <c r="O51" s="143">
        <f t="shared" si="11"/>
        <v>21.206728953433903</v>
      </c>
      <c r="P51" s="143">
        <f t="shared" si="12"/>
        <v>29.301283654346502</v>
      </c>
      <c r="Q51" s="143">
        <f t="shared" si="13"/>
        <v>0</v>
      </c>
      <c r="R51" s="143">
        <f t="shared" si="7"/>
        <v>39.467726077497858</v>
      </c>
      <c r="S51" s="140">
        <f t="shared" si="1"/>
        <v>0</v>
      </c>
      <c r="T51" s="145">
        <f t="shared" si="8"/>
        <v>0</v>
      </c>
    </row>
    <row r="52" spans="1:20" x14ac:dyDescent="0.25">
      <c r="A52" s="126">
        <f>'05-2021'!A58</f>
        <v>44318.958333333219</v>
      </c>
      <c r="B52" s="177">
        <v>111.52500000000001</v>
      </c>
      <c r="C52" s="178">
        <v>2858.3857499999999</v>
      </c>
      <c r="D52" s="177">
        <v>0</v>
      </c>
      <c r="E52" s="178">
        <v>0</v>
      </c>
      <c r="F52" s="179">
        <f t="shared" si="2"/>
        <v>111.52500000000001</v>
      </c>
      <c r="G52" s="179">
        <f t="shared" si="3"/>
        <v>2858.3857499999999</v>
      </c>
      <c r="H52" s="142">
        <f>'05-2021'!P58</f>
        <v>0</v>
      </c>
      <c r="I52" s="180">
        <f t="shared" si="4"/>
        <v>111.52500000000001</v>
      </c>
      <c r="J52" s="143">
        <f t="shared" si="5"/>
        <v>25.63</v>
      </c>
      <c r="K52" s="241">
        <v>2.8</v>
      </c>
      <c r="L52" s="144">
        <f t="shared" si="6"/>
        <v>37.22</v>
      </c>
      <c r="M52" s="143">
        <f t="shared" si="9"/>
        <v>39.467726077497858</v>
      </c>
      <c r="N52" s="143">
        <f t="shared" si="10"/>
        <v>0</v>
      </c>
      <c r="O52" s="143">
        <f t="shared" si="11"/>
        <v>21.206728953433903</v>
      </c>
      <c r="P52" s="143">
        <f t="shared" si="12"/>
        <v>29.301283654346502</v>
      </c>
      <c r="Q52" s="143">
        <f t="shared" si="13"/>
        <v>0</v>
      </c>
      <c r="R52" s="143">
        <f t="shared" si="7"/>
        <v>39.467726077497858</v>
      </c>
      <c r="S52" s="140">
        <f t="shared" si="1"/>
        <v>0</v>
      </c>
      <c r="T52" s="145">
        <f t="shared" si="8"/>
        <v>0</v>
      </c>
    </row>
    <row r="53" spans="1:20" x14ac:dyDescent="0.25">
      <c r="A53" s="126">
        <f>'05-2021'!A59</f>
        <v>44318.999999999884</v>
      </c>
      <c r="B53" s="177">
        <v>201.7</v>
      </c>
      <c r="C53" s="178">
        <v>4556.4030000000002</v>
      </c>
      <c r="D53" s="177">
        <v>28.626000000000001</v>
      </c>
      <c r="E53" s="178">
        <v>646.65200000000004</v>
      </c>
      <c r="F53" s="179">
        <f t="shared" si="2"/>
        <v>173.07399999999998</v>
      </c>
      <c r="G53" s="179">
        <f t="shared" si="3"/>
        <v>3909.7510000000002</v>
      </c>
      <c r="H53" s="142">
        <f>'05-2021'!P59</f>
        <v>0</v>
      </c>
      <c r="I53" s="180">
        <f t="shared" si="4"/>
        <v>173.07399999999998</v>
      </c>
      <c r="J53" s="143">
        <f t="shared" si="5"/>
        <v>22.590053965355864</v>
      </c>
      <c r="K53" s="241">
        <v>2.8</v>
      </c>
      <c r="L53" s="144">
        <f t="shared" si="6"/>
        <v>37.22</v>
      </c>
      <c r="M53" s="143">
        <f t="shared" si="9"/>
        <v>39.467726077497858</v>
      </c>
      <c r="N53" s="143">
        <f t="shared" si="10"/>
        <v>0</v>
      </c>
      <c r="O53" s="143">
        <f t="shared" si="11"/>
        <v>21.206728953433903</v>
      </c>
      <c r="P53" s="143">
        <f t="shared" si="12"/>
        <v>29.301283654346502</v>
      </c>
      <c r="Q53" s="143">
        <f t="shared" si="13"/>
        <v>0</v>
      </c>
      <c r="R53" s="143">
        <f t="shared" si="7"/>
        <v>39.467726077497858</v>
      </c>
      <c r="S53" s="140">
        <f t="shared" si="1"/>
        <v>0</v>
      </c>
      <c r="T53" s="145">
        <f t="shared" si="8"/>
        <v>0</v>
      </c>
    </row>
    <row r="54" spans="1:20" x14ac:dyDescent="0.25">
      <c r="A54" s="126">
        <f>'05-2021'!A60</f>
        <v>44319.041666666548</v>
      </c>
      <c r="B54" s="177">
        <v>164.4</v>
      </c>
      <c r="C54" s="178">
        <v>3209.0880000000002</v>
      </c>
      <c r="D54" s="177">
        <v>0.84399999999999997</v>
      </c>
      <c r="E54" s="178">
        <v>16.475000000000001</v>
      </c>
      <c r="F54" s="179">
        <f t="shared" si="2"/>
        <v>163.55600000000001</v>
      </c>
      <c r="G54" s="179">
        <f t="shared" si="3"/>
        <v>3192.6130000000003</v>
      </c>
      <c r="H54" s="142">
        <f>'05-2021'!P60</f>
        <v>0</v>
      </c>
      <c r="I54" s="180">
        <f t="shared" si="4"/>
        <v>163.55600000000001</v>
      </c>
      <c r="J54" s="143">
        <f t="shared" si="5"/>
        <v>19.519999266306343</v>
      </c>
      <c r="K54" s="241">
        <v>2.8</v>
      </c>
      <c r="L54" s="144">
        <f t="shared" si="6"/>
        <v>37.22</v>
      </c>
      <c r="M54" s="143">
        <f t="shared" si="9"/>
        <v>39.467726077497858</v>
      </c>
      <c r="N54" s="143">
        <f t="shared" si="10"/>
        <v>0</v>
      </c>
      <c r="O54" s="143">
        <f t="shared" si="11"/>
        <v>21.206728953433903</v>
      </c>
      <c r="P54" s="143">
        <f t="shared" si="12"/>
        <v>29.301283654346502</v>
      </c>
      <c r="Q54" s="143">
        <f t="shared" si="13"/>
        <v>0</v>
      </c>
      <c r="R54" s="143">
        <f t="shared" si="7"/>
        <v>39.467726077497858</v>
      </c>
      <c r="S54" s="140">
        <f t="shared" si="1"/>
        <v>0</v>
      </c>
      <c r="T54" s="145">
        <f t="shared" si="8"/>
        <v>0</v>
      </c>
    </row>
    <row r="55" spans="1:20" x14ac:dyDescent="0.25">
      <c r="A55" s="126">
        <f>'05-2021'!A61</f>
        <v>44319.083333333212</v>
      </c>
      <c r="B55" s="177">
        <v>212.6</v>
      </c>
      <c r="C55" s="178">
        <v>3984.1239999999998</v>
      </c>
      <c r="D55" s="177">
        <v>64.31</v>
      </c>
      <c r="E55" s="178">
        <v>1205.1659999999999</v>
      </c>
      <c r="F55" s="179">
        <f t="shared" si="2"/>
        <v>148.29</v>
      </c>
      <c r="G55" s="179">
        <f t="shared" si="3"/>
        <v>2778.9579999999996</v>
      </c>
      <c r="H55" s="142">
        <f>'05-2021'!P61</f>
        <v>0</v>
      </c>
      <c r="I55" s="180">
        <f t="shared" si="4"/>
        <v>148.29</v>
      </c>
      <c r="J55" s="143">
        <f t="shared" si="5"/>
        <v>18.740022928046393</v>
      </c>
      <c r="K55" s="241">
        <v>2.8</v>
      </c>
      <c r="L55" s="144">
        <f t="shared" si="6"/>
        <v>37.22</v>
      </c>
      <c r="M55" s="143">
        <f t="shared" si="9"/>
        <v>39.467726077497858</v>
      </c>
      <c r="N55" s="143">
        <f t="shared" si="10"/>
        <v>0</v>
      </c>
      <c r="O55" s="143">
        <f t="shared" si="11"/>
        <v>21.206728953433903</v>
      </c>
      <c r="P55" s="143">
        <f t="shared" si="12"/>
        <v>29.301283654346502</v>
      </c>
      <c r="Q55" s="143">
        <f t="shared" si="13"/>
        <v>0</v>
      </c>
      <c r="R55" s="143">
        <f t="shared" si="7"/>
        <v>39.467726077497858</v>
      </c>
      <c r="S55" s="140">
        <f t="shared" si="1"/>
        <v>0</v>
      </c>
      <c r="T55" s="145">
        <f t="shared" si="8"/>
        <v>0</v>
      </c>
    </row>
    <row r="56" spans="1:20" x14ac:dyDescent="0.25">
      <c r="A56" s="126">
        <f>'05-2021'!A62</f>
        <v>44319.124999999876</v>
      </c>
      <c r="B56" s="177">
        <v>189.8</v>
      </c>
      <c r="C56" s="178">
        <v>3408.808</v>
      </c>
      <c r="D56" s="177">
        <v>45.002000000000002</v>
      </c>
      <c r="E56" s="178">
        <v>808.24</v>
      </c>
      <c r="F56" s="179">
        <f t="shared" si="2"/>
        <v>144.798</v>
      </c>
      <c r="G56" s="179">
        <f t="shared" si="3"/>
        <v>2600.5680000000002</v>
      </c>
      <c r="H56" s="142">
        <f>'05-2021'!P62</f>
        <v>14.850000000000023</v>
      </c>
      <c r="I56" s="180">
        <f t="shared" si="4"/>
        <v>129.94799999999998</v>
      </c>
      <c r="J56" s="143">
        <f t="shared" si="5"/>
        <v>17.959971822815234</v>
      </c>
      <c r="K56" s="241">
        <v>2.8</v>
      </c>
      <c r="L56" s="144">
        <f t="shared" si="6"/>
        <v>37.22</v>
      </c>
      <c r="M56" s="143">
        <f t="shared" si="9"/>
        <v>39.467726077497858</v>
      </c>
      <c r="N56" s="143">
        <f t="shared" si="10"/>
        <v>0</v>
      </c>
      <c r="O56" s="143">
        <f t="shared" si="11"/>
        <v>21.206728953433903</v>
      </c>
      <c r="P56" s="143">
        <f t="shared" si="12"/>
        <v>29.301283654346502</v>
      </c>
      <c r="Q56" s="143">
        <f t="shared" si="13"/>
        <v>0</v>
      </c>
      <c r="R56" s="143">
        <f t="shared" si="7"/>
        <v>39.467726077497858</v>
      </c>
      <c r="S56" s="140">
        <f t="shared" si="1"/>
        <v>0</v>
      </c>
      <c r="T56" s="145">
        <f t="shared" si="8"/>
        <v>0</v>
      </c>
    </row>
    <row r="57" spans="1:20" x14ac:dyDescent="0.25">
      <c r="A57" s="126">
        <f>'05-2021'!A63</f>
        <v>44319.166666666541</v>
      </c>
      <c r="B57" s="177">
        <v>165.1</v>
      </c>
      <c r="C57" s="178">
        <v>2937.1289999999999</v>
      </c>
      <c r="D57" s="177">
        <v>17.611999999999998</v>
      </c>
      <c r="E57" s="178">
        <v>313.32100000000003</v>
      </c>
      <c r="F57" s="179">
        <f t="shared" si="2"/>
        <v>147.488</v>
      </c>
      <c r="G57" s="179">
        <f t="shared" si="3"/>
        <v>2623.808</v>
      </c>
      <c r="H57" s="142">
        <f>'05-2021'!P63</f>
        <v>0</v>
      </c>
      <c r="I57" s="180">
        <f t="shared" si="4"/>
        <v>147.488</v>
      </c>
      <c r="J57" s="143">
        <f t="shared" si="5"/>
        <v>17.78997613365155</v>
      </c>
      <c r="K57" s="241">
        <v>2.8</v>
      </c>
      <c r="L57" s="144">
        <f t="shared" si="6"/>
        <v>37.22</v>
      </c>
      <c r="M57" s="143">
        <f t="shared" si="9"/>
        <v>39.467726077497858</v>
      </c>
      <c r="N57" s="143">
        <f t="shared" si="10"/>
        <v>0</v>
      </c>
      <c r="O57" s="143">
        <f t="shared" si="11"/>
        <v>21.206728953433903</v>
      </c>
      <c r="P57" s="143">
        <f t="shared" si="12"/>
        <v>29.301283654346502</v>
      </c>
      <c r="Q57" s="143">
        <f t="shared" si="13"/>
        <v>0</v>
      </c>
      <c r="R57" s="143">
        <f t="shared" si="7"/>
        <v>39.467726077497858</v>
      </c>
      <c r="S57" s="140">
        <f t="shared" si="1"/>
        <v>0</v>
      </c>
      <c r="T57" s="145">
        <f t="shared" si="8"/>
        <v>0</v>
      </c>
    </row>
    <row r="58" spans="1:20" x14ac:dyDescent="0.25">
      <c r="A58" s="126">
        <f>'05-2021'!A64</f>
        <v>44319.208333333205</v>
      </c>
      <c r="B58" s="177">
        <v>222</v>
      </c>
      <c r="C58" s="178">
        <v>4164.72</v>
      </c>
      <c r="D58" s="177">
        <v>71.692999999999998</v>
      </c>
      <c r="E58" s="178">
        <v>1344.9680000000001</v>
      </c>
      <c r="F58" s="179">
        <f t="shared" si="2"/>
        <v>150.30700000000002</v>
      </c>
      <c r="G58" s="179">
        <f t="shared" si="3"/>
        <v>2819.7520000000004</v>
      </c>
      <c r="H58" s="142">
        <f>'05-2021'!P64</f>
        <v>31.110000000000014</v>
      </c>
      <c r="I58" s="180">
        <f t="shared" si="4"/>
        <v>119.197</v>
      </c>
      <c r="J58" s="143">
        <f t="shared" si="5"/>
        <v>18.759951299673336</v>
      </c>
      <c r="K58" s="241">
        <v>2.8</v>
      </c>
      <c r="L58" s="144">
        <f t="shared" si="6"/>
        <v>37.22</v>
      </c>
      <c r="M58" s="143">
        <f t="shared" si="9"/>
        <v>39.467726077497858</v>
      </c>
      <c r="N58" s="143">
        <f t="shared" si="10"/>
        <v>0</v>
      </c>
      <c r="O58" s="143">
        <f t="shared" si="11"/>
        <v>21.206728953433903</v>
      </c>
      <c r="P58" s="143">
        <f t="shared" si="12"/>
        <v>29.301283654346502</v>
      </c>
      <c r="Q58" s="143">
        <f t="shared" si="13"/>
        <v>0</v>
      </c>
      <c r="R58" s="143">
        <f t="shared" si="7"/>
        <v>39.467726077497858</v>
      </c>
      <c r="S58" s="140">
        <f t="shared" si="1"/>
        <v>0</v>
      </c>
      <c r="T58" s="145">
        <f t="shared" si="8"/>
        <v>0</v>
      </c>
    </row>
    <row r="59" spans="1:20" x14ac:dyDescent="0.25">
      <c r="A59" s="126">
        <f>'05-2021'!A65</f>
        <v>44319.249999999869</v>
      </c>
      <c r="B59" s="177">
        <v>218.9</v>
      </c>
      <c r="C59" s="178">
        <v>4680.0820000000003</v>
      </c>
      <c r="D59" s="177">
        <v>56</v>
      </c>
      <c r="E59" s="178">
        <v>1197.271</v>
      </c>
      <c r="F59" s="179">
        <f t="shared" si="2"/>
        <v>162.9</v>
      </c>
      <c r="G59" s="179">
        <f t="shared" si="3"/>
        <v>3482.8110000000006</v>
      </c>
      <c r="H59" s="142">
        <f>'05-2021'!P65</f>
        <v>0</v>
      </c>
      <c r="I59" s="180">
        <f t="shared" si="4"/>
        <v>162.9</v>
      </c>
      <c r="J59" s="143">
        <f t="shared" si="5"/>
        <v>21.380055248618788</v>
      </c>
      <c r="K59" s="241">
        <v>2.8</v>
      </c>
      <c r="L59" s="144">
        <f t="shared" si="6"/>
        <v>37.22</v>
      </c>
      <c r="M59" s="143">
        <f t="shared" si="9"/>
        <v>39.467726077497858</v>
      </c>
      <c r="N59" s="143">
        <f t="shared" si="10"/>
        <v>0</v>
      </c>
      <c r="O59" s="143">
        <f t="shared" si="11"/>
        <v>21.206728953433903</v>
      </c>
      <c r="P59" s="143">
        <f t="shared" si="12"/>
        <v>29.301283654346502</v>
      </c>
      <c r="Q59" s="143">
        <f t="shared" si="13"/>
        <v>0</v>
      </c>
      <c r="R59" s="143">
        <f t="shared" si="7"/>
        <v>39.467726077497858</v>
      </c>
      <c r="S59" s="140">
        <f t="shared" si="1"/>
        <v>0</v>
      </c>
      <c r="T59" s="145">
        <f t="shared" si="8"/>
        <v>0</v>
      </c>
    </row>
    <row r="60" spans="1:20" x14ac:dyDescent="0.25">
      <c r="A60" s="126">
        <f>'05-2021'!A66</f>
        <v>44319.291666666533</v>
      </c>
      <c r="B60" s="177">
        <v>194.4</v>
      </c>
      <c r="C60" s="178">
        <v>5101.0559999999996</v>
      </c>
      <c r="D60" s="177">
        <v>12.936</v>
      </c>
      <c r="E60" s="178">
        <v>339.44099999999997</v>
      </c>
      <c r="F60" s="179">
        <f t="shared" si="2"/>
        <v>181.464</v>
      </c>
      <c r="G60" s="179">
        <f t="shared" si="3"/>
        <v>4761.6149999999998</v>
      </c>
      <c r="H60" s="142">
        <f>'05-2021'!P66</f>
        <v>0</v>
      </c>
      <c r="I60" s="180">
        <f t="shared" si="4"/>
        <v>181.464</v>
      </c>
      <c r="J60" s="143">
        <f t="shared" si="5"/>
        <v>26.239998016135431</v>
      </c>
      <c r="K60" s="241">
        <v>2.8</v>
      </c>
      <c r="L60" s="144">
        <f t="shared" si="6"/>
        <v>37.22</v>
      </c>
      <c r="M60" s="143">
        <f t="shared" si="9"/>
        <v>39.467726077497858</v>
      </c>
      <c r="N60" s="143">
        <f t="shared" si="10"/>
        <v>0</v>
      </c>
      <c r="O60" s="143">
        <f t="shared" si="11"/>
        <v>21.206728953433903</v>
      </c>
      <c r="P60" s="143">
        <f t="shared" si="12"/>
        <v>29.301283654346502</v>
      </c>
      <c r="Q60" s="143">
        <f t="shared" si="13"/>
        <v>0</v>
      </c>
      <c r="R60" s="143">
        <f t="shared" si="7"/>
        <v>39.467726077497858</v>
      </c>
      <c r="S60" s="140">
        <f t="shared" si="1"/>
        <v>0</v>
      </c>
      <c r="T60" s="145">
        <f t="shared" si="8"/>
        <v>0</v>
      </c>
    </row>
    <row r="61" spans="1:20" x14ac:dyDescent="0.25">
      <c r="A61" s="126">
        <f>'05-2021'!A67</f>
        <v>44319.333333333198</v>
      </c>
      <c r="B61" s="177">
        <v>156.28</v>
      </c>
      <c r="C61" s="178">
        <v>4272.0439999999999</v>
      </c>
      <c r="D61" s="177">
        <v>0</v>
      </c>
      <c r="E61" s="178">
        <v>0</v>
      </c>
      <c r="F61" s="179">
        <f t="shared" si="2"/>
        <v>156.28</v>
      </c>
      <c r="G61" s="179">
        <f t="shared" si="3"/>
        <v>4272.0439999999999</v>
      </c>
      <c r="H61" s="142">
        <f>'05-2021'!P67</f>
        <v>0</v>
      </c>
      <c r="I61" s="180">
        <f t="shared" si="4"/>
        <v>156.28</v>
      </c>
      <c r="J61" s="143">
        <f t="shared" si="5"/>
        <v>27.335833120040952</v>
      </c>
      <c r="K61" s="241">
        <v>2.8</v>
      </c>
      <c r="L61" s="144">
        <f t="shared" si="6"/>
        <v>37.22</v>
      </c>
      <c r="M61" s="143">
        <f t="shared" si="9"/>
        <v>39.467726077497858</v>
      </c>
      <c r="N61" s="143">
        <f t="shared" si="10"/>
        <v>0</v>
      </c>
      <c r="O61" s="143">
        <f t="shared" si="11"/>
        <v>21.206728953433903</v>
      </c>
      <c r="P61" s="143">
        <f t="shared" si="12"/>
        <v>29.301283654346502</v>
      </c>
      <c r="Q61" s="143">
        <f t="shared" si="13"/>
        <v>0</v>
      </c>
      <c r="R61" s="143">
        <f t="shared" si="7"/>
        <v>39.467726077497858</v>
      </c>
      <c r="S61" s="140">
        <f t="shared" si="1"/>
        <v>0</v>
      </c>
      <c r="T61" s="145">
        <f t="shared" si="8"/>
        <v>0</v>
      </c>
    </row>
    <row r="62" spans="1:20" x14ac:dyDescent="0.25">
      <c r="A62" s="126">
        <f>'05-2021'!A68</f>
        <v>44319.374999999862</v>
      </c>
      <c r="B62" s="177">
        <v>134.227</v>
      </c>
      <c r="C62" s="178">
        <v>3985.1155740000004</v>
      </c>
      <c r="D62" s="177">
        <v>0</v>
      </c>
      <c r="E62" s="178">
        <v>0</v>
      </c>
      <c r="F62" s="179">
        <f t="shared" si="2"/>
        <v>134.227</v>
      </c>
      <c r="G62" s="179">
        <f t="shared" si="3"/>
        <v>3985.1155740000004</v>
      </c>
      <c r="H62" s="142">
        <f>'05-2021'!P68</f>
        <v>0</v>
      </c>
      <c r="I62" s="180">
        <f t="shared" si="4"/>
        <v>134.227</v>
      </c>
      <c r="J62" s="143">
        <f t="shared" si="5"/>
        <v>29.689373777257931</v>
      </c>
      <c r="K62" s="241">
        <v>2.8</v>
      </c>
      <c r="L62" s="144">
        <f t="shared" si="6"/>
        <v>37.22</v>
      </c>
      <c r="M62" s="143">
        <f t="shared" si="9"/>
        <v>39.467726077497858</v>
      </c>
      <c r="N62" s="143">
        <f t="shared" si="10"/>
        <v>0</v>
      </c>
      <c r="O62" s="143">
        <f t="shared" si="11"/>
        <v>21.206728953433903</v>
      </c>
      <c r="P62" s="143">
        <f t="shared" si="12"/>
        <v>29.301283654346502</v>
      </c>
      <c r="Q62" s="143">
        <f t="shared" si="13"/>
        <v>0</v>
      </c>
      <c r="R62" s="143">
        <f t="shared" si="7"/>
        <v>39.467726077497858</v>
      </c>
      <c r="S62" s="140">
        <f t="shared" si="1"/>
        <v>0</v>
      </c>
      <c r="T62" s="145">
        <f t="shared" si="8"/>
        <v>0</v>
      </c>
    </row>
    <row r="63" spans="1:20" x14ac:dyDescent="0.25">
      <c r="A63" s="126">
        <f>'05-2021'!A69</f>
        <v>44319.416666666526</v>
      </c>
      <c r="B63" s="177">
        <v>136.13800000000001</v>
      </c>
      <c r="C63" s="178">
        <v>4282.0846519999996</v>
      </c>
      <c r="D63" s="177">
        <v>14.875</v>
      </c>
      <c r="E63" s="178">
        <v>467.89</v>
      </c>
      <c r="F63" s="179">
        <f t="shared" si="2"/>
        <v>121.26300000000001</v>
      </c>
      <c r="G63" s="179">
        <f t="shared" si="3"/>
        <v>3814.1946519999997</v>
      </c>
      <c r="H63" s="142">
        <f>'05-2021'!P69</f>
        <v>0</v>
      </c>
      <c r="I63" s="180">
        <f t="shared" si="4"/>
        <v>121.26300000000001</v>
      </c>
      <c r="J63" s="143">
        <f t="shared" si="5"/>
        <v>31.45390310317244</v>
      </c>
      <c r="K63" s="241">
        <v>2.8</v>
      </c>
      <c r="L63" s="144">
        <f t="shared" si="6"/>
        <v>37.22</v>
      </c>
      <c r="M63" s="143">
        <f t="shared" si="9"/>
        <v>39.467726077497858</v>
      </c>
      <c r="N63" s="143">
        <f t="shared" si="10"/>
        <v>0</v>
      </c>
      <c r="O63" s="143">
        <f t="shared" si="11"/>
        <v>21.206728953433903</v>
      </c>
      <c r="P63" s="143">
        <f t="shared" si="12"/>
        <v>29.301283654346502</v>
      </c>
      <c r="Q63" s="143">
        <f t="shared" si="13"/>
        <v>0</v>
      </c>
      <c r="R63" s="143">
        <f t="shared" si="7"/>
        <v>39.467726077497858</v>
      </c>
      <c r="S63" s="140">
        <f t="shared" si="1"/>
        <v>0</v>
      </c>
      <c r="T63" s="145">
        <f t="shared" si="8"/>
        <v>0</v>
      </c>
    </row>
    <row r="64" spans="1:20" x14ac:dyDescent="0.25">
      <c r="A64" s="126">
        <f>'05-2021'!A70</f>
        <v>44319.45833333319</v>
      </c>
      <c r="B64" s="177">
        <v>122.44900000000001</v>
      </c>
      <c r="C64" s="178">
        <v>3651.9661770000002</v>
      </c>
      <c r="D64" s="177">
        <v>0</v>
      </c>
      <c r="E64" s="178">
        <v>0</v>
      </c>
      <c r="F64" s="179">
        <f t="shared" si="2"/>
        <v>122.44900000000001</v>
      </c>
      <c r="G64" s="179">
        <f t="shared" si="3"/>
        <v>3651.9661770000002</v>
      </c>
      <c r="H64" s="142">
        <f>'05-2021'!P70</f>
        <v>0</v>
      </c>
      <c r="I64" s="180">
        <f t="shared" si="4"/>
        <v>122.44900000000001</v>
      </c>
      <c r="J64" s="143">
        <f t="shared" si="5"/>
        <v>29.824385474769088</v>
      </c>
      <c r="K64" s="241">
        <v>2.8</v>
      </c>
      <c r="L64" s="144">
        <f t="shared" si="6"/>
        <v>37.22</v>
      </c>
      <c r="M64" s="143">
        <f t="shared" si="9"/>
        <v>39.467726077497858</v>
      </c>
      <c r="N64" s="143">
        <f t="shared" si="10"/>
        <v>0</v>
      </c>
      <c r="O64" s="143">
        <f t="shared" si="11"/>
        <v>21.206728953433903</v>
      </c>
      <c r="P64" s="143">
        <f t="shared" si="12"/>
        <v>29.301283654346502</v>
      </c>
      <c r="Q64" s="143">
        <f t="shared" si="13"/>
        <v>0</v>
      </c>
      <c r="R64" s="143">
        <f t="shared" si="7"/>
        <v>39.467726077497858</v>
      </c>
      <c r="S64" s="140">
        <f t="shared" si="1"/>
        <v>0</v>
      </c>
      <c r="T64" s="145">
        <f t="shared" si="8"/>
        <v>0</v>
      </c>
    </row>
    <row r="65" spans="1:20" x14ac:dyDescent="0.25">
      <c r="A65" s="126">
        <f>'05-2021'!A71</f>
        <v>44319.499999999854</v>
      </c>
      <c r="B65" s="177">
        <v>126.849</v>
      </c>
      <c r="C65" s="178">
        <v>4070.579964</v>
      </c>
      <c r="D65" s="177">
        <v>0</v>
      </c>
      <c r="E65" s="178">
        <v>0</v>
      </c>
      <c r="F65" s="179">
        <f t="shared" si="2"/>
        <v>126.849</v>
      </c>
      <c r="G65" s="179">
        <f t="shared" si="3"/>
        <v>4070.579964</v>
      </c>
      <c r="H65" s="142">
        <f>'05-2021'!P71</f>
        <v>0</v>
      </c>
      <c r="I65" s="180">
        <f t="shared" si="4"/>
        <v>126.849</v>
      </c>
      <c r="J65" s="143">
        <f t="shared" si="5"/>
        <v>32.089964950452902</v>
      </c>
      <c r="K65" s="241">
        <v>2.8</v>
      </c>
      <c r="L65" s="144">
        <f t="shared" si="6"/>
        <v>37.22</v>
      </c>
      <c r="M65" s="143">
        <f t="shared" si="9"/>
        <v>39.467726077497858</v>
      </c>
      <c r="N65" s="143">
        <f t="shared" si="10"/>
        <v>0</v>
      </c>
      <c r="O65" s="143">
        <f t="shared" si="11"/>
        <v>21.206728953433903</v>
      </c>
      <c r="P65" s="143">
        <f t="shared" si="12"/>
        <v>29.301283654346502</v>
      </c>
      <c r="Q65" s="143">
        <f t="shared" si="13"/>
        <v>0</v>
      </c>
      <c r="R65" s="143">
        <f t="shared" si="7"/>
        <v>39.467726077497858</v>
      </c>
      <c r="S65" s="140">
        <f t="shared" si="1"/>
        <v>0</v>
      </c>
      <c r="T65" s="145">
        <f t="shared" si="8"/>
        <v>0</v>
      </c>
    </row>
    <row r="66" spans="1:20" x14ac:dyDescent="0.25">
      <c r="A66" s="126">
        <f>'05-2021'!A72</f>
        <v>44319.541666666519</v>
      </c>
      <c r="B66" s="177">
        <v>119.221</v>
      </c>
      <c r="C66" s="178">
        <v>4055.8045340000003</v>
      </c>
      <c r="D66" s="177">
        <v>0</v>
      </c>
      <c r="E66" s="178">
        <v>0</v>
      </c>
      <c r="F66" s="179">
        <f t="shared" si="2"/>
        <v>119.221</v>
      </c>
      <c r="G66" s="179">
        <f t="shared" si="3"/>
        <v>4055.8045340000003</v>
      </c>
      <c r="H66" s="142">
        <f>'05-2021'!P72</f>
        <v>0</v>
      </c>
      <c r="I66" s="180">
        <f t="shared" si="4"/>
        <v>119.221</v>
      </c>
      <c r="J66" s="143">
        <f t="shared" si="5"/>
        <v>34.019212504508438</v>
      </c>
      <c r="K66" s="241">
        <v>2.8</v>
      </c>
      <c r="L66" s="144">
        <f t="shared" si="6"/>
        <v>37.22</v>
      </c>
      <c r="M66" s="143">
        <f t="shared" si="9"/>
        <v>39.467726077497858</v>
      </c>
      <c r="N66" s="143">
        <f t="shared" si="10"/>
        <v>0</v>
      </c>
      <c r="O66" s="143">
        <f t="shared" si="11"/>
        <v>21.206728953433903</v>
      </c>
      <c r="P66" s="143">
        <f t="shared" si="12"/>
        <v>29.301283654346502</v>
      </c>
      <c r="Q66" s="143">
        <f t="shared" si="13"/>
        <v>0</v>
      </c>
      <c r="R66" s="143">
        <f t="shared" si="7"/>
        <v>39.467726077497858</v>
      </c>
      <c r="S66" s="140">
        <f t="shared" si="1"/>
        <v>0</v>
      </c>
      <c r="T66" s="145">
        <f t="shared" si="8"/>
        <v>0</v>
      </c>
    </row>
    <row r="67" spans="1:20" x14ac:dyDescent="0.25">
      <c r="A67" s="126">
        <f>'05-2021'!A73</f>
        <v>44319.583333333183</v>
      </c>
      <c r="B67" s="177">
        <v>106.19800000000001</v>
      </c>
      <c r="C67" s="178">
        <v>4381.4182739999997</v>
      </c>
      <c r="D67" s="177">
        <v>0</v>
      </c>
      <c r="E67" s="178">
        <v>0</v>
      </c>
      <c r="F67" s="179">
        <f t="shared" si="2"/>
        <v>106.19800000000001</v>
      </c>
      <c r="G67" s="179">
        <f t="shared" si="3"/>
        <v>4381.4182739999997</v>
      </c>
      <c r="H67" s="142">
        <f>'05-2021'!P73</f>
        <v>8.9700000000000273</v>
      </c>
      <c r="I67" s="180">
        <f t="shared" si="4"/>
        <v>97.22799999999998</v>
      </c>
      <c r="J67" s="143">
        <f t="shared" si="5"/>
        <v>41.257069568165122</v>
      </c>
      <c r="K67" s="241">
        <v>2.8</v>
      </c>
      <c r="L67" s="144">
        <f t="shared" si="6"/>
        <v>37.22</v>
      </c>
      <c r="M67" s="143">
        <f t="shared" si="9"/>
        <v>39.467726077497858</v>
      </c>
      <c r="N67" s="143">
        <f t="shared" si="10"/>
        <v>0</v>
      </c>
      <c r="O67" s="143">
        <f t="shared" si="11"/>
        <v>21.206728953433903</v>
      </c>
      <c r="P67" s="143">
        <f t="shared" si="12"/>
        <v>29.301283654346502</v>
      </c>
      <c r="Q67" s="143">
        <f t="shared" si="13"/>
        <v>0</v>
      </c>
      <c r="R67" s="143">
        <f t="shared" si="7"/>
        <v>39.467726077497858</v>
      </c>
      <c r="S67" s="140">
        <f t="shared" si="1"/>
        <v>1.7893434906672638</v>
      </c>
      <c r="T67" s="145">
        <f t="shared" si="8"/>
        <v>173.9742889105967</v>
      </c>
    </row>
    <row r="68" spans="1:20" x14ac:dyDescent="0.25">
      <c r="A68" s="126">
        <f>'05-2021'!A74</f>
        <v>44319.624999999847</v>
      </c>
      <c r="B68" s="177">
        <v>89.921999999999997</v>
      </c>
      <c r="C68" s="178">
        <v>3335.5618679999998</v>
      </c>
      <c r="D68" s="177">
        <v>0</v>
      </c>
      <c r="E68" s="178">
        <v>0</v>
      </c>
      <c r="F68" s="179">
        <f t="shared" si="2"/>
        <v>89.921999999999997</v>
      </c>
      <c r="G68" s="179">
        <f t="shared" si="3"/>
        <v>3335.5618679999998</v>
      </c>
      <c r="H68" s="142">
        <f>'05-2021'!P74</f>
        <v>0</v>
      </c>
      <c r="I68" s="180">
        <f t="shared" si="4"/>
        <v>89.921999999999997</v>
      </c>
      <c r="J68" s="143">
        <f t="shared" si="5"/>
        <v>37.093946620404353</v>
      </c>
      <c r="K68" s="241">
        <v>2.8</v>
      </c>
      <c r="L68" s="144">
        <f t="shared" si="6"/>
        <v>37.22</v>
      </c>
      <c r="M68" s="143">
        <f t="shared" si="9"/>
        <v>39.467726077497858</v>
      </c>
      <c r="N68" s="143">
        <f t="shared" si="10"/>
        <v>0</v>
      </c>
      <c r="O68" s="143">
        <f t="shared" si="11"/>
        <v>21.206728953433903</v>
      </c>
      <c r="P68" s="143">
        <f t="shared" si="12"/>
        <v>29.301283654346502</v>
      </c>
      <c r="Q68" s="143">
        <f t="shared" si="13"/>
        <v>0</v>
      </c>
      <c r="R68" s="143">
        <f t="shared" si="7"/>
        <v>39.467726077497858</v>
      </c>
      <c r="S68" s="140">
        <f t="shared" si="1"/>
        <v>0</v>
      </c>
      <c r="T68" s="145">
        <f t="shared" si="8"/>
        <v>0</v>
      </c>
    </row>
    <row r="69" spans="1:20" x14ac:dyDescent="0.25">
      <c r="A69" s="126">
        <f>'05-2021'!A75</f>
        <v>44319.666666666511</v>
      </c>
      <c r="B69" s="177">
        <v>108.029</v>
      </c>
      <c r="C69" s="178">
        <v>3633.645458</v>
      </c>
      <c r="D69" s="177">
        <v>0</v>
      </c>
      <c r="E69" s="178">
        <v>0</v>
      </c>
      <c r="F69" s="179">
        <f t="shared" si="2"/>
        <v>108.029</v>
      </c>
      <c r="G69" s="179">
        <f t="shared" si="3"/>
        <v>3633.645458</v>
      </c>
      <c r="H69" s="142">
        <f>'05-2021'!P75</f>
        <v>1.720000000000141</v>
      </c>
      <c r="I69" s="180">
        <f t="shared" si="4"/>
        <v>106.30899999999986</v>
      </c>
      <c r="J69" s="143">
        <f t="shared" si="5"/>
        <v>33.63583350766924</v>
      </c>
      <c r="K69" s="241">
        <v>2.8</v>
      </c>
      <c r="L69" s="144">
        <f t="shared" si="6"/>
        <v>37.22</v>
      </c>
      <c r="M69" s="143">
        <f t="shared" si="9"/>
        <v>39.467726077497858</v>
      </c>
      <c r="N69" s="143">
        <f t="shared" si="10"/>
        <v>0</v>
      </c>
      <c r="O69" s="143">
        <f t="shared" si="11"/>
        <v>21.206728953433903</v>
      </c>
      <c r="P69" s="143">
        <f t="shared" si="12"/>
        <v>29.301283654346502</v>
      </c>
      <c r="Q69" s="143">
        <f t="shared" si="13"/>
        <v>0</v>
      </c>
      <c r="R69" s="143">
        <f t="shared" si="7"/>
        <v>39.467726077497858</v>
      </c>
      <c r="S69" s="140">
        <f t="shared" si="1"/>
        <v>0</v>
      </c>
      <c r="T69" s="145">
        <f t="shared" si="8"/>
        <v>0</v>
      </c>
    </row>
    <row r="70" spans="1:20" x14ac:dyDescent="0.25">
      <c r="A70" s="126">
        <f>'05-2021'!A76</f>
        <v>44319.708333333176</v>
      </c>
      <c r="B70" s="177">
        <v>81.900999999999996</v>
      </c>
      <c r="C70" s="178">
        <v>3237.7194170000002</v>
      </c>
      <c r="D70" s="177">
        <v>0</v>
      </c>
      <c r="E70" s="178">
        <v>0</v>
      </c>
      <c r="F70" s="179">
        <f t="shared" si="2"/>
        <v>81.900999999999996</v>
      </c>
      <c r="G70" s="179">
        <f t="shared" si="3"/>
        <v>3237.7194170000002</v>
      </c>
      <c r="H70" s="142">
        <f>'05-2021'!P76</f>
        <v>2.7599999999999909</v>
      </c>
      <c r="I70" s="180">
        <f t="shared" si="4"/>
        <v>79.141000000000005</v>
      </c>
      <c r="J70" s="143">
        <f t="shared" si="5"/>
        <v>39.532110926606521</v>
      </c>
      <c r="K70" s="241">
        <v>2.8</v>
      </c>
      <c r="L70" s="144">
        <f t="shared" si="6"/>
        <v>37.22</v>
      </c>
      <c r="M70" s="143">
        <f t="shared" si="9"/>
        <v>39.467726077497858</v>
      </c>
      <c r="N70" s="143">
        <f t="shared" si="10"/>
        <v>0</v>
      </c>
      <c r="O70" s="143">
        <f t="shared" si="11"/>
        <v>21.206728953433903</v>
      </c>
      <c r="P70" s="143">
        <f t="shared" si="12"/>
        <v>29.301283654346502</v>
      </c>
      <c r="Q70" s="143">
        <f t="shared" si="13"/>
        <v>0</v>
      </c>
      <c r="R70" s="143">
        <f t="shared" si="7"/>
        <v>39.467726077497858</v>
      </c>
      <c r="S70" s="140">
        <f t="shared" ref="S70:S134" si="14">IF(J70&gt;R70,J70-R70,0)</f>
        <v>6.4384849108662934E-2</v>
      </c>
      <c r="T70" s="145">
        <f t="shared" si="8"/>
        <v>5.0954813433086938</v>
      </c>
    </row>
    <row r="71" spans="1:20" x14ac:dyDescent="0.25">
      <c r="A71" s="126">
        <f>'05-2021'!A77</f>
        <v>44319.74999999984</v>
      </c>
      <c r="B71" s="177">
        <v>81.905000000000001</v>
      </c>
      <c r="C71" s="178">
        <v>3066.5417950000001</v>
      </c>
      <c r="D71" s="177">
        <v>0</v>
      </c>
      <c r="E71" s="178">
        <v>0</v>
      </c>
      <c r="F71" s="179">
        <f t="shared" ref="F71:F134" si="15">B71-D71</f>
        <v>81.905000000000001</v>
      </c>
      <c r="G71" s="179">
        <f t="shared" ref="G71:G134" si="16">C71-E71</f>
        <v>3066.5417950000001</v>
      </c>
      <c r="H71" s="142">
        <f>'05-2021'!P77</f>
        <v>0</v>
      </c>
      <c r="I71" s="180">
        <f t="shared" ref="I71:I134" si="17">F71-H71</f>
        <v>81.905000000000001</v>
      </c>
      <c r="J71" s="143">
        <f t="shared" ref="J71:J134" si="18">IF(F71&gt;0,G71/F71,0)</f>
        <v>37.440227031316773</v>
      </c>
      <c r="K71" s="241">
        <v>2.8</v>
      </c>
      <c r="L71" s="144">
        <f t="shared" ref="L71:L134" si="19">IF(AND(MONTH($A$2)&gt;5,MONTH($A$2)&lt;9),(K71*10800)/1000,(K71*10400)/1000)+8.1</f>
        <v>37.22</v>
      </c>
      <c r="M71" s="143">
        <f t="shared" si="9"/>
        <v>39.467726077497858</v>
      </c>
      <c r="N71" s="143">
        <f t="shared" si="10"/>
        <v>0</v>
      </c>
      <c r="O71" s="143">
        <f t="shared" si="11"/>
        <v>21.206728953433903</v>
      </c>
      <c r="P71" s="143">
        <f t="shared" si="12"/>
        <v>29.301283654346502</v>
      </c>
      <c r="Q71" s="143">
        <f t="shared" si="13"/>
        <v>0</v>
      </c>
      <c r="R71" s="143">
        <f t="shared" ref="R71:R134" si="20">MAX(L71:Q71)</f>
        <v>39.467726077497858</v>
      </c>
      <c r="S71" s="140">
        <f t="shared" si="14"/>
        <v>0</v>
      </c>
      <c r="T71" s="145">
        <f t="shared" ref="T71:T135" si="21">IF(S71&lt;&gt;" ",S71*I71,0)</f>
        <v>0</v>
      </c>
    </row>
    <row r="72" spans="1:20" x14ac:dyDescent="0.25">
      <c r="A72" s="126">
        <f>'05-2021'!A78</f>
        <v>44319.791666666504</v>
      </c>
      <c r="B72" s="177">
        <v>84.918000000000006</v>
      </c>
      <c r="C72" s="178">
        <v>2938.616892</v>
      </c>
      <c r="D72" s="177">
        <v>0</v>
      </c>
      <c r="E72" s="178">
        <v>0</v>
      </c>
      <c r="F72" s="179">
        <f t="shared" si="15"/>
        <v>84.918000000000006</v>
      </c>
      <c r="G72" s="179">
        <f t="shared" si="16"/>
        <v>2938.616892</v>
      </c>
      <c r="H72" s="142">
        <f>'05-2021'!P78</f>
        <v>0</v>
      </c>
      <c r="I72" s="180">
        <f t="shared" si="17"/>
        <v>84.918000000000006</v>
      </c>
      <c r="J72" s="143">
        <f t="shared" si="18"/>
        <v>34.605347417508654</v>
      </c>
      <c r="K72" s="241">
        <v>2.8</v>
      </c>
      <c r="L72" s="144">
        <f t="shared" si="19"/>
        <v>37.22</v>
      </c>
      <c r="M72" s="143">
        <f t="shared" ref="M72:M135" si="22">M71</f>
        <v>39.467726077497858</v>
      </c>
      <c r="N72" s="143">
        <f t="shared" ref="N72:N135" si="23">N71</f>
        <v>0</v>
      </c>
      <c r="O72" s="143">
        <f t="shared" ref="O72:O135" si="24">O71</f>
        <v>21.206728953433903</v>
      </c>
      <c r="P72" s="143">
        <f t="shared" ref="P72:P135" si="25">P71</f>
        <v>29.301283654346502</v>
      </c>
      <c r="Q72" s="143">
        <f t="shared" ref="Q72:Q135" si="26">Q71</f>
        <v>0</v>
      </c>
      <c r="R72" s="143">
        <f t="shared" si="20"/>
        <v>39.467726077497858</v>
      </c>
      <c r="S72" s="140">
        <f t="shared" si="14"/>
        <v>0</v>
      </c>
      <c r="T72" s="145">
        <f t="shared" si="21"/>
        <v>0</v>
      </c>
    </row>
    <row r="73" spans="1:20" x14ac:dyDescent="0.25">
      <c r="A73" s="126">
        <f>'05-2021'!A79</f>
        <v>44319.833333333168</v>
      </c>
      <c r="B73" s="177">
        <v>80.942999999999998</v>
      </c>
      <c r="C73" s="178">
        <v>2597.6937029999999</v>
      </c>
      <c r="D73" s="177">
        <v>0</v>
      </c>
      <c r="E73" s="178">
        <v>0</v>
      </c>
      <c r="F73" s="179">
        <f t="shared" si="15"/>
        <v>80.942999999999998</v>
      </c>
      <c r="G73" s="179">
        <f t="shared" si="16"/>
        <v>2597.6937029999999</v>
      </c>
      <c r="H73" s="142">
        <f>'05-2021'!P79</f>
        <v>0</v>
      </c>
      <c r="I73" s="180">
        <f t="shared" si="17"/>
        <v>80.942999999999998</v>
      </c>
      <c r="J73" s="143">
        <f t="shared" si="18"/>
        <v>32.09287650568919</v>
      </c>
      <c r="K73" s="241">
        <v>2.8</v>
      </c>
      <c r="L73" s="144">
        <f t="shared" si="19"/>
        <v>37.22</v>
      </c>
      <c r="M73" s="143">
        <f t="shared" si="22"/>
        <v>39.467726077497858</v>
      </c>
      <c r="N73" s="143">
        <f t="shared" si="23"/>
        <v>0</v>
      </c>
      <c r="O73" s="143">
        <f t="shared" si="24"/>
        <v>21.206728953433903</v>
      </c>
      <c r="P73" s="143">
        <f t="shared" si="25"/>
        <v>29.301283654346502</v>
      </c>
      <c r="Q73" s="143">
        <f t="shared" si="26"/>
        <v>0</v>
      </c>
      <c r="R73" s="143">
        <f t="shared" si="20"/>
        <v>39.467726077497858</v>
      </c>
      <c r="S73" s="140">
        <f t="shared" si="14"/>
        <v>0</v>
      </c>
      <c r="T73" s="145">
        <f t="shared" si="21"/>
        <v>0</v>
      </c>
    </row>
    <row r="74" spans="1:20" x14ac:dyDescent="0.25">
      <c r="A74" s="126">
        <f>'05-2021'!A80</f>
        <v>44319.874999999833</v>
      </c>
      <c r="B74" s="177">
        <v>99.953000000000003</v>
      </c>
      <c r="C74" s="178">
        <v>2910.6964819999998</v>
      </c>
      <c r="D74" s="177">
        <v>0</v>
      </c>
      <c r="E74" s="178">
        <v>0</v>
      </c>
      <c r="F74" s="179">
        <f t="shared" si="15"/>
        <v>99.953000000000003</v>
      </c>
      <c r="G74" s="179">
        <f t="shared" si="16"/>
        <v>2910.6964819999998</v>
      </c>
      <c r="H74" s="142">
        <f>'05-2021'!P80</f>
        <v>0</v>
      </c>
      <c r="I74" s="180">
        <f t="shared" si="17"/>
        <v>99.953000000000003</v>
      </c>
      <c r="J74" s="143">
        <f t="shared" si="18"/>
        <v>29.120651526217319</v>
      </c>
      <c r="K74" s="241">
        <v>2.8</v>
      </c>
      <c r="L74" s="144">
        <f t="shared" si="19"/>
        <v>37.22</v>
      </c>
      <c r="M74" s="143">
        <f t="shared" si="22"/>
        <v>39.467726077497858</v>
      </c>
      <c r="N74" s="143">
        <f t="shared" si="23"/>
        <v>0</v>
      </c>
      <c r="O74" s="143">
        <f t="shared" si="24"/>
        <v>21.206728953433903</v>
      </c>
      <c r="P74" s="143">
        <f t="shared" si="25"/>
        <v>29.301283654346502</v>
      </c>
      <c r="Q74" s="143">
        <f t="shared" si="26"/>
        <v>0</v>
      </c>
      <c r="R74" s="143">
        <f t="shared" si="20"/>
        <v>39.467726077497858</v>
      </c>
      <c r="S74" s="140">
        <f t="shared" si="14"/>
        <v>0</v>
      </c>
      <c r="T74" s="145">
        <f t="shared" si="21"/>
        <v>0</v>
      </c>
    </row>
    <row r="75" spans="1:20" x14ac:dyDescent="0.25">
      <c r="A75" s="126">
        <f>'05-2021'!A81</f>
        <v>44319.916666666497</v>
      </c>
      <c r="B75" s="177">
        <v>72.23</v>
      </c>
      <c r="C75" s="178">
        <v>2192.0218399999999</v>
      </c>
      <c r="D75" s="177">
        <v>0</v>
      </c>
      <c r="E75" s="178">
        <v>0</v>
      </c>
      <c r="F75" s="179">
        <f t="shared" si="15"/>
        <v>72.23</v>
      </c>
      <c r="G75" s="179">
        <f t="shared" si="16"/>
        <v>2192.0218399999999</v>
      </c>
      <c r="H75" s="142">
        <f>'05-2021'!P81</f>
        <v>0</v>
      </c>
      <c r="I75" s="180">
        <f t="shared" si="17"/>
        <v>72.23</v>
      </c>
      <c r="J75" s="143">
        <f t="shared" si="18"/>
        <v>30.347803405787065</v>
      </c>
      <c r="K75" s="241">
        <v>2.8</v>
      </c>
      <c r="L75" s="144">
        <f t="shared" si="19"/>
        <v>37.22</v>
      </c>
      <c r="M75" s="143">
        <f t="shared" si="22"/>
        <v>39.467726077497858</v>
      </c>
      <c r="N75" s="143">
        <f t="shared" si="23"/>
        <v>0</v>
      </c>
      <c r="O75" s="143">
        <f t="shared" si="24"/>
        <v>21.206728953433903</v>
      </c>
      <c r="P75" s="143">
        <f t="shared" si="25"/>
        <v>29.301283654346502</v>
      </c>
      <c r="Q75" s="143">
        <f t="shared" si="26"/>
        <v>0</v>
      </c>
      <c r="R75" s="143">
        <f t="shared" si="20"/>
        <v>39.467726077497858</v>
      </c>
      <c r="S75" s="140">
        <f t="shared" si="14"/>
        <v>0</v>
      </c>
      <c r="T75" s="145">
        <f t="shared" si="21"/>
        <v>0</v>
      </c>
    </row>
    <row r="76" spans="1:20" x14ac:dyDescent="0.25">
      <c r="A76" s="126">
        <f>'05-2021'!A82</f>
        <v>44319.958333333161</v>
      </c>
      <c r="B76" s="177">
        <v>93.05</v>
      </c>
      <c r="C76" s="178">
        <v>2463.9639999999999</v>
      </c>
      <c r="D76" s="177">
        <v>0</v>
      </c>
      <c r="E76" s="178">
        <v>0</v>
      </c>
      <c r="F76" s="179">
        <f t="shared" si="15"/>
        <v>93.05</v>
      </c>
      <c r="G76" s="179">
        <f t="shared" si="16"/>
        <v>2463.9639999999999</v>
      </c>
      <c r="H76" s="142">
        <f>'05-2021'!P82</f>
        <v>0</v>
      </c>
      <c r="I76" s="180">
        <f t="shared" si="17"/>
        <v>93.05</v>
      </c>
      <c r="J76" s="143">
        <f t="shared" si="18"/>
        <v>26.48</v>
      </c>
      <c r="K76" s="241">
        <v>2.8</v>
      </c>
      <c r="L76" s="144">
        <f t="shared" si="19"/>
        <v>37.22</v>
      </c>
      <c r="M76" s="143">
        <f t="shared" si="22"/>
        <v>39.467726077497858</v>
      </c>
      <c r="N76" s="143">
        <f t="shared" si="23"/>
        <v>0</v>
      </c>
      <c r="O76" s="143">
        <f t="shared" si="24"/>
        <v>21.206728953433903</v>
      </c>
      <c r="P76" s="143">
        <f t="shared" si="25"/>
        <v>29.301283654346502</v>
      </c>
      <c r="Q76" s="143">
        <f t="shared" si="26"/>
        <v>0</v>
      </c>
      <c r="R76" s="143">
        <f t="shared" si="20"/>
        <v>39.467726077497858</v>
      </c>
      <c r="S76" s="140">
        <f t="shared" si="14"/>
        <v>0</v>
      </c>
      <c r="T76" s="145">
        <f t="shared" si="21"/>
        <v>0</v>
      </c>
    </row>
    <row r="77" spans="1:20" x14ac:dyDescent="0.25">
      <c r="A77" s="126">
        <f>'05-2021'!A83</f>
        <v>44319.999999999825</v>
      </c>
      <c r="B77" s="177">
        <v>210.35</v>
      </c>
      <c r="C77" s="178">
        <v>4844.3604999999998</v>
      </c>
      <c r="D77" s="177">
        <v>1.3120000000000001</v>
      </c>
      <c r="E77" s="178">
        <v>30.22</v>
      </c>
      <c r="F77" s="179">
        <f t="shared" si="15"/>
        <v>209.03799999999998</v>
      </c>
      <c r="G77" s="179">
        <f t="shared" si="16"/>
        <v>4814.1404999999995</v>
      </c>
      <c r="H77" s="142">
        <f>'05-2021'!P83</f>
        <v>0</v>
      </c>
      <c r="I77" s="180">
        <f t="shared" si="17"/>
        <v>209.03799999999998</v>
      </c>
      <c r="J77" s="143">
        <f t="shared" si="18"/>
        <v>23.029977803078864</v>
      </c>
      <c r="K77" s="241">
        <v>2.8</v>
      </c>
      <c r="L77" s="144">
        <f t="shared" si="19"/>
        <v>37.22</v>
      </c>
      <c r="M77" s="143">
        <f t="shared" si="22"/>
        <v>39.467726077497858</v>
      </c>
      <c r="N77" s="143">
        <f t="shared" si="23"/>
        <v>0</v>
      </c>
      <c r="O77" s="143">
        <f t="shared" si="24"/>
        <v>21.206728953433903</v>
      </c>
      <c r="P77" s="143">
        <f t="shared" si="25"/>
        <v>29.301283654346502</v>
      </c>
      <c r="Q77" s="143">
        <f t="shared" si="26"/>
        <v>0</v>
      </c>
      <c r="R77" s="143">
        <f t="shared" si="20"/>
        <v>39.467726077497858</v>
      </c>
      <c r="S77" s="140">
        <f t="shared" si="14"/>
        <v>0</v>
      </c>
      <c r="T77" s="145">
        <f t="shared" si="21"/>
        <v>0</v>
      </c>
    </row>
    <row r="78" spans="1:20" x14ac:dyDescent="0.25">
      <c r="A78" s="126">
        <f>'05-2021'!A84</f>
        <v>44320.04166666649</v>
      </c>
      <c r="B78" s="177">
        <v>215.4</v>
      </c>
      <c r="C78" s="178">
        <v>4803.42</v>
      </c>
      <c r="D78" s="177">
        <v>41.872999999999998</v>
      </c>
      <c r="E78" s="178">
        <v>933.76800000000003</v>
      </c>
      <c r="F78" s="179">
        <f t="shared" si="15"/>
        <v>173.52700000000002</v>
      </c>
      <c r="G78" s="179">
        <f t="shared" si="16"/>
        <v>3869.652</v>
      </c>
      <c r="H78" s="142">
        <f>'05-2021'!P84</f>
        <v>0</v>
      </c>
      <c r="I78" s="180">
        <f t="shared" si="17"/>
        <v>173.52700000000002</v>
      </c>
      <c r="J78" s="143">
        <f t="shared" si="18"/>
        <v>22.299999423720802</v>
      </c>
      <c r="K78" s="241">
        <v>2.9</v>
      </c>
      <c r="L78" s="144">
        <f t="shared" si="19"/>
        <v>38.26</v>
      </c>
      <c r="M78" s="143">
        <f t="shared" si="22"/>
        <v>39.467726077497858</v>
      </c>
      <c r="N78" s="143">
        <f t="shared" si="23"/>
        <v>0</v>
      </c>
      <c r="O78" s="143">
        <f t="shared" si="24"/>
        <v>21.206728953433903</v>
      </c>
      <c r="P78" s="143">
        <f t="shared" si="25"/>
        <v>29.301283654346502</v>
      </c>
      <c r="Q78" s="143">
        <f t="shared" si="26"/>
        <v>0</v>
      </c>
      <c r="R78" s="143">
        <f t="shared" si="20"/>
        <v>39.467726077497858</v>
      </c>
      <c r="S78" s="140">
        <f t="shared" si="14"/>
        <v>0</v>
      </c>
      <c r="T78" s="145">
        <f t="shared" si="21"/>
        <v>0</v>
      </c>
    </row>
    <row r="79" spans="1:20" x14ac:dyDescent="0.25">
      <c r="A79" s="126">
        <f>'05-2021'!A85</f>
        <v>44320.083333333154</v>
      </c>
      <c r="B79" s="177">
        <v>203.5</v>
      </c>
      <c r="C79" s="178">
        <v>3990.6350000000002</v>
      </c>
      <c r="D79" s="177">
        <v>48.44</v>
      </c>
      <c r="E79" s="178">
        <v>949.90099999999995</v>
      </c>
      <c r="F79" s="179">
        <f t="shared" si="15"/>
        <v>155.06</v>
      </c>
      <c r="G79" s="179">
        <f t="shared" si="16"/>
        <v>3040.7340000000004</v>
      </c>
      <c r="H79" s="142">
        <f>'05-2021'!P85</f>
        <v>1.0699999999999932</v>
      </c>
      <c r="I79" s="180">
        <f t="shared" si="17"/>
        <v>153.99</v>
      </c>
      <c r="J79" s="143">
        <f t="shared" si="18"/>
        <v>19.610047723461889</v>
      </c>
      <c r="K79" s="241">
        <v>2.9</v>
      </c>
      <c r="L79" s="144">
        <f t="shared" si="19"/>
        <v>38.26</v>
      </c>
      <c r="M79" s="143">
        <f t="shared" si="22"/>
        <v>39.467726077497858</v>
      </c>
      <c r="N79" s="143">
        <f t="shared" si="23"/>
        <v>0</v>
      </c>
      <c r="O79" s="143">
        <f t="shared" si="24"/>
        <v>21.206728953433903</v>
      </c>
      <c r="P79" s="143">
        <f t="shared" si="25"/>
        <v>29.301283654346502</v>
      </c>
      <c r="Q79" s="143">
        <f t="shared" si="26"/>
        <v>0</v>
      </c>
      <c r="R79" s="143">
        <f t="shared" si="20"/>
        <v>39.467726077497858</v>
      </c>
      <c r="S79" s="140">
        <f t="shared" si="14"/>
        <v>0</v>
      </c>
      <c r="T79" s="145">
        <f t="shared" si="21"/>
        <v>0</v>
      </c>
    </row>
    <row r="80" spans="1:20" x14ac:dyDescent="0.25">
      <c r="A80" s="126">
        <f>'05-2021'!A86</f>
        <v>44320.124999999818</v>
      </c>
      <c r="B80" s="177">
        <v>193.9</v>
      </c>
      <c r="C80" s="178">
        <v>3614.2959999999998</v>
      </c>
      <c r="D80" s="177">
        <v>44.08</v>
      </c>
      <c r="E80" s="178">
        <v>821.65899999999999</v>
      </c>
      <c r="F80" s="179">
        <f t="shared" si="15"/>
        <v>149.82</v>
      </c>
      <c r="G80" s="179">
        <f t="shared" si="16"/>
        <v>2792.6369999999997</v>
      </c>
      <c r="H80" s="142">
        <f>'05-2021'!P86</f>
        <v>0</v>
      </c>
      <c r="I80" s="180">
        <f t="shared" si="17"/>
        <v>149.82</v>
      </c>
      <c r="J80" s="143">
        <f t="shared" si="18"/>
        <v>18.639947937525029</v>
      </c>
      <c r="K80" s="241">
        <v>2.9</v>
      </c>
      <c r="L80" s="144">
        <f t="shared" si="19"/>
        <v>38.26</v>
      </c>
      <c r="M80" s="143">
        <f t="shared" si="22"/>
        <v>39.467726077497858</v>
      </c>
      <c r="N80" s="143">
        <f t="shared" si="23"/>
        <v>0</v>
      </c>
      <c r="O80" s="143">
        <f t="shared" si="24"/>
        <v>21.206728953433903</v>
      </c>
      <c r="P80" s="143">
        <f t="shared" si="25"/>
        <v>29.301283654346502</v>
      </c>
      <c r="Q80" s="143">
        <f t="shared" si="26"/>
        <v>0</v>
      </c>
      <c r="R80" s="143">
        <f t="shared" si="20"/>
        <v>39.467726077497858</v>
      </c>
      <c r="S80" s="140">
        <f t="shared" si="14"/>
        <v>0</v>
      </c>
      <c r="T80" s="145">
        <f t="shared" si="21"/>
        <v>0</v>
      </c>
    </row>
    <row r="81" spans="1:20" x14ac:dyDescent="0.25">
      <c r="A81" s="126">
        <f>'05-2021'!A87</f>
        <v>44320.166666666482</v>
      </c>
      <c r="B81" s="177">
        <v>172.3</v>
      </c>
      <c r="C81" s="178">
        <v>3115.1840000000002</v>
      </c>
      <c r="D81" s="177">
        <v>30.581</v>
      </c>
      <c r="E81" s="178">
        <v>552.90800000000002</v>
      </c>
      <c r="F81" s="179">
        <f t="shared" si="15"/>
        <v>141.71900000000002</v>
      </c>
      <c r="G81" s="179">
        <f t="shared" si="16"/>
        <v>2562.2760000000003</v>
      </c>
      <c r="H81" s="142">
        <f>'05-2021'!P87</f>
        <v>0</v>
      </c>
      <c r="I81" s="180">
        <f t="shared" si="17"/>
        <v>141.71900000000002</v>
      </c>
      <c r="J81" s="143">
        <f t="shared" si="18"/>
        <v>18.079975162116583</v>
      </c>
      <c r="K81" s="241">
        <v>2.9</v>
      </c>
      <c r="L81" s="144">
        <f t="shared" si="19"/>
        <v>38.26</v>
      </c>
      <c r="M81" s="143">
        <f t="shared" si="22"/>
        <v>39.467726077497858</v>
      </c>
      <c r="N81" s="143">
        <f t="shared" si="23"/>
        <v>0</v>
      </c>
      <c r="O81" s="143">
        <f t="shared" si="24"/>
        <v>21.206728953433903</v>
      </c>
      <c r="P81" s="143">
        <f t="shared" si="25"/>
        <v>29.301283654346502</v>
      </c>
      <c r="Q81" s="143">
        <f t="shared" si="26"/>
        <v>0</v>
      </c>
      <c r="R81" s="143">
        <f t="shared" si="20"/>
        <v>39.467726077497858</v>
      </c>
      <c r="S81" s="140">
        <f t="shared" si="14"/>
        <v>0</v>
      </c>
      <c r="T81" s="145">
        <f t="shared" si="21"/>
        <v>0</v>
      </c>
    </row>
    <row r="82" spans="1:20" x14ac:dyDescent="0.25">
      <c r="A82" s="126">
        <f>'05-2021'!A88</f>
        <v>44320.208333333147</v>
      </c>
      <c r="B82" s="177">
        <v>191.7</v>
      </c>
      <c r="C82" s="178">
        <v>3554.1179999999999</v>
      </c>
      <c r="D82" s="177">
        <v>43.470999999999997</v>
      </c>
      <c r="E82" s="178">
        <v>805.95600000000002</v>
      </c>
      <c r="F82" s="179">
        <f t="shared" si="15"/>
        <v>148.22899999999998</v>
      </c>
      <c r="G82" s="179">
        <f t="shared" si="16"/>
        <v>2748.1619999999998</v>
      </c>
      <c r="H82" s="142">
        <f>'05-2021'!P88</f>
        <v>1.4499999999999886</v>
      </c>
      <c r="I82" s="180">
        <f t="shared" si="17"/>
        <v>146.779</v>
      </c>
      <c r="J82" s="143">
        <f t="shared" si="18"/>
        <v>18.539975308475402</v>
      </c>
      <c r="K82" s="241">
        <v>2.9</v>
      </c>
      <c r="L82" s="144">
        <f t="shared" si="19"/>
        <v>38.26</v>
      </c>
      <c r="M82" s="143">
        <f t="shared" si="22"/>
        <v>39.467726077497858</v>
      </c>
      <c r="N82" s="143">
        <f t="shared" si="23"/>
        <v>0</v>
      </c>
      <c r="O82" s="143">
        <f t="shared" si="24"/>
        <v>21.206728953433903</v>
      </c>
      <c r="P82" s="143">
        <f t="shared" si="25"/>
        <v>29.301283654346502</v>
      </c>
      <c r="Q82" s="143">
        <f t="shared" si="26"/>
        <v>0</v>
      </c>
      <c r="R82" s="143">
        <f t="shared" si="20"/>
        <v>39.467726077497858</v>
      </c>
      <c r="S82" s="140">
        <f t="shared" si="14"/>
        <v>0</v>
      </c>
      <c r="T82" s="145">
        <f t="shared" si="21"/>
        <v>0</v>
      </c>
    </row>
    <row r="83" spans="1:20" x14ac:dyDescent="0.25">
      <c r="A83" s="126">
        <f>'05-2021'!A89</f>
        <v>44320.249999999811</v>
      </c>
      <c r="B83" s="177">
        <v>208.1</v>
      </c>
      <c r="C83" s="178">
        <v>4176.567</v>
      </c>
      <c r="D83" s="177">
        <v>50.494</v>
      </c>
      <c r="E83" s="178">
        <v>1013.407</v>
      </c>
      <c r="F83" s="179">
        <f t="shared" si="15"/>
        <v>157.60599999999999</v>
      </c>
      <c r="G83" s="179">
        <f t="shared" si="16"/>
        <v>3163.16</v>
      </c>
      <c r="H83" s="142">
        <f>'05-2021'!P89</f>
        <v>0</v>
      </c>
      <c r="I83" s="180">
        <f t="shared" si="17"/>
        <v>157.60599999999999</v>
      </c>
      <c r="J83" s="143">
        <f t="shared" si="18"/>
        <v>20.070048094615686</v>
      </c>
      <c r="K83" s="241">
        <v>2.9</v>
      </c>
      <c r="L83" s="144">
        <f t="shared" si="19"/>
        <v>38.26</v>
      </c>
      <c r="M83" s="143">
        <f t="shared" si="22"/>
        <v>39.467726077497858</v>
      </c>
      <c r="N83" s="143">
        <f t="shared" si="23"/>
        <v>0</v>
      </c>
      <c r="O83" s="143">
        <f t="shared" si="24"/>
        <v>21.206728953433903</v>
      </c>
      <c r="P83" s="143">
        <f t="shared" si="25"/>
        <v>29.301283654346502</v>
      </c>
      <c r="Q83" s="143">
        <f t="shared" si="26"/>
        <v>0</v>
      </c>
      <c r="R83" s="143">
        <f t="shared" si="20"/>
        <v>39.467726077497858</v>
      </c>
      <c r="S83" s="140">
        <f t="shared" si="14"/>
        <v>0</v>
      </c>
      <c r="T83" s="145">
        <f t="shared" si="21"/>
        <v>0</v>
      </c>
    </row>
    <row r="84" spans="1:20" x14ac:dyDescent="0.25">
      <c r="A84" s="126">
        <f>'05-2021'!A90</f>
        <v>44320.291666666475</v>
      </c>
      <c r="B84" s="177">
        <v>155.11700000000002</v>
      </c>
      <c r="C84" s="178">
        <v>3969.2915430000003</v>
      </c>
      <c r="D84" s="177">
        <v>0</v>
      </c>
      <c r="E84" s="178">
        <v>0</v>
      </c>
      <c r="F84" s="179">
        <f t="shared" si="15"/>
        <v>155.11700000000002</v>
      </c>
      <c r="G84" s="179">
        <f t="shared" si="16"/>
        <v>3969.2915430000003</v>
      </c>
      <c r="H84" s="142">
        <f>'05-2021'!P90</f>
        <v>0</v>
      </c>
      <c r="I84" s="180">
        <f t="shared" si="17"/>
        <v>155.11700000000002</v>
      </c>
      <c r="J84" s="143">
        <f t="shared" si="18"/>
        <v>25.589016954943688</v>
      </c>
      <c r="K84" s="241">
        <v>2.9</v>
      </c>
      <c r="L84" s="144">
        <f t="shared" si="19"/>
        <v>38.26</v>
      </c>
      <c r="M84" s="143">
        <f t="shared" si="22"/>
        <v>39.467726077497858</v>
      </c>
      <c r="N84" s="143">
        <f t="shared" si="23"/>
        <v>0</v>
      </c>
      <c r="O84" s="143">
        <f t="shared" si="24"/>
        <v>21.206728953433903</v>
      </c>
      <c r="P84" s="143">
        <f t="shared" si="25"/>
        <v>29.301283654346502</v>
      </c>
      <c r="Q84" s="143">
        <f t="shared" si="26"/>
        <v>0</v>
      </c>
      <c r="R84" s="143">
        <f t="shared" si="20"/>
        <v>39.467726077497858</v>
      </c>
      <c r="S84" s="140">
        <f t="shared" si="14"/>
        <v>0</v>
      </c>
      <c r="T84" s="145">
        <f t="shared" si="21"/>
        <v>0</v>
      </c>
    </row>
    <row r="85" spans="1:20" x14ac:dyDescent="0.25">
      <c r="A85" s="126">
        <f>'05-2021'!A91</f>
        <v>44320.333333333139</v>
      </c>
      <c r="B85" s="177">
        <v>146.36700000000002</v>
      </c>
      <c r="C85" s="178">
        <v>4486.4402579999996</v>
      </c>
      <c r="D85" s="177">
        <v>0</v>
      </c>
      <c r="E85" s="178">
        <v>0</v>
      </c>
      <c r="F85" s="179">
        <f t="shared" si="15"/>
        <v>146.36700000000002</v>
      </c>
      <c r="G85" s="179">
        <f t="shared" si="16"/>
        <v>4486.4402579999996</v>
      </c>
      <c r="H85" s="142">
        <f>'05-2021'!P91</f>
        <v>0</v>
      </c>
      <c r="I85" s="180">
        <f t="shared" si="17"/>
        <v>146.36700000000002</v>
      </c>
      <c r="J85" s="143">
        <f t="shared" si="18"/>
        <v>30.651992990223199</v>
      </c>
      <c r="K85" s="241">
        <v>2.9</v>
      </c>
      <c r="L85" s="144">
        <f t="shared" si="19"/>
        <v>38.26</v>
      </c>
      <c r="M85" s="143">
        <f t="shared" si="22"/>
        <v>39.467726077497858</v>
      </c>
      <c r="N85" s="143">
        <f t="shared" si="23"/>
        <v>0</v>
      </c>
      <c r="O85" s="143">
        <f t="shared" si="24"/>
        <v>21.206728953433903</v>
      </c>
      <c r="P85" s="143">
        <f t="shared" si="25"/>
        <v>29.301283654346502</v>
      </c>
      <c r="Q85" s="143">
        <f t="shared" si="26"/>
        <v>0</v>
      </c>
      <c r="R85" s="143">
        <f t="shared" si="20"/>
        <v>39.467726077497858</v>
      </c>
      <c r="S85" s="140">
        <f t="shared" si="14"/>
        <v>0</v>
      </c>
      <c r="T85" s="145">
        <f t="shared" si="21"/>
        <v>0</v>
      </c>
    </row>
    <row r="86" spans="1:20" x14ac:dyDescent="0.25">
      <c r="A86" s="126">
        <f>'05-2021'!A92</f>
        <v>44320.374999999804</v>
      </c>
      <c r="B86" s="177">
        <v>109.30500000000001</v>
      </c>
      <c r="C86" s="178">
        <v>2833.0185899999997</v>
      </c>
      <c r="D86" s="177">
        <v>0</v>
      </c>
      <c r="E86" s="178">
        <v>0</v>
      </c>
      <c r="F86" s="179">
        <f t="shared" si="15"/>
        <v>109.30500000000001</v>
      </c>
      <c r="G86" s="179">
        <f t="shared" si="16"/>
        <v>2833.0185899999997</v>
      </c>
      <c r="H86" s="142">
        <f>'05-2021'!P92</f>
        <v>0</v>
      </c>
      <c r="I86" s="180">
        <f t="shared" si="17"/>
        <v>109.30500000000001</v>
      </c>
      <c r="J86" s="143">
        <f t="shared" si="18"/>
        <v>25.918472073555641</v>
      </c>
      <c r="K86" s="241">
        <v>2.9</v>
      </c>
      <c r="L86" s="144">
        <f t="shared" si="19"/>
        <v>38.26</v>
      </c>
      <c r="M86" s="143">
        <f t="shared" si="22"/>
        <v>39.467726077497858</v>
      </c>
      <c r="N86" s="143">
        <f t="shared" si="23"/>
        <v>0</v>
      </c>
      <c r="O86" s="143">
        <f t="shared" si="24"/>
        <v>21.206728953433903</v>
      </c>
      <c r="P86" s="143">
        <f t="shared" si="25"/>
        <v>29.301283654346502</v>
      </c>
      <c r="Q86" s="143">
        <f t="shared" si="26"/>
        <v>0</v>
      </c>
      <c r="R86" s="143">
        <f t="shared" si="20"/>
        <v>39.467726077497858</v>
      </c>
      <c r="S86" s="140">
        <f t="shared" si="14"/>
        <v>0</v>
      </c>
      <c r="T86" s="145">
        <f t="shared" si="21"/>
        <v>0</v>
      </c>
    </row>
    <row r="87" spans="1:20" x14ac:dyDescent="0.25">
      <c r="A87" s="126">
        <f>'05-2021'!A93</f>
        <v>44320.416666666468</v>
      </c>
      <c r="B87" s="177">
        <v>107.36099999999999</v>
      </c>
      <c r="C87" s="178">
        <v>7096.4040839999998</v>
      </c>
      <c r="D87" s="177">
        <v>0</v>
      </c>
      <c r="E87" s="178">
        <v>0</v>
      </c>
      <c r="F87" s="179">
        <f t="shared" si="15"/>
        <v>107.36099999999999</v>
      </c>
      <c r="G87" s="179">
        <f t="shared" si="16"/>
        <v>7096.4040839999998</v>
      </c>
      <c r="H87" s="142">
        <f>'05-2021'!P93</f>
        <v>0</v>
      </c>
      <c r="I87" s="180">
        <f t="shared" si="17"/>
        <v>107.36099999999999</v>
      </c>
      <c r="J87" s="143">
        <f t="shared" si="18"/>
        <v>66.098528180624257</v>
      </c>
      <c r="K87" s="241">
        <v>2.9</v>
      </c>
      <c r="L87" s="144">
        <f t="shared" si="19"/>
        <v>38.26</v>
      </c>
      <c r="M87" s="143">
        <f t="shared" si="22"/>
        <v>39.467726077497858</v>
      </c>
      <c r="N87" s="143">
        <f t="shared" si="23"/>
        <v>0</v>
      </c>
      <c r="O87" s="143">
        <f t="shared" si="24"/>
        <v>21.206728953433903</v>
      </c>
      <c r="P87" s="143">
        <f t="shared" si="25"/>
        <v>29.301283654346502</v>
      </c>
      <c r="Q87" s="143">
        <f t="shared" si="26"/>
        <v>0</v>
      </c>
      <c r="R87" s="143">
        <f t="shared" si="20"/>
        <v>39.467726077497858</v>
      </c>
      <c r="S87" s="140">
        <f t="shared" si="14"/>
        <v>26.630802103126399</v>
      </c>
      <c r="T87" s="145">
        <f t="shared" si="21"/>
        <v>2859.1095445937531</v>
      </c>
    </row>
    <row r="88" spans="1:20" x14ac:dyDescent="0.25">
      <c r="A88" s="126">
        <f>'05-2021'!A94</f>
        <v>44320.458333333132</v>
      </c>
      <c r="B88" s="177">
        <v>103.178</v>
      </c>
      <c r="C88" s="178">
        <v>3181.4890059999998</v>
      </c>
      <c r="D88" s="177">
        <v>0</v>
      </c>
      <c r="E88" s="178">
        <v>0</v>
      </c>
      <c r="F88" s="179">
        <f t="shared" si="15"/>
        <v>103.178</v>
      </c>
      <c r="G88" s="179">
        <f t="shared" si="16"/>
        <v>3181.4890059999998</v>
      </c>
      <c r="H88" s="142">
        <f>'05-2021'!P94</f>
        <v>0</v>
      </c>
      <c r="I88" s="180">
        <f t="shared" si="17"/>
        <v>103.178</v>
      </c>
      <c r="J88" s="143">
        <f t="shared" si="18"/>
        <v>30.834955184244702</v>
      </c>
      <c r="K88" s="241">
        <v>2.9</v>
      </c>
      <c r="L88" s="144">
        <f t="shared" si="19"/>
        <v>38.26</v>
      </c>
      <c r="M88" s="143">
        <f t="shared" si="22"/>
        <v>39.467726077497858</v>
      </c>
      <c r="N88" s="143">
        <f t="shared" si="23"/>
        <v>0</v>
      </c>
      <c r="O88" s="143">
        <f t="shared" si="24"/>
        <v>21.206728953433903</v>
      </c>
      <c r="P88" s="143">
        <f t="shared" si="25"/>
        <v>29.301283654346502</v>
      </c>
      <c r="Q88" s="143">
        <f t="shared" si="26"/>
        <v>0</v>
      </c>
      <c r="R88" s="143">
        <f t="shared" si="20"/>
        <v>39.467726077497858</v>
      </c>
      <c r="S88" s="140">
        <f t="shared" si="14"/>
        <v>0</v>
      </c>
      <c r="T88" s="145">
        <f t="shared" si="21"/>
        <v>0</v>
      </c>
    </row>
    <row r="89" spans="1:20" x14ac:dyDescent="0.25">
      <c r="A89" s="126">
        <f>'05-2021'!A95</f>
        <v>44320.499999999796</v>
      </c>
      <c r="B89" s="177">
        <v>105.47500000000001</v>
      </c>
      <c r="C89" s="178">
        <v>3296.7159499999998</v>
      </c>
      <c r="D89" s="177">
        <v>0</v>
      </c>
      <c r="E89" s="178">
        <v>0</v>
      </c>
      <c r="F89" s="179">
        <f t="shared" si="15"/>
        <v>105.47500000000001</v>
      </c>
      <c r="G89" s="179">
        <f t="shared" si="16"/>
        <v>3296.7159499999998</v>
      </c>
      <c r="H89" s="142">
        <f>'05-2021'!P95</f>
        <v>0</v>
      </c>
      <c r="I89" s="180">
        <f t="shared" si="17"/>
        <v>105.47500000000001</v>
      </c>
      <c r="J89" s="143">
        <f t="shared" si="18"/>
        <v>31.255899028205732</v>
      </c>
      <c r="K89" s="241">
        <v>2.9</v>
      </c>
      <c r="L89" s="144">
        <f t="shared" si="19"/>
        <v>38.26</v>
      </c>
      <c r="M89" s="143">
        <f t="shared" si="22"/>
        <v>39.467726077497858</v>
      </c>
      <c r="N89" s="143">
        <f t="shared" si="23"/>
        <v>0</v>
      </c>
      <c r="O89" s="143">
        <f t="shared" si="24"/>
        <v>21.206728953433903</v>
      </c>
      <c r="P89" s="143">
        <f t="shared" si="25"/>
        <v>29.301283654346502</v>
      </c>
      <c r="Q89" s="143">
        <f t="shared" si="26"/>
        <v>0</v>
      </c>
      <c r="R89" s="143">
        <f t="shared" si="20"/>
        <v>39.467726077497858</v>
      </c>
      <c r="S89" s="140">
        <f t="shared" si="14"/>
        <v>0</v>
      </c>
      <c r="T89" s="145">
        <f t="shared" si="21"/>
        <v>0</v>
      </c>
    </row>
    <row r="90" spans="1:20" x14ac:dyDescent="0.25">
      <c r="A90" s="126">
        <f>'05-2021'!A96</f>
        <v>44320.541666666461</v>
      </c>
      <c r="B90" s="177">
        <v>78.540000000000006</v>
      </c>
      <c r="C90" s="178">
        <v>4117.2999600000003</v>
      </c>
      <c r="D90" s="177">
        <v>0</v>
      </c>
      <c r="E90" s="178">
        <v>0</v>
      </c>
      <c r="F90" s="179">
        <f t="shared" si="15"/>
        <v>78.540000000000006</v>
      </c>
      <c r="G90" s="179">
        <f t="shared" si="16"/>
        <v>4117.2999600000003</v>
      </c>
      <c r="H90" s="142">
        <f>'05-2021'!P96</f>
        <v>0</v>
      </c>
      <c r="I90" s="180">
        <f t="shared" si="17"/>
        <v>78.540000000000006</v>
      </c>
      <c r="J90" s="143">
        <f t="shared" si="18"/>
        <v>52.422968678380442</v>
      </c>
      <c r="K90" s="241">
        <v>2.9</v>
      </c>
      <c r="L90" s="144">
        <f t="shared" si="19"/>
        <v>38.26</v>
      </c>
      <c r="M90" s="143">
        <f t="shared" si="22"/>
        <v>39.467726077497858</v>
      </c>
      <c r="N90" s="143">
        <f t="shared" si="23"/>
        <v>0</v>
      </c>
      <c r="O90" s="143">
        <f t="shared" si="24"/>
        <v>21.206728953433903</v>
      </c>
      <c r="P90" s="143">
        <f t="shared" si="25"/>
        <v>29.301283654346502</v>
      </c>
      <c r="Q90" s="143">
        <f t="shared" si="26"/>
        <v>0</v>
      </c>
      <c r="R90" s="143">
        <f t="shared" si="20"/>
        <v>39.467726077497858</v>
      </c>
      <c r="S90" s="140">
        <f t="shared" si="14"/>
        <v>12.955242600882585</v>
      </c>
      <c r="T90" s="145">
        <f t="shared" si="21"/>
        <v>1017.5047538733182</v>
      </c>
    </row>
    <row r="91" spans="1:20" x14ac:dyDescent="0.25">
      <c r="A91" s="126">
        <f>'05-2021'!A97</f>
        <v>44320.583333333125</v>
      </c>
      <c r="B91" s="177">
        <v>78.266999999999996</v>
      </c>
      <c r="C91" s="178">
        <v>4546.5210870000001</v>
      </c>
      <c r="D91" s="177">
        <v>0</v>
      </c>
      <c r="E91" s="178">
        <v>0</v>
      </c>
      <c r="F91" s="179">
        <f t="shared" si="15"/>
        <v>78.266999999999996</v>
      </c>
      <c r="G91" s="179">
        <f t="shared" si="16"/>
        <v>4546.5210870000001</v>
      </c>
      <c r="H91" s="142">
        <f>'05-2021'!P97</f>
        <v>0</v>
      </c>
      <c r="I91" s="180">
        <f t="shared" si="17"/>
        <v>78.266999999999996</v>
      </c>
      <c r="J91" s="143">
        <f t="shared" si="18"/>
        <v>58.089885737283915</v>
      </c>
      <c r="K91" s="241">
        <v>2.9</v>
      </c>
      <c r="L91" s="144">
        <f t="shared" si="19"/>
        <v>38.26</v>
      </c>
      <c r="M91" s="143">
        <f t="shared" si="22"/>
        <v>39.467726077497858</v>
      </c>
      <c r="N91" s="143">
        <f t="shared" si="23"/>
        <v>0</v>
      </c>
      <c r="O91" s="143">
        <f t="shared" si="24"/>
        <v>21.206728953433903</v>
      </c>
      <c r="P91" s="143">
        <f t="shared" si="25"/>
        <v>29.301283654346502</v>
      </c>
      <c r="Q91" s="143">
        <f t="shared" si="26"/>
        <v>0</v>
      </c>
      <c r="R91" s="143">
        <f t="shared" si="20"/>
        <v>39.467726077497858</v>
      </c>
      <c r="S91" s="140">
        <f t="shared" si="14"/>
        <v>18.622159659786057</v>
      </c>
      <c r="T91" s="145">
        <f t="shared" si="21"/>
        <v>1457.5005700924753</v>
      </c>
    </row>
    <row r="92" spans="1:20" x14ac:dyDescent="0.25">
      <c r="A92" s="126">
        <f>'05-2021'!A98</f>
        <v>44320.624999999789</v>
      </c>
      <c r="B92" s="177">
        <v>95.157999999999987</v>
      </c>
      <c r="C92" s="178">
        <v>5986.0492259999992</v>
      </c>
      <c r="D92" s="177">
        <v>0</v>
      </c>
      <c r="E92" s="178">
        <v>0</v>
      </c>
      <c r="F92" s="179">
        <f t="shared" si="15"/>
        <v>95.157999999999987</v>
      </c>
      <c r="G92" s="179">
        <f t="shared" si="16"/>
        <v>5986.0492259999992</v>
      </c>
      <c r="H92" s="142">
        <f>'05-2021'!P98</f>
        <v>0</v>
      </c>
      <c r="I92" s="180">
        <f t="shared" si="17"/>
        <v>95.157999999999987</v>
      </c>
      <c r="J92" s="143">
        <f t="shared" si="18"/>
        <v>62.906421173206667</v>
      </c>
      <c r="K92" s="241">
        <v>2.9</v>
      </c>
      <c r="L92" s="144">
        <f t="shared" si="19"/>
        <v>38.26</v>
      </c>
      <c r="M92" s="143">
        <f t="shared" si="22"/>
        <v>39.467726077497858</v>
      </c>
      <c r="N92" s="143">
        <f t="shared" si="23"/>
        <v>0</v>
      </c>
      <c r="O92" s="143">
        <f t="shared" si="24"/>
        <v>21.206728953433903</v>
      </c>
      <c r="P92" s="143">
        <f t="shared" si="25"/>
        <v>29.301283654346502</v>
      </c>
      <c r="Q92" s="143">
        <f t="shared" si="26"/>
        <v>0</v>
      </c>
      <c r="R92" s="143">
        <f t="shared" si="20"/>
        <v>39.467726077497858</v>
      </c>
      <c r="S92" s="240">
        <f t="shared" si="14"/>
        <v>23.438695095708809</v>
      </c>
      <c r="T92" s="145">
        <f t="shared" si="21"/>
        <v>2230.3793479174587</v>
      </c>
    </row>
    <row r="93" spans="1:20" x14ac:dyDescent="0.25">
      <c r="A93" s="126">
        <f>'05-2021'!A99</f>
        <v>44320.666666666453</v>
      </c>
      <c r="B93" s="177">
        <v>79.400000000000006</v>
      </c>
      <c r="C93" s="178">
        <v>5757.2939999999999</v>
      </c>
      <c r="D93" s="177">
        <v>28.042999999999999</v>
      </c>
      <c r="E93" s="178">
        <v>2033.3979999999999</v>
      </c>
      <c r="F93" s="179">
        <f t="shared" si="15"/>
        <v>51.357000000000006</v>
      </c>
      <c r="G93" s="179">
        <f t="shared" si="16"/>
        <v>3723.8959999999997</v>
      </c>
      <c r="H93" s="142">
        <f>'05-2021'!P99</f>
        <v>0</v>
      </c>
      <c r="I93" s="180">
        <f t="shared" si="17"/>
        <v>51.357000000000006</v>
      </c>
      <c r="J93" s="143">
        <f t="shared" si="18"/>
        <v>72.509998636992023</v>
      </c>
      <c r="K93" s="241">
        <v>2.9</v>
      </c>
      <c r="L93" s="144">
        <f t="shared" si="19"/>
        <v>38.26</v>
      </c>
      <c r="M93" s="143">
        <f t="shared" si="22"/>
        <v>39.467726077497858</v>
      </c>
      <c r="N93" s="143">
        <f t="shared" si="23"/>
        <v>0</v>
      </c>
      <c r="O93" s="143">
        <f t="shared" si="24"/>
        <v>21.206728953433903</v>
      </c>
      <c r="P93" s="143">
        <f t="shared" si="25"/>
        <v>29.301283654346502</v>
      </c>
      <c r="Q93" s="143">
        <f t="shared" si="26"/>
        <v>0</v>
      </c>
      <c r="R93" s="143">
        <f t="shared" si="20"/>
        <v>39.467726077497858</v>
      </c>
      <c r="S93" s="140">
        <f t="shared" si="14"/>
        <v>33.042272559494165</v>
      </c>
      <c r="T93" s="145">
        <f t="shared" si="21"/>
        <v>1696.9519918379422</v>
      </c>
    </row>
    <row r="94" spans="1:20" x14ac:dyDescent="0.25">
      <c r="A94" s="126">
        <f>'05-2021'!A100</f>
        <v>44320.708333333117</v>
      </c>
      <c r="B94" s="177">
        <v>90.9</v>
      </c>
      <c r="C94" s="178">
        <v>10358.055</v>
      </c>
      <c r="D94" s="177">
        <v>63.584000000000003</v>
      </c>
      <c r="E94" s="178">
        <v>7245.3969999999999</v>
      </c>
      <c r="F94" s="179">
        <f t="shared" si="15"/>
        <v>27.316000000000003</v>
      </c>
      <c r="G94" s="179">
        <f t="shared" si="16"/>
        <v>3112.6580000000004</v>
      </c>
      <c r="H94" s="142">
        <f>'05-2021'!P100</f>
        <v>0</v>
      </c>
      <c r="I94" s="180">
        <f t="shared" si="17"/>
        <v>27.316000000000003</v>
      </c>
      <c r="J94" s="143">
        <f t="shared" si="18"/>
        <v>113.94999267828379</v>
      </c>
      <c r="K94" s="241">
        <v>2.9</v>
      </c>
      <c r="L94" s="144">
        <f t="shared" si="19"/>
        <v>38.26</v>
      </c>
      <c r="M94" s="143">
        <f t="shared" si="22"/>
        <v>39.467726077497858</v>
      </c>
      <c r="N94" s="143">
        <f t="shared" si="23"/>
        <v>0</v>
      </c>
      <c r="O94" s="143">
        <f t="shared" si="24"/>
        <v>21.206728953433903</v>
      </c>
      <c r="P94" s="143">
        <f t="shared" si="25"/>
        <v>29.301283654346502</v>
      </c>
      <c r="Q94" s="143">
        <f t="shared" si="26"/>
        <v>0</v>
      </c>
      <c r="R94" s="143">
        <f t="shared" si="20"/>
        <v>39.467726077497858</v>
      </c>
      <c r="S94" s="140">
        <f t="shared" si="14"/>
        <v>74.482266600785934</v>
      </c>
      <c r="T94" s="145">
        <f t="shared" si="21"/>
        <v>2034.5575944670688</v>
      </c>
    </row>
    <row r="95" spans="1:20" x14ac:dyDescent="0.25">
      <c r="A95" s="126">
        <f>'05-2021'!A101</f>
        <v>44320.749999999782</v>
      </c>
      <c r="B95" s="177">
        <v>104.8</v>
      </c>
      <c r="C95" s="178">
        <v>12976.335999999999</v>
      </c>
      <c r="D95" s="177">
        <v>94.418000000000006</v>
      </c>
      <c r="E95" s="178">
        <v>11690.837</v>
      </c>
      <c r="F95" s="179">
        <f t="shared" si="15"/>
        <v>10.381999999999991</v>
      </c>
      <c r="G95" s="179">
        <f t="shared" si="16"/>
        <v>1285.4989999999998</v>
      </c>
      <c r="H95" s="142">
        <f>'05-2021'!P101</f>
        <v>0</v>
      </c>
      <c r="I95" s="180">
        <f t="shared" si="17"/>
        <v>10.381999999999991</v>
      </c>
      <c r="J95" s="143">
        <f t="shared" si="18"/>
        <v>123.81997688306694</v>
      </c>
      <c r="K95" s="241">
        <v>2.9</v>
      </c>
      <c r="L95" s="144">
        <f t="shared" si="19"/>
        <v>38.26</v>
      </c>
      <c r="M95" s="143">
        <f t="shared" si="22"/>
        <v>39.467726077497858</v>
      </c>
      <c r="N95" s="143">
        <f t="shared" si="23"/>
        <v>0</v>
      </c>
      <c r="O95" s="143">
        <f t="shared" si="24"/>
        <v>21.206728953433903</v>
      </c>
      <c r="P95" s="143">
        <f t="shared" si="25"/>
        <v>29.301283654346502</v>
      </c>
      <c r="Q95" s="143">
        <f t="shared" si="26"/>
        <v>0</v>
      </c>
      <c r="R95" s="143">
        <f t="shared" si="20"/>
        <v>39.467726077497858</v>
      </c>
      <c r="S95" s="140">
        <f t="shared" si="14"/>
        <v>84.352250805569085</v>
      </c>
      <c r="T95" s="145">
        <f t="shared" si="21"/>
        <v>875.74506786341749</v>
      </c>
    </row>
    <row r="96" spans="1:20" x14ac:dyDescent="0.25">
      <c r="A96" s="126">
        <f>'05-2021'!A102</f>
        <v>44320.791666666446</v>
      </c>
      <c r="B96" s="177">
        <v>75.5</v>
      </c>
      <c r="C96" s="178">
        <v>5333.32</v>
      </c>
      <c r="D96" s="177">
        <v>32.893999999999998</v>
      </c>
      <c r="E96" s="178">
        <v>2323.6320000000001</v>
      </c>
      <c r="F96" s="179">
        <f t="shared" si="15"/>
        <v>42.606000000000002</v>
      </c>
      <c r="G96" s="179">
        <f t="shared" si="16"/>
        <v>3009.6879999999996</v>
      </c>
      <c r="H96" s="142">
        <f>'05-2021'!P102</f>
        <v>0</v>
      </c>
      <c r="I96" s="180">
        <f t="shared" si="17"/>
        <v>42.606000000000002</v>
      </c>
      <c r="J96" s="143">
        <f t="shared" si="18"/>
        <v>70.640003755339606</v>
      </c>
      <c r="K96" s="241">
        <v>2.9</v>
      </c>
      <c r="L96" s="144">
        <f t="shared" si="19"/>
        <v>38.26</v>
      </c>
      <c r="M96" s="143">
        <f t="shared" si="22"/>
        <v>39.467726077497858</v>
      </c>
      <c r="N96" s="143">
        <f t="shared" si="23"/>
        <v>0</v>
      </c>
      <c r="O96" s="143">
        <f t="shared" si="24"/>
        <v>21.206728953433903</v>
      </c>
      <c r="P96" s="143">
        <f t="shared" si="25"/>
        <v>29.301283654346502</v>
      </c>
      <c r="Q96" s="143">
        <f t="shared" si="26"/>
        <v>0</v>
      </c>
      <c r="R96" s="143">
        <f t="shared" si="20"/>
        <v>39.467726077497858</v>
      </c>
      <c r="S96" s="140">
        <f t="shared" si="14"/>
        <v>31.172277677841748</v>
      </c>
      <c r="T96" s="145">
        <f t="shared" si="21"/>
        <v>1328.1260627421257</v>
      </c>
    </row>
    <row r="97" spans="1:20" x14ac:dyDescent="0.25">
      <c r="A97" s="126">
        <f>'05-2021'!A103</f>
        <v>44320.83333333311</v>
      </c>
      <c r="B97" s="177">
        <v>95.102000000000004</v>
      </c>
      <c r="C97" s="178">
        <v>3438.7376180000001</v>
      </c>
      <c r="D97" s="177">
        <v>0</v>
      </c>
      <c r="E97" s="178">
        <v>0</v>
      </c>
      <c r="F97" s="179">
        <f t="shared" si="15"/>
        <v>95.102000000000004</v>
      </c>
      <c r="G97" s="179">
        <f t="shared" si="16"/>
        <v>3438.7376180000001</v>
      </c>
      <c r="H97" s="142">
        <f>'05-2021'!P103</f>
        <v>0</v>
      </c>
      <c r="I97" s="180">
        <f t="shared" si="17"/>
        <v>95.102000000000004</v>
      </c>
      <c r="J97" s="143">
        <f t="shared" si="18"/>
        <v>36.15841536455595</v>
      </c>
      <c r="K97" s="241">
        <v>2.9</v>
      </c>
      <c r="L97" s="144">
        <f t="shared" si="19"/>
        <v>38.26</v>
      </c>
      <c r="M97" s="143">
        <f t="shared" si="22"/>
        <v>39.467726077497858</v>
      </c>
      <c r="N97" s="143">
        <f t="shared" si="23"/>
        <v>0</v>
      </c>
      <c r="O97" s="143">
        <f t="shared" si="24"/>
        <v>21.206728953433903</v>
      </c>
      <c r="P97" s="143">
        <f t="shared" si="25"/>
        <v>29.301283654346502</v>
      </c>
      <c r="Q97" s="143">
        <f t="shared" si="26"/>
        <v>0</v>
      </c>
      <c r="R97" s="143">
        <f t="shared" si="20"/>
        <v>39.467726077497858</v>
      </c>
      <c r="S97" s="140">
        <f t="shared" si="14"/>
        <v>0</v>
      </c>
      <c r="T97" s="145">
        <f t="shared" si="21"/>
        <v>0</v>
      </c>
    </row>
    <row r="98" spans="1:20" x14ac:dyDescent="0.25">
      <c r="A98" s="126">
        <f>'05-2021'!A104</f>
        <v>44320.874999999774</v>
      </c>
      <c r="B98" s="177">
        <v>112.601</v>
      </c>
      <c r="C98" s="178">
        <v>4465.89581</v>
      </c>
      <c r="D98" s="177">
        <v>0</v>
      </c>
      <c r="E98" s="178">
        <v>0</v>
      </c>
      <c r="F98" s="179">
        <f t="shared" si="15"/>
        <v>112.601</v>
      </c>
      <c r="G98" s="179">
        <f t="shared" si="16"/>
        <v>4465.89581</v>
      </c>
      <c r="H98" s="142">
        <f>'05-2021'!P104</f>
        <v>0</v>
      </c>
      <c r="I98" s="180">
        <f t="shared" si="17"/>
        <v>112.601</v>
      </c>
      <c r="J98" s="143">
        <f t="shared" si="18"/>
        <v>39.661244660349375</v>
      </c>
      <c r="K98" s="241">
        <v>2.9</v>
      </c>
      <c r="L98" s="144">
        <f t="shared" si="19"/>
        <v>38.26</v>
      </c>
      <c r="M98" s="143">
        <f t="shared" si="22"/>
        <v>39.467726077497858</v>
      </c>
      <c r="N98" s="143">
        <f t="shared" si="23"/>
        <v>0</v>
      </c>
      <c r="O98" s="143">
        <f t="shared" si="24"/>
        <v>21.206728953433903</v>
      </c>
      <c r="P98" s="143">
        <f t="shared" si="25"/>
        <v>29.301283654346502</v>
      </c>
      <c r="Q98" s="143">
        <f t="shared" si="26"/>
        <v>0</v>
      </c>
      <c r="R98" s="143">
        <f t="shared" si="20"/>
        <v>39.467726077497858</v>
      </c>
      <c r="S98" s="140">
        <f t="shared" si="14"/>
        <v>0.19351858285151735</v>
      </c>
      <c r="T98" s="145">
        <f t="shared" si="21"/>
        <v>21.790385947663705</v>
      </c>
    </row>
    <row r="99" spans="1:20" x14ac:dyDescent="0.25">
      <c r="A99" s="126">
        <f>'05-2021'!A105</f>
        <v>44320.916666666439</v>
      </c>
      <c r="B99" s="177">
        <v>97.968999999999994</v>
      </c>
      <c r="C99" s="178">
        <v>3979.7410620000001</v>
      </c>
      <c r="D99" s="177">
        <v>0</v>
      </c>
      <c r="E99" s="178">
        <v>0</v>
      </c>
      <c r="F99" s="179">
        <f t="shared" si="15"/>
        <v>97.968999999999994</v>
      </c>
      <c r="G99" s="179">
        <f t="shared" si="16"/>
        <v>3979.7410620000001</v>
      </c>
      <c r="H99" s="142">
        <f>'05-2021'!P105</f>
        <v>0</v>
      </c>
      <c r="I99" s="180">
        <f t="shared" si="17"/>
        <v>97.968999999999994</v>
      </c>
      <c r="J99" s="143">
        <f t="shared" si="18"/>
        <v>40.622452632975737</v>
      </c>
      <c r="K99" s="241">
        <v>2.9</v>
      </c>
      <c r="L99" s="144">
        <f t="shared" si="19"/>
        <v>38.26</v>
      </c>
      <c r="M99" s="143">
        <f t="shared" si="22"/>
        <v>39.467726077497858</v>
      </c>
      <c r="N99" s="143">
        <f t="shared" si="23"/>
        <v>0</v>
      </c>
      <c r="O99" s="143">
        <f t="shared" si="24"/>
        <v>21.206728953433903</v>
      </c>
      <c r="P99" s="143">
        <f t="shared" si="25"/>
        <v>29.301283654346502</v>
      </c>
      <c r="Q99" s="143">
        <f t="shared" si="26"/>
        <v>0</v>
      </c>
      <c r="R99" s="143">
        <f t="shared" si="20"/>
        <v>39.467726077497858</v>
      </c>
      <c r="S99" s="140">
        <f t="shared" si="14"/>
        <v>1.1547265554778789</v>
      </c>
      <c r="T99" s="145">
        <f t="shared" si="21"/>
        <v>113.12740591361232</v>
      </c>
    </row>
    <row r="100" spans="1:20" x14ac:dyDescent="0.25">
      <c r="A100" s="126">
        <f>'05-2021'!A106</f>
        <v>44320.958333333103</v>
      </c>
      <c r="B100" s="177">
        <v>72.864999999999995</v>
      </c>
      <c r="C100" s="178">
        <v>1998.5509500000001</v>
      </c>
      <c r="D100" s="177">
        <v>0</v>
      </c>
      <c r="E100" s="178">
        <v>0</v>
      </c>
      <c r="F100" s="179">
        <f t="shared" si="15"/>
        <v>72.864999999999995</v>
      </c>
      <c r="G100" s="179">
        <f t="shared" si="16"/>
        <v>1998.5509500000001</v>
      </c>
      <c r="H100" s="142">
        <f>'05-2021'!P106</f>
        <v>0</v>
      </c>
      <c r="I100" s="180">
        <f t="shared" si="17"/>
        <v>72.864999999999995</v>
      </c>
      <c r="J100" s="143">
        <f t="shared" si="18"/>
        <v>27.428133534618819</v>
      </c>
      <c r="K100" s="241">
        <v>2.9</v>
      </c>
      <c r="L100" s="144">
        <f t="shared" si="19"/>
        <v>38.26</v>
      </c>
      <c r="M100" s="143">
        <f t="shared" si="22"/>
        <v>39.467726077497858</v>
      </c>
      <c r="N100" s="143">
        <f t="shared" si="23"/>
        <v>0</v>
      </c>
      <c r="O100" s="143">
        <f t="shared" si="24"/>
        <v>21.206728953433903</v>
      </c>
      <c r="P100" s="143">
        <f t="shared" si="25"/>
        <v>29.301283654346502</v>
      </c>
      <c r="Q100" s="143">
        <f t="shared" si="26"/>
        <v>0</v>
      </c>
      <c r="R100" s="143">
        <f t="shared" si="20"/>
        <v>39.467726077497858</v>
      </c>
      <c r="S100" s="140">
        <f t="shared" si="14"/>
        <v>0</v>
      </c>
      <c r="T100" s="145">
        <f t="shared" si="21"/>
        <v>0</v>
      </c>
    </row>
    <row r="101" spans="1:20" x14ac:dyDescent="0.25">
      <c r="A101" s="126">
        <f>'05-2021'!A107</f>
        <v>44320.999999999767</v>
      </c>
      <c r="B101" s="177">
        <v>110</v>
      </c>
      <c r="C101" s="178">
        <v>2809.4</v>
      </c>
      <c r="D101" s="177">
        <v>0</v>
      </c>
      <c r="E101" s="178">
        <v>0</v>
      </c>
      <c r="F101" s="179">
        <f t="shared" si="15"/>
        <v>110</v>
      </c>
      <c r="G101" s="179">
        <f t="shared" si="16"/>
        <v>2809.4</v>
      </c>
      <c r="H101" s="142">
        <f>'05-2021'!P107</f>
        <v>0</v>
      </c>
      <c r="I101" s="180">
        <f t="shared" si="17"/>
        <v>110</v>
      </c>
      <c r="J101" s="143">
        <f t="shared" si="18"/>
        <v>25.54</v>
      </c>
      <c r="K101" s="241">
        <v>2.9</v>
      </c>
      <c r="L101" s="144">
        <f t="shared" si="19"/>
        <v>38.26</v>
      </c>
      <c r="M101" s="143">
        <f t="shared" si="22"/>
        <v>39.467726077497858</v>
      </c>
      <c r="N101" s="143">
        <f t="shared" si="23"/>
        <v>0</v>
      </c>
      <c r="O101" s="143">
        <f t="shared" si="24"/>
        <v>21.206728953433903</v>
      </c>
      <c r="P101" s="143">
        <f t="shared" si="25"/>
        <v>29.301283654346502</v>
      </c>
      <c r="Q101" s="143">
        <f t="shared" si="26"/>
        <v>0</v>
      </c>
      <c r="R101" s="143">
        <f t="shared" si="20"/>
        <v>39.467726077497858</v>
      </c>
      <c r="S101" s="140">
        <f t="shared" si="14"/>
        <v>0</v>
      </c>
      <c r="T101" s="145">
        <f t="shared" si="21"/>
        <v>0</v>
      </c>
    </row>
    <row r="102" spans="1:20" x14ac:dyDescent="0.25">
      <c r="A102" s="126">
        <f>'05-2021'!A108</f>
        <v>44321.041666666431</v>
      </c>
      <c r="B102" s="177">
        <v>186</v>
      </c>
      <c r="C102" s="178">
        <v>4555.1400000000003</v>
      </c>
      <c r="D102" s="177">
        <v>2.6960000000000002</v>
      </c>
      <c r="E102" s="178">
        <v>66.03</v>
      </c>
      <c r="F102" s="179">
        <f t="shared" si="15"/>
        <v>183.304</v>
      </c>
      <c r="G102" s="179">
        <f t="shared" si="16"/>
        <v>4489.1100000000006</v>
      </c>
      <c r="H102" s="142">
        <f>'05-2021'!P108</f>
        <v>0</v>
      </c>
      <c r="I102" s="180">
        <f t="shared" si="17"/>
        <v>183.304</v>
      </c>
      <c r="J102" s="143">
        <f t="shared" si="18"/>
        <v>24.489972941125128</v>
      </c>
      <c r="K102" s="241">
        <v>2.93</v>
      </c>
      <c r="L102" s="144">
        <f t="shared" si="19"/>
        <v>38.572000000000003</v>
      </c>
      <c r="M102" s="143">
        <f t="shared" si="22"/>
        <v>39.467726077497858</v>
      </c>
      <c r="N102" s="143">
        <f t="shared" si="23"/>
        <v>0</v>
      </c>
      <c r="O102" s="143">
        <f t="shared" si="24"/>
        <v>21.206728953433903</v>
      </c>
      <c r="P102" s="143">
        <f t="shared" si="25"/>
        <v>29.301283654346502</v>
      </c>
      <c r="Q102" s="143">
        <f t="shared" si="26"/>
        <v>0</v>
      </c>
      <c r="R102" s="143">
        <f t="shared" si="20"/>
        <v>39.467726077497858</v>
      </c>
      <c r="S102" s="140">
        <f t="shared" si="14"/>
        <v>0</v>
      </c>
      <c r="T102" s="145">
        <f t="shared" si="21"/>
        <v>0</v>
      </c>
    </row>
    <row r="103" spans="1:20" x14ac:dyDescent="0.25">
      <c r="A103" s="126">
        <f>'05-2021'!A109</f>
        <v>44321.083333333096</v>
      </c>
      <c r="B103" s="177">
        <v>177.4</v>
      </c>
      <c r="C103" s="178">
        <v>3904.5740000000001</v>
      </c>
      <c r="D103" s="177">
        <v>3.02</v>
      </c>
      <c r="E103" s="178">
        <v>66.478999999999999</v>
      </c>
      <c r="F103" s="179">
        <f t="shared" si="15"/>
        <v>174.38</v>
      </c>
      <c r="G103" s="179">
        <f t="shared" si="16"/>
        <v>3838.0950000000003</v>
      </c>
      <c r="H103" s="142">
        <f>'05-2021'!P109</f>
        <v>0</v>
      </c>
      <c r="I103" s="180">
        <f t="shared" si="17"/>
        <v>174.38</v>
      </c>
      <c r="J103" s="143">
        <f t="shared" si="18"/>
        <v>22.009949535497192</v>
      </c>
      <c r="K103" s="241">
        <v>2.93</v>
      </c>
      <c r="L103" s="144">
        <f t="shared" si="19"/>
        <v>38.572000000000003</v>
      </c>
      <c r="M103" s="143">
        <f t="shared" si="22"/>
        <v>39.467726077497858</v>
      </c>
      <c r="N103" s="143">
        <f t="shared" si="23"/>
        <v>0</v>
      </c>
      <c r="O103" s="143">
        <f t="shared" si="24"/>
        <v>21.206728953433903</v>
      </c>
      <c r="P103" s="143">
        <f t="shared" si="25"/>
        <v>29.301283654346502</v>
      </c>
      <c r="Q103" s="143">
        <f t="shared" si="26"/>
        <v>0</v>
      </c>
      <c r="R103" s="143">
        <f t="shared" si="20"/>
        <v>39.467726077497858</v>
      </c>
      <c r="S103" s="140">
        <f t="shared" si="14"/>
        <v>0</v>
      </c>
      <c r="T103" s="145">
        <f t="shared" si="21"/>
        <v>0</v>
      </c>
    </row>
    <row r="104" spans="1:20" x14ac:dyDescent="0.25">
      <c r="A104" s="126">
        <f>'05-2021'!A110</f>
        <v>44321.12499999976</v>
      </c>
      <c r="B104" s="177">
        <v>171.6</v>
      </c>
      <c r="C104" s="178">
        <v>3452.5920000000001</v>
      </c>
      <c r="D104" s="177">
        <v>1.379</v>
      </c>
      <c r="E104" s="178">
        <v>27.736999999999998</v>
      </c>
      <c r="F104" s="179">
        <f t="shared" si="15"/>
        <v>170.221</v>
      </c>
      <c r="G104" s="179">
        <f t="shared" si="16"/>
        <v>3424.855</v>
      </c>
      <c r="H104" s="142">
        <f>'05-2021'!P110</f>
        <v>0</v>
      </c>
      <c r="I104" s="180">
        <f t="shared" si="17"/>
        <v>170.221</v>
      </c>
      <c r="J104" s="143">
        <f t="shared" si="18"/>
        <v>20.120049817590075</v>
      </c>
      <c r="K104" s="241">
        <v>2.93</v>
      </c>
      <c r="L104" s="144">
        <f t="shared" si="19"/>
        <v>38.572000000000003</v>
      </c>
      <c r="M104" s="143">
        <f t="shared" si="22"/>
        <v>39.467726077497858</v>
      </c>
      <c r="N104" s="143">
        <f t="shared" si="23"/>
        <v>0</v>
      </c>
      <c r="O104" s="143">
        <f t="shared" si="24"/>
        <v>21.206728953433903</v>
      </c>
      <c r="P104" s="143">
        <f t="shared" si="25"/>
        <v>29.301283654346502</v>
      </c>
      <c r="Q104" s="143">
        <f t="shared" si="26"/>
        <v>0</v>
      </c>
      <c r="R104" s="143">
        <f t="shared" si="20"/>
        <v>39.467726077497858</v>
      </c>
      <c r="S104" s="140">
        <f t="shared" si="14"/>
        <v>0</v>
      </c>
      <c r="T104" s="145">
        <f t="shared" si="21"/>
        <v>0</v>
      </c>
    </row>
    <row r="105" spans="1:20" x14ac:dyDescent="0.25">
      <c r="A105" s="126">
        <f>'05-2021'!A111</f>
        <v>44321.166666666424</v>
      </c>
      <c r="B105" s="177">
        <v>160.9</v>
      </c>
      <c r="C105" s="178">
        <v>3222.8270000000002</v>
      </c>
      <c r="D105" s="177">
        <v>5.7720000000000002</v>
      </c>
      <c r="E105" s="178">
        <v>115.617</v>
      </c>
      <c r="F105" s="179">
        <f t="shared" si="15"/>
        <v>155.12800000000001</v>
      </c>
      <c r="G105" s="179">
        <f t="shared" si="16"/>
        <v>3107.21</v>
      </c>
      <c r="H105" s="142">
        <f>'05-2021'!P111</f>
        <v>0</v>
      </c>
      <c r="I105" s="180">
        <f t="shared" si="17"/>
        <v>155.12800000000001</v>
      </c>
      <c r="J105" s="143">
        <f t="shared" si="18"/>
        <v>20.029975246248259</v>
      </c>
      <c r="K105" s="241">
        <v>2.93</v>
      </c>
      <c r="L105" s="144">
        <f t="shared" si="19"/>
        <v>38.572000000000003</v>
      </c>
      <c r="M105" s="143">
        <f t="shared" si="22"/>
        <v>39.467726077497858</v>
      </c>
      <c r="N105" s="143">
        <f t="shared" si="23"/>
        <v>0</v>
      </c>
      <c r="O105" s="143">
        <f t="shared" si="24"/>
        <v>21.206728953433903</v>
      </c>
      <c r="P105" s="143">
        <f t="shared" si="25"/>
        <v>29.301283654346502</v>
      </c>
      <c r="Q105" s="143">
        <f t="shared" si="26"/>
        <v>0</v>
      </c>
      <c r="R105" s="143">
        <f t="shared" si="20"/>
        <v>39.467726077497858</v>
      </c>
      <c r="S105" s="140">
        <f t="shared" si="14"/>
        <v>0</v>
      </c>
      <c r="T105" s="145">
        <f t="shared" si="21"/>
        <v>0</v>
      </c>
    </row>
    <row r="106" spans="1:20" x14ac:dyDescent="0.25">
      <c r="A106" s="126">
        <f>'05-2021'!A112</f>
        <v>44321.208333333088</v>
      </c>
      <c r="B106" s="177">
        <v>172.9</v>
      </c>
      <c r="C106" s="178">
        <v>3468.3739999999998</v>
      </c>
      <c r="D106" s="177">
        <v>22.952999999999999</v>
      </c>
      <c r="E106" s="178">
        <v>460.43299999999999</v>
      </c>
      <c r="F106" s="179">
        <f t="shared" si="15"/>
        <v>149.947</v>
      </c>
      <c r="G106" s="179">
        <f t="shared" si="16"/>
        <v>3007.9409999999998</v>
      </c>
      <c r="H106" s="142">
        <f>'05-2021'!P112</f>
        <v>0</v>
      </c>
      <c r="I106" s="180">
        <f t="shared" si="17"/>
        <v>149.947</v>
      </c>
      <c r="J106" s="143">
        <f t="shared" si="18"/>
        <v>20.060027876516369</v>
      </c>
      <c r="K106" s="241">
        <v>2.93</v>
      </c>
      <c r="L106" s="144">
        <f t="shared" si="19"/>
        <v>38.572000000000003</v>
      </c>
      <c r="M106" s="143">
        <f t="shared" si="22"/>
        <v>39.467726077497858</v>
      </c>
      <c r="N106" s="143">
        <f t="shared" si="23"/>
        <v>0</v>
      </c>
      <c r="O106" s="143">
        <f t="shared" si="24"/>
        <v>21.206728953433903</v>
      </c>
      <c r="P106" s="143">
        <f t="shared" si="25"/>
        <v>29.301283654346502</v>
      </c>
      <c r="Q106" s="143">
        <f t="shared" si="26"/>
        <v>0</v>
      </c>
      <c r="R106" s="143">
        <f t="shared" si="20"/>
        <v>39.467726077497858</v>
      </c>
      <c r="S106" s="140">
        <f t="shared" si="14"/>
        <v>0</v>
      </c>
      <c r="T106" s="145">
        <f t="shared" si="21"/>
        <v>0</v>
      </c>
    </row>
    <row r="107" spans="1:20" x14ac:dyDescent="0.25">
      <c r="A107" s="126">
        <f>'05-2021'!A113</f>
        <v>44321.249999999753</v>
      </c>
      <c r="B107" s="177">
        <v>196.9</v>
      </c>
      <c r="C107" s="178">
        <v>4351.49</v>
      </c>
      <c r="D107" s="177">
        <v>29.361000000000001</v>
      </c>
      <c r="E107" s="178">
        <v>648.87800000000004</v>
      </c>
      <c r="F107" s="179">
        <f t="shared" si="15"/>
        <v>167.53900000000002</v>
      </c>
      <c r="G107" s="179">
        <f t="shared" si="16"/>
        <v>3702.6119999999996</v>
      </c>
      <c r="H107" s="142">
        <f>'05-2021'!P113</f>
        <v>0</v>
      </c>
      <c r="I107" s="180">
        <f t="shared" si="17"/>
        <v>167.53900000000002</v>
      </c>
      <c r="J107" s="143">
        <f t="shared" si="18"/>
        <v>22.100000596875947</v>
      </c>
      <c r="K107" s="241">
        <v>2.93</v>
      </c>
      <c r="L107" s="144">
        <f t="shared" si="19"/>
        <v>38.572000000000003</v>
      </c>
      <c r="M107" s="143">
        <f t="shared" si="22"/>
        <v>39.467726077497858</v>
      </c>
      <c r="N107" s="143">
        <f t="shared" si="23"/>
        <v>0</v>
      </c>
      <c r="O107" s="143">
        <f t="shared" si="24"/>
        <v>21.206728953433903</v>
      </c>
      <c r="P107" s="143">
        <f t="shared" si="25"/>
        <v>29.301283654346502</v>
      </c>
      <c r="Q107" s="143">
        <f t="shared" si="26"/>
        <v>0</v>
      </c>
      <c r="R107" s="143">
        <f t="shared" si="20"/>
        <v>39.467726077497858</v>
      </c>
      <c r="S107" s="140">
        <f t="shared" si="14"/>
        <v>0</v>
      </c>
      <c r="T107" s="145">
        <f t="shared" si="21"/>
        <v>0</v>
      </c>
    </row>
    <row r="108" spans="1:20" x14ac:dyDescent="0.25">
      <c r="A108" s="126">
        <f>'05-2021'!A114</f>
        <v>44321.291666666417</v>
      </c>
      <c r="B108" s="177">
        <v>157.113</v>
      </c>
      <c r="C108" s="178">
        <v>4457.1091589999996</v>
      </c>
      <c r="D108" s="177">
        <v>0</v>
      </c>
      <c r="E108" s="178">
        <v>0</v>
      </c>
      <c r="F108" s="179">
        <f t="shared" si="15"/>
        <v>157.113</v>
      </c>
      <c r="G108" s="179">
        <f t="shared" si="16"/>
        <v>4457.1091589999996</v>
      </c>
      <c r="H108" s="142">
        <f>'05-2021'!P114</f>
        <v>0</v>
      </c>
      <c r="I108" s="180">
        <f t="shared" si="17"/>
        <v>157.113</v>
      </c>
      <c r="J108" s="143">
        <f t="shared" si="18"/>
        <v>28.368811995188175</v>
      </c>
      <c r="K108" s="241">
        <v>2.93</v>
      </c>
      <c r="L108" s="144">
        <f t="shared" si="19"/>
        <v>38.572000000000003</v>
      </c>
      <c r="M108" s="143">
        <f t="shared" si="22"/>
        <v>39.467726077497858</v>
      </c>
      <c r="N108" s="143">
        <f t="shared" si="23"/>
        <v>0</v>
      </c>
      <c r="O108" s="143">
        <f t="shared" si="24"/>
        <v>21.206728953433903</v>
      </c>
      <c r="P108" s="143">
        <f t="shared" si="25"/>
        <v>29.301283654346502</v>
      </c>
      <c r="Q108" s="143">
        <f t="shared" si="26"/>
        <v>0</v>
      </c>
      <c r="R108" s="143">
        <f t="shared" si="20"/>
        <v>39.467726077497858</v>
      </c>
      <c r="S108" s="140">
        <f t="shared" si="14"/>
        <v>0</v>
      </c>
      <c r="T108" s="145">
        <f t="shared" si="21"/>
        <v>0</v>
      </c>
    </row>
    <row r="109" spans="1:20" x14ac:dyDescent="0.25">
      <c r="A109" s="126">
        <f>'05-2021'!A115</f>
        <v>44321.333333333081</v>
      </c>
      <c r="B109" s="177">
        <v>107.71299999999999</v>
      </c>
      <c r="C109" s="178">
        <v>3533.2272720000001</v>
      </c>
      <c r="D109" s="177">
        <v>0</v>
      </c>
      <c r="E109" s="178">
        <v>0</v>
      </c>
      <c r="F109" s="179">
        <f t="shared" si="15"/>
        <v>107.71299999999999</v>
      </c>
      <c r="G109" s="179">
        <f t="shared" si="16"/>
        <v>3533.2272720000001</v>
      </c>
      <c r="H109" s="142">
        <f>'05-2021'!P115</f>
        <v>0</v>
      </c>
      <c r="I109" s="180">
        <f t="shared" si="17"/>
        <v>107.71299999999999</v>
      </c>
      <c r="J109" s="143">
        <f t="shared" si="18"/>
        <v>32.802236238894103</v>
      </c>
      <c r="K109" s="241">
        <v>2.93</v>
      </c>
      <c r="L109" s="144">
        <f t="shared" si="19"/>
        <v>38.572000000000003</v>
      </c>
      <c r="M109" s="143">
        <f t="shared" si="22"/>
        <v>39.467726077497858</v>
      </c>
      <c r="N109" s="143">
        <f t="shared" si="23"/>
        <v>0</v>
      </c>
      <c r="O109" s="143">
        <f t="shared" si="24"/>
        <v>21.206728953433903</v>
      </c>
      <c r="P109" s="143">
        <f t="shared" si="25"/>
        <v>29.301283654346502</v>
      </c>
      <c r="Q109" s="143">
        <f t="shared" si="26"/>
        <v>0</v>
      </c>
      <c r="R109" s="143">
        <f t="shared" si="20"/>
        <v>39.467726077497858</v>
      </c>
      <c r="S109" s="140">
        <f t="shared" si="14"/>
        <v>0</v>
      </c>
      <c r="T109" s="145">
        <f t="shared" si="21"/>
        <v>0</v>
      </c>
    </row>
    <row r="110" spans="1:20" x14ac:dyDescent="0.25">
      <c r="A110" s="126">
        <f>'05-2021'!A116</f>
        <v>44321.374999999745</v>
      </c>
      <c r="B110" s="177">
        <v>43.994999999999997</v>
      </c>
      <c r="C110" s="178">
        <v>1290.5493300000001</v>
      </c>
      <c r="D110" s="177">
        <v>0</v>
      </c>
      <c r="E110" s="178">
        <v>0</v>
      </c>
      <c r="F110" s="179">
        <f t="shared" si="15"/>
        <v>43.994999999999997</v>
      </c>
      <c r="G110" s="179">
        <f t="shared" si="16"/>
        <v>1290.5493300000001</v>
      </c>
      <c r="H110" s="142">
        <f>'05-2021'!P116</f>
        <v>0</v>
      </c>
      <c r="I110" s="180">
        <f t="shared" si="17"/>
        <v>43.994999999999997</v>
      </c>
      <c r="J110" s="143">
        <f t="shared" si="18"/>
        <v>29.334000000000003</v>
      </c>
      <c r="K110" s="241">
        <v>2.93</v>
      </c>
      <c r="L110" s="144">
        <f t="shared" si="19"/>
        <v>38.572000000000003</v>
      </c>
      <c r="M110" s="143">
        <f t="shared" si="22"/>
        <v>39.467726077497858</v>
      </c>
      <c r="N110" s="143">
        <f t="shared" si="23"/>
        <v>0</v>
      </c>
      <c r="O110" s="143">
        <f t="shared" si="24"/>
        <v>21.206728953433903</v>
      </c>
      <c r="P110" s="143">
        <f t="shared" si="25"/>
        <v>29.301283654346502</v>
      </c>
      <c r="Q110" s="143">
        <f t="shared" si="26"/>
        <v>0</v>
      </c>
      <c r="R110" s="143">
        <f t="shared" si="20"/>
        <v>39.467726077497858</v>
      </c>
      <c r="S110" s="140">
        <f t="shared" si="14"/>
        <v>0</v>
      </c>
      <c r="T110" s="145">
        <f t="shared" si="21"/>
        <v>0</v>
      </c>
    </row>
    <row r="111" spans="1:20" x14ac:dyDescent="0.25">
      <c r="A111" s="126">
        <f>'05-2021'!A117</f>
        <v>44321.41666666641</v>
      </c>
      <c r="B111" s="177">
        <v>21.292999999999999</v>
      </c>
      <c r="C111" s="178">
        <v>662.93626200000006</v>
      </c>
      <c r="D111" s="177">
        <v>0</v>
      </c>
      <c r="E111" s="178">
        <v>0</v>
      </c>
      <c r="F111" s="179">
        <f t="shared" si="15"/>
        <v>21.292999999999999</v>
      </c>
      <c r="G111" s="179">
        <f t="shared" si="16"/>
        <v>662.93626200000006</v>
      </c>
      <c r="H111" s="142">
        <f>'05-2021'!P117</f>
        <v>0</v>
      </c>
      <c r="I111" s="180">
        <f t="shared" si="17"/>
        <v>21.292999999999999</v>
      </c>
      <c r="J111" s="143">
        <f t="shared" si="18"/>
        <v>31.134000000000004</v>
      </c>
      <c r="K111" s="241">
        <v>2.93</v>
      </c>
      <c r="L111" s="144">
        <f t="shared" si="19"/>
        <v>38.572000000000003</v>
      </c>
      <c r="M111" s="143">
        <f t="shared" si="22"/>
        <v>39.467726077497858</v>
      </c>
      <c r="N111" s="143">
        <f t="shared" si="23"/>
        <v>0</v>
      </c>
      <c r="O111" s="143">
        <f t="shared" si="24"/>
        <v>21.206728953433903</v>
      </c>
      <c r="P111" s="143">
        <f t="shared" si="25"/>
        <v>29.301283654346502</v>
      </c>
      <c r="Q111" s="143">
        <f t="shared" si="26"/>
        <v>0</v>
      </c>
      <c r="R111" s="143">
        <f t="shared" si="20"/>
        <v>39.467726077497858</v>
      </c>
      <c r="S111" s="140">
        <f t="shared" si="14"/>
        <v>0</v>
      </c>
      <c r="T111" s="145">
        <f t="shared" si="21"/>
        <v>0</v>
      </c>
    </row>
    <row r="112" spans="1:20" x14ac:dyDescent="0.25">
      <c r="A112" s="126">
        <f>'05-2021'!A118</f>
        <v>44321.458333333074</v>
      </c>
      <c r="B112" s="177">
        <v>65.085000000000008</v>
      </c>
      <c r="C112" s="178">
        <v>1801.2504800000002</v>
      </c>
      <c r="D112" s="177">
        <v>0</v>
      </c>
      <c r="E112" s="178">
        <v>0</v>
      </c>
      <c r="F112" s="179">
        <f t="shared" si="15"/>
        <v>65.085000000000008</v>
      </c>
      <c r="G112" s="179">
        <f t="shared" si="16"/>
        <v>1801.2504800000002</v>
      </c>
      <c r="H112" s="142">
        <f>'05-2021'!P118</f>
        <v>0</v>
      </c>
      <c r="I112" s="180">
        <f t="shared" si="17"/>
        <v>65.085000000000008</v>
      </c>
      <c r="J112" s="143">
        <f t="shared" si="18"/>
        <v>27.675354997311207</v>
      </c>
      <c r="K112" s="241">
        <v>2.93</v>
      </c>
      <c r="L112" s="144">
        <f t="shared" si="19"/>
        <v>38.572000000000003</v>
      </c>
      <c r="M112" s="143">
        <f t="shared" si="22"/>
        <v>39.467726077497858</v>
      </c>
      <c r="N112" s="143">
        <f t="shared" si="23"/>
        <v>0</v>
      </c>
      <c r="O112" s="143">
        <f t="shared" si="24"/>
        <v>21.206728953433903</v>
      </c>
      <c r="P112" s="143">
        <f t="shared" si="25"/>
        <v>29.301283654346502</v>
      </c>
      <c r="Q112" s="143">
        <f t="shared" si="26"/>
        <v>0</v>
      </c>
      <c r="R112" s="143">
        <f t="shared" si="20"/>
        <v>39.467726077497858</v>
      </c>
      <c r="S112" s="140">
        <f t="shared" si="14"/>
        <v>0</v>
      </c>
      <c r="T112" s="145">
        <f t="shared" si="21"/>
        <v>0</v>
      </c>
    </row>
    <row r="113" spans="1:20" x14ac:dyDescent="0.25">
      <c r="A113" s="126">
        <f>'05-2021'!A119</f>
        <v>44321.499999999738</v>
      </c>
      <c r="B113" s="177">
        <v>83.820999999999998</v>
      </c>
      <c r="C113" s="178">
        <v>3246.2113989999998</v>
      </c>
      <c r="D113" s="177">
        <v>0</v>
      </c>
      <c r="E113" s="178">
        <v>0</v>
      </c>
      <c r="F113" s="179">
        <f t="shared" si="15"/>
        <v>83.820999999999998</v>
      </c>
      <c r="G113" s="179">
        <f t="shared" si="16"/>
        <v>3246.2113989999998</v>
      </c>
      <c r="H113" s="142">
        <f>'05-2021'!P119</f>
        <v>0</v>
      </c>
      <c r="I113" s="180">
        <f t="shared" si="17"/>
        <v>83.820999999999998</v>
      </c>
      <c r="J113" s="143">
        <f t="shared" si="18"/>
        <v>38.727901110700181</v>
      </c>
      <c r="K113" s="241">
        <v>2.93</v>
      </c>
      <c r="L113" s="144">
        <f t="shared" si="19"/>
        <v>38.572000000000003</v>
      </c>
      <c r="M113" s="143">
        <f t="shared" si="22"/>
        <v>39.467726077497858</v>
      </c>
      <c r="N113" s="143">
        <f t="shared" si="23"/>
        <v>0</v>
      </c>
      <c r="O113" s="143">
        <f t="shared" si="24"/>
        <v>21.206728953433903</v>
      </c>
      <c r="P113" s="143">
        <f t="shared" si="25"/>
        <v>29.301283654346502</v>
      </c>
      <c r="Q113" s="143">
        <f t="shared" si="26"/>
        <v>0</v>
      </c>
      <c r="R113" s="143">
        <f t="shared" si="20"/>
        <v>39.467726077497858</v>
      </c>
      <c r="S113" s="140">
        <f t="shared" si="14"/>
        <v>0</v>
      </c>
      <c r="T113" s="145">
        <f t="shared" si="21"/>
        <v>0</v>
      </c>
    </row>
    <row r="114" spans="1:20" x14ac:dyDescent="0.25">
      <c r="A114" s="126">
        <f>'05-2021'!A120</f>
        <v>44321.541666666402</v>
      </c>
      <c r="B114" s="177">
        <v>39.554000000000002</v>
      </c>
      <c r="C114" s="178">
        <v>1739.7613379999998</v>
      </c>
      <c r="D114" s="177">
        <v>0</v>
      </c>
      <c r="E114" s="178">
        <v>0</v>
      </c>
      <c r="F114" s="179">
        <f t="shared" si="15"/>
        <v>39.554000000000002</v>
      </c>
      <c r="G114" s="179">
        <f t="shared" si="16"/>
        <v>1739.7613379999998</v>
      </c>
      <c r="H114" s="142">
        <f>'05-2021'!P120</f>
        <v>0</v>
      </c>
      <c r="I114" s="180">
        <f t="shared" si="17"/>
        <v>39.554000000000002</v>
      </c>
      <c r="J114" s="143">
        <f t="shared" si="18"/>
        <v>43.984460181018349</v>
      </c>
      <c r="K114" s="241">
        <v>2.93</v>
      </c>
      <c r="L114" s="144">
        <f t="shared" si="19"/>
        <v>38.572000000000003</v>
      </c>
      <c r="M114" s="143">
        <f t="shared" si="22"/>
        <v>39.467726077497858</v>
      </c>
      <c r="N114" s="143">
        <f t="shared" si="23"/>
        <v>0</v>
      </c>
      <c r="O114" s="143">
        <f t="shared" si="24"/>
        <v>21.206728953433903</v>
      </c>
      <c r="P114" s="143">
        <f t="shared" si="25"/>
        <v>29.301283654346502</v>
      </c>
      <c r="Q114" s="143">
        <f t="shared" si="26"/>
        <v>0</v>
      </c>
      <c r="R114" s="143">
        <f t="shared" si="20"/>
        <v>39.467726077497858</v>
      </c>
      <c r="S114" s="140">
        <f t="shared" si="14"/>
        <v>4.5167341035204913</v>
      </c>
      <c r="T114" s="145">
        <f t="shared" si="21"/>
        <v>178.65490073064953</v>
      </c>
    </row>
    <row r="115" spans="1:20" x14ac:dyDescent="0.25">
      <c r="A115" s="126">
        <f>'05-2021'!A121</f>
        <v>44321.583333333067</v>
      </c>
      <c r="B115" s="177">
        <v>40.585999999999999</v>
      </c>
      <c r="C115" s="178">
        <v>1334.95442</v>
      </c>
      <c r="D115" s="177">
        <v>0</v>
      </c>
      <c r="E115" s="178">
        <v>0</v>
      </c>
      <c r="F115" s="179">
        <f t="shared" si="15"/>
        <v>40.585999999999999</v>
      </c>
      <c r="G115" s="179">
        <f t="shared" si="16"/>
        <v>1334.95442</v>
      </c>
      <c r="H115" s="142">
        <f>'05-2021'!P121</f>
        <v>0</v>
      </c>
      <c r="I115" s="180">
        <f t="shared" si="17"/>
        <v>40.585999999999999</v>
      </c>
      <c r="J115" s="143">
        <f t="shared" si="18"/>
        <v>32.891992805400882</v>
      </c>
      <c r="K115" s="241">
        <v>2.93</v>
      </c>
      <c r="L115" s="144">
        <f t="shared" si="19"/>
        <v>38.572000000000003</v>
      </c>
      <c r="M115" s="143">
        <f t="shared" si="22"/>
        <v>39.467726077497858</v>
      </c>
      <c r="N115" s="143">
        <f t="shared" si="23"/>
        <v>0</v>
      </c>
      <c r="O115" s="143">
        <f t="shared" si="24"/>
        <v>21.206728953433903</v>
      </c>
      <c r="P115" s="143">
        <f t="shared" si="25"/>
        <v>29.301283654346502</v>
      </c>
      <c r="Q115" s="143">
        <f t="shared" si="26"/>
        <v>0</v>
      </c>
      <c r="R115" s="143">
        <f t="shared" si="20"/>
        <v>39.467726077497858</v>
      </c>
      <c r="S115" s="140">
        <f t="shared" si="14"/>
        <v>0</v>
      </c>
      <c r="T115" s="145">
        <f t="shared" si="21"/>
        <v>0</v>
      </c>
    </row>
    <row r="116" spans="1:20" x14ac:dyDescent="0.25">
      <c r="A116" s="126">
        <f>'05-2021'!A122</f>
        <v>44321.624999999731</v>
      </c>
      <c r="B116" s="177">
        <v>2.7</v>
      </c>
      <c r="C116" s="178">
        <v>104.8113</v>
      </c>
      <c r="D116" s="177">
        <v>2.7</v>
      </c>
      <c r="E116" s="178">
        <v>104.81100000000001</v>
      </c>
      <c r="F116" s="179">
        <f t="shared" si="15"/>
        <v>0</v>
      </c>
      <c r="G116" s="179">
        <f t="shared" si="16"/>
        <v>2.9999999999574811E-4</v>
      </c>
      <c r="H116" s="142">
        <f>'05-2021'!P122</f>
        <v>0</v>
      </c>
      <c r="I116" s="180">
        <f t="shared" si="17"/>
        <v>0</v>
      </c>
      <c r="J116" s="143">
        <f t="shared" si="18"/>
        <v>0</v>
      </c>
      <c r="K116" s="241">
        <v>2.93</v>
      </c>
      <c r="L116" s="144">
        <f t="shared" si="19"/>
        <v>38.572000000000003</v>
      </c>
      <c r="M116" s="143">
        <f t="shared" si="22"/>
        <v>39.467726077497858</v>
      </c>
      <c r="N116" s="143">
        <f t="shared" si="23"/>
        <v>0</v>
      </c>
      <c r="O116" s="143">
        <f t="shared" si="24"/>
        <v>21.206728953433903</v>
      </c>
      <c r="P116" s="143">
        <f t="shared" si="25"/>
        <v>29.301283654346502</v>
      </c>
      <c r="Q116" s="143">
        <f t="shared" si="26"/>
        <v>0</v>
      </c>
      <c r="R116" s="143">
        <f t="shared" si="20"/>
        <v>39.467726077497858</v>
      </c>
      <c r="S116" s="140">
        <f t="shared" si="14"/>
        <v>0</v>
      </c>
      <c r="T116" s="145">
        <f t="shared" si="21"/>
        <v>0</v>
      </c>
    </row>
    <row r="117" spans="1:20" x14ac:dyDescent="0.25">
      <c r="A117" s="126">
        <f>'05-2021'!A123</f>
        <v>44321.666666666395</v>
      </c>
      <c r="B117" s="177">
        <v>0</v>
      </c>
      <c r="C117" s="178">
        <v>0</v>
      </c>
      <c r="D117" s="177">
        <v>0</v>
      </c>
      <c r="E117" s="178">
        <v>0</v>
      </c>
      <c r="F117" s="179">
        <f t="shared" si="15"/>
        <v>0</v>
      </c>
      <c r="G117" s="179">
        <f t="shared" si="16"/>
        <v>0</v>
      </c>
      <c r="H117" s="142">
        <f>'05-2021'!P123</f>
        <v>0</v>
      </c>
      <c r="I117" s="180">
        <f t="shared" si="17"/>
        <v>0</v>
      </c>
      <c r="J117" s="143">
        <f t="shared" si="18"/>
        <v>0</v>
      </c>
      <c r="K117" s="241">
        <v>2.93</v>
      </c>
      <c r="L117" s="144">
        <f t="shared" si="19"/>
        <v>38.572000000000003</v>
      </c>
      <c r="M117" s="143">
        <f t="shared" si="22"/>
        <v>39.467726077497858</v>
      </c>
      <c r="N117" s="143">
        <f t="shared" si="23"/>
        <v>0</v>
      </c>
      <c r="O117" s="143">
        <f t="shared" si="24"/>
        <v>21.206728953433903</v>
      </c>
      <c r="P117" s="143">
        <f t="shared" si="25"/>
        <v>29.301283654346502</v>
      </c>
      <c r="Q117" s="143">
        <f t="shared" si="26"/>
        <v>0</v>
      </c>
      <c r="R117" s="143">
        <f t="shared" si="20"/>
        <v>39.467726077497858</v>
      </c>
      <c r="S117" s="140">
        <f t="shared" si="14"/>
        <v>0</v>
      </c>
      <c r="T117" s="145">
        <f t="shared" si="21"/>
        <v>0</v>
      </c>
    </row>
    <row r="118" spans="1:20" x14ac:dyDescent="0.25">
      <c r="A118" s="126">
        <f>'05-2021'!A124</f>
        <v>44321.708333333059</v>
      </c>
      <c r="B118" s="177">
        <v>5.1369999999999996</v>
      </c>
      <c r="C118" s="178">
        <v>274.19764900000001</v>
      </c>
      <c r="D118" s="177">
        <v>3.6</v>
      </c>
      <c r="E118" s="178">
        <v>192.15799999999999</v>
      </c>
      <c r="F118" s="179">
        <f t="shared" si="15"/>
        <v>1.5369999999999995</v>
      </c>
      <c r="G118" s="179">
        <f t="shared" si="16"/>
        <v>82.039649000000026</v>
      </c>
      <c r="H118" s="142">
        <f>'05-2021'!P124</f>
        <v>0</v>
      </c>
      <c r="I118" s="180">
        <f t="shared" si="17"/>
        <v>1.5369999999999995</v>
      </c>
      <c r="J118" s="143">
        <f t="shared" si="18"/>
        <v>53.376479505530291</v>
      </c>
      <c r="K118" s="241">
        <v>2.93</v>
      </c>
      <c r="L118" s="144">
        <f t="shared" si="19"/>
        <v>38.572000000000003</v>
      </c>
      <c r="M118" s="143">
        <f t="shared" si="22"/>
        <v>39.467726077497858</v>
      </c>
      <c r="N118" s="143">
        <f t="shared" si="23"/>
        <v>0</v>
      </c>
      <c r="O118" s="143">
        <f t="shared" si="24"/>
        <v>21.206728953433903</v>
      </c>
      <c r="P118" s="143">
        <f t="shared" si="25"/>
        <v>29.301283654346502</v>
      </c>
      <c r="Q118" s="143">
        <f t="shared" si="26"/>
        <v>0</v>
      </c>
      <c r="R118" s="143">
        <f t="shared" si="20"/>
        <v>39.467726077497858</v>
      </c>
      <c r="S118" s="140">
        <f t="shared" si="14"/>
        <v>13.908753428032433</v>
      </c>
      <c r="T118" s="145">
        <f t="shared" si="21"/>
        <v>21.377754018885842</v>
      </c>
    </row>
    <row r="119" spans="1:20" x14ac:dyDescent="0.25">
      <c r="A119" s="126">
        <f>'05-2021'!A125</f>
        <v>44321.749999999724</v>
      </c>
      <c r="B119" s="177">
        <v>30.456</v>
      </c>
      <c r="C119" s="178">
        <v>1505.4238440000001</v>
      </c>
      <c r="D119" s="177">
        <v>0</v>
      </c>
      <c r="E119" s="178">
        <v>0</v>
      </c>
      <c r="F119" s="179">
        <f t="shared" si="15"/>
        <v>30.456</v>
      </c>
      <c r="G119" s="179">
        <f t="shared" si="16"/>
        <v>1505.4238440000001</v>
      </c>
      <c r="H119" s="142">
        <f>'05-2021'!P125</f>
        <v>0</v>
      </c>
      <c r="I119" s="180">
        <f t="shared" si="17"/>
        <v>30.456</v>
      </c>
      <c r="J119" s="143">
        <f t="shared" si="18"/>
        <v>49.42946690307329</v>
      </c>
      <c r="K119" s="241">
        <v>2.93</v>
      </c>
      <c r="L119" s="144">
        <f t="shared" si="19"/>
        <v>38.572000000000003</v>
      </c>
      <c r="M119" s="143">
        <f t="shared" si="22"/>
        <v>39.467726077497858</v>
      </c>
      <c r="N119" s="143">
        <f t="shared" si="23"/>
        <v>0</v>
      </c>
      <c r="O119" s="143">
        <f t="shared" si="24"/>
        <v>21.206728953433903</v>
      </c>
      <c r="P119" s="143">
        <f t="shared" si="25"/>
        <v>29.301283654346502</v>
      </c>
      <c r="Q119" s="143">
        <f t="shared" si="26"/>
        <v>0</v>
      </c>
      <c r="R119" s="143">
        <f t="shared" si="20"/>
        <v>39.467726077497858</v>
      </c>
      <c r="S119" s="140">
        <f t="shared" si="14"/>
        <v>9.9617408255754327</v>
      </c>
      <c r="T119" s="145">
        <f t="shared" si="21"/>
        <v>303.39477858372538</v>
      </c>
    </row>
    <row r="120" spans="1:20" x14ac:dyDescent="0.25">
      <c r="A120" s="126">
        <f>'05-2021'!A126</f>
        <v>44321.791666666388</v>
      </c>
      <c r="B120" s="177">
        <v>69.188000000000002</v>
      </c>
      <c r="C120" s="178">
        <v>2567.428304</v>
      </c>
      <c r="D120" s="177">
        <v>18</v>
      </c>
      <c r="E120" s="178">
        <v>667.94399999999996</v>
      </c>
      <c r="F120" s="179">
        <f t="shared" si="15"/>
        <v>51.188000000000002</v>
      </c>
      <c r="G120" s="179">
        <f t="shared" si="16"/>
        <v>1899.4843040000001</v>
      </c>
      <c r="H120" s="142">
        <f>'05-2021'!P126</f>
        <v>0</v>
      </c>
      <c r="I120" s="180">
        <f t="shared" si="17"/>
        <v>51.188000000000002</v>
      </c>
      <c r="J120" s="143">
        <f t="shared" si="18"/>
        <v>37.107999999999997</v>
      </c>
      <c r="K120" s="241">
        <v>2.93</v>
      </c>
      <c r="L120" s="144">
        <f t="shared" si="19"/>
        <v>38.572000000000003</v>
      </c>
      <c r="M120" s="143">
        <f t="shared" si="22"/>
        <v>39.467726077497858</v>
      </c>
      <c r="N120" s="143">
        <f t="shared" si="23"/>
        <v>0</v>
      </c>
      <c r="O120" s="143">
        <f t="shared" si="24"/>
        <v>21.206728953433903</v>
      </c>
      <c r="P120" s="143">
        <f t="shared" si="25"/>
        <v>29.301283654346502</v>
      </c>
      <c r="Q120" s="143">
        <f t="shared" si="26"/>
        <v>0</v>
      </c>
      <c r="R120" s="143">
        <f t="shared" si="20"/>
        <v>39.467726077497858</v>
      </c>
      <c r="S120" s="140">
        <f t="shared" si="14"/>
        <v>0</v>
      </c>
      <c r="T120" s="145">
        <f t="shared" si="21"/>
        <v>0</v>
      </c>
    </row>
    <row r="121" spans="1:20" x14ac:dyDescent="0.25">
      <c r="A121" s="126">
        <f>'05-2021'!A127</f>
        <v>44321.833333333052</v>
      </c>
      <c r="B121" s="177">
        <v>133.26900000000001</v>
      </c>
      <c r="C121" s="178">
        <v>4408.4052510000001</v>
      </c>
      <c r="D121" s="177">
        <v>51.9</v>
      </c>
      <c r="E121" s="178">
        <v>1716.8</v>
      </c>
      <c r="F121" s="179">
        <f t="shared" si="15"/>
        <v>81.369</v>
      </c>
      <c r="G121" s="179">
        <f t="shared" si="16"/>
        <v>2691.605251</v>
      </c>
      <c r="H121" s="142">
        <f>'05-2021'!P127</f>
        <v>0</v>
      </c>
      <c r="I121" s="180">
        <f t="shared" si="17"/>
        <v>81.369</v>
      </c>
      <c r="J121" s="143">
        <f t="shared" si="18"/>
        <v>33.079001228969261</v>
      </c>
      <c r="K121" s="241">
        <v>2.93</v>
      </c>
      <c r="L121" s="144">
        <f t="shared" si="19"/>
        <v>38.572000000000003</v>
      </c>
      <c r="M121" s="143">
        <f t="shared" si="22"/>
        <v>39.467726077497858</v>
      </c>
      <c r="N121" s="143">
        <f t="shared" si="23"/>
        <v>0</v>
      </c>
      <c r="O121" s="143">
        <f t="shared" si="24"/>
        <v>21.206728953433903</v>
      </c>
      <c r="P121" s="143">
        <f t="shared" si="25"/>
        <v>29.301283654346502</v>
      </c>
      <c r="Q121" s="143">
        <f t="shared" si="26"/>
        <v>0</v>
      </c>
      <c r="R121" s="143">
        <f t="shared" si="20"/>
        <v>39.467726077497858</v>
      </c>
      <c r="S121" s="140">
        <f t="shared" si="14"/>
        <v>0</v>
      </c>
      <c r="T121" s="145">
        <f t="shared" si="21"/>
        <v>0</v>
      </c>
    </row>
    <row r="122" spans="1:20" x14ac:dyDescent="0.25">
      <c r="A122" s="126">
        <f>'05-2021'!A128</f>
        <v>44321.874999999716</v>
      </c>
      <c r="B122" s="177">
        <v>133.19999999999999</v>
      </c>
      <c r="C122" s="178">
        <v>3603.5927999999999</v>
      </c>
      <c r="D122" s="177">
        <v>0</v>
      </c>
      <c r="E122" s="178">
        <v>0</v>
      </c>
      <c r="F122" s="179">
        <f t="shared" si="15"/>
        <v>133.19999999999999</v>
      </c>
      <c r="G122" s="179">
        <f t="shared" si="16"/>
        <v>3603.5927999999999</v>
      </c>
      <c r="H122" s="142">
        <f>'05-2021'!P128</f>
        <v>0</v>
      </c>
      <c r="I122" s="180">
        <f t="shared" si="17"/>
        <v>133.19999999999999</v>
      </c>
      <c r="J122" s="143">
        <f t="shared" si="18"/>
        <v>27.054000000000002</v>
      </c>
      <c r="K122" s="241">
        <v>2.93</v>
      </c>
      <c r="L122" s="144">
        <f t="shared" si="19"/>
        <v>38.572000000000003</v>
      </c>
      <c r="M122" s="143">
        <f t="shared" si="22"/>
        <v>39.467726077497858</v>
      </c>
      <c r="N122" s="143">
        <f t="shared" si="23"/>
        <v>0</v>
      </c>
      <c r="O122" s="143">
        <f t="shared" si="24"/>
        <v>21.206728953433903</v>
      </c>
      <c r="P122" s="143">
        <f t="shared" si="25"/>
        <v>29.301283654346502</v>
      </c>
      <c r="Q122" s="143">
        <f t="shared" si="26"/>
        <v>0</v>
      </c>
      <c r="R122" s="143">
        <f t="shared" si="20"/>
        <v>39.467726077497858</v>
      </c>
      <c r="S122" s="140">
        <f t="shared" si="14"/>
        <v>0</v>
      </c>
      <c r="T122" s="145">
        <f t="shared" si="21"/>
        <v>0</v>
      </c>
    </row>
    <row r="123" spans="1:20" x14ac:dyDescent="0.25">
      <c r="A123" s="126">
        <f>'05-2021'!A129</f>
        <v>44321.91666666638</v>
      </c>
      <c r="B123" s="177">
        <v>158.09299999999999</v>
      </c>
      <c r="C123" s="178">
        <v>5150.3537539999998</v>
      </c>
      <c r="D123" s="177">
        <v>45.4</v>
      </c>
      <c r="E123" s="178">
        <v>1479.0409999999999</v>
      </c>
      <c r="F123" s="179">
        <f t="shared" si="15"/>
        <v>112.69299999999998</v>
      </c>
      <c r="G123" s="179">
        <f t="shared" si="16"/>
        <v>3671.3127539999996</v>
      </c>
      <c r="H123" s="142">
        <f>'05-2021'!P129</f>
        <v>0</v>
      </c>
      <c r="I123" s="180">
        <f t="shared" si="17"/>
        <v>112.69299999999998</v>
      </c>
      <c r="J123" s="143">
        <f t="shared" si="18"/>
        <v>32.578001774733124</v>
      </c>
      <c r="K123" s="241">
        <v>2.93</v>
      </c>
      <c r="L123" s="144">
        <f t="shared" si="19"/>
        <v>38.572000000000003</v>
      </c>
      <c r="M123" s="143">
        <f t="shared" si="22"/>
        <v>39.467726077497858</v>
      </c>
      <c r="N123" s="143">
        <f t="shared" si="23"/>
        <v>0</v>
      </c>
      <c r="O123" s="143">
        <f t="shared" si="24"/>
        <v>21.206728953433903</v>
      </c>
      <c r="P123" s="143">
        <f t="shared" si="25"/>
        <v>29.301283654346502</v>
      </c>
      <c r="Q123" s="143">
        <f t="shared" si="26"/>
        <v>0</v>
      </c>
      <c r="R123" s="143">
        <f t="shared" si="20"/>
        <v>39.467726077497858</v>
      </c>
      <c r="S123" s="140">
        <f t="shared" si="14"/>
        <v>0</v>
      </c>
      <c r="T123" s="145">
        <f t="shared" si="21"/>
        <v>0</v>
      </c>
    </row>
    <row r="124" spans="1:20" x14ac:dyDescent="0.25">
      <c r="A124" s="126">
        <f>'05-2021'!A130</f>
        <v>44321.958333333045</v>
      </c>
      <c r="B124" s="177">
        <v>152.12899999999999</v>
      </c>
      <c r="C124" s="178">
        <v>3640.0578070000001</v>
      </c>
      <c r="D124" s="177">
        <v>0</v>
      </c>
      <c r="E124" s="178">
        <v>0</v>
      </c>
      <c r="F124" s="179">
        <f t="shared" si="15"/>
        <v>152.12899999999999</v>
      </c>
      <c r="G124" s="179">
        <f t="shared" si="16"/>
        <v>3640.0578070000001</v>
      </c>
      <c r="H124" s="142">
        <f>'05-2021'!P130</f>
        <v>0</v>
      </c>
      <c r="I124" s="180">
        <f t="shared" si="17"/>
        <v>152.12899999999999</v>
      </c>
      <c r="J124" s="143">
        <f t="shared" si="18"/>
        <v>23.927441888134414</v>
      </c>
      <c r="K124" s="241">
        <v>2.93</v>
      </c>
      <c r="L124" s="144">
        <f t="shared" si="19"/>
        <v>38.572000000000003</v>
      </c>
      <c r="M124" s="143">
        <f t="shared" si="22"/>
        <v>39.467726077497858</v>
      </c>
      <c r="N124" s="143">
        <f t="shared" si="23"/>
        <v>0</v>
      </c>
      <c r="O124" s="143">
        <f t="shared" si="24"/>
        <v>21.206728953433903</v>
      </c>
      <c r="P124" s="143">
        <f t="shared" si="25"/>
        <v>29.301283654346502</v>
      </c>
      <c r="Q124" s="143">
        <f t="shared" si="26"/>
        <v>0</v>
      </c>
      <c r="R124" s="143">
        <f t="shared" si="20"/>
        <v>39.467726077497858</v>
      </c>
      <c r="S124" s="140">
        <f t="shared" si="14"/>
        <v>0</v>
      </c>
      <c r="T124" s="145">
        <f t="shared" si="21"/>
        <v>0</v>
      </c>
    </row>
    <row r="125" spans="1:20" x14ac:dyDescent="0.25">
      <c r="A125" s="126">
        <f>'05-2021'!A131</f>
        <v>44321.999999999709</v>
      </c>
      <c r="B125" s="177">
        <v>176.16499999999999</v>
      </c>
      <c r="C125" s="178">
        <v>4064.8312499999997</v>
      </c>
      <c r="D125" s="177">
        <v>0</v>
      </c>
      <c r="E125" s="178">
        <v>0</v>
      </c>
      <c r="F125" s="179">
        <f t="shared" si="15"/>
        <v>176.16499999999999</v>
      </c>
      <c r="G125" s="179">
        <f t="shared" si="16"/>
        <v>4064.8312499999997</v>
      </c>
      <c r="H125" s="142">
        <f>'05-2021'!P131</f>
        <v>0</v>
      </c>
      <c r="I125" s="180">
        <f t="shared" si="17"/>
        <v>176.16499999999999</v>
      </c>
      <c r="J125" s="143">
        <f t="shared" si="18"/>
        <v>23.074000227059859</v>
      </c>
      <c r="K125" s="241">
        <v>2.93</v>
      </c>
      <c r="L125" s="144">
        <f t="shared" si="19"/>
        <v>38.572000000000003</v>
      </c>
      <c r="M125" s="143">
        <f t="shared" si="22"/>
        <v>39.467726077497858</v>
      </c>
      <c r="N125" s="143">
        <f t="shared" si="23"/>
        <v>0</v>
      </c>
      <c r="O125" s="143">
        <f t="shared" si="24"/>
        <v>21.206728953433903</v>
      </c>
      <c r="P125" s="143">
        <f t="shared" si="25"/>
        <v>29.301283654346502</v>
      </c>
      <c r="Q125" s="143">
        <f t="shared" si="26"/>
        <v>0</v>
      </c>
      <c r="R125" s="143">
        <f t="shared" si="20"/>
        <v>39.467726077497858</v>
      </c>
      <c r="S125" s="140">
        <f t="shared" si="14"/>
        <v>0</v>
      </c>
      <c r="T125" s="145">
        <f t="shared" si="21"/>
        <v>0</v>
      </c>
    </row>
    <row r="126" spans="1:20" x14ac:dyDescent="0.25">
      <c r="A126" s="126">
        <f>'05-2021'!A132</f>
        <v>44322.041666666373</v>
      </c>
      <c r="B126" s="177">
        <v>202.1</v>
      </c>
      <c r="C126" s="178">
        <v>4708.93</v>
      </c>
      <c r="D126" s="177">
        <v>10.276</v>
      </c>
      <c r="E126" s="178">
        <v>239.42599999999999</v>
      </c>
      <c r="F126" s="179">
        <f t="shared" si="15"/>
        <v>191.82399999999998</v>
      </c>
      <c r="G126" s="179">
        <f t="shared" si="16"/>
        <v>4469.5039999999999</v>
      </c>
      <c r="H126" s="142">
        <f>'05-2021'!P132</f>
        <v>0</v>
      </c>
      <c r="I126" s="180">
        <f t="shared" si="17"/>
        <v>191.82399999999998</v>
      </c>
      <c r="J126" s="143">
        <f t="shared" si="18"/>
        <v>23.300025022937696</v>
      </c>
      <c r="K126" s="241">
        <v>2.88</v>
      </c>
      <c r="L126" s="144">
        <f t="shared" si="19"/>
        <v>38.052</v>
      </c>
      <c r="M126" s="143">
        <f t="shared" si="22"/>
        <v>39.467726077497858</v>
      </c>
      <c r="N126" s="143">
        <f t="shared" si="23"/>
        <v>0</v>
      </c>
      <c r="O126" s="143">
        <f t="shared" si="24"/>
        <v>21.206728953433903</v>
      </c>
      <c r="P126" s="143">
        <f t="shared" si="25"/>
        <v>29.301283654346502</v>
      </c>
      <c r="Q126" s="143">
        <f t="shared" si="26"/>
        <v>0</v>
      </c>
      <c r="R126" s="143">
        <f t="shared" si="20"/>
        <v>39.467726077497858</v>
      </c>
      <c r="S126" s="140">
        <f t="shared" si="14"/>
        <v>0</v>
      </c>
      <c r="T126" s="145">
        <f t="shared" si="21"/>
        <v>0</v>
      </c>
    </row>
    <row r="127" spans="1:20" x14ac:dyDescent="0.25">
      <c r="A127" s="126">
        <f>'05-2021'!A133</f>
        <v>44322.083333333037</v>
      </c>
      <c r="B127" s="177">
        <v>187.3</v>
      </c>
      <c r="C127" s="178">
        <v>4085.0129999999999</v>
      </c>
      <c r="D127" s="177">
        <v>0.95199999999999996</v>
      </c>
      <c r="E127" s="178">
        <v>20.771999999999998</v>
      </c>
      <c r="F127" s="179">
        <f t="shared" si="15"/>
        <v>186.34800000000001</v>
      </c>
      <c r="G127" s="179">
        <f t="shared" si="16"/>
        <v>4064.241</v>
      </c>
      <c r="H127" s="142">
        <f>'05-2021'!P133</f>
        <v>29.889999999999986</v>
      </c>
      <c r="I127" s="180">
        <f t="shared" si="17"/>
        <v>156.45800000000003</v>
      </c>
      <c r="J127" s="143">
        <f t="shared" si="18"/>
        <v>21.809952347221326</v>
      </c>
      <c r="K127" s="241">
        <v>2.88</v>
      </c>
      <c r="L127" s="144">
        <f t="shared" si="19"/>
        <v>38.052</v>
      </c>
      <c r="M127" s="143">
        <f t="shared" si="22"/>
        <v>39.467726077497858</v>
      </c>
      <c r="N127" s="143">
        <f t="shared" si="23"/>
        <v>0</v>
      </c>
      <c r="O127" s="143">
        <f t="shared" si="24"/>
        <v>21.206728953433903</v>
      </c>
      <c r="P127" s="143">
        <f t="shared" si="25"/>
        <v>29.301283654346502</v>
      </c>
      <c r="Q127" s="143">
        <f t="shared" si="26"/>
        <v>0</v>
      </c>
      <c r="R127" s="143">
        <f t="shared" si="20"/>
        <v>39.467726077497858</v>
      </c>
      <c r="S127" s="140">
        <f t="shared" si="14"/>
        <v>0</v>
      </c>
      <c r="T127" s="145">
        <f t="shared" si="21"/>
        <v>0</v>
      </c>
    </row>
    <row r="128" spans="1:20" x14ac:dyDescent="0.25">
      <c r="A128" s="126">
        <f>'05-2021'!A134</f>
        <v>44322.124999999702</v>
      </c>
      <c r="B128" s="177">
        <v>186</v>
      </c>
      <c r="C128" s="178">
        <v>3852.06</v>
      </c>
      <c r="D128" s="177">
        <v>9.8989999999999991</v>
      </c>
      <c r="E128" s="178">
        <v>205.00800000000001</v>
      </c>
      <c r="F128" s="179">
        <f t="shared" si="15"/>
        <v>176.101</v>
      </c>
      <c r="G128" s="179">
        <f t="shared" si="16"/>
        <v>3647.0520000000001</v>
      </c>
      <c r="H128" s="142">
        <f>'05-2021'!P134</f>
        <v>28.079999999999984</v>
      </c>
      <c r="I128" s="180">
        <f t="shared" si="17"/>
        <v>148.02100000000002</v>
      </c>
      <c r="J128" s="143">
        <f t="shared" si="18"/>
        <v>20.710001646782246</v>
      </c>
      <c r="K128" s="241">
        <v>2.88</v>
      </c>
      <c r="L128" s="144">
        <f t="shared" si="19"/>
        <v>38.052</v>
      </c>
      <c r="M128" s="143">
        <f t="shared" si="22"/>
        <v>39.467726077497858</v>
      </c>
      <c r="N128" s="143">
        <f t="shared" si="23"/>
        <v>0</v>
      </c>
      <c r="O128" s="143">
        <f t="shared" si="24"/>
        <v>21.206728953433903</v>
      </c>
      <c r="P128" s="143">
        <f t="shared" si="25"/>
        <v>29.301283654346502</v>
      </c>
      <c r="Q128" s="143">
        <f t="shared" si="26"/>
        <v>0</v>
      </c>
      <c r="R128" s="143">
        <f t="shared" si="20"/>
        <v>39.467726077497858</v>
      </c>
      <c r="S128" s="140">
        <f t="shared" si="14"/>
        <v>0</v>
      </c>
      <c r="T128" s="145">
        <f t="shared" si="21"/>
        <v>0</v>
      </c>
    </row>
    <row r="129" spans="1:20" x14ac:dyDescent="0.25">
      <c r="A129" s="126">
        <f>'05-2021'!A135</f>
        <v>44322.166666666366</v>
      </c>
      <c r="B129" s="177">
        <v>179.91</v>
      </c>
      <c r="C129" s="178">
        <v>3626.8308000000002</v>
      </c>
      <c r="D129" s="177">
        <v>0</v>
      </c>
      <c r="E129" s="178">
        <v>0</v>
      </c>
      <c r="F129" s="179">
        <f t="shared" si="15"/>
        <v>179.91</v>
      </c>
      <c r="G129" s="179">
        <f t="shared" si="16"/>
        <v>3626.8308000000002</v>
      </c>
      <c r="H129" s="142">
        <f>'05-2021'!P135</f>
        <v>43.03000000000003</v>
      </c>
      <c r="I129" s="180">
        <f t="shared" si="17"/>
        <v>136.87999999999997</v>
      </c>
      <c r="J129" s="143">
        <f t="shared" si="18"/>
        <v>20.159139569784895</v>
      </c>
      <c r="K129" s="241">
        <v>2.88</v>
      </c>
      <c r="L129" s="144">
        <f t="shared" si="19"/>
        <v>38.052</v>
      </c>
      <c r="M129" s="143">
        <f t="shared" si="22"/>
        <v>39.467726077497858</v>
      </c>
      <c r="N129" s="143">
        <f t="shared" si="23"/>
        <v>0</v>
      </c>
      <c r="O129" s="143">
        <f t="shared" si="24"/>
        <v>21.206728953433903</v>
      </c>
      <c r="P129" s="143">
        <f t="shared" si="25"/>
        <v>29.301283654346502</v>
      </c>
      <c r="Q129" s="143">
        <f t="shared" si="26"/>
        <v>0</v>
      </c>
      <c r="R129" s="143">
        <f t="shared" si="20"/>
        <v>39.467726077497858</v>
      </c>
      <c r="S129" s="140">
        <f t="shared" si="14"/>
        <v>0</v>
      </c>
      <c r="T129" s="145">
        <f t="shared" si="21"/>
        <v>0</v>
      </c>
    </row>
    <row r="130" spans="1:20" x14ac:dyDescent="0.25">
      <c r="A130" s="126">
        <f>'05-2021'!A136</f>
        <v>44322.20833333303</v>
      </c>
      <c r="B130" s="177">
        <v>192.2</v>
      </c>
      <c r="C130" s="178">
        <v>4032.3560000000002</v>
      </c>
      <c r="D130" s="177">
        <v>0</v>
      </c>
      <c r="E130" s="178">
        <v>0</v>
      </c>
      <c r="F130" s="179">
        <f t="shared" si="15"/>
        <v>192.2</v>
      </c>
      <c r="G130" s="179">
        <f t="shared" si="16"/>
        <v>4032.3560000000002</v>
      </c>
      <c r="H130" s="142">
        <f>'05-2021'!P136</f>
        <v>0</v>
      </c>
      <c r="I130" s="180">
        <f t="shared" si="17"/>
        <v>192.2</v>
      </c>
      <c r="J130" s="143">
        <f t="shared" si="18"/>
        <v>20.980000000000004</v>
      </c>
      <c r="K130" s="241">
        <v>2.88</v>
      </c>
      <c r="L130" s="144">
        <f t="shared" si="19"/>
        <v>38.052</v>
      </c>
      <c r="M130" s="143">
        <f t="shared" si="22"/>
        <v>39.467726077497858</v>
      </c>
      <c r="N130" s="143">
        <f t="shared" si="23"/>
        <v>0</v>
      </c>
      <c r="O130" s="143">
        <f t="shared" si="24"/>
        <v>21.206728953433903</v>
      </c>
      <c r="P130" s="143">
        <f t="shared" si="25"/>
        <v>29.301283654346502</v>
      </c>
      <c r="Q130" s="143">
        <f t="shared" si="26"/>
        <v>0</v>
      </c>
      <c r="R130" s="143">
        <f t="shared" si="20"/>
        <v>39.467726077497858</v>
      </c>
      <c r="S130" s="140">
        <f t="shared" si="14"/>
        <v>0</v>
      </c>
      <c r="T130" s="145">
        <f t="shared" si="21"/>
        <v>0</v>
      </c>
    </row>
    <row r="131" spans="1:20" x14ac:dyDescent="0.25">
      <c r="A131" s="126">
        <f>'05-2021'!A137</f>
        <v>44322.249999999694</v>
      </c>
      <c r="B131" s="177">
        <v>207.32</v>
      </c>
      <c r="C131" s="178">
        <v>6054.7482</v>
      </c>
      <c r="D131" s="177">
        <v>0</v>
      </c>
      <c r="E131" s="178">
        <v>0</v>
      </c>
      <c r="F131" s="179">
        <f t="shared" si="15"/>
        <v>207.32</v>
      </c>
      <c r="G131" s="179">
        <f t="shared" si="16"/>
        <v>6054.7482</v>
      </c>
      <c r="H131" s="142">
        <f>'05-2021'!P137</f>
        <v>0</v>
      </c>
      <c r="I131" s="180">
        <f t="shared" si="17"/>
        <v>207.32</v>
      </c>
      <c r="J131" s="143">
        <f t="shared" si="18"/>
        <v>29.204843719853368</v>
      </c>
      <c r="K131" s="241">
        <v>2.88</v>
      </c>
      <c r="L131" s="144">
        <f t="shared" si="19"/>
        <v>38.052</v>
      </c>
      <c r="M131" s="143">
        <f t="shared" si="22"/>
        <v>39.467726077497858</v>
      </c>
      <c r="N131" s="143">
        <f t="shared" si="23"/>
        <v>0</v>
      </c>
      <c r="O131" s="143">
        <f t="shared" si="24"/>
        <v>21.206728953433903</v>
      </c>
      <c r="P131" s="143">
        <f t="shared" si="25"/>
        <v>29.301283654346502</v>
      </c>
      <c r="Q131" s="143">
        <f t="shared" si="26"/>
        <v>0</v>
      </c>
      <c r="R131" s="143">
        <f t="shared" si="20"/>
        <v>39.467726077497858</v>
      </c>
      <c r="S131" s="140">
        <f t="shared" si="14"/>
        <v>0</v>
      </c>
      <c r="T131" s="145">
        <f t="shared" si="21"/>
        <v>0</v>
      </c>
    </row>
    <row r="132" spans="1:20" x14ac:dyDescent="0.25">
      <c r="A132" s="126">
        <f>'05-2021'!A138</f>
        <v>44322.291666666359</v>
      </c>
      <c r="B132" s="177">
        <v>186.80200000000002</v>
      </c>
      <c r="C132" s="178">
        <v>4913.40344</v>
      </c>
      <c r="D132" s="177">
        <v>0</v>
      </c>
      <c r="E132" s="178">
        <v>0</v>
      </c>
      <c r="F132" s="179">
        <f t="shared" si="15"/>
        <v>186.80200000000002</v>
      </c>
      <c r="G132" s="179">
        <f t="shared" si="16"/>
        <v>4913.40344</v>
      </c>
      <c r="H132" s="142">
        <f>'05-2021'!P138</f>
        <v>0</v>
      </c>
      <c r="I132" s="180">
        <f t="shared" si="17"/>
        <v>186.80200000000002</v>
      </c>
      <c r="J132" s="143">
        <f t="shared" si="18"/>
        <v>26.302734660228474</v>
      </c>
      <c r="K132" s="241">
        <v>2.88</v>
      </c>
      <c r="L132" s="144">
        <f t="shared" si="19"/>
        <v>38.052</v>
      </c>
      <c r="M132" s="143">
        <f t="shared" si="22"/>
        <v>39.467726077497858</v>
      </c>
      <c r="N132" s="143">
        <f t="shared" si="23"/>
        <v>0</v>
      </c>
      <c r="O132" s="143">
        <f t="shared" si="24"/>
        <v>21.206728953433903</v>
      </c>
      <c r="P132" s="143">
        <f t="shared" si="25"/>
        <v>29.301283654346502</v>
      </c>
      <c r="Q132" s="143">
        <f t="shared" si="26"/>
        <v>0</v>
      </c>
      <c r="R132" s="143">
        <f t="shared" si="20"/>
        <v>39.467726077497858</v>
      </c>
      <c r="S132" s="140">
        <f t="shared" si="14"/>
        <v>0</v>
      </c>
      <c r="T132" s="145">
        <f t="shared" si="21"/>
        <v>0</v>
      </c>
    </row>
    <row r="133" spans="1:20" x14ac:dyDescent="0.25">
      <c r="A133" s="126">
        <f>'05-2021'!A139</f>
        <v>44322.333333333023</v>
      </c>
      <c r="B133" s="177">
        <v>170.83699999999999</v>
      </c>
      <c r="C133" s="178">
        <v>3815.6443949999998</v>
      </c>
      <c r="D133" s="177">
        <v>0</v>
      </c>
      <c r="E133" s="178">
        <v>0</v>
      </c>
      <c r="F133" s="179">
        <f t="shared" si="15"/>
        <v>170.83699999999999</v>
      </c>
      <c r="G133" s="179">
        <f t="shared" si="16"/>
        <v>3815.6443949999998</v>
      </c>
      <c r="H133" s="142">
        <f>'05-2021'!P139</f>
        <v>0</v>
      </c>
      <c r="I133" s="180">
        <f t="shared" si="17"/>
        <v>170.83699999999999</v>
      </c>
      <c r="J133" s="143">
        <f t="shared" si="18"/>
        <v>22.335000000000001</v>
      </c>
      <c r="K133" s="241">
        <v>2.88</v>
      </c>
      <c r="L133" s="144">
        <f t="shared" si="19"/>
        <v>38.052</v>
      </c>
      <c r="M133" s="143">
        <f t="shared" si="22"/>
        <v>39.467726077497858</v>
      </c>
      <c r="N133" s="143">
        <f t="shared" si="23"/>
        <v>0</v>
      </c>
      <c r="O133" s="143">
        <f t="shared" si="24"/>
        <v>21.206728953433903</v>
      </c>
      <c r="P133" s="143">
        <f t="shared" si="25"/>
        <v>29.301283654346502</v>
      </c>
      <c r="Q133" s="143">
        <f t="shared" si="26"/>
        <v>0</v>
      </c>
      <c r="R133" s="143">
        <f t="shared" si="20"/>
        <v>39.467726077497858</v>
      </c>
      <c r="S133" s="140">
        <f t="shared" si="14"/>
        <v>0</v>
      </c>
      <c r="T133" s="145">
        <f t="shared" si="21"/>
        <v>0</v>
      </c>
    </row>
    <row r="134" spans="1:20" x14ac:dyDescent="0.25">
      <c r="A134" s="126">
        <f>'05-2021'!A140</f>
        <v>44322.374999999687</v>
      </c>
      <c r="B134" s="177">
        <v>154.67400000000001</v>
      </c>
      <c r="C134" s="178">
        <v>4119.2779680000003</v>
      </c>
      <c r="D134" s="177">
        <v>0</v>
      </c>
      <c r="E134" s="178">
        <v>0</v>
      </c>
      <c r="F134" s="179">
        <f t="shared" si="15"/>
        <v>154.67400000000001</v>
      </c>
      <c r="G134" s="179">
        <f t="shared" si="16"/>
        <v>4119.2779680000003</v>
      </c>
      <c r="H134" s="142">
        <f>'05-2021'!P140</f>
        <v>0</v>
      </c>
      <c r="I134" s="180">
        <f t="shared" si="17"/>
        <v>154.67400000000001</v>
      </c>
      <c r="J134" s="143">
        <f t="shared" si="18"/>
        <v>26.632000000000001</v>
      </c>
      <c r="K134" s="241">
        <v>2.88</v>
      </c>
      <c r="L134" s="144">
        <f t="shared" si="19"/>
        <v>38.052</v>
      </c>
      <c r="M134" s="143">
        <f t="shared" si="22"/>
        <v>39.467726077497858</v>
      </c>
      <c r="N134" s="143">
        <f t="shared" si="23"/>
        <v>0</v>
      </c>
      <c r="O134" s="143">
        <f t="shared" si="24"/>
        <v>21.206728953433903</v>
      </c>
      <c r="P134" s="143">
        <f t="shared" si="25"/>
        <v>29.301283654346502</v>
      </c>
      <c r="Q134" s="143">
        <f t="shared" si="26"/>
        <v>0</v>
      </c>
      <c r="R134" s="143">
        <f t="shared" si="20"/>
        <v>39.467726077497858</v>
      </c>
      <c r="S134" s="140">
        <f t="shared" si="14"/>
        <v>0</v>
      </c>
      <c r="T134" s="145">
        <f t="shared" si="21"/>
        <v>0</v>
      </c>
    </row>
    <row r="135" spans="1:20" x14ac:dyDescent="0.25">
      <c r="A135" s="126">
        <f>'05-2021'!A141</f>
        <v>44322.416666666351</v>
      </c>
      <c r="B135" s="177">
        <v>81.367000000000004</v>
      </c>
      <c r="C135" s="178">
        <v>2368.5120029999998</v>
      </c>
      <c r="D135" s="177">
        <v>0</v>
      </c>
      <c r="E135" s="178">
        <v>0</v>
      </c>
      <c r="F135" s="179">
        <f t="shared" ref="F135:F198" si="27">B135-D135</f>
        <v>81.367000000000004</v>
      </c>
      <c r="G135" s="179">
        <f t="shared" ref="G135:G198" si="28">C135-E135</f>
        <v>2368.5120029999998</v>
      </c>
      <c r="H135" s="142">
        <f>'05-2021'!P141</f>
        <v>0</v>
      </c>
      <c r="I135" s="180">
        <f t="shared" ref="I135:I198" si="29">F135-H135</f>
        <v>81.367000000000004</v>
      </c>
      <c r="J135" s="143">
        <f t="shared" ref="J135:J198" si="30">IF(F135&gt;0,G135/F135,0)</f>
        <v>29.108999999999995</v>
      </c>
      <c r="K135" s="241">
        <v>2.88</v>
      </c>
      <c r="L135" s="144">
        <f t="shared" ref="L135:L198" si="31">IF(AND(MONTH($A$2)&gt;5,MONTH($A$2)&lt;9),(K135*10800)/1000,(K135*10400)/1000)+8.1</f>
        <v>38.052</v>
      </c>
      <c r="M135" s="143">
        <f t="shared" si="22"/>
        <v>39.467726077497858</v>
      </c>
      <c r="N135" s="143">
        <f t="shared" si="23"/>
        <v>0</v>
      </c>
      <c r="O135" s="143">
        <f t="shared" si="24"/>
        <v>21.206728953433903</v>
      </c>
      <c r="P135" s="143">
        <f t="shared" si="25"/>
        <v>29.301283654346502</v>
      </c>
      <c r="Q135" s="143">
        <f t="shared" si="26"/>
        <v>0</v>
      </c>
      <c r="R135" s="143">
        <f t="shared" ref="R135:R198" si="32">MAX(L135:Q135)</f>
        <v>39.467726077497858</v>
      </c>
      <c r="S135" s="140">
        <f t="shared" ref="S135:S198" si="33">IF(J135&gt;R135,J135-R135,0)</f>
        <v>0</v>
      </c>
      <c r="T135" s="145">
        <f t="shared" si="21"/>
        <v>0</v>
      </c>
    </row>
    <row r="136" spans="1:20" x14ac:dyDescent="0.25">
      <c r="A136" s="126">
        <f>'05-2021'!A142</f>
        <v>44322.458333333016</v>
      </c>
      <c r="B136" s="177">
        <v>56.893000000000001</v>
      </c>
      <c r="C136" s="178">
        <v>1806.0682850000001</v>
      </c>
      <c r="D136" s="177">
        <v>0</v>
      </c>
      <c r="E136" s="178">
        <v>0</v>
      </c>
      <c r="F136" s="179">
        <f t="shared" si="27"/>
        <v>56.893000000000001</v>
      </c>
      <c r="G136" s="179">
        <f t="shared" si="28"/>
        <v>1806.0682850000001</v>
      </c>
      <c r="H136" s="142">
        <f>'05-2021'!P142</f>
        <v>0</v>
      </c>
      <c r="I136" s="180">
        <f t="shared" si="29"/>
        <v>56.893000000000001</v>
      </c>
      <c r="J136" s="143">
        <f t="shared" si="30"/>
        <v>31.745000000000001</v>
      </c>
      <c r="K136" s="241">
        <v>2.88</v>
      </c>
      <c r="L136" s="144">
        <f t="shared" si="31"/>
        <v>38.052</v>
      </c>
      <c r="M136" s="143">
        <f t="shared" ref="M136:M199" si="34">M135</f>
        <v>39.467726077497858</v>
      </c>
      <c r="N136" s="143">
        <f t="shared" ref="N136:N199" si="35">N135</f>
        <v>0</v>
      </c>
      <c r="O136" s="143">
        <f t="shared" ref="O136:O199" si="36">O135</f>
        <v>21.206728953433903</v>
      </c>
      <c r="P136" s="143">
        <f t="shared" ref="P136:P199" si="37">P135</f>
        <v>29.301283654346502</v>
      </c>
      <c r="Q136" s="143">
        <f t="shared" ref="Q136:Q199" si="38">Q135</f>
        <v>0</v>
      </c>
      <c r="R136" s="143">
        <f t="shared" si="32"/>
        <v>39.467726077497858</v>
      </c>
      <c r="S136" s="140">
        <f t="shared" si="33"/>
        <v>0</v>
      </c>
      <c r="T136" s="145">
        <f t="shared" ref="T136:T199" si="39">IF(S136&lt;&gt;" ",S136*I136,0)</f>
        <v>0</v>
      </c>
    </row>
    <row r="137" spans="1:20" x14ac:dyDescent="0.25">
      <c r="A137" s="126">
        <f>'05-2021'!A143</f>
        <v>44322.49999999968</v>
      </c>
      <c r="B137" s="177">
        <v>70.841999999999999</v>
      </c>
      <c r="C137" s="178">
        <v>1932.853128</v>
      </c>
      <c r="D137" s="177">
        <v>0</v>
      </c>
      <c r="E137" s="178">
        <v>0</v>
      </c>
      <c r="F137" s="179">
        <f t="shared" si="27"/>
        <v>70.841999999999999</v>
      </c>
      <c r="G137" s="179">
        <f t="shared" si="28"/>
        <v>1932.853128</v>
      </c>
      <c r="H137" s="142">
        <f>'05-2021'!P143</f>
        <v>0</v>
      </c>
      <c r="I137" s="180">
        <f t="shared" si="29"/>
        <v>70.841999999999999</v>
      </c>
      <c r="J137" s="143">
        <f t="shared" si="30"/>
        <v>27.283999999999999</v>
      </c>
      <c r="K137" s="241">
        <v>2.88</v>
      </c>
      <c r="L137" s="144">
        <f t="shared" si="31"/>
        <v>38.052</v>
      </c>
      <c r="M137" s="143">
        <f t="shared" si="34"/>
        <v>39.467726077497858</v>
      </c>
      <c r="N137" s="143">
        <f t="shared" si="35"/>
        <v>0</v>
      </c>
      <c r="O137" s="143">
        <f t="shared" si="36"/>
        <v>21.206728953433903</v>
      </c>
      <c r="P137" s="143">
        <f t="shared" si="37"/>
        <v>29.301283654346502</v>
      </c>
      <c r="Q137" s="143">
        <f t="shared" si="38"/>
        <v>0</v>
      </c>
      <c r="R137" s="143">
        <f t="shared" si="32"/>
        <v>39.467726077497858</v>
      </c>
      <c r="S137" s="140">
        <f t="shared" si="33"/>
        <v>0</v>
      </c>
      <c r="T137" s="145">
        <f t="shared" si="39"/>
        <v>0</v>
      </c>
    </row>
    <row r="138" spans="1:20" x14ac:dyDescent="0.25">
      <c r="A138" s="126">
        <f>'05-2021'!A144</f>
        <v>44322.541666666344</v>
      </c>
      <c r="B138" s="177">
        <v>42.54</v>
      </c>
      <c r="C138" s="178">
        <v>1368.1289400000001</v>
      </c>
      <c r="D138" s="177">
        <v>0.78800000000000003</v>
      </c>
      <c r="E138" s="178">
        <v>25.352</v>
      </c>
      <c r="F138" s="179">
        <f t="shared" si="27"/>
        <v>41.752000000000002</v>
      </c>
      <c r="G138" s="179">
        <f t="shared" si="28"/>
        <v>1342.77694</v>
      </c>
      <c r="H138" s="142">
        <f>'05-2021'!P144</f>
        <v>0</v>
      </c>
      <c r="I138" s="180">
        <f t="shared" si="29"/>
        <v>41.752000000000002</v>
      </c>
      <c r="J138" s="143">
        <f t="shared" si="30"/>
        <v>32.160781279938682</v>
      </c>
      <c r="K138" s="241">
        <v>2.88</v>
      </c>
      <c r="L138" s="144">
        <f t="shared" si="31"/>
        <v>38.052</v>
      </c>
      <c r="M138" s="143">
        <f t="shared" si="34"/>
        <v>39.467726077497858</v>
      </c>
      <c r="N138" s="143">
        <f t="shared" si="35"/>
        <v>0</v>
      </c>
      <c r="O138" s="143">
        <f t="shared" si="36"/>
        <v>21.206728953433903</v>
      </c>
      <c r="P138" s="143">
        <f t="shared" si="37"/>
        <v>29.301283654346502</v>
      </c>
      <c r="Q138" s="143">
        <f t="shared" si="38"/>
        <v>0</v>
      </c>
      <c r="R138" s="143">
        <f t="shared" si="32"/>
        <v>39.467726077497858</v>
      </c>
      <c r="S138" s="140">
        <f t="shared" si="33"/>
        <v>0</v>
      </c>
      <c r="T138" s="145">
        <f t="shared" si="39"/>
        <v>0</v>
      </c>
    </row>
    <row r="139" spans="1:20" x14ac:dyDescent="0.25">
      <c r="A139" s="126">
        <f>'05-2021'!A145</f>
        <v>44322.583333333008</v>
      </c>
      <c r="B139" s="177">
        <v>50.445999999999998</v>
      </c>
      <c r="C139" s="178">
        <v>1433.6248740000001</v>
      </c>
      <c r="D139" s="177">
        <v>0</v>
      </c>
      <c r="E139" s="178">
        <v>0</v>
      </c>
      <c r="F139" s="179">
        <f t="shared" si="27"/>
        <v>50.445999999999998</v>
      </c>
      <c r="G139" s="179">
        <f t="shared" si="28"/>
        <v>1433.6248740000001</v>
      </c>
      <c r="H139" s="142">
        <f>'05-2021'!P145</f>
        <v>0</v>
      </c>
      <c r="I139" s="180">
        <f t="shared" si="29"/>
        <v>50.445999999999998</v>
      </c>
      <c r="J139" s="143">
        <f t="shared" si="30"/>
        <v>28.419000000000004</v>
      </c>
      <c r="K139" s="241">
        <v>2.88</v>
      </c>
      <c r="L139" s="144">
        <f t="shared" si="31"/>
        <v>38.052</v>
      </c>
      <c r="M139" s="143">
        <f t="shared" si="34"/>
        <v>39.467726077497858</v>
      </c>
      <c r="N139" s="143">
        <f t="shared" si="35"/>
        <v>0</v>
      </c>
      <c r="O139" s="143">
        <f t="shared" si="36"/>
        <v>21.206728953433903</v>
      </c>
      <c r="P139" s="143">
        <f t="shared" si="37"/>
        <v>29.301283654346502</v>
      </c>
      <c r="Q139" s="143">
        <f t="shared" si="38"/>
        <v>0</v>
      </c>
      <c r="R139" s="143">
        <f t="shared" si="32"/>
        <v>39.467726077497858</v>
      </c>
      <c r="S139" s="140">
        <f t="shared" si="33"/>
        <v>0</v>
      </c>
      <c r="T139" s="145">
        <f t="shared" si="39"/>
        <v>0</v>
      </c>
    </row>
    <row r="140" spans="1:20" x14ac:dyDescent="0.25">
      <c r="A140" s="126">
        <f>'05-2021'!A146</f>
        <v>44322.624999999673</v>
      </c>
      <c r="B140" s="177">
        <v>52.890999999999998</v>
      </c>
      <c r="C140" s="178">
        <v>1220.4069340000001</v>
      </c>
      <c r="D140" s="177">
        <v>0</v>
      </c>
      <c r="E140" s="178">
        <v>0</v>
      </c>
      <c r="F140" s="179">
        <f t="shared" si="27"/>
        <v>52.890999999999998</v>
      </c>
      <c r="G140" s="179">
        <f t="shared" si="28"/>
        <v>1220.4069340000001</v>
      </c>
      <c r="H140" s="142">
        <f>'05-2021'!P146</f>
        <v>0</v>
      </c>
      <c r="I140" s="180">
        <f t="shared" si="29"/>
        <v>52.890999999999998</v>
      </c>
      <c r="J140" s="143">
        <f t="shared" si="30"/>
        <v>23.074000000000002</v>
      </c>
      <c r="K140" s="241">
        <v>2.88</v>
      </c>
      <c r="L140" s="144">
        <f t="shared" si="31"/>
        <v>38.052</v>
      </c>
      <c r="M140" s="143">
        <f t="shared" si="34"/>
        <v>39.467726077497858</v>
      </c>
      <c r="N140" s="143">
        <f t="shared" si="35"/>
        <v>0</v>
      </c>
      <c r="O140" s="143">
        <f t="shared" si="36"/>
        <v>21.206728953433903</v>
      </c>
      <c r="P140" s="143">
        <f t="shared" si="37"/>
        <v>29.301283654346502</v>
      </c>
      <c r="Q140" s="143">
        <f t="shared" si="38"/>
        <v>0</v>
      </c>
      <c r="R140" s="143">
        <f t="shared" si="32"/>
        <v>39.467726077497858</v>
      </c>
      <c r="S140" s="140">
        <f t="shared" si="33"/>
        <v>0</v>
      </c>
      <c r="T140" s="145">
        <f t="shared" si="39"/>
        <v>0</v>
      </c>
    </row>
    <row r="141" spans="1:20" x14ac:dyDescent="0.25">
      <c r="A141" s="126">
        <f>'05-2021'!A147</f>
        <v>44322.666666666337</v>
      </c>
      <c r="B141" s="177">
        <v>87.668000000000006</v>
      </c>
      <c r="C141" s="178">
        <v>1944.3885720000001</v>
      </c>
      <c r="D141" s="177">
        <v>0</v>
      </c>
      <c r="E141" s="178">
        <v>0</v>
      </c>
      <c r="F141" s="179">
        <f t="shared" si="27"/>
        <v>87.668000000000006</v>
      </c>
      <c r="G141" s="179">
        <f t="shared" si="28"/>
        <v>1944.3885720000001</v>
      </c>
      <c r="H141" s="142">
        <f>'05-2021'!P147</f>
        <v>0</v>
      </c>
      <c r="I141" s="180">
        <f t="shared" si="29"/>
        <v>87.668000000000006</v>
      </c>
      <c r="J141" s="143">
        <f t="shared" si="30"/>
        <v>22.178999999999998</v>
      </c>
      <c r="K141" s="241">
        <v>2.88</v>
      </c>
      <c r="L141" s="144">
        <f t="shared" si="31"/>
        <v>38.052</v>
      </c>
      <c r="M141" s="143">
        <f t="shared" si="34"/>
        <v>39.467726077497858</v>
      </c>
      <c r="N141" s="143">
        <f t="shared" si="35"/>
        <v>0</v>
      </c>
      <c r="O141" s="143">
        <f t="shared" si="36"/>
        <v>21.206728953433903</v>
      </c>
      <c r="P141" s="143">
        <f t="shared" si="37"/>
        <v>29.301283654346502</v>
      </c>
      <c r="Q141" s="143">
        <f t="shared" si="38"/>
        <v>0</v>
      </c>
      <c r="R141" s="143">
        <f t="shared" si="32"/>
        <v>39.467726077497858</v>
      </c>
      <c r="S141" s="140">
        <f t="shared" si="33"/>
        <v>0</v>
      </c>
      <c r="T141" s="145">
        <f t="shared" si="39"/>
        <v>0</v>
      </c>
    </row>
    <row r="142" spans="1:20" x14ac:dyDescent="0.25">
      <c r="A142" s="126">
        <f>'05-2021'!A148</f>
        <v>44322.708333333001</v>
      </c>
      <c r="B142" s="177">
        <v>105.324</v>
      </c>
      <c r="C142" s="178">
        <v>2618.9865840000002</v>
      </c>
      <c r="D142" s="177">
        <v>0</v>
      </c>
      <c r="E142" s="178">
        <v>0</v>
      </c>
      <c r="F142" s="179">
        <f t="shared" si="27"/>
        <v>105.324</v>
      </c>
      <c r="G142" s="179">
        <f t="shared" si="28"/>
        <v>2618.9865840000002</v>
      </c>
      <c r="H142" s="142">
        <f>'05-2021'!P148</f>
        <v>0</v>
      </c>
      <c r="I142" s="180">
        <f t="shared" si="29"/>
        <v>105.324</v>
      </c>
      <c r="J142" s="143">
        <f t="shared" si="30"/>
        <v>24.866000000000003</v>
      </c>
      <c r="K142" s="241">
        <v>2.88</v>
      </c>
      <c r="L142" s="144">
        <f t="shared" si="31"/>
        <v>38.052</v>
      </c>
      <c r="M142" s="143">
        <f t="shared" si="34"/>
        <v>39.467726077497858</v>
      </c>
      <c r="N142" s="143">
        <f t="shared" si="35"/>
        <v>0</v>
      </c>
      <c r="O142" s="143">
        <f t="shared" si="36"/>
        <v>21.206728953433903</v>
      </c>
      <c r="P142" s="143">
        <f t="shared" si="37"/>
        <v>29.301283654346502</v>
      </c>
      <c r="Q142" s="143">
        <f t="shared" si="38"/>
        <v>0</v>
      </c>
      <c r="R142" s="143">
        <f t="shared" si="32"/>
        <v>39.467726077497858</v>
      </c>
      <c r="S142" s="140">
        <f t="shared" si="33"/>
        <v>0</v>
      </c>
      <c r="T142" s="145">
        <f t="shared" si="39"/>
        <v>0</v>
      </c>
    </row>
    <row r="143" spans="1:20" x14ac:dyDescent="0.25">
      <c r="A143" s="126">
        <f>'05-2021'!A149</f>
        <v>44322.749999999665</v>
      </c>
      <c r="B143" s="177">
        <v>37.735999999999997</v>
      </c>
      <c r="C143" s="178">
        <v>1086.8841359999999</v>
      </c>
      <c r="D143" s="177">
        <v>0</v>
      </c>
      <c r="E143" s="178">
        <v>0</v>
      </c>
      <c r="F143" s="179">
        <f t="shared" si="27"/>
        <v>37.735999999999997</v>
      </c>
      <c r="G143" s="179">
        <f t="shared" si="28"/>
        <v>1086.8841359999999</v>
      </c>
      <c r="H143" s="142">
        <f>'05-2021'!P149</f>
        <v>0</v>
      </c>
      <c r="I143" s="180">
        <f t="shared" si="29"/>
        <v>37.735999999999997</v>
      </c>
      <c r="J143" s="143">
        <f t="shared" si="30"/>
        <v>28.802314394742421</v>
      </c>
      <c r="K143" s="241">
        <v>2.88</v>
      </c>
      <c r="L143" s="144">
        <f t="shared" si="31"/>
        <v>38.052</v>
      </c>
      <c r="M143" s="143">
        <f t="shared" si="34"/>
        <v>39.467726077497858</v>
      </c>
      <c r="N143" s="143">
        <f t="shared" si="35"/>
        <v>0</v>
      </c>
      <c r="O143" s="143">
        <f t="shared" si="36"/>
        <v>21.206728953433903</v>
      </c>
      <c r="P143" s="143">
        <f t="shared" si="37"/>
        <v>29.301283654346502</v>
      </c>
      <c r="Q143" s="143">
        <f t="shared" si="38"/>
        <v>0</v>
      </c>
      <c r="R143" s="143">
        <f t="shared" si="32"/>
        <v>39.467726077497858</v>
      </c>
      <c r="S143" s="140">
        <f t="shared" si="33"/>
        <v>0</v>
      </c>
      <c r="T143" s="145">
        <f t="shared" si="39"/>
        <v>0</v>
      </c>
    </row>
    <row r="144" spans="1:20" x14ac:dyDescent="0.25">
      <c r="A144" s="126">
        <f>'05-2021'!A150</f>
        <v>44322.79166666633</v>
      </c>
      <c r="B144" s="177">
        <v>45.491999999999997</v>
      </c>
      <c r="C144" s="178">
        <v>1230.8315520000001</v>
      </c>
      <c r="D144" s="177">
        <v>0</v>
      </c>
      <c r="E144" s="178">
        <v>0</v>
      </c>
      <c r="F144" s="179">
        <f t="shared" si="27"/>
        <v>45.491999999999997</v>
      </c>
      <c r="G144" s="179">
        <f t="shared" si="28"/>
        <v>1230.8315520000001</v>
      </c>
      <c r="H144" s="142">
        <f>'05-2021'!P150</f>
        <v>0</v>
      </c>
      <c r="I144" s="180">
        <f t="shared" si="29"/>
        <v>45.491999999999997</v>
      </c>
      <c r="J144" s="143">
        <f t="shared" si="30"/>
        <v>27.056000000000004</v>
      </c>
      <c r="K144" s="241">
        <v>2.88</v>
      </c>
      <c r="L144" s="144">
        <f t="shared" si="31"/>
        <v>38.052</v>
      </c>
      <c r="M144" s="143">
        <f t="shared" si="34"/>
        <v>39.467726077497858</v>
      </c>
      <c r="N144" s="143">
        <f t="shared" si="35"/>
        <v>0</v>
      </c>
      <c r="O144" s="143">
        <f t="shared" si="36"/>
        <v>21.206728953433903</v>
      </c>
      <c r="P144" s="143">
        <f t="shared" si="37"/>
        <v>29.301283654346502</v>
      </c>
      <c r="Q144" s="143">
        <f t="shared" si="38"/>
        <v>0</v>
      </c>
      <c r="R144" s="143">
        <f t="shared" si="32"/>
        <v>39.467726077497858</v>
      </c>
      <c r="S144" s="140">
        <f t="shared" si="33"/>
        <v>0</v>
      </c>
      <c r="T144" s="145">
        <f t="shared" si="39"/>
        <v>0</v>
      </c>
    </row>
    <row r="145" spans="1:20" x14ac:dyDescent="0.25">
      <c r="A145" s="126">
        <f>'05-2021'!A151</f>
        <v>44322.833333332994</v>
      </c>
      <c r="B145" s="177">
        <v>17.399999999999999</v>
      </c>
      <c r="C145" s="178">
        <v>510.16800000000001</v>
      </c>
      <c r="D145" s="177">
        <v>0</v>
      </c>
      <c r="E145" s="178">
        <v>0</v>
      </c>
      <c r="F145" s="179">
        <f t="shared" si="27"/>
        <v>17.399999999999999</v>
      </c>
      <c r="G145" s="179">
        <f t="shared" si="28"/>
        <v>510.16800000000001</v>
      </c>
      <c r="H145" s="142">
        <f>'05-2021'!P151</f>
        <v>0</v>
      </c>
      <c r="I145" s="180">
        <f t="shared" si="29"/>
        <v>17.399999999999999</v>
      </c>
      <c r="J145" s="143">
        <f t="shared" si="30"/>
        <v>29.320000000000004</v>
      </c>
      <c r="K145" s="241">
        <v>2.88</v>
      </c>
      <c r="L145" s="144">
        <f t="shared" si="31"/>
        <v>38.052</v>
      </c>
      <c r="M145" s="143">
        <f t="shared" si="34"/>
        <v>39.467726077497858</v>
      </c>
      <c r="N145" s="143">
        <f t="shared" si="35"/>
        <v>0</v>
      </c>
      <c r="O145" s="143">
        <f t="shared" si="36"/>
        <v>21.206728953433903</v>
      </c>
      <c r="P145" s="143">
        <f t="shared" si="37"/>
        <v>29.301283654346502</v>
      </c>
      <c r="Q145" s="143">
        <f t="shared" si="38"/>
        <v>0</v>
      </c>
      <c r="R145" s="143">
        <f t="shared" si="32"/>
        <v>39.467726077497858</v>
      </c>
      <c r="S145" s="140">
        <f t="shared" si="33"/>
        <v>0</v>
      </c>
      <c r="T145" s="145">
        <f t="shared" si="39"/>
        <v>0</v>
      </c>
    </row>
    <row r="146" spans="1:20" x14ac:dyDescent="0.25">
      <c r="A146" s="126">
        <f>'05-2021'!A152</f>
        <v>44322.874999999658</v>
      </c>
      <c r="B146" s="177">
        <v>0</v>
      </c>
      <c r="C146" s="178">
        <v>0</v>
      </c>
      <c r="D146" s="177">
        <v>0</v>
      </c>
      <c r="E146" s="178">
        <v>0</v>
      </c>
      <c r="F146" s="179">
        <f t="shared" si="27"/>
        <v>0</v>
      </c>
      <c r="G146" s="179">
        <f t="shared" si="28"/>
        <v>0</v>
      </c>
      <c r="H146" s="142">
        <f>'05-2021'!P152</f>
        <v>0</v>
      </c>
      <c r="I146" s="180">
        <f t="shared" si="29"/>
        <v>0</v>
      </c>
      <c r="J146" s="143">
        <f t="shared" si="30"/>
        <v>0</v>
      </c>
      <c r="K146" s="241">
        <v>2.88</v>
      </c>
      <c r="L146" s="144">
        <f t="shared" si="31"/>
        <v>38.052</v>
      </c>
      <c r="M146" s="143">
        <f t="shared" si="34"/>
        <v>39.467726077497858</v>
      </c>
      <c r="N146" s="143">
        <f t="shared" si="35"/>
        <v>0</v>
      </c>
      <c r="O146" s="143">
        <f t="shared" si="36"/>
        <v>21.206728953433903</v>
      </c>
      <c r="P146" s="143">
        <f t="shared" si="37"/>
        <v>29.301283654346502</v>
      </c>
      <c r="Q146" s="143">
        <f t="shared" si="38"/>
        <v>0</v>
      </c>
      <c r="R146" s="143">
        <f t="shared" si="32"/>
        <v>39.467726077497858</v>
      </c>
      <c r="S146" s="140">
        <f t="shared" si="33"/>
        <v>0</v>
      </c>
      <c r="T146" s="145">
        <f t="shared" si="39"/>
        <v>0</v>
      </c>
    </row>
    <row r="147" spans="1:20" x14ac:dyDescent="0.25">
      <c r="A147" s="126">
        <f>'05-2021'!A153</f>
        <v>44322.916666666322</v>
      </c>
      <c r="B147" s="177">
        <v>0</v>
      </c>
      <c r="C147" s="178">
        <v>0</v>
      </c>
      <c r="D147" s="177">
        <v>0</v>
      </c>
      <c r="E147" s="178">
        <v>0</v>
      </c>
      <c r="F147" s="179">
        <f t="shared" si="27"/>
        <v>0</v>
      </c>
      <c r="G147" s="179">
        <f t="shared" si="28"/>
        <v>0</v>
      </c>
      <c r="H147" s="142">
        <f>'05-2021'!P153</f>
        <v>0</v>
      </c>
      <c r="I147" s="180">
        <f t="shared" si="29"/>
        <v>0</v>
      </c>
      <c r="J147" s="143">
        <f t="shared" si="30"/>
        <v>0</v>
      </c>
      <c r="K147" s="241">
        <v>2.88</v>
      </c>
      <c r="L147" s="144">
        <f t="shared" si="31"/>
        <v>38.052</v>
      </c>
      <c r="M147" s="143">
        <f t="shared" si="34"/>
        <v>39.467726077497858</v>
      </c>
      <c r="N147" s="143">
        <f t="shared" si="35"/>
        <v>0</v>
      </c>
      <c r="O147" s="143">
        <f t="shared" si="36"/>
        <v>21.206728953433903</v>
      </c>
      <c r="P147" s="143">
        <f t="shared" si="37"/>
        <v>29.301283654346502</v>
      </c>
      <c r="Q147" s="143">
        <f t="shared" si="38"/>
        <v>0</v>
      </c>
      <c r="R147" s="143">
        <f t="shared" si="32"/>
        <v>39.467726077497858</v>
      </c>
      <c r="S147" s="140">
        <f t="shared" si="33"/>
        <v>0</v>
      </c>
      <c r="T147" s="145">
        <f t="shared" si="39"/>
        <v>0</v>
      </c>
    </row>
    <row r="148" spans="1:20" x14ac:dyDescent="0.25">
      <c r="A148" s="126">
        <f>'05-2021'!A154</f>
        <v>44322.958333332987</v>
      </c>
      <c r="B148" s="177">
        <v>77.155000000000001</v>
      </c>
      <c r="C148" s="178">
        <v>2063.1246999999998</v>
      </c>
      <c r="D148" s="177">
        <v>0</v>
      </c>
      <c r="E148" s="178">
        <v>0</v>
      </c>
      <c r="F148" s="179">
        <f t="shared" si="27"/>
        <v>77.155000000000001</v>
      </c>
      <c r="G148" s="179">
        <f t="shared" si="28"/>
        <v>2063.1246999999998</v>
      </c>
      <c r="H148" s="142">
        <f>'05-2021'!P154</f>
        <v>0</v>
      </c>
      <c r="I148" s="180">
        <f t="shared" si="29"/>
        <v>77.155000000000001</v>
      </c>
      <c r="J148" s="143">
        <f t="shared" si="30"/>
        <v>26.74</v>
      </c>
      <c r="K148" s="241">
        <v>2.88</v>
      </c>
      <c r="L148" s="144">
        <f t="shared" si="31"/>
        <v>38.052</v>
      </c>
      <c r="M148" s="143">
        <f t="shared" si="34"/>
        <v>39.467726077497858</v>
      </c>
      <c r="N148" s="143">
        <f t="shared" si="35"/>
        <v>0</v>
      </c>
      <c r="O148" s="143">
        <f t="shared" si="36"/>
        <v>21.206728953433903</v>
      </c>
      <c r="P148" s="143">
        <f t="shared" si="37"/>
        <v>29.301283654346502</v>
      </c>
      <c r="Q148" s="143">
        <f t="shared" si="38"/>
        <v>0</v>
      </c>
      <c r="R148" s="143">
        <f t="shared" si="32"/>
        <v>39.467726077497858</v>
      </c>
      <c r="S148" s="140">
        <f t="shared" si="33"/>
        <v>0</v>
      </c>
      <c r="T148" s="145">
        <f t="shared" si="39"/>
        <v>0</v>
      </c>
    </row>
    <row r="149" spans="1:20" x14ac:dyDescent="0.25">
      <c r="A149" s="126">
        <f>'05-2021'!A155</f>
        <v>44322.999999999651</v>
      </c>
      <c r="B149" s="177">
        <v>126.705</v>
      </c>
      <c r="C149" s="178">
        <v>3255.0514499999999</v>
      </c>
      <c r="D149" s="177">
        <v>0</v>
      </c>
      <c r="E149" s="178">
        <v>0</v>
      </c>
      <c r="F149" s="179">
        <f t="shared" si="27"/>
        <v>126.705</v>
      </c>
      <c r="G149" s="179">
        <f t="shared" si="28"/>
        <v>3255.0514499999999</v>
      </c>
      <c r="H149" s="142">
        <f>'05-2021'!P155</f>
        <v>0</v>
      </c>
      <c r="I149" s="180">
        <f t="shared" si="29"/>
        <v>126.705</v>
      </c>
      <c r="J149" s="143">
        <f t="shared" si="30"/>
        <v>25.69</v>
      </c>
      <c r="K149" s="241">
        <v>2.88</v>
      </c>
      <c r="L149" s="144">
        <f t="shared" si="31"/>
        <v>38.052</v>
      </c>
      <c r="M149" s="143">
        <f t="shared" si="34"/>
        <v>39.467726077497858</v>
      </c>
      <c r="N149" s="143">
        <f t="shared" si="35"/>
        <v>0</v>
      </c>
      <c r="O149" s="143">
        <f t="shared" si="36"/>
        <v>21.206728953433903</v>
      </c>
      <c r="P149" s="143">
        <f t="shared" si="37"/>
        <v>29.301283654346502</v>
      </c>
      <c r="Q149" s="143">
        <f t="shared" si="38"/>
        <v>0</v>
      </c>
      <c r="R149" s="143">
        <f t="shared" si="32"/>
        <v>39.467726077497858</v>
      </c>
      <c r="S149" s="140">
        <f t="shared" si="33"/>
        <v>0</v>
      </c>
      <c r="T149" s="145">
        <f t="shared" si="39"/>
        <v>0</v>
      </c>
    </row>
    <row r="150" spans="1:20" x14ac:dyDescent="0.25">
      <c r="A150" s="126">
        <f>'05-2021'!A156</f>
        <v>44323.041666666315</v>
      </c>
      <c r="B150" s="177">
        <v>154.6</v>
      </c>
      <c r="C150" s="178">
        <v>3933.0239999999999</v>
      </c>
      <c r="D150" s="177">
        <v>0</v>
      </c>
      <c r="E150" s="178">
        <v>0</v>
      </c>
      <c r="F150" s="179">
        <f t="shared" si="27"/>
        <v>154.6</v>
      </c>
      <c r="G150" s="179">
        <f t="shared" si="28"/>
        <v>3933.0239999999999</v>
      </c>
      <c r="H150" s="142">
        <f>'05-2021'!P156</f>
        <v>0</v>
      </c>
      <c r="I150" s="180">
        <f t="shared" si="29"/>
        <v>154.6</v>
      </c>
      <c r="J150" s="143">
        <f t="shared" si="30"/>
        <v>25.44</v>
      </c>
      <c r="K150" s="241">
        <v>2.84</v>
      </c>
      <c r="L150" s="144">
        <f t="shared" si="31"/>
        <v>37.636000000000003</v>
      </c>
      <c r="M150" s="143">
        <f t="shared" si="34"/>
        <v>39.467726077497858</v>
      </c>
      <c r="N150" s="143">
        <f t="shared" si="35"/>
        <v>0</v>
      </c>
      <c r="O150" s="143">
        <f t="shared" si="36"/>
        <v>21.206728953433903</v>
      </c>
      <c r="P150" s="143">
        <f t="shared" si="37"/>
        <v>29.301283654346502</v>
      </c>
      <c r="Q150" s="143">
        <f t="shared" si="38"/>
        <v>0</v>
      </c>
      <c r="R150" s="143">
        <f t="shared" si="32"/>
        <v>39.467726077497858</v>
      </c>
      <c r="S150" s="140">
        <f t="shared" si="33"/>
        <v>0</v>
      </c>
      <c r="T150" s="145">
        <f t="shared" si="39"/>
        <v>0</v>
      </c>
    </row>
    <row r="151" spans="1:20" x14ac:dyDescent="0.25">
      <c r="A151" s="126">
        <f>'05-2021'!A157</f>
        <v>44323.083333332979</v>
      </c>
      <c r="B151" s="177">
        <v>227.6</v>
      </c>
      <c r="C151" s="178">
        <v>5266.6639999999998</v>
      </c>
      <c r="D151" s="177">
        <v>35.523000000000003</v>
      </c>
      <c r="E151" s="178">
        <v>821.99800000000005</v>
      </c>
      <c r="F151" s="179">
        <f t="shared" si="27"/>
        <v>192.077</v>
      </c>
      <c r="G151" s="179">
        <f t="shared" si="28"/>
        <v>4444.6659999999993</v>
      </c>
      <c r="H151" s="142">
        <f>'05-2021'!P157</f>
        <v>0</v>
      </c>
      <c r="I151" s="180">
        <f t="shared" si="29"/>
        <v>192.077</v>
      </c>
      <c r="J151" s="143">
        <f t="shared" si="30"/>
        <v>23.140021970355637</v>
      </c>
      <c r="K151" s="241">
        <v>2.84</v>
      </c>
      <c r="L151" s="144">
        <f t="shared" si="31"/>
        <v>37.636000000000003</v>
      </c>
      <c r="M151" s="143">
        <f t="shared" si="34"/>
        <v>39.467726077497858</v>
      </c>
      <c r="N151" s="143">
        <f t="shared" si="35"/>
        <v>0</v>
      </c>
      <c r="O151" s="143">
        <f t="shared" si="36"/>
        <v>21.206728953433903</v>
      </c>
      <c r="P151" s="143">
        <f t="shared" si="37"/>
        <v>29.301283654346502</v>
      </c>
      <c r="Q151" s="143">
        <f t="shared" si="38"/>
        <v>0</v>
      </c>
      <c r="R151" s="143">
        <f t="shared" si="32"/>
        <v>39.467726077497858</v>
      </c>
      <c r="S151" s="140">
        <f t="shared" si="33"/>
        <v>0</v>
      </c>
      <c r="T151" s="145">
        <f t="shared" si="39"/>
        <v>0</v>
      </c>
    </row>
    <row r="152" spans="1:20" x14ac:dyDescent="0.25">
      <c r="A152" s="126">
        <f>'05-2021'!A158</f>
        <v>44323.124999999643</v>
      </c>
      <c r="B152" s="177">
        <v>208.4</v>
      </c>
      <c r="C152" s="178">
        <v>4584.8</v>
      </c>
      <c r="D152" s="177">
        <v>20.972000000000001</v>
      </c>
      <c r="E152" s="178">
        <v>461.38</v>
      </c>
      <c r="F152" s="179">
        <f t="shared" si="27"/>
        <v>187.428</v>
      </c>
      <c r="G152" s="179">
        <f t="shared" si="28"/>
        <v>4123.42</v>
      </c>
      <c r="H152" s="142">
        <f>'05-2021'!P158</f>
        <v>43.870000000000005</v>
      </c>
      <c r="I152" s="180">
        <f t="shared" si="29"/>
        <v>143.55799999999999</v>
      </c>
      <c r="J152" s="143">
        <f t="shared" si="30"/>
        <v>22.00002134152848</v>
      </c>
      <c r="K152" s="241">
        <v>2.84</v>
      </c>
      <c r="L152" s="144">
        <f t="shared" si="31"/>
        <v>37.636000000000003</v>
      </c>
      <c r="M152" s="143">
        <f t="shared" si="34"/>
        <v>39.467726077497858</v>
      </c>
      <c r="N152" s="143">
        <f t="shared" si="35"/>
        <v>0</v>
      </c>
      <c r="O152" s="143">
        <f t="shared" si="36"/>
        <v>21.206728953433903</v>
      </c>
      <c r="P152" s="143">
        <f t="shared" si="37"/>
        <v>29.301283654346502</v>
      </c>
      <c r="Q152" s="143">
        <f t="shared" si="38"/>
        <v>0</v>
      </c>
      <c r="R152" s="143">
        <f t="shared" si="32"/>
        <v>39.467726077497858</v>
      </c>
      <c r="S152" s="140">
        <f t="shared" si="33"/>
        <v>0</v>
      </c>
      <c r="T152" s="145">
        <f t="shared" si="39"/>
        <v>0</v>
      </c>
    </row>
    <row r="153" spans="1:20" x14ac:dyDescent="0.25">
      <c r="A153" s="126">
        <f>'05-2021'!A159</f>
        <v>44323.166666666308</v>
      </c>
      <c r="B153" s="177">
        <v>202.3</v>
      </c>
      <c r="C153" s="178">
        <v>4442.5079999999998</v>
      </c>
      <c r="D153" s="177">
        <v>15.986000000000001</v>
      </c>
      <c r="E153" s="178">
        <v>351.06099999999998</v>
      </c>
      <c r="F153" s="179">
        <f t="shared" si="27"/>
        <v>186.31400000000002</v>
      </c>
      <c r="G153" s="179">
        <f t="shared" si="28"/>
        <v>4091.4469999999997</v>
      </c>
      <c r="H153" s="142">
        <f>'05-2021'!P159</f>
        <v>45.19</v>
      </c>
      <c r="I153" s="180">
        <f t="shared" si="29"/>
        <v>141.12400000000002</v>
      </c>
      <c r="J153" s="143">
        <f t="shared" si="30"/>
        <v>21.959954700129884</v>
      </c>
      <c r="K153" s="241">
        <v>2.84</v>
      </c>
      <c r="L153" s="144">
        <f t="shared" si="31"/>
        <v>37.636000000000003</v>
      </c>
      <c r="M153" s="143">
        <f t="shared" si="34"/>
        <v>39.467726077497858</v>
      </c>
      <c r="N153" s="143">
        <f t="shared" si="35"/>
        <v>0</v>
      </c>
      <c r="O153" s="143">
        <f t="shared" si="36"/>
        <v>21.206728953433903</v>
      </c>
      <c r="P153" s="143">
        <f t="shared" si="37"/>
        <v>29.301283654346502</v>
      </c>
      <c r="Q153" s="143">
        <f t="shared" si="38"/>
        <v>0</v>
      </c>
      <c r="R153" s="143">
        <f t="shared" si="32"/>
        <v>39.467726077497858</v>
      </c>
      <c r="S153" s="140">
        <f t="shared" si="33"/>
        <v>0</v>
      </c>
      <c r="T153" s="145">
        <f t="shared" si="39"/>
        <v>0</v>
      </c>
    </row>
    <row r="154" spans="1:20" x14ac:dyDescent="0.25">
      <c r="A154" s="126">
        <f>'05-2021'!A160</f>
        <v>44323.208333332972</v>
      </c>
      <c r="B154" s="177">
        <v>221.4</v>
      </c>
      <c r="C154" s="178">
        <v>4966.0020000000004</v>
      </c>
      <c r="D154" s="177">
        <v>9.0709999999999997</v>
      </c>
      <c r="E154" s="178">
        <v>203.46299999999999</v>
      </c>
      <c r="F154" s="179">
        <f t="shared" si="27"/>
        <v>212.32900000000001</v>
      </c>
      <c r="G154" s="179">
        <f t="shared" si="28"/>
        <v>4762.5390000000007</v>
      </c>
      <c r="H154" s="142">
        <f>'05-2021'!P160</f>
        <v>52.730000000000018</v>
      </c>
      <c r="I154" s="180">
        <f t="shared" si="29"/>
        <v>159.59899999999999</v>
      </c>
      <c r="J154" s="143">
        <f t="shared" si="30"/>
        <v>22.429997786454042</v>
      </c>
      <c r="K154" s="241">
        <v>2.84</v>
      </c>
      <c r="L154" s="144">
        <f t="shared" si="31"/>
        <v>37.636000000000003</v>
      </c>
      <c r="M154" s="143">
        <f t="shared" si="34"/>
        <v>39.467726077497858</v>
      </c>
      <c r="N154" s="143">
        <f t="shared" si="35"/>
        <v>0</v>
      </c>
      <c r="O154" s="143">
        <f t="shared" si="36"/>
        <v>21.206728953433903</v>
      </c>
      <c r="P154" s="143">
        <f t="shared" si="37"/>
        <v>29.301283654346502</v>
      </c>
      <c r="Q154" s="143">
        <f t="shared" si="38"/>
        <v>0</v>
      </c>
      <c r="R154" s="143">
        <f t="shared" si="32"/>
        <v>39.467726077497858</v>
      </c>
      <c r="S154" s="140">
        <f t="shared" si="33"/>
        <v>0</v>
      </c>
      <c r="T154" s="145">
        <f t="shared" si="39"/>
        <v>0</v>
      </c>
    </row>
    <row r="155" spans="1:20" x14ac:dyDescent="0.25">
      <c r="A155" s="126">
        <f>'05-2021'!A161</f>
        <v>44323.249999999636</v>
      </c>
      <c r="B155" s="177">
        <v>219.547</v>
      </c>
      <c r="C155" s="178">
        <v>5762.8990790000007</v>
      </c>
      <c r="D155" s="177">
        <v>0</v>
      </c>
      <c r="E155" s="178">
        <v>0</v>
      </c>
      <c r="F155" s="179">
        <f t="shared" si="27"/>
        <v>219.547</v>
      </c>
      <c r="G155" s="179">
        <f t="shared" si="28"/>
        <v>5762.8990790000007</v>
      </c>
      <c r="H155" s="142">
        <f>'05-2021'!P161</f>
        <v>0</v>
      </c>
      <c r="I155" s="180">
        <f t="shared" si="29"/>
        <v>219.547</v>
      </c>
      <c r="J155" s="143">
        <f t="shared" si="30"/>
        <v>26.249044983534279</v>
      </c>
      <c r="K155" s="241">
        <v>2.84</v>
      </c>
      <c r="L155" s="144">
        <f t="shared" si="31"/>
        <v>37.636000000000003</v>
      </c>
      <c r="M155" s="143">
        <f t="shared" si="34"/>
        <v>39.467726077497858</v>
      </c>
      <c r="N155" s="143">
        <f t="shared" si="35"/>
        <v>0</v>
      </c>
      <c r="O155" s="143">
        <f t="shared" si="36"/>
        <v>21.206728953433903</v>
      </c>
      <c r="P155" s="143">
        <f t="shared" si="37"/>
        <v>29.301283654346502</v>
      </c>
      <c r="Q155" s="143">
        <f t="shared" si="38"/>
        <v>0</v>
      </c>
      <c r="R155" s="143">
        <f t="shared" si="32"/>
        <v>39.467726077497858</v>
      </c>
      <c r="S155" s="140">
        <f t="shared" si="33"/>
        <v>0</v>
      </c>
      <c r="T155" s="145">
        <f t="shared" si="39"/>
        <v>0</v>
      </c>
    </row>
    <row r="156" spans="1:20" x14ac:dyDescent="0.25">
      <c r="A156" s="126">
        <f>'05-2021'!A162</f>
        <v>44323.2916666663</v>
      </c>
      <c r="B156" s="177">
        <v>210.48000000000002</v>
      </c>
      <c r="C156" s="178">
        <v>19063.574720000001</v>
      </c>
      <c r="D156" s="177">
        <v>0</v>
      </c>
      <c r="E156" s="178">
        <v>0</v>
      </c>
      <c r="F156" s="179">
        <f t="shared" si="27"/>
        <v>210.48000000000002</v>
      </c>
      <c r="G156" s="179">
        <f t="shared" si="28"/>
        <v>19063.574720000001</v>
      </c>
      <c r="H156" s="142">
        <f>'05-2021'!P162</f>
        <v>0</v>
      </c>
      <c r="I156" s="180">
        <f t="shared" si="29"/>
        <v>210.48000000000002</v>
      </c>
      <c r="J156" s="143">
        <f t="shared" si="30"/>
        <v>90.571905739262633</v>
      </c>
      <c r="K156" s="241">
        <v>2.84</v>
      </c>
      <c r="L156" s="144">
        <f t="shared" si="31"/>
        <v>37.636000000000003</v>
      </c>
      <c r="M156" s="143">
        <f t="shared" si="34"/>
        <v>39.467726077497858</v>
      </c>
      <c r="N156" s="143">
        <f t="shared" si="35"/>
        <v>0</v>
      </c>
      <c r="O156" s="143">
        <f t="shared" si="36"/>
        <v>21.206728953433903</v>
      </c>
      <c r="P156" s="143">
        <f t="shared" si="37"/>
        <v>29.301283654346502</v>
      </c>
      <c r="Q156" s="143">
        <f t="shared" si="38"/>
        <v>0</v>
      </c>
      <c r="R156" s="143">
        <f t="shared" si="32"/>
        <v>39.467726077497858</v>
      </c>
      <c r="S156" s="140">
        <f t="shared" si="33"/>
        <v>51.104179661764775</v>
      </c>
      <c r="T156" s="145">
        <f t="shared" si="39"/>
        <v>10756.407735208251</v>
      </c>
    </row>
    <row r="157" spans="1:20" x14ac:dyDescent="0.25">
      <c r="A157" s="126">
        <f>'05-2021'!A163</f>
        <v>44323.333333332965</v>
      </c>
      <c r="B157" s="177">
        <v>230.92399999999998</v>
      </c>
      <c r="C157" s="178">
        <v>5780.8125840000002</v>
      </c>
      <c r="D157" s="177">
        <v>0</v>
      </c>
      <c r="E157" s="178">
        <v>0</v>
      </c>
      <c r="F157" s="179">
        <f t="shared" si="27"/>
        <v>230.92399999999998</v>
      </c>
      <c r="G157" s="179">
        <f t="shared" si="28"/>
        <v>5780.8125840000002</v>
      </c>
      <c r="H157" s="142">
        <f>'05-2021'!P163</f>
        <v>0</v>
      </c>
      <c r="I157" s="180">
        <f t="shared" si="29"/>
        <v>230.92399999999998</v>
      </c>
      <c r="J157" s="143">
        <f t="shared" si="30"/>
        <v>25.033398797872895</v>
      </c>
      <c r="K157" s="241">
        <v>2.84</v>
      </c>
      <c r="L157" s="144">
        <f t="shared" si="31"/>
        <v>37.636000000000003</v>
      </c>
      <c r="M157" s="143">
        <f t="shared" si="34"/>
        <v>39.467726077497858</v>
      </c>
      <c r="N157" s="143">
        <f t="shared" si="35"/>
        <v>0</v>
      </c>
      <c r="O157" s="143">
        <f t="shared" si="36"/>
        <v>21.206728953433903</v>
      </c>
      <c r="P157" s="143">
        <f t="shared" si="37"/>
        <v>29.301283654346502</v>
      </c>
      <c r="Q157" s="143">
        <f t="shared" si="38"/>
        <v>0</v>
      </c>
      <c r="R157" s="143">
        <f t="shared" si="32"/>
        <v>39.467726077497858</v>
      </c>
      <c r="S157" s="140">
        <f t="shared" si="33"/>
        <v>0</v>
      </c>
      <c r="T157" s="145">
        <f t="shared" si="39"/>
        <v>0</v>
      </c>
    </row>
    <row r="158" spans="1:20" x14ac:dyDescent="0.25">
      <c r="A158" s="126">
        <f>'05-2021'!A164</f>
        <v>44323.374999999629</v>
      </c>
      <c r="B158" s="177">
        <v>203.666</v>
      </c>
      <c r="C158" s="178">
        <v>5910.1836540000004</v>
      </c>
      <c r="D158" s="177">
        <v>0</v>
      </c>
      <c r="E158" s="178">
        <v>0</v>
      </c>
      <c r="F158" s="179">
        <f t="shared" si="27"/>
        <v>203.666</v>
      </c>
      <c r="G158" s="179">
        <f t="shared" si="28"/>
        <v>5910.1836540000004</v>
      </c>
      <c r="H158" s="142">
        <f>'05-2021'!P164</f>
        <v>0</v>
      </c>
      <c r="I158" s="180">
        <f t="shared" si="29"/>
        <v>203.666</v>
      </c>
      <c r="J158" s="143">
        <f t="shared" si="30"/>
        <v>29.019000000000002</v>
      </c>
      <c r="K158" s="241">
        <v>2.84</v>
      </c>
      <c r="L158" s="144">
        <f t="shared" si="31"/>
        <v>37.636000000000003</v>
      </c>
      <c r="M158" s="143">
        <f t="shared" si="34"/>
        <v>39.467726077497858</v>
      </c>
      <c r="N158" s="143">
        <f t="shared" si="35"/>
        <v>0</v>
      </c>
      <c r="O158" s="143">
        <f t="shared" si="36"/>
        <v>21.206728953433903</v>
      </c>
      <c r="P158" s="143">
        <f t="shared" si="37"/>
        <v>29.301283654346502</v>
      </c>
      <c r="Q158" s="143">
        <f t="shared" si="38"/>
        <v>0</v>
      </c>
      <c r="R158" s="143">
        <f t="shared" si="32"/>
        <v>39.467726077497858</v>
      </c>
      <c r="S158" s="140">
        <f t="shared" si="33"/>
        <v>0</v>
      </c>
      <c r="T158" s="145">
        <f t="shared" si="39"/>
        <v>0</v>
      </c>
    </row>
    <row r="159" spans="1:20" x14ac:dyDescent="0.25">
      <c r="A159" s="126">
        <f>'05-2021'!A165</f>
        <v>44323.416666666293</v>
      </c>
      <c r="B159" s="177">
        <v>138.839</v>
      </c>
      <c r="C159" s="178">
        <v>3979.5422570000001</v>
      </c>
      <c r="D159" s="177">
        <v>0</v>
      </c>
      <c r="E159" s="178">
        <v>0</v>
      </c>
      <c r="F159" s="179">
        <f t="shared" si="27"/>
        <v>138.839</v>
      </c>
      <c r="G159" s="179">
        <f t="shared" si="28"/>
        <v>3979.5422570000001</v>
      </c>
      <c r="H159" s="142">
        <f>'05-2021'!P165</f>
        <v>0</v>
      </c>
      <c r="I159" s="180">
        <f t="shared" si="29"/>
        <v>138.839</v>
      </c>
      <c r="J159" s="143">
        <f t="shared" si="30"/>
        <v>28.663</v>
      </c>
      <c r="K159" s="241">
        <v>2.84</v>
      </c>
      <c r="L159" s="144">
        <f t="shared" si="31"/>
        <v>37.636000000000003</v>
      </c>
      <c r="M159" s="143">
        <f t="shared" si="34"/>
        <v>39.467726077497858</v>
      </c>
      <c r="N159" s="143">
        <f t="shared" si="35"/>
        <v>0</v>
      </c>
      <c r="O159" s="143">
        <f t="shared" si="36"/>
        <v>21.206728953433903</v>
      </c>
      <c r="P159" s="143">
        <f t="shared" si="37"/>
        <v>29.301283654346502</v>
      </c>
      <c r="Q159" s="143">
        <f t="shared" si="38"/>
        <v>0</v>
      </c>
      <c r="R159" s="143">
        <f t="shared" si="32"/>
        <v>39.467726077497858</v>
      </c>
      <c r="S159" s="140">
        <f t="shared" si="33"/>
        <v>0</v>
      </c>
      <c r="T159" s="145">
        <f t="shared" si="39"/>
        <v>0</v>
      </c>
    </row>
    <row r="160" spans="1:20" x14ac:dyDescent="0.25">
      <c r="A160" s="126">
        <f>'05-2021'!A166</f>
        <v>44323.458333332957</v>
      </c>
      <c r="B160" s="177">
        <v>70.891999999999996</v>
      </c>
      <c r="C160" s="178">
        <v>1932.232352</v>
      </c>
      <c r="D160" s="177">
        <v>0</v>
      </c>
      <c r="E160" s="178">
        <v>0</v>
      </c>
      <c r="F160" s="179">
        <f t="shared" si="27"/>
        <v>70.891999999999996</v>
      </c>
      <c r="G160" s="179">
        <f t="shared" si="28"/>
        <v>1932.232352</v>
      </c>
      <c r="H160" s="142">
        <f>'05-2021'!P166</f>
        <v>0</v>
      </c>
      <c r="I160" s="180">
        <f t="shared" si="29"/>
        <v>70.891999999999996</v>
      </c>
      <c r="J160" s="143">
        <f t="shared" si="30"/>
        <v>27.256</v>
      </c>
      <c r="K160" s="241">
        <v>2.84</v>
      </c>
      <c r="L160" s="144">
        <f t="shared" si="31"/>
        <v>37.636000000000003</v>
      </c>
      <c r="M160" s="143">
        <f t="shared" si="34"/>
        <v>39.467726077497858</v>
      </c>
      <c r="N160" s="143">
        <f t="shared" si="35"/>
        <v>0</v>
      </c>
      <c r="O160" s="143">
        <f t="shared" si="36"/>
        <v>21.206728953433903</v>
      </c>
      <c r="P160" s="143">
        <f t="shared" si="37"/>
        <v>29.301283654346502</v>
      </c>
      <c r="Q160" s="143">
        <f t="shared" si="38"/>
        <v>0</v>
      </c>
      <c r="R160" s="143">
        <f t="shared" si="32"/>
        <v>39.467726077497858</v>
      </c>
      <c r="S160" s="140">
        <f t="shared" si="33"/>
        <v>0</v>
      </c>
      <c r="T160" s="145">
        <f t="shared" si="39"/>
        <v>0</v>
      </c>
    </row>
    <row r="161" spans="1:20" x14ac:dyDescent="0.25">
      <c r="A161" s="126">
        <f>'05-2021'!A167</f>
        <v>44323.499999999622</v>
      </c>
      <c r="B161" s="177">
        <v>138.97800000000001</v>
      </c>
      <c r="C161" s="178">
        <v>3660.5415419999999</v>
      </c>
      <c r="D161" s="177">
        <v>0</v>
      </c>
      <c r="E161" s="178">
        <v>0</v>
      </c>
      <c r="F161" s="179">
        <f t="shared" si="27"/>
        <v>138.97800000000001</v>
      </c>
      <c r="G161" s="179">
        <f t="shared" si="28"/>
        <v>3660.5415419999999</v>
      </c>
      <c r="H161" s="142">
        <f>'05-2021'!P167</f>
        <v>0</v>
      </c>
      <c r="I161" s="180">
        <f t="shared" si="29"/>
        <v>138.97800000000001</v>
      </c>
      <c r="J161" s="143">
        <f t="shared" si="30"/>
        <v>26.338999999999999</v>
      </c>
      <c r="K161" s="241">
        <v>2.84</v>
      </c>
      <c r="L161" s="144">
        <f t="shared" si="31"/>
        <v>37.636000000000003</v>
      </c>
      <c r="M161" s="143">
        <f t="shared" si="34"/>
        <v>39.467726077497858</v>
      </c>
      <c r="N161" s="143">
        <f t="shared" si="35"/>
        <v>0</v>
      </c>
      <c r="O161" s="143">
        <f t="shared" si="36"/>
        <v>21.206728953433903</v>
      </c>
      <c r="P161" s="143">
        <f t="shared" si="37"/>
        <v>29.301283654346502</v>
      </c>
      <c r="Q161" s="143">
        <f t="shared" si="38"/>
        <v>0</v>
      </c>
      <c r="R161" s="143">
        <f t="shared" si="32"/>
        <v>39.467726077497858</v>
      </c>
      <c r="S161" s="140">
        <f t="shared" si="33"/>
        <v>0</v>
      </c>
      <c r="T161" s="145">
        <f t="shared" si="39"/>
        <v>0</v>
      </c>
    </row>
    <row r="162" spans="1:20" x14ac:dyDescent="0.25">
      <c r="A162" s="126">
        <f>'05-2021'!A168</f>
        <v>44323.541666666286</v>
      </c>
      <c r="B162" s="177">
        <v>146.054</v>
      </c>
      <c r="C162" s="178">
        <v>4849.2328360000001</v>
      </c>
      <c r="D162" s="177">
        <v>0</v>
      </c>
      <c r="E162" s="178">
        <v>0</v>
      </c>
      <c r="F162" s="179">
        <f t="shared" si="27"/>
        <v>146.054</v>
      </c>
      <c r="G162" s="179">
        <f t="shared" si="28"/>
        <v>4849.2328360000001</v>
      </c>
      <c r="H162" s="142">
        <f>'05-2021'!P168</f>
        <v>0</v>
      </c>
      <c r="I162" s="180">
        <f t="shared" si="29"/>
        <v>146.054</v>
      </c>
      <c r="J162" s="143">
        <f t="shared" si="30"/>
        <v>33.201643474331412</v>
      </c>
      <c r="K162" s="241">
        <v>2.84</v>
      </c>
      <c r="L162" s="144">
        <f t="shared" si="31"/>
        <v>37.636000000000003</v>
      </c>
      <c r="M162" s="143">
        <f t="shared" si="34"/>
        <v>39.467726077497858</v>
      </c>
      <c r="N162" s="143">
        <f t="shared" si="35"/>
        <v>0</v>
      </c>
      <c r="O162" s="143">
        <f t="shared" si="36"/>
        <v>21.206728953433903</v>
      </c>
      <c r="P162" s="143">
        <f t="shared" si="37"/>
        <v>29.301283654346502</v>
      </c>
      <c r="Q162" s="143">
        <f t="shared" si="38"/>
        <v>0</v>
      </c>
      <c r="R162" s="143">
        <f t="shared" si="32"/>
        <v>39.467726077497858</v>
      </c>
      <c r="S162" s="140">
        <f t="shared" si="33"/>
        <v>0</v>
      </c>
      <c r="T162" s="145">
        <f t="shared" si="39"/>
        <v>0</v>
      </c>
    </row>
    <row r="163" spans="1:20" x14ac:dyDescent="0.25">
      <c r="A163" s="126">
        <f>'05-2021'!A169</f>
        <v>44323.58333333295</v>
      </c>
      <c r="B163" s="177">
        <v>152.02800000000002</v>
      </c>
      <c r="C163" s="178">
        <v>3949.3076000000001</v>
      </c>
      <c r="D163" s="177">
        <v>0</v>
      </c>
      <c r="E163" s="178">
        <v>0</v>
      </c>
      <c r="F163" s="179">
        <f t="shared" si="27"/>
        <v>152.02800000000002</v>
      </c>
      <c r="G163" s="179">
        <f t="shared" si="28"/>
        <v>3949.3076000000001</v>
      </c>
      <c r="H163" s="142">
        <f>'05-2021'!P169</f>
        <v>0</v>
      </c>
      <c r="I163" s="180">
        <f t="shared" si="29"/>
        <v>152.02800000000002</v>
      </c>
      <c r="J163" s="143">
        <f t="shared" si="30"/>
        <v>25.977501512879204</v>
      </c>
      <c r="K163" s="241">
        <v>2.84</v>
      </c>
      <c r="L163" s="144">
        <f t="shared" si="31"/>
        <v>37.636000000000003</v>
      </c>
      <c r="M163" s="143">
        <f t="shared" si="34"/>
        <v>39.467726077497858</v>
      </c>
      <c r="N163" s="143">
        <f t="shared" si="35"/>
        <v>0</v>
      </c>
      <c r="O163" s="143">
        <f t="shared" si="36"/>
        <v>21.206728953433903</v>
      </c>
      <c r="P163" s="143">
        <f t="shared" si="37"/>
        <v>29.301283654346502</v>
      </c>
      <c r="Q163" s="143">
        <f t="shared" si="38"/>
        <v>0</v>
      </c>
      <c r="R163" s="143">
        <f t="shared" si="32"/>
        <v>39.467726077497858</v>
      </c>
      <c r="S163" s="140">
        <f t="shared" si="33"/>
        <v>0</v>
      </c>
      <c r="T163" s="145">
        <f t="shared" si="39"/>
        <v>0</v>
      </c>
    </row>
    <row r="164" spans="1:20" x14ac:dyDescent="0.25">
      <c r="A164" s="126">
        <f>'05-2021'!A170</f>
        <v>44323.624999999614</v>
      </c>
      <c r="B164" s="177">
        <v>158.41899999999998</v>
      </c>
      <c r="C164" s="178">
        <v>4148.8297050000001</v>
      </c>
      <c r="D164" s="177">
        <v>0</v>
      </c>
      <c r="E164" s="178">
        <v>0</v>
      </c>
      <c r="F164" s="179">
        <f t="shared" si="27"/>
        <v>158.41899999999998</v>
      </c>
      <c r="G164" s="179">
        <f t="shared" si="28"/>
        <v>4148.8297050000001</v>
      </c>
      <c r="H164" s="142">
        <f>'05-2021'!P170</f>
        <v>0</v>
      </c>
      <c r="I164" s="180">
        <f t="shared" si="29"/>
        <v>158.41899999999998</v>
      </c>
      <c r="J164" s="143">
        <f t="shared" si="30"/>
        <v>26.188965370315433</v>
      </c>
      <c r="K164" s="241">
        <v>2.84</v>
      </c>
      <c r="L164" s="144">
        <f t="shared" si="31"/>
        <v>37.636000000000003</v>
      </c>
      <c r="M164" s="143">
        <f t="shared" si="34"/>
        <v>39.467726077497858</v>
      </c>
      <c r="N164" s="143">
        <f t="shared" si="35"/>
        <v>0</v>
      </c>
      <c r="O164" s="143">
        <f t="shared" si="36"/>
        <v>21.206728953433903</v>
      </c>
      <c r="P164" s="143">
        <f t="shared" si="37"/>
        <v>29.301283654346502</v>
      </c>
      <c r="Q164" s="143">
        <f t="shared" si="38"/>
        <v>0</v>
      </c>
      <c r="R164" s="143">
        <f t="shared" si="32"/>
        <v>39.467726077497858</v>
      </c>
      <c r="S164" s="140">
        <f t="shared" si="33"/>
        <v>0</v>
      </c>
      <c r="T164" s="145">
        <f t="shared" si="39"/>
        <v>0</v>
      </c>
    </row>
    <row r="165" spans="1:20" x14ac:dyDescent="0.25">
      <c r="A165" s="126">
        <f>'05-2021'!A171</f>
        <v>44323.666666666279</v>
      </c>
      <c r="B165" s="177">
        <v>157.833</v>
      </c>
      <c r="C165" s="178">
        <v>4185.9053670000003</v>
      </c>
      <c r="D165" s="177">
        <v>0</v>
      </c>
      <c r="E165" s="178">
        <v>0</v>
      </c>
      <c r="F165" s="179">
        <f t="shared" si="27"/>
        <v>157.833</v>
      </c>
      <c r="G165" s="179">
        <f t="shared" si="28"/>
        <v>4185.9053670000003</v>
      </c>
      <c r="H165" s="142">
        <f>'05-2021'!P171</f>
        <v>0</v>
      </c>
      <c r="I165" s="180">
        <f t="shared" si="29"/>
        <v>157.833</v>
      </c>
      <c r="J165" s="143">
        <f t="shared" si="30"/>
        <v>26.521103742563344</v>
      </c>
      <c r="K165" s="241">
        <v>2.84</v>
      </c>
      <c r="L165" s="144">
        <f t="shared" si="31"/>
        <v>37.636000000000003</v>
      </c>
      <c r="M165" s="143">
        <f t="shared" si="34"/>
        <v>39.467726077497858</v>
      </c>
      <c r="N165" s="143">
        <f t="shared" si="35"/>
        <v>0</v>
      </c>
      <c r="O165" s="143">
        <f t="shared" si="36"/>
        <v>21.206728953433903</v>
      </c>
      <c r="P165" s="143">
        <f t="shared" si="37"/>
        <v>29.301283654346502</v>
      </c>
      <c r="Q165" s="143">
        <f t="shared" si="38"/>
        <v>0</v>
      </c>
      <c r="R165" s="143">
        <f t="shared" si="32"/>
        <v>39.467726077497858</v>
      </c>
      <c r="S165" s="140">
        <f t="shared" si="33"/>
        <v>0</v>
      </c>
      <c r="T165" s="145">
        <f t="shared" si="39"/>
        <v>0</v>
      </c>
    </row>
    <row r="166" spans="1:20" x14ac:dyDescent="0.25">
      <c r="A166" s="126">
        <f>'05-2021'!A172</f>
        <v>44323.708333332943</v>
      </c>
      <c r="B166" s="177">
        <v>186.654</v>
      </c>
      <c r="C166" s="178">
        <v>4670.8297599999996</v>
      </c>
      <c r="D166" s="177">
        <v>0</v>
      </c>
      <c r="E166" s="178">
        <v>0</v>
      </c>
      <c r="F166" s="179">
        <f t="shared" si="27"/>
        <v>186.654</v>
      </c>
      <c r="G166" s="179">
        <f t="shared" si="28"/>
        <v>4670.8297599999996</v>
      </c>
      <c r="H166" s="142">
        <f>'05-2021'!P172</f>
        <v>0</v>
      </c>
      <c r="I166" s="180">
        <f t="shared" si="29"/>
        <v>186.654</v>
      </c>
      <c r="J166" s="143">
        <f t="shared" si="30"/>
        <v>25.024000342880409</v>
      </c>
      <c r="K166" s="241">
        <v>2.84</v>
      </c>
      <c r="L166" s="144">
        <f t="shared" si="31"/>
        <v>37.636000000000003</v>
      </c>
      <c r="M166" s="143">
        <f t="shared" si="34"/>
        <v>39.467726077497858</v>
      </c>
      <c r="N166" s="143">
        <f t="shared" si="35"/>
        <v>0</v>
      </c>
      <c r="O166" s="143">
        <f t="shared" si="36"/>
        <v>21.206728953433903</v>
      </c>
      <c r="P166" s="143">
        <f t="shared" si="37"/>
        <v>29.301283654346502</v>
      </c>
      <c r="Q166" s="143">
        <f t="shared" si="38"/>
        <v>0</v>
      </c>
      <c r="R166" s="143">
        <f t="shared" si="32"/>
        <v>39.467726077497858</v>
      </c>
      <c r="S166" s="140">
        <f t="shared" si="33"/>
        <v>0</v>
      </c>
      <c r="T166" s="145">
        <f t="shared" si="39"/>
        <v>0</v>
      </c>
    </row>
    <row r="167" spans="1:20" x14ac:dyDescent="0.25">
      <c r="A167" s="126">
        <f>'05-2021'!A173</f>
        <v>44323.749999999607</v>
      </c>
      <c r="B167" s="177">
        <v>175.64</v>
      </c>
      <c r="C167" s="178">
        <v>4494.4404199999999</v>
      </c>
      <c r="D167" s="177">
        <v>0</v>
      </c>
      <c r="E167" s="178">
        <v>0</v>
      </c>
      <c r="F167" s="179">
        <f t="shared" si="27"/>
        <v>175.64</v>
      </c>
      <c r="G167" s="179">
        <f t="shared" si="28"/>
        <v>4494.4404199999999</v>
      </c>
      <c r="H167" s="142">
        <f>'05-2021'!P173</f>
        <v>0</v>
      </c>
      <c r="I167" s="180">
        <f t="shared" si="29"/>
        <v>175.64</v>
      </c>
      <c r="J167" s="143">
        <f t="shared" si="30"/>
        <v>25.588934297426555</v>
      </c>
      <c r="K167" s="241">
        <v>2.84</v>
      </c>
      <c r="L167" s="144">
        <f t="shared" si="31"/>
        <v>37.636000000000003</v>
      </c>
      <c r="M167" s="143">
        <f t="shared" si="34"/>
        <v>39.467726077497858</v>
      </c>
      <c r="N167" s="143">
        <f t="shared" si="35"/>
        <v>0</v>
      </c>
      <c r="O167" s="143">
        <f t="shared" si="36"/>
        <v>21.206728953433903</v>
      </c>
      <c r="P167" s="143">
        <f t="shared" si="37"/>
        <v>29.301283654346502</v>
      </c>
      <c r="Q167" s="143">
        <f t="shared" si="38"/>
        <v>0</v>
      </c>
      <c r="R167" s="143">
        <f t="shared" si="32"/>
        <v>39.467726077497858</v>
      </c>
      <c r="S167" s="140">
        <f t="shared" si="33"/>
        <v>0</v>
      </c>
      <c r="T167" s="145">
        <f t="shared" si="39"/>
        <v>0</v>
      </c>
    </row>
    <row r="168" spans="1:20" x14ac:dyDescent="0.25">
      <c r="A168" s="126">
        <f>'05-2021'!A174</f>
        <v>44323.791666666271</v>
      </c>
      <c r="B168" s="177">
        <v>178.791</v>
      </c>
      <c r="C168" s="178">
        <v>4637.0627670000003</v>
      </c>
      <c r="D168" s="177">
        <v>0</v>
      </c>
      <c r="E168" s="178">
        <v>0</v>
      </c>
      <c r="F168" s="179">
        <f t="shared" si="27"/>
        <v>178.791</v>
      </c>
      <c r="G168" s="179">
        <f t="shared" si="28"/>
        <v>4637.0627670000003</v>
      </c>
      <c r="H168" s="142">
        <f>'05-2021'!P174</f>
        <v>0</v>
      </c>
      <c r="I168" s="180">
        <f t="shared" si="29"/>
        <v>178.791</v>
      </c>
      <c r="J168" s="143">
        <f t="shared" si="30"/>
        <v>25.9356610064265</v>
      </c>
      <c r="K168" s="241">
        <v>2.84</v>
      </c>
      <c r="L168" s="144">
        <f t="shared" si="31"/>
        <v>37.636000000000003</v>
      </c>
      <c r="M168" s="143">
        <f t="shared" si="34"/>
        <v>39.467726077497858</v>
      </c>
      <c r="N168" s="143">
        <f t="shared" si="35"/>
        <v>0</v>
      </c>
      <c r="O168" s="143">
        <f t="shared" si="36"/>
        <v>21.206728953433903</v>
      </c>
      <c r="P168" s="143">
        <f t="shared" si="37"/>
        <v>29.301283654346502</v>
      </c>
      <c r="Q168" s="143">
        <f t="shared" si="38"/>
        <v>0</v>
      </c>
      <c r="R168" s="143">
        <f t="shared" si="32"/>
        <v>39.467726077497858</v>
      </c>
      <c r="S168" s="140">
        <f t="shared" si="33"/>
        <v>0</v>
      </c>
      <c r="T168" s="145">
        <f t="shared" si="39"/>
        <v>0</v>
      </c>
    </row>
    <row r="169" spans="1:20" x14ac:dyDescent="0.25">
      <c r="A169" s="126">
        <f>'05-2021'!A175</f>
        <v>44323.833333332936</v>
      </c>
      <c r="B169" s="177">
        <v>166.11100000000002</v>
      </c>
      <c r="C169" s="178">
        <v>4156.747985</v>
      </c>
      <c r="D169" s="177">
        <v>0</v>
      </c>
      <c r="E169" s="178">
        <v>0</v>
      </c>
      <c r="F169" s="179">
        <f t="shared" si="27"/>
        <v>166.11100000000002</v>
      </c>
      <c r="G169" s="179">
        <f t="shared" si="28"/>
        <v>4156.747985</v>
      </c>
      <c r="H169" s="142">
        <f>'05-2021'!P175</f>
        <v>0</v>
      </c>
      <c r="I169" s="180">
        <f t="shared" si="29"/>
        <v>166.11100000000002</v>
      </c>
      <c r="J169" s="143">
        <f t="shared" si="30"/>
        <v>25.023917651449931</v>
      </c>
      <c r="K169" s="241">
        <v>2.84</v>
      </c>
      <c r="L169" s="144">
        <f t="shared" si="31"/>
        <v>37.636000000000003</v>
      </c>
      <c r="M169" s="143">
        <f t="shared" si="34"/>
        <v>39.467726077497858</v>
      </c>
      <c r="N169" s="143">
        <f t="shared" si="35"/>
        <v>0</v>
      </c>
      <c r="O169" s="143">
        <f t="shared" si="36"/>
        <v>21.206728953433903</v>
      </c>
      <c r="P169" s="143">
        <f t="shared" si="37"/>
        <v>29.301283654346502</v>
      </c>
      <c r="Q169" s="143">
        <f t="shared" si="38"/>
        <v>0</v>
      </c>
      <c r="R169" s="143">
        <f t="shared" si="32"/>
        <v>39.467726077497858</v>
      </c>
      <c r="S169" s="140">
        <f t="shared" si="33"/>
        <v>0</v>
      </c>
      <c r="T169" s="145">
        <f t="shared" si="39"/>
        <v>0</v>
      </c>
    </row>
    <row r="170" spans="1:20" x14ac:dyDescent="0.25">
      <c r="A170" s="126">
        <f>'05-2021'!A176</f>
        <v>44323.8749999996</v>
      </c>
      <c r="B170" s="177">
        <v>167.27500000000001</v>
      </c>
      <c r="C170" s="178">
        <v>5496.1058499999999</v>
      </c>
      <c r="D170" s="177">
        <v>0</v>
      </c>
      <c r="E170" s="178">
        <v>0</v>
      </c>
      <c r="F170" s="179">
        <f t="shared" si="27"/>
        <v>167.27500000000001</v>
      </c>
      <c r="G170" s="179">
        <f t="shared" si="28"/>
        <v>5496.1058499999999</v>
      </c>
      <c r="H170" s="142">
        <f>'05-2021'!P176</f>
        <v>0</v>
      </c>
      <c r="I170" s="180">
        <f t="shared" si="29"/>
        <v>167.27500000000001</v>
      </c>
      <c r="J170" s="143">
        <f t="shared" si="30"/>
        <v>32.856708115378865</v>
      </c>
      <c r="K170" s="241">
        <v>2.84</v>
      </c>
      <c r="L170" s="144">
        <f t="shared" si="31"/>
        <v>37.636000000000003</v>
      </c>
      <c r="M170" s="143">
        <f t="shared" si="34"/>
        <v>39.467726077497858</v>
      </c>
      <c r="N170" s="143">
        <f t="shared" si="35"/>
        <v>0</v>
      </c>
      <c r="O170" s="143">
        <f t="shared" si="36"/>
        <v>21.206728953433903</v>
      </c>
      <c r="P170" s="143">
        <f t="shared" si="37"/>
        <v>29.301283654346502</v>
      </c>
      <c r="Q170" s="143">
        <f t="shared" si="38"/>
        <v>0</v>
      </c>
      <c r="R170" s="143">
        <f t="shared" si="32"/>
        <v>39.467726077497858</v>
      </c>
      <c r="S170" s="140">
        <f t="shared" si="33"/>
        <v>0</v>
      </c>
      <c r="T170" s="145">
        <f t="shared" si="39"/>
        <v>0</v>
      </c>
    </row>
    <row r="171" spans="1:20" x14ac:dyDescent="0.25">
      <c r="A171" s="126">
        <f>'05-2021'!A177</f>
        <v>44323.916666666264</v>
      </c>
      <c r="B171" s="177">
        <v>181.80900000000003</v>
      </c>
      <c r="C171" s="178">
        <v>4975.7842279999995</v>
      </c>
      <c r="D171" s="177">
        <v>0</v>
      </c>
      <c r="E171" s="178">
        <v>0</v>
      </c>
      <c r="F171" s="179">
        <f t="shared" si="27"/>
        <v>181.80900000000003</v>
      </c>
      <c r="G171" s="179">
        <f t="shared" si="28"/>
        <v>4975.7842279999995</v>
      </c>
      <c r="H171" s="142">
        <f>'05-2021'!P177</f>
        <v>0</v>
      </c>
      <c r="I171" s="180">
        <f t="shared" si="29"/>
        <v>181.80900000000003</v>
      </c>
      <c r="J171" s="143">
        <f t="shared" si="30"/>
        <v>27.368195347865061</v>
      </c>
      <c r="K171" s="241">
        <v>2.84</v>
      </c>
      <c r="L171" s="144">
        <f t="shared" si="31"/>
        <v>37.636000000000003</v>
      </c>
      <c r="M171" s="143">
        <f t="shared" si="34"/>
        <v>39.467726077497858</v>
      </c>
      <c r="N171" s="143">
        <f t="shared" si="35"/>
        <v>0</v>
      </c>
      <c r="O171" s="143">
        <f t="shared" si="36"/>
        <v>21.206728953433903</v>
      </c>
      <c r="P171" s="143">
        <f t="shared" si="37"/>
        <v>29.301283654346502</v>
      </c>
      <c r="Q171" s="143">
        <f t="shared" si="38"/>
        <v>0</v>
      </c>
      <c r="R171" s="143">
        <f t="shared" si="32"/>
        <v>39.467726077497858</v>
      </c>
      <c r="S171" s="140">
        <f t="shared" si="33"/>
        <v>0</v>
      </c>
      <c r="T171" s="145">
        <f t="shared" si="39"/>
        <v>0</v>
      </c>
    </row>
    <row r="172" spans="1:20" x14ac:dyDescent="0.25">
      <c r="A172" s="126">
        <f>'05-2021'!A178</f>
        <v>44323.958333332928</v>
      </c>
      <c r="B172" s="177">
        <v>176.739</v>
      </c>
      <c r="C172" s="178">
        <v>5841.6490979999999</v>
      </c>
      <c r="D172" s="177">
        <v>0</v>
      </c>
      <c r="E172" s="178">
        <v>0</v>
      </c>
      <c r="F172" s="179">
        <f t="shared" si="27"/>
        <v>176.739</v>
      </c>
      <c r="G172" s="179">
        <f t="shared" si="28"/>
        <v>5841.6490979999999</v>
      </c>
      <c r="H172" s="142">
        <f>'05-2021'!P178</f>
        <v>0</v>
      </c>
      <c r="I172" s="180">
        <f t="shared" si="29"/>
        <v>176.739</v>
      </c>
      <c r="J172" s="143">
        <f t="shared" si="30"/>
        <v>33.052405513214403</v>
      </c>
      <c r="K172" s="241">
        <v>2.84</v>
      </c>
      <c r="L172" s="144">
        <f t="shared" si="31"/>
        <v>37.636000000000003</v>
      </c>
      <c r="M172" s="143">
        <f t="shared" si="34"/>
        <v>39.467726077497858</v>
      </c>
      <c r="N172" s="143">
        <f t="shared" si="35"/>
        <v>0</v>
      </c>
      <c r="O172" s="143">
        <f t="shared" si="36"/>
        <v>21.206728953433903</v>
      </c>
      <c r="P172" s="143">
        <f t="shared" si="37"/>
        <v>29.301283654346502</v>
      </c>
      <c r="Q172" s="143">
        <f t="shared" si="38"/>
        <v>0</v>
      </c>
      <c r="R172" s="143">
        <f t="shared" si="32"/>
        <v>39.467726077497858</v>
      </c>
      <c r="S172" s="140">
        <f t="shared" si="33"/>
        <v>0</v>
      </c>
      <c r="T172" s="145">
        <f t="shared" si="39"/>
        <v>0</v>
      </c>
    </row>
    <row r="173" spans="1:20" x14ac:dyDescent="0.25">
      <c r="A173" s="126">
        <f>'05-2021'!A179</f>
        <v>44323.999999999593</v>
      </c>
      <c r="B173" s="177">
        <v>171.55</v>
      </c>
      <c r="C173" s="178">
        <v>4247.5780000000004</v>
      </c>
      <c r="D173" s="177">
        <v>0</v>
      </c>
      <c r="E173" s="178">
        <v>0</v>
      </c>
      <c r="F173" s="179">
        <f t="shared" si="27"/>
        <v>171.55</v>
      </c>
      <c r="G173" s="179">
        <f t="shared" si="28"/>
        <v>4247.5780000000004</v>
      </c>
      <c r="H173" s="142">
        <f>'05-2021'!P179</f>
        <v>0</v>
      </c>
      <c r="I173" s="180">
        <f t="shared" si="29"/>
        <v>171.55</v>
      </c>
      <c r="J173" s="143">
        <f t="shared" si="30"/>
        <v>24.76</v>
      </c>
      <c r="K173" s="241">
        <v>2.84</v>
      </c>
      <c r="L173" s="144">
        <f t="shared" si="31"/>
        <v>37.636000000000003</v>
      </c>
      <c r="M173" s="143">
        <f t="shared" si="34"/>
        <v>39.467726077497858</v>
      </c>
      <c r="N173" s="143">
        <f t="shared" si="35"/>
        <v>0</v>
      </c>
      <c r="O173" s="143">
        <f t="shared" si="36"/>
        <v>21.206728953433903</v>
      </c>
      <c r="P173" s="143">
        <f t="shared" si="37"/>
        <v>29.301283654346502</v>
      </c>
      <c r="Q173" s="143">
        <f t="shared" si="38"/>
        <v>0</v>
      </c>
      <c r="R173" s="143">
        <f t="shared" si="32"/>
        <v>39.467726077497858</v>
      </c>
      <c r="S173" s="140">
        <f t="shared" si="33"/>
        <v>0</v>
      </c>
      <c r="T173" s="145">
        <f t="shared" si="39"/>
        <v>0</v>
      </c>
    </row>
    <row r="174" spans="1:20" x14ac:dyDescent="0.25">
      <c r="A174" s="126">
        <f>'05-2021'!A180</f>
        <v>44324.041666666257</v>
      </c>
      <c r="B174" s="177">
        <v>142.233</v>
      </c>
      <c r="C174" s="178">
        <v>3721.869584</v>
      </c>
      <c r="D174" s="177">
        <v>0</v>
      </c>
      <c r="E174" s="178">
        <v>0</v>
      </c>
      <c r="F174" s="179">
        <f t="shared" si="27"/>
        <v>142.233</v>
      </c>
      <c r="G174" s="179">
        <f t="shared" si="28"/>
        <v>3721.869584</v>
      </c>
      <c r="H174" s="142">
        <f>'05-2021'!P180</f>
        <v>0</v>
      </c>
      <c r="I174" s="180">
        <f t="shared" si="29"/>
        <v>142.233</v>
      </c>
      <c r="J174" s="143">
        <f t="shared" si="30"/>
        <v>26.167412513270477</v>
      </c>
      <c r="K174" s="241">
        <v>2.85</v>
      </c>
      <c r="L174" s="144">
        <f t="shared" si="31"/>
        <v>37.74</v>
      </c>
      <c r="M174" s="143">
        <f t="shared" si="34"/>
        <v>39.467726077497858</v>
      </c>
      <c r="N174" s="143">
        <f t="shared" si="35"/>
        <v>0</v>
      </c>
      <c r="O174" s="143">
        <f t="shared" si="36"/>
        <v>21.206728953433903</v>
      </c>
      <c r="P174" s="143">
        <f t="shared" si="37"/>
        <v>29.301283654346502</v>
      </c>
      <c r="Q174" s="143">
        <f t="shared" si="38"/>
        <v>0</v>
      </c>
      <c r="R174" s="143">
        <f t="shared" si="32"/>
        <v>39.467726077497858</v>
      </c>
      <c r="S174" s="140">
        <f t="shared" si="33"/>
        <v>0</v>
      </c>
      <c r="T174" s="145">
        <f t="shared" si="39"/>
        <v>0</v>
      </c>
    </row>
    <row r="175" spans="1:20" x14ac:dyDescent="0.25">
      <c r="A175" s="126">
        <f>'05-2021'!A181</f>
        <v>44324.083333332921</v>
      </c>
      <c r="B175" s="177">
        <v>152.76999999999998</v>
      </c>
      <c r="C175" s="178">
        <v>3942.8107600000003</v>
      </c>
      <c r="D175" s="177">
        <v>0</v>
      </c>
      <c r="E175" s="178">
        <v>0</v>
      </c>
      <c r="F175" s="179">
        <f t="shared" si="27"/>
        <v>152.76999999999998</v>
      </c>
      <c r="G175" s="179">
        <f t="shared" si="28"/>
        <v>3942.8107600000003</v>
      </c>
      <c r="H175" s="142">
        <f>'05-2021'!P181</f>
        <v>0</v>
      </c>
      <c r="I175" s="180">
        <f t="shared" si="29"/>
        <v>152.76999999999998</v>
      </c>
      <c r="J175" s="143">
        <f t="shared" si="30"/>
        <v>25.808802513582513</v>
      </c>
      <c r="K175" s="241">
        <v>2.85</v>
      </c>
      <c r="L175" s="144">
        <f t="shared" si="31"/>
        <v>37.74</v>
      </c>
      <c r="M175" s="143">
        <f t="shared" si="34"/>
        <v>39.467726077497858</v>
      </c>
      <c r="N175" s="143">
        <f t="shared" si="35"/>
        <v>0</v>
      </c>
      <c r="O175" s="143">
        <f t="shared" si="36"/>
        <v>21.206728953433903</v>
      </c>
      <c r="P175" s="143">
        <f t="shared" si="37"/>
        <v>29.301283654346502</v>
      </c>
      <c r="Q175" s="143">
        <f t="shared" si="38"/>
        <v>0</v>
      </c>
      <c r="R175" s="143">
        <f t="shared" si="32"/>
        <v>39.467726077497858</v>
      </c>
      <c r="S175" s="140">
        <f t="shared" si="33"/>
        <v>0</v>
      </c>
      <c r="T175" s="145">
        <f t="shared" si="39"/>
        <v>0</v>
      </c>
    </row>
    <row r="176" spans="1:20" x14ac:dyDescent="0.25">
      <c r="A176" s="126">
        <f>'05-2021'!A182</f>
        <v>44324.124999999585</v>
      </c>
      <c r="B176" s="177">
        <v>162.625</v>
      </c>
      <c r="C176" s="178">
        <v>4138.7114750000001</v>
      </c>
      <c r="D176" s="177">
        <v>0</v>
      </c>
      <c r="E176" s="178">
        <v>0</v>
      </c>
      <c r="F176" s="179">
        <f t="shared" si="27"/>
        <v>162.625</v>
      </c>
      <c r="G176" s="179">
        <f t="shared" si="28"/>
        <v>4138.7114750000001</v>
      </c>
      <c r="H176" s="142">
        <f>'05-2021'!P182</f>
        <v>0</v>
      </c>
      <c r="I176" s="180">
        <f t="shared" si="29"/>
        <v>162.625</v>
      </c>
      <c r="J176" s="143">
        <f t="shared" si="30"/>
        <v>25.449417217524982</v>
      </c>
      <c r="K176" s="241">
        <v>2.85</v>
      </c>
      <c r="L176" s="144">
        <f t="shared" si="31"/>
        <v>37.74</v>
      </c>
      <c r="M176" s="143">
        <f t="shared" si="34"/>
        <v>39.467726077497858</v>
      </c>
      <c r="N176" s="143">
        <f t="shared" si="35"/>
        <v>0</v>
      </c>
      <c r="O176" s="143">
        <f t="shared" si="36"/>
        <v>21.206728953433903</v>
      </c>
      <c r="P176" s="143">
        <f t="shared" si="37"/>
        <v>29.301283654346502</v>
      </c>
      <c r="Q176" s="143">
        <f t="shared" si="38"/>
        <v>0</v>
      </c>
      <c r="R176" s="143">
        <f t="shared" si="32"/>
        <v>39.467726077497858</v>
      </c>
      <c r="S176" s="140">
        <f t="shared" si="33"/>
        <v>0</v>
      </c>
      <c r="T176" s="145">
        <f t="shared" si="39"/>
        <v>0</v>
      </c>
    </row>
    <row r="177" spans="1:20" x14ac:dyDescent="0.25">
      <c r="A177" s="126">
        <f>'05-2021'!A183</f>
        <v>44324.16666666625</v>
      </c>
      <c r="B177" s="177">
        <v>172.12700000000001</v>
      </c>
      <c r="C177" s="178">
        <v>4273.9324180000003</v>
      </c>
      <c r="D177" s="177">
        <v>0</v>
      </c>
      <c r="E177" s="178">
        <v>0</v>
      </c>
      <c r="F177" s="179">
        <f t="shared" si="27"/>
        <v>172.12700000000001</v>
      </c>
      <c r="G177" s="179">
        <f t="shared" si="28"/>
        <v>4273.9324180000003</v>
      </c>
      <c r="H177" s="142">
        <f>'05-2021'!P183</f>
        <v>0</v>
      </c>
      <c r="I177" s="180">
        <f t="shared" si="29"/>
        <v>172.12700000000001</v>
      </c>
      <c r="J177" s="143">
        <f t="shared" si="30"/>
        <v>24.830110430089412</v>
      </c>
      <c r="K177" s="241">
        <v>2.85</v>
      </c>
      <c r="L177" s="144">
        <f t="shared" si="31"/>
        <v>37.74</v>
      </c>
      <c r="M177" s="143">
        <f t="shared" si="34"/>
        <v>39.467726077497858</v>
      </c>
      <c r="N177" s="143">
        <f t="shared" si="35"/>
        <v>0</v>
      </c>
      <c r="O177" s="143">
        <f t="shared" si="36"/>
        <v>21.206728953433903</v>
      </c>
      <c r="P177" s="143">
        <f t="shared" si="37"/>
        <v>29.301283654346502</v>
      </c>
      <c r="Q177" s="143">
        <f t="shared" si="38"/>
        <v>0</v>
      </c>
      <c r="R177" s="143">
        <f t="shared" si="32"/>
        <v>39.467726077497858</v>
      </c>
      <c r="S177" s="140">
        <f t="shared" si="33"/>
        <v>0</v>
      </c>
      <c r="T177" s="145">
        <f t="shared" si="39"/>
        <v>0</v>
      </c>
    </row>
    <row r="178" spans="1:20" x14ac:dyDescent="0.25">
      <c r="A178" s="126">
        <f>'05-2021'!A184</f>
        <v>44324.208333332914</v>
      </c>
      <c r="B178" s="177">
        <v>174.74199999999999</v>
      </c>
      <c r="C178" s="178">
        <v>4383.5615799999996</v>
      </c>
      <c r="D178" s="177">
        <v>0</v>
      </c>
      <c r="E178" s="178">
        <v>0</v>
      </c>
      <c r="F178" s="179">
        <f t="shared" si="27"/>
        <v>174.74199999999999</v>
      </c>
      <c r="G178" s="179">
        <f t="shared" si="28"/>
        <v>4383.5615799999996</v>
      </c>
      <c r="H178" s="142">
        <f>'05-2021'!P184</f>
        <v>0</v>
      </c>
      <c r="I178" s="180">
        <f t="shared" si="29"/>
        <v>174.74199999999999</v>
      </c>
      <c r="J178" s="143">
        <f t="shared" si="30"/>
        <v>25.085907108766065</v>
      </c>
      <c r="K178" s="241">
        <v>2.85</v>
      </c>
      <c r="L178" s="144">
        <f t="shared" si="31"/>
        <v>37.74</v>
      </c>
      <c r="M178" s="143">
        <f t="shared" si="34"/>
        <v>39.467726077497858</v>
      </c>
      <c r="N178" s="143">
        <f t="shared" si="35"/>
        <v>0</v>
      </c>
      <c r="O178" s="143">
        <f t="shared" si="36"/>
        <v>21.206728953433903</v>
      </c>
      <c r="P178" s="143">
        <f t="shared" si="37"/>
        <v>29.301283654346502</v>
      </c>
      <c r="Q178" s="143">
        <f t="shared" si="38"/>
        <v>0</v>
      </c>
      <c r="R178" s="143">
        <f t="shared" si="32"/>
        <v>39.467726077497858</v>
      </c>
      <c r="S178" s="140">
        <f t="shared" si="33"/>
        <v>0</v>
      </c>
      <c r="T178" s="145">
        <f t="shared" si="39"/>
        <v>0</v>
      </c>
    </row>
    <row r="179" spans="1:20" x14ac:dyDescent="0.25">
      <c r="A179" s="126">
        <f>'05-2021'!A185</f>
        <v>44324.249999999578</v>
      </c>
      <c r="B179" s="177">
        <v>165.136</v>
      </c>
      <c r="C179" s="178">
        <v>4601.3095439999997</v>
      </c>
      <c r="D179" s="177">
        <v>0</v>
      </c>
      <c r="E179" s="178">
        <v>0</v>
      </c>
      <c r="F179" s="179">
        <f t="shared" si="27"/>
        <v>165.136</v>
      </c>
      <c r="G179" s="179">
        <f t="shared" si="28"/>
        <v>4601.3095439999997</v>
      </c>
      <c r="H179" s="142">
        <f>'05-2021'!P185</f>
        <v>0</v>
      </c>
      <c r="I179" s="180">
        <f t="shared" si="29"/>
        <v>165.136</v>
      </c>
      <c r="J179" s="143">
        <f t="shared" si="30"/>
        <v>27.863758017633948</v>
      </c>
      <c r="K179" s="241">
        <v>2.85</v>
      </c>
      <c r="L179" s="144">
        <f t="shared" si="31"/>
        <v>37.74</v>
      </c>
      <c r="M179" s="143">
        <f t="shared" si="34"/>
        <v>39.467726077497858</v>
      </c>
      <c r="N179" s="143">
        <f t="shared" si="35"/>
        <v>0</v>
      </c>
      <c r="O179" s="143">
        <f t="shared" si="36"/>
        <v>21.206728953433903</v>
      </c>
      <c r="P179" s="143">
        <f t="shared" si="37"/>
        <v>29.301283654346502</v>
      </c>
      <c r="Q179" s="143">
        <f t="shared" si="38"/>
        <v>0</v>
      </c>
      <c r="R179" s="143">
        <f t="shared" si="32"/>
        <v>39.467726077497858</v>
      </c>
      <c r="S179" s="140">
        <f t="shared" si="33"/>
        <v>0</v>
      </c>
      <c r="T179" s="145">
        <f t="shared" si="39"/>
        <v>0</v>
      </c>
    </row>
    <row r="180" spans="1:20" x14ac:dyDescent="0.25">
      <c r="A180" s="126">
        <f>'05-2021'!A186</f>
        <v>44324.291666666242</v>
      </c>
      <c r="B180" s="177">
        <v>185.04</v>
      </c>
      <c r="C180" s="178">
        <v>4592.2426400000004</v>
      </c>
      <c r="D180" s="177">
        <v>0</v>
      </c>
      <c r="E180" s="178">
        <v>0</v>
      </c>
      <c r="F180" s="179">
        <f t="shared" si="27"/>
        <v>185.04</v>
      </c>
      <c r="G180" s="179">
        <f t="shared" si="28"/>
        <v>4592.2426400000004</v>
      </c>
      <c r="H180" s="142">
        <f>'05-2021'!P186</f>
        <v>0</v>
      </c>
      <c r="I180" s="180">
        <f t="shared" si="29"/>
        <v>185.04</v>
      </c>
      <c r="J180" s="143">
        <f t="shared" si="30"/>
        <v>24.817567228707311</v>
      </c>
      <c r="K180" s="241">
        <v>2.85</v>
      </c>
      <c r="L180" s="144">
        <f t="shared" si="31"/>
        <v>37.74</v>
      </c>
      <c r="M180" s="143">
        <f t="shared" si="34"/>
        <v>39.467726077497858</v>
      </c>
      <c r="N180" s="143">
        <f t="shared" si="35"/>
        <v>0</v>
      </c>
      <c r="O180" s="143">
        <f t="shared" si="36"/>
        <v>21.206728953433903</v>
      </c>
      <c r="P180" s="143">
        <f t="shared" si="37"/>
        <v>29.301283654346502</v>
      </c>
      <c r="Q180" s="143">
        <f t="shared" si="38"/>
        <v>0</v>
      </c>
      <c r="R180" s="143">
        <f t="shared" si="32"/>
        <v>39.467726077497858</v>
      </c>
      <c r="S180" s="140">
        <f t="shared" si="33"/>
        <v>0</v>
      </c>
      <c r="T180" s="145">
        <f t="shared" si="39"/>
        <v>0</v>
      </c>
    </row>
    <row r="181" spans="1:20" x14ac:dyDescent="0.25">
      <c r="A181" s="126">
        <f>'05-2021'!A187</f>
        <v>44324.333333332906</v>
      </c>
      <c r="B181" s="177">
        <v>209.56299999999999</v>
      </c>
      <c r="C181" s="178">
        <v>4890.5370720000001</v>
      </c>
      <c r="D181" s="177">
        <v>0</v>
      </c>
      <c r="E181" s="178">
        <v>0</v>
      </c>
      <c r="F181" s="179">
        <f t="shared" si="27"/>
        <v>209.56299999999999</v>
      </c>
      <c r="G181" s="179">
        <f t="shared" si="28"/>
        <v>4890.5370720000001</v>
      </c>
      <c r="H181" s="142">
        <f>'05-2021'!P187</f>
        <v>0</v>
      </c>
      <c r="I181" s="180">
        <f t="shared" si="29"/>
        <v>209.56299999999999</v>
      </c>
      <c r="J181" s="143">
        <f t="shared" si="30"/>
        <v>23.336834612980347</v>
      </c>
      <c r="K181" s="241">
        <v>2.85</v>
      </c>
      <c r="L181" s="144">
        <f t="shared" si="31"/>
        <v>37.74</v>
      </c>
      <c r="M181" s="143">
        <f t="shared" si="34"/>
        <v>39.467726077497858</v>
      </c>
      <c r="N181" s="143">
        <f t="shared" si="35"/>
        <v>0</v>
      </c>
      <c r="O181" s="143">
        <f t="shared" si="36"/>
        <v>21.206728953433903</v>
      </c>
      <c r="P181" s="143">
        <f t="shared" si="37"/>
        <v>29.301283654346502</v>
      </c>
      <c r="Q181" s="143">
        <f t="shared" si="38"/>
        <v>0</v>
      </c>
      <c r="R181" s="143">
        <f t="shared" si="32"/>
        <v>39.467726077497858</v>
      </c>
      <c r="S181" s="140">
        <f t="shared" si="33"/>
        <v>0</v>
      </c>
      <c r="T181" s="145">
        <f t="shared" si="39"/>
        <v>0</v>
      </c>
    </row>
    <row r="182" spans="1:20" x14ac:dyDescent="0.25">
      <c r="A182" s="126">
        <f>'05-2021'!A188</f>
        <v>44324.374999999571</v>
      </c>
      <c r="B182" s="177">
        <v>184.05599999999998</v>
      </c>
      <c r="C182" s="178">
        <v>4644.729867</v>
      </c>
      <c r="D182" s="177">
        <v>0</v>
      </c>
      <c r="E182" s="178">
        <v>0</v>
      </c>
      <c r="F182" s="179">
        <f t="shared" si="27"/>
        <v>184.05599999999998</v>
      </c>
      <c r="G182" s="179">
        <f t="shared" si="28"/>
        <v>4644.729867</v>
      </c>
      <c r="H182" s="142">
        <f>'05-2021'!P188</f>
        <v>0</v>
      </c>
      <c r="I182" s="180">
        <f t="shared" si="29"/>
        <v>184.05599999999998</v>
      </c>
      <c r="J182" s="143">
        <f t="shared" si="30"/>
        <v>25.235416759029864</v>
      </c>
      <c r="K182" s="241">
        <v>2.85</v>
      </c>
      <c r="L182" s="144">
        <f t="shared" si="31"/>
        <v>37.74</v>
      </c>
      <c r="M182" s="143">
        <f t="shared" si="34"/>
        <v>39.467726077497858</v>
      </c>
      <c r="N182" s="143">
        <f t="shared" si="35"/>
        <v>0</v>
      </c>
      <c r="O182" s="143">
        <f t="shared" si="36"/>
        <v>21.206728953433903</v>
      </c>
      <c r="P182" s="143">
        <f t="shared" si="37"/>
        <v>29.301283654346502</v>
      </c>
      <c r="Q182" s="143">
        <f t="shared" si="38"/>
        <v>0</v>
      </c>
      <c r="R182" s="143">
        <f t="shared" si="32"/>
        <v>39.467726077497858</v>
      </c>
      <c r="S182" s="140">
        <f t="shared" si="33"/>
        <v>0</v>
      </c>
      <c r="T182" s="145">
        <f t="shared" si="39"/>
        <v>0</v>
      </c>
    </row>
    <row r="183" spans="1:20" x14ac:dyDescent="0.25">
      <c r="A183" s="126">
        <f>'05-2021'!A189</f>
        <v>44324.416666666235</v>
      </c>
      <c r="B183" s="177">
        <v>179.095</v>
      </c>
      <c r="C183" s="178">
        <v>4519.4623250000004</v>
      </c>
      <c r="D183" s="177">
        <v>0</v>
      </c>
      <c r="E183" s="178">
        <v>0</v>
      </c>
      <c r="F183" s="179">
        <f t="shared" si="27"/>
        <v>179.095</v>
      </c>
      <c r="G183" s="179">
        <f t="shared" si="28"/>
        <v>4519.4623250000004</v>
      </c>
      <c r="H183" s="142">
        <f>'05-2021'!P189</f>
        <v>0</v>
      </c>
      <c r="I183" s="180">
        <f t="shared" si="29"/>
        <v>179.095</v>
      </c>
      <c r="J183" s="143">
        <f t="shared" si="30"/>
        <v>25.235000000000003</v>
      </c>
      <c r="K183" s="241">
        <v>2.85</v>
      </c>
      <c r="L183" s="144">
        <f t="shared" si="31"/>
        <v>37.74</v>
      </c>
      <c r="M183" s="143">
        <f t="shared" si="34"/>
        <v>39.467726077497858</v>
      </c>
      <c r="N183" s="143">
        <f t="shared" si="35"/>
        <v>0</v>
      </c>
      <c r="O183" s="143">
        <f t="shared" si="36"/>
        <v>21.206728953433903</v>
      </c>
      <c r="P183" s="143">
        <f t="shared" si="37"/>
        <v>29.301283654346502</v>
      </c>
      <c r="Q183" s="143">
        <f t="shared" si="38"/>
        <v>0</v>
      </c>
      <c r="R183" s="143">
        <f t="shared" si="32"/>
        <v>39.467726077497858</v>
      </c>
      <c r="S183" s="140">
        <f t="shared" si="33"/>
        <v>0</v>
      </c>
      <c r="T183" s="145">
        <f t="shared" si="39"/>
        <v>0</v>
      </c>
    </row>
    <row r="184" spans="1:20" x14ac:dyDescent="0.25">
      <c r="A184" s="126">
        <f>'05-2021'!A190</f>
        <v>44324.458333332899</v>
      </c>
      <c r="B184" s="177">
        <v>171.54399999999998</v>
      </c>
      <c r="C184" s="178">
        <v>4299.3745490000001</v>
      </c>
      <c r="D184" s="177">
        <v>0</v>
      </c>
      <c r="E184" s="178">
        <v>0</v>
      </c>
      <c r="F184" s="179">
        <f t="shared" si="27"/>
        <v>171.54399999999998</v>
      </c>
      <c r="G184" s="179">
        <f t="shared" si="28"/>
        <v>4299.3745490000001</v>
      </c>
      <c r="H184" s="142">
        <f>'05-2021'!P190</f>
        <v>0</v>
      </c>
      <c r="I184" s="180">
        <f t="shared" si="29"/>
        <v>171.54399999999998</v>
      </c>
      <c r="J184" s="143">
        <f t="shared" si="30"/>
        <v>25.062809244275524</v>
      </c>
      <c r="K184" s="241">
        <v>2.85</v>
      </c>
      <c r="L184" s="144">
        <f t="shared" si="31"/>
        <v>37.74</v>
      </c>
      <c r="M184" s="143">
        <f t="shared" si="34"/>
        <v>39.467726077497858</v>
      </c>
      <c r="N184" s="143">
        <f t="shared" si="35"/>
        <v>0</v>
      </c>
      <c r="O184" s="143">
        <f t="shared" si="36"/>
        <v>21.206728953433903</v>
      </c>
      <c r="P184" s="143">
        <f t="shared" si="37"/>
        <v>29.301283654346502</v>
      </c>
      <c r="Q184" s="143">
        <f t="shared" si="38"/>
        <v>0</v>
      </c>
      <c r="R184" s="143">
        <f t="shared" si="32"/>
        <v>39.467726077497858</v>
      </c>
      <c r="S184" s="140">
        <f t="shared" si="33"/>
        <v>0</v>
      </c>
      <c r="T184" s="145">
        <f t="shared" si="39"/>
        <v>0</v>
      </c>
    </row>
    <row r="185" spans="1:20" x14ac:dyDescent="0.25">
      <c r="A185" s="126">
        <f>'05-2021'!A191</f>
        <v>44324.499999999563</v>
      </c>
      <c r="B185" s="177">
        <v>156.16300000000001</v>
      </c>
      <c r="C185" s="178">
        <v>5003.9115760000004</v>
      </c>
      <c r="D185" s="177">
        <v>0</v>
      </c>
      <c r="E185" s="178">
        <v>0</v>
      </c>
      <c r="F185" s="179">
        <f t="shared" si="27"/>
        <v>156.16300000000001</v>
      </c>
      <c r="G185" s="179">
        <f t="shared" si="28"/>
        <v>5003.9115760000004</v>
      </c>
      <c r="H185" s="142">
        <f>'05-2021'!P191</f>
        <v>0</v>
      </c>
      <c r="I185" s="180">
        <f t="shared" si="29"/>
        <v>156.16300000000001</v>
      </c>
      <c r="J185" s="143">
        <f t="shared" si="30"/>
        <v>32.042875559511536</v>
      </c>
      <c r="K185" s="241">
        <v>2.85</v>
      </c>
      <c r="L185" s="144">
        <f t="shared" si="31"/>
        <v>37.74</v>
      </c>
      <c r="M185" s="143">
        <f t="shared" si="34"/>
        <v>39.467726077497858</v>
      </c>
      <c r="N185" s="143">
        <f t="shared" si="35"/>
        <v>0</v>
      </c>
      <c r="O185" s="143">
        <f t="shared" si="36"/>
        <v>21.206728953433903</v>
      </c>
      <c r="P185" s="143">
        <f t="shared" si="37"/>
        <v>29.301283654346502</v>
      </c>
      <c r="Q185" s="143">
        <f t="shared" si="38"/>
        <v>0</v>
      </c>
      <c r="R185" s="143">
        <f t="shared" si="32"/>
        <v>39.467726077497858</v>
      </c>
      <c r="S185" s="140">
        <f t="shared" si="33"/>
        <v>0</v>
      </c>
      <c r="T185" s="145">
        <f t="shared" si="39"/>
        <v>0</v>
      </c>
    </row>
    <row r="186" spans="1:20" x14ac:dyDescent="0.25">
      <c r="A186" s="126">
        <f>'05-2021'!A192</f>
        <v>44324.541666666228</v>
      </c>
      <c r="B186" s="177">
        <v>180.14099999999999</v>
      </c>
      <c r="C186" s="178">
        <v>4656.1502360000004</v>
      </c>
      <c r="D186" s="177">
        <v>0</v>
      </c>
      <c r="E186" s="178">
        <v>0</v>
      </c>
      <c r="F186" s="179">
        <f t="shared" si="27"/>
        <v>180.14099999999999</v>
      </c>
      <c r="G186" s="179">
        <f t="shared" si="28"/>
        <v>4656.1502360000004</v>
      </c>
      <c r="H186" s="142">
        <f>'05-2021'!P192</f>
        <v>0</v>
      </c>
      <c r="I186" s="180">
        <f t="shared" si="29"/>
        <v>180.14099999999999</v>
      </c>
      <c r="J186" s="143">
        <f t="shared" si="30"/>
        <v>25.847254295246504</v>
      </c>
      <c r="K186" s="241">
        <v>2.85</v>
      </c>
      <c r="L186" s="144">
        <f t="shared" si="31"/>
        <v>37.74</v>
      </c>
      <c r="M186" s="143">
        <f t="shared" si="34"/>
        <v>39.467726077497858</v>
      </c>
      <c r="N186" s="143">
        <f t="shared" si="35"/>
        <v>0</v>
      </c>
      <c r="O186" s="143">
        <f t="shared" si="36"/>
        <v>21.206728953433903</v>
      </c>
      <c r="P186" s="143">
        <f t="shared" si="37"/>
        <v>29.301283654346502</v>
      </c>
      <c r="Q186" s="143">
        <f t="shared" si="38"/>
        <v>0</v>
      </c>
      <c r="R186" s="143">
        <f t="shared" si="32"/>
        <v>39.467726077497858</v>
      </c>
      <c r="S186" s="140">
        <f t="shared" si="33"/>
        <v>0</v>
      </c>
      <c r="T186" s="145">
        <f t="shared" si="39"/>
        <v>0</v>
      </c>
    </row>
    <row r="187" spans="1:20" x14ac:dyDescent="0.25">
      <c r="A187" s="126">
        <f>'05-2021'!A193</f>
        <v>44324.583333332892</v>
      </c>
      <c r="B187" s="177">
        <v>207.14499999999998</v>
      </c>
      <c r="C187" s="178">
        <v>5254.3772150000004</v>
      </c>
      <c r="D187" s="177">
        <v>0</v>
      </c>
      <c r="E187" s="178">
        <v>0</v>
      </c>
      <c r="F187" s="179">
        <f t="shared" si="27"/>
        <v>207.14499999999998</v>
      </c>
      <c r="G187" s="179">
        <f t="shared" si="28"/>
        <v>5254.3772150000004</v>
      </c>
      <c r="H187" s="142">
        <f>'05-2021'!P193</f>
        <v>0</v>
      </c>
      <c r="I187" s="180">
        <f t="shared" si="29"/>
        <v>207.14499999999998</v>
      </c>
      <c r="J187" s="143">
        <f t="shared" si="30"/>
        <v>25.365696565207951</v>
      </c>
      <c r="K187" s="241">
        <v>2.85</v>
      </c>
      <c r="L187" s="144">
        <f t="shared" si="31"/>
        <v>37.74</v>
      </c>
      <c r="M187" s="143">
        <f t="shared" si="34"/>
        <v>39.467726077497858</v>
      </c>
      <c r="N187" s="143">
        <f t="shared" si="35"/>
        <v>0</v>
      </c>
      <c r="O187" s="143">
        <f t="shared" si="36"/>
        <v>21.206728953433903</v>
      </c>
      <c r="P187" s="143">
        <f t="shared" si="37"/>
        <v>29.301283654346502</v>
      </c>
      <c r="Q187" s="143">
        <f t="shared" si="38"/>
        <v>0</v>
      </c>
      <c r="R187" s="143">
        <f t="shared" si="32"/>
        <v>39.467726077497858</v>
      </c>
      <c r="S187" s="140">
        <f t="shared" si="33"/>
        <v>0</v>
      </c>
      <c r="T187" s="145">
        <f t="shared" si="39"/>
        <v>0</v>
      </c>
    </row>
    <row r="188" spans="1:20" x14ac:dyDescent="0.25">
      <c r="A188" s="126">
        <f>'05-2021'!A194</f>
        <v>44324.624999999556</v>
      </c>
      <c r="B188" s="177">
        <v>237.75</v>
      </c>
      <c r="C188" s="178">
        <v>5736.9075000000003</v>
      </c>
      <c r="D188" s="177">
        <v>22.317</v>
      </c>
      <c r="E188" s="178">
        <v>538.505</v>
      </c>
      <c r="F188" s="179">
        <f t="shared" si="27"/>
        <v>215.43299999999999</v>
      </c>
      <c r="G188" s="179">
        <f t="shared" si="28"/>
        <v>5198.4025000000001</v>
      </c>
      <c r="H188" s="142">
        <f>'05-2021'!P194</f>
        <v>0</v>
      </c>
      <c r="I188" s="180">
        <f t="shared" si="29"/>
        <v>215.43299999999999</v>
      </c>
      <c r="J188" s="143">
        <f t="shared" si="30"/>
        <v>24.130019542038593</v>
      </c>
      <c r="K188" s="241">
        <v>2.85</v>
      </c>
      <c r="L188" s="144">
        <f t="shared" si="31"/>
        <v>37.74</v>
      </c>
      <c r="M188" s="143">
        <f t="shared" si="34"/>
        <v>39.467726077497858</v>
      </c>
      <c r="N188" s="143">
        <f t="shared" si="35"/>
        <v>0</v>
      </c>
      <c r="O188" s="143">
        <f t="shared" si="36"/>
        <v>21.206728953433903</v>
      </c>
      <c r="P188" s="143">
        <f t="shared" si="37"/>
        <v>29.301283654346502</v>
      </c>
      <c r="Q188" s="143">
        <f t="shared" si="38"/>
        <v>0</v>
      </c>
      <c r="R188" s="143">
        <f t="shared" si="32"/>
        <v>39.467726077497858</v>
      </c>
      <c r="S188" s="140">
        <f t="shared" si="33"/>
        <v>0</v>
      </c>
      <c r="T188" s="145">
        <f t="shared" si="39"/>
        <v>0</v>
      </c>
    </row>
    <row r="189" spans="1:20" x14ac:dyDescent="0.25">
      <c r="A189" s="126">
        <f>'05-2021'!A195</f>
        <v>44324.66666666622</v>
      </c>
      <c r="B189" s="177">
        <v>241</v>
      </c>
      <c r="C189" s="178">
        <v>5656.27</v>
      </c>
      <c r="D189" s="177">
        <v>30</v>
      </c>
      <c r="E189" s="178">
        <v>704.09500000000003</v>
      </c>
      <c r="F189" s="179">
        <f t="shared" si="27"/>
        <v>211</v>
      </c>
      <c r="G189" s="179">
        <f t="shared" si="28"/>
        <v>4952.1750000000002</v>
      </c>
      <c r="H189" s="142">
        <f>'05-2021'!P195</f>
        <v>0</v>
      </c>
      <c r="I189" s="180">
        <f t="shared" si="29"/>
        <v>211</v>
      </c>
      <c r="J189" s="143">
        <f t="shared" si="30"/>
        <v>23.470023696682464</v>
      </c>
      <c r="K189" s="241">
        <v>2.85</v>
      </c>
      <c r="L189" s="144">
        <f t="shared" si="31"/>
        <v>37.74</v>
      </c>
      <c r="M189" s="143">
        <f t="shared" si="34"/>
        <v>39.467726077497858</v>
      </c>
      <c r="N189" s="143">
        <f t="shared" si="35"/>
        <v>0</v>
      </c>
      <c r="O189" s="143">
        <f t="shared" si="36"/>
        <v>21.206728953433903</v>
      </c>
      <c r="P189" s="143">
        <f t="shared" si="37"/>
        <v>29.301283654346502</v>
      </c>
      <c r="Q189" s="143">
        <f t="shared" si="38"/>
        <v>0</v>
      </c>
      <c r="R189" s="143">
        <f t="shared" si="32"/>
        <v>39.467726077497858</v>
      </c>
      <c r="S189" s="140">
        <f t="shared" si="33"/>
        <v>0</v>
      </c>
      <c r="T189" s="145">
        <f t="shared" si="39"/>
        <v>0</v>
      </c>
    </row>
    <row r="190" spans="1:20" x14ac:dyDescent="0.25">
      <c r="A190" s="126">
        <f>'05-2021'!A196</f>
        <v>44324.708333332885</v>
      </c>
      <c r="B190" s="177">
        <v>242.2</v>
      </c>
      <c r="C190" s="178">
        <v>5754.6719999999996</v>
      </c>
      <c r="D190" s="177">
        <v>28.18</v>
      </c>
      <c r="E190" s="178">
        <v>669.54700000000003</v>
      </c>
      <c r="F190" s="179">
        <f t="shared" si="27"/>
        <v>214.01999999999998</v>
      </c>
      <c r="G190" s="179">
        <f t="shared" si="28"/>
        <v>5085.125</v>
      </c>
      <c r="H190" s="142">
        <f>'05-2021'!P196</f>
        <v>0</v>
      </c>
      <c r="I190" s="180">
        <f t="shared" si="29"/>
        <v>214.01999999999998</v>
      </c>
      <c r="J190" s="143">
        <f t="shared" si="30"/>
        <v>23.760045790113075</v>
      </c>
      <c r="K190" s="241">
        <v>2.85</v>
      </c>
      <c r="L190" s="144">
        <f t="shared" si="31"/>
        <v>37.74</v>
      </c>
      <c r="M190" s="143">
        <f t="shared" si="34"/>
        <v>39.467726077497858</v>
      </c>
      <c r="N190" s="143">
        <f t="shared" si="35"/>
        <v>0</v>
      </c>
      <c r="O190" s="143">
        <f t="shared" si="36"/>
        <v>21.206728953433903</v>
      </c>
      <c r="P190" s="143">
        <f t="shared" si="37"/>
        <v>29.301283654346502</v>
      </c>
      <c r="Q190" s="143">
        <f t="shared" si="38"/>
        <v>0</v>
      </c>
      <c r="R190" s="143">
        <f t="shared" si="32"/>
        <v>39.467726077497858</v>
      </c>
      <c r="S190" s="140">
        <f t="shared" si="33"/>
        <v>0</v>
      </c>
      <c r="T190" s="145">
        <f t="shared" si="39"/>
        <v>0</v>
      </c>
    </row>
    <row r="191" spans="1:20" x14ac:dyDescent="0.25">
      <c r="A191" s="126">
        <f>'05-2021'!A197</f>
        <v>44324.749999999549</v>
      </c>
      <c r="B191" s="177">
        <v>207.46300000000002</v>
      </c>
      <c r="C191" s="178">
        <v>5186.2003780000005</v>
      </c>
      <c r="D191" s="177">
        <v>0</v>
      </c>
      <c r="E191" s="178">
        <v>0</v>
      </c>
      <c r="F191" s="179">
        <f t="shared" si="27"/>
        <v>207.46300000000002</v>
      </c>
      <c r="G191" s="179">
        <f t="shared" si="28"/>
        <v>5186.2003780000005</v>
      </c>
      <c r="H191" s="142">
        <f>'05-2021'!P197</f>
        <v>0</v>
      </c>
      <c r="I191" s="180">
        <f t="shared" si="29"/>
        <v>207.46300000000002</v>
      </c>
      <c r="J191" s="143">
        <f t="shared" si="30"/>
        <v>24.998194270785632</v>
      </c>
      <c r="K191" s="241">
        <v>2.85</v>
      </c>
      <c r="L191" s="144">
        <f t="shared" si="31"/>
        <v>37.74</v>
      </c>
      <c r="M191" s="143">
        <f t="shared" si="34"/>
        <v>39.467726077497858</v>
      </c>
      <c r="N191" s="143">
        <f t="shared" si="35"/>
        <v>0</v>
      </c>
      <c r="O191" s="143">
        <f t="shared" si="36"/>
        <v>21.206728953433903</v>
      </c>
      <c r="P191" s="143">
        <f t="shared" si="37"/>
        <v>29.301283654346502</v>
      </c>
      <c r="Q191" s="143">
        <f t="shared" si="38"/>
        <v>0</v>
      </c>
      <c r="R191" s="143">
        <f t="shared" si="32"/>
        <v>39.467726077497858</v>
      </c>
      <c r="S191" s="140">
        <f t="shared" si="33"/>
        <v>0</v>
      </c>
      <c r="T191" s="145">
        <f t="shared" si="39"/>
        <v>0</v>
      </c>
    </row>
    <row r="192" spans="1:20" x14ac:dyDescent="0.25">
      <c r="A192" s="126">
        <f>'05-2021'!A198</f>
        <v>44324.791666666213</v>
      </c>
      <c r="B192" s="177">
        <v>196.19800000000001</v>
      </c>
      <c r="C192" s="178">
        <v>5116.034568</v>
      </c>
      <c r="D192" s="177">
        <v>0</v>
      </c>
      <c r="E192" s="178">
        <v>0</v>
      </c>
      <c r="F192" s="179">
        <f t="shared" si="27"/>
        <v>196.19800000000001</v>
      </c>
      <c r="G192" s="179">
        <f t="shared" si="28"/>
        <v>5116.034568</v>
      </c>
      <c r="H192" s="142">
        <f>'05-2021'!P198</f>
        <v>0</v>
      </c>
      <c r="I192" s="180">
        <f t="shared" si="29"/>
        <v>196.19800000000001</v>
      </c>
      <c r="J192" s="143">
        <f t="shared" si="30"/>
        <v>26.075875228085913</v>
      </c>
      <c r="K192" s="241">
        <v>2.85</v>
      </c>
      <c r="L192" s="144">
        <f t="shared" si="31"/>
        <v>37.74</v>
      </c>
      <c r="M192" s="143">
        <f t="shared" si="34"/>
        <v>39.467726077497858</v>
      </c>
      <c r="N192" s="143">
        <f t="shared" si="35"/>
        <v>0</v>
      </c>
      <c r="O192" s="143">
        <f t="shared" si="36"/>
        <v>21.206728953433903</v>
      </c>
      <c r="P192" s="143">
        <f t="shared" si="37"/>
        <v>29.301283654346502</v>
      </c>
      <c r="Q192" s="143">
        <f t="shared" si="38"/>
        <v>0</v>
      </c>
      <c r="R192" s="143">
        <f t="shared" si="32"/>
        <v>39.467726077497858</v>
      </c>
      <c r="S192" s="140">
        <f t="shared" si="33"/>
        <v>0</v>
      </c>
      <c r="T192" s="145">
        <f t="shared" si="39"/>
        <v>0</v>
      </c>
    </row>
    <row r="193" spans="1:20" x14ac:dyDescent="0.25">
      <c r="A193" s="126">
        <f>'05-2021'!A199</f>
        <v>44324.833333332877</v>
      </c>
      <c r="B193" s="177">
        <v>172.32</v>
      </c>
      <c r="C193" s="178">
        <v>5189.4058199999999</v>
      </c>
      <c r="D193" s="177">
        <v>0</v>
      </c>
      <c r="E193" s="178">
        <v>0</v>
      </c>
      <c r="F193" s="179">
        <f t="shared" si="27"/>
        <v>172.32</v>
      </c>
      <c r="G193" s="179">
        <f t="shared" si="28"/>
        <v>5189.4058199999999</v>
      </c>
      <c r="H193" s="142">
        <f>'05-2021'!P199</f>
        <v>0</v>
      </c>
      <c r="I193" s="180">
        <f t="shared" si="29"/>
        <v>172.32</v>
      </c>
      <c r="J193" s="143">
        <f t="shared" si="30"/>
        <v>30.114936281337048</v>
      </c>
      <c r="K193" s="241">
        <v>2.85</v>
      </c>
      <c r="L193" s="144">
        <f t="shared" si="31"/>
        <v>37.74</v>
      </c>
      <c r="M193" s="143">
        <f t="shared" si="34"/>
        <v>39.467726077497858</v>
      </c>
      <c r="N193" s="143">
        <f t="shared" si="35"/>
        <v>0</v>
      </c>
      <c r="O193" s="143">
        <f t="shared" si="36"/>
        <v>21.206728953433903</v>
      </c>
      <c r="P193" s="143">
        <f t="shared" si="37"/>
        <v>29.301283654346502</v>
      </c>
      <c r="Q193" s="143">
        <f t="shared" si="38"/>
        <v>0</v>
      </c>
      <c r="R193" s="143">
        <f t="shared" si="32"/>
        <v>39.467726077497858</v>
      </c>
      <c r="S193" s="140">
        <f t="shared" si="33"/>
        <v>0</v>
      </c>
      <c r="T193" s="145">
        <f t="shared" si="39"/>
        <v>0</v>
      </c>
    </row>
    <row r="194" spans="1:20" x14ac:dyDescent="0.25">
      <c r="A194" s="126">
        <f>'05-2021'!A200</f>
        <v>44324.874999999542</v>
      </c>
      <c r="B194" s="177">
        <v>197.22300000000001</v>
      </c>
      <c r="C194" s="178">
        <v>5010.76314</v>
      </c>
      <c r="D194" s="177">
        <v>0</v>
      </c>
      <c r="E194" s="178">
        <v>0</v>
      </c>
      <c r="F194" s="179">
        <f t="shared" si="27"/>
        <v>197.22300000000001</v>
      </c>
      <c r="G194" s="179">
        <f t="shared" si="28"/>
        <v>5010.76314</v>
      </c>
      <c r="H194" s="142">
        <f>'05-2021'!P200</f>
        <v>0</v>
      </c>
      <c r="I194" s="180">
        <f t="shared" si="29"/>
        <v>197.22300000000001</v>
      </c>
      <c r="J194" s="143">
        <f t="shared" si="30"/>
        <v>25.406586148674343</v>
      </c>
      <c r="K194" s="241">
        <v>2.85</v>
      </c>
      <c r="L194" s="144">
        <f t="shared" si="31"/>
        <v>37.74</v>
      </c>
      <c r="M194" s="143">
        <f t="shared" si="34"/>
        <v>39.467726077497858</v>
      </c>
      <c r="N194" s="143">
        <f t="shared" si="35"/>
        <v>0</v>
      </c>
      <c r="O194" s="143">
        <f t="shared" si="36"/>
        <v>21.206728953433903</v>
      </c>
      <c r="P194" s="143">
        <f t="shared" si="37"/>
        <v>29.301283654346502</v>
      </c>
      <c r="Q194" s="143">
        <f t="shared" si="38"/>
        <v>0</v>
      </c>
      <c r="R194" s="143">
        <f t="shared" si="32"/>
        <v>39.467726077497858</v>
      </c>
      <c r="S194" s="140">
        <f t="shared" si="33"/>
        <v>0</v>
      </c>
      <c r="T194" s="145">
        <f t="shared" si="39"/>
        <v>0</v>
      </c>
    </row>
    <row r="195" spans="1:20" x14ac:dyDescent="0.25">
      <c r="A195" s="126">
        <f>'05-2021'!A201</f>
        <v>44324.916666666206</v>
      </c>
      <c r="B195" s="177">
        <v>175.113</v>
      </c>
      <c r="C195" s="178">
        <v>4851.3568589999995</v>
      </c>
      <c r="D195" s="177">
        <v>0</v>
      </c>
      <c r="E195" s="178">
        <v>0</v>
      </c>
      <c r="F195" s="179">
        <f t="shared" si="27"/>
        <v>175.113</v>
      </c>
      <c r="G195" s="179">
        <f t="shared" si="28"/>
        <v>4851.3568589999995</v>
      </c>
      <c r="H195" s="142">
        <f>'05-2021'!P201</f>
        <v>0</v>
      </c>
      <c r="I195" s="180">
        <f t="shared" si="29"/>
        <v>175.113</v>
      </c>
      <c r="J195" s="143">
        <f t="shared" si="30"/>
        <v>27.704150228709459</v>
      </c>
      <c r="K195" s="241">
        <v>2.85</v>
      </c>
      <c r="L195" s="144">
        <f t="shared" si="31"/>
        <v>37.74</v>
      </c>
      <c r="M195" s="143">
        <f t="shared" si="34"/>
        <v>39.467726077497858</v>
      </c>
      <c r="N195" s="143">
        <f t="shared" si="35"/>
        <v>0</v>
      </c>
      <c r="O195" s="143">
        <f t="shared" si="36"/>
        <v>21.206728953433903</v>
      </c>
      <c r="P195" s="143">
        <f t="shared" si="37"/>
        <v>29.301283654346502</v>
      </c>
      <c r="Q195" s="143">
        <f t="shared" si="38"/>
        <v>0</v>
      </c>
      <c r="R195" s="143">
        <f t="shared" si="32"/>
        <v>39.467726077497858</v>
      </c>
      <c r="S195" s="140">
        <f t="shared" si="33"/>
        <v>0</v>
      </c>
      <c r="T195" s="145">
        <f t="shared" si="39"/>
        <v>0</v>
      </c>
    </row>
    <row r="196" spans="1:20" x14ac:dyDescent="0.25">
      <c r="A196" s="126">
        <f>'05-2021'!A202</f>
        <v>44324.95833333287</v>
      </c>
      <c r="B196" s="177">
        <v>142.69999999999999</v>
      </c>
      <c r="C196" s="178">
        <v>3590.3319999999999</v>
      </c>
      <c r="D196" s="177">
        <v>9.8260000000000005</v>
      </c>
      <c r="E196" s="178">
        <v>247.22200000000001</v>
      </c>
      <c r="F196" s="179">
        <f t="shared" si="27"/>
        <v>132.874</v>
      </c>
      <c r="G196" s="179">
        <f t="shared" si="28"/>
        <v>3343.1099999999997</v>
      </c>
      <c r="H196" s="142">
        <f>'05-2021'!P202</f>
        <v>0</v>
      </c>
      <c r="I196" s="180">
        <f t="shared" si="29"/>
        <v>132.874</v>
      </c>
      <c r="J196" s="143">
        <f t="shared" si="30"/>
        <v>25.160001204148291</v>
      </c>
      <c r="K196" s="241">
        <v>2.85</v>
      </c>
      <c r="L196" s="144">
        <f t="shared" si="31"/>
        <v>37.74</v>
      </c>
      <c r="M196" s="143">
        <f t="shared" si="34"/>
        <v>39.467726077497858</v>
      </c>
      <c r="N196" s="143">
        <f t="shared" si="35"/>
        <v>0</v>
      </c>
      <c r="O196" s="143">
        <f t="shared" si="36"/>
        <v>21.206728953433903</v>
      </c>
      <c r="P196" s="143">
        <f t="shared" si="37"/>
        <v>29.301283654346502</v>
      </c>
      <c r="Q196" s="143">
        <f t="shared" si="38"/>
        <v>0</v>
      </c>
      <c r="R196" s="143">
        <f t="shared" si="32"/>
        <v>39.467726077497858</v>
      </c>
      <c r="S196" s="140">
        <f t="shared" si="33"/>
        <v>0</v>
      </c>
      <c r="T196" s="145">
        <f t="shared" si="39"/>
        <v>0</v>
      </c>
    </row>
    <row r="197" spans="1:20" x14ac:dyDescent="0.25">
      <c r="A197" s="126">
        <f>'05-2021'!A203</f>
        <v>44324.999999999534</v>
      </c>
      <c r="B197" s="177">
        <v>203.7</v>
      </c>
      <c r="C197" s="178">
        <v>4648.4340000000002</v>
      </c>
      <c r="D197" s="177">
        <v>12.007</v>
      </c>
      <c r="E197" s="178">
        <v>274.00900000000001</v>
      </c>
      <c r="F197" s="179">
        <f t="shared" si="27"/>
        <v>191.69299999999998</v>
      </c>
      <c r="G197" s="179">
        <f t="shared" si="28"/>
        <v>4374.4250000000002</v>
      </c>
      <c r="H197" s="142">
        <f>'05-2021'!P203</f>
        <v>0</v>
      </c>
      <c r="I197" s="180">
        <f t="shared" si="29"/>
        <v>191.69299999999998</v>
      </c>
      <c r="J197" s="143">
        <f t="shared" si="30"/>
        <v>22.819951693593406</v>
      </c>
      <c r="K197" s="241">
        <v>2.85</v>
      </c>
      <c r="L197" s="144">
        <f t="shared" si="31"/>
        <v>37.74</v>
      </c>
      <c r="M197" s="143">
        <f t="shared" si="34"/>
        <v>39.467726077497858</v>
      </c>
      <c r="N197" s="143">
        <f t="shared" si="35"/>
        <v>0</v>
      </c>
      <c r="O197" s="143">
        <f t="shared" si="36"/>
        <v>21.206728953433903</v>
      </c>
      <c r="P197" s="143">
        <f t="shared" si="37"/>
        <v>29.301283654346502</v>
      </c>
      <c r="Q197" s="143">
        <f t="shared" si="38"/>
        <v>0</v>
      </c>
      <c r="R197" s="143">
        <f t="shared" si="32"/>
        <v>39.467726077497858</v>
      </c>
      <c r="S197" s="140">
        <f t="shared" si="33"/>
        <v>0</v>
      </c>
      <c r="T197" s="145">
        <f t="shared" si="39"/>
        <v>0</v>
      </c>
    </row>
    <row r="198" spans="1:20" x14ac:dyDescent="0.25">
      <c r="A198" s="126">
        <f>'05-2021'!A204</f>
        <v>44325.041666666199</v>
      </c>
      <c r="B198" s="177">
        <v>156</v>
      </c>
      <c r="C198" s="178">
        <v>3778.32</v>
      </c>
      <c r="D198" s="177">
        <v>0</v>
      </c>
      <c r="E198" s="178">
        <v>0</v>
      </c>
      <c r="F198" s="179">
        <f t="shared" si="27"/>
        <v>156</v>
      </c>
      <c r="G198" s="179">
        <f t="shared" si="28"/>
        <v>3778.32</v>
      </c>
      <c r="H198" s="142">
        <f>'05-2021'!P204</f>
        <v>0</v>
      </c>
      <c r="I198" s="180">
        <f t="shared" si="29"/>
        <v>156</v>
      </c>
      <c r="J198" s="143">
        <f t="shared" si="30"/>
        <v>24.220000000000002</v>
      </c>
      <c r="K198" s="241">
        <v>2.85</v>
      </c>
      <c r="L198" s="144">
        <f t="shared" si="31"/>
        <v>37.74</v>
      </c>
      <c r="M198" s="143">
        <f t="shared" si="34"/>
        <v>39.467726077497858</v>
      </c>
      <c r="N198" s="143">
        <f t="shared" si="35"/>
        <v>0</v>
      </c>
      <c r="O198" s="143">
        <f t="shared" si="36"/>
        <v>21.206728953433903</v>
      </c>
      <c r="P198" s="143">
        <f t="shared" si="37"/>
        <v>29.301283654346502</v>
      </c>
      <c r="Q198" s="143">
        <f t="shared" si="38"/>
        <v>0</v>
      </c>
      <c r="R198" s="143">
        <f t="shared" si="32"/>
        <v>39.467726077497858</v>
      </c>
      <c r="S198" s="140">
        <f t="shared" si="33"/>
        <v>0</v>
      </c>
      <c r="T198" s="145">
        <f t="shared" si="39"/>
        <v>0</v>
      </c>
    </row>
    <row r="199" spans="1:20" x14ac:dyDescent="0.25">
      <c r="A199" s="126">
        <f>'05-2021'!A205</f>
        <v>44325.083333332863</v>
      </c>
      <c r="B199" s="177">
        <v>261.5</v>
      </c>
      <c r="C199" s="178">
        <v>6027.5749999999998</v>
      </c>
      <c r="D199" s="177">
        <v>93.097999999999999</v>
      </c>
      <c r="E199" s="178">
        <v>2145.9140000000002</v>
      </c>
      <c r="F199" s="179">
        <f t="shared" ref="F199:F262" si="40">B199-D199</f>
        <v>168.40199999999999</v>
      </c>
      <c r="G199" s="179">
        <f t="shared" ref="G199:G262" si="41">C199-E199</f>
        <v>3881.6609999999996</v>
      </c>
      <c r="H199" s="142">
        <f>'05-2021'!P205</f>
        <v>0</v>
      </c>
      <c r="I199" s="180">
        <f t="shared" ref="I199:I262" si="42">F199-H199</f>
        <v>168.40199999999999</v>
      </c>
      <c r="J199" s="143">
        <f t="shared" ref="J199:J262" si="43">IF(F199&gt;0,G199/F199,0)</f>
        <v>23.049969715324046</v>
      </c>
      <c r="K199" s="241">
        <v>2.85</v>
      </c>
      <c r="L199" s="144">
        <f t="shared" ref="L199:L262" si="44">IF(AND(MONTH($A$2)&gt;5,MONTH($A$2)&lt;9),(K199*10800)/1000,(K199*10400)/1000)+8.1</f>
        <v>37.74</v>
      </c>
      <c r="M199" s="143">
        <f t="shared" si="34"/>
        <v>39.467726077497858</v>
      </c>
      <c r="N199" s="143">
        <f t="shared" si="35"/>
        <v>0</v>
      </c>
      <c r="O199" s="143">
        <f t="shared" si="36"/>
        <v>21.206728953433903</v>
      </c>
      <c r="P199" s="143">
        <f t="shared" si="37"/>
        <v>29.301283654346502</v>
      </c>
      <c r="Q199" s="143">
        <f t="shared" si="38"/>
        <v>0</v>
      </c>
      <c r="R199" s="143">
        <f t="shared" ref="R199:R262" si="45">MAX(L199:Q199)</f>
        <v>39.467726077497858</v>
      </c>
      <c r="S199" s="140">
        <f t="shared" ref="S199:S262" si="46">IF(J199&gt;R199,J199-R199,0)</f>
        <v>0</v>
      </c>
      <c r="T199" s="145">
        <f t="shared" si="39"/>
        <v>0</v>
      </c>
    </row>
    <row r="200" spans="1:20" x14ac:dyDescent="0.25">
      <c r="A200" s="126">
        <f>'05-2021'!A206</f>
        <v>44325.124999999527</v>
      </c>
      <c r="B200" s="177">
        <v>235.4</v>
      </c>
      <c r="C200" s="178">
        <v>4981.0640000000003</v>
      </c>
      <c r="D200" s="177">
        <v>63.680999999999997</v>
      </c>
      <c r="E200" s="178">
        <v>1347.49</v>
      </c>
      <c r="F200" s="179">
        <f t="shared" si="40"/>
        <v>171.71899999999999</v>
      </c>
      <c r="G200" s="179">
        <f t="shared" si="41"/>
        <v>3633.5740000000005</v>
      </c>
      <c r="H200" s="142">
        <f>'05-2021'!P206</f>
        <v>0</v>
      </c>
      <c r="I200" s="180">
        <f t="shared" si="42"/>
        <v>171.71899999999999</v>
      </c>
      <c r="J200" s="143">
        <f t="shared" si="43"/>
        <v>21.159999767061308</v>
      </c>
      <c r="K200" s="241">
        <v>2.85</v>
      </c>
      <c r="L200" s="144">
        <f t="shared" si="44"/>
        <v>37.74</v>
      </c>
      <c r="M200" s="143">
        <f t="shared" ref="M200:M263" si="47">M199</f>
        <v>39.467726077497858</v>
      </c>
      <c r="N200" s="143">
        <f t="shared" ref="N200:N263" si="48">N199</f>
        <v>0</v>
      </c>
      <c r="O200" s="143">
        <f t="shared" ref="O200:O263" si="49">O199</f>
        <v>21.206728953433903</v>
      </c>
      <c r="P200" s="143">
        <f t="shared" ref="P200:P263" si="50">P199</f>
        <v>29.301283654346502</v>
      </c>
      <c r="Q200" s="143">
        <f t="shared" ref="Q200:Q263" si="51">Q199</f>
        <v>0</v>
      </c>
      <c r="R200" s="143">
        <f t="shared" si="45"/>
        <v>39.467726077497858</v>
      </c>
      <c r="S200" s="140">
        <f t="shared" si="46"/>
        <v>0</v>
      </c>
      <c r="T200" s="145">
        <f t="shared" ref="T200:T263" si="52">IF(S200&lt;&gt;" ",S200*I200,0)</f>
        <v>0</v>
      </c>
    </row>
    <row r="201" spans="1:20" x14ac:dyDescent="0.25">
      <c r="A201" s="126">
        <f>'05-2021'!A207</f>
        <v>44325.166666666191</v>
      </c>
      <c r="B201" s="177">
        <v>194.8</v>
      </c>
      <c r="C201" s="178">
        <v>3968.076</v>
      </c>
      <c r="D201" s="177">
        <v>18.297000000000001</v>
      </c>
      <c r="E201" s="178">
        <v>372.714</v>
      </c>
      <c r="F201" s="179">
        <f t="shared" si="40"/>
        <v>176.50300000000001</v>
      </c>
      <c r="G201" s="179">
        <f t="shared" si="41"/>
        <v>3595.3620000000001</v>
      </c>
      <c r="H201" s="142">
        <f>'05-2021'!P207</f>
        <v>42.849999999999966</v>
      </c>
      <c r="I201" s="180">
        <f t="shared" si="42"/>
        <v>133.65300000000005</v>
      </c>
      <c r="J201" s="143">
        <f t="shared" si="43"/>
        <v>20.36997671427681</v>
      </c>
      <c r="K201" s="241">
        <v>2.85</v>
      </c>
      <c r="L201" s="144">
        <f t="shared" si="44"/>
        <v>37.74</v>
      </c>
      <c r="M201" s="143">
        <f t="shared" si="47"/>
        <v>39.467726077497858</v>
      </c>
      <c r="N201" s="143">
        <f t="shared" si="48"/>
        <v>0</v>
      </c>
      <c r="O201" s="143">
        <f t="shared" si="49"/>
        <v>21.206728953433903</v>
      </c>
      <c r="P201" s="143">
        <f t="shared" si="50"/>
        <v>29.301283654346502</v>
      </c>
      <c r="Q201" s="143">
        <f t="shared" si="51"/>
        <v>0</v>
      </c>
      <c r="R201" s="143">
        <f t="shared" si="45"/>
        <v>39.467726077497858</v>
      </c>
      <c r="S201" s="140">
        <f t="shared" si="46"/>
        <v>0</v>
      </c>
      <c r="T201" s="145">
        <f t="shared" si="52"/>
        <v>0</v>
      </c>
    </row>
    <row r="202" spans="1:20" x14ac:dyDescent="0.25">
      <c r="A202" s="126">
        <f>'05-2021'!A208</f>
        <v>44325.208333332856</v>
      </c>
      <c r="B202" s="177">
        <v>302.5</v>
      </c>
      <c r="C202" s="178">
        <v>6288.9750000000004</v>
      </c>
      <c r="D202" s="177">
        <v>125.44199999999999</v>
      </c>
      <c r="E202" s="178">
        <v>2607.931</v>
      </c>
      <c r="F202" s="179">
        <f t="shared" si="40"/>
        <v>177.05799999999999</v>
      </c>
      <c r="G202" s="179">
        <f t="shared" si="41"/>
        <v>3681.0440000000003</v>
      </c>
      <c r="H202" s="142">
        <f>'05-2021'!P208</f>
        <v>28.109999999999957</v>
      </c>
      <c r="I202" s="180">
        <f t="shared" si="42"/>
        <v>148.94800000000004</v>
      </c>
      <c r="J202" s="143">
        <f t="shared" si="43"/>
        <v>20.790046199550432</v>
      </c>
      <c r="K202" s="241">
        <v>2.85</v>
      </c>
      <c r="L202" s="144">
        <f t="shared" si="44"/>
        <v>37.74</v>
      </c>
      <c r="M202" s="143">
        <f t="shared" si="47"/>
        <v>39.467726077497858</v>
      </c>
      <c r="N202" s="143">
        <f t="shared" si="48"/>
        <v>0</v>
      </c>
      <c r="O202" s="143">
        <f t="shared" si="49"/>
        <v>21.206728953433903</v>
      </c>
      <c r="P202" s="143">
        <f t="shared" si="50"/>
        <v>29.301283654346502</v>
      </c>
      <c r="Q202" s="143">
        <f t="shared" si="51"/>
        <v>0</v>
      </c>
      <c r="R202" s="143">
        <f t="shared" si="45"/>
        <v>39.467726077497858</v>
      </c>
      <c r="S202" s="140">
        <f t="shared" si="46"/>
        <v>0</v>
      </c>
      <c r="T202" s="145">
        <f t="shared" si="52"/>
        <v>0</v>
      </c>
    </row>
    <row r="203" spans="1:20" x14ac:dyDescent="0.25">
      <c r="A203" s="126">
        <f>'05-2021'!A209</f>
        <v>44325.24999999952</v>
      </c>
      <c r="B203" s="177">
        <v>277.7</v>
      </c>
      <c r="C203" s="178">
        <v>5959.442</v>
      </c>
      <c r="D203" s="177">
        <v>93.204999999999998</v>
      </c>
      <c r="E203" s="178">
        <v>2000.184</v>
      </c>
      <c r="F203" s="179">
        <f t="shared" si="40"/>
        <v>184.495</v>
      </c>
      <c r="G203" s="179">
        <f t="shared" si="41"/>
        <v>3959.2579999999998</v>
      </c>
      <c r="H203" s="142">
        <f>'05-2021'!P209</f>
        <v>48.960000000000093</v>
      </c>
      <c r="I203" s="180">
        <f t="shared" si="42"/>
        <v>135.53499999999991</v>
      </c>
      <c r="J203" s="143">
        <f t="shared" si="43"/>
        <v>21.459974525054879</v>
      </c>
      <c r="K203" s="241">
        <v>2.85</v>
      </c>
      <c r="L203" s="144">
        <f t="shared" si="44"/>
        <v>37.74</v>
      </c>
      <c r="M203" s="143">
        <f t="shared" si="47"/>
        <v>39.467726077497858</v>
      </c>
      <c r="N203" s="143">
        <f t="shared" si="48"/>
        <v>0</v>
      </c>
      <c r="O203" s="143">
        <f t="shared" si="49"/>
        <v>21.206728953433903</v>
      </c>
      <c r="P203" s="143">
        <f t="shared" si="50"/>
        <v>29.301283654346502</v>
      </c>
      <c r="Q203" s="143">
        <f t="shared" si="51"/>
        <v>0</v>
      </c>
      <c r="R203" s="143">
        <f t="shared" si="45"/>
        <v>39.467726077497858</v>
      </c>
      <c r="S203" s="140">
        <f t="shared" si="46"/>
        <v>0</v>
      </c>
      <c r="T203" s="145">
        <f t="shared" si="52"/>
        <v>0</v>
      </c>
    </row>
    <row r="204" spans="1:20" x14ac:dyDescent="0.25">
      <c r="A204" s="126">
        <f>'05-2021'!A210</f>
        <v>44325.291666666184</v>
      </c>
      <c r="B204" s="177">
        <v>329</v>
      </c>
      <c r="C204" s="178">
        <v>7050.47</v>
      </c>
      <c r="D204" s="177">
        <v>130.70500000000001</v>
      </c>
      <c r="E204" s="178">
        <v>2801.0169999999998</v>
      </c>
      <c r="F204" s="179">
        <f t="shared" si="40"/>
        <v>198.29499999999999</v>
      </c>
      <c r="G204" s="179">
        <f t="shared" si="41"/>
        <v>4249.4530000000004</v>
      </c>
      <c r="H204" s="142">
        <f>'05-2021'!P210</f>
        <v>46.600000000000023</v>
      </c>
      <c r="I204" s="180">
        <f t="shared" si="42"/>
        <v>151.69499999999996</v>
      </c>
      <c r="J204" s="143">
        <f t="shared" si="43"/>
        <v>21.429955369525207</v>
      </c>
      <c r="K204" s="241">
        <v>2.85</v>
      </c>
      <c r="L204" s="144">
        <f t="shared" si="44"/>
        <v>37.74</v>
      </c>
      <c r="M204" s="143">
        <f t="shared" si="47"/>
        <v>39.467726077497858</v>
      </c>
      <c r="N204" s="143">
        <f t="shared" si="48"/>
        <v>0</v>
      </c>
      <c r="O204" s="143">
        <f t="shared" si="49"/>
        <v>21.206728953433903</v>
      </c>
      <c r="P204" s="143">
        <f t="shared" si="50"/>
        <v>29.301283654346502</v>
      </c>
      <c r="Q204" s="143">
        <f t="shared" si="51"/>
        <v>0</v>
      </c>
      <c r="R204" s="143">
        <f t="shared" si="45"/>
        <v>39.467726077497858</v>
      </c>
      <c r="S204" s="140">
        <f t="shared" si="46"/>
        <v>0</v>
      </c>
      <c r="T204" s="145">
        <f t="shared" si="52"/>
        <v>0</v>
      </c>
    </row>
    <row r="205" spans="1:20" x14ac:dyDescent="0.25">
      <c r="A205" s="126">
        <f>'05-2021'!A211</f>
        <v>44325.333333332848</v>
      </c>
      <c r="B205" s="177">
        <v>263.75</v>
      </c>
      <c r="C205" s="178">
        <v>6055.7</v>
      </c>
      <c r="D205" s="177">
        <v>62.31</v>
      </c>
      <c r="E205" s="178">
        <v>1430.6420000000001</v>
      </c>
      <c r="F205" s="179">
        <f t="shared" si="40"/>
        <v>201.44</v>
      </c>
      <c r="G205" s="179">
        <f t="shared" si="41"/>
        <v>4625.058</v>
      </c>
      <c r="H205" s="142">
        <f>'05-2021'!P211</f>
        <v>57.430000000000007</v>
      </c>
      <c r="I205" s="180">
        <f t="shared" si="42"/>
        <v>144.01</v>
      </c>
      <c r="J205" s="143">
        <f t="shared" si="43"/>
        <v>22.959978157267674</v>
      </c>
      <c r="K205" s="241">
        <v>2.85</v>
      </c>
      <c r="L205" s="144">
        <f t="shared" si="44"/>
        <v>37.74</v>
      </c>
      <c r="M205" s="143">
        <f t="shared" si="47"/>
        <v>39.467726077497858</v>
      </c>
      <c r="N205" s="143">
        <f t="shared" si="48"/>
        <v>0</v>
      </c>
      <c r="O205" s="143">
        <f t="shared" si="49"/>
        <v>21.206728953433903</v>
      </c>
      <c r="P205" s="143">
        <f t="shared" si="50"/>
        <v>29.301283654346502</v>
      </c>
      <c r="Q205" s="143">
        <f t="shared" si="51"/>
        <v>0</v>
      </c>
      <c r="R205" s="143">
        <f t="shared" si="45"/>
        <v>39.467726077497858</v>
      </c>
      <c r="S205" s="187">
        <f t="shared" si="46"/>
        <v>0</v>
      </c>
      <c r="T205" s="145">
        <f t="shared" si="52"/>
        <v>0</v>
      </c>
    </row>
    <row r="206" spans="1:20" x14ac:dyDescent="0.25">
      <c r="A206" s="126">
        <f>'05-2021'!A212</f>
        <v>44325.374999999513</v>
      </c>
      <c r="B206" s="177">
        <v>291.05</v>
      </c>
      <c r="C206" s="178">
        <v>7209.3085000000001</v>
      </c>
      <c r="D206" s="177">
        <v>67.302000000000007</v>
      </c>
      <c r="E206" s="178">
        <v>1667.076</v>
      </c>
      <c r="F206" s="179">
        <f t="shared" si="40"/>
        <v>223.74799999999999</v>
      </c>
      <c r="G206" s="179">
        <f t="shared" si="41"/>
        <v>5542.2325000000001</v>
      </c>
      <c r="H206" s="142">
        <f>'05-2021'!P212</f>
        <v>0</v>
      </c>
      <c r="I206" s="180">
        <f t="shared" si="42"/>
        <v>223.74799999999999</v>
      </c>
      <c r="J206" s="143">
        <f t="shared" si="43"/>
        <v>24.769975597547241</v>
      </c>
      <c r="K206" s="241">
        <v>2.85</v>
      </c>
      <c r="L206" s="144">
        <f t="shared" si="44"/>
        <v>37.74</v>
      </c>
      <c r="M206" s="143">
        <f t="shared" si="47"/>
        <v>39.467726077497858</v>
      </c>
      <c r="N206" s="143">
        <f t="shared" si="48"/>
        <v>0</v>
      </c>
      <c r="O206" s="143">
        <f t="shared" si="49"/>
        <v>21.206728953433903</v>
      </c>
      <c r="P206" s="143">
        <f t="shared" si="50"/>
        <v>29.301283654346502</v>
      </c>
      <c r="Q206" s="143">
        <f t="shared" si="51"/>
        <v>0</v>
      </c>
      <c r="R206" s="143">
        <f t="shared" si="45"/>
        <v>39.467726077497858</v>
      </c>
      <c r="S206" s="140">
        <f t="shared" si="46"/>
        <v>0</v>
      </c>
      <c r="T206" s="145">
        <f t="shared" si="52"/>
        <v>0</v>
      </c>
    </row>
    <row r="207" spans="1:20" x14ac:dyDescent="0.25">
      <c r="A207" s="126">
        <f>'05-2021'!A213</f>
        <v>44325.416666666177</v>
      </c>
      <c r="B207" s="177">
        <v>215.917</v>
      </c>
      <c r="C207" s="178">
        <v>5484.8407539999998</v>
      </c>
      <c r="D207" s="177">
        <v>0</v>
      </c>
      <c r="E207" s="178">
        <v>0</v>
      </c>
      <c r="F207" s="179">
        <f t="shared" si="40"/>
        <v>215.917</v>
      </c>
      <c r="G207" s="179">
        <f t="shared" si="41"/>
        <v>5484.8407539999998</v>
      </c>
      <c r="H207" s="142">
        <f>'05-2021'!P213</f>
        <v>0</v>
      </c>
      <c r="I207" s="180">
        <f t="shared" si="42"/>
        <v>215.917</v>
      </c>
      <c r="J207" s="143">
        <f t="shared" si="43"/>
        <v>25.402542430656222</v>
      </c>
      <c r="K207" s="241">
        <v>2.85</v>
      </c>
      <c r="L207" s="144">
        <f t="shared" si="44"/>
        <v>37.74</v>
      </c>
      <c r="M207" s="143">
        <f t="shared" si="47"/>
        <v>39.467726077497858</v>
      </c>
      <c r="N207" s="143">
        <f t="shared" si="48"/>
        <v>0</v>
      </c>
      <c r="O207" s="143">
        <f t="shared" si="49"/>
        <v>21.206728953433903</v>
      </c>
      <c r="P207" s="143">
        <f t="shared" si="50"/>
        <v>29.301283654346502</v>
      </c>
      <c r="Q207" s="143">
        <f t="shared" si="51"/>
        <v>0</v>
      </c>
      <c r="R207" s="143">
        <f t="shared" si="45"/>
        <v>39.467726077497858</v>
      </c>
      <c r="S207" s="140">
        <f t="shared" si="46"/>
        <v>0</v>
      </c>
      <c r="T207" s="145">
        <f t="shared" si="52"/>
        <v>0</v>
      </c>
    </row>
    <row r="208" spans="1:20" x14ac:dyDescent="0.25">
      <c r="A208" s="126">
        <f>'05-2021'!A214</f>
        <v>44325.458333332841</v>
      </c>
      <c r="B208" s="177">
        <v>256.8</v>
      </c>
      <c r="C208" s="178">
        <v>6237.6719999999996</v>
      </c>
      <c r="D208" s="177">
        <v>48.207999999999998</v>
      </c>
      <c r="E208" s="178">
        <v>1170.9670000000001</v>
      </c>
      <c r="F208" s="179">
        <f t="shared" si="40"/>
        <v>208.59200000000001</v>
      </c>
      <c r="G208" s="179">
        <f t="shared" si="41"/>
        <v>5066.7049999999999</v>
      </c>
      <c r="H208" s="142">
        <f>'05-2021'!P214</f>
        <v>0</v>
      </c>
      <c r="I208" s="180">
        <f t="shared" si="42"/>
        <v>208.59200000000001</v>
      </c>
      <c r="J208" s="143">
        <f t="shared" si="43"/>
        <v>24.290025504333816</v>
      </c>
      <c r="K208" s="241">
        <v>2.85</v>
      </c>
      <c r="L208" s="144">
        <f t="shared" si="44"/>
        <v>37.74</v>
      </c>
      <c r="M208" s="143">
        <f t="shared" si="47"/>
        <v>39.467726077497858</v>
      </c>
      <c r="N208" s="143">
        <f t="shared" si="48"/>
        <v>0</v>
      </c>
      <c r="O208" s="143">
        <f t="shared" si="49"/>
        <v>21.206728953433903</v>
      </c>
      <c r="P208" s="143">
        <f t="shared" si="50"/>
        <v>29.301283654346502</v>
      </c>
      <c r="Q208" s="143">
        <f t="shared" si="51"/>
        <v>0</v>
      </c>
      <c r="R208" s="143">
        <f t="shared" si="45"/>
        <v>39.467726077497858</v>
      </c>
      <c r="S208" s="140">
        <f t="shared" si="46"/>
        <v>0</v>
      </c>
      <c r="T208" s="145">
        <f t="shared" si="52"/>
        <v>0</v>
      </c>
    </row>
    <row r="209" spans="1:20" x14ac:dyDescent="0.25">
      <c r="A209" s="126">
        <f>'05-2021'!A215</f>
        <v>44325.499999999505</v>
      </c>
      <c r="B209" s="177">
        <v>214.5</v>
      </c>
      <c r="C209" s="178">
        <v>5171.5950000000003</v>
      </c>
      <c r="D209" s="177">
        <v>8.3049999999999997</v>
      </c>
      <c r="E209" s="178">
        <v>200.22399999999999</v>
      </c>
      <c r="F209" s="179">
        <f t="shared" si="40"/>
        <v>206.19499999999999</v>
      </c>
      <c r="G209" s="179">
        <f t="shared" si="41"/>
        <v>4971.3710000000001</v>
      </c>
      <c r="H209" s="142">
        <f>'05-2021'!P215</f>
        <v>0</v>
      </c>
      <c r="I209" s="180">
        <f t="shared" si="42"/>
        <v>206.19499999999999</v>
      </c>
      <c r="J209" s="143">
        <f t="shared" si="43"/>
        <v>24.110046315381073</v>
      </c>
      <c r="K209" s="241">
        <v>2.85</v>
      </c>
      <c r="L209" s="144">
        <f t="shared" si="44"/>
        <v>37.74</v>
      </c>
      <c r="M209" s="143">
        <f t="shared" si="47"/>
        <v>39.467726077497858</v>
      </c>
      <c r="N209" s="143">
        <f t="shared" si="48"/>
        <v>0</v>
      </c>
      <c r="O209" s="143">
        <f t="shared" si="49"/>
        <v>21.206728953433903</v>
      </c>
      <c r="P209" s="143">
        <f t="shared" si="50"/>
        <v>29.301283654346502</v>
      </c>
      <c r="Q209" s="143">
        <f t="shared" si="51"/>
        <v>0</v>
      </c>
      <c r="R209" s="143">
        <f t="shared" si="45"/>
        <v>39.467726077497858</v>
      </c>
      <c r="S209" s="140">
        <f t="shared" si="46"/>
        <v>0</v>
      </c>
      <c r="T209" s="145">
        <f t="shared" si="52"/>
        <v>0</v>
      </c>
    </row>
    <row r="210" spans="1:20" x14ac:dyDescent="0.25">
      <c r="A210" s="126">
        <f>'05-2021'!A216</f>
        <v>44325.541666666169</v>
      </c>
      <c r="B210" s="177">
        <v>210.53399999999999</v>
      </c>
      <c r="C210" s="178">
        <v>4898.4411220000002</v>
      </c>
      <c r="D210" s="177">
        <v>0</v>
      </c>
      <c r="E210" s="178">
        <v>0</v>
      </c>
      <c r="F210" s="179">
        <f t="shared" si="40"/>
        <v>210.53399999999999</v>
      </c>
      <c r="G210" s="179">
        <f t="shared" si="41"/>
        <v>4898.4411220000002</v>
      </c>
      <c r="H210" s="142">
        <f>'05-2021'!P216</f>
        <v>0</v>
      </c>
      <c r="I210" s="180">
        <f t="shared" si="42"/>
        <v>210.53399999999999</v>
      </c>
      <c r="J210" s="143">
        <f t="shared" si="43"/>
        <v>23.266746093267596</v>
      </c>
      <c r="K210" s="241">
        <v>2.85</v>
      </c>
      <c r="L210" s="144">
        <f t="shared" si="44"/>
        <v>37.74</v>
      </c>
      <c r="M210" s="143">
        <f t="shared" si="47"/>
        <v>39.467726077497858</v>
      </c>
      <c r="N210" s="143">
        <f t="shared" si="48"/>
        <v>0</v>
      </c>
      <c r="O210" s="143">
        <f t="shared" si="49"/>
        <v>21.206728953433903</v>
      </c>
      <c r="P210" s="143">
        <f t="shared" si="50"/>
        <v>29.301283654346502</v>
      </c>
      <c r="Q210" s="143">
        <f t="shared" si="51"/>
        <v>0</v>
      </c>
      <c r="R210" s="143">
        <f t="shared" si="45"/>
        <v>39.467726077497858</v>
      </c>
      <c r="S210" s="140">
        <f t="shared" si="46"/>
        <v>0</v>
      </c>
      <c r="T210" s="145">
        <f t="shared" si="52"/>
        <v>0</v>
      </c>
    </row>
    <row r="211" spans="1:20" x14ac:dyDescent="0.25">
      <c r="A211" s="126">
        <f>'05-2021'!A217</f>
        <v>44325.583333332834</v>
      </c>
      <c r="B211" s="177">
        <v>301.89999999999998</v>
      </c>
      <c r="C211" s="178">
        <v>6835.0159999999996</v>
      </c>
      <c r="D211" s="177">
        <v>82.897999999999996</v>
      </c>
      <c r="E211" s="178">
        <v>1876.8150000000001</v>
      </c>
      <c r="F211" s="179">
        <f t="shared" si="40"/>
        <v>219.00199999999998</v>
      </c>
      <c r="G211" s="179">
        <f t="shared" si="41"/>
        <v>4958.2009999999991</v>
      </c>
      <c r="H211" s="142">
        <f>'05-2021'!P217</f>
        <v>0</v>
      </c>
      <c r="I211" s="180">
        <f t="shared" si="42"/>
        <v>219.00199999999998</v>
      </c>
      <c r="J211" s="143">
        <f t="shared" si="43"/>
        <v>22.639980456799478</v>
      </c>
      <c r="K211" s="241">
        <v>2.85</v>
      </c>
      <c r="L211" s="144">
        <f t="shared" si="44"/>
        <v>37.74</v>
      </c>
      <c r="M211" s="143">
        <f t="shared" si="47"/>
        <v>39.467726077497858</v>
      </c>
      <c r="N211" s="143">
        <f t="shared" si="48"/>
        <v>0</v>
      </c>
      <c r="O211" s="143">
        <f t="shared" si="49"/>
        <v>21.206728953433903</v>
      </c>
      <c r="P211" s="143">
        <f t="shared" si="50"/>
        <v>29.301283654346502</v>
      </c>
      <c r="Q211" s="143">
        <f t="shared" si="51"/>
        <v>0</v>
      </c>
      <c r="R211" s="143">
        <f t="shared" si="45"/>
        <v>39.467726077497858</v>
      </c>
      <c r="S211" s="140">
        <f t="shared" si="46"/>
        <v>0</v>
      </c>
      <c r="T211" s="145">
        <f t="shared" si="52"/>
        <v>0</v>
      </c>
    </row>
    <row r="212" spans="1:20" x14ac:dyDescent="0.25">
      <c r="A212" s="126">
        <f>'05-2021'!A218</f>
        <v>44325.624999999498</v>
      </c>
      <c r="B212" s="177">
        <v>312.2</v>
      </c>
      <c r="C212" s="178">
        <v>6993.28</v>
      </c>
      <c r="D212" s="177">
        <v>91.757999999999996</v>
      </c>
      <c r="E212" s="178">
        <v>2055.37</v>
      </c>
      <c r="F212" s="179">
        <f t="shared" si="40"/>
        <v>220.44200000000001</v>
      </c>
      <c r="G212" s="179">
        <f t="shared" si="41"/>
        <v>4937.91</v>
      </c>
      <c r="H212" s="142">
        <f>'05-2021'!P218</f>
        <v>0</v>
      </c>
      <c r="I212" s="180">
        <f t="shared" si="42"/>
        <v>220.44200000000001</v>
      </c>
      <c r="J212" s="143">
        <f t="shared" si="43"/>
        <v>22.400041734333747</v>
      </c>
      <c r="K212" s="241">
        <v>2.85</v>
      </c>
      <c r="L212" s="144">
        <f t="shared" si="44"/>
        <v>37.74</v>
      </c>
      <c r="M212" s="143">
        <f t="shared" si="47"/>
        <v>39.467726077497858</v>
      </c>
      <c r="N212" s="143">
        <f t="shared" si="48"/>
        <v>0</v>
      </c>
      <c r="O212" s="143">
        <f t="shared" si="49"/>
        <v>21.206728953433903</v>
      </c>
      <c r="P212" s="143">
        <f t="shared" si="50"/>
        <v>29.301283654346502</v>
      </c>
      <c r="Q212" s="143">
        <f t="shared" si="51"/>
        <v>0</v>
      </c>
      <c r="R212" s="143">
        <f t="shared" si="45"/>
        <v>39.467726077497858</v>
      </c>
      <c r="S212" s="140">
        <f t="shared" si="46"/>
        <v>0</v>
      </c>
      <c r="T212" s="145">
        <f t="shared" si="52"/>
        <v>0</v>
      </c>
    </row>
    <row r="213" spans="1:20" x14ac:dyDescent="0.25">
      <c r="A213" s="126">
        <f>'05-2021'!A219</f>
        <v>44325.666666666162</v>
      </c>
      <c r="B213" s="177">
        <v>233.65</v>
      </c>
      <c r="C213" s="178">
        <v>5077.2145</v>
      </c>
      <c r="D213" s="177">
        <v>17.581</v>
      </c>
      <c r="E213" s="178">
        <v>382.02699999999999</v>
      </c>
      <c r="F213" s="179">
        <f t="shared" si="40"/>
        <v>216.06900000000002</v>
      </c>
      <c r="G213" s="179">
        <f t="shared" si="41"/>
        <v>4695.1875</v>
      </c>
      <c r="H213" s="142">
        <f>'05-2021'!P219</f>
        <v>0</v>
      </c>
      <c r="I213" s="180">
        <f t="shared" si="42"/>
        <v>216.06900000000002</v>
      </c>
      <c r="J213" s="143">
        <f t="shared" si="43"/>
        <v>21.730037626869194</v>
      </c>
      <c r="K213" s="241">
        <v>2.85</v>
      </c>
      <c r="L213" s="144">
        <f t="shared" si="44"/>
        <v>37.74</v>
      </c>
      <c r="M213" s="143">
        <f t="shared" si="47"/>
        <v>39.467726077497858</v>
      </c>
      <c r="N213" s="143">
        <f t="shared" si="48"/>
        <v>0</v>
      </c>
      <c r="O213" s="143">
        <f t="shared" si="49"/>
        <v>21.206728953433903</v>
      </c>
      <c r="P213" s="143">
        <f t="shared" si="50"/>
        <v>29.301283654346502</v>
      </c>
      <c r="Q213" s="143">
        <f t="shared" si="51"/>
        <v>0</v>
      </c>
      <c r="R213" s="143">
        <f t="shared" si="45"/>
        <v>39.467726077497858</v>
      </c>
      <c r="S213" s="140">
        <f t="shared" si="46"/>
        <v>0</v>
      </c>
      <c r="T213" s="145">
        <f t="shared" si="52"/>
        <v>0</v>
      </c>
    </row>
    <row r="214" spans="1:20" x14ac:dyDescent="0.25">
      <c r="A214" s="126">
        <f>'05-2021'!A220</f>
        <v>44325.708333332826</v>
      </c>
      <c r="B214" s="177">
        <v>252.85</v>
      </c>
      <c r="C214" s="178">
        <v>5871.1769999999997</v>
      </c>
      <c r="D214" s="177">
        <v>31.38</v>
      </c>
      <c r="E214" s="178">
        <v>728.64800000000002</v>
      </c>
      <c r="F214" s="179">
        <f t="shared" si="40"/>
        <v>221.47</v>
      </c>
      <c r="G214" s="179">
        <f t="shared" si="41"/>
        <v>5142.5289999999995</v>
      </c>
      <c r="H214" s="142">
        <f>'05-2021'!P220</f>
        <v>0</v>
      </c>
      <c r="I214" s="180">
        <f t="shared" si="42"/>
        <v>221.47</v>
      </c>
      <c r="J214" s="143">
        <f t="shared" si="43"/>
        <v>23.219980132749356</v>
      </c>
      <c r="K214" s="241">
        <v>2.85</v>
      </c>
      <c r="L214" s="144">
        <f t="shared" si="44"/>
        <v>37.74</v>
      </c>
      <c r="M214" s="143">
        <f t="shared" si="47"/>
        <v>39.467726077497858</v>
      </c>
      <c r="N214" s="143">
        <f t="shared" si="48"/>
        <v>0</v>
      </c>
      <c r="O214" s="143">
        <f t="shared" si="49"/>
        <v>21.206728953433903</v>
      </c>
      <c r="P214" s="143">
        <f t="shared" si="50"/>
        <v>29.301283654346502</v>
      </c>
      <c r="Q214" s="143">
        <f t="shared" si="51"/>
        <v>0</v>
      </c>
      <c r="R214" s="143">
        <f t="shared" si="45"/>
        <v>39.467726077497858</v>
      </c>
      <c r="S214" s="140">
        <f t="shared" si="46"/>
        <v>0</v>
      </c>
      <c r="T214" s="145">
        <f t="shared" si="52"/>
        <v>0</v>
      </c>
    </row>
    <row r="215" spans="1:20" x14ac:dyDescent="0.25">
      <c r="A215" s="126">
        <f>'05-2021'!A221</f>
        <v>44325.749999999491</v>
      </c>
      <c r="B215" s="177">
        <v>188.55</v>
      </c>
      <c r="C215" s="178">
        <v>4738.2614999999996</v>
      </c>
      <c r="D215" s="177">
        <v>0</v>
      </c>
      <c r="E215" s="178">
        <v>0</v>
      </c>
      <c r="F215" s="179">
        <f t="shared" si="40"/>
        <v>188.55</v>
      </c>
      <c r="G215" s="179">
        <f t="shared" si="41"/>
        <v>4738.2614999999996</v>
      </c>
      <c r="H215" s="142">
        <f>'05-2021'!P221</f>
        <v>0</v>
      </c>
      <c r="I215" s="180">
        <f t="shared" si="42"/>
        <v>188.55</v>
      </c>
      <c r="J215" s="143">
        <f t="shared" si="43"/>
        <v>25.129999999999995</v>
      </c>
      <c r="K215" s="241">
        <v>2.85</v>
      </c>
      <c r="L215" s="144">
        <f t="shared" si="44"/>
        <v>37.74</v>
      </c>
      <c r="M215" s="143">
        <f t="shared" si="47"/>
        <v>39.467726077497858</v>
      </c>
      <c r="N215" s="143">
        <f t="shared" si="48"/>
        <v>0</v>
      </c>
      <c r="O215" s="143">
        <f t="shared" si="49"/>
        <v>21.206728953433903</v>
      </c>
      <c r="P215" s="143">
        <f t="shared" si="50"/>
        <v>29.301283654346502</v>
      </c>
      <c r="Q215" s="143">
        <f t="shared" si="51"/>
        <v>0</v>
      </c>
      <c r="R215" s="143">
        <f t="shared" si="45"/>
        <v>39.467726077497858</v>
      </c>
      <c r="S215" s="140">
        <f t="shared" si="46"/>
        <v>0</v>
      </c>
      <c r="T215" s="145">
        <f t="shared" si="52"/>
        <v>0</v>
      </c>
    </row>
    <row r="216" spans="1:20" x14ac:dyDescent="0.25">
      <c r="A216" s="126">
        <f>'05-2021'!A222</f>
        <v>44325.791666666155</v>
      </c>
      <c r="B216" s="177">
        <v>175.1</v>
      </c>
      <c r="C216" s="178">
        <v>4529.8370000000004</v>
      </c>
      <c r="D216" s="177">
        <v>0</v>
      </c>
      <c r="E216" s="178">
        <v>0</v>
      </c>
      <c r="F216" s="179">
        <f t="shared" si="40"/>
        <v>175.1</v>
      </c>
      <c r="G216" s="179">
        <f t="shared" si="41"/>
        <v>4529.8370000000004</v>
      </c>
      <c r="H216" s="142">
        <f>'05-2021'!P222</f>
        <v>0</v>
      </c>
      <c r="I216" s="180">
        <f t="shared" si="42"/>
        <v>175.1</v>
      </c>
      <c r="J216" s="143">
        <f t="shared" si="43"/>
        <v>25.870000000000005</v>
      </c>
      <c r="K216" s="241">
        <v>2.85</v>
      </c>
      <c r="L216" s="144">
        <f t="shared" si="44"/>
        <v>37.74</v>
      </c>
      <c r="M216" s="143">
        <f t="shared" si="47"/>
        <v>39.467726077497858</v>
      </c>
      <c r="N216" s="143">
        <f t="shared" si="48"/>
        <v>0</v>
      </c>
      <c r="O216" s="143">
        <f t="shared" si="49"/>
        <v>21.206728953433903</v>
      </c>
      <c r="P216" s="143">
        <f t="shared" si="50"/>
        <v>29.301283654346502</v>
      </c>
      <c r="Q216" s="143">
        <f t="shared" si="51"/>
        <v>0</v>
      </c>
      <c r="R216" s="143">
        <f t="shared" si="45"/>
        <v>39.467726077497858</v>
      </c>
      <c r="S216" s="140">
        <f t="shared" si="46"/>
        <v>0</v>
      </c>
      <c r="T216" s="145">
        <f t="shared" si="52"/>
        <v>0</v>
      </c>
    </row>
    <row r="217" spans="1:20" x14ac:dyDescent="0.25">
      <c r="A217" s="126">
        <f>'05-2021'!A223</f>
        <v>44325.833333332819</v>
      </c>
      <c r="B217" s="177">
        <v>172.77500000000001</v>
      </c>
      <c r="C217" s="178">
        <v>4755.356675</v>
      </c>
      <c r="D217" s="177">
        <v>0</v>
      </c>
      <c r="E217" s="178">
        <v>0</v>
      </c>
      <c r="F217" s="179">
        <f t="shared" si="40"/>
        <v>172.77500000000001</v>
      </c>
      <c r="G217" s="179">
        <f t="shared" si="41"/>
        <v>4755.356675</v>
      </c>
      <c r="H217" s="142">
        <f>'05-2021'!P223</f>
        <v>0</v>
      </c>
      <c r="I217" s="180">
        <f t="shared" si="42"/>
        <v>172.77500000000001</v>
      </c>
      <c r="J217" s="143">
        <f t="shared" si="43"/>
        <v>27.523407176964259</v>
      </c>
      <c r="K217" s="241">
        <v>2.85</v>
      </c>
      <c r="L217" s="144">
        <f t="shared" si="44"/>
        <v>37.74</v>
      </c>
      <c r="M217" s="143">
        <f t="shared" si="47"/>
        <v>39.467726077497858</v>
      </c>
      <c r="N217" s="143">
        <f t="shared" si="48"/>
        <v>0</v>
      </c>
      <c r="O217" s="143">
        <f t="shared" si="49"/>
        <v>21.206728953433903</v>
      </c>
      <c r="P217" s="143">
        <f t="shared" si="50"/>
        <v>29.301283654346502</v>
      </c>
      <c r="Q217" s="143">
        <f t="shared" si="51"/>
        <v>0</v>
      </c>
      <c r="R217" s="143">
        <f t="shared" si="45"/>
        <v>39.467726077497858</v>
      </c>
      <c r="S217" s="140">
        <f t="shared" si="46"/>
        <v>0</v>
      </c>
      <c r="T217" s="145">
        <f t="shared" si="52"/>
        <v>0</v>
      </c>
    </row>
    <row r="218" spans="1:20" x14ac:dyDescent="0.25">
      <c r="A218" s="126">
        <f>'05-2021'!A224</f>
        <v>44325.874999999483</v>
      </c>
      <c r="B218" s="177">
        <v>161.46600000000001</v>
      </c>
      <c r="C218" s="178">
        <v>4902.2076200000001</v>
      </c>
      <c r="D218" s="177">
        <v>0</v>
      </c>
      <c r="E218" s="178">
        <v>0</v>
      </c>
      <c r="F218" s="179">
        <f t="shared" si="40"/>
        <v>161.46600000000001</v>
      </c>
      <c r="G218" s="179">
        <f t="shared" si="41"/>
        <v>4902.2076200000001</v>
      </c>
      <c r="H218" s="142">
        <f>'05-2021'!P224</f>
        <v>0</v>
      </c>
      <c r="I218" s="180">
        <f t="shared" si="42"/>
        <v>161.46600000000001</v>
      </c>
      <c r="J218" s="143">
        <f t="shared" si="43"/>
        <v>30.360618458375136</v>
      </c>
      <c r="K218" s="241">
        <v>2.85</v>
      </c>
      <c r="L218" s="144">
        <f t="shared" si="44"/>
        <v>37.74</v>
      </c>
      <c r="M218" s="143">
        <f t="shared" si="47"/>
        <v>39.467726077497858</v>
      </c>
      <c r="N218" s="143">
        <f t="shared" si="48"/>
        <v>0</v>
      </c>
      <c r="O218" s="143">
        <f t="shared" si="49"/>
        <v>21.206728953433903</v>
      </c>
      <c r="P218" s="143">
        <f t="shared" si="50"/>
        <v>29.301283654346502</v>
      </c>
      <c r="Q218" s="143">
        <f t="shared" si="51"/>
        <v>0</v>
      </c>
      <c r="R218" s="143">
        <f t="shared" si="45"/>
        <v>39.467726077497858</v>
      </c>
      <c r="S218" s="140">
        <f t="shared" si="46"/>
        <v>0</v>
      </c>
      <c r="T218" s="145">
        <f t="shared" si="52"/>
        <v>0</v>
      </c>
    </row>
    <row r="219" spans="1:20" x14ac:dyDescent="0.25">
      <c r="A219" s="126">
        <f>'05-2021'!A225</f>
        <v>44325.916666666148</v>
      </c>
      <c r="B219" s="177">
        <v>111.63400000000001</v>
      </c>
      <c r="C219" s="178">
        <v>3261.8146530000004</v>
      </c>
      <c r="D219" s="177">
        <v>0</v>
      </c>
      <c r="E219" s="178">
        <v>0</v>
      </c>
      <c r="F219" s="179">
        <f t="shared" si="40"/>
        <v>111.63400000000001</v>
      </c>
      <c r="G219" s="179">
        <f t="shared" si="41"/>
        <v>3261.8146530000004</v>
      </c>
      <c r="H219" s="142">
        <f>'05-2021'!P225</f>
        <v>0</v>
      </c>
      <c r="I219" s="180">
        <f t="shared" si="42"/>
        <v>111.63400000000001</v>
      </c>
      <c r="J219" s="143">
        <f t="shared" si="43"/>
        <v>29.21882807209273</v>
      </c>
      <c r="K219" s="241">
        <v>2.85</v>
      </c>
      <c r="L219" s="144">
        <f t="shared" si="44"/>
        <v>37.74</v>
      </c>
      <c r="M219" s="143">
        <f t="shared" si="47"/>
        <v>39.467726077497858</v>
      </c>
      <c r="N219" s="143">
        <f t="shared" si="48"/>
        <v>0</v>
      </c>
      <c r="O219" s="143">
        <f t="shared" si="49"/>
        <v>21.206728953433903</v>
      </c>
      <c r="P219" s="143">
        <f t="shared" si="50"/>
        <v>29.301283654346502</v>
      </c>
      <c r="Q219" s="143">
        <f t="shared" si="51"/>
        <v>0</v>
      </c>
      <c r="R219" s="143">
        <f t="shared" si="45"/>
        <v>39.467726077497858</v>
      </c>
      <c r="S219" s="140">
        <f t="shared" si="46"/>
        <v>0</v>
      </c>
      <c r="T219" s="145">
        <f t="shared" si="52"/>
        <v>0</v>
      </c>
    </row>
    <row r="220" spans="1:20" x14ac:dyDescent="0.25">
      <c r="A220" s="126">
        <f>'05-2021'!A226</f>
        <v>44325.958333332812</v>
      </c>
      <c r="B220" s="177">
        <v>169.82499999999999</v>
      </c>
      <c r="C220" s="178">
        <v>4250.7197500000002</v>
      </c>
      <c r="D220" s="177">
        <v>0</v>
      </c>
      <c r="E220" s="178">
        <v>0</v>
      </c>
      <c r="F220" s="179">
        <f t="shared" si="40"/>
        <v>169.82499999999999</v>
      </c>
      <c r="G220" s="179">
        <f t="shared" si="41"/>
        <v>4250.7197500000002</v>
      </c>
      <c r="H220" s="142">
        <f>'05-2021'!P226</f>
        <v>0</v>
      </c>
      <c r="I220" s="180">
        <f t="shared" si="42"/>
        <v>169.82499999999999</v>
      </c>
      <c r="J220" s="143">
        <f t="shared" si="43"/>
        <v>25.03</v>
      </c>
      <c r="K220" s="241">
        <v>2.85</v>
      </c>
      <c r="L220" s="144">
        <f t="shared" si="44"/>
        <v>37.74</v>
      </c>
      <c r="M220" s="143">
        <f t="shared" si="47"/>
        <v>39.467726077497858</v>
      </c>
      <c r="N220" s="143">
        <f t="shared" si="48"/>
        <v>0</v>
      </c>
      <c r="O220" s="143">
        <f t="shared" si="49"/>
        <v>21.206728953433903</v>
      </c>
      <c r="P220" s="143">
        <f t="shared" si="50"/>
        <v>29.301283654346502</v>
      </c>
      <c r="Q220" s="143">
        <f t="shared" si="51"/>
        <v>0</v>
      </c>
      <c r="R220" s="143">
        <f t="shared" si="45"/>
        <v>39.467726077497858</v>
      </c>
      <c r="S220" s="140">
        <f t="shared" si="46"/>
        <v>0</v>
      </c>
      <c r="T220" s="145">
        <f t="shared" si="52"/>
        <v>0</v>
      </c>
    </row>
    <row r="221" spans="1:20" x14ac:dyDescent="0.25">
      <c r="A221" s="126">
        <f>'05-2021'!A227</f>
        <v>44325.999999999476</v>
      </c>
      <c r="B221" s="177">
        <v>247.2</v>
      </c>
      <c r="C221" s="178">
        <v>5571.8879999999999</v>
      </c>
      <c r="D221" s="177">
        <v>53.149000000000001</v>
      </c>
      <c r="E221" s="178">
        <v>1197.9739999999999</v>
      </c>
      <c r="F221" s="179">
        <f t="shared" si="40"/>
        <v>194.05099999999999</v>
      </c>
      <c r="G221" s="179">
        <f t="shared" si="41"/>
        <v>4373.9139999999998</v>
      </c>
      <c r="H221" s="142">
        <f>'05-2021'!P227</f>
        <v>0</v>
      </c>
      <c r="I221" s="180">
        <f t="shared" si="42"/>
        <v>194.05099999999999</v>
      </c>
      <c r="J221" s="143">
        <f t="shared" si="43"/>
        <v>22.54002298364863</v>
      </c>
      <c r="K221" s="241">
        <v>2.85</v>
      </c>
      <c r="L221" s="144">
        <f t="shared" si="44"/>
        <v>37.74</v>
      </c>
      <c r="M221" s="143">
        <f t="shared" si="47"/>
        <v>39.467726077497858</v>
      </c>
      <c r="N221" s="143">
        <f t="shared" si="48"/>
        <v>0</v>
      </c>
      <c r="O221" s="143">
        <f t="shared" si="49"/>
        <v>21.206728953433903</v>
      </c>
      <c r="P221" s="143">
        <f t="shared" si="50"/>
        <v>29.301283654346502</v>
      </c>
      <c r="Q221" s="143">
        <f t="shared" si="51"/>
        <v>0</v>
      </c>
      <c r="R221" s="143">
        <f t="shared" si="45"/>
        <v>39.467726077497858</v>
      </c>
      <c r="S221" s="140">
        <f t="shared" si="46"/>
        <v>0</v>
      </c>
      <c r="T221" s="145">
        <f t="shared" si="52"/>
        <v>0</v>
      </c>
    </row>
    <row r="222" spans="1:20" x14ac:dyDescent="0.25">
      <c r="A222" s="126">
        <f>'05-2021'!A228</f>
        <v>44326.04166666614</v>
      </c>
      <c r="B222" s="177">
        <v>136.053</v>
      </c>
      <c r="C222" s="178">
        <v>3388.5790869999996</v>
      </c>
      <c r="D222" s="177">
        <v>0</v>
      </c>
      <c r="E222" s="178">
        <v>0</v>
      </c>
      <c r="F222" s="179">
        <f t="shared" si="40"/>
        <v>136.053</v>
      </c>
      <c r="G222" s="179">
        <f t="shared" si="41"/>
        <v>3388.5790869999996</v>
      </c>
      <c r="H222" s="142">
        <f>'05-2021'!P228</f>
        <v>0</v>
      </c>
      <c r="I222" s="180">
        <f t="shared" si="42"/>
        <v>136.053</v>
      </c>
      <c r="J222" s="143">
        <f t="shared" si="43"/>
        <v>24.906316560458055</v>
      </c>
      <c r="K222" s="241">
        <v>2.85</v>
      </c>
      <c r="L222" s="144">
        <f t="shared" si="44"/>
        <v>37.74</v>
      </c>
      <c r="M222" s="143">
        <f t="shared" si="47"/>
        <v>39.467726077497858</v>
      </c>
      <c r="N222" s="143">
        <f t="shared" si="48"/>
        <v>0</v>
      </c>
      <c r="O222" s="143">
        <f t="shared" si="49"/>
        <v>21.206728953433903</v>
      </c>
      <c r="P222" s="143">
        <f t="shared" si="50"/>
        <v>29.301283654346502</v>
      </c>
      <c r="Q222" s="143">
        <f t="shared" si="51"/>
        <v>0</v>
      </c>
      <c r="R222" s="143">
        <f t="shared" si="45"/>
        <v>39.467726077497858</v>
      </c>
      <c r="S222" s="140">
        <f t="shared" si="46"/>
        <v>0</v>
      </c>
      <c r="T222" s="145">
        <f t="shared" si="52"/>
        <v>0</v>
      </c>
    </row>
    <row r="223" spans="1:20" x14ac:dyDescent="0.25">
      <c r="A223" s="126">
        <f>'05-2021'!A229</f>
        <v>44326.083333332805</v>
      </c>
      <c r="B223" s="177">
        <v>189.3</v>
      </c>
      <c r="C223" s="178">
        <v>4476.9449999999997</v>
      </c>
      <c r="D223" s="177">
        <v>7.4189999999999996</v>
      </c>
      <c r="E223" s="178">
        <v>175.459</v>
      </c>
      <c r="F223" s="179">
        <f t="shared" si="40"/>
        <v>181.881</v>
      </c>
      <c r="G223" s="179">
        <f t="shared" si="41"/>
        <v>4301.4859999999999</v>
      </c>
      <c r="H223" s="142">
        <f>'05-2021'!P229</f>
        <v>0</v>
      </c>
      <c r="I223" s="180">
        <f t="shared" si="42"/>
        <v>181.881</v>
      </c>
      <c r="J223" s="143">
        <f t="shared" si="43"/>
        <v>23.650001924335143</v>
      </c>
      <c r="K223" s="241">
        <v>2.85</v>
      </c>
      <c r="L223" s="144">
        <f t="shared" si="44"/>
        <v>37.74</v>
      </c>
      <c r="M223" s="143">
        <f t="shared" si="47"/>
        <v>39.467726077497858</v>
      </c>
      <c r="N223" s="143">
        <f t="shared" si="48"/>
        <v>0</v>
      </c>
      <c r="O223" s="143">
        <f t="shared" si="49"/>
        <v>21.206728953433903</v>
      </c>
      <c r="P223" s="143">
        <f t="shared" si="50"/>
        <v>29.301283654346502</v>
      </c>
      <c r="Q223" s="143">
        <f t="shared" si="51"/>
        <v>0</v>
      </c>
      <c r="R223" s="143">
        <f t="shared" si="45"/>
        <v>39.467726077497858</v>
      </c>
      <c r="S223" s="140">
        <f t="shared" si="46"/>
        <v>0</v>
      </c>
      <c r="T223" s="145">
        <f t="shared" si="52"/>
        <v>0</v>
      </c>
    </row>
    <row r="224" spans="1:20" x14ac:dyDescent="0.25">
      <c r="A224" s="126">
        <f>'05-2021'!A230</f>
        <v>44326.124999999469</v>
      </c>
      <c r="B224" s="177">
        <v>170.661</v>
      </c>
      <c r="C224" s="178">
        <v>3842.1674849999999</v>
      </c>
      <c r="D224" s="177">
        <v>0</v>
      </c>
      <c r="E224" s="178">
        <v>0</v>
      </c>
      <c r="F224" s="179">
        <f t="shared" si="40"/>
        <v>170.661</v>
      </c>
      <c r="G224" s="179">
        <f t="shared" si="41"/>
        <v>3842.1674849999999</v>
      </c>
      <c r="H224" s="142">
        <f>'05-2021'!P230</f>
        <v>3.5599999999999454</v>
      </c>
      <c r="I224" s="180">
        <f t="shared" si="42"/>
        <v>167.10100000000006</v>
      </c>
      <c r="J224" s="143">
        <f t="shared" si="43"/>
        <v>22.513447624237521</v>
      </c>
      <c r="K224" s="241">
        <v>2.85</v>
      </c>
      <c r="L224" s="144">
        <f t="shared" si="44"/>
        <v>37.74</v>
      </c>
      <c r="M224" s="143">
        <f t="shared" si="47"/>
        <v>39.467726077497858</v>
      </c>
      <c r="N224" s="143">
        <f t="shared" si="48"/>
        <v>0</v>
      </c>
      <c r="O224" s="143">
        <f t="shared" si="49"/>
        <v>21.206728953433903</v>
      </c>
      <c r="P224" s="143">
        <f t="shared" si="50"/>
        <v>29.301283654346502</v>
      </c>
      <c r="Q224" s="143">
        <f t="shared" si="51"/>
        <v>0</v>
      </c>
      <c r="R224" s="143">
        <f t="shared" si="45"/>
        <v>39.467726077497858</v>
      </c>
      <c r="S224" s="140">
        <f t="shared" si="46"/>
        <v>0</v>
      </c>
      <c r="T224" s="145">
        <f t="shared" si="52"/>
        <v>0</v>
      </c>
    </row>
    <row r="225" spans="1:20" x14ac:dyDescent="0.25">
      <c r="A225" s="126">
        <f>'05-2021'!A231</f>
        <v>44326.166666666133</v>
      </c>
      <c r="B225" s="177">
        <v>174.20299999999997</v>
      </c>
      <c r="C225" s="178">
        <v>3877.6283069999999</v>
      </c>
      <c r="D225" s="177">
        <v>0</v>
      </c>
      <c r="E225" s="178">
        <v>0</v>
      </c>
      <c r="F225" s="179">
        <f t="shared" si="40"/>
        <v>174.20299999999997</v>
      </c>
      <c r="G225" s="179">
        <f t="shared" si="41"/>
        <v>3877.6283069999999</v>
      </c>
      <c r="H225" s="142">
        <f>'05-2021'!P231</f>
        <v>0</v>
      </c>
      <c r="I225" s="180">
        <f t="shared" si="42"/>
        <v>174.20299999999997</v>
      </c>
      <c r="J225" s="143">
        <f t="shared" si="43"/>
        <v>22.259251028971949</v>
      </c>
      <c r="K225" s="241">
        <v>2.85</v>
      </c>
      <c r="L225" s="144">
        <f t="shared" si="44"/>
        <v>37.74</v>
      </c>
      <c r="M225" s="143">
        <f t="shared" si="47"/>
        <v>39.467726077497858</v>
      </c>
      <c r="N225" s="143">
        <f t="shared" si="48"/>
        <v>0</v>
      </c>
      <c r="O225" s="143">
        <f t="shared" si="49"/>
        <v>21.206728953433903</v>
      </c>
      <c r="P225" s="143">
        <f t="shared" si="50"/>
        <v>29.301283654346502</v>
      </c>
      <c r="Q225" s="143">
        <f t="shared" si="51"/>
        <v>0</v>
      </c>
      <c r="R225" s="143">
        <f t="shared" si="45"/>
        <v>39.467726077497858</v>
      </c>
      <c r="S225" s="140">
        <f t="shared" si="46"/>
        <v>0</v>
      </c>
      <c r="T225" s="145">
        <f t="shared" si="52"/>
        <v>0</v>
      </c>
    </row>
    <row r="226" spans="1:20" x14ac:dyDescent="0.25">
      <c r="A226" s="126">
        <f>'05-2021'!A232</f>
        <v>44326.208333332797</v>
      </c>
      <c r="B226" s="177">
        <v>189.4</v>
      </c>
      <c r="C226" s="178">
        <v>4341.0479999999998</v>
      </c>
      <c r="D226" s="177">
        <v>2.9089999999999998</v>
      </c>
      <c r="E226" s="178">
        <v>66.679000000000002</v>
      </c>
      <c r="F226" s="179">
        <f t="shared" si="40"/>
        <v>186.49100000000001</v>
      </c>
      <c r="G226" s="179">
        <f t="shared" si="41"/>
        <v>4274.3689999999997</v>
      </c>
      <c r="H226" s="142">
        <f>'05-2021'!P232</f>
        <v>15.480000000000018</v>
      </c>
      <c r="I226" s="180">
        <f t="shared" si="42"/>
        <v>171.011</v>
      </c>
      <c r="J226" s="143">
        <f t="shared" si="43"/>
        <v>22.919974690467633</v>
      </c>
      <c r="K226" s="241">
        <v>2.85</v>
      </c>
      <c r="L226" s="144">
        <f t="shared" si="44"/>
        <v>37.74</v>
      </c>
      <c r="M226" s="143">
        <f t="shared" si="47"/>
        <v>39.467726077497858</v>
      </c>
      <c r="N226" s="143">
        <f t="shared" si="48"/>
        <v>0</v>
      </c>
      <c r="O226" s="143">
        <f t="shared" si="49"/>
        <v>21.206728953433903</v>
      </c>
      <c r="P226" s="143">
        <f t="shared" si="50"/>
        <v>29.301283654346502</v>
      </c>
      <c r="Q226" s="143">
        <f t="shared" si="51"/>
        <v>0</v>
      </c>
      <c r="R226" s="143">
        <f t="shared" si="45"/>
        <v>39.467726077497858</v>
      </c>
      <c r="S226" s="140">
        <f t="shared" si="46"/>
        <v>0</v>
      </c>
      <c r="T226" s="145">
        <f t="shared" si="52"/>
        <v>0</v>
      </c>
    </row>
    <row r="227" spans="1:20" x14ac:dyDescent="0.25">
      <c r="A227" s="126">
        <f>'05-2021'!A233</f>
        <v>44326.249999999462</v>
      </c>
      <c r="B227" s="177">
        <v>200.096</v>
      </c>
      <c r="C227" s="178">
        <v>5258.2376079999995</v>
      </c>
      <c r="D227" s="177">
        <v>0</v>
      </c>
      <c r="E227" s="178">
        <v>0</v>
      </c>
      <c r="F227" s="179">
        <f t="shared" si="40"/>
        <v>200.096</v>
      </c>
      <c r="G227" s="179">
        <f t="shared" si="41"/>
        <v>5258.2376079999995</v>
      </c>
      <c r="H227" s="142">
        <f>'05-2021'!P233</f>
        <v>0</v>
      </c>
      <c r="I227" s="180">
        <f t="shared" si="42"/>
        <v>200.096</v>
      </c>
      <c r="J227" s="143">
        <f t="shared" si="43"/>
        <v>26.278574324324321</v>
      </c>
      <c r="K227" s="241">
        <v>2.85</v>
      </c>
      <c r="L227" s="144">
        <f t="shared" si="44"/>
        <v>37.74</v>
      </c>
      <c r="M227" s="143">
        <f t="shared" si="47"/>
        <v>39.467726077497858</v>
      </c>
      <c r="N227" s="143">
        <f t="shared" si="48"/>
        <v>0</v>
      </c>
      <c r="O227" s="143">
        <f t="shared" si="49"/>
        <v>21.206728953433903</v>
      </c>
      <c r="P227" s="143">
        <f t="shared" si="50"/>
        <v>29.301283654346502</v>
      </c>
      <c r="Q227" s="143">
        <f t="shared" si="51"/>
        <v>0</v>
      </c>
      <c r="R227" s="143">
        <f t="shared" si="45"/>
        <v>39.467726077497858</v>
      </c>
      <c r="S227" s="140">
        <f t="shared" si="46"/>
        <v>0</v>
      </c>
      <c r="T227" s="145">
        <f t="shared" si="52"/>
        <v>0</v>
      </c>
    </row>
    <row r="228" spans="1:20" x14ac:dyDescent="0.25">
      <c r="A228" s="126">
        <f>'05-2021'!A234</f>
        <v>44326.291666666126</v>
      </c>
      <c r="B228" s="177">
        <v>202.70499999999998</v>
      </c>
      <c r="C228" s="178">
        <v>5204.2544900000003</v>
      </c>
      <c r="D228" s="177">
        <v>0</v>
      </c>
      <c r="E228" s="178">
        <v>0</v>
      </c>
      <c r="F228" s="179">
        <f t="shared" si="40"/>
        <v>202.70499999999998</v>
      </c>
      <c r="G228" s="179">
        <f t="shared" si="41"/>
        <v>5204.2544900000003</v>
      </c>
      <c r="H228" s="142">
        <f>'05-2021'!P234</f>
        <v>0</v>
      </c>
      <c r="I228" s="180">
        <f t="shared" si="42"/>
        <v>202.70499999999998</v>
      </c>
      <c r="J228" s="143">
        <f t="shared" si="43"/>
        <v>25.674031178313317</v>
      </c>
      <c r="K228" s="241">
        <v>2.85</v>
      </c>
      <c r="L228" s="144">
        <f t="shared" si="44"/>
        <v>37.74</v>
      </c>
      <c r="M228" s="143">
        <f t="shared" si="47"/>
        <v>39.467726077497858</v>
      </c>
      <c r="N228" s="143">
        <f t="shared" si="48"/>
        <v>0</v>
      </c>
      <c r="O228" s="143">
        <f t="shared" si="49"/>
        <v>21.206728953433903</v>
      </c>
      <c r="P228" s="143">
        <f t="shared" si="50"/>
        <v>29.301283654346502</v>
      </c>
      <c r="Q228" s="143">
        <f t="shared" si="51"/>
        <v>0</v>
      </c>
      <c r="R228" s="143">
        <f t="shared" si="45"/>
        <v>39.467726077497858</v>
      </c>
      <c r="S228" s="140">
        <f t="shared" si="46"/>
        <v>0</v>
      </c>
      <c r="T228" s="145">
        <f t="shared" si="52"/>
        <v>0</v>
      </c>
    </row>
    <row r="229" spans="1:20" x14ac:dyDescent="0.25">
      <c r="A229" s="126">
        <f>'05-2021'!A235</f>
        <v>44326.33333333279</v>
      </c>
      <c r="B229" s="177">
        <v>205.47200000000001</v>
      </c>
      <c r="C229" s="178">
        <v>6470.1078079999997</v>
      </c>
      <c r="D229" s="177">
        <v>43.18</v>
      </c>
      <c r="E229" s="178">
        <v>1359.6949999999999</v>
      </c>
      <c r="F229" s="179">
        <f t="shared" si="40"/>
        <v>162.292</v>
      </c>
      <c r="G229" s="179">
        <f t="shared" si="41"/>
        <v>5110.412808</v>
      </c>
      <c r="H229" s="142">
        <f>'05-2021'!P235</f>
        <v>0</v>
      </c>
      <c r="I229" s="180">
        <f t="shared" si="42"/>
        <v>162.292</v>
      </c>
      <c r="J229" s="143">
        <f t="shared" si="43"/>
        <v>31.489000123234664</v>
      </c>
      <c r="K229" s="241">
        <v>2.85</v>
      </c>
      <c r="L229" s="144">
        <f t="shared" si="44"/>
        <v>37.74</v>
      </c>
      <c r="M229" s="143">
        <f t="shared" si="47"/>
        <v>39.467726077497858</v>
      </c>
      <c r="N229" s="143">
        <f t="shared" si="48"/>
        <v>0</v>
      </c>
      <c r="O229" s="143">
        <f t="shared" si="49"/>
        <v>21.206728953433903</v>
      </c>
      <c r="P229" s="143">
        <f t="shared" si="50"/>
        <v>29.301283654346502</v>
      </c>
      <c r="Q229" s="143">
        <f t="shared" si="51"/>
        <v>0</v>
      </c>
      <c r="R229" s="143">
        <f t="shared" si="45"/>
        <v>39.467726077497858</v>
      </c>
      <c r="S229" s="140">
        <f t="shared" si="46"/>
        <v>0</v>
      </c>
      <c r="T229" s="145">
        <f t="shared" si="52"/>
        <v>0</v>
      </c>
    </row>
    <row r="230" spans="1:20" x14ac:dyDescent="0.25">
      <c r="A230" s="126">
        <f>'05-2021'!A236</f>
        <v>44326.374999999454</v>
      </c>
      <c r="B230" s="177">
        <v>136.57900000000001</v>
      </c>
      <c r="C230" s="178">
        <v>3668.9216769999998</v>
      </c>
      <c r="D230" s="177">
        <v>0</v>
      </c>
      <c r="E230" s="178">
        <v>0</v>
      </c>
      <c r="F230" s="179">
        <f t="shared" si="40"/>
        <v>136.57900000000001</v>
      </c>
      <c r="G230" s="179">
        <f t="shared" si="41"/>
        <v>3668.9216769999998</v>
      </c>
      <c r="H230" s="142">
        <f>'05-2021'!P236</f>
        <v>0</v>
      </c>
      <c r="I230" s="180">
        <f t="shared" si="42"/>
        <v>136.57900000000001</v>
      </c>
      <c r="J230" s="143">
        <f t="shared" si="43"/>
        <v>26.862999999999996</v>
      </c>
      <c r="K230" s="241">
        <v>2.85</v>
      </c>
      <c r="L230" s="144">
        <f t="shared" si="44"/>
        <v>37.74</v>
      </c>
      <c r="M230" s="143">
        <f t="shared" si="47"/>
        <v>39.467726077497858</v>
      </c>
      <c r="N230" s="143">
        <f t="shared" si="48"/>
        <v>0</v>
      </c>
      <c r="O230" s="143">
        <f t="shared" si="49"/>
        <v>21.206728953433903</v>
      </c>
      <c r="P230" s="143">
        <f t="shared" si="50"/>
        <v>29.301283654346502</v>
      </c>
      <c r="Q230" s="143">
        <f t="shared" si="51"/>
        <v>0</v>
      </c>
      <c r="R230" s="143">
        <f t="shared" si="45"/>
        <v>39.467726077497858</v>
      </c>
      <c r="S230" s="140">
        <f t="shared" si="46"/>
        <v>0</v>
      </c>
      <c r="T230" s="145">
        <f t="shared" si="52"/>
        <v>0</v>
      </c>
    </row>
    <row r="231" spans="1:20" x14ac:dyDescent="0.25">
      <c r="A231" s="126">
        <f>'05-2021'!A237</f>
        <v>44326.416666666119</v>
      </c>
      <c r="B231" s="177">
        <v>129.53399999999999</v>
      </c>
      <c r="C231" s="178">
        <v>4928.6391659999999</v>
      </c>
      <c r="D231" s="177">
        <v>58.1</v>
      </c>
      <c r="E231" s="178">
        <v>2210.6469999999999</v>
      </c>
      <c r="F231" s="179">
        <f t="shared" si="40"/>
        <v>71.433999999999997</v>
      </c>
      <c r="G231" s="179">
        <f t="shared" si="41"/>
        <v>2717.992166</v>
      </c>
      <c r="H231" s="142">
        <f>'05-2021'!P237</f>
        <v>0</v>
      </c>
      <c r="I231" s="180">
        <f t="shared" si="42"/>
        <v>71.433999999999997</v>
      </c>
      <c r="J231" s="143">
        <f t="shared" si="43"/>
        <v>38.048998600106394</v>
      </c>
      <c r="K231" s="241">
        <v>2.85</v>
      </c>
      <c r="L231" s="144">
        <f t="shared" si="44"/>
        <v>37.74</v>
      </c>
      <c r="M231" s="143">
        <f t="shared" si="47"/>
        <v>39.467726077497858</v>
      </c>
      <c r="N231" s="143">
        <f t="shared" si="48"/>
        <v>0</v>
      </c>
      <c r="O231" s="143">
        <f t="shared" si="49"/>
        <v>21.206728953433903</v>
      </c>
      <c r="P231" s="143">
        <f t="shared" si="50"/>
        <v>29.301283654346502</v>
      </c>
      <c r="Q231" s="143">
        <f t="shared" si="51"/>
        <v>0</v>
      </c>
      <c r="R231" s="143">
        <f t="shared" si="45"/>
        <v>39.467726077497858</v>
      </c>
      <c r="S231" s="140">
        <f t="shared" si="46"/>
        <v>0</v>
      </c>
      <c r="T231" s="145">
        <f t="shared" si="52"/>
        <v>0</v>
      </c>
    </row>
    <row r="232" spans="1:20" x14ac:dyDescent="0.25">
      <c r="A232" s="126">
        <f>'05-2021'!A238</f>
        <v>44326.458333332783</v>
      </c>
      <c r="B232" s="177">
        <v>52.622</v>
      </c>
      <c r="C232" s="178">
        <v>1460.2078779999999</v>
      </c>
      <c r="D232" s="177">
        <v>0</v>
      </c>
      <c r="E232" s="178">
        <v>0</v>
      </c>
      <c r="F232" s="179">
        <f t="shared" si="40"/>
        <v>52.622</v>
      </c>
      <c r="G232" s="179">
        <f t="shared" si="41"/>
        <v>1460.2078779999999</v>
      </c>
      <c r="H232" s="142">
        <f>'05-2021'!P238</f>
        <v>0</v>
      </c>
      <c r="I232" s="180">
        <f t="shared" si="42"/>
        <v>52.622</v>
      </c>
      <c r="J232" s="143">
        <f t="shared" si="43"/>
        <v>27.748999999999999</v>
      </c>
      <c r="K232" s="241">
        <v>2.85</v>
      </c>
      <c r="L232" s="144">
        <f t="shared" si="44"/>
        <v>37.74</v>
      </c>
      <c r="M232" s="143">
        <f t="shared" si="47"/>
        <v>39.467726077497858</v>
      </c>
      <c r="N232" s="143">
        <f t="shared" si="48"/>
        <v>0</v>
      </c>
      <c r="O232" s="143">
        <f t="shared" si="49"/>
        <v>21.206728953433903</v>
      </c>
      <c r="P232" s="143">
        <f t="shared" si="50"/>
        <v>29.301283654346502</v>
      </c>
      <c r="Q232" s="143">
        <f t="shared" si="51"/>
        <v>0</v>
      </c>
      <c r="R232" s="143">
        <f t="shared" si="45"/>
        <v>39.467726077497858</v>
      </c>
      <c r="S232" s="140">
        <f t="shared" si="46"/>
        <v>0</v>
      </c>
      <c r="T232" s="145">
        <f t="shared" si="52"/>
        <v>0</v>
      </c>
    </row>
    <row r="233" spans="1:20" x14ac:dyDescent="0.25">
      <c r="A233" s="126">
        <f>'05-2021'!A239</f>
        <v>44326.499999999447</v>
      </c>
      <c r="B233" s="177">
        <v>174.05</v>
      </c>
      <c r="C233" s="178">
        <v>5025.1715999999997</v>
      </c>
      <c r="D233" s="177">
        <v>0</v>
      </c>
      <c r="E233" s="178">
        <v>0</v>
      </c>
      <c r="F233" s="179">
        <f t="shared" si="40"/>
        <v>174.05</v>
      </c>
      <c r="G233" s="179">
        <f t="shared" si="41"/>
        <v>5025.1715999999997</v>
      </c>
      <c r="H233" s="142">
        <f>'05-2021'!P239</f>
        <v>0</v>
      </c>
      <c r="I233" s="180">
        <f t="shared" si="42"/>
        <v>174.05</v>
      </c>
      <c r="J233" s="143">
        <f t="shared" si="43"/>
        <v>28.871999999999996</v>
      </c>
      <c r="K233" s="241">
        <v>2.85</v>
      </c>
      <c r="L233" s="144">
        <f t="shared" si="44"/>
        <v>37.74</v>
      </c>
      <c r="M233" s="143">
        <f t="shared" si="47"/>
        <v>39.467726077497858</v>
      </c>
      <c r="N233" s="143">
        <f t="shared" si="48"/>
        <v>0</v>
      </c>
      <c r="O233" s="143">
        <f t="shared" si="49"/>
        <v>21.206728953433903</v>
      </c>
      <c r="P233" s="143">
        <f t="shared" si="50"/>
        <v>29.301283654346502</v>
      </c>
      <c r="Q233" s="143">
        <f t="shared" si="51"/>
        <v>0</v>
      </c>
      <c r="R233" s="143">
        <f t="shared" si="45"/>
        <v>39.467726077497858</v>
      </c>
      <c r="S233" s="140">
        <f t="shared" si="46"/>
        <v>0</v>
      </c>
      <c r="T233" s="145">
        <f t="shared" si="52"/>
        <v>0</v>
      </c>
    </row>
    <row r="234" spans="1:20" x14ac:dyDescent="0.25">
      <c r="A234" s="126">
        <f>'05-2021'!A240</f>
        <v>44326.541666666111</v>
      </c>
      <c r="B234" s="177">
        <v>287.47300000000001</v>
      </c>
      <c r="C234" s="178">
        <v>7772.4075009999997</v>
      </c>
      <c r="D234" s="177">
        <v>67.233000000000004</v>
      </c>
      <c r="E234" s="178">
        <v>1817.7739999999999</v>
      </c>
      <c r="F234" s="179">
        <f t="shared" si="40"/>
        <v>220.24</v>
      </c>
      <c r="G234" s="179">
        <f t="shared" si="41"/>
        <v>5954.6335010000003</v>
      </c>
      <c r="H234" s="142">
        <f>'05-2021'!P240</f>
        <v>0</v>
      </c>
      <c r="I234" s="180">
        <f t="shared" si="42"/>
        <v>220.24</v>
      </c>
      <c r="J234" s="143">
        <f t="shared" si="43"/>
        <v>27.037020981656376</v>
      </c>
      <c r="K234" s="241">
        <v>2.85</v>
      </c>
      <c r="L234" s="144">
        <f t="shared" si="44"/>
        <v>37.74</v>
      </c>
      <c r="M234" s="143">
        <f t="shared" si="47"/>
        <v>39.467726077497858</v>
      </c>
      <c r="N234" s="143">
        <f t="shared" si="48"/>
        <v>0</v>
      </c>
      <c r="O234" s="143">
        <f t="shared" si="49"/>
        <v>21.206728953433903</v>
      </c>
      <c r="P234" s="143">
        <f t="shared" si="50"/>
        <v>29.301283654346502</v>
      </c>
      <c r="Q234" s="143">
        <f t="shared" si="51"/>
        <v>0</v>
      </c>
      <c r="R234" s="143">
        <f t="shared" si="45"/>
        <v>39.467726077497858</v>
      </c>
      <c r="S234" s="140">
        <f t="shared" si="46"/>
        <v>0</v>
      </c>
      <c r="T234" s="145">
        <f t="shared" si="52"/>
        <v>0</v>
      </c>
    </row>
    <row r="235" spans="1:20" x14ac:dyDescent="0.25">
      <c r="A235" s="126">
        <f>'05-2021'!A241</f>
        <v>44326.583333332776</v>
      </c>
      <c r="B235" s="181">
        <v>369.34899999999999</v>
      </c>
      <c r="C235" s="182">
        <v>9887.1033810000008</v>
      </c>
      <c r="D235" s="181">
        <v>206.23400000000001</v>
      </c>
      <c r="E235" s="182">
        <v>5520.6779999999999</v>
      </c>
      <c r="F235" s="179">
        <f t="shared" si="40"/>
        <v>163.11499999999998</v>
      </c>
      <c r="G235" s="179">
        <f t="shared" si="41"/>
        <v>4366.4253810000009</v>
      </c>
      <c r="H235" s="142">
        <f>'05-2021'!P241</f>
        <v>0</v>
      </c>
      <c r="I235" s="180">
        <f t="shared" si="42"/>
        <v>163.11499999999998</v>
      </c>
      <c r="J235" s="143">
        <f t="shared" si="43"/>
        <v>26.768999668945231</v>
      </c>
      <c r="K235" s="241">
        <v>2.85</v>
      </c>
      <c r="L235" s="144">
        <f t="shared" si="44"/>
        <v>37.74</v>
      </c>
      <c r="M235" s="143">
        <f t="shared" si="47"/>
        <v>39.467726077497858</v>
      </c>
      <c r="N235" s="143">
        <f t="shared" si="48"/>
        <v>0</v>
      </c>
      <c r="O235" s="143">
        <f t="shared" si="49"/>
        <v>21.206728953433903</v>
      </c>
      <c r="P235" s="143">
        <f t="shared" si="50"/>
        <v>29.301283654346502</v>
      </c>
      <c r="Q235" s="143">
        <f t="shared" si="51"/>
        <v>0</v>
      </c>
      <c r="R235" s="143">
        <f t="shared" si="45"/>
        <v>39.467726077497858</v>
      </c>
      <c r="S235" s="140">
        <f t="shared" si="46"/>
        <v>0</v>
      </c>
      <c r="T235" s="145">
        <f t="shared" si="52"/>
        <v>0</v>
      </c>
    </row>
    <row r="236" spans="1:20" x14ac:dyDescent="0.25">
      <c r="A236" s="126">
        <f>'05-2021'!A242</f>
        <v>44326.62499999944</v>
      </c>
      <c r="B236" s="181">
        <v>335.22199999999998</v>
      </c>
      <c r="C236" s="182">
        <v>8863.9401240000007</v>
      </c>
      <c r="D236" s="181">
        <v>166.738</v>
      </c>
      <c r="E236" s="182">
        <v>4408.8860000000004</v>
      </c>
      <c r="F236" s="179">
        <f t="shared" si="40"/>
        <v>168.48399999999998</v>
      </c>
      <c r="G236" s="179">
        <f t="shared" si="41"/>
        <v>4455.0541240000002</v>
      </c>
      <c r="H236" s="142">
        <f>'05-2021'!P242</f>
        <v>0</v>
      </c>
      <c r="I236" s="180">
        <f t="shared" si="42"/>
        <v>168.48399999999998</v>
      </c>
      <c r="J236" s="143">
        <f t="shared" si="43"/>
        <v>26.442001163315215</v>
      </c>
      <c r="K236" s="241">
        <v>2.85</v>
      </c>
      <c r="L236" s="144">
        <f t="shared" si="44"/>
        <v>37.74</v>
      </c>
      <c r="M236" s="143">
        <f t="shared" si="47"/>
        <v>39.467726077497858</v>
      </c>
      <c r="N236" s="143">
        <f t="shared" si="48"/>
        <v>0</v>
      </c>
      <c r="O236" s="143">
        <f t="shared" si="49"/>
        <v>21.206728953433903</v>
      </c>
      <c r="P236" s="143">
        <f t="shared" si="50"/>
        <v>29.301283654346502</v>
      </c>
      <c r="Q236" s="143">
        <f t="shared" si="51"/>
        <v>0</v>
      </c>
      <c r="R236" s="143">
        <f t="shared" si="45"/>
        <v>39.467726077497858</v>
      </c>
      <c r="S236" s="140">
        <f t="shared" si="46"/>
        <v>0</v>
      </c>
      <c r="T236" s="145">
        <f t="shared" si="52"/>
        <v>0</v>
      </c>
    </row>
    <row r="237" spans="1:20" x14ac:dyDescent="0.25">
      <c r="A237" s="126">
        <f>'05-2021'!A243</f>
        <v>44326.666666666104</v>
      </c>
      <c r="B237" s="181">
        <v>359.185</v>
      </c>
      <c r="C237" s="182">
        <v>10216.65814</v>
      </c>
      <c r="D237" s="181">
        <v>172.21100000000001</v>
      </c>
      <c r="E237" s="182">
        <v>4898.37</v>
      </c>
      <c r="F237" s="179">
        <f t="shared" si="40"/>
        <v>186.97399999999999</v>
      </c>
      <c r="G237" s="179">
        <f t="shared" si="41"/>
        <v>5318.2881399999997</v>
      </c>
      <c r="H237" s="142">
        <f>'05-2021'!P243</f>
        <v>0</v>
      </c>
      <c r="I237" s="180">
        <f t="shared" si="42"/>
        <v>186.97399999999999</v>
      </c>
      <c r="J237" s="143">
        <f t="shared" si="43"/>
        <v>28.443998309925444</v>
      </c>
      <c r="K237" s="241">
        <v>2.85</v>
      </c>
      <c r="L237" s="144">
        <f t="shared" si="44"/>
        <v>37.74</v>
      </c>
      <c r="M237" s="143">
        <f t="shared" si="47"/>
        <v>39.467726077497858</v>
      </c>
      <c r="N237" s="143">
        <f t="shared" si="48"/>
        <v>0</v>
      </c>
      <c r="O237" s="143">
        <f t="shared" si="49"/>
        <v>21.206728953433903</v>
      </c>
      <c r="P237" s="143">
        <f t="shared" si="50"/>
        <v>29.301283654346502</v>
      </c>
      <c r="Q237" s="143">
        <f t="shared" si="51"/>
        <v>0</v>
      </c>
      <c r="R237" s="143">
        <f t="shared" si="45"/>
        <v>39.467726077497858</v>
      </c>
      <c r="S237" s="140">
        <f t="shared" si="46"/>
        <v>0</v>
      </c>
      <c r="T237" s="145">
        <f t="shared" si="52"/>
        <v>0</v>
      </c>
    </row>
    <row r="238" spans="1:20" x14ac:dyDescent="0.25">
      <c r="A238" s="126">
        <f>'05-2021'!A244</f>
        <v>44326.708333332768</v>
      </c>
      <c r="B238" s="181">
        <v>338.75799999999998</v>
      </c>
      <c r="C238" s="182">
        <v>9652.2316940000001</v>
      </c>
      <c r="D238" s="181">
        <v>157.273</v>
      </c>
      <c r="E238" s="182">
        <v>4481.18</v>
      </c>
      <c r="F238" s="179">
        <f t="shared" si="40"/>
        <v>181.48499999999999</v>
      </c>
      <c r="G238" s="179">
        <f t="shared" si="41"/>
        <v>5171.0516939999998</v>
      </c>
      <c r="H238" s="142">
        <f>'05-2021'!P244</f>
        <v>0</v>
      </c>
      <c r="I238" s="180">
        <f t="shared" si="42"/>
        <v>181.48499999999999</v>
      </c>
      <c r="J238" s="143">
        <f t="shared" si="43"/>
        <v>28.492997735350031</v>
      </c>
      <c r="K238" s="241">
        <v>2.85</v>
      </c>
      <c r="L238" s="144">
        <f t="shared" si="44"/>
        <v>37.74</v>
      </c>
      <c r="M238" s="143">
        <f t="shared" si="47"/>
        <v>39.467726077497858</v>
      </c>
      <c r="N238" s="143">
        <f t="shared" si="48"/>
        <v>0</v>
      </c>
      <c r="O238" s="143">
        <f t="shared" si="49"/>
        <v>21.206728953433903</v>
      </c>
      <c r="P238" s="143">
        <f t="shared" si="50"/>
        <v>29.301283654346502</v>
      </c>
      <c r="Q238" s="143">
        <f t="shared" si="51"/>
        <v>0</v>
      </c>
      <c r="R238" s="143">
        <f t="shared" si="45"/>
        <v>39.467726077497858</v>
      </c>
      <c r="S238" s="140">
        <f t="shared" si="46"/>
        <v>0</v>
      </c>
      <c r="T238" s="145">
        <f t="shared" si="52"/>
        <v>0</v>
      </c>
    </row>
    <row r="239" spans="1:20" x14ac:dyDescent="0.25">
      <c r="A239" s="126">
        <f>'05-2021'!A245</f>
        <v>44326.749999999432</v>
      </c>
      <c r="B239" s="181">
        <v>360.46100000000001</v>
      </c>
      <c r="C239" s="182">
        <v>9249.7897209999992</v>
      </c>
      <c r="D239" s="181">
        <v>174.31299999999999</v>
      </c>
      <c r="E239" s="182">
        <v>4473.0410000000002</v>
      </c>
      <c r="F239" s="179">
        <f t="shared" si="40"/>
        <v>186.14800000000002</v>
      </c>
      <c r="G239" s="179">
        <f t="shared" si="41"/>
        <v>4776.748720999999</v>
      </c>
      <c r="H239" s="142">
        <f>'05-2021'!P245</f>
        <v>0</v>
      </c>
      <c r="I239" s="180">
        <f t="shared" si="42"/>
        <v>186.14800000000002</v>
      </c>
      <c r="J239" s="143">
        <f t="shared" si="43"/>
        <v>25.661026285536231</v>
      </c>
      <c r="K239" s="241">
        <v>2.85</v>
      </c>
      <c r="L239" s="144">
        <f t="shared" si="44"/>
        <v>37.74</v>
      </c>
      <c r="M239" s="143">
        <f t="shared" si="47"/>
        <v>39.467726077497858</v>
      </c>
      <c r="N239" s="143">
        <f t="shared" si="48"/>
        <v>0</v>
      </c>
      <c r="O239" s="143">
        <f t="shared" si="49"/>
        <v>21.206728953433903</v>
      </c>
      <c r="P239" s="143">
        <f t="shared" si="50"/>
        <v>29.301283654346502</v>
      </c>
      <c r="Q239" s="143">
        <f t="shared" si="51"/>
        <v>0</v>
      </c>
      <c r="R239" s="143">
        <f t="shared" si="45"/>
        <v>39.467726077497858</v>
      </c>
      <c r="S239" s="140">
        <f t="shared" si="46"/>
        <v>0</v>
      </c>
      <c r="T239" s="145">
        <f t="shared" si="52"/>
        <v>0</v>
      </c>
    </row>
    <row r="240" spans="1:20" x14ac:dyDescent="0.25">
      <c r="A240" s="126">
        <f>'05-2021'!A246</f>
        <v>44326.791666666097</v>
      </c>
      <c r="B240" s="181">
        <v>284.97800000000001</v>
      </c>
      <c r="C240" s="182">
        <v>8223.8951240000006</v>
      </c>
      <c r="D240" s="181">
        <v>163.096</v>
      </c>
      <c r="E240" s="182">
        <v>4706.6149999999998</v>
      </c>
      <c r="F240" s="179">
        <f t="shared" si="40"/>
        <v>121.88200000000001</v>
      </c>
      <c r="G240" s="179">
        <f t="shared" si="41"/>
        <v>3517.2801240000008</v>
      </c>
      <c r="H240" s="142">
        <f>'05-2021'!P246</f>
        <v>0</v>
      </c>
      <c r="I240" s="180">
        <f t="shared" si="42"/>
        <v>121.88200000000001</v>
      </c>
      <c r="J240" s="143">
        <f t="shared" si="43"/>
        <v>28.858076861226436</v>
      </c>
      <c r="K240" s="241">
        <v>2.85</v>
      </c>
      <c r="L240" s="144">
        <f t="shared" si="44"/>
        <v>37.74</v>
      </c>
      <c r="M240" s="143">
        <f t="shared" si="47"/>
        <v>39.467726077497858</v>
      </c>
      <c r="N240" s="143">
        <f t="shared" si="48"/>
        <v>0</v>
      </c>
      <c r="O240" s="143">
        <f t="shared" si="49"/>
        <v>21.206728953433903</v>
      </c>
      <c r="P240" s="143">
        <f t="shared" si="50"/>
        <v>29.301283654346502</v>
      </c>
      <c r="Q240" s="143">
        <f t="shared" si="51"/>
        <v>0</v>
      </c>
      <c r="R240" s="143">
        <f t="shared" si="45"/>
        <v>39.467726077497858</v>
      </c>
      <c r="S240" s="140">
        <f t="shared" si="46"/>
        <v>0</v>
      </c>
      <c r="T240" s="145">
        <f t="shared" si="52"/>
        <v>0</v>
      </c>
    </row>
    <row r="241" spans="1:20" x14ac:dyDescent="0.25">
      <c r="A241" s="126">
        <f>'05-2021'!A247</f>
        <v>44326.833333332761</v>
      </c>
      <c r="B241" s="181">
        <v>274.76100000000002</v>
      </c>
      <c r="C241" s="182">
        <v>8079.8967270000003</v>
      </c>
      <c r="D241" s="181">
        <v>212.21799999999999</v>
      </c>
      <c r="E241" s="182">
        <v>6240.6970000000001</v>
      </c>
      <c r="F241" s="179">
        <f t="shared" si="40"/>
        <v>62.543000000000035</v>
      </c>
      <c r="G241" s="179">
        <f t="shared" si="41"/>
        <v>1839.1997270000002</v>
      </c>
      <c r="H241" s="142">
        <f>'05-2021'!P247</f>
        <v>0</v>
      </c>
      <c r="I241" s="180">
        <f t="shared" si="42"/>
        <v>62.543000000000035</v>
      </c>
      <c r="J241" s="143">
        <f t="shared" si="43"/>
        <v>29.406963641014968</v>
      </c>
      <c r="K241" s="241">
        <v>2.85</v>
      </c>
      <c r="L241" s="144">
        <f t="shared" si="44"/>
        <v>37.74</v>
      </c>
      <c r="M241" s="143">
        <f t="shared" si="47"/>
        <v>39.467726077497858</v>
      </c>
      <c r="N241" s="143">
        <f t="shared" si="48"/>
        <v>0</v>
      </c>
      <c r="O241" s="143">
        <f t="shared" si="49"/>
        <v>21.206728953433903</v>
      </c>
      <c r="P241" s="143">
        <f t="shared" si="50"/>
        <v>29.301283654346502</v>
      </c>
      <c r="Q241" s="143">
        <f t="shared" si="51"/>
        <v>0</v>
      </c>
      <c r="R241" s="143">
        <f t="shared" si="45"/>
        <v>39.467726077497858</v>
      </c>
      <c r="S241" s="140">
        <f t="shared" si="46"/>
        <v>0</v>
      </c>
      <c r="T241" s="145">
        <f t="shared" si="52"/>
        <v>0</v>
      </c>
    </row>
    <row r="242" spans="1:20" x14ac:dyDescent="0.25">
      <c r="A242" s="126">
        <f>'05-2021'!A248</f>
        <v>44326.874999999425</v>
      </c>
      <c r="B242" s="181">
        <v>239.02</v>
      </c>
      <c r="C242" s="182">
        <v>7992.8288000000002</v>
      </c>
      <c r="D242" s="181">
        <v>239.02</v>
      </c>
      <c r="E242" s="182">
        <v>7992.8289999999997</v>
      </c>
      <c r="F242" s="179">
        <f t="shared" si="40"/>
        <v>0</v>
      </c>
      <c r="G242" s="179">
        <f t="shared" si="41"/>
        <v>-1.9999999949504854E-4</v>
      </c>
      <c r="H242" s="142">
        <f>'05-2021'!P248</f>
        <v>0</v>
      </c>
      <c r="I242" s="180">
        <f t="shared" si="42"/>
        <v>0</v>
      </c>
      <c r="J242" s="143">
        <f t="shared" si="43"/>
        <v>0</v>
      </c>
      <c r="K242" s="241">
        <v>2.85</v>
      </c>
      <c r="L242" s="144">
        <f t="shared" si="44"/>
        <v>37.74</v>
      </c>
      <c r="M242" s="143">
        <f t="shared" si="47"/>
        <v>39.467726077497858</v>
      </c>
      <c r="N242" s="143">
        <f t="shared" si="48"/>
        <v>0</v>
      </c>
      <c r="O242" s="143">
        <f t="shared" si="49"/>
        <v>21.206728953433903</v>
      </c>
      <c r="P242" s="143">
        <f t="shared" si="50"/>
        <v>29.301283654346502</v>
      </c>
      <c r="Q242" s="143">
        <f t="shared" si="51"/>
        <v>0</v>
      </c>
      <c r="R242" s="143">
        <f t="shared" si="45"/>
        <v>39.467726077497858</v>
      </c>
      <c r="S242" s="140">
        <f t="shared" si="46"/>
        <v>0</v>
      </c>
      <c r="T242" s="145">
        <f t="shared" si="52"/>
        <v>0</v>
      </c>
    </row>
    <row r="243" spans="1:20" x14ac:dyDescent="0.25">
      <c r="A243" s="126">
        <f>'05-2021'!A249</f>
        <v>44326.916666666089</v>
      </c>
      <c r="B243" s="181">
        <v>255.68299999999999</v>
      </c>
      <c r="C243" s="182">
        <v>6507.1323499999999</v>
      </c>
      <c r="D243" s="181">
        <v>47.968000000000004</v>
      </c>
      <c r="E243" s="182">
        <v>1220.7750000000001</v>
      </c>
      <c r="F243" s="179">
        <f t="shared" si="40"/>
        <v>207.71499999999997</v>
      </c>
      <c r="G243" s="179">
        <f t="shared" si="41"/>
        <v>5286.3573500000002</v>
      </c>
      <c r="H243" s="142">
        <f>'05-2021'!P249</f>
        <v>0</v>
      </c>
      <c r="I243" s="180">
        <f t="shared" si="42"/>
        <v>207.71499999999997</v>
      </c>
      <c r="J243" s="143">
        <f t="shared" si="43"/>
        <v>25.450051031461381</v>
      </c>
      <c r="K243" s="241">
        <v>2.85</v>
      </c>
      <c r="L243" s="144">
        <f t="shared" si="44"/>
        <v>37.74</v>
      </c>
      <c r="M243" s="143">
        <f t="shared" si="47"/>
        <v>39.467726077497858</v>
      </c>
      <c r="N243" s="143">
        <f t="shared" si="48"/>
        <v>0</v>
      </c>
      <c r="O243" s="143">
        <f t="shared" si="49"/>
        <v>21.206728953433903</v>
      </c>
      <c r="P243" s="143">
        <f t="shared" si="50"/>
        <v>29.301283654346502</v>
      </c>
      <c r="Q243" s="143">
        <f t="shared" si="51"/>
        <v>0</v>
      </c>
      <c r="R243" s="143">
        <f t="shared" si="45"/>
        <v>39.467726077497858</v>
      </c>
      <c r="S243" s="140">
        <f t="shared" si="46"/>
        <v>0</v>
      </c>
      <c r="T243" s="145">
        <f t="shared" si="52"/>
        <v>0</v>
      </c>
    </row>
    <row r="244" spans="1:20" x14ac:dyDescent="0.25">
      <c r="A244" s="126">
        <f>'05-2021'!A250</f>
        <v>44326.958333332754</v>
      </c>
      <c r="B244" s="181">
        <v>239.70400000000001</v>
      </c>
      <c r="C244" s="182">
        <v>5636.6395599999996</v>
      </c>
      <c r="D244" s="181">
        <v>50.698999999999998</v>
      </c>
      <c r="E244" s="182">
        <v>1192.183</v>
      </c>
      <c r="F244" s="179">
        <f t="shared" si="40"/>
        <v>189.005</v>
      </c>
      <c r="G244" s="179">
        <f t="shared" si="41"/>
        <v>4444.4565599999996</v>
      </c>
      <c r="H244" s="142">
        <f>'05-2021'!P250</f>
        <v>0</v>
      </c>
      <c r="I244" s="180">
        <f t="shared" si="42"/>
        <v>189.005</v>
      </c>
      <c r="J244" s="143">
        <f t="shared" si="43"/>
        <v>23.515021084098304</v>
      </c>
      <c r="K244" s="241">
        <v>2.85</v>
      </c>
      <c r="L244" s="144">
        <f t="shared" si="44"/>
        <v>37.74</v>
      </c>
      <c r="M244" s="143">
        <f t="shared" si="47"/>
        <v>39.467726077497858</v>
      </c>
      <c r="N244" s="143">
        <f t="shared" si="48"/>
        <v>0</v>
      </c>
      <c r="O244" s="143">
        <f t="shared" si="49"/>
        <v>21.206728953433903</v>
      </c>
      <c r="P244" s="143">
        <f t="shared" si="50"/>
        <v>29.301283654346502</v>
      </c>
      <c r="Q244" s="143">
        <f t="shared" si="51"/>
        <v>0</v>
      </c>
      <c r="R244" s="143">
        <f t="shared" si="45"/>
        <v>39.467726077497858</v>
      </c>
      <c r="S244" s="140">
        <f t="shared" si="46"/>
        <v>0</v>
      </c>
      <c r="T244" s="145">
        <f t="shared" si="52"/>
        <v>0</v>
      </c>
    </row>
    <row r="245" spans="1:20" x14ac:dyDescent="0.25">
      <c r="A245" s="126">
        <f>'05-2021'!A251</f>
        <v>44326.999999999418</v>
      </c>
      <c r="B245" s="181">
        <v>127.34</v>
      </c>
      <c r="C245" s="182">
        <v>2884.7607200000002</v>
      </c>
      <c r="D245" s="181">
        <v>0</v>
      </c>
      <c r="E245" s="182">
        <v>0</v>
      </c>
      <c r="F245" s="179">
        <f t="shared" si="40"/>
        <v>127.34</v>
      </c>
      <c r="G245" s="179">
        <f t="shared" si="41"/>
        <v>2884.7607200000002</v>
      </c>
      <c r="H245" s="142">
        <f>'05-2021'!P251</f>
        <v>0</v>
      </c>
      <c r="I245" s="180">
        <f t="shared" si="42"/>
        <v>127.34</v>
      </c>
      <c r="J245" s="143">
        <f t="shared" si="43"/>
        <v>22.654002827077118</v>
      </c>
      <c r="K245" s="241">
        <v>2.85</v>
      </c>
      <c r="L245" s="144">
        <f t="shared" si="44"/>
        <v>37.74</v>
      </c>
      <c r="M245" s="143">
        <f t="shared" si="47"/>
        <v>39.467726077497858</v>
      </c>
      <c r="N245" s="143">
        <f t="shared" si="48"/>
        <v>0</v>
      </c>
      <c r="O245" s="143">
        <f t="shared" si="49"/>
        <v>21.206728953433903</v>
      </c>
      <c r="P245" s="143">
        <f t="shared" si="50"/>
        <v>29.301283654346502</v>
      </c>
      <c r="Q245" s="143">
        <f t="shared" si="51"/>
        <v>0</v>
      </c>
      <c r="R245" s="143">
        <f t="shared" si="45"/>
        <v>39.467726077497858</v>
      </c>
      <c r="S245" s="140">
        <f t="shared" si="46"/>
        <v>0</v>
      </c>
      <c r="T245" s="145">
        <f t="shared" si="52"/>
        <v>0</v>
      </c>
    </row>
    <row r="246" spans="1:20" x14ac:dyDescent="0.25">
      <c r="A246" s="126">
        <f>'05-2021'!A252</f>
        <v>44327.041666666082</v>
      </c>
      <c r="B246" s="181">
        <v>372.3</v>
      </c>
      <c r="C246" s="182">
        <v>8365.5810000000001</v>
      </c>
      <c r="D246" s="181">
        <v>229.23500000000001</v>
      </c>
      <c r="E246" s="182">
        <v>5150.9059999999999</v>
      </c>
      <c r="F246" s="179">
        <f t="shared" si="40"/>
        <v>143.065</v>
      </c>
      <c r="G246" s="179">
        <f t="shared" si="41"/>
        <v>3214.6750000000002</v>
      </c>
      <c r="H246" s="142">
        <f>'05-2021'!P252</f>
        <v>0</v>
      </c>
      <c r="I246" s="180">
        <f t="shared" si="42"/>
        <v>143.065</v>
      </c>
      <c r="J246" s="143">
        <f t="shared" si="43"/>
        <v>22.470031104742603</v>
      </c>
      <c r="K246" s="241">
        <v>2.88</v>
      </c>
      <c r="L246" s="144">
        <f t="shared" si="44"/>
        <v>38.052</v>
      </c>
      <c r="M246" s="143">
        <f t="shared" si="47"/>
        <v>39.467726077497858</v>
      </c>
      <c r="N246" s="143">
        <f t="shared" si="48"/>
        <v>0</v>
      </c>
      <c r="O246" s="143">
        <f t="shared" si="49"/>
        <v>21.206728953433903</v>
      </c>
      <c r="P246" s="143">
        <f t="shared" si="50"/>
        <v>29.301283654346502</v>
      </c>
      <c r="Q246" s="143">
        <f t="shared" si="51"/>
        <v>0</v>
      </c>
      <c r="R246" s="143">
        <f t="shared" si="45"/>
        <v>39.467726077497858</v>
      </c>
      <c r="S246" s="140">
        <f t="shared" si="46"/>
        <v>0</v>
      </c>
      <c r="T246" s="145">
        <f t="shared" si="52"/>
        <v>0</v>
      </c>
    </row>
    <row r="247" spans="1:20" x14ac:dyDescent="0.25">
      <c r="A247" s="126">
        <f>'05-2021'!A253</f>
        <v>44327.083333332746</v>
      </c>
      <c r="B247" s="181">
        <v>358.9</v>
      </c>
      <c r="C247" s="182">
        <v>7235.424</v>
      </c>
      <c r="D247" s="181">
        <v>213.828</v>
      </c>
      <c r="E247" s="182">
        <v>4310.768</v>
      </c>
      <c r="F247" s="179">
        <f t="shared" si="40"/>
        <v>145.07199999999997</v>
      </c>
      <c r="G247" s="179">
        <f t="shared" si="41"/>
        <v>2924.6559999999999</v>
      </c>
      <c r="H247" s="142">
        <f>'05-2021'!P253</f>
        <v>0</v>
      </c>
      <c r="I247" s="180">
        <f t="shared" si="42"/>
        <v>145.07199999999997</v>
      </c>
      <c r="J247" s="143">
        <f t="shared" si="43"/>
        <v>20.160030881217605</v>
      </c>
      <c r="K247" s="241">
        <v>2.88</v>
      </c>
      <c r="L247" s="144">
        <f t="shared" si="44"/>
        <v>38.052</v>
      </c>
      <c r="M247" s="143">
        <f t="shared" si="47"/>
        <v>39.467726077497858</v>
      </c>
      <c r="N247" s="143">
        <f t="shared" si="48"/>
        <v>0</v>
      </c>
      <c r="O247" s="143">
        <f t="shared" si="49"/>
        <v>21.206728953433903</v>
      </c>
      <c r="P247" s="143">
        <f t="shared" si="50"/>
        <v>29.301283654346502</v>
      </c>
      <c r="Q247" s="143">
        <f t="shared" si="51"/>
        <v>0</v>
      </c>
      <c r="R247" s="143">
        <f t="shared" si="45"/>
        <v>39.467726077497858</v>
      </c>
      <c r="S247" s="140">
        <f t="shared" si="46"/>
        <v>0</v>
      </c>
      <c r="T247" s="145">
        <f t="shared" si="52"/>
        <v>0</v>
      </c>
    </row>
    <row r="248" spans="1:20" x14ac:dyDescent="0.25">
      <c r="A248" s="126">
        <f>'05-2021'!A254</f>
        <v>44327.124999999411</v>
      </c>
      <c r="B248" s="181">
        <v>350.4</v>
      </c>
      <c r="C248" s="182">
        <v>6860.8320000000003</v>
      </c>
      <c r="D248" s="181">
        <v>207.71899999999999</v>
      </c>
      <c r="E248" s="182">
        <v>4067.1460000000002</v>
      </c>
      <c r="F248" s="179">
        <f t="shared" si="40"/>
        <v>142.68099999999998</v>
      </c>
      <c r="G248" s="179">
        <f t="shared" si="41"/>
        <v>2793.6860000000001</v>
      </c>
      <c r="H248" s="142">
        <f>'05-2021'!P254</f>
        <v>0</v>
      </c>
      <c r="I248" s="180">
        <f t="shared" si="42"/>
        <v>142.68099999999998</v>
      </c>
      <c r="J248" s="143">
        <f t="shared" si="43"/>
        <v>19.579944071039595</v>
      </c>
      <c r="K248" s="241">
        <v>2.88</v>
      </c>
      <c r="L248" s="144">
        <f t="shared" si="44"/>
        <v>38.052</v>
      </c>
      <c r="M248" s="143">
        <f t="shared" si="47"/>
        <v>39.467726077497858</v>
      </c>
      <c r="N248" s="143">
        <f t="shared" si="48"/>
        <v>0</v>
      </c>
      <c r="O248" s="143">
        <f t="shared" si="49"/>
        <v>21.206728953433903</v>
      </c>
      <c r="P248" s="143">
        <f t="shared" si="50"/>
        <v>29.301283654346502</v>
      </c>
      <c r="Q248" s="143">
        <f t="shared" si="51"/>
        <v>0</v>
      </c>
      <c r="R248" s="143">
        <f t="shared" si="45"/>
        <v>39.467726077497858</v>
      </c>
      <c r="S248" s="140">
        <f t="shared" si="46"/>
        <v>0</v>
      </c>
      <c r="T248" s="145">
        <f t="shared" si="52"/>
        <v>0</v>
      </c>
    </row>
    <row r="249" spans="1:20" x14ac:dyDescent="0.25">
      <c r="A249" s="126">
        <f>'05-2021'!A255</f>
        <v>44327.166666666075</v>
      </c>
      <c r="B249" s="181">
        <v>339.6</v>
      </c>
      <c r="C249" s="182">
        <v>6737.6639999999998</v>
      </c>
      <c r="D249" s="181">
        <v>190.334</v>
      </c>
      <c r="E249" s="182">
        <v>3776.2269999999999</v>
      </c>
      <c r="F249" s="179">
        <f t="shared" si="40"/>
        <v>149.26600000000002</v>
      </c>
      <c r="G249" s="179">
        <f t="shared" si="41"/>
        <v>2961.4369999999999</v>
      </c>
      <c r="H249" s="142">
        <f>'05-2021'!P255</f>
        <v>0</v>
      </c>
      <c r="I249" s="180">
        <f t="shared" si="42"/>
        <v>149.26600000000002</v>
      </c>
      <c r="J249" s="143">
        <f t="shared" si="43"/>
        <v>19.839997052242303</v>
      </c>
      <c r="K249" s="241">
        <v>2.88</v>
      </c>
      <c r="L249" s="144">
        <f t="shared" si="44"/>
        <v>38.052</v>
      </c>
      <c r="M249" s="143">
        <f t="shared" si="47"/>
        <v>39.467726077497858</v>
      </c>
      <c r="N249" s="143">
        <f t="shared" si="48"/>
        <v>0</v>
      </c>
      <c r="O249" s="143">
        <f t="shared" si="49"/>
        <v>21.206728953433903</v>
      </c>
      <c r="P249" s="143">
        <f t="shared" si="50"/>
        <v>29.301283654346502</v>
      </c>
      <c r="Q249" s="143">
        <f t="shared" si="51"/>
        <v>0</v>
      </c>
      <c r="R249" s="143">
        <f t="shared" si="45"/>
        <v>39.467726077497858</v>
      </c>
      <c r="S249" s="140">
        <f t="shared" si="46"/>
        <v>0</v>
      </c>
      <c r="T249" s="145">
        <f t="shared" si="52"/>
        <v>0</v>
      </c>
    </row>
    <row r="250" spans="1:20" x14ac:dyDescent="0.25">
      <c r="A250" s="126">
        <f>'05-2021'!A256</f>
        <v>44327.208333332739</v>
      </c>
      <c r="B250" s="181">
        <v>355.9</v>
      </c>
      <c r="C250" s="182">
        <v>7399.1610000000001</v>
      </c>
      <c r="D250" s="181">
        <v>200.25899999999999</v>
      </c>
      <c r="E250" s="182">
        <v>4163.393</v>
      </c>
      <c r="F250" s="179">
        <f t="shared" si="40"/>
        <v>155.64099999999999</v>
      </c>
      <c r="G250" s="179">
        <f t="shared" si="41"/>
        <v>3235.768</v>
      </c>
      <c r="H250" s="142">
        <f>'05-2021'!P256</f>
        <v>0</v>
      </c>
      <c r="I250" s="180">
        <f t="shared" si="42"/>
        <v>155.64099999999999</v>
      </c>
      <c r="J250" s="143">
        <f t="shared" si="43"/>
        <v>20.789946093895569</v>
      </c>
      <c r="K250" s="241">
        <v>2.88</v>
      </c>
      <c r="L250" s="144">
        <f t="shared" si="44"/>
        <v>38.052</v>
      </c>
      <c r="M250" s="143">
        <f t="shared" si="47"/>
        <v>39.467726077497858</v>
      </c>
      <c r="N250" s="143">
        <f t="shared" si="48"/>
        <v>0</v>
      </c>
      <c r="O250" s="143">
        <f t="shared" si="49"/>
        <v>21.206728953433903</v>
      </c>
      <c r="P250" s="143">
        <f t="shared" si="50"/>
        <v>29.301283654346502</v>
      </c>
      <c r="Q250" s="143">
        <f t="shared" si="51"/>
        <v>0</v>
      </c>
      <c r="R250" s="143">
        <f t="shared" si="45"/>
        <v>39.467726077497858</v>
      </c>
      <c r="S250" s="140">
        <f t="shared" si="46"/>
        <v>0</v>
      </c>
      <c r="T250" s="145">
        <f t="shared" si="52"/>
        <v>0</v>
      </c>
    </row>
    <row r="251" spans="1:20" x14ac:dyDescent="0.25">
      <c r="A251" s="126">
        <f>'05-2021'!A257</f>
        <v>44327.249999999403</v>
      </c>
      <c r="B251" s="181">
        <v>378.6</v>
      </c>
      <c r="C251" s="182">
        <v>8783.52</v>
      </c>
      <c r="D251" s="181">
        <v>194.97300000000001</v>
      </c>
      <c r="E251" s="182">
        <v>4523.3639999999996</v>
      </c>
      <c r="F251" s="179">
        <f t="shared" si="40"/>
        <v>183.62700000000001</v>
      </c>
      <c r="G251" s="179">
        <f t="shared" si="41"/>
        <v>4260.1560000000009</v>
      </c>
      <c r="H251" s="142">
        <f>'05-2021'!P257</f>
        <v>0</v>
      </c>
      <c r="I251" s="180">
        <f t="shared" si="42"/>
        <v>183.62700000000001</v>
      </c>
      <c r="J251" s="143">
        <f t="shared" si="43"/>
        <v>23.200052279893484</v>
      </c>
      <c r="K251" s="241">
        <v>2.88</v>
      </c>
      <c r="L251" s="144">
        <f t="shared" si="44"/>
        <v>38.052</v>
      </c>
      <c r="M251" s="143">
        <f t="shared" si="47"/>
        <v>39.467726077497858</v>
      </c>
      <c r="N251" s="143">
        <f t="shared" si="48"/>
        <v>0</v>
      </c>
      <c r="O251" s="143">
        <f t="shared" si="49"/>
        <v>21.206728953433903</v>
      </c>
      <c r="P251" s="143">
        <f t="shared" si="50"/>
        <v>29.301283654346502</v>
      </c>
      <c r="Q251" s="143">
        <f t="shared" si="51"/>
        <v>0</v>
      </c>
      <c r="R251" s="143">
        <f t="shared" si="45"/>
        <v>39.467726077497858</v>
      </c>
      <c r="S251" s="140">
        <f t="shared" si="46"/>
        <v>0</v>
      </c>
      <c r="T251" s="145">
        <f t="shared" si="52"/>
        <v>0</v>
      </c>
    </row>
    <row r="252" spans="1:20" x14ac:dyDescent="0.25">
      <c r="A252" s="126">
        <f>'05-2021'!A258</f>
        <v>44327.291666666068</v>
      </c>
      <c r="B252" s="181">
        <v>260.39999999999998</v>
      </c>
      <c r="C252" s="182">
        <v>8098.44</v>
      </c>
      <c r="D252" s="181">
        <v>69.460999999999999</v>
      </c>
      <c r="E252" s="182">
        <v>2160.2370000000001</v>
      </c>
      <c r="F252" s="179">
        <f t="shared" si="40"/>
        <v>190.93899999999996</v>
      </c>
      <c r="G252" s="179">
        <f t="shared" si="41"/>
        <v>5938.2029999999995</v>
      </c>
      <c r="H252" s="142">
        <f>'05-2021'!P258</f>
        <v>0</v>
      </c>
      <c r="I252" s="180">
        <f t="shared" si="42"/>
        <v>190.93899999999996</v>
      </c>
      <c r="J252" s="143">
        <f t="shared" si="43"/>
        <v>31.100000523727477</v>
      </c>
      <c r="K252" s="241">
        <v>2.88</v>
      </c>
      <c r="L252" s="144">
        <f t="shared" si="44"/>
        <v>38.052</v>
      </c>
      <c r="M252" s="143">
        <f t="shared" si="47"/>
        <v>39.467726077497858</v>
      </c>
      <c r="N252" s="143">
        <f t="shared" si="48"/>
        <v>0</v>
      </c>
      <c r="O252" s="143">
        <f t="shared" si="49"/>
        <v>21.206728953433903</v>
      </c>
      <c r="P252" s="143">
        <f t="shared" si="50"/>
        <v>29.301283654346502</v>
      </c>
      <c r="Q252" s="143">
        <f t="shared" si="51"/>
        <v>0</v>
      </c>
      <c r="R252" s="143">
        <f t="shared" si="45"/>
        <v>39.467726077497858</v>
      </c>
      <c r="S252" s="140">
        <f t="shared" si="46"/>
        <v>0</v>
      </c>
      <c r="T252" s="145">
        <f t="shared" si="52"/>
        <v>0</v>
      </c>
    </row>
    <row r="253" spans="1:20" x14ac:dyDescent="0.25">
      <c r="A253" s="126">
        <f>'05-2021'!A259</f>
        <v>44327.333333332732</v>
      </c>
      <c r="B253" s="181">
        <v>210.572</v>
      </c>
      <c r="C253" s="182">
        <v>5965.1410400000004</v>
      </c>
      <c r="D253" s="181">
        <v>0</v>
      </c>
      <c r="E253" s="182">
        <v>0</v>
      </c>
      <c r="F253" s="179">
        <f t="shared" si="40"/>
        <v>210.572</v>
      </c>
      <c r="G253" s="179">
        <f t="shared" si="41"/>
        <v>5965.1410400000004</v>
      </c>
      <c r="H253" s="142">
        <f>'05-2021'!P259</f>
        <v>0</v>
      </c>
      <c r="I253" s="180">
        <f t="shared" si="42"/>
        <v>210.572</v>
      </c>
      <c r="J253" s="143">
        <f t="shared" si="43"/>
        <v>28.328272704823053</v>
      </c>
      <c r="K253" s="241">
        <v>2.88</v>
      </c>
      <c r="L253" s="144">
        <f t="shared" si="44"/>
        <v>38.052</v>
      </c>
      <c r="M253" s="143">
        <f t="shared" si="47"/>
        <v>39.467726077497858</v>
      </c>
      <c r="N253" s="143">
        <f t="shared" si="48"/>
        <v>0</v>
      </c>
      <c r="O253" s="143">
        <f t="shared" si="49"/>
        <v>21.206728953433903</v>
      </c>
      <c r="P253" s="143">
        <f t="shared" si="50"/>
        <v>29.301283654346502</v>
      </c>
      <c r="Q253" s="143">
        <f t="shared" si="51"/>
        <v>0</v>
      </c>
      <c r="R253" s="143">
        <f t="shared" si="45"/>
        <v>39.467726077497858</v>
      </c>
      <c r="S253" s="140">
        <f t="shared" si="46"/>
        <v>0</v>
      </c>
      <c r="T253" s="145">
        <f t="shared" si="52"/>
        <v>0</v>
      </c>
    </row>
    <row r="254" spans="1:20" x14ac:dyDescent="0.25">
      <c r="A254" s="126">
        <f>'05-2021'!A260</f>
        <v>44327.374999999396</v>
      </c>
      <c r="B254" s="181">
        <v>186.768</v>
      </c>
      <c r="C254" s="182">
        <v>5329.29162</v>
      </c>
      <c r="D254" s="181">
        <v>0</v>
      </c>
      <c r="E254" s="182">
        <v>0</v>
      </c>
      <c r="F254" s="179">
        <f t="shared" si="40"/>
        <v>186.768</v>
      </c>
      <c r="G254" s="179">
        <f t="shared" si="41"/>
        <v>5329.29162</v>
      </c>
      <c r="H254" s="142">
        <f>'05-2021'!P260</f>
        <v>0</v>
      </c>
      <c r="I254" s="180">
        <f t="shared" si="42"/>
        <v>186.768</v>
      </c>
      <c r="J254" s="143">
        <f t="shared" si="43"/>
        <v>28.534286494474429</v>
      </c>
      <c r="K254" s="241">
        <v>2.88</v>
      </c>
      <c r="L254" s="144">
        <f t="shared" si="44"/>
        <v>38.052</v>
      </c>
      <c r="M254" s="143">
        <f t="shared" si="47"/>
        <v>39.467726077497858</v>
      </c>
      <c r="N254" s="143">
        <f t="shared" si="48"/>
        <v>0</v>
      </c>
      <c r="O254" s="143">
        <f t="shared" si="49"/>
        <v>21.206728953433903</v>
      </c>
      <c r="P254" s="143">
        <f t="shared" si="50"/>
        <v>29.301283654346502</v>
      </c>
      <c r="Q254" s="143">
        <f t="shared" si="51"/>
        <v>0</v>
      </c>
      <c r="R254" s="143">
        <f t="shared" si="45"/>
        <v>39.467726077497858</v>
      </c>
      <c r="S254" s="140">
        <f t="shared" si="46"/>
        <v>0</v>
      </c>
      <c r="T254" s="145">
        <f t="shared" si="52"/>
        <v>0</v>
      </c>
    </row>
    <row r="255" spans="1:20" x14ac:dyDescent="0.25">
      <c r="A255" s="126">
        <f>'05-2021'!A261</f>
        <v>44327.41666666606</v>
      </c>
      <c r="B255" s="181">
        <v>141.101</v>
      </c>
      <c r="C255" s="182">
        <v>3977.1764270000003</v>
      </c>
      <c r="D255" s="181">
        <v>0</v>
      </c>
      <c r="E255" s="182">
        <v>0</v>
      </c>
      <c r="F255" s="179">
        <f t="shared" si="40"/>
        <v>141.101</v>
      </c>
      <c r="G255" s="179">
        <f t="shared" si="41"/>
        <v>3977.1764270000003</v>
      </c>
      <c r="H255" s="142">
        <f>'05-2021'!P261</f>
        <v>0</v>
      </c>
      <c r="I255" s="180">
        <f t="shared" si="42"/>
        <v>141.101</v>
      </c>
      <c r="J255" s="143">
        <f t="shared" si="43"/>
        <v>28.186734516410233</v>
      </c>
      <c r="K255" s="241">
        <v>2.88</v>
      </c>
      <c r="L255" s="144">
        <f t="shared" si="44"/>
        <v>38.052</v>
      </c>
      <c r="M255" s="143">
        <f t="shared" si="47"/>
        <v>39.467726077497858</v>
      </c>
      <c r="N255" s="143">
        <f t="shared" si="48"/>
        <v>0</v>
      </c>
      <c r="O255" s="143">
        <f t="shared" si="49"/>
        <v>21.206728953433903</v>
      </c>
      <c r="P255" s="143">
        <f t="shared" si="50"/>
        <v>29.301283654346502</v>
      </c>
      <c r="Q255" s="143">
        <f t="shared" si="51"/>
        <v>0</v>
      </c>
      <c r="R255" s="143">
        <f t="shared" si="45"/>
        <v>39.467726077497858</v>
      </c>
      <c r="S255" s="140">
        <f t="shared" si="46"/>
        <v>0</v>
      </c>
      <c r="T255" s="145">
        <f t="shared" si="52"/>
        <v>0</v>
      </c>
    </row>
    <row r="256" spans="1:20" x14ac:dyDescent="0.25">
      <c r="A256" s="126">
        <f>'05-2021'!A262</f>
        <v>44327.458333332725</v>
      </c>
      <c r="B256" s="181">
        <v>109.2</v>
      </c>
      <c r="C256" s="182">
        <v>3310.944</v>
      </c>
      <c r="D256" s="181">
        <v>78.05</v>
      </c>
      <c r="E256" s="182">
        <v>2366.482</v>
      </c>
      <c r="F256" s="179">
        <f t="shared" si="40"/>
        <v>31.150000000000006</v>
      </c>
      <c r="G256" s="179">
        <f t="shared" si="41"/>
        <v>944.46199999999999</v>
      </c>
      <c r="H256" s="142">
        <f>'05-2021'!P262</f>
        <v>0</v>
      </c>
      <c r="I256" s="180">
        <f t="shared" si="42"/>
        <v>31.150000000000006</v>
      </c>
      <c r="J256" s="143">
        <f t="shared" si="43"/>
        <v>30.319807383627602</v>
      </c>
      <c r="K256" s="241">
        <v>2.88</v>
      </c>
      <c r="L256" s="144">
        <f t="shared" si="44"/>
        <v>38.052</v>
      </c>
      <c r="M256" s="143">
        <f t="shared" si="47"/>
        <v>39.467726077497858</v>
      </c>
      <c r="N256" s="143">
        <f t="shared" si="48"/>
        <v>0</v>
      </c>
      <c r="O256" s="143">
        <f t="shared" si="49"/>
        <v>21.206728953433903</v>
      </c>
      <c r="P256" s="143">
        <f t="shared" si="50"/>
        <v>29.301283654346502</v>
      </c>
      <c r="Q256" s="143">
        <f t="shared" si="51"/>
        <v>0</v>
      </c>
      <c r="R256" s="143">
        <f t="shared" si="45"/>
        <v>39.467726077497858</v>
      </c>
      <c r="S256" s="140">
        <f t="shared" si="46"/>
        <v>0</v>
      </c>
      <c r="T256" s="145">
        <f t="shared" si="52"/>
        <v>0</v>
      </c>
    </row>
    <row r="257" spans="1:20" x14ac:dyDescent="0.25">
      <c r="A257" s="126">
        <f>'05-2021'!A263</f>
        <v>44327.499999999389</v>
      </c>
      <c r="B257" s="181">
        <v>93.7</v>
      </c>
      <c r="C257" s="182">
        <v>2729.4810000000002</v>
      </c>
      <c r="D257" s="181">
        <v>37.323</v>
      </c>
      <c r="E257" s="182">
        <v>1087.23</v>
      </c>
      <c r="F257" s="179">
        <f t="shared" si="40"/>
        <v>56.377000000000002</v>
      </c>
      <c r="G257" s="179">
        <f t="shared" si="41"/>
        <v>1642.2510000000002</v>
      </c>
      <c r="H257" s="142">
        <f>'05-2021'!P263</f>
        <v>0</v>
      </c>
      <c r="I257" s="180">
        <f t="shared" si="42"/>
        <v>56.377000000000002</v>
      </c>
      <c r="J257" s="143">
        <f t="shared" si="43"/>
        <v>29.129804707593525</v>
      </c>
      <c r="K257" s="241">
        <v>2.88</v>
      </c>
      <c r="L257" s="144">
        <f t="shared" si="44"/>
        <v>38.052</v>
      </c>
      <c r="M257" s="143">
        <f t="shared" si="47"/>
        <v>39.467726077497858</v>
      </c>
      <c r="N257" s="143">
        <f t="shared" si="48"/>
        <v>0</v>
      </c>
      <c r="O257" s="143">
        <f t="shared" si="49"/>
        <v>21.206728953433903</v>
      </c>
      <c r="P257" s="143">
        <f t="shared" si="50"/>
        <v>29.301283654346502</v>
      </c>
      <c r="Q257" s="143">
        <f t="shared" si="51"/>
        <v>0</v>
      </c>
      <c r="R257" s="143">
        <f t="shared" si="45"/>
        <v>39.467726077497858</v>
      </c>
      <c r="S257" s="140">
        <f t="shared" si="46"/>
        <v>0</v>
      </c>
      <c r="T257" s="145">
        <f t="shared" si="52"/>
        <v>0</v>
      </c>
    </row>
    <row r="258" spans="1:20" x14ac:dyDescent="0.25">
      <c r="A258" s="126">
        <f>'05-2021'!A264</f>
        <v>44327.541666666053</v>
      </c>
      <c r="B258" s="181">
        <v>97.4</v>
      </c>
      <c r="C258" s="182">
        <v>2836.288</v>
      </c>
      <c r="D258" s="181">
        <v>35.488999999999997</v>
      </c>
      <c r="E258" s="182">
        <v>1033.4290000000001</v>
      </c>
      <c r="F258" s="179">
        <f t="shared" si="40"/>
        <v>61.911000000000008</v>
      </c>
      <c r="G258" s="179">
        <f t="shared" si="41"/>
        <v>1802.8589999999999</v>
      </c>
      <c r="H258" s="142">
        <f>'05-2021'!P264</f>
        <v>0</v>
      </c>
      <c r="I258" s="180">
        <f t="shared" si="42"/>
        <v>61.911000000000008</v>
      </c>
      <c r="J258" s="143">
        <f t="shared" si="43"/>
        <v>29.120172505693652</v>
      </c>
      <c r="K258" s="241">
        <v>2.88</v>
      </c>
      <c r="L258" s="144">
        <f t="shared" si="44"/>
        <v>38.052</v>
      </c>
      <c r="M258" s="143">
        <f t="shared" si="47"/>
        <v>39.467726077497858</v>
      </c>
      <c r="N258" s="143">
        <f t="shared" si="48"/>
        <v>0</v>
      </c>
      <c r="O258" s="143">
        <f t="shared" si="49"/>
        <v>21.206728953433903</v>
      </c>
      <c r="P258" s="143">
        <f t="shared" si="50"/>
        <v>29.301283654346502</v>
      </c>
      <c r="Q258" s="143">
        <f t="shared" si="51"/>
        <v>0</v>
      </c>
      <c r="R258" s="143">
        <f t="shared" si="45"/>
        <v>39.467726077497858</v>
      </c>
      <c r="S258" s="140">
        <f t="shared" si="46"/>
        <v>0</v>
      </c>
      <c r="T258" s="145">
        <f t="shared" si="52"/>
        <v>0</v>
      </c>
    </row>
    <row r="259" spans="1:20" x14ac:dyDescent="0.25">
      <c r="A259" s="126">
        <f>'05-2021'!A265</f>
        <v>44327.583333332717</v>
      </c>
      <c r="B259" s="181">
        <v>397.6</v>
      </c>
      <c r="C259" s="182">
        <v>11037.376</v>
      </c>
      <c r="D259" s="181">
        <v>353.81200000000001</v>
      </c>
      <c r="E259" s="182">
        <v>9821.8269999999993</v>
      </c>
      <c r="F259" s="179">
        <f t="shared" si="40"/>
        <v>43.788000000000011</v>
      </c>
      <c r="G259" s="179">
        <f t="shared" si="41"/>
        <v>1215.5490000000009</v>
      </c>
      <c r="H259" s="142">
        <f>'05-2021'!P265</f>
        <v>0</v>
      </c>
      <c r="I259" s="180">
        <f t="shared" si="42"/>
        <v>43.788000000000011</v>
      </c>
      <c r="J259" s="143">
        <f t="shared" si="43"/>
        <v>27.759865716634707</v>
      </c>
      <c r="K259" s="241">
        <v>2.88</v>
      </c>
      <c r="L259" s="144">
        <f t="shared" si="44"/>
        <v>38.052</v>
      </c>
      <c r="M259" s="143">
        <f t="shared" si="47"/>
        <v>39.467726077497858</v>
      </c>
      <c r="N259" s="143">
        <f t="shared" si="48"/>
        <v>0</v>
      </c>
      <c r="O259" s="143">
        <f t="shared" si="49"/>
        <v>21.206728953433903</v>
      </c>
      <c r="P259" s="143">
        <f t="shared" si="50"/>
        <v>29.301283654346502</v>
      </c>
      <c r="Q259" s="143">
        <f t="shared" si="51"/>
        <v>0</v>
      </c>
      <c r="R259" s="143">
        <f t="shared" si="45"/>
        <v>39.467726077497858</v>
      </c>
      <c r="S259" s="140">
        <f t="shared" si="46"/>
        <v>0</v>
      </c>
      <c r="T259" s="145">
        <f t="shared" si="52"/>
        <v>0</v>
      </c>
    </row>
    <row r="260" spans="1:20" x14ac:dyDescent="0.25">
      <c r="A260" s="126">
        <f>'05-2021'!A266</f>
        <v>44327.624999999382</v>
      </c>
      <c r="B260" s="181">
        <v>389.8</v>
      </c>
      <c r="C260" s="182">
        <v>10169.882</v>
      </c>
      <c r="D260" s="181">
        <v>296.62700000000001</v>
      </c>
      <c r="E260" s="182">
        <v>7739.0110000000004</v>
      </c>
      <c r="F260" s="179">
        <f t="shared" si="40"/>
        <v>93.173000000000002</v>
      </c>
      <c r="G260" s="179">
        <f t="shared" si="41"/>
        <v>2430.8709999999992</v>
      </c>
      <c r="H260" s="142">
        <f>'05-2021'!P266</f>
        <v>0</v>
      </c>
      <c r="I260" s="180">
        <f t="shared" si="42"/>
        <v>93.173000000000002</v>
      </c>
      <c r="J260" s="143">
        <f t="shared" si="43"/>
        <v>26.089865089671893</v>
      </c>
      <c r="K260" s="241">
        <v>2.88</v>
      </c>
      <c r="L260" s="144">
        <f t="shared" si="44"/>
        <v>38.052</v>
      </c>
      <c r="M260" s="143">
        <f t="shared" si="47"/>
        <v>39.467726077497858</v>
      </c>
      <c r="N260" s="143">
        <f t="shared" si="48"/>
        <v>0</v>
      </c>
      <c r="O260" s="143">
        <f t="shared" si="49"/>
        <v>21.206728953433903</v>
      </c>
      <c r="P260" s="143">
        <f t="shared" si="50"/>
        <v>29.301283654346502</v>
      </c>
      <c r="Q260" s="143">
        <f t="shared" si="51"/>
        <v>0</v>
      </c>
      <c r="R260" s="143">
        <f t="shared" si="45"/>
        <v>39.467726077497858</v>
      </c>
      <c r="S260" s="140">
        <f t="shared" si="46"/>
        <v>0</v>
      </c>
      <c r="T260" s="145">
        <f t="shared" si="52"/>
        <v>0</v>
      </c>
    </row>
    <row r="261" spans="1:20" x14ac:dyDescent="0.25">
      <c r="A261" s="126">
        <f>'05-2021'!A267</f>
        <v>44327.666666666046</v>
      </c>
      <c r="B261" s="181">
        <v>381.2</v>
      </c>
      <c r="C261" s="182">
        <v>9625.2999999999993</v>
      </c>
      <c r="D261" s="181">
        <v>205.08</v>
      </c>
      <c r="E261" s="182">
        <v>5178.28</v>
      </c>
      <c r="F261" s="179">
        <f t="shared" si="40"/>
        <v>176.11999999999998</v>
      </c>
      <c r="G261" s="179">
        <f t="shared" si="41"/>
        <v>4447.0199999999995</v>
      </c>
      <c r="H261" s="142">
        <f>'05-2021'!P267</f>
        <v>0</v>
      </c>
      <c r="I261" s="180">
        <f t="shared" si="42"/>
        <v>176.11999999999998</v>
      </c>
      <c r="J261" s="143">
        <f t="shared" si="43"/>
        <v>25.249943220531456</v>
      </c>
      <c r="K261" s="241">
        <v>2.88</v>
      </c>
      <c r="L261" s="144">
        <f t="shared" si="44"/>
        <v>38.052</v>
      </c>
      <c r="M261" s="143">
        <f t="shared" si="47"/>
        <v>39.467726077497858</v>
      </c>
      <c r="N261" s="143">
        <f t="shared" si="48"/>
        <v>0</v>
      </c>
      <c r="O261" s="143">
        <f t="shared" si="49"/>
        <v>21.206728953433903</v>
      </c>
      <c r="P261" s="143">
        <f t="shared" si="50"/>
        <v>29.301283654346502</v>
      </c>
      <c r="Q261" s="143">
        <f t="shared" si="51"/>
        <v>0</v>
      </c>
      <c r="R261" s="143">
        <f t="shared" si="45"/>
        <v>39.467726077497858</v>
      </c>
      <c r="S261" s="140">
        <f t="shared" si="46"/>
        <v>0</v>
      </c>
      <c r="T261" s="145">
        <f t="shared" si="52"/>
        <v>0</v>
      </c>
    </row>
    <row r="262" spans="1:20" x14ac:dyDescent="0.25">
      <c r="A262" s="126">
        <f>'05-2021'!A268</f>
        <v>44327.70833333271</v>
      </c>
      <c r="B262" s="181">
        <v>381.9</v>
      </c>
      <c r="C262" s="182">
        <v>9772.8209999999999</v>
      </c>
      <c r="D262" s="181">
        <v>206.66</v>
      </c>
      <c r="E262" s="182">
        <v>5288.44</v>
      </c>
      <c r="F262" s="179">
        <f t="shared" si="40"/>
        <v>175.23999999999998</v>
      </c>
      <c r="G262" s="179">
        <f t="shared" si="41"/>
        <v>4484.3810000000003</v>
      </c>
      <c r="H262" s="142">
        <f>'05-2021'!P268</f>
        <v>0</v>
      </c>
      <c r="I262" s="180">
        <f t="shared" si="42"/>
        <v>175.23999999999998</v>
      </c>
      <c r="J262" s="143">
        <f t="shared" si="43"/>
        <v>25.589939511527053</v>
      </c>
      <c r="K262" s="241">
        <v>2.88</v>
      </c>
      <c r="L262" s="144">
        <f t="shared" si="44"/>
        <v>38.052</v>
      </c>
      <c r="M262" s="143">
        <f t="shared" si="47"/>
        <v>39.467726077497858</v>
      </c>
      <c r="N262" s="143">
        <f t="shared" si="48"/>
        <v>0</v>
      </c>
      <c r="O262" s="143">
        <f t="shared" si="49"/>
        <v>21.206728953433903</v>
      </c>
      <c r="P262" s="143">
        <f t="shared" si="50"/>
        <v>29.301283654346502</v>
      </c>
      <c r="Q262" s="143">
        <f t="shared" si="51"/>
        <v>0</v>
      </c>
      <c r="R262" s="143">
        <f t="shared" si="45"/>
        <v>39.467726077497858</v>
      </c>
      <c r="S262" s="140">
        <f t="shared" si="46"/>
        <v>0</v>
      </c>
      <c r="T262" s="145">
        <f t="shared" si="52"/>
        <v>0</v>
      </c>
    </row>
    <row r="263" spans="1:20" x14ac:dyDescent="0.25">
      <c r="A263" s="126">
        <f>'05-2021'!A269</f>
        <v>44327.749999999374</v>
      </c>
      <c r="B263" s="181">
        <v>388.8</v>
      </c>
      <c r="C263" s="182">
        <v>10513.152</v>
      </c>
      <c r="D263" s="181">
        <v>286.99799999999999</v>
      </c>
      <c r="E263" s="182">
        <v>7760.415</v>
      </c>
      <c r="F263" s="179">
        <f t="shared" ref="F263:F326" si="53">B263-D263</f>
        <v>101.80200000000002</v>
      </c>
      <c r="G263" s="179">
        <f t="shared" ref="G263:G326" si="54">C263-E263</f>
        <v>2752.7370000000001</v>
      </c>
      <c r="H263" s="142">
        <f>'05-2021'!P269</f>
        <v>0</v>
      </c>
      <c r="I263" s="180">
        <f t="shared" ref="I263:I326" si="55">F263-H263</f>
        <v>101.80200000000002</v>
      </c>
      <c r="J263" s="143">
        <f t="shared" ref="J263:J326" si="56">IF(F263&gt;0,G263/F263,0)</f>
        <v>27.040107267047794</v>
      </c>
      <c r="K263" s="241">
        <v>2.88</v>
      </c>
      <c r="L263" s="144">
        <f t="shared" ref="L263:L326" si="57">IF(AND(MONTH($A$2)&gt;5,MONTH($A$2)&lt;9),(K263*10800)/1000,(K263*10400)/1000)+8.1</f>
        <v>38.052</v>
      </c>
      <c r="M263" s="143">
        <f t="shared" si="47"/>
        <v>39.467726077497858</v>
      </c>
      <c r="N263" s="143">
        <f t="shared" si="48"/>
        <v>0</v>
      </c>
      <c r="O263" s="143">
        <f t="shared" si="49"/>
        <v>21.206728953433903</v>
      </c>
      <c r="P263" s="143">
        <f t="shared" si="50"/>
        <v>29.301283654346502</v>
      </c>
      <c r="Q263" s="143">
        <f t="shared" si="51"/>
        <v>0</v>
      </c>
      <c r="R263" s="143">
        <f t="shared" ref="R263:R326" si="58">MAX(L263:Q263)</f>
        <v>39.467726077497858</v>
      </c>
      <c r="S263" s="140">
        <f t="shared" ref="S263:S270" si="59">IF(J263&gt;R263,J263-R263,0)</f>
        <v>0</v>
      </c>
      <c r="T263" s="145">
        <f t="shared" si="52"/>
        <v>0</v>
      </c>
    </row>
    <row r="264" spans="1:20" x14ac:dyDescent="0.25">
      <c r="A264" s="126">
        <f>'05-2021'!A270</f>
        <v>44327.791666666039</v>
      </c>
      <c r="B264" s="181">
        <v>368.4</v>
      </c>
      <c r="C264" s="182">
        <v>10061.004000000001</v>
      </c>
      <c r="D264" s="181">
        <v>291.39400000000001</v>
      </c>
      <c r="E264" s="182">
        <v>7957.9589999999998</v>
      </c>
      <c r="F264" s="179">
        <f t="shared" si="53"/>
        <v>77.005999999999972</v>
      </c>
      <c r="G264" s="179">
        <f t="shared" si="54"/>
        <v>2103.045000000001</v>
      </c>
      <c r="H264" s="142">
        <f>'05-2021'!P270</f>
        <v>0</v>
      </c>
      <c r="I264" s="180">
        <f t="shared" si="55"/>
        <v>77.005999999999972</v>
      </c>
      <c r="J264" s="143">
        <f t="shared" si="56"/>
        <v>27.310144664052174</v>
      </c>
      <c r="K264" s="241">
        <v>2.88</v>
      </c>
      <c r="L264" s="144">
        <f t="shared" si="57"/>
        <v>38.052</v>
      </c>
      <c r="M264" s="143">
        <f t="shared" ref="M264:M327" si="60">M263</f>
        <v>39.467726077497858</v>
      </c>
      <c r="N264" s="143">
        <f t="shared" ref="N264:N327" si="61">N263</f>
        <v>0</v>
      </c>
      <c r="O264" s="143">
        <f t="shared" ref="O264:O327" si="62">O263</f>
        <v>21.206728953433903</v>
      </c>
      <c r="P264" s="143">
        <f t="shared" ref="P264:P327" si="63">P263</f>
        <v>29.301283654346502</v>
      </c>
      <c r="Q264" s="143">
        <f t="shared" ref="Q264:Q327" si="64">Q263</f>
        <v>0</v>
      </c>
      <c r="R264" s="143">
        <f t="shared" si="58"/>
        <v>39.467726077497858</v>
      </c>
      <c r="S264" s="140">
        <f t="shared" si="59"/>
        <v>0</v>
      </c>
      <c r="T264" s="145">
        <f t="shared" ref="T264:T270" si="65">IF(S264&lt;&gt;" ",S264*I264,0)</f>
        <v>0</v>
      </c>
    </row>
    <row r="265" spans="1:20" x14ac:dyDescent="0.25">
      <c r="A265" s="126">
        <f>'05-2021'!A271</f>
        <v>44327.833333332703</v>
      </c>
      <c r="B265" s="181">
        <v>405.9</v>
      </c>
      <c r="C265" s="182">
        <v>11848.221</v>
      </c>
      <c r="D265" s="181">
        <v>375.786</v>
      </c>
      <c r="E265" s="182">
        <v>10969.203</v>
      </c>
      <c r="F265" s="179">
        <f t="shared" si="53"/>
        <v>30.113999999999976</v>
      </c>
      <c r="G265" s="179">
        <f t="shared" si="54"/>
        <v>879.01800000000003</v>
      </c>
      <c r="H265" s="142">
        <f>'05-2021'!P271</f>
        <v>0</v>
      </c>
      <c r="I265" s="180">
        <f t="shared" si="55"/>
        <v>30.113999999999976</v>
      </c>
      <c r="J265" s="143">
        <f t="shared" si="56"/>
        <v>29.189679218967946</v>
      </c>
      <c r="K265" s="241">
        <v>2.88</v>
      </c>
      <c r="L265" s="144">
        <f t="shared" si="57"/>
        <v>38.052</v>
      </c>
      <c r="M265" s="143">
        <f t="shared" si="60"/>
        <v>39.467726077497858</v>
      </c>
      <c r="N265" s="143">
        <f t="shared" si="61"/>
        <v>0</v>
      </c>
      <c r="O265" s="143">
        <f t="shared" si="62"/>
        <v>21.206728953433903</v>
      </c>
      <c r="P265" s="143">
        <f t="shared" si="63"/>
        <v>29.301283654346502</v>
      </c>
      <c r="Q265" s="143">
        <f t="shared" si="64"/>
        <v>0</v>
      </c>
      <c r="R265" s="143">
        <f t="shared" si="58"/>
        <v>39.467726077497858</v>
      </c>
      <c r="S265" s="140">
        <f t="shared" si="59"/>
        <v>0</v>
      </c>
      <c r="T265" s="145">
        <f t="shared" si="65"/>
        <v>0</v>
      </c>
    </row>
    <row r="266" spans="1:20" x14ac:dyDescent="0.25">
      <c r="A266" s="126">
        <f>'05-2021'!A272</f>
        <v>44327.874999999367</v>
      </c>
      <c r="B266" s="181">
        <v>391.2</v>
      </c>
      <c r="C266" s="182">
        <v>13050.432000000001</v>
      </c>
      <c r="D266" s="181">
        <v>298.71100000000001</v>
      </c>
      <c r="E266" s="182">
        <v>9964.9989999999998</v>
      </c>
      <c r="F266" s="179">
        <f t="shared" si="53"/>
        <v>92.488999999999976</v>
      </c>
      <c r="G266" s="179">
        <f t="shared" si="54"/>
        <v>3085.4330000000009</v>
      </c>
      <c r="H266" s="142">
        <f>'05-2021'!P272</f>
        <v>0</v>
      </c>
      <c r="I266" s="180">
        <f t="shared" si="55"/>
        <v>92.488999999999976</v>
      </c>
      <c r="J266" s="143">
        <f t="shared" si="56"/>
        <v>33.359999567516155</v>
      </c>
      <c r="K266" s="241">
        <v>2.88</v>
      </c>
      <c r="L266" s="144">
        <f t="shared" si="57"/>
        <v>38.052</v>
      </c>
      <c r="M266" s="143">
        <f t="shared" si="60"/>
        <v>39.467726077497858</v>
      </c>
      <c r="N266" s="143">
        <f t="shared" si="61"/>
        <v>0</v>
      </c>
      <c r="O266" s="143">
        <f t="shared" si="62"/>
        <v>21.206728953433903</v>
      </c>
      <c r="P266" s="143">
        <f t="shared" si="63"/>
        <v>29.301283654346502</v>
      </c>
      <c r="Q266" s="143">
        <f t="shared" si="64"/>
        <v>0</v>
      </c>
      <c r="R266" s="143">
        <f t="shared" si="58"/>
        <v>39.467726077497858</v>
      </c>
      <c r="S266" s="140">
        <f t="shared" si="59"/>
        <v>0</v>
      </c>
      <c r="T266" s="145">
        <f t="shared" si="65"/>
        <v>0</v>
      </c>
    </row>
    <row r="267" spans="1:20" x14ac:dyDescent="0.25">
      <c r="A267" s="126">
        <f>'05-2021'!A273</f>
        <v>44327.916666666031</v>
      </c>
      <c r="B267" s="181">
        <v>408.8</v>
      </c>
      <c r="C267" s="182">
        <v>12411.168</v>
      </c>
      <c r="D267" s="181">
        <v>347.46</v>
      </c>
      <c r="E267" s="182">
        <v>10548.886</v>
      </c>
      <c r="F267" s="179">
        <f t="shared" si="53"/>
        <v>61.340000000000032</v>
      </c>
      <c r="G267" s="179">
        <f t="shared" si="54"/>
        <v>1862.2819999999992</v>
      </c>
      <c r="H267" s="142">
        <f>'05-2021'!P273</f>
        <v>0</v>
      </c>
      <c r="I267" s="180">
        <f t="shared" si="55"/>
        <v>61.340000000000032</v>
      </c>
      <c r="J267" s="143">
        <f t="shared" si="56"/>
        <v>30.359993478969649</v>
      </c>
      <c r="K267" s="241">
        <v>2.88</v>
      </c>
      <c r="L267" s="144">
        <f t="shared" si="57"/>
        <v>38.052</v>
      </c>
      <c r="M267" s="143">
        <f t="shared" si="60"/>
        <v>39.467726077497858</v>
      </c>
      <c r="N267" s="143">
        <f t="shared" si="61"/>
        <v>0</v>
      </c>
      <c r="O267" s="143">
        <f t="shared" si="62"/>
        <v>21.206728953433903</v>
      </c>
      <c r="P267" s="143">
        <f t="shared" si="63"/>
        <v>29.301283654346502</v>
      </c>
      <c r="Q267" s="143">
        <f t="shared" si="64"/>
        <v>0</v>
      </c>
      <c r="R267" s="143">
        <f t="shared" si="58"/>
        <v>39.467726077497858</v>
      </c>
      <c r="S267" s="140">
        <f t="shared" si="59"/>
        <v>0</v>
      </c>
      <c r="T267" s="145">
        <f t="shared" si="65"/>
        <v>0</v>
      </c>
    </row>
    <row r="268" spans="1:20" x14ac:dyDescent="0.25">
      <c r="A268" s="126">
        <f>'05-2021'!A274</f>
        <v>44327.958333332695</v>
      </c>
      <c r="B268" s="181">
        <v>439.7</v>
      </c>
      <c r="C268" s="182">
        <v>11098.028</v>
      </c>
      <c r="D268" s="181">
        <v>271.36799999999999</v>
      </c>
      <c r="E268" s="182">
        <v>6849.3180000000002</v>
      </c>
      <c r="F268" s="179">
        <f t="shared" si="53"/>
        <v>168.33199999999999</v>
      </c>
      <c r="G268" s="179">
        <f t="shared" si="54"/>
        <v>4248.71</v>
      </c>
      <c r="H268" s="142">
        <f>'05-2021'!P274</f>
        <v>0</v>
      </c>
      <c r="I268" s="180">
        <f t="shared" si="55"/>
        <v>168.33199999999999</v>
      </c>
      <c r="J268" s="143">
        <f t="shared" si="56"/>
        <v>25.240061307416298</v>
      </c>
      <c r="K268" s="241">
        <v>2.88</v>
      </c>
      <c r="L268" s="144">
        <f t="shared" si="57"/>
        <v>38.052</v>
      </c>
      <c r="M268" s="143">
        <f t="shared" si="60"/>
        <v>39.467726077497858</v>
      </c>
      <c r="N268" s="143">
        <f t="shared" si="61"/>
        <v>0</v>
      </c>
      <c r="O268" s="143">
        <f t="shared" si="62"/>
        <v>21.206728953433903</v>
      </c>
      <c r="P268" s="143">
        <f t="shared" si="63"/>
        <v>29.301283654346502</v>
      </c>
      <c r="Q268" s="143">
        <f t="shared" si="64"/>
        <v>0</v>
      </c>
      <c r="R268" s="143">
        <f t="shared" si="58"/>
        <v>39.467726077497858</v>
      </c>
      <c r="S268" s="140">
        <f t="shared" si="59"/>
        <v>0</v>
      </c>
      <c r="T268" s="145">
        <f t="shared" si="65"/>
        <v>0</v>
      </c>
    </row>
    <row r="269" spans="1:20" x14ac:dyDescent="0.25">
      <c r="A269" s="126">
        <f>'05-2021'!A275</f>
        <v>44327.99999999936</v>
      </c>
      <c r="B269" s="181">
        <v>414.7</v>
      </c>
      <c r="C269" s="182">
        <v>9135.8410000000003</v>
      </c>
      <c r="D269" s="181">
        <v>236.05600000000001</v>
      </c>
      <c r="E269" s="182">
        <v>5200.3090000000002</v>
      </c>
      <c r="F269" s="179">
        <f t="shared" si="53"/>
        <v>178.64399999999998</v>
      </c>
      <c r="G269" s="179">
        <f t="shared" si="54"/>
        <v>3935.5320000000002</v>
      </c>
      <c r="H269" s="142">
        <f>'05-2021'!P275</f>
        <v>0</v>
      </c>
      <c r="I269" s="180">
        <f t="shared" si="55"/>
        <v>178.64399999999998</v>
      </c>
      <c r="J269" s="143">
        <f t="shared" si="56"/>
        <v>22.030026197353401</v>
      </c>
      <c r="K269" s="241">
        <v>2.88</v>
      </c>
      <c r="L269" s="144">
        <f t="shared" si="57"/>
        <v>38.052</v>
      </c>
      <c r="M269" s="143">
        <f t="shared" si="60"/>
        <v>39.467726077497858</v>
      </c>
      <c r="N269" s="143">
        <f t="shared" si="61"/>
        <v>0</v>
      </c>
      <c r="O269" s="143">
        <f t="shared" si="62"/>
        <v>21.206728953433903</v>
      </c>
      <c r="P269" s="143">
        <f t="shared" si="63"/>
        <v>29.301283654346502</v>
      </c>
      <c r="Q269" s="143">
        <f t="shared" si="64"/>
        <v>0</v>
      </c>
      <c r="R269" s="143">
        <f t="shared" si="58"/>
        <v>39.467726077497858</v>
      </c>
      <c r="S269" s="140">
        <f t="shared" si="59"/>
        <v>0</v>
      </c>
      <c r="T269" s="145">
        <f t="shared" si="65"/>
        <v>0</v>
      </c>
    </row>
    <row r="270" spans="1:20" x14ac:dyDescent="0.25">
      <c r="A270" s="126">
        <f>'05-2021'!A276</f>
        <v>44328.041666666024</v>
      </c>
      <c r="B270" s="181">
        <v>233.9</v>
      </c>
      <c r="C270" s="182">
        <v>4972.7139999999999</v>
      </c>
      <c r="D270" s="181">
        <v>55.868000000000002</v>
      </c>
      <c r="E270" s="182">
        <v>1187.7539999999999</v>
      </c>
      <c r="F270" s="179">
        <f t="shared" si="53"/>
        <v>178.03200000000001</v>
      </c>
      <c r="G270" s="179">
        <f t="shared" si="54"/>
        <v>3784.96</v>
      </c>
      <c r="H270" s="142">
        <f>'05-2021'!P276</f>
        <v>0</v>
      </c>
      <c r="I270" s="180">
        <f t="shared" si="55"/>
        <v>178.03200000000001</v>
      </c>
      <c r="J270" s="143">
        <f t="shared" si="56"/>
        <v>21.259998202570323</v>
      </c>
      <c r="K270" s="241">
        <v>2.86</v>
      </c>
      <c r="L270" s="144">
        <f t="shared" si="57"/>
        <v>37.844000000000001</v>
      </c>
      <c r="M270" s="143">
        <f t="shared" si="60"/>
        <v>39.467726077497858</v>
      </c>
      <c r="N270" s="143">
        <f t="shared" si="61"/>
        <v>0</v>
      </c>
      <c r="O270" s="143">
        <f t="shared" si="62"/>
        <v>21.206728953433903</v>
      </c>
      <c r="P270" s="143">
        <f t="shared" si="63"/>
        <v>29.301283654346502</v>
      </c>
      <c r="Q270" s="143">
        <f t="shared" si="64"/>
        <v>0</v>
      </c>
      <c r="R270" s="143">
        <f t="shared" si="58"/>
        <v>39.467726077497858</v>
      </c>
      <c r="S270" s="140">
        <f t="shared" si="59"/>
        <v>0</v>
      </c>
      <c r="T270" s="145">
        <f t="shared" si="65"/>
        <v>0</v>
      </c>
    </row>
    <row r="271" spans="1:20" x14ac:dyDescent="0.25">
      <c r="A271" s="126">
        <f>'05-2021'!A277</f>
        <v>44328.083333332688</v>
      </c>
      <c r="B271" s="181">
        <v>217.2</v>
      </c>
      <c r="C271" s="182">
        <v>4320.1080000000002</v>
      </c>
      <c r="D271" s="181">
        <v>37.173000000000002</v>
      </c>
      <c r="E271" s="182">
        <v>739.37099999999998</v>
      </c>
      <c r="F271" s="179">
        <f t="shared" si="53"/>
        <v>180.02699999999999</v>
      </c>
      <c r="G271" s="179">
        <f t="shared" si="54"/>
        <v>3580.7370000000001</v>
      </c>
      <c r="H271" s="142">
        <f>'05-2021'!P277</f>
        <v>0</v>
      </c>
      <c r="I271" s="180">
        <f t="shared" si="55"/>
        <v>180.02699999999999</v>
      </c>
      <c r="J271" s="143">
        <f t="shared" si="56"/>
        <v>19.889999833358331</v>
      </c>
      <c r="K271" s="241">
        <v>2.86</v>
      </c>
      <c r="L271" s="144">
        <f t="shared" si="57"/>
        <v>37.844000000000001</v>
      </c>
      <c r="M271" s="143">
        <f t="shared" si="60"/>
        <v>39.467726077497858</v>
      </c>
      <c r="N271" s="143">
        <f t="shared" si="61"/>
        <v>0</v>
      </c>
      <c r="O271" s="143">
        <f t="shared" si="62"/>
        <v>21.206728953433903</v>
      </c>
      <c r="P271" s="143">
        <f t="shared" si="63"/>
        <v>29.301283654346502</v>
      </c>
      <c r="Q271" s="143">
        <f t="shared" si="64"/>
        <v>0</v>
      </c>
      <c r="R271" s="143">
        <f t="shared" si="58"/>
        <v>39.467726077497858</v>
      </c>
      <c r="S271" s="140">
        <f t="shared" ref="S271:S334" si="66">IF(J271&gt;R271,J271-R271,0)</f>
        <v>0</v>
      </c>
      <c r="T271" s="145">
        <f t="shared" ref="T271:T334" si="67">IF(S271&lt;&gt;" ",S271*I271,0)</f>
        <v>0</v>
      </c>
    </row>
    <row r="272" spans="1:20" x14ac:dyDescent="0.25">
      <c r="A272" s="126">
        <f>'05-2021'!A278</f>
        <v>44328.124999999352</v>
      </c>
      <c r="B272" s="181">
        <v>217.2</v>
      </c>
      <c r="C272" s="182">
        <v>4239.7439999999997</v>
      </c>
      <c r="D272" s="181">
        <v>44.052</v>
      </c>
      <c r="E272" s="182">
        <v>859.88699999999994</v>
      </c>
      <c r="F272" s="179">
        <f t="shared" si="53"/>
        <v>173.148</v>
      </c>
      <c r="G272" s="179">
        <f t="shared" si="54"/>
        <v>3379.857</v>
      </c>
      <c r="H272" s="142">
        <f>'05-2021'!P278</f>
        <v>0</v>
      </c>
      <c r="I272" s="180">
        <f t="shared" si="55"/>
        <v>173.148</v>
      </c>
      <c r="J272" s="143">
        <f t="shared" si="56"/>
        <v>19.52004643426433</v>
      </c>
      <c r="K272" s="241">
        <v>2.86</v>
      </c>
      <c r="L272" s="144">
        <f t="shared" si="57"/>
        <v>37.844000000000001</v>
      </c>
      <c r="M272" s="143">
        <f t="shared" si="60"/>
        <v>39.467726077497858</v>
      </c>
      <c r="N272" s="143">
        <f t="shared" si="61"/>
        <v>0</v>
      </c>
      <c r="O272" s="143">
        <f t="shared" si="62"/>
        <v>21.206728953433903</v>
      </c>
      <c r="P272" s="143">
        <f t="shared" si="63"/>
        <v>29.301283654346502</v>
      </c>
      <c r="Q272" s="143">
        <f t="shared" si="64"/>
        <v>0</v>
      </c>
      <c r="R272" s="143">
        <f t="shared" si="58"/>
        <v>39.467726077497858</v>
      </c>
      <c r="S272" s="140">
        <f t="shared" si="66"/>
        <v>0</v>
      </c>
      <c r="T272" s="145">
        <f t="shared" si="67"/>
        <v>0</v>
      </c>
    </row>
    <row r="273" spans="1:20" x14ac:dyDescent="0.25">
      <c r="A273" s="126">
        <f>'05-2021'!A279</f>
        <v>44328.166666666017</v>
      </c>
      <c r="B273" s="181">
        <v>204.5</v>
      </c>
      <c r="C273" s="182">
        <v>3983.66</v>
      </c>
      <c r="D273" s="181">
        <v>25.768000000000001</v>
      </c>
      <c r="E273" s="182">
        <v>501.96499999999997</v>
      </c>
      <c r="F273" s="179">
        <f t="shared" si="53"/>
        <v>178.732</v>
      </c>
      <c r="G273" s="179">
        <f t="shared" si="54"/>
        <v>3481.6949999999997</v>
      </c>
      <c r="H273" s="142">
        <f>'05-2021'!P279</f>
        <v>0</v>
      </c>
      <c r="I273" s="180">
        <f t="shared" si="55"/>
        <v>178.732</v>
      </c>
      <c r="J273" s="143">
        <f t="shared" si="56"/>
        <v>19.479975605935142</v>
      </c>
      <c r="K273" s="241">
        <v>2.86</v>
      </c>
      <c r="L273" s="144">
        <f t="shared" si="57"/>
        <v>37.844000000000001</v>
      </c>
      <c r="M273" s="143">
        <f t="shared" si="60"/>
        <v>39.467726077497858</v>
      </c>
      <c r="N273" s="143">
        <f t="shared" si="61"/>
        <v>0</v>
      </c>
      <c r="O273" s="143">
        <f t="shared" si="62"/>
        <v>21.206728953433903</v>
      </c>
      <c r="P273" s="143">
        <f t="shared" si="63"/>
        <v>29.301283654346502</v>
      </c>
      <c r="Q273" s="143">
        <f t="shared" si="64"/>
        <v>0</v>
      </c>
      <c r="R273" s="143">
        <f t="shared" si="58"/>
        <v>39.467726077497858</v>
      </c>
      <c r="S273" s="140">
        <f t="shared" si="66"/>
        <v>0</v>
      </c>
      <c r="T273" s="145">
        <f t="shared" si="67"/>
        <v>0</v>
      </c>
    </row>
    <row r="274" spans="1:20" x14ac:dyDescent="0.25">
      <c r="A274" s="126">
        <f>'05-2021'!A280</f>
        <v>44328.208333332681</v>
      </c>
      <c r="B274" s="181">
        <v>224.6</v>
      </c>
      <c r="C274" s="182">
        <v>4485.2619999999997</v>
      </c>
      <c r="D274" s="181">
        <v>39.091999999999999</v>
      </c>
      <c r="E274" s="182">
        <v>780.66700000000003</v>
      </c>
      <c r="F274" s="179">
        <f t="shared" si="53"/>
        <v>185.50799999999998</v>
      </c>
      <c r="G274" s="179">
        <f t="shared" si="54"/>
        <v>3704.5949999999998</v>
      </c>
      <c r="H274" s="142">
        <f>'05-2021'!P280</f>
        <v>18.439999999999941</v>
      </c>
      <c r="I274" s="180">
        <f t="shared" si="55"/>
        <v>167.06800000000004</v>
      </c>
      <c r="J274" s="143">
        <f t="shared" si="56"/>
        <v>19.970001293744744</v>
      </c>
      <c r="K274" s="241">
        <v>2.86</v>
      </c>
      <c r="L274" s="144">
        <f t="shared" si="57"/>
        <v>37.844000000000001</v>
      </c>
      <c r="M274" s="143">
        <f t="shared" si="60"/>
        <v>39.467726077497858</v>
      </c>
      <c r="N274" s="143">
        <f t="shared" si="61"/>
        <v>0</v>
      </c>
      <c r="O274" s="143">
        <f t="shared" si="62"/>
        <v>21.206728953433903</v>
      </c>
      <c r="P274" s="143">
        <f t="shared" si="63"/>
        <v>29.301283654346502</v>
      </c>
      <c r="Q274" s="143">
        <f t="shared" si="64"/>
        <v>0</v>
      </c>
      <c r="R274" s="143">
        <f t="shared" si="58"/>
        <v>39.467726077497858</v>
      </c>
      <c r="S274" s="140">
        <f t="shared" si="66"/>
        <v>0</v>
      </c>
      <c r="T274" s="145">
        <f t="shared" si="67"/>
        <v>0</v>
      </c>
    </row>
    <row r="275" spans="1:20" x14ac:dyDescent="0.25">
      <c r="A275" s="126">
        <f>'05-2021'!A281</f>
        <v>44328.249999999345</v>
      </c>
      <c r="B275" s="181">
        <v>227.7</v>
      </c>
      <c r="C275" s="182">
        <v>5574.0959999999995</v>
      </c>
      <c r="D275" s="181">
        <v>21.565999999999999</v>
      </c>
      <c r="E275" s="182">
        <v>527.92600000000004</v>
      </c>
      <c r="F275" s="179">
        <f t="shared" si="53"/>
        <v>206.13399999999999</v>
      </c>
      <c r="G275" s="179">
        <f t="shared" si="54"/>
        <v>5046.1699999999992</v>
      </c>
      <c r="H275" s="142">
        <f>'05-2021'!P281</f>
        <v>0</v>
      </c>
      <c r="I275" s="180">
        <f t="shared" si="55"/>
        <v>206.13399999999999</v>
      </c>
      <c r="J275" s="143">
        <f t="shared" si="56"/>
        <v>24.48004695974463</v>
      </c>
      <c r="K275" s="241">
        <v>2.86</v>
      </c>
      <c r="L275" s="144">
        <f t="shared" si="57"/>
        <v>37.844000000000001</v>
      </c>
      <c r="M275" s="143">
        <f t="shared" si="60"/>
        <v>39.467726077497858</v>
      </c>
      <c r="N275" s="143">
        <f t="shared" si="61"/>
        <v>0</v>
      </c>
      <c r="O275" s="143">
        <f t="shared" si="62"/>
        <v>21.206728953433903</v>
      </c>
      <c r="P275" s="143">
        <f t="shared" si="63"/>
        <v>29.301283654346502</v>
      </c>
      <c r="Q275" s="143">
        <f t="shared" si="64"/>
        <v>0</v>
      </c>
      <c r="R275" s="143">
        <f t="shared" si="58"/>
        <v>39.467726077497858</v>
      </c>
      <c r="S275" s="140">
        <f t="shared" si="66"/>
        <v>0</v>
      </c>
      <c r="T275" s="145">
        <f t="shared" si="67"/>
        <v>0</v>
      </c>
    </row>
    <row r="276" spans="1:20" x14ac:dyDescent="0.25">
      <c r="A276" s="126">
        <f>'05-2021'!A282</f>
        <v>44328.291666666009</v>
      </c>
      <c r="B276" s="181">
        <v>243.90600000000001</v>
      </c>
      <c r="C276" s="182">
        <v>7146.7135660000004</v>
      </c>
      <c r="D276" s="181">
        <v>0</v>
      </c>
      <c r="E276" s="182">
        <v>0</v>
      </c>
      <c r="F276" s="179">
        <f t="shared" si="53"/>
        <v>243.90600000000001</v>
      </c>
      <c r="G276" s="179">
        <f t="shared" si="54"/>
        <v>7146.7135660000004</v>
      </c>
      <c r="H276" s="142">
        <f>'05-2021'!P282</f>
        <v>0</v>
      </c>
      <c r="I276" s="180">
        <f t="shared" si="55"/>
        <v>243.90600000000001</v>
      </c>
      <c r="J276" s="143">
        <f t="shared" si="56"/>
        <v>29.301097824571762</v>
      </c>
      <c r="K276" s="241">
        <v>2.86</v>
      </c>
      <c r="L276" s="144">
        <f t="shared" si="57"/>
        <v>37.844000000000001</v>
      </c>
      <c r="M276" s="143">
        <f t="shared" si="60"/>
        <v>39.467726077497858</v>
      </c>
      <c r="N276" s="143">
        <f t="shared" si="61"/>
        <v>0</v>
      </c>
      <c r="O276" s="143">
        <f t="shared" si="62"/>
        <v>21.206728953433903</v>
      </c>
      <c r="P276" s="143">
        <f t="shared" si="63"/>
        <v>29.301283654346502</v>
      </c>
      <c r="Q276" s="143">
        <f t="shared" si="64"/>
        <v>0</v>
      </c>
      <c r="R276" s="143">
        <f t="shared" si="58"/>
        <v>39.467726077497858</v>
      </c>
      <c r="S276" s="140">
        <f t="shared" si="66"/>
        <v>0</v>
      </c>
      <c r="T276" s="145">
        <f t="shared" si="67"/>
        <v>0</v>
      </c>
    </row>
    <row r="277" spans="1:20" x14ac:dyDescent="0.25">
      <c r="A277" s="126">
        <f>'05-2021'!A283</f>
        <v>44328.333333332674</v>
      </c>
      <c r="B277" s="181">
        <v>206.78100000000001</v>
      </c>
      <c r="C277" s="182">
        <v>6185.769781</v>
      </c>
      <c r="D277" s="181">
        <v>0</v>
      </c>
      <c r="E277" s="182">
        <v>0</v>
      </c>
      <c r="F277" s="179">
        <f t="shared" si="53"/>
        <v>206.78100000000001</v>
      </c>
      <c r="G277" s="179">
        <f t="shared" si="54"/>
        <v>6185.769781</v>
      </c>
      <c r="H277" s="142">
        <f>'05-2021'!P283</f>
        <v>0</v>
      </c>
      <c r="I277" s="180">
        <f t="shared" si="55"/>
        <v>206.78100000000001</v>
      </c>
      <c r="J277" s="143">
        <f t="shared" si="56"/>
        <v>29.914594575903976</v>
      </c>
      <c r="K277" s="241">
        <v>2.86</v>
      </c>
      <c r="L277" s="144">
        <f t="shared" si="57"/>
        <v>37.844000000000001</v>
      </c>
      <c r="M277" s="143">
        <f t="shared" si="60"/>
        <v>39.467726077497858</v>
      </c>
      <c r="N277" s="143">
        <f t="shared" si="61"/>
        <v>0</v>
      </c>
      <c r="O277" s="143">
        <f t="shared" si="62"/>
        <v>21.206728953433903</v>
      </c>
      <c r="P277" s="143">
        <f t="shared" si="63"/>
        <v>29.301283654346502</v>
      </c>
      <c r="Q277" s="143">
        <f t="shared" si="64"/>
        <v>0</v>
      </c>
      <c r="R277" s="143">
        <f t="shared" si="58"/>
        <v>39.467726077497858</v>
      </c>
      <c r="S277" s="140">
        <f t="shared" si="66"/>
        <v>0</v>
      </c>
      <c r="T277" s="145">
        <f t="shared" si="67"/>
        <v>0</v>
      </c>
    </row>
    <row r="278" spans="1:20" x14ac:dyDescent="0.25">
      <c r="A278" s="126">
        <f>'05-2021'!A284</f>
        <v>44328.374999999338</v>
      </c>
      <c r="B278" s="181">
        <v>129.048</v>
      </c>
      <c r="C278" s="182">
        <v>3920.278632</v>
      </c>
      <c r="D278" s="181">
        <v>0</v>
      </c>
      <c r="E278" s="182">
        <v>0</v>
      </c>
      <c r="F278" s="179">
        <f t="shared" si="53"/>
        <v>129.048</v>
      </c>
      <c r="G278" s="179">
        <f t="shared" si="54"/>
        <v>3920.278632</v>
      </c>
      <c r="H278" s="142">
        <f>'05-2021'!P284</f>
        <v>0</v>
      </c>
      <c r="I278" s="180">
        <f t="shared" si="55"/>
        <v>129.048</v>
      </c>
      <c r="J278" s="143">
        <f t="shared" si="56"/>
        <v>30.378453226706341</v>
      </c>
      <c r="K278" s="241">
        <v>2.86</v>
      </c>
      <c r="L278" s="144">
        <f t="shared" si="57"/>
        <v>37.844000000000001</v>
      </c>
      <c r="M278" s="143">
        <f t="shared" si="60"/>
        <v>39.467726077497858</v>
      </c>
      <c r="N278" s="143">
        <f t="shared" si="61"/>
        <v>0</v>
      </c>
      <c r="O278" s="143">
        <f t="shared" si="62"/>
        <v>21.206728953433903</v>
      </c>
      <c r="P278" s="143">
        <f t="shared" si="63"/>
        <v>29.301283654346502</v>
      </c>
      <c r="Q278" s="143">
        <f t="shared" si="64"/>
        <v>0</v>
      </c>
      <c r="R278" s="143">
        <f t="shared" si="58"/>
        <v>39.467726077497858</v>
      </c>
      <c r="S278" s="140">
        <f t="shared" si="66"/>
        <v>0</v>
      </c>
      <c r="T278" s="145">
        <f t="shared" si="67"/>
        <v>0</v>
      </c>
    </row>
    <row r="279" spans="1:20" x14ac:dyDescent="0.25">
      <c r="A279" s="126">
        <f>'05-2021'!A285</f>
        <v>44328.416666666002</v>
      </c>
      <c r="B279" s="181">
        <v>64.320999999999998</v>
      </c>
      <c r="C279" s="182">
        <v>2460.525948</v>
      </c>
      <c r="D279" s="181">
        <v>0</v>
      </c>
      <c r="E279" s="182">
        <v>0</v>
      </c>
      <c r="F279" s="179">
        <f t="shared" si="53"/>
        <v>64.320999999999998</v>
      </c>
      <c r="G279" s="179">
        <f t="shared" si="54"/>
        <v>2460.525948</v>
      </c>
      <c r="H279" s="142">
        <f>'05-2021'!P285</f>
        <v>0</v>
      </c>
      <c r="I279" s="180">
        <f t="shared" si="55"/>
        <v>64.320999999999998</v>
      </c>
      <c r="J279" s="143">
        <f t="shared" si="56"/>
        <v>38.253850966247413</v>
      </c>
      <c r="K279" s="241">
        <v>2.86</v>
      </c>
      <c r="L279" s="144">
        <f t="shared" si="57"/>
        <v>37.844000000000001</v>
      </c>
      <c r="M279" s="143">
        <f t="shared" si="60"/>
        <v>39.467726077497858</v>
      </c>
      <c r="N279" s="143">
        <f t="shared" si="61"/>
        <v>0</v>
      </c>
      <c r="O279" s="143">
        <f t="shared" si="62"/>
        <v>21.206728953433903</v>
      </c>
      <c r="P279" s="143">
        <f t="shared" si="63"/>
        <v>29.301283654346502</v>
      </c>
      <c r="Q279" s="143">
        <f t="shared" si="64"/>
        <v>0</v>
      </c>
      <c r="R279" s="143">
        <f t="shared" si="58"/>
        <v>39.467726077497858</v>
      </c>
      <c r="S279" s="140">
        <f t="shared" si="66"/>
        <v>0</v>
      </c>
      <c r="T279" s="145">
        <f t="shared" si="67"/>
        <v>0</v>
      </c>
    </row>
    <row r="280" spans="1:20" x14ac:dyDescent="0.25">
      <c r="A280" s="126">
        <f>'05-2021'!A286</f>
        <v>44328.458333332666</v>
      </c>
      <c r="B280" s="181">
        <v>39.127000000000002</v>
      </c>
      <c r="C280" s="182">
        <v>1270.8004189999999</v>
      </c>
      <c r="D280" s="181">
        <v>0</v>
      </c>
      <c r="E280" s="182">
        <v>0</v>
      </c>
      <c r="F280" s="179">
        <f t="shared" si="53"/>
        <v>39.127000000000002</v>
      </c>
      <c r="G280" s="179">
        <f t="shared" si="54"/>
        <v>1270.8004189999999</v>
      </c>
      <c r="H280" s="142">
        <f>'05-2021'!P286</f>
        <v>0</v>
      </c>
      <c r="I280" s="180">
        <f t="shared" si="55"/>
        <v>39.127000000000002</v>
      </c>
      <c r="J280" s="143">
        <f t="shared" si="56"/>
        <v>32.478861630076416</v>
      </c>
      <c r="K280" s="241">
        <v>2.86</v>
      </c>
      <c r="L280" s="144">
        <f t="shared" si="57"/>
        <v>37.844000000000001</v>
      </c>
      <c r="M280" s="143">
        <f t="shared" si="60"/>
        <v>39.467726077497858</v>
      </c>
      <c r="N280" s="143">
        <f t="shared" si="61"/>
        <v>0</v>
      </c>
      <c r="O280" s="143">
        <f t="shared" si="62"/>
        <v>21.206728953433903</v>
      </c>
      <c r="P280" s="143">
        <f t="shared" si="63"/>
        <v>29.301283654346502</v>
      </c>
      <c r="Q280" s="143">
        <f t="shared" si="64"/>
        <v>0</v>
      </c>
      <c r="R280" s="143">
        <f t="shared" si="58"/>
        <v>39.467726077497858</v>
      </c>
      <c r="S280" s="140">
        <f t="shared" si="66"/>
        <v>0</v>
      </c>
      <c r="T280" s="145">
        <f t="shared" si="67"/>
        <v>0</v>
      </c>
    </row>
    <row r="281" spans="1:20" x14ac:dyDescent="0.25">
      <c r="A281" s="126">
        <f>'05-2021'!A287</f>
        <v>44328.499999999331</v>
      </c>
      <c r="B281" s="181">
        <v>30.864000000000001</v>
      </c>
      <c r="C281" s="182">
        <v>969.16046400000005</v>
      </c>
      <c r="D281" s="181">
        <v>0</v>
      </c>
      <c r="E281" s="182">
        <v>0</v>
      </c>
      <c r="F281" s="179">
        <f t="shared" si="53"/>
        <v>30.864000000000001</v>
      </c>
      <c r="G281" s="179">
        <f t="shared" si="54"/>
        <v>969.16046400000005</v>
      </c>
      <c r="H281" s="142">
        <f>'05-2021'!P287</f>
        <v>0</v>
      </c>
      <c r="I281" s="180">
        <f t="shared" si="55"/>
        <v>30.864000000000001</v>
      </c>
      <c r="J281" s="143">
        <f t="shared" si="56"/>
        <v>31.401</v>
      </c>
      <c r="K281" s="241">
        <v>2.86</v>
      </c>
      <c r="L281" s="144">
        <f t="shared" si="57"/>
        <v>37.844000000000001</v>
      </c>
      <c r="M281" s="143">
        <f t="shared" si="60"/>
        <v>39.467726077497858</v>
      </c>
      <c r="N281" s="143">
        <f t="shared" si="61"/>
        <v>0</v>
      </c>
      <c r="O281" s="143">
        <f t="shared" si="62"/>
        <v>21.206728953433903</v>
      </c>
      <c r="P281" s="143">
        <f t="shared" si="63"/>
        <v>29.301283654346502</v>
      </c>
      <c r="Q281" s="143">
        <f t="shared" si="64"/>
        <v>0</v>
      </c>
      <c r="R281" s="143">
        <f t="shared" si="58"/>
        <v>39.467726077497858</v>
      </c>
      <c r="S281" s="140">
        <f t="shared" si="66"/>
        <v>0</v>
      </c>
      <c r="T281" s="145">
        <f t="shared" si="67"/>
        <v>0</v>
      </c>
    </row>
    <row r="282" spans="1:20" x14ac:dyDescent="0.25">
      <c r="A282" s="126">
        <f>'05-2021'!A288</f>
        <v>44328.541666665995</v>
      </c>
      <c r="B282" s="181">
        <v>42.167000000000002</v>
      </c>
      <c r="C282" s="182">
        <v>1176.7234250000001</v>
      </c>
      <c r="D282" s="181">
        <v>0</v>
      </c>
      <c r="E282" s="182">
        <v>0</v>
      </c>
      <c r="F282" s="179">
        <f t="shared" si="53"/>
        <v>42.167000000000002</v>
      </c>
      <c r="G282" s="179">
        <f t="shared" si="54"/>
        <v>1176.7234250000001</v>
      </c>
      <c r="H282" s="142">
        <f>'05-2021'!P288</f>
        <v>0</v>
      </c>
      <c r="I282" s="180">
        <f t="shared" si="55"/>
        <v>42.167000000000002</v>
      </c>
      <c r="J282" s="143">
        <f t="shared" si="56"/>
        <v>27.906263784476014</v>
      </c>
      <c r="K282" s="241">
        <v>2.86</v>
      </c>
      <c r="L282" s="144">
        <f t="shared" si="57"/>
        <v>37.844000000000001</v>
      </c>
      <c r="M282" s="143">
        <f t="shared" si="60"/>
        <v>39.467726077497858</v>
      </c>
      <c r="N282" s="143">
        <f t="shared" si="61"/>
        <v>0</v>
      </c>
      <c r="O282" s="143">
        <f t="shared" si="62"/>
        <v>21.206728953433903</v>
      </c>
      <c r="P282" s="143">
        <f t="shared" si="63"/>
        <v>29.301283654346502</v>
      </c>
      <c r="Q282" s="143">
        <f t="shared" si="64"/>
        <v>0</v>
      </c>
      <c r="R282" s="143">
        <f t="shared" si="58"/>
        <v>39.467726077497858</v>
      </c>
      <c r="S282" s="140">
        <f t="shared" si="66"/>
        <v>0</v>
      </c>
      <c r="T282" s="145">
        <f t="shared" si="67"/>
        <v>0</v>
      </c>
    </row>
    <row r="283" spans="1:20" x14ac:dyDescent="0.25">
      <c r="A283" s="126">
        <f>'05-2021'!A289</f>
        <v>44328.583333332659</v>
      </c>
      <c r="B283" s="181">
        <v>71.599999999999994</v>
      </c>
      <c r="C283" s="182">
        <v>1934.6320000000001</v>
      </c>
      <c r="D283" s="181">
        <v>0</v>
      </c>
      <c r="E283" s="182">
        <v>0</v>
      </c>
      <c r="F283" s="179">
        <f t="shared" si="53"/>
        <v>71.599999999999994</v>
      </c>
      <c r="G283" s="179">
        <f t="shared" si="54"/>
        <v>1934.6320000000001</v>
      </c>
      <c r="H283" s="142">
        <f>'05-2021'!P289</f>
        <v>0</v>
      </c>
      <c r="I283" s="180">
        <f t="shared" si="55"/>
        <v>71.599999999999994</v>
      </c>
      <c r="J283" s="143">
        <f t="shared" si="56"/>
        <v>27.020000000000003</v>
      </c>
      <c r="K283" s="241">
        <v>2.86</v>
      </c>
      <c r="L283" s="144">
        <f t="shared" si="57"/>
        <v>37.844000000000001</v>
      </c>
      <c r="M283" s="143">
        <f t="shared" si="60"/>
        <v>39.467726077497858</v>
      </c>
      <c r="N283" s="143">
        <f t="shared" si="61"/>
        <v>0</v>
      </c>
      <c r="O283" s="143">
        <f t="shared" si="62"/>
        <v>21.206728953433903</v>
      </c>
      <c r="P283" s="143">
        <f t="shared" si="63"/>
        <v>29.301283654346502</v>
      </c>
      <c r="Q283" s="143">
        <f t="shared" si="64"/>
        <v>0</v>
      </c>
      <c r="R283" s="143">
        <f t="shared" si="58"/>
        <v>39.467726077497858</v>
      </c>
      <c r="S283" s="140">
        <f t="shared" si="66"/>
        <v>0</v>
      </c>
      <c r="T283" s="145">
        <f t="shared" si="67"/>
        <v>0</v>
      </c>
    </row>
    <row r="284" spans="1:20" x14ac:dyDescent="0.25">
      <c r="A284" s="126">
        <f>'05-2021'!A290</f>
        <v>44328.624999999323</v>
      </c>
      <c r="B284" s="181">
        <v>99.7</v>
      </c>
      <c r="C284" s="182">
        <v>2611.143</v>
      </c>
      <c r="D284" s="181">
        <v>0</v>
      </c>
      <c r="E284" s="182">
        <v>0</v>
      </c>
      <c r="F284" s="179">
        <f t="shared" si="53"/>
        <v>99.7</v>
      </c>
      <c r="G284" s="179">
        <f t="shared" si="54"/>
        <v>2611.143</v>
      </c>
      <c r="H284" s="142">
        <f>'05-2021'!P290</f>
        <v>0</v>
      </c>
      <c r="I284" s="180">
        <f t="shared" si="55"/>
        <v>99.7</v>
      </c>
      <c r="J284" s="143">
        <f t="shared" si="56"/>
        <v>26.19</v>
      </c>
      <c r="K284" s="241">
        <v>2.86</v>
      </c>
      <c r="L284" s="144">
        <f t="shared" si="57"/>
        <v>37.844000000000001</v>
      </c>
      <c r="M284" s="143">
        <f t="shared" si="60"/>
        <v>39.467726077497858</v>
      </c>
      <c r="N284" s="143">
        <f t="shared" si="61"/>
        <v>0</v>
      </c>
      <c r="O284" s="143">
        <f t="shared" si="62"/>
        <v>21.206728953433903</v>
      </c>
      <c r="P284" s="143">
        <f t="shared" si="63"/>
        <v>29.301283654346502</v>
      </c>
      <c r="Q284" s="143">
        <f t="shared" si="64"/>
        <v>0</v>
      </c>
      <c r="R284" s="143">
        <f t="shared" si="58"/>
        <v>39.467726077497858</v>
      </c>
      <c r="S284" s="140">
        <f t="shared" si="66"/>
        <v>0</v>
      </c>
      <c r="T284" s="145">
        <f t="shared" si="67"/>
        <v>0</v>
      </c>
    </row>
    <row r="285" spans="1:20" x14ac:dyDescent="0.25">
      <c r="A285" s="126">
        <f>'05-2021'!A291</f>
        <v>44328.666666665988</v>
      </c>
      <c r="B285" s="181">
        <v>128.75</v>
      </c>
      <c r="C285" s="182">
        <v>3235.4875000000002</v>
      </c>
      <c r="D285" s="181">
        <v>0</v>
      </c>
      <c r="E285" s="182">
        <v>0</v>
      </c>
      <c r="F285" s="179">
        <f t="shared" si="53"/>
        <v>128.75</v>
      </c>
      <c r="G285" s="179">
        <f t="shared" si="54"/>
        <v>3235.4875000000002</v>
      </c>
      <c r="H285" s="142">
        <f>'05-2021'!P291</f>
        <v>0</v>
      </c>
      <c r="I285" s="180">
        <f t="shared" si="55"/>
        <v>128.75</v>
      </c>
      <c r="J285" s="143">
        <f t="shared" si="56"/>
        <v>25.130000000000003</v>
      </c>
      <c r="K285" s="241">
        <v>2.86</v>
      </c>
      <c r="L285" s="144">
        <f t="shared" si="57"/>
        <v>37.844000000000001</v>
      </c>
      <c r="M285" s="143">
        <f t="shared" si="60"/>
        <v>39.467726077497858</v>
      </c>
      <c r="N285" s="143">
        <f t="shared" si="61"/>
        <v>0</v>
      </c>
      <c r="O285" s="143">
        <f t="shared" si="62"/>
        <v>21.206728953433903</v>
      </c>
      <c r="P285" s="143">
        <f t="shared" si="63"/>
        <v>29.301283654346502</v>
      </c>
      <c r="Q285" s="143">
        <f t="shared" si="64"/>
        <v>0</v>
      </c>
      <c r="R285" s="143">
        <f t="shared" si="58"/>
        <v>39.467726077497858</v>
      </c>
      <c r="S285" s="140">
        <f t="shared" si="66"/>
        <v>0</v>
      </c>
      <c r="T285" s="145">
        <f t="shared" si="67"/>
        <v>0</v>
      </c>
    </row>
    <row r="286" spans="1:20" x14ac:dyDescent="0.25">
      <c r="A286" s="126">
        <f>'05-2021'!A292</f>
        <v>44328.708333332652</v>
      </c>
      <c r="B286" s="181">
        <v>126.05</v>
      </c>
      <c r="C286" s="182">
        <v>3201.67</v>
      </c>
      <c r="D286" s="181">
        <v>0</v>
      </c>
      <c r="E286" s="182">
        <v>0</v>
      </c>
      <c r="F286" s="179">
        <f t="shared" si="53"/>
        <v>126.05</v>
      </c>
      <c r="G286" s="179">
        <f t="shared" si="54"/>
        <v>3201.67</v>
      </c>
      <c r="H286" s="142">
        <f>'05-2021'!P292</f>
        <v>0</v>
      </c>
      <c r="I286" s="180">
        <f t="shared" si="55"/>
        <v>126.05</v>
      </c>
      <c r="J286" s="143">
        <f t="shared" si="56"/>
        <v>25.400000000000002</v>
      </c>
      <c r="K286" s="241">
        <v>2.86</v>
      </c>
      <c r="L286" s="144">
        <f t="shared" si="57"/>
        <v>37.844000000000001</v>
      </c>
      <c r="M286" s="143">
        <f t="shared" si="60"/>
        <v>39.467726077497858</v>
      </c>
      <c r="N286" s="143">
        <f t="shared" si="61"/>
        <v>0</v>
      </c>
      <c r="O286" s="143">
        <f t="shared" si="62"/>
        <v>21.206728953433903</v>
      </c>
      <c r="P286" s="143">
        <f t="shared" si="63"/>
        <v>29.301283654346502</v>
      </c>
      <c r="Q286" s="143">
        <f t="shared" si="64"/>
        <v>0</v>
      </c>
      <c r="R286" s="143">
        <f t="shared" si="58"/>
        <v>39.467726077497858</v>
      </c>
      <c r="S286" s="140">
        <f t="shared" si="66"/>
        <v>0</v>
      </c>
      <c r="T286" s="145">
        <f t="shared" si="67"/>
        <v>0</v>
      </c>
    </row>
    <row r="287" spans="1:20" x14ac:dyDescent="0.25">
      <c r="A287" s="126">
        <f>'05-2021'!A293</f>
        <v>44328.749999999316</v>
      </c>
      <c r="B287" s="181">
        <v>110.37299999999999</v>
      </c>
      <c r="C287" s="182">
        <v>3093.0380960000002</v>
      </c>
      <c r="D287" s="181">
        <v>0</v>
      </c>
      <c r="E287" s="182">
        <v>0</v>
      </c>
      <c r="F287" s="179">
        <f t="shared" si="53"/>
        <v>110.37299999999999</v>
      </c>
      <c r="G287" s="179">
        <f t="shared" si="54"/>
        <v>3093.0380960000002</v>
      </c>
      <c r="H287" s="142">
        <f>'05-2021'!P293</f>
        <v>0</v>
      </c>
      <c r="I287" s="180">
        <f t="shared" si="55"/>
        <v>110.37299999999999</v>
      </c>
      <c r="J287" s="143">
        <f t="shared" si="56"/>
        <v>28.023502994391748</v>
      </c>
      <c r="K287" s="241">
        <v>2.86</v>
      </c>
      <c r="L287" s="144">
        <f t="shared" si="57"/>
        <v>37.844000000000001</v>
      </c>
      <c r="M287" s="143">
        <f t="shared" si="60"/>
        <v>39.467726077497858</v>
      </c>
      <c r="N287" s="143">
        <f t="shared" si="61"/>
        <v>0</v>
      </c>
      <c r="O287" s="143">
        <f t="shared" si="62"/>
        <v>21.206728953433903</v>
      </c>
      <c r="P287" s="143">
        <f t="shared" si="63"/>
        <v>29.301283654346502</v>
      </c>
      <c r="Q287" s="143">
        <f t="shared" si="64"/>
        <v>0</v>
      </c>
      <c r="R287" s="143">
        <f t="shared" si="58"/>
        <v>39.467726077497858</v>
      </c>
      <c r="S287" s="140">
        <f t="shared" si="66"/>
        <v>0</v>
      </c>
      <c r="T287" s="145">
        <f t="shared" si="67"/>
        <v>0</v>
      </c>
    </row>
    <row r="288" spans="1:20" x14ac:dyDescent="0.25">
      <c r="A288" s="126">
        <f>'05-2021'!A294</f>
        <v>44328.79166666598</v>
      </c>
      <c r="B288" s="181">
        <v>122.387</v>
      </c>
      <c r="C288" s="182">
        <v>3121.5945040000001</v>
      </c>
      <c r="D288" s="181">
        <v>0</v>
      </c>
      <c r="E288" s="182">
        <v>0</v>
      </c>
      <c r="F288" s="179">
        <f t="shared" si="53"/>
        <v>122.387</v>
      </c>
      <c r="G288" s="179">
        <f t="shared" si="54"/>
        <v>3121.5945040000001</v>
      </c>
      <c r="H288" s="142">
        <f>'05-2021'!P294</f>
        <v>0</v>
      </c>
      <c r="I288" s="180">
        <f t="shared" si="55"/>
        <v>122.387</v>
      </c>
      <c r="J288" s="143">
        <f t="shared" si="56"/>
        <v>25.505932035265186</v>
      </c>
      <c r="K288" s="241">
        <v>2.86</v>
      </c>
      <c r="L288" s="144">
        <f t="shared" si="57"/>
        <v>37.844000000000001</v>
      </c>
      <c r="M288" s="143">
        <f t="shared" si="60"/>
        <v>39.467726077497858</v>
      </c>
      <c r="N288" s="143">
        <f t="shared" si="61"/>
        <v>0</v>
      </c>
      <c r="O288" s="143">
        <f t="shared" si="62"/>
        <v>21.206728953433903</v>
      </c>
      <c r="P288" s="143">
        <f t="shared" si="63"/>
        <v>29.301283654346502</v>
      </c>
      <c r="Q288" s="143">
        <f t="shared" si="64"/>
        <v>0</v>
      </c>
      <c r="R288" s="143">
        <f t="shared" si="58"/>
        <v>39.467726077497858</v>
      </c>
      <c r="S288" s="140">
        <f t="shared" si="66"/>
        <v>0</v>
      </c>
      <c r="T288" s="145">
        <f t="shared" si="67"/>
        <v>0</v>
      </c>
    </row>
    <row r="289" spans="1:20" x14ac:dyDescent="0.25">
      <c r="A289" s="126">
        <f>'05-2021'!A295</f>
        <v>44328.833333332645</v>
      </c>
      <c r="B289" s="181">
        <v>136.916</v>
      </c>
      <c r="C289" s="182">
        <v>3860.877528</v>
      </c>
      <c r="D289" s="181">
        <v>0</v>
      </c>
      <c r="E289" s="182">
        <v>0</v>
      </c>
      <c r="F289" s="179">
        <f t="shared" si="53"/>
        <v>136.916</v>
      </c>
      <c r="G289" s="179">
        <f t="shared" si="54"/>
        <v>3860.877528</v>
      </c>
      <c r="H289" s="142">
        <f>'05-2021'!P295</f>
        <v>0</v>
      </c>
      <c r="I289" s="180">
        <f t="shared" si="55"/>
        <v>136.916</v>
      </c>
      <c r="J289" s="143">
        <f t="shared" si="56"/>
        <v>28.198877618393759</v>
      </c>
      <c r="K289" s="241">
        <v>2.86</v>
      </c>
      <c r="L289" s="144">
        <f t="shared" si="57"/>
        <v>37.844000000000001</v>
      </c>
      <c r="M289" s="143">
        <f t="shared" si="60"/>
        <v>39.467726077497858</v>
      </c>
      <c r="N289" s="143">
        <f t="shared" si="61"/>
        <v>0</v>
      </c>
      <c r="O289" s="143">
        <f t="shared" si="62"/>
        <v>21.206728953433903</v>
      </c>
      <c r="P289" s="143">
        <f t="shared" si="63"/>
        <v>29.301283654346502</v>
      </c>
      <c r="Q289" s="143">
        <f t="shared" si="64"/>
        <v>0</v>
      </c>
      <c r="R289" s="143">
        <f t="shared" si="58"/>
        <v>39.467726077497858</v>
      </c>
      <c r="S289" s="140">
        <f t="shared" si="66"/>
        <v>0</v>
      </c>
      <c r="T289" s="145">
        <f t="shared" si="67"/>
        <v>0</v>
      </c>
    </row>
    <row r="290" spans="1:20" x14ac:dyDescent="0.25">
      <c r="A290" s="126">
        <f>'05-2021'!A296</f>
        <v>44328.874999999309</v>
      </c>
      <c r="B290" s="181">
        <v>147.26</v>
      </c>
      <c r="C290" s="182">
        <v>4218.7044800000003</v>
      </c>
      <c r="D290" s="181">
        <v>0</v>
      </c>
      <c r="E290" s="182">
        <v>0</v>
      </c>
      <c r="F290" s="179">
        <f t="shared" si="53"/>
        <v>147.26</v>
      </c>
      <c r="G290" s="179">
        <f t="shared" si="54"/>
        <v>4218.7044800000003</v>
      </c>
      <c r="H290" s="142">
        <f>'05-2021'!P296</f>
        <v>0</v>
      </c>
      <c r="I290" s="180">
        <f t="shared" si="55"/>
        <v>147.26</v>
      </c>
      <c r="J290" s="143">
        <f t="shared" si="56"/>
        <v>28.648000000000003</v>
      </c>
      <c r="K290" s="241">
        <v>2.86</v>
      </c>
      <c r="L290" s="144">
        <f t="shared" si="57"/>
        <v>37.844000000000001</v>
      </c>
      <c r="M290" s="143">
        <f t="shared" si="60"/>
        <v>39.467726077497858</v>
      </c>
      <c r="N290" s="143">
        <f t="shared" si="61"/>
        <v>0</v>
      </c>
      <c r="O290" s="143">
        <f t="shared" si="62"/>
        <v>21.206728953433903</v>
      </c>
      <c r="P290" s="143">
        <f t="shared" si="63"/>
        <v>29.301283654346502</v>
      </c>
      <c r="Q290" s="143">
        <f t="shared" si="64"/>
        <v>0</v>
      </c>
      <c r="R290" s="143">
        <f t="shared" si="58"/>
        <v>39.467726077497858</v>
      </c>
      <c r="S290" s="140">
        <f t="shared" si="66"/>
        <v>0</v>
      </c>
      <c r="T290" s="145">
        <f t="shared" si="67"/>
        <v>0</v>
      </c>
    </row>
    <row r="291" spans="1:20" x14ac:dyDescent="0.25">
      <c r="A291" s="126">
        <f>'05-2021'!A297</f>
        <v>44328.916666665973</v>
      </c>
      <c r="B291" s="181">
        <v>137.13199999999998</v>
      </c>
      <c r="C291" s="182">
        <v>3767.7444799999998</v>
      </c>
      <c r="D291" s="181">
        <v>0</v>
      </c>
      <c r="E291" s="182">
        <v>0</v>
      </c>
      <c r="F291" s="179">
        <f t="shared" si="53"/>
        <v>137.13199999999998</v>
      </c>
      <c r="G291" s="179">
        <f t="shared" si="54"/>
        <v>3767.7444799999998</v>
      </c>
      <c r="H291" s="142">
        <f>'05-2021'!P297</f>
        <v>0</v>
      </c>
      <c r="I291" s="180">
        <f t="shared" si="55"/>
        <v>137.13199999999998</v>
      </c>
      <c r="J291" s="143">
        <f t="shared" si="56"/>
        <v>27.475311962197011</v>
      </c>
      <c r="K291" s="241">
        <v>2.86</v>
      </c>
      <c r="L291" s="144">
        <f t="shared" si="57"/>
        <v>37.844000000000001</v>
      </c>
      <c r="M291" s="143">
        <f t="shared" si="60"/>
        <v>39.467726077497858</v>
      </c>
      <c r="N291" s="143">
        <f t="shared" si="61"/>
        <v>0</v>
      </c>
      <c r="O291" s="143">
        <f t="shared" si="62"/>
        <v>21.206728953433903</v>
      </c>
      <c r="P291" s="143">
        <f t="shared" si="63"/>
        <v>29.301283654346502</v>
      </c>
      <c r="Q291" s="143">
        <f t="shared" si="64"/>
        <v>0</v>
      </c>
      <c r="R291" s="143">
        <f t="shared" si="58"/>
        <v>39.467726077497858</v>
      </c>
      <c r="S291" s="140">
        <f t="shared" si="66"/>
        <v>0</v>
      </c>
      <c r="T291" s="145">
        <f t="shared" si="67"/>
        <v>0</v>
      </c>
    </row>
    <row r="292" spans="1:20" x14ac:dyDescent="0.25">
      <c r="A292" s="126">
        <f>'05-2021'!A298</f>
        <v>44328.958333332637</v>
      </c>
      <c r="B292" s="181">
        <v>150.04599999999999</v>
      </c>
      <c r="C292" s="182">
        <v>3657.5448259999998</v>
      </c>
      <c r="D292" s="181">
        <v>0</v>
      </c>
      <c r="E292" s="182">
        <v>0</v>
      </c>
      <c r="F292" s="179">
        <f t="shared" si="53"/>
        <v>150.04599999999999</v>
      </c>
      <c r="G292" s="179">
        <f t="shared" si="54"/>
        <v>3657.5448259999998</v>
      </c>
      <c r="H292" s="142">
        <f>'05-2021'!P298</f>
        <v>0</v>
      </c>
      <c r="I292" s="180">
        <f t="shared" si="55"/>
        <v>150.04599999999999</v>
      </c>
      <c r="J292" s="143">
        <f t="shared" si="56"/>
        <v>24.376156818575637</v>
      </c>
      <c r="K292" s="241">
        <v>2.86</v>
      </c>
      <c r="L292" s="144">
        <f t="shared" si="57"/>
        <v>37.844000000000001</v>
      </c>
      <c r="M292" s="143">
        <f t="shared" si="60"/>
        <v>39.467726077497858</v>
      </c>
      <c r="N292" s="143">
        <f t="shared" si="61"/>
        <v>0</v>
      </c>
      <c r="O292" s="143">
        <f t="shared" si="62"/>
        <v>21.206728953433903</v>
      </c>
      <c r="P292" s="143">
        <f t="shared" si="63"/>
        <v>29.301283654346502</v>
      </c>
      <c r="Q292" s="143">
        <f t="shared" si="64"/>
        <v>0</v>
      </c>
      <c r="R292" s="143">
        <f t="shared" si="58"/>
        <v>39.467726077497858</v>
      </c>
      <c r="S292" s="140">
        <f t="shared" si="66"/>
        <v>0</v>
      </c>
      <c r="T292" s="145">
        <f t="shared" si="67"/>
        <v>0</v>
      </c>
    </row>
    <row r="293" spans="1:20" x14ac:dyDescent="0.25">
      <c r="A293" s="126">
        <f>'05-2021'!A299</f>
        <v>44328.999999999302</v>
      </c>
      <c r="B293" s="181">
        <v>195.8</v>
      </c>
      <c r="C293" s="182">
        <v>4227.3220000000001</v>
      </c>
      <c r="D293" s="181">
        <v>0</v>
      </c>
      <c r="E293" s="182">
        <v>0</v>
      </c>
      <c r="F293" s="179">
        <f t="shared" si="53"/>
        <v>195.8</v>
      </c>
      <c r="G293" s="179">
        <f t="shared" si="54"/>
        <v>4227.3220000000001</v>
      </c>
      <c r="H293" s="142">
        <f>'05-2021'!P299</f>
        <v>0</v>
      </c>
      <c r="I293" s="180">
        <f t="shared" si="55"/>
        <v>195.8</v>
      </c>
      <c r="J293" s="143">
        <f t="shared" si="56"/>
        <v>21.59</v>
      </c>
      <c r="K293" s="241">
        <v>2.86</v>
      </c>
      <c r="L293" s="144">
        <f t="shared" si="57"/>
        <v>37.844000000000001</v>
      </c>
      <c r="M293" s="143">
        <f t="shared" si="60"/>
        <v>39.467726077497858</v>
      </c>
      <c r="N293" s="143">
        <f t="shared" si="61"/>
        <v>0</v>
      </c>
      <c r="O293" s="143">
        <f t="shared" si="62"/>
        <v>21.206728953433903</v>
      </c>
      <c r="P293" s="143">
        <f t="shared" si="63"/>
        <v>29.301283654346502</v>
      </c>
      <c r="Q293" s="143">
        <f t="shared" si="64"/>
        <v>0</v>
      </c>
      <c r="R293" s="143">
        <f t="shared" si="58"/>
        <v>39.467726077497858</v>
      </c>
      <c r="S293" s="140">
        <f t="shared" si="66"/>
        <v>0</v>
      </c>
      <c r="T293" s="145">
        <f t="shared" si="67"/>
        <v>0</v>
      </c>
    </row>
    <row r="294" spans="1:20" x14ac:dyDescent="0.25">
      <c r="A294" s="126">
        <f>'05-2021'!A300</f>
        <v>44329.041666665966</v>
      </c>
      <c r="B294" s="181">
        <v>229.7</v>
      </c>
      <c r="C294" s="182">
        <v>4950.0349999999999</v>
      </c>
      <c r="D294" s="181">
        <v>17.300999999999998</v>
      </c>
      <c r="E294" s="182">
        <v>372.84100000000001</v>
      </c>
      <c r="F294" s="179">
        <f t="shared" si="53"/>
        <v>212.399</v>
      </c>
      <c r="G294" s="179">
        <f t="shared" si="54"/>
        <v>4577.1939999999995</v>
      </c>
      <c r="H294" s="142">
        <f>'05-2021'!P300</f>
        <v>0</v>
      </c>
      <c r="I294" s="180">
        <f t="shared" si="55"/>
        <v>212.399</v>
      </c>
      <c r="J294" s="143">
        <f t="shared" si="56"/>
        <v>21.549979048865577</v>
      </c>
      <c r="K294" s="241">
        <v>2.84</v>
      </c>
      <c r="L294" s="144">
        <f t="shared" si="57"/>
        <v>37.636000000000003</v>
      </c>
      <c r="M294" s="143">
        <f t="shared" si="60"/>
        <v>39.467726077497858</v>
      </c>
      <c r="N294" s="143">
        <f t="shared" si="61"/>
        <v>0</v>
      </c>
      <c r="O294" s="143">
        <f t="shared" si="62"/>
        <v>21.206728953433903</v>
      </c>
      <c r="P294" s="143">
        <f t="shared" si="63"/>
        <v>29.301283654346502</v>
      </c>
      <c r="Q294" s="143">
        <f t="shared" si="64"/>
        <v>0</v>
      </c>
      <c r="R294" s="143">
        <f t="shared" si="58"/>
        <v>39.467726077497858</v>
      </c>
      <c r="S294" s="140">
        <f t="shared" si="66"/>
        <v>0</v>
      </c>
      <c r="T294" s="145">
        <f t="shared" si="67"/>
        <v>0</v>
      </c>
    </row>
    <row r="295" spans="1:20" x14ac:dyDescent="0.25">
      <c r="A295" s="126">
        <f>'05-2021'!A301</f>
        <v>44329.08333333263</v>
      </c>
      <c r="B295" s="181">
        <v>207.8</v>
      </c>
      <c r="C295" s="182">
        <v>4183.0140000000001</v>
      </c>
      <c r="D295" s="181">
        <v>0</v>
      </c>
      <c r="E295" s="182">
        <v>0</v>
      </c>
      <c r="F295" s="179">
        <f t="shared" si="53"/>
        <v>207.8</v>
      </c>
      <c r="G295" s="179">
        <f t="shared" si="54"/>
        <v>4183.0140000000001</v>
      </c>
      <c r="H295" s="142">
        <f>'05-2021'!P301</f>
        <v>0</v>
      </c>
      <c r="I295" s="180">
        <f t="shared" si="55"/>
        <v>207.8</v>
      </c>
      <c r="J295" s="143">
        <f t="shared" si="56"/>
        <v>20.13</v>
      </c>
      <c r="K295" s="241">
        <v>2.84</v>
      </c>
      <c r="L295" s="144">
        <f t="shared" si="57"/>
        <v>37.636000000000003</v>
      </c>
      <c r="M295" s="143">
        <f t="shared" si="60"/>
        <v>39.467726077497858</v>
      </c>
      <c r="N295" s="143">
        <f t="shared" si="61"/>
        <v>0</v>
      </c>
      <c r="O295" s="143">
        <f t="shared" si="62"/>
        <v>21.206728953433903</v>
      </c>
      <c r="P295" s="143">
        <f t="shared" si="63"/>
        <v>29.301283654346502</v>
      </c>
      <c r="Q295" s="143">
        <f t="shared" si="64"/>
        <v>0</v>
      </c>
      <c r="R295" s="143">
        <f t="shared" si="58"/>
        <v>39.467726077497858</v>
      </c>
      <c r="S295" s="140">
        <f t="shared" si="66"/>
        <v>0</v>
      </c>
      <c r="T295" s="145">
        <f t="shared" si="67"/>
        <v>0</v>
      </c>
    </row>
    <row r="296" spans="1:20" x14ac:dyDescent="0.25">
      <c r="A296" s="126">
        <f>'05-2021'!A302</f>
        <v>44329.124999999294</v>
      </c>
      <c r="B296" s="177">
        <v>213.1</v>
      </c>
      <c r="C296" s="178">
        <v>4223.6419999999998</v>
      </c>
      <c r="D296" s="177">
        <v>1.869</v>
      </c>
      <c r="E296" s="178">
        <v>37.048000000000002</v>
      </c>
      <c r="F296" s="179">
        <f t="shared" si="53"/>
        <v>211.23099999999999</v>
      </c>
      <c r="G296" s="179">
        <f t="shared" si="54"/>
        <v>4186.5940000000001</v>
      </c>
      <c r="H296" s="142">
        <f>'05-2021'!P302</f>
        <v>0</v>
      </c>
      <c r="I296" s="180">
        <f t="shared" si="55"/>
        <v>211.23099999999999</v>
      </c>
      <c r="J296" s="143">
        <f t="shared" si="56"/>
        <v>19.819979075041068</v>
      </c>
      <c r="K296" s="241">
        <v>2.84</v>
      </c>
      <c r="L296" s="144">
        <f t="shared" si="57"/>
        <v>37.636000000000003</v>
      </c>
      <c r="M296" s="143">
        <f t="shared" si="60"/>
        <v>39.467726077497858</v>
      </c>
      <c r="N296" s="143">
        <f t="shared" si="61"/>
        <v>0</v>
      </c>
      <c r="O296" s="143">
        <f t="shared" si="62"/>
        <v>21.206728953433903</v>
      </c>
      <c r="P296" s="143">
        <f t="shared" si="63"/>
        <v>29.301283654346502</v>
      </c>
      <c r="Q296" s="143">
        <f t="shared" si="64"/>
        <v>0</v>
      </c>
      <c r="R296" s="143">
        <f t="shared" si="58"/>
        <v>39.467726077497858</v>
      </c>
      <c r="S296" s="140">
        <f t="shared" si="66"/>
        <v>0</v>
      </c>
      <c r="T296" s="145">
        <f t="shared" si="67"/>
        <v>0</v>
      </c>
    </row>
    <row r="297" spans="1:20" x14ac:dyDescent="0.25">
      <c r="A297" s="126">
        <f>'05-2021'!A303</f>
        <v>44329.166666665958</v>
      </c>
      <c r="B297" s="177">
        <v>223.256</v>
      </c>
      <c r="C297" s="178">
        <v>4379.4773960000002</v>
      </c>
      <c r="D297" s="177">
        <v>0</v>
      </c>
      <c r="E297" s="178">
        <v>0</v>
      </c>
      <c r="F297" s="179">
        <f t="shared" si="53"/>
        <v>223.256</v>
      </c>
      <c r="G297" s="179">
        <f t="shared" si="54"/>
        <v>4379.4773960000002</v>
      </c>
      <c r="H297" s="142">
        <f>'05-2021'!P303</f>
        <v>0</v>
      </c>
      <c r="I297" s="180">
        <f t="shared" si="55"/>
        <v>223.256</v>
      </c>
      <c r="J297" s="143">
        <f t="shared" si="56"/>
        <v>19.616392822589315</v>
      </c>
      <c r="K297" s="241">
        <v>2.84</v>
      </c>
      <c r="L297" s="144">
        <f t="shared" si="57"/>
        <v>37.636000000000003</v>
      </c>
      <c r="M297" s="143">
        <f t="shared" si="60"/>
        <v>39.467726077497858</v>
      </c>
      <c r="N297" s="143">
        <f t="shared" si="61"/>
        <v>0</v>
      </c>
      <c r="O297" s="143">
        <f t="shared" si="62"/>
        <v>21.206728953433903</v>
      </c>
      <c r="P297" s="143">
        <f t="shared" si="63"/>
        <v>29.301283654346502</v>
      </c>
      <c r="Q297" s="143">
        <f t="shared" si="64"/>
        <v>0</v>
      </c>
      <c r="R297" s="143">
        <f t="shared" si="58"/>
        <v>39.467726077497858</v>
      </c>
      <c r="S297" s="140">
        <f t="shared" si="66"/>
        <v>0</v>
      </c>
      <c r="T297" s="145">
        <f t="shared" si="67"/>
        <v>0</v>
      </c>
    </row>
    <row r="298" spans="1:20" x14ac:dyDescent="0.25">
      <c r="A298" s="126">
        <f>'05-2021'!A304</f>
        <v>44329.208333332623</v>
      </c>
      <c r="B298" s="177">
        <v>238.42399999999998</v>
      </c>
      <c r="C298" s="178">
        <v>4915.9702159999997</v>
      </c>
      <c r="D298" s="177">
        <v>0</v>
      </c>
      <c r="E298" s="178">
        <v>0</v>
      </c>
      <c r="F298" s="179">
        <f t="shared" si="53"/>
        <v>238.42399999999998</v>
      </c>
      <c r="G298" s="179">
        <f t="shared" si="54"/>
        <v>4915.9702159999997</v>
      </c>
      <c r="H298" s="142">
        <f>'05-2021'!P304</f>
        <v>0</v>
      </c>
      <c r="I298" s="180">
        <f t="shared" si="55"/>
        <v>238.42399999999998</v>
      </c>
      <c r="J298" s="143">
        <f t="shared" si="56"/>
        <v>20.618604737778078</v>
      </c>
      <c r="K298" s="241">
        <v>2.84</v>
      </c>
      <c r="L298" s="144">
        <f t="shared" si="57"/>
        <v>37.636000000000003</v>
      </c>
      <c r="M298" s="143">
        <f t="shared" si="60"/>
        <v>39.467726077497858</v>
      </c>
      <c r="N298" s="143">
        <f t="shared" si="61"/>
        <v>0</v>
      </c>
      <c r="O298" s="143">
        <f t="shared" si="62"/>
        <v>21.206728953433903</v>
      </c>
      <c r="P298" s="143">
        <f t="shared" si="63"/>
        <v>29.301283654346502</v>
      </c>
      <c r="Q298" s="143">
        <f t="shared" si="64"/>
        <v>0</v>
      </c>
      <c r="R298" s="143">
        <f t="shared" si="58"/>
        <v>39.467726077497858</v>
      </c>
      <c r="S298" s="140">
        <f t="shared" si="66"/>
        <v>0</v>
      </c>
      <c r="T298" s="145">
        <f t="shared" si="67"/>
        <v>0</v>
      </c>
    </row>
    <row r="299" spans="1:20" x14ac:dyDescent="0.25">
      <c r="A299" s="126">
        <f>'05-2021'!A305</f>
        <v>44329.249999999287</v>
      </c>
      <c r="B299" s="177">
        <v>257.71699999999998</v>
      </c>
      <c r="C299" s="178">
        <v>6178.0073829999992</v>
      </c>
      <c r="D299" s="177">
        <v>0</v>
      </c>
      <c r="E299" s="178">
        <v>0</v>
      </c>
      <c r="F299" s="179">
        <f t="shared" si="53"/>
        <v>257.71699999999998</v>
      </c>
      <c r="G299" s="179">
        <f t="shared" si="54"/>
        <v>6178.0073829999992</v>
      </c>
      <c r="H299" s="142">
        <f>'05-2021'!P305</f>
        <v>0</v>
      </c>
      <c r="I299" s="180">
        <f t="shared" si="55"/>
        <v>257.71699999999998</v>
      </c>
      <c r="J299" s="143">
        <f t="shared" si="56"/>
        <v>23.972059984401493</v>
      </c>
      <c r="K299" s="241">
        <v>2.84</v>
      </c>
      <c r="L299" s="144">
        <f t="shared" si="57"/>
        <v>37.636000000000003</v>
      </c>
      <c r="M299" s="143">
        <f t="shared" si="60"/>
        <v>39.467726077497858</v>
      </c>
      <c r="N299" s="143">
        <f t="shared" si="61"/>
        <v>0</v>
      </c>
      <c r="O299" s="143">
        <f t="shared" si="62"/>
        <v>21.206728953433903</v>
      </c>
      <c r="P299" s="143">
        <f t="shared" si="63"/>
        <v>29.301283654346502</v>
      </c>
      <c r="Q299" s="143">
        <f t="shared" si="64"/>
        <v>0</v>
      </c>
      <c r="R299" s="143">
        <f t="shared" si="58"/>
        <v>39.467726077497858</v>
      </c>
      <c r="S299" s="140">
        <f t="shared" si="66"/>
        <v>0</v>
      </c>
      <c r="T299" s="145">
        <f t="shared" si="67"/>
        <v>0</v>
      </c>
    </row>
    <row r="300" spans="1:20" x14ac:dyDescent="0.25">
      <c r="A300" s="126">
        <f>'05-2021'!A306</f>
        <v>44329.291666665951</v>
      </c>
      <c r="B300" s="177">
        <v>297.57</v>
      </c>
      <c r="C300" s="178">
        <v>9987.5939099999996</v>
      </c>
      <c r="D300" s="177">
        <v>0</v>
      </c>
      <c r="E300" s="178">
        <v>0</v>
      </c>
      <c r="F300" s="179">
        <f t="shared" si="53"/>
        <v>297.57</v>
      </c>
      <c r="G300" s="179">
        <f t="shared" si="54"/>
        <v>9987.5939099999996</v>
      </c>
      <c r="H300" s="142">
        <f>'05-2021'!P306</f>
        <v>13.92999999999995</v>
      </c>
      <c r="I300" s="180">
        <f t="shared" si="55"/>
        <v>283.64000000000004</v>
      </c>
      <c r="J300" s="143">
        <f t="shared" si="56"/>
        <v>33.563846859562453</v>
      </c>
      <c r="K300" s="241">
        <v>2.84</v>
      </c>
      <c r="L300" s="144">
        <f t="shared" si="57"/>
        <v>37.636000000000003</v>
      </c>
      <c r="M300" s="143">
        <f t="shared" si="60"/>
        <v>39.467726077497858</v>
      </c>
      <c r="N300" s="143">
        <f t="shared" si="61"/>
        <v>0</v>
      </c>
      <c r="O300" s="143">
        <f t="shared" si="62"/>
        <v>21.206728953433903</v>
      </c>
      <c r="P300" s="143">
        <f t="shared" si="63"/>
        <v>29.301283654346502</v>
      </c>
      <c r="Q300" s="143">
        <f t="shared" si="64"/>
        <v>0</v>
      </c>
      <c r="R300" s="143">
        <f t="shared" si="58"/>
        <v>39.467726077497858</v>
      </c>
      <c r="S300" s="140">
        <f t="shared" si="66"/>
        <v>0</v>
      </c>
      <c r="T300" s="145">
        <f t="shared" si="67"/>
        <v>0</v>
      </c>
    </row>
    <row r="301" spans="1:20" x14ac:dyDescent="0.25">
      <c r="A301" s="126">
        <f>'05-2021'!A307</f>
        <v>44329.333333332615</v>
      </c>
      <c r="B301" s="177">
        <v>338.423</v>
      </c>
      <c r="C301" s="178">
        <v>8280.1597710000005</v>
      </c>
      <c r="D301" s="177">
        <v>0</v>
      </c>
      <c r="E301" s="178">
        <v>0</v>
      </c>
      <c r="F301" s="179">
        <f t="shared" si="53"/>
        <v>338.423</v>
      </c>
      <c r="G301" s="179">
        <f t="shared" si="54"/>
        <v>8280.1597710000005</v>
      </c>
      <c r="H301" s="142">
        <f>'05-2021'!P307</f>
        <v>153.31999999999994</v>
      </c>
      <c r="I301" s="180">
        <f t="shared" si="55"/>
        <v>185.10300000000007</v>
      </c>
      <c r="J301" s="143">
        <f t="shared" si="56"/>
        <v>24.466894303874149</v>
      </c>
      <c r="K301" s="241">
        <v>2.84</v>
      </c>
      <c r="L301" s="144">
        <f t="shared" si="57"/>
        <v>37.636000000000003</v>
      </c>
      <c r="M301" s="143">
        <f t="shared" si="60"/>
        <v>39.467726077497858</v>
      </c>
      <c r="N301" s="143">
        <f t="shared" si="61"/>
        <v>0</v>
      </c>
      <c r="O301" s="143">
        <f t="shared" si="62"/>
        <v>21.206728953433903</v>
      </c>
      <c r="P301" s="143">
        <f t="shared" si="63"/>
        <v>29.301283654346502</v>
      </c>
      <c r="Q301" s="143">
        <f t="shared" si="64"/>
        <v>0</v>
      </c>
      <c r="R301" s="143">
        <f t="shared" si="58"/>
        <v>39.467726077497858</v>
      </c>
      <c r="S301" s="140">
        <f t="shared" si="66"/>
        <v>0</v>
      </c>
      <c r="T301" s="145">
        <f t="shared" si="67"/>
        <v>0</v>
      </c>
    </row>
    <row r="302" spans="1:20" x14ac:dyDescent="0.25">
      <c r="A302" s="126">
        <f>'05-2021'!A308</f>
        <v>44329.37499999928</v>
      </c>
      <c r="B302" s="177">
        <v>346.27600000000001</v>
      </c>
      <c r="C302" s="178">
        <v>8045.4703890000001</v>
      </c>
      <c r="D302" s="177">
        <v>0</v>
      </c>
      <c r="E302" s="178">
        <v>0</v>
      </c>
      <c r="F302" s="179">
        <f t="shared" si="53"/>
        <v>346.27600000000001</v>
      </c>
      <c r="G302" s="179">
        <f t="shared" si="54"/>
        <v>8045.4703890000001</v>
      </c>
      <c r="H302" s="142">
        <f>'05-2021'!P308</f>
        <v>188.54999999999995</v>
      </c>
      <c r="I302" s="180">
        <f t="shared" si="55"/>
        <v>157.72600000000006</v>
      </c>
      <c r="J302" s="143">
        <f t="shared" si="56"/>
        <v>23.234270896625812</v>
      </c>
      <c r="K302" s="241">
        <v>2.84</v>
      </c>
      <c r="L302" s="144">
        <f t="shared" si="57"/>
        <v>37.636000000000003</v>
      </c>
      <c r="M302" s="143">
        <f t="shared" si="60"/>
        <v>39.467726077497858</v>
      </c>
      <c r="N302" s="143">
        <f t="shared" si="61"/>
        <v>0</v>
      </c>
      <c r="O302" s="143">
        <f t="shared" si="62"/>
        <v>21.206728953433903</v>
      </c>
      <c r="P302" s="143">
        <f t="shared" si="63"/>
        <v>29.301283654346502</v>
      </c>
      <c r="Q302" s="143">
        <f t="shared" si="64"/>
        <v>0</v>
      </c>
      <c r="R302" s="143">
        <f t="shared" si="58"/>
        <v>39.467726077497858</v>
      </c>
      <c r="S302" s="140">
        <f t="shared" si="66"/>
        <v>0</v>
      </c>
      <c r="T302" s="145">
        <f t="shared" si="67"/>
        <v>0</v>
      </c>
    </row>
    <row r="303" spans="1:20" x14ac:dyDescent="0.25">
      <c r="A303" s="126">
        <f>'05-2021'!A309</f>
        <v>44329.416666665944</v>
      </c>
      <c r="B303" s="177">
        <v>311.5</v>
      </c>
      <c r="C303" s="178">
        <v>7544.6743299999998</v>
      </c>
      <c r="D303" s="177">
        <v>0</v>
      </c>
      <c r="E303" s="178">
        <v>0</v>
      </c>
      <c r="F303" s="179">
        <f t="shared" si="53"/>
        <v>311.5</v>
      </c>
      <c r="G303" s="179">
        <f t="shared" si="54"/>
        <v>7544.6743299999998</v>
      </c>
      <c r="H303" s="142">
        <f>'05-2021'!P309</f>
        <v>89.75</v>
      </c>
      <c r="I303" s="180">
        <f t="shared" si="55"/>
        <v>221.75</v>
      </c>
      <c r="J303" s="143">
        <f t="shared" si="56"/>
        <v>24.220463338683789</v>
      </c>
      <c r="K303" s="241">
        <v>2.84</v>
      </c>
      <c r="L303" s="144">
        <f t="shared" si="57"/>
        <v>37.636000000000003</v>
      </c>
      <c r="M303" s="143">
        <f t="shared" si="60"/>
        <v>39.467726077497858</v>
      </c>
      <c r="N303" s="143">
        <f t="shared" si="61"/>
        <v>0</v>
      </c>
      <c r="O303" s="143">
        <f t="shared" si="62"/>
        <v>21.206728953433903</v>
      </c>
      <c r="P303" s="143">
        <f t="shared" si="63"/>
        <v>29.301283654346502</v>
      </c>
      <c r="Q303" s="143">
        <f t="shared" si="64"/>
        <v>0</v>
      </c>
      <c r="R303" s="143">
        <f t="shared" si="58"/>
        <v>39.467726077497858</v>
      </c>
      <c r="S303" s="140">
        <f t="shared" si="66"/>
        <v>0</v>
      </c>
      <c r="T303" s="145">
        <f t="shared" si="67"/>
        <v>0</v>
      </c>
    </row>
    <row r="304" spans="1:20" x14ac:dyDescent="0.25">
      <c r="A304" s="126">
        <f>'05-2021'!A310</f>
        <v>44329.458333332608</v>
      </c>
      <c r="B304" s="177">
        <v>287.18</v>
      </c>
      <c r="C304" s="178">
        <v>7068.4293349999998</v>
      </c>
      <c r="D304" s="177">
        <v>0</v>
      </c>
      <c r="E304" s="178">
        <v>0</v>
      </c>
      <c r="F304" s="179">
        <f t="shared" si="53"/>
        <v>287.18</v>
      </c>
      <c r="G304" s="179">
        <f t="shared" si="54"/>
        <v>7068.4293349999998</v>
      </c>
      <c r="H304" s="142">
        <f>'05-2021'!P310</f>
        <v>5.5899999999999181</v>
      </c>
      <c r="I304" s="180">
        <f t="shared" si="55"/>
        <v>281.59000000000009</v>
      </c>
      <c r="J304" s="143">
        <f t="shared" si="56"/>
        <v>24.613236767880771</v>
      </c>
      <c r="K304" s="241">
        <v>2.84</v>
      </c>
      <c r="L304" s="144">
        <f t="shared" si="57"/>
        <v>37.636000000000003</v>
      </c>
      <c r="M304" s="143">
        <f t="shared" si="60"/>
        <v>39.467726077497858</v>
      </c>
      <c r="N304" s="143">
        <f t="shared" si="61"/>
        <v>0</v>
      </c>
      <c r="O304" s="143">
        <f t="shared" si="62"/>
        <v>21.206728953433903</v>
      </c>
      <c r="P304" s="143">
        <f t="shared" si="63"/>
        <v>29.301283654346502</v>
      </c>
      <c r="Q304" s="143">
        <f t="shared" si="64"/>
        <v>0</v>
      </c>
      <c r="R304" s="143">
        <f t="shared" si="58"/>
        <v>39.467726077497858</v>
      </c>
      <c r="S304" s="140">
        <f t="shared" si="66"/>
        <v>0</v>
      </c>
      <c r="T304" s="145">
        <f t="shared" si="67"/>
        <v>0</v>
      </c>
    </row>
    <row r="305" spans="1:20" x14ac:dyDescent="0.25">
      <c r="A305" s="126">
        <f>'05-2021'!A311</f>
        <v>44329.499999999272</v>
      </c>
      <c r="B305" s="177">
        <v>272.32400000000001</v>
      </c>
      <c r="C305" s="178">
        <v>6713.8902760000001</v>
      </c>
      <c r="D305" s="177">
        <v>0</v>
      </c>
      <c r="E305" s="178">
        <v>0</v>
      </c>
      <c r="F305" s="179">
        <f t="shared" si="53"/>
        <v>272.32400000000001</v>
      </c>
      <c r="G305" s="179">
        <f t="shared" si="54"/>
        <v>6713.8902760000001</v>
      </c>
      <c r="H305" s="142">
        <f>'05-2021'!P311</f>
        <v>51.67999999999995</v>
      </c>
      <c r="I305" s="180">
        <f t="shared" si="55"/>
        <v>220.64400000000006</v>
      </c>
      <c r="J305" s="143">
        <f t="shared" si="56"/>
        <v>24.654052804747284</v>
      </c>
      <c r="K305" s="241">
        <v>2.84</v>
      </c>
      <c r="L305" s="144">
        <f t="shared" si="57"/>
        <v>37.636000000000003</v>
      </c>
      <c r="M305" s="143">
        <f t="shared" si="60"/>
        <v>39.467726077497858</v>
      </c>
      <c r="N305" s="143">
        <f t="shared" si="61"/>
        <v>0</v>
      </c>
      <c r="O305" s="143">
        <f t="shared" si="62"/>
        <v>21.206728953433903</v>
      </c>
      <c r="P305" s="143">
        <f t="shared" si="63"/>
        <v>29.301283654346502</v>
      </c>
      <c r="Q305" s="143">
        <f t="shared" si="64"/>
        <v>0</v>
      </c>
      <c r="R305" s="143">
        <f t="shared" si="58"/>
        <v>39.467726077497858</v>
      </c>
      <c r="S305" s="140">
        <f t="shared" si="66"/>
        <v>0</v>
      </c>
      <c r="T305" s="145">
        <f t="shared" si="67"/>
        <v>0</v>
      </c>
    </row>
    <row r="306" spans="1:20" x14ac:dyDescent="0.25">
      <c r="A306" s="126">
        <f>'05-2021'!A312</f>
        <v>44329.541666665937</v>
      </c>
      <c r="B306" s="177">
        <v>251.11599999999999</v>
      </c>
      <c r="C306" s="178">
        <v>6764.0019599999996</v>
      </c>
      <c r="D306" s="177">
        <v>0</v>
      </c>
      <c r="E306" s="178">
        <v>0</v>
      </c>
      <c r="F306" s="179">
        <f t="shared" si="53"/>
        <v>251.11599999999999</v>
      </c>
      <c r="G306" s="179">
        <f t="shared" si="54"/>
        <v>6764.0019599999996</v>
      </c>
      <c r="H306" s="142">
        <f>'05-2021'!P312</f>
        <v>0</v>
      </c>
      <c r="I306" s="180">
        <f t="shared" si="55"/>
        <v>251.11599999999999</v>
      </c>
      <c r="J306" s="143">
        <f t="shared" si="56"/>
        <v>26.935766577995828</v>
      </c>
      <c r="K306" s="241">
        <v>2.84</v>
      </c>
      <c r="L306" s="144">
        <f t="shared" si="57"/>
        <v>37.636000000000003</v>
      </c>
      <c r="M306" s="143">
        <f t="shared" si="60"/>
        <v>39.467726077497858</v>
      </c>
      <c r="N306" s="143">
        <f t="shared" si="61"/>
        <v>0</v>
      </c>
      <c r="O306" s="143">
        <f t="shared" si="62"/>
        <v>21.206728953433903</v>
      </c>
      <c r="P306" s="143">
        <f t="shared" si="63"/>
        <v>29.301283654346502</v>
      </c>
      <c r="Q306" s="143">
        <f t="shared" si="64"/>
        <v>0</v>
      </c>
      <c r="R306" s="143">
        <f t="shared" si="58"/>
        <v>39.467726077497858</v>
      </c>
      <c r="S306" s="140">
        <f t="shared" si="66"/>
        <v>0</v>
      </c>
      <c r="T306" s="145">
        <f t="shared" si="67"/>
        <v>0</v>
      </c>
    </row>
    <row r="307" spans="1:20" x14ac:dyDescent="0.25">
      <c r="A307" s="126">
        <f>'05-2021'!A313</f>
        <v>44329.583333332601</v>
      </c>
      <c r="B307" s="177">
        <v>210.922</v>
      </c>
      <c r="C307" s="178">
        <v>5728.359074</v>
      </c>
      <c r="D307" s="177">
        <v>0</v>
      </c>
      <c r="E307" s="178">
        <v>0</v>
      </c>
      <c r="F307" s="179">
        <f t="shared" si="53"/>
        <v>210.922</v>
      </c>
      <c r="G307" s="179">
        <f t="shared" si="54"/>
        <v>5728.359074</v>
      </c>
      <c r="H307" s="142">
        <f>'05-2021'!P313</f>
        <v>0</v>
      </c>
      <c r="I307" s="180">
        <f t="shared" si="55"/>
        <v>210.922</v>
      </c>
      <c r="J307" s="143">
        <f t="shared" si="56"/>
        <v>27.158660898341566</v>
      </c>
      <c r="K307" s="241">
        <v>2.84</v>
      </c>
      <c r="L307" s="144">
        <f t="shared" si="57"/>
        <v>37.636000000000003</v>
      </c>
      <c r="M307" s="143">
        <f t="shared" si="60"/>
        <v>39.467726077497858</v>
      </c>
      <c r="N307" s="143">
        <f t="shared" si="61"/>
        <v>0</v>
      </c>
      <c r="O307" s="143">
        <f t="shared" si="62"/>
        <v>21.206728953433903</v>
      </c>
      <c r="P307" s="143">
        <f t="shared" si="63"/>
        <v>29.301283654346502</v>
      </c>
      <c r="Q307" s="143">
        <f t="shared" si="64"/>
        <v>0</v>
      </c>
      <c r="R307" s="143">
        <f t="shared" si="58"/>
        <v>39.467726077497858</v>
      </c>
      <c r="S307" s="140">
        <f t="shared" si="66"/>
        <v>0</v>
      </c>
      <c r="T307" s="145">
        <f t="shared" si="67"/>
        <v>0</v>
      </c>
    </row>
    <row r="308" spans="1:20" x14ac:dyDescent="0.25">
      <c r="A308" s="126">
        <f>'05-2021'!A314</f>
        <v>44329.624999999265</v>
      </c>
      <c r="B308" s="177">
        <v>181.75</v>
      </c>
      <c r="C308" s="178">
        <v>4896.3450000000003</v>
      </c>
      <c r="D308" s="177">
        <v>0</v>
      </c>
      <c r="E308" s="178">
        <v>0</v>
      </c>
      <c r="F308" s="179">
        <f t="shared" si="53"/>
        <v>181.75</v>
      </c>
      <c r="G308" s="179">
        <f t="shared" si="54"/>
        <v>4896.3450000000003</v>
      </c>
      <c r="H308" s="142">
        <f>'05-2021'!P314</f>
        <v>0</v>
      </c>
      <c r="I308" s="180">
        <f t="shared" si="55"/>
        <v>181.75</v>
      </c>
      <c r="J308" s="143">
        <f t="shared" si="56"/>
        <v>26.94</v>
      </c>
      <c r="K308" s="241">
        <v>2.84</v>
      </c>
      <c r="L308" s="144">
        <f t="shared" si="57"/>
        <v>37.636000000000003</v>
      </c>
      <c r="M308" s="143">
        <f t="shared" si="60"/>
        <v>39.467726077497858</v>
      </c>
      <c r="N308" s="143">
        <f t="shared" si="61"/>
        <v>0</v>
      </c>
      <c r="O308" s="143">
        <f t="shared" si="62"/>
        <v>21.206728953433903</v>
      </c>
      <c r="P308" s="143">
        <f t="shared" si="63"/>
        <v>29.301283654346502</v>
      </c>
      <c r="Q308" s="143">
        <f t="shared" si="64"/>
        <v>0</v>
      </c>
      <c r="R308" s="143">
        <f t="shared" si="58"/>
        <v>39.467726077497858</v>
      </c>
      <c r="S308" s="140">
        <f t="shared" si="66"/>
        <v>0</v>
      </c>
      <c r="T308" s="145">
        <f t="shared" si="67"/>
        <v>0</v>
      </c>
    </row>
    <row r="309" spans="1:20" x14ac:dyDescent="0.25">
      <c r="A309" s="126">
        <f>'05-2021'!A315</f>
        <v>44329.666666665929</v>
      </c>
      <c r="B309" s="177">
        <v>198.4</v>
      </c>
      <c r="C309" s="178">
        <v>5245.6959999999999</v>
      </c>
      <c r="D309" s="177">
        <v>0</v>
      </c>
      <c r="E309" s="178">
        <v>0</v>
      </c>
      <c r="F309" s="179">
        <f t="shared" si="53"/>
        <v>198.4</v>
      </c>
      <c r="G309" s="179">
        <f t="shared" si="54"/>
        <v>5245.6959999999999</v>
      </c>
      <c r="H309" s="142">
        <f>'05-2021'!P315</f>
        <v>0</v>
      </c>
      <c r="I309" s="180">
        <f t="shared" si="55"/>
        <v>198.4</v>
      </c>
      <c r="J309" s="143">
        <f t="shared" si="56"/>
        <v>26.439999999999998</v>
      </c>
      <c r="K309" s="241">
        <v>2.84</v>
      </c>
      <c r="L309" s="144">
        <f t="shared" si="57"/>
        <v>37.636000000000003</v>
      </c>
      <c r="M309" s="143">
        <f t="shared" si="60"/>
        <v>39.467726077497858</v>
      </c>
      <c r="N309" s="143">
        <f t="shared" si="61"/>
        <v>0</v>
      </c>
      <c r="O309" s="143">
        <f t="shared" si="62"/>
        <v>21.206728953433903</v>
      </c>
      <c r="P309" s="143">
        <f t="shared" si="63"/>
        <v>29.301283654346502</v>
      </c>
      <c r="Q309" s="143">
        <f t="shared" si="64"/>
        <v>0</v>
      </c>
      <c r="R309" s="143">
        <f t="shared" si="58"/>
        <v>39.467726077497858</v>
      </c>
      <c r="S309" s="140">
        <f t="shared" si="66"/>
        <v>0</v>
      </c>
      <c r="T309" s="145">
        <f t="shared" si="67"/>
        <v>0</v>
      </c>
    </row>
    <row r="310" spans="1:20" x14ac:dyDescent="0.25">
      <c r="A310" s="126">
        <f>'05-2021'!A316</f>
        <v>44329.708333332594</v>
      </c>
      <c r="B310" s="177">
        <v>182.95</v>
      </c>
      <c r="C310" s="178">
        <v>4932.3320000000003</v>
      </c>
      <c r="D310" s="177">
        <v>0</v>
      </c>
      <c r="E310" s="178">
        <v>0</v>
      </c>
      <c r="F310" s="179">
        <f t="shared" si="53"/>
        <v>182.95</v>
      </c>
      <c r="G310" s="179">
        <f t="shared" si="54"/>
        <v>4932.3320000000003</v>
      </c>
      <c r="H310" s="142">
        <f>'05-2021'!P316</f>
        <v>0</v>
      </c>
      <c r="I310" s="180">
        <f t="shared" si="55"/>
        <v>182.95</v>
      </c>
      <c r="J310" s="143">
        <f t="shared" si="56"/>
        <v>26.960000000000004</v>
      </c>
      <c r="K310" s="241">
        <v>2.84</v>
      </c>
      <c r="L310" s="144">
        <f t="shared" si="57"/>
        <v>37.636000000000003</v>
      </c>
      <c r="M310" s="143">
        <f t="shared" si="60"/>
        <v>39.467726077497858</v>
      </c>
      <c r="N310" s="143">
        <f t="shared" si="61"/>
        <v>0</v>
      </c>
      <c r="O310" s="143">
        <f t="shared" si="62"/>
        <v>21.206728953433903</v>
      </c>
      <c r="P310" s="143">
        <f t="shared" si="63"/>
        <v>29.301283654346502</v>
      </c>
      <c r="Q310" s="143">
        <f t="shared" si="64"/>
        <v>0</v>
      </c>
      <c r="R310" s="143">
        <f t="shared" si="58"/>
        <v>39.467726077497858</v>
      </c>
      <c r="S310" s="140">
        <f t="shared" si="66"/>
        <v>0</v>
      </c>
      <c r="T310" s="145">
        <f t="shared" si="67"/>
        <v>0</v>
      </c>
    </row>
    <row r="311" spans="1:20" x14ac:dyDescent="0.25">
      <c r="A311" s="126">
        <f>'05-2021'!A317</f>
        <v>44329.749999999258</v>
      </c>
      <c r="B311" s="177">
        <v>170.17</v>
      </c>
      <c r="C311" s="178">
        <v>4684.1320399999995</v>
      </c>
      <c r="D311" s="177">
        <v>0</v>
      </c>
      <c r="E311" s="178">
        <v>0</v>
      </c>
      <c r="F311" s="179">
        <f t="shared" si="53"/>
        <v>170.17</v>
      </c>
      <c r="G311" s="179">
        <f t="shared" si="54"/>
        <v>4684.1320399999995</v>
      </c>
      <c r="H311" s="142">
        <f>'05-2021'!P317</f>
        <v>0</v>
      </c>
      <c r="I311" s="180">
        <f t="shared" si="55"/>
        <v>170.17</v>
      </c>
      <c r="J311" s="143">
        <f t="shared" si="56"/>
        <v>27.526191690662277</v>
      </c>
      <c r="K311" s="241">
        <v>2.84</v>
      </c>
      <c r="L311" s="144">
        <f t="shared" si="57"/>
        <v>37.636000000000003</v>
      </c>
      <c r="M311" s="143">
        <f t="shared" si="60"/>
        <v>39.467726077497858</v>
      </c>
      <c r="N311" s="143">
        <f t="shared" si="61"/>
        <v>0</v>
      </c>
      <c r="O311" s="143">
        <f t="shared" si="62"/>
        <v>21.206728953433903</v>
      </c>
      <c r="P311" s="143">
        <f t="shared" si="63"/>
        <v>29.301283654346502</v>
      </c>
      <c r="Q311" s="143">
        <f t="shared" si="64"/>
        <v>0</v>
      </c>
      <c r="R311" s="143">
        <f t="shared" si="58"/>
        <v>39.467726077497858</v>
      </c>
      <c r="S311" s="140">
        <f t="shared" si="66"/>
        <v>0</v>
      </c>
      <c r="T311" s="145">
        <f t="shared" si="67"/>
        <v>0</v>
      </c>
    </row>
    <row r="312" spans="1:20" x14ac:dyDescent="0.25">
      <c r="A312" s="126">
        <f>'05-2021'!A318</f>
        <v>44329.791666665922</v>
      </c>
      <c r="B312" s="177">
        <v>170.86</v>
      </c>
      <c r="C312" s="178">
        <v>4554.7138799999993</v>
      </c>
      <c r="D312" s="177">
        <v>0</v>
      </c>
      <c r="E312" s="178">
        <v>0</v>
      </c>
      <c r="F312" s="179">
        <f t="shared" si="53"/>
        <v>170.86</v>
      </c>
      <c r="G312" s="179">
        <f t="shared" si="54"/>
        <v>4554.7138799999993</v>
      </c>
      <c r="H312" s="142">
        <f>'05-2021'!P318</f>
        <v>0</v>
      </c>
      <c r="I312" s="180">
        <f t="shared" si="55"/>
        <v>170.86</v>
      </c>
      <c r="J312" s="143">
        <f t="shared" si="56"/>
        <v>26.657578602364502</v>
      </c>
      <c r="K312" s="241">
        <v>2.84</v>
      </c>
      <c r="L312" s="144">
        <f t="shared" si="57"/>
        <v>37.636000000000003</v>
      </c>
      <c r="M312" s="143">
        <f t="shared" si="60"/>
        <v>39.467726077497858</v>
      </c>
      <c r="N312" s="143">
        <f t="shared" si="61"/>
        <v>0</v>
      </c>
      <c r="O312" s="143">
        <f t="shared" si="62"/>
        <v>21.206728953433903</v>
      </c>
      <c r="P312" s="143">
        <f t="shared" si="63"/>
        <v>29.301283654346502</v>
      </c>
      <c r="Q312" s="143">
        <f t="shared" si="64"/>
        <v>0</v>
      </c>
      <c r="R312" s="143">
        <f t="shared" si="58"/>
        <v>39.467726077497858</v>
      </c>
      <c r="S312" s="140">
        <f t="shared" si="66"/>
        <v>0</v>
      </c>
      <c r="T312" s="145">
        <f t="shared" si="67"/>
        <v>0</v>
      </c>
    </row>
    <row r="313" spans="1:20" x14ac:dyDescent="0.25">
      <c r="A313" s="126">
        <f>'05-2021'!A319</f>
        <v>44329.833333332586</v>
      </c>
      <c r="B313" s="177">
        <v>210.84700000000001</v>
      </c>
      <c r="C313" s="178">
        <v>5446.3266290000001</v>
      </c>
      <c r="D313" s="177">
        <v>0</v>
      </c>
      <c r="E313" s="178">
        <v>0</v>
      </c>
      <c r="F313" s="179">
        <f t="shared" si="53"/>
        <v>210.84700000000001</v>
      </c>
      <c r="G313" s="179">
        <f t="shared" si="54"/>
        <v>5446.3266290000001</v>
      </c>
      <c r="H313" s="142">
        <f>'05-2021'!P319</f>
        <v>0</v>
      </c>
      <c r="I313" s="180">
        <f t="shared" si="55"/>
        <v>210.84700000000001</v>
      </c>
      <c r="J313" s="143">
        <f t="shared" si="56"/>
        <v>25.830704866562009</v>
      </c>
      <c r="K313" s="241">
        <v>2.84</v>
      </c>
      <c r="L313" s="144">
        <f t="shared" si="57"/>
        <v>37.636000000000003</v>
      </c>
      <c r="M313" s="143">
        <f t="shared" si="60"/>
        <v>39.467726077497858</v>
      </c>
      <c r="N313" s="143">
        <f t="shared" si="61"/>
        <v>0</v>
      </c>
      <c r="O313" s="143">
        <f t="shared" si="62"/>
        <v>21.206728953433903</v>
      </c>
      <c r="P313" s="143">
        <f t="shared" si="63"/>
        <v>29.301283654346502</v>
      </c>
      <c r="Q313" s="143">
        <f t="shared" si="64"/>
        <v>0</v>
      </c>
      <c r="R313" s="143">
        <f t="shared" si="58"/>
        <v>39.467726077497858</v>
      </c>
      <c r="S313" s="140">
        <f t="shared" si="66"/>
        <v>0</v>
      </c>
      <c r="T313" s="145">
        <f t="shared" si="67"/>
        <v>0</v>
      </c>
    </row>
    <row r="314" spans="1:20" x14ac:dyDescent="0.25">
      <c r="A314" s="126">
        <f>'05-2021'!A320</f>
        <v>44329.874999999251</v>
      </c>
      <c r="B314" s="177">
        <v>229.91300000000001</v>
      </c>
      <c r="C314" s="178">
        <v>6214.6991900000003</v>
      </c>
      <c r="D314" s="177">
        <v>0</v>
      </c>
      <c r="E314" s="178">
        <v>0</v>
      </c>
      <c r="F314" s="179">
        <f t="shared" si="53"/>
        <v>229.91300000000001</v>
      </c>
      <c r="G314" s="179">
        <f t="shared" si="54"/>
        <v>6214.6991900000003</v>
      </c>
      <c r="H314" s="142">
        <f>'05-2021'!P320</f>
        <v>0</v>
      </c>
      <c r="I314" s="180">
        <f t="shared" si="55"/>
        <v>229.91300000000001</v>
      </c>
      <c r="J314" s="143">
        <f t="shared" si="56"/>
        <v>27.03065590027532</v>
      </c>
      <c r="K314" s="241">
        <v>2.84</v>
      </c>
      <c r="L314" s="144">
        <f t="shared" si="57"/>
        <v>37.636000000000003</v>
      </c>
      <c r="M314" s="143">
        <f t="shared" si="60"/>
        <v>39.467726077497858</v>
      </c>
      <c r="N314" s="143">
        <f t="shared" si="61"/>
        <v>0</v>
      </c>
      <c r="O314" s="143">
        <f t="shared" si="62"/>
        <v>21.206728953433903</v>
      </c>
      <c r="P314" s="143">
        <f t="shared" si="63"/>
        <v>29.301283654346502</v>
      </c>
      <c r="Q314" s="143">
        <f t="shared" si="64"/>
        <v>0</v>
      </c>
      <c r="R314" s="143">
        <f t="shared" si="58"/>
        <v>39.467726077497858</v>
      </c>
      <c r="S314" s="140">
        <f t="shared" si="66"/>
        <v>0</v>
      </c>
      <c r="T314" s="145">
        <f t="shared" si="67"/>
        <v>0</v>
      </c>
    </row>
    <row r="315" spans="1:20" x14ac:dyDescent="0.25">
      <c r="A315" s="126">
        <f>'05-2021'!A321</f>
        <v>44329.916666665915</v>
      </c>
      <c r="B315" s="177">
        <v>230.38499999999999</v>
      </c>
      <c r="C315" s="178">
        <v>5469.5702849999998</v>
      </c>
      <c r="D315" s="177">
        <v>0</v>
      </c>
      <c r="E315" s="178">
        <v>0</v>
      </c>
      <c r="F315" s="179">
        <f t="shared" si="53"/>
        <v>230.38499999999999</v>
      </c>
      <c r="G315" s="179">
        <f t="shared" si="54"/>
        <v>5469.5702849999998</v>
      </c>
      <c r="H315" s="142">
        <f>'05-2021'!P321</f>
        <v>0</v>
      </c>
      <c r="I315" s="180">
        <f t="shared" si="55"/>
        <v>230.38499999999999</v>
      </c>
      <c r="J315" s="143">
        <f t="shared" si="56"/>
        <v>23.741</v>
      </c>
      <c r="K315" s="241">
        <v>2.84</v>
      </c>
      <c r="L315" s="144">
        <f t="shared" si="57"/>
        <v>37.636000000000003</v>
      </c>
      <c r="M315" s="143">
        <f t="shared" si="60"/>
        <v>39.467726077497858</v>
      </c>
      <c r="N315" s="143">
        <f t="shared" si="61"/>
        <v>0</v>
      </c>
      <c r="O315" s="143">
        <f t="shared" si="62"/>
        <v>21.206728953433903</v>
      </c>
      <c r="P315" s="143">
        <f t="shared" si="63"/>
        <v>29.301283654346502</v>
      </c>
      <c r="Q315" s="143">
        <f t="shared" si="64"/>
        <v>0</v>
      </c>
      <c r="R315" s="143">
        <f t="shared" si="58"/>
        <v>39.467726077497858</v>
      </c>
      <c r="S315" s="140">
        <f t="shared" si="66"/>
        <v>0</v>
      </c>
      <c r="T315" s="145">
        <f t="shared" si="67"/>
        <v>0</v>
      </c>
    </row>
    <row r="316" spans="1:20" x14ac:dyDescent="0.25">
      <c r="A316" s="126">
        <f>'05-2021'!A322</f>
        <v>44329.958333332579</v>
      </c>
      <c r="B316" s="177">
        <v>234.30600000000001</v>
      </c>
      <c r="C316" s="178">
        <v>5575.337262</v>
      </c>
      <c r="D316" s="177">
        <v>0</v>
      </c>
      <c r="E316" s="178">
        <v>0</v>
      </c>
      <c r="F316" s="179">
        <f t="shared" si="53"/>
        <v>234.30600000000001</v>
      </c>
      <c r="G316" s="179">
        <f t="shared" si="54"/>
        <v>5575.337262</v>
      </c>
      <c r="H316" s="142">
        <f>'05-2021'!P322</f>
        <v>0</v>
      </c>
      <c r="I316" s="180">
        <f t="shared" si="55"/>
        <v>234.30600000000001</v>
      </c>
      <c r="J316" s="143">
        <f t="shared" si="56"/>
        <v>23.795110931858339</v>
      </c>
      <c r="K316" s="241">
        <v>2.84</v>
      </c>
      <c r="L316" s="144">
        <f t="shared" si="57"/>
        <v>37.636000000000003</v>
      </c>
      <c r="M316" s="143">
        <f t="shared" si="60"/>
        <v>39.467726077497858</v>
      </c>
      <c r="N316" s="143">
        <f t="shared" si="61"/>
        <v>0</v>
      </c>
      <c r="O316" s="143">
        <f t="shared" si="62"/>
        <v>21.206728953433903</v>
      </c>
      <c r="P316" s="143">
        <f t="shared" si="63"/>
        <v>29.301283654346502</v>
      </c>
      <c r="Q316" s="143">
        <f t="shared" si="64"/>
        <v>0</v>
      </c>
      <c r="R316" s="143">
        <f t="shared" si="58"/>
        <v>39.467726077497858</v>
      </c>
      <c r="S316" s="140">
        <f t="shared" si="66"/>
        <v>0</v>
      </c>
      <c r="T316" s="145">
        <f t="shared" si="67"/>
        <v>0</v>
      </c>
    </row>
    <row r="317" spans="1:20" x14ac:dyDescent="0.25">
      <c r="A317" s="126">
        <f>'05-2021'!A323</f>
        <v>44329.999999999243</v>
      </c>
      <c r="B317" s="177">
        <v>220.59300000000002</v>
      </c>
      <c r="C317" s="178">
        <v>4660.7789789999997</v>
      </c>
      <c r="D317" s="177">
        <v>0</v>
      </c>
      <c r="E317" s="178">
        <v>0</v>
      </c>
      <c r="F317" s="179">
        <f t="shared" si="53"/>
        <v>220.59300000000002</v>
      </c>
      <c r="G317" s="179">
        <f t="shared" si="54"/>
        <v>4660.7789789999997</v>
      </c>
      <c r="H317" s="142">
        <f>'05-2021'!P323</f>
        <v>68.069999999999993</v>
      </c>
      <c r="I317" s="180">
        <f t="shared" si="55"/>
        <v>152.52300000000002</v>
      </c>
      <c r="J317" s="143">
        <f t="shared" si="56"/>
        <v>21.128408331180044</v>
      </c>
      <c r="K317" s="241">
        <v>2.84</v>
      </c>
      <c r="L317" s="144">
        <f t="shared" si="57"/>
        <v>37.636000000000003</v>
      </c>
      <c r="M317" s="143">
        <f t="shared" si="60"/>
        <v>39.467726077497858</v>
      </c>
      <c r="N317" s="143">
        <f t="shared" si="61"/>
        <v>0</v>
      </c>
      <c r="O317" s="143">
        <f t="shared" si="62"/>
        <v>21.206728953433903</v>
      </c>
      <c r="P317" s="143">
        <f t="shared" si="63"/>
        <v>29.301283654346502</v>
      </c>
      <c r="Q317" s="143">
        <f t="shared" si="64"/>
        <v>0</v>
      </c>
      <c r="R317" s="143">
        <f t="shared" si="58"/>
        <v>39.467726077497858</v>
      </c>
      <c r="S317" s="140">
        <f t="shared" si="66"/>
        <v>0</v>
      </c>
      <c r="T317" s="145">
        <f t="shared" si="67"/>
        <v>0</v>
      </c>
    </row>
    <row r="318" spans="1:20" x14ac:dyDescent="0.25">
      <c r="A318" s="126">
        <f>'05-2021'!A324</f>
        <v>44330.041666665908</v>
      </c>
      <c r="B318" s="177">
        <v>217.2</v>
      </c>
      <c r="C318" s="178">
        <v>4446.0839999999998</v>
      </c>
      <c r="D318" s="177">
        <v>8.8940000000000001</v>
      </c>
      <c r="E318" s="178">
        <v>182.06800000000001</v>
      </c>
      <c r="F318" s="179">
        <f t="shared" si="53"/>
        <v>208.30599999999998</v>
      </c>
      <c r="G318" s="179">
        <f t="shared" si="54"/>
        <v>4264.0159999999996</v>
      </c>
      <c r="H318" s="142">
        <f>'05-2021'!P324</f>
        <v>0</v>
      </c>
      <c r="I318" s="180">
        <f t="shared" si="55"/>
        <v>208.30599999999998</v>
      </c>
      <c r="J318" s="143">
        <f t="shared" si="56"/>
        <v>20.46996245907463</v>
      </c>
      <c r="K318" s="241">
        <v>2.85</v>
      </c>
      <c r="L318" s="144">
        <f t="shared" si="57"/>
        <v>37.74</v>
      </c>
      <c r="M318" s="143">
        <f t="shared" si="60"/>
        <v>39.467726077497858</v>
      </c>
      <c r="N318" s="143">
        <f t="shared" si="61"/>
        <v>0</v>
      </c>
      <c r="O318" s="143">
        <f t="shared" si="62"/>
        <v>21.206728953433903</v>
      </c>
      <c r="P318" s="143">
        <f t="shared" si="63"/>
        <v>29.301283654346502</v>
      </c>
      <c r="Q318" s="143">
        <f t="shared" si="64"/>
        <v>0</v>
      </c>
      <c r="R318" s="143">
        <f t="shared" si="58"/>
        <v>39.467726077497858</v>
      </c>
      <c r="S318" s="140">
        <f t="shared" si="66"/>
        <v>0</v>
      </c>
      <c r="T318" s="145">
        <f t="shared" si="67"/>
        <v>0</v>
      </c>
    </row>
    <row r="319" spans="1:20" x14ac:dyDescent="0.25">
      <c r="A319" s="126">
        <f>'05-2021'!A325</f>
        <v>44330.083333332572</v>
      </c>
      <c r="B319" s="177">
        <v>209.3</v>
      </c>
      <c r="C319" s="178">
        <v>3997.63</v>
      </c>
      <c r="D319" s="177">
        <v>4.0960000000000001</v>
      </c>
      <c r="E319" s="178">
        <v>78.236999999999995</v>
      </c>
      <c r="F319" s="179">
        <f t="shared" si="53"/>
        <v>205.20400000000001</v>
      </c>
      <c r="G319" s="179">
        <f t="shared" si="54"/>
        <v>3919.393</v>
      </c>
      <c r="H319" s="142">
        <f>'05-2021'!P325</f>
        <v>65.94</v>
      </c>
      <c r="I319" s="180">
        <f t="shared" si="55"/>
        <v>139.26400000000001</v>
      </c>
      <c r="J319" s="143">
        <f t="shared" si="56"/>
        <v>19.099983431122201</v>
      </c>
      <c r="K319" s="241">
        <v>2.85</v>
      </c>
      <c r="L319" s="144">
        <f t="shared" si="57"/>
        <v>37.74</v>
      </c>
      <c r="M319" s="143">
        <f t="shared" si="60"/>
        <v>39.467726077497858</v>
      </c>
      <c r="N319" s="143">
        <f t="shared" si="61"/>
        <v>0</v>
      </c>
      <c r="O319" s="143">
        <f t="shared" si="62"/>
        <v>21.206728953433903</v>
      </c>
      <c r="P319" s="143">
        <f t="shared" si="63"/>
        <v>29.301283654346502</v>
      </c>
      <c r="Q319" s="143">
        <f t="shared" si="64"/>
        <v>0</v>
      </c>
      <c r="R319" s="143">
        <f t="shared" si="58"/>
        <v>39.467726077497858</v>
      </c>
      <c r="S319" s="140">
        <f t="shared" si="66"/>
        <v>0</v>
      </c>
      <c r="T319" s="145">
        <f t="shared" si="67"/>
        <v>0</v>
      </c>
    </row>
    <row r="320" spans="1:20" x14ac:dyDescent="0.25">
      <c r="A320" s="126">
        <f>'05-2021'!A326</f>
        <v>44330.124999999236</v>
      </c>
      <c r="B320" s="177">
        <v>209.4</v>
      </c>
      <c r="C320" s="178">
        <v>3917.8739999999998</v>
      </c>
      <c r="D320" s="177">
        <v>5.8810000000000002</v>
      </c>
      <c r="E320" s="178">
        <v>110.03700000000001</v>
      </c>
      <c r="F320" s="179">
        <f t="shared" si="53"/>
        <v>203.51900000000001</v>
      </c>
      <c r="G320" s="179">
        <f t="shared" si="54"/>
        <v>3807.837</v>
      </c>
      <c r="H320" s="142">
        <f>'05-2021'!P326</f>
        <v>14.850000000000023</v>
      </c>
      <c r="I320" s="180">
        <f t="shared" si="55"/>
        <v>188.66899999999998</v>
      </c>
      <c r="J320" s="143">
        <f t="shared" si="56"/>
        <v>18.709982851723918</v>
      </c>
      <c r="K320" s="241">
        <v>2.85</v>
      </c>
      <c r="L320" s="144">
        <f t="shared" si="57"/>
        <v>37.74</v>
      </c>
      <c r="M320" s="143">
        <f t="shared" si="60"/>
        <v>39.467726077497858</v>
      </c>
      <c r="N320" s="143">
        <f t="shared" si="61"/>
        <v>0</v>
      </c>
      <c r="O320" s="143">
        <f t="shared" si="62"/>
        <v>21.206728953433903</v>
      </c>
      <c r="P320" s="143">
        <f t="shared" si="63"/>
        <v>29.301283654346502</v>
      </c>
      <c r="Q320" s="143">
        <f t="shared" si="64"/>
        <v>0</v>
      </c>
      <c r="R320" s="143">
        <f t="shared" si="58"/>
        <v>39.467726077497858</v>
      </c>
      <c r="S320" s="140">
        <f t="shared" si="66"/>
        <v>0</v>
      </c>
      <c r="T320" s="145">
        <f t="shared" si="67"/>
        <v>0</v>
      </c>
    </row>
    <row r="321" spans="1:20" x14ac:dyDescent="0.25">
      <c r="A321" s="126">
        <f>'05-2021'!A327</f>
        <v>44330.1666666659</v>
      </c>
      <c r="B321" s="177">
        <v>214.47199999999998</v>
      </c>
      <c r="C321" s="178">
        <v>4081.243888</v>
      </c>
      <c r="D321" s="177">
        <v>0</v>
      </c>
      <c r="E321" s="178">
        <v>0</v>
      </c>
      <c r="F321" s="179">
        <f t="shared" si="53"/>
        <v>214.47199999999998</v>
      </c>
      <c r="G321" s="179">
        <f t="shared" si="54"/>
        <v>4081.243888</v>
      </c>
      <c r="H321" s="142">
        <f>'05-2021'!P327</f>
        <v>38.120000000000005</v>
      </c>
      <c r="I321" s="180">
        <f t="shared" si="55"/>
        <v>176.35199999999998</v>
      </c>
      <c r="J321" s="143">
        <f t="shared" si="56"/>
        <v>19.029262038867547</v>
      </c>
      <c r="K321" s="241">
        <v>2.85</v>
      </c>
      <c r="L321" s="144">
        <f t="shared" si="57"/>
        <v>37.74</v>
      </c>
      <c r="M321" s="143">
        <f t="shared" si="60"/>
        <v>39.467726077497858</v>
      </c>
      <c r="N321" s="143">
        <f t="shared" si="61"/>
        <v>0</v>
      </c>
      <c r="O321" s="143">
        <f t="shared" si="62"/>
        <v>21.206728953433903</v>
      </c>
      <c r="P321" s="143">
        <f t="shared" si="63"/>
        <v>29.301283654346502</v>
      </c>
      <c r="Q321" s="143">
        <f t="shared" si="64"/>
        <v>0</v>
      </c>
      <c r="R321" s="143">
        <f t="shared" si="58"/>
        <v>39.467726077497858</v>
      </c>
      <c r="S321" s="140">
        <f t="shared" si="66"/>
        <v>0</v>
      </c>
      <c r="T321" s="145">
        <f t="shared" si="67"/>
        <v>0</v>
      </c>
    </row>
    <row r="322" spans="1:20" x14ac:dyDescent="0.25">
      <c r="A322" s="126">
        <f>'05-2021'!A328</f>
        <v>44330.208333332565</v>
      </c>
      <c r="B322" s="177">
        <v>220.33199999999999</v>
      </c>
      <c r="C322" s="178">
        <v>4370.9429920000002</v>
      </c>
      <c r="D322" s="177">
        <v>0</v>
      </c>
      <c r="E322" s="178">
        <v>0</v>
      </c>
      <c r="F322" s="179">
        <f t="shared" si="53"/>
        <v>220.33199999999999</v>
      </c>
      <c r="G322" s="179">
        <f t="shared" si="54"/>
        <v>4370.9429920000002</v>
      </c>
      <c r="H322" s="142">
        <f>'05-2021'!P328</f>
        <v>37.400000000000034</v>
      </c>
      <c r="I322" s="180">
        <f t="shared" si="55"/>
        <v>182.93199999999996</v>
      </c>
      <c r="J322" s="143">
        <f t="shared" si="56"/>
        <v>19.837985367536266</v>
      </c>
      <c r="K322" s="241">
        <v>2.85</v>
      </c>
      <c r="L322" s="144">
        <f t="shared" si="57"/>
        <v>37.74</v>
      </c>
      <c r="M322" s="143">
        <f t="shared" si="60"/>
        <v>39.467726077497858</v>
      </c>
      <c r="N322" s="143">
        <f t="shared" si="61"/>
        <v>0</v>
      </c>
      <c r="O322" s="143">
        <f t="shared" si="62"/>
        <v>21.206728953433903</v>
      </c>
      <c r="P322" s="143">
        <f t="shared" si="63"/>
        <v>29.301283654346502</v>
      </c>
      <c r="Q322" s="143">
        <f t="shared" si="64"/>
        <v>0</v>
      </c>
      <c r="R322" s="143">
        <f t="shared" si="58"/>
        <v>39.467726077497858</v>
      </c>
      <c r="S322" s="140">
        <f t="shared" si="66"/>
        <v>0</v>
      </c>
      <c r="T322" s="145">
        <f t="shared" si="67"/>
        <v>0</v>
      </c>
    </row>
    <row r="323" spans="1:20" x14ac:dyDescent="0.25">
      <c r="A323" s="126">
        <f>'05-2021'!A329</f>
        <v>44330.249999999229</v>
      </c>
      <c r="B323" s="177">
        <v>250.51900000000001</v>
      </c>
      <c r="C323" s="178">
        <v>5563.4787619999997</v>
      </c>
      <c r="D323" s="177">
        <v>0</v>
      </c>
      <c r="E323" s="178">
        <v>0</v>
      </c>
      <c r="F323" s="179">
        <f t="shared" si="53"/>
        <v>250.51900000000001</v>
      </c>
      <c r="G323" s="179">
        <f t="shared" si="54"/>
        <v>5563.4787619999997</v>
      </c>
      <c r="H323" s="142">
        <f>'05-2021'!P329</f>
        <v>22.980000000000018</v>
      </c>
      <c r="I323" s="180">
        <f t="shared" si="55"/>
        <v>227.53899999999999</v>
      </c>
      <c r="J323" s="143">
        <f t="shared" si="56"/>
        <v>22.207811631053932</v>
      </c>
      <c r="K323" s="241">
        <v>2.85</v>
      </c>
      <c r="L323" s="144">
        <f t="shared" si="57"/>
        <v>37.74</v>
      </c>
      <c r="M323" s="143">
        <f t="shared" si="60"/>
        <v>39.467726077497858</v>
      </c>
      <c r="N323" s="143">
        <f t="shared" si="61"/>
        <v>0</v>
      </c>
      <c r="O323" s="143">
        <f t="shared" si="62"/>
        <v>21.206728953433903</v>
      </c>
      <c r="P323" s="143">
        <f t="shared" si="63"/>
        <v>29.301283654346502</v>
      </c>
      <c r="Q323" s="143">
        <f t="shared" si="64"/>
        <v>0</v>
      </c>
      <c r="R323" s="143">
        <f t="shared" si="58"/>
        <v>39.467726077497858</v>
      </c>
      <c r="S323" s="140">
        <f t="shared" si="66"/>
        <v>0</v>
      </c>
      <c r="T323" s="145">
        <f t="shared" si="67"/>
        <v>0</v>
      </c>
    </row>
    <row r="324" spans="1:20" x14ac:dyDescent="0.25">
      <c r="A324" s="126">
        <f>'05-2021'!A330</f>
        <v>44330.291666665893</v>
      </c>
      <c r="B324" s="177">
        <v>289.21100000000001</v>
      </c>
      <c r="C324" s="178">
        <v>7473.7184460000008</v>
      </c>
      <c r="D324" s="177">
        <v>0</v>
      </c>
      <c r="E324" s="178">
        <v>0</v>
      </c>
      <c r="F324" s="179">
        <f t="shared" si="53"/>
        <v>289.21100000000001</v>
      </c>
      <c r="G324" s="179">
        <f t="shared" si="54"/>
        <v>7473.7184460000008</v>
      </c>
      <c r="H324" s="142">
        <f>'05-2021'!P330</f>
        <v>28.740000000000009</v>
      </c>
      <c r="I324" s="180">
        <f t="shared" si="55"/>
        <v>260.471</v>
      </c>
      <c r="J324" s="143">
        <f t="shared" si="56"/>
        <v>25.841750299954015</v>
      </c>
      <c r="K324" s="241">
        <v>2.85</v>
      </c>
      <c r="L324" s="144">
        <f t="shared" si="57"/>
        <v>37.74</v>
      </c>
      <c r="M324" s="143">
        <f t="shared" si="60"/>
        <v>39.467726077497858</v>
      </c>
      <c r="N324" s="143">
        <f t="shared" si="61"/>
        <v>0</v>
      </c>
      <c r="O324" s="143">
        <f t="shared" si="62"/>
        <v>21.206728953433903</v>
      </c>
      <c r="P324" s="143">
        <f t="shared" si="63"/>
        <v>29.301283654346502</v>
      </c>
      <c r="Q324" s="143">
        <f t="shared" si="64"/>
        <v>0</v>
      </c>
      <c r="R324" s="143">
        <f t="shared" si="58"/>
        <v>39.467726077497858</v>
      </c>
      <c r="S324" s="140">
        <f t="shared" si="66"/>
        <v>0</v>
      </c>
      <c r="T324" s="145">
        <f t="shared" si="67"/>
        <v>0</v>
      </c>
    </row>
    <row r="325" spans="1:20" x14ac:dyDescent="0.25">
      <c r="A325" s="126">
        <f>'05-2021'!A331</f>
        <v>44330.333333332557</v>
      </c>
      <c r="B325" s="177">
        <v>322.16499999999996</v>
      </c>
      <c r="C325" s="178">
        <v>7650.1925950000004</v>
      </c>
      <c r="D325" s="177">
        <v>0</v>
      </c>
      <c r="E325" s="178">
        <v>0</v>
      </c>
      <c r="F325" s="179">
        <f t="shared" si="53"/>
        <v>322.16499999999996</v>
      </c>
      <c r="G325" s="179">
        <f t="shared" si="54"/>
        <v>7650.1925950000004</v>
      </c>
      <c r="H325" s="142">
        <f>'05-2021'!P331</f>
        <v>106.7600000000001</v>
      </c>
      <c r="I325" s="180">
        <f t="shared" si="55"/>
        <v>215.40499999999986</v>
      </c>
      <c r="J325" s="143">
        <f t="shared" si="56"/>
        <v>23.74619401548896</v>
      </c>
      <c r="K325" s="241">
        <v>2.85</v>
      </c>
      <c r="L325" s="144">
        <f t="shared" si="57"/>
        <v>37.74</v>
      </c>
      <c r="M325" s="143">
        <f t="shared" si="60"/>
        <v>39.467726077497858</v>
      </c>
      <c r="N325" s="143">
        <f t="shared" si="61"/>
        <v>0</v>
      </c>
      <c r="O325" s="143">
        <f t="shared" si="62"/>
        <v>21.206728953433903</v>
      </c>
      <c r="P325" s="143">
        <f t="shared" si="63"/>
        <v>29.301283654346502</v>
      </c>
      <c r="Q325" s="143">
        <f t="shared" si="64"/>
        <v>0</v>
      </c>
      <c r="R325" s="143">
        <f t="shared" si="58"/>
        <v>39.467726077497858</v>
      </c>
      <c r="S325" s="140">
        <f t="shared" si="66"/>
        <v>0</v>
      </c>
      <c r="T325" s="145">
        <f t="shared" si="67"/>
        <v>0</v>
      </c>
    </row>
    <row r="326" spans="1:20" x14ac:dyDescent="0.25">
      <c r="A326" s="126">
        <f>'05-2021'!A332</f>
        <v>44330.374999999221</v>
      </c>
      <c r="B326" s="177">
        <v>314.24</v>
      </c>
      <c r="C326" s="178">
        <v>7783.5711799999999</v>
      </c>
      <c r="D326" s="177">
        <v>0</v>
      </c>
      <c r="E326" s="178">
        <v>0</v>
      </c>
      <c r="F326" s="179">
        <f t="shared" si="53"/>
        <v>314.24</v>
      </c>
      <c r="G326" s="179">
        <f t="shared" si="54"/>
        <v>7783.5711799999999</v>
      </c>
      <c r="H326" s="142">
        <f>'05-2021'!P332</f>
        <v>63.419999999999959</v>
      </c>
      <c r="I326" s="180">
        <f t="shared" si="55"/>
        <v>250.82000000000005</v>
      </c>
      <c r="J326" s="143">
        <f t="shared" si="56"/>
        <v>24.769511137983706</v>
      </c>
      <c r="K326" s="241">
        <v>2.85</v>
      </c>
      <c r="L326" s="144">
        <f t="shared" si="57"/>
        <v>37.74</v>
      </c>
      <c r="M326" s="143">
        <f t="shared" si="60"/>
        <v>39.467726077497858</v>
      </c>
      <c r="N326" s="143">
        <f t="shared" si="61"/>
        <v>0</v>
      </c>
      <c r="O326" s="143">
        <f t="shared" si="62"/>
        <v>21.206728953433903</v>
      </c>
      <c r="P326" s="143">
        <f t="shared" si="63"/>
        <v>29.301283654346502</v>
      </c>
      <c r="Q326" s="143">
        <f t="shared" si="64"/>
        <v>0</v>
      </c>
      <c r="R326" s="143">
        <f t="shared" si="58"/>
        <v>39.467726077497858</v>
      </c>
      <c r="S326" s="140">
        <f t="shared" si="66"/>
        <v>0</v>
      </c>
      <c r="T326" s="145">
        <f t="shared" si="67"/>
        <v>0</v>
      </c>
    </row>
    <row r="327" spans="1:20" x14ac:dyDescent="0.25">
      <c r="A327" s="126">
        <f>'05-2021'!A333</f>
        <v>44330.416666665886</v>
      </c>
      <c r="B327" s="177">
        <v>263.90199999999999</v>
      </c>
      <c r="C327" s="178">
        <v>7031.7441450000006</v>
      </c>
      <c r="D327" s="177">
        <v>0</v>
      </c>
      <c r="E327" s="178">
        <v>0</v>
      </c>
      <c r="F327" s="179">
        <f t="shared" ref="F327:F390" si="68">B327-D327</f>
        <v>263.90199999999999</v>
      </c>
      <c r="G327" s="179">
        <f t="shared" ref="G327:G390" si="69">C327-E327</f>
        <v>7031.7441450000006</v>
      </c>
      <c r="H327" s="142">
        <f>'05-2021'!P333</f>
        <v>0</v>
      </c>
      <c r="I327" s="180">
        <f t="shared" ref="I327:I390" si="70">F327-H327</f>
        <v>263.90199999999999</v>
      </c>
      <c r="J327" s="143">
        <f t="shared" ref="J327:J390" si="71">IF(F327&gt;0,G327/F327,0)</f>
        <v>26.645285541602568</v>
      </c>
      <c r="K327" s="241">
        <v>2.85</v>
      </c>
      <c r="L327" s="144">
        <f t="shared" ref="L327:L390" si="72">IF(AND(MONTH($A$2)&gt;5,MONTH($A$2)&lt;9),(K327*10800)/1000,(K327*10400)/1000)+8.1</f>
        <v>37.74</v>
      </c>
      <c r="M327" s="143">
        <f t="shared" si="60"/>
        <v>39.467726077497858</v>
      </c>
      <c r="N327" s="143">
        <f t="shared" si="61"/>
        <v>0</v>
      </c>
      <c r="O327" s="143">
        <f t="shared" si="62"/>
        <v>21.206728953433903</v>
      </c>
      <c r="P327" s="143">
        <f t="shared" si="63"/>
        <v>29.301283654346502</v>
      </c>
      <c r="Q327" s="143">
        <f t="shared" si="64"/>
        <v>0</v>
      </c>
      <c r="R327" s="143">
        <f t="shared" ref="R327:R390" si="73">MAX(L327:Q327)</f>
        <v>39.467726077497858</v>
      </c>
      <c r="S327" s="140">
        <f t="shared" si="66"/>
        <v>0</v>
      </c>
      <c r="T327" s="145">
        <f t="shared" si="67"/>
        <v>0</v>
      </c>
    </row>
    <row r="328" spans="1:20" x14ac:dyDescent="0.25">
      <c r="A328" s="126">
        <f>'05-2021'!A334</f>
        <v>44330.45833333255</v>
      </c>
      <c r="B328" s="177">
        <v>207.25099999999998</v>
      </c>
      <c r="C328" s="178">
        <v>5558.4259700000002</v>
      </c>
      <c r="D328" s="177">
        <v>0</v>
      </c>
      <c r="E328" s="178">
        <v>0</v>
      </c>
      <c r="F328" s="179">
        <f t="shared" si="68"/>
        <v>207.25099999999998</v>
      </c>
      <c r="G328" s="179">
        <f t="shared" si="69"/>
        <v>5558.4259700000002</v>
      </c>
      <c r="H328" s="142">
        <f>'05-2021'!P334</f>
        <v>0</v>
      </c>
      <c r="I328" s="180">
        <f t="shared" si="70"/>
        <v>207.25099999999998</v>
      </c>
      <c r="J328" s="143">
        <f t="shared" si="71"/>
        <v>26.819778770669387</v>
      </c>
      <c r="K328" s="241">
        <v>2.85</v>
      </c>
      <c r="L328" s="144">
        <f t="shared" si="72"/>
        <v>37.74</v>
      </c>
      <c r="M328" s="143">
        <f t="shared" ref="M328:M391" si="74">M327</f>
        <v>39.467726077497858</v>
      </c>
      <c r="N328" s="143">
        <f t="shared" ref="N328:N391" si="75">N327</f>
        <v>0</v>
      </c>
      <c r="O328" s="143">
        <f t="shared" ref="O328:O391" si="76">O327</f>
        <v>21.206728953433903</v>
      </c>
      <c r="P328" s="143">
        <f t="shared" ref="P328:P391" si="77">P327</f>
        <v>29.301283654346502</v>
      </c>
      <c r="Q328" s="143">
        <f t="shared" ref="Q328:Q391" si="78">Q327</f>
        <v>0</v>
      </c>
      <c r="R328" s="143">
        <f t="shared" si="73"/>
        <v>39.467726077497858</v>
      </c>
      <c r="S328" s="140">
        <f t="shared" si="66"/>
        <v>0</v>
      </c>
      <c r="T328" s="145">
        <f t="shared" si="67"/>
        <v>0</v>
      </c>
    </row>
    <row r="329" spans="1:20" x14ac:dyDescent="0.25">
      <c r="A329" s="126">
        <f>'05-2021'!A335</f>
        <v>44330.499999999214</v>
      </c>
      <c r="B329" s="177">
        <v>142.77600000000001</v>
      </c>
      <c r="C329" s="178">
        <v>3890.3350410000003</v>
      </c>
      <c r="D329" s="177">
        <v>0</v>
      </c>
      <c r="E329" s="178">
        <v>0</v>
      </c>
      <c r="F329" s="179">
        <f t="shared" si="68"/>
        <v>142.77600000000001</v>
      </c>
      <c r="G329" s="179">
        <f t="shared" si="69"/>
        <v>3890.3350410000003</v>
      </c>
      <c r="H329" s="142">
        <f>'05-2021'!P335</f>
        <v>0</v>
      </c>
      <c r="I329" s="180">
        <f t="shared" si="70"/>
        <v>142.77600000000001</v>
      </c>
      <c r="J329" s="143">
        <f t="shared" si="71"/>
        <v>27.247822049924356</v>
      </c>
      <c r="K329" s="241">
        <v>2.85</v>
      </c>
      <c r="L329" s="144">
        <f t="shared" si="72"/>
        <v>37.74</v>
      </c>
      <c r="M329" s="143">
        <f t="shared" si="74"/>
        <v>39.467726077497858</v>
      </c>
      <c r="N329" s="143">
        <f t="shared" si="75"/>
        <v>0</v>
      </c>
      <c r="O329" s="143">
        <f t="shared" si="76"/>
        <v>21.206728953433903</v>
      </c>
      <c r="P329" s="143">
        <f t="shared" si="77"/>
        <v>29.301283654346502</v>
      </c>
      <c r="Q329" s="143">
        <f t="shared" si="78"/>
        <v>0</v>
      </c>
      <c r="R329" s="143">
        <f t="shared" si="73"/>
        <v>39.467726077497858</v>
      </c>
      <c r="S329" s="140">
        <f t="shared" si="66"/>
        <v>0</v>
      </c>
      <c r="T329" s="145">
        <f t="shared" si="67"/>
        <v>0</v>
      </c>
    </row>
    <row r="330" spans="1:20" x14ac:dyDescent="0.25">
      <c r="A330" s="126">
        <f>'05-2021'!A336</f>
        <v>44330.541666665878</v>
      </c>
      <c r="B330" s="177">
        <v>137.72999999999999</v>
      </c>
      <c r="C330" s="178">
        <v>3722.8418999999999</v>
      </c>
      <c r="D330" s="177">
        <v>0</v>
      </c>
      <c r="E330" s="178">
        <v>0</v>
      </c>
      <c r="F330" s="179">
        <f t="shared" si="68"/>
        <v>137.72999999999999</v>
      </c>
      <c r="G330" s="179">
        <f t="shared" si="69"/>
        <v>3722.8418999999999</v>
      </c>
      <c r="H330" s="142">
        <f>'05-2021'!P336</f>
        <v>0</v>
      </c>
      <c r="I330" s="180">
        <f t="shared" si="70"/>
        <v>137.72999999999999</v>
      </c>
      <c r="J330" s="143">
        <f t="shared" si="71"/>
        <v>27.03</v>
      </c>
      <c r="K330" s="241">
        <v>2.85</v>
      </c>
      <c r="L330" s="144">
        <f t="shared" si="72"/>
        <v>37.74</v>
      </c>
      <c r="M330" s="143">
        <f t="shared" si="74"/>
        <v>39.467726077497858</v>
      </c>
      <c r="N330" s="143">
        <f t="shared" si="75"/>
        <v>0</v>
      </c>
      <c r="O330" s="143">
        <f t="shared" si="76"/>
        <v>21.206728953433903</v>
      </c>
      <c r="P330" s="143">
        <f t="shared" si="77"/>
        <v>29.301283654346502</v>
      </c>
      <c r="Q330" s="143">
        <f t="shared" si="78"/>
        <v>0</v>
      </c>
      <c r="R330" s="143">
        <f t="shared" si="73"/>
        <v>39.467726077497858</v>
      </c>
      <c r="S330" s="140">
        <f t="shared" si="66"/>
        <v>0</v>
      </c>
      <c r="T330" s="145">
        <f t="shared" si="67"/>
        <v>0</v>
      </c>
    </row>
    <row r="331" spans="1:20" x14ac:dyDescent="0.25">
      <c r="A331" s="126">
        <f>'05-2021'!A337</f>
        <v>44330.583333332543</v>
      </c>
      <c r="B331" s="177">
        <v>151.68</v>
      </c>
      <c r="C331" s="178">
        <v>4093.8431999999998</v>
      </c>
      <c r="D331" s="177">
        <v>0</v>
      </c>
      <c r="E331" s="178">
        <v>0</v>
      </c>
      <c r="F331" s="179">
        <f t="shared" si="68"/>
        <v>151.68</v>
      </c>
      <c r="G331" s="179">
        <f t="shared" si="69"/>
        <v>4093.8431999999998</v>
      </c>
      <c r="H331" s="142">
        <f>'05-2021'!P337</f>
        <v>0</v>
      </c>
      <c r="I331" s="180">
        <f t="shared" si="70"/>
        <v>151.68</v>
      </c>
      <c r="J331" s="143">
        <f t="shared" si="71"/>
        <v>26.99</v>
      </c>
      <c r="K331" s="241">
        <v>2.85</v>
      </c>
      <c r="L331" s="144">
        <f t="shared" si="72"/>
        <v>37.74</v>
      </c>
      <c r="M331" s="143">
        <f t="shared" si="74"/>
        <v>39.467726077497858</v>
      </c>
      <c r="N331" s="143">
        <f t="shared" si="75"/>
        <v>0</v>
      </c>
      <c r="O331" s="143">
        <f t="shared" si="76"/>
        <v>21.206728953433903</v>
      </c>
      <c r="P331" s="143">
        <f t="shared" si="77"/>
        <v>29.301283654346502</v>
      </c>
      <c r="Q331" s="143">
        <f t="shared" si="78"/>
        <v>0</v>
      </c>
      <c r="R331" s="143">
        <f t="shared" si="73"/>
        <v>39.467726077497858</v>
      </c>
      <c r="S331" s="140">
        <f t="shared" si="66"/>
        <v>0</v>
      </c>
      <c r="T331" s="145">
        <f t="shared" si="67"/>
        <v>0</v>
      </c>
    </row>
    <row r="332" spans="1:20" x14ac:dyDescent="0.25">
      <c r="A332" s="126">
        <f>'05-2021'!A338</f>
        <v>44330.624999999207</v>
      </c>
      <c r="B332" s="177">
        <v>178.3</v>
      </c>
      <c r="C332" s="178">
        <v>4699.9880000000003</v>
      </c>
      <c r="D332" s="177">
        <v>0</v>
      </c>
      <c r="E332" s="178">
        <v>0</v>
      </c>
      <c r="F332" s="179">
        <f t="shared" si="68"/>
        <v>178.3</v>
      </c>
      <c r="G332" s="179">
        <f t="shared" si="69"/>
        <v>4699.9880000000003</v>
      </c>
      <c r="H332" s="142">
        <f>'05-2021'!P338</f>
        <v>0</v>
      </c>
      <c r="I332" s="180">
        <f t="shared" si="70"/>
        <v>178.3</v>
      </c>
      <c r="J332" s="143">
        <f t="shared" si="71"/>
        <v>26.36</v>
      </c>
      <c r="K332" s="241">
        <v>2.85</v>
      </c>
      <c r="L332" s="144">
        <f t="shared" si="72"/>
        <v>37.74</v>
      </c>
      <c r="M332" s="143">
        <f t="shared" si="74"/>
        <v>39.467726077497858</v>
      </c>
      <c r="N332" s="143">
        <f t="shared" si="75"/>
        <v>0</v>
      </c>
      <c r="O332" s="143">
        <f t="shared" si="76"/>
        <v>21.206728953433903</v>
      </c>
      <c r="P332" s="143">
        <f t="shared" si="77"/>
        <v>29.301283654346502</v>
      </c>
      <c r="Q332" s="143">
        <f t="shared" si="78"/>
        <v>0</v>
      </c>
      <c r="R332" s="143">
        <f t="shared" si="73"/>
        <v>39.467726077497858</v>
      </c>
      <c r="S332" s="140">
        <f t="shared" si="66"/>
        <v>0</v>
      </c>
      <c r="T332" s="145">
        <f t="shared" si="67"/>
        <v>0</v>
      </c>
    </row>
    <row r="333" spans="1:20" x14ac:dyDescent="0.25">
      <c r="A333" s="126">
        <f>'05-2021'!A339</f>
        <v>44330.666666665871</v>
      </c>
      <c r="B333" s="177">
        <v>193.65</v>
      </c>
      <c r="C333" s="178">
        <v>5038.7730000000001</v>
      </c>
      <c r="D333" s="177">
        <v>0</v>
      </c>
      <c r="E333" s="178">
        <v>0</v>
      </c>
      <c r="F333" s="179">
        <f t="shared" si="68"/>
        <v>193.65</v>
      </c>
      <c r="G333" s="179">
        <f t="shared" si="69"/>
        <v>5038.7730000000001</v>
      </c>
      <c r="H333" s="142">
        <f>'05-2021'!P339</f>
        <v>0</v>
      </c>
      <c r="I333" s="180">
        <f t="shared" si="70"/>
        <v>193.65</v>
      </c>
      <c r="J333" s="143">
        <f t="shared" si="71"/>
        <v>26.02</v>
      </c>
      <c r="K333" s="241">
        <v>2.85</v>
      </c>
      <c r="L333" s="144">
        <f t="shared" si="72"/>
        <v>37.74</v>
      </c>
      <c r="M333" s="143">
        <f t="shared" si="74"/>
        <v>39.467726077497858</v>
      </c>
      <c r="N333" s="143">
        <f t="shared" si="75"/>
        <v>0</v>
      </c>
      <c r="O333" s="143">
        <f t="shared" si="76"/>
        <v>21.206728953433903</v>
      </c>
      <c r="P333" s="143">
        <f t="shared" si="77"/>
        <v>29.301283654346502</v>
      </c>
      <c r="Q333" s="143">
        <f t="shared" si="78"/>
        <v>0</v>
      </c>
      <c r="R333" s="143">
        <f t="shared" si="73"/>
        <v>39.467726077497858</v>
      </c>
      <c r="S333" s="140">
        <f t="shared" si="66"/>
        <v>0</v>
      </c>
      <c r="T333" s="145">
        <f t="shared" si="67"/>
        <v>0</v>
      </c>
    </row>
    <row r="334" spans="1:20" x14ac:dyDescent="0.25">
      <c r="A334" s="126">
        <f>'05-2021'!A340</f>
        <v>44330.708333332535</v>
      </c>
      <c r="B334" s="177">
        <v>204.3</v>
      </c>
      <c r="C334" s="178">
        <v>5307.7139999999999</v>
      </c>
      <c r="D334" s="177">
        <v>0</v>
      </c>
      <c r="E334" s="178">
        <v>0</v>
      </c>
      <c r="F334" s="179">
        <f t="shared" si="68"/>
        <v>204.3</v>
      </c>
      <c r="G334" s="179">
        <f t="shared" si="69"/>
        <v>5307.7139999999999</v>
      </c>
      <c r="H334" s="142">
        <f>'05-2021'!P340</f>
        <v>0</v>
      </c>
      <c r="I334" s="180">
        <f t="shared" si="70"/>
        <v>204.3</v>
      </c>
      <c r="J334" s="143">
        <f t="shared" si="71"/>
        <v>25.979999999999997</v>
      </c>
      <c r="K334" s="241">
        <v>2.85</v>
      </c>
      <c r="L334" s="144">
        <f t="shared" si="72"/>
        <v>37.74</v>
      </c>
      <c r="M334" s="143">
        <f t="shared" si="74"/>
        <v>39.467726077497858</v>
      </c>
      <c r="N334" s="143">
        <f t="shared" si="75"/>
        <v>0</v>
      </c>
      <c r="O334" s="143">
        <f t="shared" si="76"/>
        <v>21.206728953433903</v>
      </c>
      <c r="P334" s="143">
        <f t="shared" si="77"/>
        <v>29.301283654346502</v>
      </c>
      <c r="Q334" s="143">
        <f t="shared" si="78"/>
        <v>0</v>
      </c>
      <c r="R334" s="143">
        <f t="shared" si="73"/>
        <v>39.467726077497858</v>
      </c>
      <c r="S334" s="140">
        <f t="shared" si="66"/>
        <v>0</v>
      </c>
      <c r="T334" s="145">
        <f t="shared" si="67"/>
        <v>0</v>
      </c>
    </row>
    <row r="335" spans="1:20" x14ac:dyDescent="0.25">
      <c r="A335" s="126">
        <f>'05-2021'!A341</f>
        <v>44330.7499999992</v>
      </c>
      <c r="B335" s="177">
        <v>192.434</v>
      </c>
      <c r="C335" s="178">
        <v>5060.1497920000002</v>
      </c>
      <c r="D335" s="177">
        <v>0</v>
      </c>
      <c r="E335" s="178">
        <v>0</v>
      </c>
      <c r="F335" s="179">
        <f t="shared" si="68"/>
        <v>192.434</v>
      </c>
      <c r="G335" s="179">
        <f t="shared" si="69"/>
        <v>5060.1497920000002</v>
      </c>
      <c r="H335" s="142">
        <f>'05-2021'!P341</f>
        <v>0</v>
      </c>
      <c r="I335" s="180">
        <f t="shared" si="70"/>
        <v>192.434</v>
      </c>
      <c r="J335" s="143">
        <f t="shared" si="71"/>
        <v>26.295508028726733</v>
      </c>
      <c r="K335" s="241">
        <v>2.85</v>
      </c>
      <c r="L335" s="144">
        <f t="shared" si="72"/>
        <v>37.74</v>
      </c>
      <c r="M335" s="143">
        <f t="shared" si="74"/>
        <v>39.467726077497858</v>
      </c>
      <c r="N335" s="143">
        <f t="shared" si="75"/>
        <v>0</v>
      </c>
      <c r="O335" s="143">
        <f t="shared" si="76"/>
        <v>21.206728953433903</v>
      </c>
      <c r="P335" s="143">
        <f t="shared" si="77"/>
        <v>29.301283654346502</v>
      </c>
      <c r="Q335" s="143">
        <f t="shared" si="78"/>
        <v>0</v>
      </c>
      <c r="R335" s="143">
        <f t="shared" si="73"/>
        <v>39.467726077497858</v>
      </c>
      <c r="S335" s="140">
        <f t="shared" ref="S335:S398" si="79">IF(J335&gt;R335,J335-R335,0)</f>
        <v>0</v>
      </c>
      <c r="T335" s="145">
        <f t="shared" ref="T335:T398" si="80">IF(S335&lt;&gt;" ",S335*I335,0)</f>
        <v>0</v>
      </c>
    </row>
    <row r="336" spans="1:20" x14ac:dyDescent="0.25">
      <c r="A336" s="126">
        <f>'05-2021'!A342</f>
        <v>44330.791666665864</v>
      </c>
      <c r="B336" s="177">
        <v>204.50200000000001</v>
      </c>
      <c r="C336" s="178">
        <v>5245.8657999999996</v>
      </c>
      <c r="D336" s="177">
        <v>0</v>
      </c>
      <c r="E336" s="178">
        <v>0</v>
      </c>
      <c r="F336" s="179">
        <f t="shared" si="68"/>
        <v>204.50200000000001</v>
      </c>
      <c r="G336" s="179">
        <f t="shared" si="69"/>
        <v>5245.8657999999996</v>
      </c>
      <c r="H336" s="142">
        <f>'05-2021'!P342</f>
        <v>0</v>
      </c>
      <c r="I336" s="180">
        <f t="shared" si="70"/>
        <v>204.50200000000001</v>
      </c>
      <c r="J336" s="143">
        <f t="shared" si="71"/>
        <v>25.65190462684961</v>
      </c>
      <c r="K336" s="241">
        <v>2.85</v>
      </c>
      <c r="L336" s="144">
        <f t="shared" si="72"/>
        <v>37.74</v>
      </c>
      <c r="M336" s="143">
        <f t="shared" si="74"/>
        <v>39.467726077497858</v>
      </c>
      <c r="N336" s="143">
        <f t="shared" si="75"/>
        <v>0</v>
      </c>
      <c r="O336" s="143">
        <f t="shared" si="76"/>
        <v>21.206728953433903</v>
      </c>
      <c r="P336" s="143">
        <f t="shared" si="77"/>
        <v>29.301283654346502</v>
      </c>
      <c r="Q336" s="143">
        <f t="shared" si="78"/>
        <v>0</v>
      </c>
      <c r="R336" s="143">
        <f t="shared" si="73"/>
        <v>39.467726077497858</v>
      </c>
      <c r="S336" s="140">
        <f t="shared" si="79"/>
        <v>0</v>
      </c>
      <c r="T336" s="145">
        <f t="shared" si="80"/>
        <v>0</v>
      </c>
    </row>
    <row r="337" spans="1:20" x14ac:dyDescent="0.25">
      <c r="A337" s="126">
        <f>'05-2021'!A343</f>
        <v>44330.833333332528</v>
      </c>
      <c r="B337" s="177">
        <v>227.50899999999999</v>
      </c>
      <c r="C337" s="178">
        <v>5713.966977</v>
      </c>
      <c r="D337" s="177">
        <v>0</v>
      </c>
      <c r="E337" s="178">
        <v>0</v>
      </c>
      <c r="F337" s="179">
        <f t="shared" si="68"/>
        <v>227.50899999999999</v>
      </c>
      <c r="G337" s="179">
        <f t="shared" si="69"/>
        <v>5713.966977</v>
      </c>
      <c r="H337" s="142">
        <f>'05-2021'!P343</f>
        <v>0</v>
      </c>
      <c r="I337" s="180">
        <f t="shared" si="70"/>
        <v>227.50899999999999</v>
      </c>
      <c r="J337" s="143">
        <f t="shared" si="71"/>
        <v>25.115344786360101</v>
      </c>
      <c r="K337" s="241">
        <v>2.85</v>
      </c>
      <c r="L337" s="144">
        <f t="shared" si="72"/>
        <v>37.74</v>
      </c>
      <c r="M337" s="143">
        <f t="shared" si="74"/>
        <v>39.467726077497858</v>
      </c>
      <c r="N337" s="143">
        <f t="shared" si="75"/>
        <v>0</v>
      </c>
      <c r="O337" s="143">
        <f t="shared" si="76"/>
        <v>21.206728953433903</v>
      </c>
      <c r="P337" s="143">
        <f t="shared" si="77"/>
        <v>29.301283654346502</v>
      </c>
      <c r="Q337" s="143">
        <f t="shared" si="78"/>
        <v>0</v>
      </c>
      <c r="R337" s="143">
        <f t="shared" si="73"/>
        <v>39.467726077497858</v>
      </c>
      <c r="S337" s="140">
        <f t="shared" si="79"/>
        <v>0</v>
      </c>
      <c r="T337" s="145">
        <f t="shared" si="80"/>
        <v>0</v>
      </c>
    </row>
    <row r="338" spans="1:20" x14ac:dyDescent="0.25">
      <c r="A338" s="126">
        <f>'05-2021'!A344</f>
        <v>44330.874999999192</v>
      </c>
      <c r="B338" s="177">
        <v>232.32999999999998</v>
      </c>
      <c r="C338" s="178">
        <v>5863.2382249999991</v>
      </c>
      <c r="D338" s="177">
        <v>0</v>
      </c>
      <c r="E338" s="178">
        <v>0</v>
      </c>
      <c r="F338" s="179">
        <f t="shared" si="68"/>
        <v>232.32999999999998</v>
      </c>
      <c r="G338" s="179">
        <f t="shared" si="69"/>
        <v>5863.2382249999991</v>
      </c>
      <c r="H338" s="142">
        <f>'05-2021'!P344</f>
        <v>0</v>
      </c>
      <c r="I338" s="180">
        <f t="shared" si="70"/>
        <v>232.32999999999998</v>
      </c>
      <c r="J338" s="143">
        <f t="shared" si="71"/>
        <v>25.23668155210261</v>
      </c>
      <c r="K338" s="241">
        <v>2.85</v>
      </c>
      <c r="L338" s="144">
        <f t="shared" si="72"/>
        <v>37.74</v>
      </c>
      <c r="M338" s="143">
        <f t="shared" si="74"/>
        <v>39.467726077497858</v>
      </c>
      <c r="N338" s="143">
        <f t="shared" si="75"/>
        <v>0</v>
      </c>
      <c r="O338" s="143">
        <f t="shared" si="76"/>
        <v>21.206728953433903</v>
      </c>
      <c r="P338" s="143">
        <f t="shared" si="77"/>
        <v>29.301283654346502</v>
      </c>
      <c r="Q338" s="143">
        <f t="shared" si="78"/>
        <v>0</v>
      </c>
      <c r="R338" s="143">
        <f t="shared" si="73"/>
        <v>39.467726077497858</v>
      </c>
      <c r="S338" s="140">
        <f t="shared" si="79"/>
        <v>0</v>
      </c>
      <c r="T338" s="145">
        <f t="shared" si="80"/>
        <v>0</v>
      </c>
    </row>
    <row r="339" spans="1:20" x14ac:dyDescent="0.25">
      <c r="A339" s="126">
        <f>'05-2021'!A345</f>
        <v>44330.916666665857</v>
      </c>
      <c r="B339" s="177">
        <v>206.27100000000002</v>
      </c>
      <c r="C339" s="178">
        <v>5631.1033649999999</v>
      </c>
      <c r="D339" s="177">
        <v>0</v>
      </c>
      <c r="E339" s="178">
        <v>0</v>
      </c>
      <c r="F339" s="179">
        <f t="shared" si="68"/>
        <v>206.27100000000002</v>
      </c>
      <c r="G339" s="179">
        <f t="shared" si="69"/>
        <v>5631.1033649999999</v>
      </c>
      <c r="H339" s="142">
        <f>'05-2021'!P345</f>
        <v>0</v>
      </c>
      <c r="I339" s="180">
        <f t="shared" si="70"/>
        <v>206.27100000000002</v>
      </c>
      <c r="J339" s="143">
        <f t="shared" si="71"/>
        <v>27.299539755952118</v>
      </c>
      <c r="K339" s="241">
        <v>2.85</v>
      </c>
      <c r="L339" s="144">
        <f t="shared" si="72"/>
        <v>37.74</v>
      </c>
      <c r="M339" s="143">
        <f t="shared" si="74"/>
        <v>39.467726077497858</v>
      </c>
      <c r="N339" s="143">
        <f t="shared" si="75"/>
        <v>0</v>
      </c>
      <c r="O339" s="143">
        <f t="shared" si="76"/>
        <v>21.206728953433903</v>
      </c>
      <c r="P339" s="143">
        <f t="shared" si="77"/>
        <v>29.301283654346502</v>
      </c>
      <c r="Q339" s="143">
        <f t="shared" si="78"/>
        <v>0</v>
      </c>
      <c r="R339" s="143">
        <f t="shared" si="73"/>
        <v>39.467726077497858</v>
      </c>
      <c r="S339" s="140">
        <f t="shared" si="79"/>
        <v>0</v>
      </c>
      <c r="T339" s="145">
        <f t="shared" si="80"/>
        <v>0</v>
      </c>
    </row>
    <row r="340" spans="1:20" x14ac:dyDescent="0.25">
      <c r="A340" s="126">
        <f>'05-2021'!A346</f>
        <v>44330.958333332521</v>
      </c>
      <c r="B340" s="177">
        <v>215.4</v>
      </c>
      <c r="C340" s="178">
        <v>5014.5119999999997</v>
      </c>
      <c r="D340" s="177">
        <v>0</v>
      </c>
      <c r="E340" s="178">
        <v>0</v>
      </c>
      <c r="F340" s="179">
        <f t="shared" si="68"/>
        <v>215.4</v>
      </c>
      <c r="G340" s="179">
        <f t="shared" si="69"/>
        <v>5014.5119999999997</v>
      </c>
      <c r="H340" s="142">
        <f>'05-2021'!P346</f>
        <v>0</v>
      </c>
      <c r="I340" s="180">
        <f t="shared" si="70"/>
        <v>215.4</v>
      </c>
      <c r="J340" s="143">
        <f t="shared" si="71"/>
        <v>23.279999999999998</v>
      </c>
      <c r="K340" s="241">
        <v>2.85</v>
      </c>
      <c r="L340" s="144">
        <f t="shared" si="72"/>
        <v>37.74</v>
      </c>
      <c r="M340" s="143">
        <f t="shared" si="74"/>
        <v>39.467726077497858</v>
      </c>
      <c r="N340" s="143">
        <f t="shared" si="75"/>
        <v>0</v>
      </c>
      <c r="O340" s="143">
        <f t="shared" si="76"/>
        <v>21.206728953433903</v>
      </c>
      <c r="P340" s="143">
        <f t="shared" si="77"/>
        <v>29.301283654346502</v>
      </c>
      <c r="Q340" s="143">
        <f t="shared" si="78"/>
        <v>0</v>
      </c>
      <c r="R340" s="143">
        <f t="shared" si="73"/>
        <v>39.467726077497858</v>
      </c>
      <c r="S340" s="140">
        <f t="shared" si="79"/>
        <v>0</v>
      </c>
      <c r="T340" s="145">
        <f t="shared" si="80"/>
        <v>0</v>
      </c>
    </row>
    <row r="341" spans="1:20" x14ac:dyDescent="0.25">
      <c r="A341" s="126">
        <f>'05-2021'!A347</f>
        <v>44330.999999999185</v>
      </c>
      <c r="B341" s="177">
        <v>199.91200000000001</v>
      </c>
      <c r="C341" s="178">
        <v>3968.307092</v>
      </c>
      <c r="D341" s="177">
        <v>0</v>
      </c>
      <c r="E341" s="178">
        <v>0</v>
      </c>
      <c r="F341" s="179">
        <f t="shared" si="68"/>
        <v>199.91200000000001</v>
      </c>
      <c r="G341" s="179">
        <f t="shared" si="69"/>
        <v>3968.307092</v>
      </c>
      <c r="H341" s="142">
        <f>'05-2021'!P347</f>
        <v>0</v>
      </c>
      <c r="I341" s="180">
        <f t="shared" si="70"/>
        <v>199.91200000000001</v>
      </c>
      <c r="J341" s="143">
        <f t="shared" si="71"/>
        <v>19.85026957861459</v>
      </c>
      <c r="K341" s="241">
        <v>2.85</v>
      </c>
      <c r="L341" s="144">
        <f t="shared" si="72"/>
        <v>37.74</v>
      </c>
      <c r="M341" s="143">
        <f t="shared" si="74"/>
        <v>39.467726077497858</v>
      </c>
      <c r="N341" s="143">
        <f t="shared" si="75"/>
        <v>0</v>
      </c>
      <c r="O341" s="143">
        <f t="shared" si="76"/>
        <v>21.206728953433903</v>
      </c>
      <c r="P341" s="143">
        <f t="shared" si="77"/>
        <v>29.301283654346502</v>
      </c>
      <c r="Q341" s="143">
        <f t="shared" si="78"/>
        <v>0</v>
      </c>
      <c r="R341" s="143">
        <f t="shared" si="73"/>
        <v>39.467726077497858</v>
      </c>
      <c r="S341" s="140">
        <f t="shared" si="79"/>
        <v>0</v>
      </c>
      <c r="T341" s="145">
        <f t="shared" si="80"/>
        <v>0</v>
      </c>
    </row>
    <row r="342" spans="1:20" x14ac:dyDescent="0.25">
      <c r="A342" s="126">
        <f>'05-2021'!A348</f>
        <v>44331.041666665849</v>
      </c>
      <c r="B342" s="177">
        <v>209.4</v>
      </c>
      <c r="C342" s="178">
        <v>4581.6719999999996</v>
      </c>
      <c r="D342" s="177">
        <v>15.224</v>
      </c>
      <c r="E342" s="178">
        <v>333.09699999999998</v>
      </c>
      <c r="F342" s="179">
        <f t="shared" si="68"/>
        <v>194.17600000000002</v>
      </c>
      <c r="G342" s="179">
        <f t="shared" si="69"/>
        <v>4248.5749999999998</v>
      </c>
      <c r="H342" s="142">
        <f>'05-2021'!P348</f>
        <v>0</v>
      </c>
      <c r="I342" s="180">
        <f t="shared" si="70"/>
        <v>194.17600000000002</v>
      </c>
      <c r="J342" s="143">
        <f t="shared" si="71"/>
        <v>21.880021217864204</v>
      </c>
      <c r="K342" s="241">
        <v>2.86</v>
      </c>
      <c r="L342" s="144">
        <f t="shared" si="72"/>
        <v>37.844000000000001</v>
      </c>
      <c r="M342" s="143">
        <f t="shared" si="74"/>
        <v>39.467726077497858</v>
      </c>
      <c r="N342" s="143">
        <f t="shared" si="75"/>
        <v>0</v>
      </c>
      <c r="O342" s="143">
        <f t="shared" si="76"/>
        <v>21.206728953433903</v>
      </c>
      <c r="P342" s="143">
        <f t="shared" si="77"/>
        <v>29.301283654346502</v>
      </c>
      <c r="Q342" s="143">
        <f t="shared" si="78"/>
        <v>0</v>
      </c>
      <c r="R342" s="143">
        <f t="shared" si="73"/>
        <v>39.467726077497858</v>
      </c>
      <c r="S342" s="140">
        <f t="shared" si="79"/>
        <v>0</v>
      </c>
      <c r="T342" s="145">
        <f t="shared" si="80"/>
        <v>0</v>
      </c>
    </row>
    <row r="343" spans="1:20" x14ac:dyDescent="0.25">
      <c r="A343" s="126">
        <f>'05-2021'!A349</f>
        <v>44331.083333332514</v>
      </c>
      <c r="B343" s="177">
        <v>192.2</v>
      </c>
      <c r="C343" s="178">
        <v>4118.8459999999995</v>
      </c>
      <c r="D343" s="177">
        <v>4.1920000000000002</v>
      </c>
      <c r="E343" s="178">
        <v>89.834999999999994</v>
      </c>
      <c r="F343" s="179">
        <f t="shared" si="68"/>
        <v>188.00799999999998</v>
      </c>
      <c r="G343" s="179">
        <f t="shared" si="69"/>
        <v>4029.0109999999995</v>
      </c>
      <c r="H343" s="142">
        <f>'05-2021'!P349</f>
        <v>0</v>
      </c>
      <c r="I343" s="180">
        <f t="shared" si="70"/>
        <v>188.00799999999998</v>
      </c>
      <c r="J343" s="143">
        <f t="shared" si="71"/>
        <v>21.429997659674054</v>
      </c>
      <c r="K343" s="241">
        <v>2.86</v>
      </c>
      <c r="L343" s="144">
        <f t="shared" si="72"/>
        <v>37.844000000000001</v>
      </c>
      <c r="M343" s="143">
        <f t="shared" si="74"/>
        <v>39.467726077497858</v>
      </c>
      <c r="N343" s="143">
        <f t="shared" si="75"/>
        <v>0</v>
      </c>
      <c r="O343" s="143">
        <f t="shared" si="76"/>
        <v>21.206728953433903</v>
      </c>
      <c r="P343" s="143">
        <f t="shared" si="77"/>
        <v>29.301283654346502</v>
      </c>
      <c r="Q343" s="143">
        <f t="shared" si="78"/>
        <v>0</v>
      </c>
      <c r="R343" s="143">
        <f t="shared" si="73"/>
        <v>39.467726077497858</v>
      </c>
      <c r="S343" s="140">
        <f t="shared" si="79"/>
        <v>0</v>
      </c>
      <c r="T343" s="145">
        <f t="shared" si="80"/>
        <v>0</v>
      </c>
    </row>
    <row r="344" spans="1:20" x14ac:dyDescent="0.25">
      <c r="A344" s="126">
        <f>'05-2021'!A350</f>
        <v>44331.124999999178</v>
      </c>
      <c r="B344" s="177">
        <v>193.3</v>
      </c>
      <c r="C344" s="178">
        <v>3981.98</v>
      </c>
      <c r="D344" s="177">
        <v>2.82</v>
      </c>
      <c r="E344" s="178">
        <v>58.088000000000001</v>
      </c>
      <c r="F344" s="179">
        <f t="shared" si="68"/>
        <v>190.48000000000002</v>
      </c>
      <c r="G344" s="179">
        <f t="shared" si="69"/>
        <v>3923.8919999999998</v>
      </c>
      <c r="H344" s="142">
        <f>'05-2021'!P350</f>
        <v>22.25</v>
      </c>
      <c r="I344" s="180">
        <f t="shared" si="70"/>
        <v>168.23000000000002</v>
      </c>
      <c r="J344" s="143">
        <f t="shared" si="71"/>
        <v>20.600020999580007</v>
      </c>
      <c r="K344" s="241">
        <v>2.86</v>
      </c>
      <c r="L344" s="144">
        <f t="shared" si="72"/>
        <v>37.844000000000001</v>
      </c>
      <c r="M344" s="143">
        <f t="shared" si="74"/>
        <v>39.467726077497858</v>
      </c>
      <c r="N344" s="143">
        <f t="shared" si="75"/>
        <v>0</v>
      </c>
      <c r="O344" s="143">
        <f t="shared" si="76"/>
        <v>21.206728953433903</v>
      </c>
      <c r="P344" s="143">
        <f t="shared" si="77"/>
        <v>29.301283654346502</v>
      </c>
      <c r="Q344" s="143">
        <f t="shared" si="78"/>
        <v>0</v>
      </c>
      <c r="R344" s="143">
        <f t="shared" si="73"/>
        <v>39.467726077497858</v>
      </c>
      <c r="S344" s="140">
        <f t="shared" si="79"/>
        <v>0</v>
      </c>
      <c r="T344" s="145">
        <f t="shared" si="80"/>
        <v>0</v>
      </c>
    </row>
    <row r="345" spans="1:20" x14ac:dyDescent="0.25">
      <c r="A345" s="126">
        <f>'05-2021'!A351</f>
        <v>44331.166666665842</v>
      </c>
      <c r="B345" s="177">
        <v>210.48700000000002</v>
      </c>
      <c r="C345" s="178">
        <v>4146.7584120000001</v>
      </c>
      <c r="D345" s="177">
        <v>0</v>
      </c>
      <c r="E345" s="178">
        <v>0</v>
      </c>
      <c r="F345" s="179">
        <f t="shared" si="68"/>
        <v>210.48700000000002</v>
      </c>
      <c r="G345" s="179">
        <f t="shared" si="69"/>
        <v>4146.7584120000001</v>
      </c>
      <c r="H345" s="142">
        <f>'05-2021'!P351</f>
        <v>36.259999999999991</v>
      </c>
      <c r="I345" s="180">
        <f t="shared" si="70"/>
        <v>174.22700000000003</v>
      </c>
      <c r="J345" s="143">
        <f t="shared" si="71"/>
        <v>19.700781577959681</v>
      </c>
      <c r="K345" s="241">
        <v>2.86</v>
      </c>
      <c r="L345" s="144">
        <f t="shared" si="72"/>
        <v>37.844000000000001</v>
      </c>
      <c r="M345" s="143">
        <f t="shared" si="74"/>
        <v>39.467726077497858</v>
      </c>
      <c r="N345" s="143">
        <f t="shared" si="75"/>
        <v>0</v>
      </c>
      <c r="O345" s="143">
        <f t="shared" si="76"/>
        <v>21.206728953433903</v>
      </c>
      <c r="P345" s="143">
        <f t="shared" si="77"/>
        <v>29.301283654346502</v>
      </c>
      <c r="Q345" s="143">
        <f t="shared" si="78"/>
        <v>0</v>
      </c>
      <c r="R345" s="143">
        <f t="shared" si="73"/>
        <v>39.467726077497858</v>
      </c>
      <c r="S345" s="140">
        <f t="shared" si="79"/>
        <v>0</v>
      </c>
      <c r="T345" s="145">
        <f t="shared" si="80"/>
        <v>0</v>
      </c>
    </row>
    <row r="346" spans="1:20" x14ac:dyDescent="0.25">
      <c r="A346" s="126">
        <f>'05-2021'!A352</f>
        <v>44331.208333332506</v>
      </c>
      <c r="B346" s="177">
        <v>221.178</v>
      </c>
      <c r="C346" s="178">
        <v>4394.6908020000001</v>
      </c>
      <c r="D346" s="177">
        <v>0</v>
      </c>
      <c r="E346" s="178">
        <v>0</v>
      </c>
      <c r="F346" s="179">
        <f t="shared" si="68"/>
        <v>221.178</v>
      </c>
      <c r="G346" s="179">
        <f t="shared" si="69"/>
        <v>4394.6908020000001</v>
      </c>
      <c r="H346" s="142">
        <f>'05-2021'!P352</f>
        <v>6.1599999999999682</v>
      </c>
      <c r="I346" s="180">
        <f t="shared" si="70"/>
        <v>215.01800000000003</v>
      </c>
      <c r="J346" s="143">
        <f t="shared" si="71"/>
        <v>19.869475273309281</v>
      </c>
      <c r="K346" s="241">
        <v>2.86</v>
      </c>
      <c r="L346" s="144">
        <f t="shared" si="72"/>
        <v>37.844000000000001</v>
      </c>
      <c r="M346" s="143">
        <f t="shared" si="74"/>
        <v>39.467726077497858</v>
      </c>
      <c r="N346" s="143">
        <f t="shared" si="75"/>
        <v>0</v>
      </c>
      <c r="O346" s="143">
        <f t="shared" si="76"/>
        <v>21.206728953433903</v>
      </c>
      <c r="P346" s="143">
        <f t="shared" si="77"/>
        <v>29.301283654346502</v>
      </c>
      <c r="Q346" s="143">
        <f t="shared" si="78"/>
        <v>0</v>
      </c>
      <c r="R346" s="143">
        <f t="shared" si="73"/>
        <v>39.467726077497858</v>
      </c>
      <c r="S346" s="140">
        <f t="shared" si="79"/>
        <v>0</v>
      </c>
      <c r="T346" s="145">
        <f t="shared" si="80"/>
        <v>0</v>
      </c>
    </row>
    <row r="347" spans="1:20" x14ac:dyDescent="0.25">
      <c r="A347" s="126">
        <f>'05-2021'!A353</f>
        <v>44331.249999999171</v>
      </c>
      <c r="B347" s="177">
        <v>239.43200000000002</v>
      </c>
      <c r="C347" s="178">
        <v>4817.8989040000006</v>
      </c>
      <c r="D347" s="177">
        <v>0</v>
      </c>
      <c r="E347" s="178">
        <v>0</v>
      </c>
      <c r="F347" s="179">
        <f t="shared" si="68"/>
        <v>239.43200000000002</v>
      </c>
      <c r="G347" s="179">
        <f t="shared" si="69"/>
        <v>4817.8989040000006</v>
      </c>
      <c r="H347" s="142">
        <f>'05-2021'!P353</f>
        <v>0</v>
      </c>
      <c r="I347" s="180">
        <f t="shared" si="70"/>
        <v>239.43200000000002</v>
      </c>
      <c r="J347" s="143">
        <f t="shared" si="71"/>
        <v>20.122201309766449</v>
      </c>
      <c r="K347" s="241">
        <v>2.86</v>
      </c>
      <c r="L347" s="144">
        <f t="shared" si="72"/>
        <v>37.844000000000001</v>
      </c>
      <c r="M347" s="143">
        <f t="shared" si="74"/>
        <v>39.467726077497858</v>
      </c>
      <c r="N347" s="143">
        <f t="shared" si="75"/>
        <v>0</v>
      </c>
      <c r="O347" s="143">
        <f t="shared" si="76"/>
        <v>21.206728953433903</v>
      </c>
      <c r="P347" s="143">
        <f t="shared" si="77"/>
        <v>29.301283654346502</v>
      </c>
      <c r="Q347" s="143">
        <f t="shared" si="78"/>
        <v>0</v>
      </c>
      <c r="R347" s="143">
        <f t="shared" si="73"/>
        <v>39.467726077497858</v>
      </c>
      <c r="S347" s="140">
        <f t="shared" si="79"/>
        <v>0</v>
      </c>
      <c r="T347" s="145">
        <f t="shared" si="80"/>
        <v>0</v>
      </c>
    </row>
    <row r="348" spans="1:20" x14ac:dyDescent="0.25">
      <c r="A348" s="126">
        <f>'05-2021'!A354</f>
        <v>44331.291666665835</v>
      </c>
      <c r="B348" s="177">
        <v>261.71100000000001</v>
      </c>
      <c r="C348" s="178">
        <v>5338.6064769999994</v>
      </c>
      <c r="D348" s="177">
        <v>0</v>
      </c>
      <c r="E348" s="178">
        <v>0</v>
      </c>
      <c r="F348" s="179">
        <f t="shared" si="68"/>
        <v>261.71100000000001</v>
      </c>
      <c r="G348" s="179">
        <f t="shared" si="69"/>
        <v>5338.6064769999994</v>
      </c>
      <c r="H348" s="142">
        <f>'05-2021'!P354</f>
        <v>91.910000000000082</v>
      </c>
      <c r="I348" s="180">
        <f t="shared" si="70"/>
        <v>169.80099999999993</v>
      </c>
      <c r="J348" s="143">
        <f t="shared" si="71"/>
        <v>20.398861633634045</v>
      </c>
      <c r="K348" s="241">
        <v>2.86</v>
      </c>
      <c r="L348" s="144">
        <f t="shared" si="72"/>
        <v>37.844000000000001</v>
      </c>
      <c r="M348" s="143">
        <f t="shared" si="74"/>
        <v>39.467726077497858</v>
      </c>
      <c r="N348" s="143">
        <f t="shared" si="75"/>
        <v>0</v>
      </c>
      <c r="O348" s="143">
        <f t="shared" si="76"/>
        <v>21.206728953433903</v>
      </c>
      <c r="P348" s="143">
        <f t="shared" si="77"/>
        <v>29.301283654346502</v>
      </c>
      <c r="Q348" s="143">
        <f t="shared" si="78"/>
        <v>0</v>
      </c>
      <c r="R348" s="143">
        <f t="shared" si="73"/>
        <v>39.467726077497858</v>
      </c>
      <c r="S348" s="140">
        <f t="shared" si="79"/>
        <v>0</v>
      </c>
      <c r="T348" s="145">
        <f t="shared" si="80"/>
        <v>0</v>
      </c>
    </row>
    <row r="349" spans="1:20" x14ac:dyDescent="0.25">
      <c r="A349" s="126">
        <f>'05-2021'!A355</f>
        <v>44331.333333332499</v>
      </c>
      <c r="B349" s="177">
        <v>283.60000000000002</v>
      </c>
      <c r="C349" s="178">
        <v>5665.1992</v>
      </c>
      <c r="D349" s="177">
        <v>0</v>
      </c>
      <c r="E349" s="178">
        <v>0</v>
      </c>
      <c r="F349" s="179">
        <f t="shared" si="68"/>
        <v>283.60000000000002</v>
      </c>
      <c r="G349" s="179">
        <f t="shared" si="69"/>
        <v>5665.1992</v>
      </c>
      <c r="H349" s="142">
        <f>'05-2021'!P355</f>
        <v>30.180000000000064</v>
      </c>
      <c r="I349" s="180">
        <f t="shared" si="70"/>
        <v>253.41999999999996</v>
      </c>
      <c r="J349" s="143">
        <f t="shared" si="71"/>
        <v>19.976019746121295</v>
      </c>
      <c r="K349" s="241">
        <v>2.86</v>
      </c>
      <c r="L349" s="144">
        <f t="shared" si="72"/>
        <v>37.844000000000001</v>
      </c>
      <c r="M349" s="143">
        <f t="shared" si="74"/>
        <v>39.467726077497858</v>
      </c>
      <c r="N349" s="143">
        <f t="shared" si="75"/>
        <v>0</v>
      </c>
      <c r="O349" s="143">
        <f t="shared" si="76"/>
        <v>21.206728953433903</v>
      </c>
      <c r="P349" s="143">
        <f t="shared" si="77"/>
        <v>29.301283654346502</v>
      </c>
      <c r="Q349" s="143">
        <f t="shared" si="78"/>
        <v>0</v>
      </c>
      <c r="R349" s="143">
        <f t="shared" si="73"/>
        <v>39.467726077497858</v>
      </c>
      <c r="S349" s="140">
        <f t="shared" si="79"/>
        <v>0</v>
      </c>
      <c r="T349" s="145">
        <f t="shared" si="80"/>
        <v>0</v>
      </c>
    </row>
    <row r="350" spans="1:20" x14ac:dyDescent="0.25">
      <c r="A350" s="126">
        <f>'05-2021'!A356</f>
        <v>44331.374999999163</v>
      </c>
      <c r="B350" s="177">
        <v>285.327</v>
      </c>
      <c r="C350" s="178">
        <v>6065.5146390000009</v>
      </c>
      <c r="D350" s="177">
        <v>0</v>
      </c>
      <c r="E350" s="178">
        <v>0</v>
      </c>
      <c r="F350" s="179">
        <f t="shared" si="68"/>
        <v>285.327</v>
      </c>
      <c r="G350" s="179">
        <f t="shared" si="69"/>
        <v>6065.5146390000009</v>
      </c>
      <c r="H350" s="142">
        <f>'05-2021'!P356</f>
        <v>119.13999999999987</v>
      </c>
      <c r="I350" s="180">
        <f t="shared" si="70"/>
        <v>166.18700000000013</v>
      </c>
      <c r="J350" s="143">
        <f t="shared" si="71"/>
        <v>21.258116613569698</v>
      </c>
      <c r="K350" s="241">
        <v>2.86</v>
      </c>
      <c r="L350" s="144">
        <f t="shared" si="72"/>
        <v>37.844000000000001</v>
      </c>
      <c r="M350" s="143">
        <f t="shared" si="74"/>
        <v>39.467726077497858</v>
      </c>
      <c r="N350" s="143">
        <f t="shared" si="75"/>
        <v>0</v>
      </c>
      <c r="O350" s="143">
        <f t="shared" si="76"/>
        <v>21.206728953433903</v>
      </c>
      <c r="P350" s="143">
        <f t="shared" si="77"/>
        <v>29.301283654346502</v>
      </c>
      <c r="Q350" s="143">
        <f t="shared" si="78"/>
        <v>0</v>
      </c>
      <c r="R350" s="143">
        <f t="shared" si="73"/>
        <v>39.467726077497858</v>
      </c>
      <c r="S350" s="140">
        <f t="shared" si="79"/>
        <v>0</v>
      </c>
      <c r="T350" s="145">
        <f t="shared" si="80"/>
        <v>0</v>
      </c>
    </row>
    <row r="351" spans="1:20" x14ac:dyDescent="0.25">
      <c r="A351" s="126">
        <f>'05-2021'!A357</f>
        <v>44331.416666665828</v>
      </c>
      <c r="B351" s="177">
        <v>270.39699999999999</v>
      </c>
      <c r="C351" s="178">
        <v>5997.3650539999999</v>
      </c>
      <c r="D351" s="177">
        <v>0</v>
      </c>
      <c r="E351" s="178">
        <v>0</v>
      </c>
      <c r="F351" s="179">
        <f t="shared" si="68"/>
        <v>270.39699999999999</v>
      </c>
      <c r="G351" s="179">
        <f t="shared" si="69"/>
        <v>5997.3650539999999</v>
      </c>
      <c r="H351" s="142">
        <f>'05-2021'!P357</f>
        <v>0</v>
      </c>
      <c r="I351" s="180">
        <f t="shared" si="70"/>
        <v>270.39699999999999</v>
      </c>
      <c r="J351" s="143">
        <f t="shared" si="71"/>
        <v>22.179850567868726</v>
      </c>
      <c r="K351" s="241">
        <v>2.86</v>
      </c>
      <c r="L351" s="144">
        <f t="shared" si="72"/>
        <v>37.844000000000001</v>
      </c>
      <c r="M351" s="143">
        <f t="shared" si="74"/>
        <v>39.467726077497858</v>
      </c>
      <c r="N351" s="143">
        <f t="shared" si="75"/>
        <v>0</v>
      </c>
      <c r="O351" s="143">
        <f t="shared" si="76"/>
        <v>21.206728953433903</v>
      </c>
      <c r="P351" s="143">
        <f t="shared" si="77"/>
        <v>29.301283654346502</v>
      </c>
      <c r="Q351" s="143">
        <f t="shared" si="78"/>
        <v>0</v>
      </c>
      <c r="R351" s="143">
        <f t="shared" si="73"/>
        <v>39.467726077497858</v>
      </c>
      <c r="S351" s="140">
        <f t="shared" si="79"/>
        <v>0</v>
      </c>
      <c r="T351" s="145">
        <f t="shared" si="80"/>
        <v>0</v>
      </c>
    </row>
    <row r="352" spans="1:20" x14ac:dyDescent="0.25">
      <c r="A352" s="126">
        <f>'05-2021'!A358</f>
        <v>44331.458333332492</v>
      </c>
      <c r="B352" s="177">
        <v>250.7</v>
      </c>
      <c r="C352" s="178">
        <v>5628.2150000000001</v>
      </c>
      <c r="D352" s="177">
        <v>0</v>
      </c>
      <c r="E352" s="178">
        <v>0</v>
      </c>
      <c r="F352" s="179">
        <f t="shared" si="68"/>
        <v>250.7</v>
      </c>
      <c r="G352" s="179">
        <f t="shared" si="69"/>
        <v>5628.2150000000001</v>
      </c>
      <c r="H352" s="142">
        <f>'05-2021'!P358</f>
        <v>0</v>
      </c>
      <c r="I352" s="180">
        <f t="shared" si="70"/>
        <v>250.7</v>
      </c>
      <c r="J352" s="143">
        <f t="shared" si="71"/>
        <v>22.450000000000003</v>
      </c>
      <c r="K352" s="241">
        <v>2.86</v>
      </c>
      <c r="L352" s="144">
        <f t="shared" si="72"/>
        <v>37.844000000000001</v>
      </c>
      <c r="M352" s="143">
        <f t="shared" si="74"/>
        <v>39.467726077497858</v>
      </c>
      <c r="N352" s="143">
        <f t="shared" si="75"/>
        <v>0</v>
      </c>
      <c r="O352" s="143">
        <f t="shared" si="76"/>
        <v>21.206728953433903</v>
      </c>
      <c r="P352" s="143">
        <f t="shared" si="77"/>
        <v>29.301283654346502</v>
      </c>
      <c r="Q352" s="143">
        <f t="shared" si="78"/>
        <v>0</v>
      </c>
      <c r="R352" s="143">
        <f t="shared" si="73"/>
        <v>39.467726077497858</v>
      </c>
      <c r="S352" s="140">
        <f t="shared" si="79"/>
        <v>0</v>
      </c>
      <c r="T352" s="145">
        <f t="shared" si="80"/>
        <v>0</v>
      </c>
    </row>
    <row r="353" spans="1:20" x14ac:dyDescent="0.25">
      <c r="A353" s="126">
        <f>'05-2021'!A359</f>
        <v>44331.499999999156</v>
      </c>
      <c r="B353" s="177">
        <v>245.81100000000001</v>
      </c>
      <c r="C353" s="178">
        <v>5834.5102489999999</v>
      </c>
      <c r="D353" s="177">
        <v>0</v>
      </c>
      <c r="E353" s="178">
        <v>0</v>
      </c>
      <c r="F353" s="179">
        <f t="shared" si="68"/>
        <v>245.81100000000001</v>
      </c>
      <c r="G353" s="179">
        <f t="shared" si="69"/>
        <v>5834.5102489999999</v>
      </c>
      <c r="H353" s="142">
        <f>'05-2021'!P359</f>
        <v>81.700000000000045</v>
      </c>
      <c r="I353" s="180">
        <f t="shared" si="70"/>
        <v>164.11099999999996</v>
      </c>
      <c r="J353" s="143">
        <f t="shared" si="71"/>
        <v>23.735757346091102</v>
      </c>
      <c r="K353" s="241">
        <v>2.86</v>
      </c>
      <c r="L353" s="144">
        <f t="shared" si="72"/>
        <v>37.844000000000001</v>
      </c>
      <c r="M353" s="143">
        <f t="shared" si="74"/>
        <v>39.467726077497858</v>
      </c>
      <c r="N353" s="143">
        <f t="shared" si="75"/>
        <v>0</v>
      </c>
      <c r="O353" s="143">
        <f t="shared" si="76"/>
        <v>21.206728953433903</v>
      </c>
      <c r="P353" s="143">
        <f t="shared" si="77"/>
        <v>29.301283654346502</v>
      </c>
      <c r="Q353" s="143">
        <f t="shared" si="78"/>
        <v>0</v>
      </c>
      <c r="R353" s="143">
        <f t="shared" si="73"/>
        <v>39.467726077497858</v>
      </c>
      <c r="S353" s="140">
        <f t="shared" si="79"/>
        <v>0</v>
      </c>
      <c r="T353" s="145">
        <f t="shared" si="80"/>
        <v>0</v>
      </c>
    </row>
    <row r="354" spans="1:20" x14ac:dyDescent="0.25">
      <c r="A354" s="126">
        <f>'05-2021'!A360</f>
        <v>44331.54166666582</v>
      </c>
      <c r="B354" s="177">
        <v>255.1</v>
      </c>
      <c r="C354" s="178">
        <v>5994.85</v>
      </c>
      <c r="D354" s="177">
        <v>15.455</v>
      </c>
      <c r="E354" s="178">
        <v>363.197</v>
      </c>
      <c r="F354" s="179">
        <f t="shared" si="68"/>
        <v>239.64499999999998</v>
      </c>
      <c r="G354" s="179">
        <f t="shared" si="69"/>
        <v>5631.6530000000002</v>
      </c>
      <c r="H354" s="142">
        <f>'05-2021'!P360</f>
        <v>0</v>
      </c>
      <c r="I354" s="180">
        <f t="shared" si="70"/>
        <v>239.64499999999998</v>
      </c>
      <c r="J354" s="143">
        <f t="shared" si="71"/>
        <v>23.499981222224545</v>
      </c>
      <c r="K354" s="241">
        <v>2.86</v>
      </c>
      <c r="L354" s="144">
        <f t="shared" si="72"/>
        <v>37.844000000000001</v>
      </c>
      <c r="M354" s="143">
        <f t="shared" si="74"/>
        <v>39.467726077497858</v>
      </c>
      <c r="N354" s="143">
        <f t="shared" si="75"/>
        <v>0</v>
      </c>
      <c r="O354" s="143">
        <f t="shared" si="76"/>
        <v>21.206728953433903</v>
      </c>
      <c r="P354" s="143">
        <f t="shared" si="77"/>
        <v>29.301283654346502</v>
      </c>
      <c r="Q354" s="143">
        <f t="shared" si="78"/>
        <v>0</v>
      </c>
      <c r="R354" s="143">
        <f t="shared" si="73"/>
        <v>39.467726077497858</v>
      </c>
      <c r="S354" s="140">
        <f t="shared" si="79"/>
        <v>0</v>
      </c>
      <c r="T354" s="145">
        <f t="shared" si="80"/>
        <v>0</v>
      </c>
    </row>
    <row r="355" spans="1:20" x14ac:dyDescent="0.25">
      <c r="A355" s="126">
        <f>'05-2021'!A361</f>
        <v>44331.583333332484</v>
      </c>
      <c r="B355" s="177">
        <v>265</v>
      </c>
      <c r="C355" s="178">
        <v>6224.85</v>
      </c>
      <c r="D355" s="177">
        <v>15.744999999999999</v>
      </c>
      <c r="E355" s="178">
        <v>369.85500000000002</v>
      </c>
      <c r="F355" s="179">
        <f t="shared" si="68"/>
        <v>249.255</v>
      </c>
      <c r="G355" s="179">
        <f t="shared" si="69"/>
        <v>5854.9950000000008</v>
      </c>
      <c r="H355" s="142">
        <f>'05-2021'!P361</f>
        <v>0</v>
      </c>
      <c r="I355" s="180">
        <f t="shared" si="70"/>
        <v>249.255</v>
      </c>
      <c r="J355" s="143">
        <f t="shared" si="71"/>
        <v>23.489980140819647</v>
      </c>
      <c r="K355" s="241">
        <v>2.86</v>
      </c>
      <c r="L355" s="144">
        <f t="shared" si="72"/>
        <v>37.844000000000001</v>
      </c>
      <c r="M355" s="143">
        <f t="shared" si="74"/>
        <v>39.467726077497858</v>
      </c>
      <c r="N355" s="143">
        <f t="shared" si="75"/>
        <v>0</v>
      </c>
      <c r="O355" s="143">
        <f t="shared" si="76"/>
        <v>21.206728953433903</v>
      </c>
      <c r="P355" s="143">
        <f t="shared" si="77"/>
        <v>29.301283654346502</v>
      </c>
      <c r="Q355" s="143">
        <f t="shared" si="78"/>
        <v>0</v>
      </c>
      <c r="R355" s="143">
        <f t="shared" si="73"/>
        <v>39.467726077497858</v>
      </c>
      <c r="S355" s="140">
        <f t="shared" si="79"/>
        <v>0</v>
      </c>
      <c r="T355" s="145">
        <f t="shared" si="80"/>
        <v>0</v>
      </c>
    </row>
    <row r="356" spans="1:20" x14ac:dyDescent="0.25">
      <c r="A356" s="126">
        <f>'05-2021'!A362</f>
        <v>44331.624999999149</v>
      </c>
      <c r="B356" s="177">
        <v>274.10000000000002</v>
      </c>
      <c r="C356" s="178">
        <v>6501.652</v>
      </c>
      <c r="D356" s="177">
        <v>28.716999999999999</v>
      </c>
      <c r="E356" s="178">
        <v>681.17200000000003</v>
      </c>
      <c r="F356" s="179">
        <f t="shared" si="68"/>
        <v>245.38300000000004</v>
      </c>
      <c r="G356" s="179">
        <f t="shared" si="69"/>
        <v>5820.48</v>
      </c>
      <c r="H356" s="142">
        <f>'05-2021'!P362</f>
        <v>3.5000000000001137</v>
      </c>
      <c r="I356" s="180">
        <f t="shared" si="70"/>
        <v>241.88299999999992</v>
      </c>
      <c r="J356" s="143">
        <f t="shared" si="71"/>
        <v>23.719980601753171</v>
      </c>
      <c r="K356" s="241">
        <v>2.86</v>
      </c>
      <c r="L356" s="144">
        <f t="shared" si="72"/>
        <v>37.844000000000001</v>
      </c>
      <c r="M356" s="143">
        <f t="shared" si="74"/>
        <v>39.467726077497858</v>
      </c>
      <c r="N356" s="143">
        <f t="shared" si="75"/>
        <v>0</v>
      </c>
      <c r="O356" s="143">
        <f t="shared" si="76"/>
        <v>21.206728953433903</v>
      </c>
      <c r="P356" s="143">
        <f t="shared" si="77"/>
        <v>29.301283654346502</v>
      </c>
      <c r="Q356" s="143">
        <f t="shared" si="78"/>
        <v>0</v>
      </c>
      <c r="R356" s="143">
        <f t="shared" si="73"/>
        <v>39.467726077497858</v>
      </c>
      <c r="S356" s="140">
        <f t="shared" si="79"/>
        <v>0</v>
      </c>
      <c r="T356" s="145">
        <f t="shared" si="80"/>
        <v>0</v>
      </c>
    </row>
    <row r="357" spans="1:20" x14ac:dyDescent="0.25">
      <c r="A357" s="126">
        <f>'05-2021'!A363</f>
        <v>44331.666666665813</v>
      </c>
      <c r="B357" s="177">
        <v>276.39999999999998</v>
      </c>
      <c r="C357" s="178">
        <v>6749.6880000000001</v>
      </c>
      <c r="D357" s="177">
        <v>17.433</v>
      </c>
      <c r="E357" s="178">
        <v>425.709</v>
      </c>
      <c r="F357" s="179">
        <f t="shared" si="68"/>
        <v>258.96699999999998</v>
      </c>
      <c r="G357" s="179">
        <f t="shared" si="69"/>
        <v>6323.9790000000003</v>
      </c>
      <c r="H357" s="142">
        <f>'05-2021'!P363</f>
        <v>19.299999999999955</v>
      </c>
      <c r="I357" s="180">
        <f t="shared" si="70"/>
        <v>239.66700000000003</v>
      </c>
      <c r="J357" s="143">
        <f t="shared" si="71"/>
        <v>24.420018766869912</v>
      </c>
      <c r="K357" s="241">
        <v>2.86</v>
      </c>
      <c r="L357" s="144">
        <f t="shared" si="72"/>
        <v>37.844000000000001</v>
      </c>
      <c r="M357" s="143">
        <f t="shared" si="74"/>
        <v>39.467726077497858</v>
      </c>
      <c r="N357" s="143">
        <f t="shared" si="75"/>
        <v>0</v>
      </c>
      <c r="O357" s="143">
        <f t="shared" si="76"/>
        <v>21.206728953433903</v>
      </c>
      <c r="P357" s="143">
        <f t="shared" si="77"/>
        <v>29.301283654346502</v>
      </c>
      <c r="Q357" s="143">
        <f t="shared" si="78"/>
        <v>0</v>
      </c>
      <c r="R357" s="143">
        <f t="shared" si="73"/>
        <v>39.467726077497858</v>
      </c>
      <c r="S357" s="140">
        <f t="shared" si="79"/>
        <v>0</v>
      </c>
      <c r="T357" s="145">
        <f t="shared" si="80"/>
        <v>0</v>
      </c>
    </row>
    <row r="358" spans="1:20" x14ac:dyDescent="0.25">
      <c r="A358" s="126">
        <f>'05-2021'!A364</f>
        <v>44331.708333332477</v>
      </c>
      <c r="B358" s="177">
        <v>254.65</v>
      </c>
      <c r="C358" s="178">
        <v>6435.0055000000002</v>
      </c>
      <c r="D358" s="177">
        <v>0</v>
      </c>
      <c r="E358" s="178">
        <v>0</v>
      </c>
      <c r="F358" s="179">
        <f t="shared" si="68"/>
        <v>254.65</v>
      </c>
      <c r="G358" s="179">
        <f t="shared" si="69"/>
        <v>6435.0055000000002</v>
      </c>
      <c r="H358" s="142">
        <f>'05-2021'!P364</f>
        <v>0</v>
      </c>
      <c r="I358" s="180">
        <f t="shared" si="70"/>
        <v>254.65</v>
      </c>
      <c r="J358" s="143">
        <f t="shared" si="71"/>
        <v>25.27</v>
      </c>
      <c r="K358" s="241">
        <v>2.86</v>
      </c>
      <c r="L358" s="144">
        <f t="shared" si="72"/>
        <v>37.844000000000001</v>
      </c>
      <c r="M358" s="143">
        <f t="shared" si="74"/>
        <v>39.467726077497858</v>
      </c>
      <c r="N358" s="143">
        <f t="shared" si="75"/>
        <v>0</v>
      </c>
      <c r="O358" s="143">
        <f t="shared" si="76"/>
        <v>21.206728953433903</v>
      </c>
      <c r="P358" s="143">
        <f t="shared" si="77"/>
        <v>29.301283654346502</v>
      </c>
      <c r="Q358" s="143">
        <f t="shared" si="78"/>
        <v>0</v>
      </c>
      <c r="R358" s="143">
        <f t="shared" si="73"/>
        <v>39.467726077497858</v>
      </c>
      <c r="S358" s="140">
        <f t="shared" si="79"/>
        <v>0</v>
      </c>
      <c r="T358" s="145">
        <f t="shared" si="80"/>
        <v>0</v>
      </c>
    </row>
    <row r="359" spans="1:20" x14ac:dyDescent="0.25">
      <c r="A359" s="126">
        <f>'05-2021'!A365</f>
        <v>44331.749999999141</v>
      </c>
      <c r="B359" s="177">
        <v>230.53500000000003</v>
      </c>
      <c r="C359" s="178">
        <v>6761.2440449999995</v>
      </c>
      <c r="D359" s="177">
        <v>0</v>
      </c>
      <c r="E359" s="178">
        <v>0</v>
      </c>
      <c r="F359" s="179">
        <f t="shared" si="68"/>
        <v>230.53500000000003</v>
      </c>
      <c r="G359" s="179">
        <f t="shared" si="69"/>
        <v>6761.2440449999995</v>
      </c>
      <c r="H359" s="142">
        <f>'05-2021'!P365</f>
        <v>0</v>
      </c>
      <c r="I359" s="180">
        <f t="shared" si="70"/>
        <v>230.53500000000003</v>
      </c>
      <c r="J359" s="143">
        <f t="shared" si="71"/>
        <v>29.328492615004222</v>
      </c>
      <c r="K359" s="241">
        <v>2.86</v>
      </c>
      <c r="L359" s="144">
        <f t="shared" si="72"/>
        <v>37.844000000000001</v>
      </c>
      <c r="M359" s="143">
        <f t="shared" si="74"/>
        <v>39.467726077497858</v>
      </c>
      <c r="N359" s="143">
        <f t="shared" si="75"/>
        <v>0</v>
      </c>
      <c r="O359" s="143">
        <f t="shared" si="76"/>
        <v>21.206728953433903</v>
      </c>
      <c r="P359" s="143">
        <f t="shared" si="77"/>
        <v>29.301283654346502</v>
      </c>
      <c r="Q359" s="143">
        <f t="shared" si="78"/>
        <v>0</v>
      </c>
      <c r="R359" s="143">
        <f t="shared" si="73"/>
        <v>39.467726077497858</v>
      </c>
      <c r="S359" s="140">
        <f t="shared" si="79"/>
        <v>0</v>
      </c>
      <c r="T359" s="145">
        <f t="shared" si="80"/>
        <v>0</v>
      </c>
    </row>
    <row r="360" spans="1:20" x14ac:dyDescent="0.25">
      <c r="A360" s="126">
        <f>'05-2021'!A366</f>
        <v>44331.791666665806</v>
      </c>
      <c r="B360" s="177">
        <v>237.17099999999999</v>
      </c>
      <c r="C360" s="178">
        <v>6080.8595720000003</v>
      </c>
      <c r="D360" s="177">
        <v>0</v>
      </c>
      <c r="E360" s="178">
        <v>0</v>
      </c>
      <c r="F360" s="179">
        <f t="shared" si="68"/>
        <v>237.17099999999999</v>
      </c>
      <c r="G360" s="179">
        <f t="shared" si="69"/>
        <v>6080.8595720000003</v>
      </c>
      <c r="H360" s="142">
        <f>'05-2021'!P366</f>
        <v>13.769999999999982</v>
      </c>
      <c r="I360" s="180">
        <f t="shared" si="70"/>
        <v>223.40100000000001</v>
      </c>
      <c r="J360" s="143">
        <f t="shared" si="71"/>
        <v>25.639136201306233</v>
      </c>
      <c r="K360" s="241">
        <v>2.86</v>
      </c>
      <c r="L360" s="144">
        <f t="shared" si="72"/>
        <v>37.844000000000001</v>
      </c>
      <c r="M360" s="143">
        <f t="shared" si="74"/>
        <v>39.467726077497858</v>
      </c>
      <c r="N360" s="143">
        <f t="shared" si="75"/>
        <v>0</v>
      </c>
      <c r="O360" s="143">
        <f t="shared" si="76"/>
        <v>21.206728953433903</v>
      </c>
      <c r="P360" s="143">
        <f t="shared" si="77"/>
        <v>29.301283654346502</v>
      </c>
      <c r="Q360" s="143">
        <f t="shared" si="78"/>
        <v>0</v>
      </c>
      <c r="R360" s="143">
        <f t="shared" si="73"/>
        <v>39.467726077497858</v>
      </c>
      <c r="S360" s="140">
        <f t="shared" si="79"/>
        <v>0</v>
      </c>
      <c r="T360" s="145">
        <f t="shared" si="80"/>
        <v>0</v>
      </c>
    </row>
    <row r="361" spans="1:20" x14ac:dyDescent="0.25">
      <c r="A361" s="126">
        <f>'05-2021'!A367</f>
        <v>44331.83333333247</v>
      </c>
      <c r="B361" s="177">
        <v>229.92200000000003</v>
      </c>
      <c r="C361" s="178">
        <v>5817.4737720000003</v>
      </c>
      <c r="D361" s="177">
        <v>0</v>
      </c>
      <c r="E361" s="178">
        <v>0</v>
      </c>
      <c r="F361" s="179">
        <f t="shared" si="68"/>
        <v>229.92200000000003</v>
      </c>
      <c r="G361" s="179">
        <f t="shared" si="69"/>
        <v>5817.4737720000003</v>
      </c>
      <c r="H361" s="142">
        <f>'05-2021'!P367</f>
        <v>11.670000000000073</v>
      </c>
      <c r="I361" s="180">
        <f t="shared" si="70"/>
        <v>218.25199999999995</v>
      </c>
      <c r="J361" s="143">
        <f t="shared" si="71"/>
        <v>25.301944885656873</v>
      </c>
      <c r="K361" s="241">
        <v>2.86</v>
      </c>
      <c r="L361" s="144">
        <f t="shared" si="72"/>
        <v>37.844000000000001</v>
      </c>
      <c r="M361" s="143">
        <f t="shared" si="74"/>
        <v>39.467726077497858</v>
      </c>
      <c r="N361" s="143">
        <f t="shared" si="75"/>
        <v>0</v>
      </c>
      <c r="O361" s="143">
        <f t="shared" si="76"/>
        <v>21.206728953433903</v>
      </c>
      <c r="P361" s="143">
        <f t="shared" si="77"/>
        <v>29.301283654346502</v>
      </c>
      <c r="Q361" s="143">
        <f t="shared" si="78"/>
        <v>0</v>
      </c>
      <c r="R361" s="143">
        <f t="shared" si="73"/>
        <v>39.467726077497858</v>
      </c>
      <c r="S361" s="140">
        <f t="shared" si="79"/>
        <v>0</v>
      </c>
      <c r="T361" s="145">
        <f t="shared" si="80"/>
        <v>0</v>
      </c>
    </row>
    <row r="362" spans="1:20" x14ac:dyDescent="0.25">
      <c r="A362" s="126">
        <f>'05-2021'!A368</f>
        <v>44331.874999999134</v>
      </c>
      <c r="B362" s="177">
        <v>248.387</v>
      </c>
      <c r="C362" s="178">
        <v>5771.2114219999994</v>
      </c>
      <c r="D362" s="177">
        <v>0</v>
      </c>
      <c r="E362" s="178">
        <v>0</v>
      </c>
      <c r="F362" s="179">
        <f t="shared" si="68"/>
        <v>248.387</v>
      </c>
      <c r="G362" s="179">
        <f t="shared" si="69"/>
        <v>5771.2114219999994</v>
      </c>
      <c r="H362" s="142">
        <f>'05-2021'!P368</f>
        <v>0</v>
      </c>
      <c r="I362" s="180">
        <f t="shared" si="70"/>
        <v>248.387</v>
      </c>
      <c r="J362" s="143">
        <f t="shared" si="71"/>
        <v>23.234756335879091</v>
      </c>
      <c r="K362" s="241">
        <v>2.86</v>
      </c>
      <c r="L362" s="144">
        <f t="shared" si="72"/>
        <v>37.844000000000001</v>
      </c>
      <c r="M362" s="143">
        <f t="shared" si="74"/>
        <v>39.467726077497858</v>
      </c>
      <c r="N362" s="143">
        <f t="shared" si="75"/>
        <v>0</v>
      </c>
      <c r="O362" s="143">
        <f t="shared" si="76"/>
        <v>21.206728953433903</v>
      </c>
      <c r="P362" s="143">
        <f t="shared" si="77"/>
        <v>29.301283654346502</v>
      </c>
      <c r="Q362" s="143">
        <f t="shared" si="78"/>
        <v>0</v>
      </c>
      <c r="R362" s="143">
        <f t="shared" si="73"/>
        <v>39.467726077497858</v>
      </c>
      <c r="S362" s="140">
        <f t="shared" si="79"/>
        <v>0</v>
      </c>
      <c r="T362" s="145">
        <f t="shared" si="80"/>
        <v>0</v>
      </c>
    </row>
    <row r="363" spans="1:20" x14ac:dyDescent="0.25">
      <c r="A363" s="126">
        <f>'05-2021'!A369</f>
        <v>44331.916666665798</v>
      </c>
      <c r="B363" s="177">
        <v>187.137</v>
      </c>
      <c r="C363" s="178">
        <v>6628.1916259999998</v>
      </c>
      <c r="D363" s="177">
        <v>0</v>
      </c>
      <c r="E363" s="178">
        <v>0</v>
      </c>
      <c r="F363" s="179">
        <f t="shared" si="68"/>
        <v>187.137</v>
      </c>
      <c r="G363" s="179">
        <f t="shared" si="69"/>
        <v>6628.1916259999998</v>
      </c>
      <c r="H363" s="142">
        <f>'05-2021'!P369</f>
        <v>0</v>
      </c>
      <c r="I363" s="180">
        <f t="shared" si="70"/>
        <v>187.137</v>
      </c>
      <c r="J363" s="143">
        <f t="shared" si="71"/>
        <v>35.418926380138615</v>
      </c>
      <c r="K363" s="241">
        <v>2.86</v>
      </c>
      <c r="L363" s="144">
        <f t="shared" si="72"/>
        <v>37.844000000000001</v>
      </c>
      <c r="M363" s="143">
        <f t="shared" si="74"/>
        <v>39.467726077497858</v>
      </c>
      <c r="N363" s="143">
        <f t="shared" si="75"/>
        <v>0</v>
      </c>
      <c r="O363" s="143">
        <f t="shared" si="76"/>
        <v>21.206728953433903</v>
      </c>
      <c r="P363" s="143">
        <f t="shared" si="77"/>
        <v>29.301283654346502</v>
      </c>
      <c r="Q363" s="143">
        <f t="shared" si="78"/>
        <v>0</v>
      </c>
      <c r="R363" s="143">
        <f t="shared" si="73"/>
        <v>39.467726077497858</v>
      </c>
      <c r="S363" s="140">
        <f t="shared" si="79"/>
        <v>0</v>
      </c>
      <c r="T363" s="145">
        <f t="shared" si="80"/>
        <v>0</v>
      </c>
    </row>
    <row r="364" spans="1:20" x14ac:dyDescent="0.25">
      <c r="A364" s="126">
        <f>'05-2021'!A370</f>
        <v>44331.958333332463</v>
      </c>
      <c r="B364" s="177">
        <v>178.05</v>
      </c>
      <c r="C364" s="178">
        <v>4356.8834999999999</v>
      </c>
      <c r="D364" s="177">
        <v>0</v>
      </c>
      <c r="E364" s="178">
        <v>0</v>
      </c>
      <c r="F364" s="179">
        <f t="shared" si="68"/>
        <v>178.05</v>
      </c>
      <c r="G364" s="179">
        <f t="shared" si="69"/>
        <v>4356.8834999999999</v>
      </c>
      <c r="H364" s="142">
        <f>'05-2021'!P370</f>
        <v>0</v>
      </c>
      <c r="I364" s="180">
        <f t="shared" si="70"/>
        <v>178.05</v>
      </c>
      <c r="J364" s="143">
        <f t="shared" si="71"/>
        <v>24.47</v>
      </c>
      <c r="K364" s="241">
        <v>2.86</v>
      </c>
      <c r="L364" s="144">
        <f t="shared" si="72"/>
        <v>37.844000000000001</v>
      </c>
      <c r="M364" s="143">
        <f t="shared" si="74"/>
        <v>39.467726077497858</v>
      </c>
      <c r="N364" s="143">
        <f t="shared" si="75"/>
        <v>0</v>
      </c>
      <c r="O364" s="143">
        <f t="shared" si="76"/>
        <v>21.206728953433903</v>
      </c>
      <c r="P364" s="143">
        <f t="shared" si="77"/>
        <v>29.301283654346502</v>
      </c>
      <c r="Q364" s="143">
        <f t="shared" si="78"/>
        <v>0</v>
      </c>
      <c r="R364" s="143">
        <f t="shared" si="73"/>
        <v>39.467726077497858</v>
      </c>
      <c r="S364" s="140">
        <f t="shared" si="79"/>
        <v>0</v>
      </c>
      <c r="T364" s="145">
        <f t="shared" si="80"/>
        <v>0</v>
      </c>
    </row>
    <row r="365" spans="1:20" x14ac:dyDescent="0.25">
      <c r="A365" s="126">
        <f>'05-2021'!A371</f>
        <v>44331.999999999127</v>
      </c>
      <c r="B365" s="177">
        <v>182.9</v>
      </c>
      <c r="C365" s="178">
        <v>3703.7249999999999</v>
      </c>
      <c r="D365" s="177">
        <v>0</v>
      </c>
      <c r="E365" s="178">
        <v>0</v>
      </c>
      <c r="F365" s="179">
        <f t="shared" si="68"/>
        <v>182.9</v>
      </c>
      <c r="G365" s="179">
        <f t="shared" si="69"/>
        <v>3703.7249999999999</v>
      </c>
      <c r="H365" s="142">
        <f>'05-2021'!P371</f>
        <v>0</v>
      </c>
      <c r="I365" s="180">
        <f t="shared" si="70"/>
        <v>182.9</v>
      </c>
      <c r="J365" s="143">
        <f t="shared" si="71"/>
        <v>20.25</v>
      </c>
      <c r="K365" s="241">
        <v>2.86</v>
      </c>
      <c r="L365" s="144">
        <f t="shared" si="72"/>
        <v>37.844000000000001</v>
      </c>
      <c r="M365" s="143">
        <f t="shared" si="74"/>
        <v>39.467726077497858</v>
      </c>
      <c r="N365" s="143">
        <f t="shared" si="75"/>
        <v>0</v>
      </c>
      <c r="O365" s="143">
        <f t="shared" si="76"/>
        <v>21.206728953433903</v>
      </c>
      <c r="P365" s="143">
        <f t="shared" si="77"/>
        <v>29.301283654346502</v>
      </c>
      <c r="Q365" s="143">
        <f t="shared" si="78"/>
        <v>0</v>
      </c>
      <c r="R365" s="143">
        <f t="shared" si="73"/>
        <v>39.467726077497858</v>
      </c>
      <c r="S365" s="140">
        <f t="shared" si="79"/>
        <v>0</v>
      </c>
      <c r="T365" s="145">
        <f t="shared" si="80"/>
        <v>0</v>
      </c>
    </row>
    <row r="366" spans="1:20" x14ac:dyDescent="0.25">
      <c r="A366" s="126">
        <f>'05-2021'!A372</f>
        <v>44332.041666665791</v>
      </c>
      <c r="B366" s="177">
        <v>186.42400000000001</v>
      </c>
      <c r="C366" s="178">
        <v>3919.8733439999996</v>
      </c>
      <c r="D366" s="177">
        <v>0</v>
      </c>
      <c r="E366" s="178">
        <v>0</v>
      </c>
      <c r="F366" s="179">
        <f t="shared" si="68"/>
        <v>186.42400000000001</v>
      </c>
      <c r="G366" s="179">
        <f t="shared" si="69"/>
        <v>3919.8733439999996</v>
      </c>
      <c r="H366" s="142">
        <f>'05-2021'!P372</f>
        <v>7.2199999999999704</v>
      </c>
      <c r="I366" s="180">
        <f t="shared" si="70"/>
        <v>179.20400000000004</v>
      </c>
      <c r="J366" s="143">
        <f t="shared" si="71"/>
        <v>21.026656138694587</v>
      </c>
      <c r="K366" s="241">
        <v>2.86</v>
      </c>
      <c r="L366" s="144">
        <f t="shared" si="72"/>
        <v>37.844000000000001</v>
      </c>
      <c r="M366" s="143">
        <f t="shared" si="74"/>
        <v>39.467726077497858</v>
      </c>
      <c r="N366" s="143">
        <f t="shared" si="75"/>
        <v>0</v>
      </c>
      <c r="O366" s="143">
        <f t="shared" si="76"/>
        <v>21.206728953433903</v>
      </c>
      <c r="P366" s="143">
        <f t="shared" si="77"/>
        <v>29.301283654346502</v>
      </c>
      <c r="Q366" s="143">
        <f t="shared" si="78"/>
        <v>0</v>
      </c>
      <c r="R366" s="143">
        <f t="shared" si="73"/>
        <v>39.467726077497858</v>
      </c>
      <c r="S366" s="140">
        <f t="shared" si="79"/>
        <v>0</v>
      </c>
      <c r="T366" s="145">
        <f t="shared" si="80"/>
        <v>0</v>
      </c>
    </row>
    <row r="367" spans="1:20" x14ac:dyDescent="0.25">
      <c r="A367" s="126">
        <f>'05-2021'!A373</f>
        <v>44332.083333332455</v>
      </c>
      <c r="B367" s="177">
        <v>198.6</v>
      </c>
      <c r="C367" s="178">
        <v>4045.482</v>
      </c>
      <c r="D367" s="177">
        <v>22.164999999999999</v>
      </c>
      <c r="E367" s="178">
        <v>451.49700000000001</v>
      </c>
      <c r="F367" s="179">
        <f t="shared" si="68"/>
        <v>176.435</v>
      </c>
      <c r="G367" s="179">
        <f t="shared" si="69"/>
        <v>3593.9850000000001</v>
      </c>
      <c r="H367" s="142">
        <f>'05-2021'!P373</f>
        <v>19.739999999999952</v>
      </c>
      <c r="I367" s="180">
        <f t="shared" si="70"/>
        <v>156.69500000000005</v>
      </c>
      <c r="J367" s="143">
        <f t="shared" si="71"/>
        <v>20.370022954629185</v>
      </c>
      <c r="K367" s="241">
        <v>2.86</v>
      </c>
      <c r="L367" s="144">
        <f t="shared" si="72"/>
        <v>37.844000000000001</v>
      </c>
      <c r="M367" s="143">
        <f t="shared" si="74"/>
        <v>39.467726077497858</v>
      </c>
      <c r="N367" s="143">
        <f t="shared" si="75"/>
        <v>0</v>
      </c>
      <c r="O367" s="143">
        <f t="shared" si="76"/>
        <v>21.206728953433903</v>
      </c>
      <c r="P367" s="143">
        <f t="shared" si="77"/>
        <v>29.301283654346502</v>
      </c>
      <c r="Q367" s="143">
        <f t="shared" si="78"/>
        <v>0</v>
      </c>
      <c r="R367" s="143">
        <f t="shared" si="73"/>
        <v>39.467726077497858</v>
      </c>
      <c r="S367" s="140">
        <f t="shared" si="79"/>
        <v>0</v>
      </c>
      <c r="T367" s="145">
        <f t="shared" si="80"/>
        <v>0</v>
      </c>
    </row>
    <row r="368" spans="1:20" x14ac:dyDescent="0.25">
      <c r="A368" s="126">
        <f>'05-2021'!A374</f>
        <v>44332.12499999912</v>
      </c>
      <c r="B368" s="177">
        <v>195</v>
      </c>
      <c r="C368" s="178">
        <v>3849.3</v>
      </c>
      <c r="D368" s="177">
        <v>32.716000000000001</v>
      </c>
      <c r="E368" s="178">
        <v>645.80600000000004</v>
      </c>
      <c r="F368" s="179">
        <f t="shared" si="68"/>
        <v>162.28399999999999</v>
      </c>
      <c r="G368" s="179">
        <f t="shared" si="69"/>
        <v>3203.4940000000001</v>
      </c>
      <c r="H368" s="142">
        <f>'05-2021'!P374</f>
        <v>0</v>
      </c>
      <c r="I368" s="180">
        <f t="shared" si="70"/>
        <v>162.28399999999999</v>
      </c>
      <c r="J368" s="143">
        <f t="shared" si="71"/>
        <v>19.740048310369477</v>
      </c>
      <c r="K368" s="241">
        <v>2.86</v>
      </c>
      <c r="L368" s="144">
        <f t="shared" si="72"/>
        <v>37.844000000000001</v>
      </c>
      <c r="M368" s="143">
        <f t="shared" si="74"/>
        <v>39.467726077497858</v>
      </c>
      <c r="N368" s="143">
        <f t="shared" si="75"/>
        <v>0</v>
      </c>
      <c r="O368" s="143">
        <f t="shared" si="76"/>
        <v>21.206728953433903</v>
      </c>
      <c r="P368" s="143">
        <f t="shared" si="77"/>
        <v>29.301283654346502</v>
      </c>
      <c r="Q368" s="143">
        <f t="shared" si="78"/>
        <v>0</v>
      </c>
      <c r="R368" s="143">
        <f t="shared" si="73"/>
        <v>39.467726077497858</v>
      </c>
      <c r="S368" s="140">
        <f t="shared" si="79"/>
        <v>0</v>
      </c>
      <c r="T368" s="145">
        <f t="shared" si="80"/>
        <v>0</v>
      </c>
    </row>
    <row r="369" spans="1:20" x14ac:dyDescent="0.25">
      <c r="A369" s="126">
        <f>'05-2021'!A375</f>
        <v>44332.166666665784</v>
      </c>
      <c r="B369" s="177">
        <v>165.08099999999999</v>
      </c>
      <c r="C369" s="178">
        <v>3140.5315049999999</v>
      </c>
      <c r="D369" s="177">
        <v>0</v>
      </c>
      <c r="E369" s="178">
        <v>0</v>
      </c>
      <c r="F369" s="179">
        <f t="shared" si="68"/>
        <v>165.08099999999999</v>
      </c>
      <c r="G369" s="179">
        <f t="shared" si="69"/>
        <v>3140.5315049999999</v>
      </c>
      <c r="H369" s="142">
        <f>'05-2021'!P375</f>
        <v>0</v>
      </c>
      <c r="I369" s="180">
        <f t="shared" si="70"/>
        <v>165.08099999999999</v>
      </c>
      <c r="J369" s="143">
        <f t="shared" si="71"/>
        <v>19.024185127301145</v>
      </c>
      <c r="K369" s="241">
        <v>2.86</v>
      </c>
      <c r="L369" s="144">
        <f t="shared" si="72"/>
        <v>37.844000000000001</v>
      </c>
      <c r="M369" s="143">
        <f t="shared" si="74"/>
        <v>39.467726077497858</v>
      </c>
      <c r="N369" s="143">
        <f t="shared" si="75"/>
        <v>0</v>
      </c>
      <c r="O369" s="143">
        <f t="shared" si="76"/>
        <v>21.206728953433903</v>
      </c>
      <c r="P369" s="143">
        <f t="shared" si="77"/>
        <v>29.301283654346502</v>
      </c>
      <c r="Q369" s="143">
        <f t="shared" si="78"/>
        <v>0</v>
      </c>
      <c r="R369" s="143">
        <f t="shared" si="73"/>
        <v>39.467726077497858</v>
      </c>
      <c r="S369" s="140">
        <f t="shared" si="79"/>
        <v>0</v>
      </c>
      <c r="T369" s="145">
        <f t="shared" si="80"/>
        <v>0</v>
      </c>
    </row>
    <row r="370" spans="1:20" x14ac:dyDescent="0.25">
      <c r="A370" s="126">
        <f>'05-2021'!A376</f>
        <v>44332.208333332448</v>
      </c>
      <c r="B370" s="177">
        <v>215.2</v>
      </c>
      <c r="C370" s="178">
        <v>4024.24</v>
      </c>
      <c r="D370" s="177">
        <v>50.966999999999999</v>
      </c>
      <c r="E370" s="178">
        <v>953.07899999999995</v>
      </c>
      <c r="F370" s="179">
        <f t="shared" si="68"/>
        <v>164.233</v>
      </c>
      <c r="G370" s="179">
        <f t="shared" si="69"/>
        <v>3071.1610000000001</v>
      </c>
      <c r="H370" s="142">
        <f>'05-2021'!P376</f>
        <v>0</v>
      </c>
      <c r="I370" s="180">
        <f t="shared" si="70"/>
        <v>164.233</v>
      </c>
      <c r="J370" s="143">
        <f t="shared" si="71"/>
        <v>18.700023746750045</v>
      </c>
      <c r="K370" s="241">
        <v>2.86</v>
      </c>
      <c r="L370" s="144">
        <f t="shared" si="72"/>
        <v>37.844000000000001</v>
      </c>
      <c r="M370" s="143">
        <f t="shared" si="74"/>
        <v>39.467726077497858</v>
      </c>
      <c r="N370" s="143">
        <f t="shared" si="75"/>
        <v>0</v>
      </c>
      <c r="O370" s="143">
        <f t="shared" si="76"/>
        <v>21.206728953433903</v>
      </c>
      <c r="P370" s="143">
        <f t="shared" si="77"/>
        <v>29.301283654346502</v>
      </c>
      <c r="Q370" s="143">
        <f t="shared" si="78"/>
        <v>0</v>
      </c>
      <c r="R370" s="143">
        <f t="shared" si="73"/>
        <v>39.467726077497858</v>
      </c>
      <c r="S370" s="140">
        <f t="shared" si="79"/>
        <v>0</v>
      </c>
      <c r="T370" s="145">
        <f t="shared" si="80"/>
        <v>0</v>
      </c>
    </row>
    <row r="371" spans="1:20" x14ac:dyDescent="0.25">
      <c r="A371" s="126">
        <f>'05-2021'!A377</f>
        <v>44332.249999999112</v>
      </c>
      <c r="B371" s="177">
        <v>202.5</v>
      </c>
      <c r="C371" s="178">
        <v>3784.7249999999999</v>
      </c>
      <c r="D371" s="177">
        <v>34.625999999999998</v>
      </c>
      <c r="E371" s="178">
        <v>647.16</v>
      </c>
      <c r="F371" s="179">
        <f t="shared" si="68"/>
        <v>167.874</v>
      </c>
      <c r="G371" s="179">
        <f t="shared" si="69"/>
        <v>3137.5650000000001</v>
      </c>
      <c r="H371" s="142">
        <f>'05-2021'!P377</f>
        <v>0</v>
      </c>
      <c r="I371" s="180">
        <f t="shared" si="70"/>
        <v>167.874</v>
      </c>
      <c r="J371" s="143">
        <f t="shared" si="71"/>
        <v>18.689999642589086</v>
      </c>
      <c r="K371" s="241">
        <v>2.86</v>
      </c>
      <c r="L371" s="144">
        <f t="shared" si="72"/>
        <v>37.844000000000001</v>
      </c>
      <c r="M371" s="143">
        <f t="shared" si="74"/>
        <v>39.467726077497858</v>
      </c>
      <c r="N371" s="143">
        <f t="shared" si="75"/>
        <v>0</v>
      </c>
      <c r="O371" s="143">
        <f t="shared" si="76"/>
        <v>21.206728953433903</v>
      </c>
      <c r="P371" s="143">
        <f t="shared" si="77"/>
        <v>29.301283654346502</v>
      </c>
      <c r="Q371" s="143">
        <f t="shared" si="78"/>
        <v>0</v>
      </c>
      <c r="R371" s="143">
        <f t="shared" si="73"/>
        <v>39.467726077497858</v>
      </c>
      <c r="S371" s="140">
        <f t="shared" si="79"/>
        <v>0</v>
      </c>
      <c r="T371" s="145">
        <f t="shared" si="80"/>
        <v>0</v>
      </c>
    </row>
    <row r="372" spans="1:20" x14ac:dyDescent="0.25">
      <c r="A372" s="126">
        <f>'05-2021'!A378</f>
        <v>44332.291666665777</v>
      </c>
      <c r="B372" s="177">
        <v>227.2</v>
      </c>
      <c r="C372" s="178">
        <v>4210.0159999999996</v>
      </c>
      <c r="D372" s="177">
        <v>51.401000000000003</v>
      </c>
      <c r="E372" s="178">
        <v>952.46100000000001</v>
      </c>
      <c r="F372" s="179">
        <f t="shared" si="68"/>
        <v>175.79899999999998</v>
      </c>
      <c r="G372" s="179">
        <f t="shared" si="69"/>
        <v>3257.5549999999994</v>
      </c>
      <c r="H372" s="142">
        <f>'05-2021'!P378</f>
        <v>0</v>
      </c>
      <c r="I372" s="180">
        <f t="shared" si="70"/>
        <v>175.79899999999998</v>
      </c>
      <c r="J372" s="143">
        <f t="shared" si="71"/>
        <v>18.529997326492186</v>
      </c>
      <c r="K372" s="241">
        <v>2.86</v>
      </c>
      <c r="L372" s="144">
        <f t="shared" si="72"/>
        <v>37.844000000000001</v>
      </c>
      <c r="M372" s="143">
        <f t="shared" si="74"/>
        <v>39.467726077497858</v>
      </c>
      <c r="N372" s="143">
        <f t="shared" si="75"/>
        <v>0</v>
      </c>
      <c r="O372" s="143">
        <f t="shared" si="76"/>
        <v>21.206728953433903</v>
      </c>
      <c r="P372" s="143">
        <f t="shared" si="77"/>
        <v>29.301283654346502</v>
      </c>
      <c r="Q372" s="143">
        <f t="shared" si="78"/>
        <v>0</v>
      </c>
      <c r="R372" s="143">
        <f t="shared" si="73"/>
        <v>39.467726077497858</v>
      </c>
      <c r="S372" s="140">
        <f t="shared" si="79"/>
        <v>0</v>
      </c>
      <c r="T372" s="145">
        <f t="shared" si="80"/>
        <v>0</v>
      </c>
    </row>
    <row r="373" spans="1:20" x14ac:dyDescent="0.25">
      <c r="A373" s="126">
        <f>'05-2021'!A379</f>
        <v>44332.333333332441</v>
      </c>
      <c r="B373" s="177">
        <v>225.1</v>
      </c>
      <c r="C373" s="178">
        <v>4162.0990000000002</v>
      </c>
      <c r="D373" s="177">
        <v>41.482999999999997</v>
      </c>
      <c r="E373" s="178">
        <v>767.02800000000002</v>
      </c>
      <c r="F373" s="179">
        <f t="shared" si="68"/>
        <v>183.61699999999999</v>
      </c>
      <c r="G373" s="179">
        <f t="shared" si="69"/>
        <v>3395.0709999999999</v>
      </c>
      <c r="H373" s="142">
        <f>'05-2021'!P379</f>
        <v>0</v>
      </c>
      <c r="I373" s="180">
        <f t="shared" si="70"/>
        <v>183.61699999999999</v>
      </c>
      <c r="J373" s="143">
        <f t="shared" si="71"/>
        <v>18.489960079949025</v>
      </c>
      <c r="K373" s="241">
        <v>2.86</v>
      </c>
      <c r="L373" s="144">
        <f t="shared" si="72"/>
        <v>37.844000000000001</v>
      </c>
      <c r="M373" s="143">
        <f t="shared" si="74"/>
        <v>39.467726077497858</v>
      </c>
      <c r="N373" s="143">
        <f t="shared" si="75"/>
        <v>0</v>
      </c>
      <c r="O373" s="143">
        <f t="shared" si="76"/>
        <v>21.206728953433903</v>
      </c>
      <c r="P373" s="143">
        <f t="shared" si="77"/>
        <v>29.301283654346502</v>
      </c>
      <c r="Q373" s="143">
        <f t="shared" si="78"/>
        <v>0</v>
      </c>
      <c r="R373" s="143">
        <f t="shared" si="73"/>
        <v>39.467726077497858</v>
      </c>
      <c r="S373" s="140">
        <f t="shared" si="79"/>
        <v>0</v>
      </c>
      <c r="T373" s="145">
        <f t="shared" si="80"/>
        <v>0</v>
      </c>
    </row>
    <row r="374" spans="1:20" x14ac:dyDescent="0.25">
      <c r="A374" s="126">
        <f>'05-2021'!A380</f>
        <v>44332.374999999105</v>
      </c>
      <c r="B374" s="177">
        <v>274.89999999999998</v>
      </c>
      <c r="C374" s="178">
        <v>5355.0519999999997</v>
      </c>
      <c r="D374" s="177">
        <v>70.688000000000002</v>
      </c>
      <c r="E374" s="178">
        <v>1377.01</v>
      </c>
      <c r="F374" s="179">
        <f t="shared" si="68"/>
        <v>204.21199999999999</v>
      </c>
      <c r="G374" s="179">
        <f t="shared" si="69"/>
        <v>3978.0419999999995</v>
      </c>
      <c r="H374" s="142">
        <f>'05-2021'!P380</f>
        <v>0</v>
      </c>
      <c r="I374" s="180">
        <f t="shared" si="70"/>
        <v>204.21199999999999</v>
      </c>
      <c r="J374" s="143">
        <f t="shared" si="71"/>
        <v>19.479962000274224</v>
      </c>
      <c r="K374" s="241">
        <v>2.86</v>
      </c>
      <c r="L374" s="144">
        <f t="shared" si="72"/>
        <v>37.844000000000001</v>
      </c>
      <c r="M374" s="143">
        <f t="shared" si="74"/>
        <v>39.467726077497858</v>
      </c>
      <c r="N374" s="143">
        <f t="shared" si="75"/>
        <v>0</v>
      </c>
      <c r="O374" s="143">
        <f t="shared" si="76"/>
        <v>21.206728953433903</v>
      </c>
      <c r="P374" s="143">
        <f t="shared" si="77"/>
        <v>29.301283654346502</v>
      </c>
      <c r="Q374" s="143">
        <f t="shared" si="78"/>
        <v>0</v>
      </c>
      <c r="R374" s="143">
        <f t="shared" si="73"/>
        <v>39.467726077497858</v>
      </c>
      <c r="S374" s="140">
        <f t="shared" si="79"/>
        <v>0</v>
      </c>
      <c r="T374" s="145">
        <f t="shared" si="80"/>
        <v>0</v>
      </c>
    </row>
    <row r="375" spans="1:20" x14ac:dyDescent="0.25">
      <c r="A375" s="126">
        <f>'05-2021'!A381</f>
        <v>44332.416666665769</v>
      </c>
      <c r="B375" s="177">
        <v>222.02199999999999</v>
      </c>
      <c r="C375" s="178">
        <v>4593.7632979999998</v>
      </c>
      <c r="D375" s="177">
        <v>0</v>
      </c>
      <c r="E375" s="178">
        <v>0</v>
      </c>
      <c r="F375" s="179">
        <f t="shared" si="68"/>
        <v>222.02199999999999</v>
      </c>
      <c r="G375" s="179">
        <f t="shared" si="69"/>
        <v>4593.7632979999998</v>
      </c>
      <c r="H375" s="142">
        <f>'05-2021'!P381</f>
        <v>0</v>
      </c>
      <c r="I375" s="180">
        <f t="shared" si="70"/>
        <v>222.02199999999999</v>
      </c>
      <c r="J375" s="143">
        <f t="shared" si="71"/>
        <v>20.690577050922883</v>
      </c>
      <c r="K375" s="241">
        <v>2.86</v>
      </c>
      <c r="L375" s="144">
        <f t="shared" si="72"/>
        <v>37.844000000000001</v>
      </c>
      <c r="M375" s="143">
        <f t="shared" si="74"/>
        <v>39.467726077497858</v>
      </c>
      <c r="N375" s="143">
        <f t="shared" si="75"/>
        <v>0</v>
      </c>
      <c r="O375" s="143">
        <f t="shared" si="76"/>
        <v>21.206728953433903</v>
      </c>
      <c r="P375" s="143">
        <f t="shared" si="77"/>
        <v>29.301283654346502</v>
      </c>
      <c r="Q375" s="143">
        <f t="shared" si="78"/>
        <v>0</v>
      </c>
      <c r="R375" s="143">
        <f t="shared" si="73"/>
        <v>39.467726077497858</v>
      </c>
      <c r="S375" s="140">
        <f t="shared" si="79"/>
        <v>0</v>
      </c>
      <c r="T375" s="145">
        <f t="shared" si="80"/>
        <v>0</v>
      </c>
    </row>
    <row r="376" spans="1:20" x14ac:dyDescent="0.25">
      <c r="A376" s="126">
        <f>'05-2021'!A382</f>
        <v>44332.458333332434</v>
      </c>
      <c r="B376" s="177">
        <v>270.2</v>
      </c>
      <c r="C376" s="178">
        <v>5717.4319999999998</v>
      </c>
      <c r="D376" s="177">
        <v>40.68</v>
      </c>
      <c r="E376" s="178">
        <v>860.79300000000001</v>
      </c>
      <c r="F376" s="179">
        <f t="shared" si="68"/>
        <v>229.51999999999998</v>
      </c>
      <c r="G376" s="179">
        <f t="shared" si="69"/>
        <v>4856.6390000000001</v>
      </c>
      <c r="H376" s="142">
        <f>'05-2021'!P382</f>
        <v>0</v>
      </c>
      <c r="I376" s="180">
        <f t="shared" si="70"/>
        <v>229.51999999999998</v>
      </c>
      <c r="J376" s="143">
        <f t="shared" si="71"/>
        <v>21.159981700941096</v>
      </c>
      <c r="K376" s="241">
        <v>2.86</v>
      </c>
      <c r="L376" s="144">
        <f t="shared" si="72"/>
        <v>37.844000000000001</v>
      </c>
      <c r="M376" s="143">
        <f t="shared" si="74"/>
        <v>39.467726077497858</v>
      </c>
      <c r="N376" s="143">
        <f t="shared" si="75"/>
        <v>0</v>
      </c>
      <c r="O376" s="143">
        <f t="shared" si="76"/>
        <v>21.206728953433903</v>
      </c>
      <c r="P376" s="143">
        <f t="shared" si="77"/>
        <v>29.301283654346502</v>
      </c>
      <c r="Q376" s="143">
        <f t="shared" si="78"/>
        <v>0</v>
      </c>
      <c r="R376" s="143">
        <f t="shared" si="73"/>
        <v>39.467726077497858</v>
      </c>
      <c r="S376" s="140">
        <f t="shared" si="79"/>
        <v>0</v>
      </c>
      <c r="T376" s="145">
        <f t="shared" si="80"/>
        <v>0</v>
      </c>
    </row>
    <row r="377" spans="1:20" x14ac:dyDescent="0.25">
      <c r="A377" s="126">
        <f>'05-2021'!A383</f>
        <v>44332.499999999098</v>
      </c>
      <c r="B377" s="177">
        <v>249</v>
      </c>
      <c r="C377" s="178">
        <v>5398.32</v>
      </c>
      <c r="D377" s="177">
        <v>22.173999999999999</v>
      </c>
      <c r="E377" s="178">
        <v>480.74099999999999</v>
      </c>
      <c r="F377" s="179">
        <f t="shared" si="68"/>
        <v>226.82599999999999</v>
      </c>
      <c r="G377" s="179">
        <f t="shared" si="69"/>
        <v>4917.5789999999997</v>
      </c>
      <c r="H377" s="142">
        <f>'05-2021'!P383</f>
        <v>0</v>
      </c>
      <c r="I377" s="180">
        <f t="shared" si="70"/>
        <v>226.82599999999999</v>
      </c>
      <c r="J377" s="143">
        <f t="shared" si="71"/>
        <v>21.679961732781955</v>
      </c>
      <c r="K377" s="241">
        <v>2.86</v>
      </c>
      <c r="L377" s="144">
        <f t="shared" si="72"/>
        <v>37.844000000000001</v>
      </c>
      <c r="M377" s="143">
        <f t="shared" si="74"/>
        <v>39.467726077497858</v>
      </c>
      <c r="N377" s="143">
        <f t="shared" si="75"/>
        <v>0</v>
      </c>
      <c r="O377" s="143">
        <f t="shared" si="76"/>
        <v>21.206728953433903</v>
      </c>
      <c r="P377" s="143">
        <f t="shared" si="77"/>
        <v>29.301283654346502</v>
      </c>
      <c r="Q377" s="143">
        <f t="shared" si="78"/>
        <v>0</v>
      </c>
      <c r="R377" s="143">
        <f t="shared" si="73"/>
        <v>39.467726077497858</v>
      </c>
      <c r="S377" s="140">
        <f t="shared" si="79"/>
        <v>0</v>
      </c>
      <c r="T377" s="145">
        <f t="shared" si="80"/>
        <v>0</v>
      </c>
    </row>
    <row r="378" spans="1:20" x14ac:dyDescent="0.25">
      <c r="A378" s="126">
        <f>'05-2021'!A384</f>
        <v>44332.541666665762</v>
      </c>
      <c r="B378" s="177">
        <v>236.5</v>
      </c>
      <c r="C378" s="178">
        <v>5240.84</v>
      </c>
      <c r="D378" s="177">
        <v>3.7770000000000001</v>
      </c>
      <c r="E378" s="178">
        <v>83.706999999999994</v>
      </c>
      <c r="F378" s="179">
        <f t="shared" si="68"/>
        <v>232.72300000000001</v>
      </c>
      <c r="G378" s="179">
        <f t="shared" si="69"/>
        <v>5157.1329999999998</v>
      </c>
      <c r="H378" s="142">
        <f>'05-2021'!P384</f>
        <v>0</v>
      </c>
      <c r="I378" s="180">
        <f t="shared" si="70"/>
        <v>232.72300000000001</v>
      </c>
      <c r="J378" s="143">
        <f t="shared" si="71"/>
        <v>22.159962702440239</v>
      </c>
      <c r="K378" s="241">
        <v>2.86</v>
      </c>
      <c r="L378" s="144">
        <f t="shared" si="72"/>
        <v>37.844000000000001</v>
      </c>
      <c r="M378" s="143">
        <f t="shared" si="74"/>
        <v>39.467726077497858</v>
      </c>
      <c r="N378" s="143">
        <f t="shared" si="75"/>
        <v>0</v>
      </c>
      <c r="O378" s="143">
        <f t="shared" si="76"/>
        <v>21.206728953433903</v>
      </c>
      <c r="P378" s="143">
        <f t="shared" si="77"/>
        <v>29.301283654346502</v>
      </c>
      <c r="Q378" s="143">
        <f t="shared" si="78"/>
        <v>0</v>
      </c>
      <c r="R378" s="143">
        <f t="shared" si="73"/>
        <v>39.467726077497858</v>
      </c>
      <c r="S378" s="140">
        <f t="shared" si="79"/>
        <v>0</v>
      </c>
      <c r="T378" s="145">
        <f t="shared" si="80"/>
        <v>0</v>
      </c>
    </row>
    <row r="379" spans="1:20" x14ac:dyDescent="0.25">
      <c r="A379" s="126">
        <f>'05-2021'!A385</f>
        <v>44332.583333332426</v>
      </c>
      <c r="B379" s="177">
        <v>289.8</v>
      </c>
      <c r="C379" s="178">
        <v>6520.5</v>
      </c>
      <c r="D379" s="177">
        <v>56.966000000000001</v>
      </c>
      <c r="E379" s="178">
        <v>1281.7439999999999</v>
      </c>
      <c r="F379" s="179">
        <f t="shared" si="68"/>
        <v>232.834</v>
      </c>
      <c r="G379" s="179">
        <f t="shared" si="69"/>
        <v>5238.7560000000003</v>
      </c>
      <c r="H379" s="142">
        <f>'05-2021'!P385</f>
        <v>0</v>
      </c>
      <c r="I379" s="180">
        <f t="shared" si="70"/>
        <v>232.834</v>
      </c>
      <c r="J379" s="143">
        <f t="shared" si="71"/>
        <v>22.499961345851553</v>
      </c>
      <c r="K379" s="241">
        <v>2.86</v>
      </c>
      <c r="L379" s="144">
        <f t="shared" si="72"/>
        <v>37.844000000000001</v>
      </c>
      <c r="M379" s="143">
        <f t="shared" si="74"/>
        <v>39.467726077497858</v>
      </c>
      <c r="N379" s="143">
        <f t="shared" si="75"/>
        <v>0</v>
      </c>
      <c r="O379" s="143">
        <f t="shared" si="76"/>
        <v>21.206728953433903</v>
      </c>
      <c r="P379" s="143">
        <f t="shared" si="77"/>
        <v>29.301283654346502</v>
      </c>
      <c r="Q379" s="143">
        <f t="shared" si="78"/>
        <v>0</v>
      </c>
      <c r="R379" s="143">
        <f t="shared" si="73"/>
        <v>39.467726077497858</v>
      </c>
      <c r="S379" s="140">
        <f t="shared" si="79"/>
        <v>0</v>
      </c>
      <c r="T379" s="145">
        <f t="shared" si="80"/>
        <v>0</v>
      </c>
    </row>
    <row r="380" spans="1:20" s="134" customFormat="1" ht="14.25" customHeight="1" x14ac:dyDescent="0.25">
      <c r="A380" s="126">
        <f>'05-2021'!A386</f>
        <v>44332.624999999091</v>
      </c>
      <c r="B380" s="177">
        <v>295.89999999999998</v>
      </c>
      <c r="C380" s="178">
        <v>6713.9709999999995</v>
      </c>
      <c r="D380" s="177">
        <v>65.388999999999996</v>
      </c>
      <c r="E380" s="178">
        <v>1483.681</v>
      </c>
      <c r="F380" s="179">
        <f t="shared" si="68"/>
        <v>230.51099999999997</v>
      </c>
      <c r="G380" s="179">
        <f t="shared" si="69"/>
        <v>5230.2899999999991</v>
      </c>
      <c r="H380" s="142">
        <f>'05-2021'!P386</f>
        <v>0</v>
      </c>
      <c r="I380" s="180">
        <f t="shared" si="70"/>
        <v>230.51099999999997</v>
      </c>
      <c r="J380" s="143">
        <f t="shared" si="71"/>
        <v>22.689980087718155</v>
      </c>
      <c r="K380" s="241">
        <v>2.86</v>
      </c>
      <c r="L380" s="144">
        <f t="shared" si="72"/>
        <v>37.844000000000001</v>
      </c>
      <c r="M380" s="143">
        <f t="shared" si="74"/>
        <v>39.467726077497858</v>
      </c>
      <c r="N380" s="143">
        <f t="shared" si="75"/>
        <v>0</v>
      </c>
      <c r="O380" s="143">
        <f t="shared" si="76"/>
        <v>21.206728953433903</v>
      </c>
      <c r="P380" s="143">
        <f t="shared" si="77"/>
        <v>29.301283654346502</v>
      </c>
      <c r="Q380" s="143">
        <f t="shared" si="78"/>
        <v>0</v>
      </c>
      <c r="R380" s="143">
        <f t="shared" si="73"/>
        <v>39.467726077497858</v>
      </c>
      <c r="S380" s="140">
        <f t="shared" si="79"/>
        <v>0</v>
      </c>
      <c r="T380" s="145">
        <f t="shared" si="80"/>
        <v>0</v>
      </c>
    </row>
    <row r="381" spans="1:20" x14ac:dyDescent="0.25">
      <c r="A381" s="126">
        <f>'05-2021'!A387</f>
        <v>44332.666666665755</v>
      </c>
      <c r="B381" s="181">
        <v>241.4</v>
      </c>
      <c r="C381" s="182">
        <v>5709.11</v>
      </c>
      <c r="D381" s="181">
        <v>12.167999999999999</v>
      </c>
      <c r="E381" s="182">
        <v>287.77300000000002</v>
      </c>
      <c r="F381" s="179">
        <f t="shared" si="68"/>
        <v>229.232</v>
      </c>
      <c r="G381" s="179">
        <f t="shared" si="69"/>
        <v>5421.3369999999995</v>
      </c>
      <c r="H381" s="142">
        <f>'05-2021'!P387</f>
        <v>0</v>
      </c>
      <c r="I381" s="180">
        <f t="shared" si="70"/>
        <v>229.232</v>
      </c>
      <c r="J381" s="143">
        <f t="shared" si="71"/>
        <v>23.650000872478536</v>
      </c>
      <c r="K381" s="241">
        <v>2.86</v>
      </c>
      <c r="L381" s="144">
        <f t="shared" si="72"/>
        <v>37.844000000000001</v>
      </c>
      <c r="M381" s="143">
        <f t="shared" si="74"/>
        <v>39.467726077497858</v>
      </c>
      <c r="N381" s="143">
        <f t="shared" si="75"/>
        <v>0</v>
      </c>
      <c r="O381" s="143">
        <f t="shared" si="76"/>
        <v>21.206728953433903</v>
      </c>
      <c r="P381" s="143">
        <f t="shared" si="77"/>
        <v>29.301283654346502</v>
      </c>
      <c r="Q381" s="143">
        <f t="shared" si="78"/>
        <v>0</v>
      </c>
      <c r="R381" s="143">
        <f t="shared" si="73"/>
        <v>39.467726077497858</v>
      </c>
      <c r="S381" s="140">
        <f t="shared" si="79"/>
        <v>0</v>
      </c>
      <c r="T381" s="145">
        <f t="shared" si="80"/>
        <v>0</v>
      </c>
    </row>
    <row r="382" spans="1:20" x14ac:dyDescent="0.25">
      <c r="A382" s="126">
        <f>'05-2021'!A388</f>
        <v>44332.708333332419</v>
      </c>
      <c r="B382" s="177">
        <v>245.85</v>
      </c>
      <c r="C382" s="178">
        <v>6232.2974999999997</v>
      </c>
      <c r="D382" s="177">
        <v>6.3369999999999997</v>
      </c>
      <c r="E382" s="178">
        <v>160.643</v>
      </c>
      <c r="F382" s="179">
        <f t="shared" si="68"/>
        <v>239.51300000000001</v>
      </c>
      <c r="G382" s="179">
        <f t="shared" si="69"/>
        <v>6071.6544999999996</v>
      </c>
      <c r="H382" s="142">
        <f>'05-2021'!P388</f>
        <v>0</v>
      </c>
      <c r="I382" s="180">
        <f t="shared" si="70"/>
        <v>239.51300000000001</v>
      </c>
      <c r="J382" s="143">
        <f t="shared" si="71"/>
        <v>25.349999791243061</v>
      </c>
      <c r="K382" s="241">
        <v>2.86</v>
      </c>
      <c r="L382" s="144">
        <f t="shared" si="72"/>
        <v>37.844000000000001</v>
      </c>
      <c r="M382" s="143">
        <f t="shared" si="74"/>
        <v>39.467726077497858</v>
      </c>
      <c r="N382" s="143">
        <f t="shared" si="75"/>
        <v>0</v>
      </c>
      <c r="O382" s="143">
        <f t="shared" si="76"/>
        <v>21.206728953433903</v>
      </c>
      <c r="P382" s="143">
        <f t="shared" si="77"/>
        <v>29.301283654346502</v>
      </c>
      <c r="Q382" s="143">
        <f t="shared" si="78"/>
        <v>0</v>
      </c>
      <c r="R382" s="143">
        <f t="shared" si="73"/>
        <v>39.467726077497858</v>
      </c>
      <c r="S382" s="140">
        <f t="shared" si="79"/>
        <v>0</v>
      </c>
      <c r="T382" s="145">
        <f t="shared" si="80"/>
        <v>0</v>
      </c>
    </row>
    <row r="383" spans="1:20" x14ac:dyDescent="0.25">
      <c r="A383" s="126">
        <f>'05-2021'!A389</f>
        <v>44332.749999999083</v>
      </c>
      <c r="B383" s="177">
        <v>173.09</v>
      </c>
      <c r="C383" s="178">
        <v>4744.3968999999997</v>
      </c>
      <c r="D383" s="177">
        <v>0</v>
      </c>
      <c r="E383" s="178">
        <v>0</v>
      </c>
      <c r="F383" s="179">
        <f t="shared" si="68"/>
        <v>173.09</v>
      </c>
      <c r="G383" s="179">
        <f t="shared" si="69"/>
        <v>4744.3968999999997</v>
      </c>
      <c r="H383" s="142">
        <f>'05-2021'!P389</f>
        <v>0</v>
      </c>
      <c r="I383" s="180">
        <f t="shared" si="70"/>
        <v>173.09</v>
      </c>
      <c r="J383" s="143">
        <f t="shared" si="71"/>
        <v>27.409999999999997</v>
      </c>
      <c r="K383" s="241">
        <v>2.86</v>
      </c>
      <c r="L383" s="144">
        <f t="shared" si="72"/>
        <v>37.844000000000001</v>
      </c>
      <c r="M383" s="143">
        <f t="shared" si="74"/>
        <v>39.467726077497858</v>
      </c>
      <c r="N383" s="143">
        <f t="shared" si="75"/>
        <v>0</v>
      </c>
      <c r="O383" s="143">
        <f t="shared" si="76"/>
        <v>21.206728953433903</v>
      </c>
      <c r="P383" s="143">
        <f t="shared" si="77"/>
        <v>29.301283654346502</v>
      </c>
      <c r="Q383" s="143">
        <f t="shared" si="78"/>
        <v>0</v>
      </c>
      <c r="R383" s="143">
        <f t="shared" si="73"/>
        <v>39.467726077497858</v>
      </c>
      <c r="S383" s="140">
        <f t="shared" si="79"/>
        <v>0</v>
      </c>
      <c r="T383" s="145">
        <f t="shared" si="80"/>
        <v>0</v>
      </c>
    </row>
    <row r="384" spans="1:20" x14ac:dyDescent="0.25">
      <c r="A384" s="126">
        <f>'05-2021'!A390</f>
        <v>44332.791666665747</v>
      </c>
      <c r="B384" s="177">
        <v>170.89</v>
      </c>
      <c r="C384" s="178">
        <v>4651.6257999999998</v>
      </c>
      <c r="D384" s="177">
        <v>0</v>
      </c>
      <c r="E384" s="178">
        <v>0</v>
      </c>
      <c r="F384" s="179">
        <f t="shared" si="68"/>
        <v>170.89</v>
      </c>
      <c r="G384" s="179">
        <f t="shared" si="69"/>
        <v>4651.6257999999998</v>
      </c>
      <c r="H384" s="142">
        <f>'05-2021'!P390</f>
        <v>0</v>
      </c>
      <c r="I384" s="180">
        <f t="shared" si="70"/>
        <v>170.89</v>
      </c>
      <c r="J384" s="143">
        <f t="shared" si="71"/>
        <v>27.220000000000002</v>
      </c>
      <c r="K384" s="241">
        <v>2.86</v>
      </c>
      <c r="L384" s="144">
        <f t="shared" si="72"/>
        <v>37.844000000000001</v>
      </c>
      <c r="M384" s="143">
        <f t="shared" si="74"/>
        <v>39.467726077497858</v>
      </c>
      <c r="N384" s="143">
        <f t="shared" si="75"/>
        <v>0</v>
      </c>
      <c r="O384" s="143">
        <f t="shared" si="76"/>
        <v>21.206728953433903</v>
      </c>
      <c r="P384" s="143">
        <f t="shared" si="77"/>
        <v>29.301283654346502</v>
      </c>
      <c r="Q384" s="143">
        <f t="shared" si="78"/>
        <v>0</v>
      </c>
      <c r="R384" s="143">
        <f t="shared" si="73"/>
        <v>39.467726077497858</v>
      </c>
      <c r="S384" s="140">
        <f t="shared" si="79"/>
        <v>0</v>
      </c>
      <c r="T384" s="145">
        <f t="shared" si="80"/>
        <v>0</v>
      </c>
    </row>
    <row r="385" spans="1:20" x14ac:dyDescent="0.25">
      <c r="A385" s="126">
        <f>'05-2021'!A391</f>
        <v>44332.833333332412</v>
      </c>
      <c r="B385" s="177">
        <v>178.54299999999998</v>
      </c>
      <c r="C385" s="178">
        <v>4794.6611990000001</v>
      </c>
      <c r="D385" s="177">
        <v>0</v>
      </c>
      <c r="E385" s="178">
        <v>0</v>
      </c>
      <c r="F385" s="179">
        <f t="shared" si="68"/>
        <v>178.54299999999998</v>
      </c>
      <c r="G385" s="179">
        <f t="shared" si="69"/>
        <v>4794.6611990000001</v>
      </c>
      <c r="H385" s="142">
        <f>'05-2021'!P391</f>
        <v>0</v>
      </c>
      <c r="I385" s="180">
        <f t="shared" si="70"/>
        <v>178.54299999999998</v>
      </c>
      <c r="J385" s="143">
        <f t="shared" si="71"/>
        <v>26.854377931366678</v>
      </c>
      <c r="K385" s="241">
        <v>2.86</v>
      </c>
      <c r="L385" s="144">
        <f t="shared" si="72"/>
        <v>37.844000000000001</v>
      </c>
      <c r="M385" s="143">
        <f t="shared" si="74"/>
        <v>39.467726077497858</v>
      </c>
      <c r="N385" s="143">
        <f t="shared" si="75"/>
        <v>0</v>
      </c>
      <c r="O385" s="143">
        <f t="shared" si="76"/>
        <v>21.206728953433903</v>
      </c>
      <c r="P385" s="143">
        <f t="shared" si="77"/>
        <v>29.301283654346502</v>
      </c>
      <c r="Q385" s="143">
        <f t="shared" si="78"/>
        <v>0</v>
      </c>
      <c r="R385" s="143">
        <f t="shared" si="73"/>
        <v>39.467726077497858</v>
      </c>
      <c r="S385" s="140">
        <f t="shared" si="79"/>
        <v>0</v>
      </c>
      <c r="T385" s="145">
        <f t="shared" si="80"/>
        <v>0</v>
      </c>
    </row>
    <row r="386" spans="1:20" x14ac:dyDescent="0.25">
      <c r="A386" s="126">
        <f>'05-2021'!A392</f>
        <v>44332.874999999076</v>
      </c>
      <c r="B386" s="177">
        <v>207.44799999999998</v>
      </c>
      <c r="C386" s="178">
        <v>5681.0145649999995</v>
      </c>
      <c r="D386" s="177">
        <v>0</v>
      </c>
      <c r="E386" s="178">
        <v>0</v>
      </c>
      <c r="F386" s="179">
        <f t="shared" si="68"/>
        <v>207.44799999999998</v>
      </c>
      <c r="G386" s="179">
        <f t="shared" si="69"/>
        <v>5681.0145649999995</v>
      </c>
      <c r="H386" s="142">
        <f>'05-2021'!P392</f>
        <v>0</v>
      </c>
      <c r="I386" s="180">
        <f t="shared" si="70"/>
        <v>207.44799999999998</v>
      </c>
      <c r="J386" s="143">
        <f t="shared" si="71"/>
        <v>27.38524625448305</v>
      </c>
      <c r="K386" s="241">
        <v>2.86</v>
      </c>
      <c r="L386" s="144">
        <f t="shared" si="72"/>
        <v>37.844000000000001</v>
      </c>
      <c r="M386" s="143">
        <f t="shared" si="74"/>
        <v>39.467726077497858</v>
      </c>
      <c r="N386" s="143">
        <f t="shared" si="75"/>
        <v>0</v>
      </c>
      <c r="O386" s="143">
        <f t="shared" si="76"/>
        <v>21.206728953433903</v>
      </c>
      <c r="P386" s="143">
        <f t="shared" si="77"/>
        <v>29.301283654346502</v>
      </c>
      <c r="Q386" s="143">
        <f t="shared" si="78"/>
        <v>0</v>
      </c>
      <c r="R386" s="143">
        <f t="shared" si="73"/>
        <v>39.467726077497858</v>
      </c>
      <c r="S386" s="140">
        <f t="shared" si="79"/>
        <v>0</v>
      </c>
      <c r="T386" s="145">
        <f t="shared" si="80"/>
        <v>0</v>
      </c>
    </row>
    <row r="387" spans="1:20" x14ac:dyDescent="0.25">
      <c r="A387" s="126">
        <f>'05-2021'!A393</f>
        <v>44332.91666666574</v>
      </c>
      <c r="B387" s="177">
        <v>210.25700000000001</v>
      </c>
      <c r="C387" s="178">
        <v>5546.5531730000002</v>
      </c>
      <c r="D387" s="177">
        <v>0</v>
      </c>
      <c r="E387" s="178">
        <v>0</v>
      </c>
      <c r="F387" s="179">
        <f t="shared" si="68"/>
        <v>210.25700000000001</v>
      </c>
      <c r="G387" s="179">
        <f t="shared" si="69"/>
        <v>5546.5531730000002</v>
      </c>
      <c r="H387" s="142">
        <f>'05-2021'!P393</f>
        <v>0</v>
      </c>
      <c r="I387" s="180">
        <f t="shared" si="70"/>
        <v>210.25700000000001</v>
      </c>
      <c r="J387" s="143">
        <f t="shared" si="71"/>
        <v>26.379874025597246</v>
      </c>
      <c r="K387" s="241">
        <v>2.86</v>
      </c>
      <c r="L387" s="144">
        <f t="shared" si="72"/>
        <v>37.844000000000001</v>
      </c>
      <c r="M387" s="143">
        <f t="shared" si="74"/>
        <v>39.467726077497858</v>
      </c>
      <c r="N387" s="143">
        <f t="shared" si="75"/>
        <v>0</v>
      </c>
      <c r="O387" s="143">
        <f t="shared" si="76"/>
        <v>21.206728953433903</v>
      </c>
      <c r="P387" s="143">
        <f t="shared" si="77"/>
        <v>29.301283654346502</v>
      </c>
      <c r="Q387" s="143">
        <f t="shared" si="78"/>
        <v>0</v>
      </c>
      <c r="R387" s="143">
        <f t="shared" si="73"/>
        <v>39.467726077497858</v>
      </c>
      <c r="S387" s="140">
        <f t="shared" si="79"/>
        <v>0</v>
      </c>
      <c r="T387" s="145">
        <f t="shared" si="80"/>
        <v>0</v>
      </c>
    </row>
    <row r="388" spans="1:20" x14ac:dyDescent="0.25">
      <c r="A388" s="126">
        <f>'05-2021'!A394</f>
        <v>44332.958333332404</v>
      </c>
      <c r="B388" s="177">
        <v>242.85</v>
      </c>
      <c r="C388" s="178">
        <v>5347.5569999999998</v>
      </c>
      <c r="D388" s="177">
        <v>11.260999999999999</v>
      </c>
      <c r="E388" s="178">
        <v>247.96299999999999</v>
      </c>
      <c r="F388" s="179">
        <f t="shared" si="68"/>
        <v>231.589</v>
      </c>
      <c r="G388" s="179">
        <f t="shared" si="69"/>
        <v>5099.5940000000001</v>
      </c>
      <c r="H388" s="142">
        <f>'05-2021'!P394</f>
        <v>0</v>
      </c>
      <c r="I388" s="180">
        <f t="shared" si="70"/>
        <v>231.589</v>
      </c>
      <c r="J388" s="143">
        <f t="shared" si="71"/>
        <v>22.020018221936276</v>
      </c>
      <c r="K388" s="241">
        <v>2.86</v>
      </c>
      <c r="L388" s="144">
        <f t="shared" si="72"/>
        <v>37.844000000000001</v>
      </c>
      <c r="M388" s="143">
        <f t="shared" si="74"/>
        <v>39.467726077497858</v>
      </c>
      <c r="N388" s="143">
        <f t="shared" si="75"/>
        <v>0</v>
      </c>
      <c r="O388" s="143">
        <f t="shared" si="76"/>
        <v>21.206728953433903</v>
      </c>
      <c r="P388" s="143">
        <f t="shared" si="77"/>
        <v>29.301283654346502</v>
      </c>
      <c r="Q388" s="143">
        <f t="shared" si="78"/>
        <v>0</v>
      </c>
      <c r="R388" s="143">
        <f t="shared" si="73"/>
        <v>39.467726077497858</v>
      </c>
      <c r="S388" s="140">
        <f t="shared" si="79"/>
        <v>0</v>
      </c>
      <c r="T388" s="145">
        <f t="shared" si="80"/>
        <v>0</v>
      </c>
    </row>
    <row r="389" spans="1:20" x14ac:dyDescent="0.25">
      <c r="A389" s="126">
        <f>'05-2021'!A395</f>
        <v>44332.999999999069</v>
      </c>
      <c r="B389" s="177">
        <v>225.1</v>
      </c>
      <c r="C389" s="178">
        <v>4240.884</v>
      </c>
      <c r="D389" s="177">
        <v>28.643000000000001</v>
      </c>
      <c r="E389" s="178">
        <v>539.64200000000005</v>
      </c>
      <c r="F389" s="179">
        <f t="shared" si="68"/>
        <v>196.45699999999999</v>
      </c>
      <c r="G389" s="179">
        <f t="shared" si="69"/>
        <v>3701.2420000000002</v>
      </c>
      <c r="H389" s="142">
        <f>'05-2021'!P395</f>
        <v>0</v>
      </c>
      <c r="I389" s="180">
        <f t="shared" si="70"/>
        <v>196.45699999999999</v>
      </c>
      <c r="J389" s="143">
        <f t="shared" si="71"/>
        <v>18.839959889441456</v>
      </c>
      <c r="K389" s="241">
        <v>2.86</v>
      </c>
      <c r="L389" s="144">
        <f t="shared" si="72"/>
        <v>37.844000000000001</v>
      </c>
      <c r="M389" s="143">
        <f t="shared" si="74"/>
        <v>39.467726077497858</v>
      </c>
      <c r="N389" s="143">
        <f t="shared" si="75"/>
        <v>0</v>
      </c>
      <c r="O389" s="143">
        <f t="shared" si="76"/>
        <v>21.206728953433903</v>
      </c>
      <c r="P389" s="143">
        <f t="shared" si="77"/>
        <v>29.301283654346502</v>
      </c>
      <c r="Q389" s="143">
        <f t="shared" si="78"/>
        <v>0</v>
      </c>
      <c r="R389" s="143">
        <f t="shared" si="73"/>
        <v>39.467726077497858</v>
      </c>
      <c r="S389" s="140">
        <f t="shared" si="79"/>
        <v>0</v>
      </c>
      <c r="T389" s="145">
        <f t="shared" si="80"/>
        <v>0</v>
      </c>
    </row>
    <row r="390" spans="1:20" x14ac:dyDescent="0.25">
      <c r="A390" s="126">
        <f>'05-2021'!A396</f>
        <v>44333.041666665733</v>
      </c>
      <c r="B390" s="177">
        <v>170.84299999999999</v>
      </c>
      <c r="C390" s="178">
        <v>3232.9723669999998</v>
      </c>
      <c r="D390" s="177">
        <v>0</v>
      </c>
      <c r="E390" s="178">
        <v>0</v>
      </c>
      <c r="F390" s="179">
        <f t="shared" si="68"/>
        <v>170.84299999999999</v>
      </c>
      <c r="G390" s="179">
        <f t="shared" si="69"/>
        <v>3232.9723669999998</v>
      </c>
      <c r="H390" s="142">
        <f>'05-2021'!P396</f>
        <v>0</v>
      </c>
      <c r="I390" s="180">
        <f t="shared" si="70"/>
        <v>170.84299999999999</v>
      </c>
      <c r="J390" s="143">
        <f t="shared" si="71"/>
        <v>18.923645493230627</v>
      </c>
      <c r="K390" s="241">
        <v>2.86</v>
      </c>
      <c r="L390" s="144">
        <f t="shared" si="72"/>
        <v>37.844000000000001</v>
      </c>
      <c r="M390" s="143">
        <f t="shared" si="74"/>
        <v>39.467726077497858</v>
      </c>
      <c r="N390" s="143">
        <f t="shared" si="75"/>
        <v>0</v>
      </c>
      <c r="O390" s="143">
        <f t="shared" si="76"/>
        <v>21.206728953433903</v>
      </c>
      <c r="P390" s="143">
        <f t="shared" si="77"/>
        <v>29.301283654346502</v>
      </c>
      <c r="Q390" s="143">
        <f t="shared" si="78"/>
        <v>0</v>
      </c>
      <c r="R390" s="143">
        <f t="shared" si="73"/>
        <v>39.467726077497858</v>
      </c>
      <c r="S390" s="140">
        <f t="shared" si="79"/>
        <v>0</v>
      </c>
      <c r="T390" s="145">
        <f t="shared" si="80"/>
        <v>0</v>
      </c>
    </row>
    <row r="391" spans="1:20" x14ac:dyDescent="0.25">
      <c r="A391" s="126">
        <f>'05-2021'!A397</f>
        <v>44333.083333332397</v>
      </c>
      <c r="B391" s="177">
        <v>188.6</v>
      </c>
      <c r="C391" s="178">
        <v>3543.7939999999999</v>
      </c>
      <c r="D391" s="177">
        <v>19.366</v>
      </c>
      <c r="E391" s="178">
        <v>363.887</v>
      </c>
      <c r="F391" s="179">
        <f t="shared" ref="F391:F454" si="81">B391-D391</f>
        <v>169.23399999999998</v>
      </c>
      <c r="G391" s="179">
        <f t="shared" ref="G391:G454" si="82">C391-E391</f>
        <v>3179.9069999999997</v>
      </c>
      <c r="H391" s="142">
        <f>'05-2021'!P397</f>
        <v>18.409999999999968</v>
      </c>
      <c r="I391" s="180">
        <f t="shared" ref="I391:I454" si="83">F391-H391</f>
        <v>150.82400000000001</v>
      </c>
      <c r="J391" s="143">
        <f t="shared" ref="J391:J454" si="84">IF(F391&gt;0,G391/F391,0)</f>
        <v>18.790000827256936</v>
      </c>
      <c r="K391" s="241">
        <v>2.86</v>
      </c>
      <c r="L391" s="144">
        <f t="shared" ref="L391:L454" si="85">IF(AND(MONTH($A$2)&gt;5,MONTH($A$2)&lt;9),(K391*10800)/1000,(K391*10400)/1000)+8.1</f>
        <v>37.844000000000001</v>
      </c>
      <c r="M391" s="143">
        <f t="shared" si="74"/>
        <v>39.467726077497858</v>
      </c>
      <c r="N391" s="143">
        <f t="shared" si="75"/>
        <v>0</v>
      </c>
      <c r="O391" s="143">
        <f t="shared" si="76"/>
        <v>21.206728953433903</v>
      </c>
      <c r="P391" s="143">
        <f t="shared" si="77"/>
        <v>29.301283654346502</v>
      </c>
      <c r="Q391" s="143">
        <f t="shared" si="78"/>
        <v>0</v>
      </c>
      <c r="R391" s="143">
        <f t="shared" ref="R391:R454" si="86">MAX(L391:Q391)</f>
        <v>39.467726077497858</v>
      </c>
      <c r="S391" s="140">
        <f t="shared" si="79"/>
        <v>0</v>
      </c>
      <c r="T391" s="145">
        <f t="shared" si="80"/>
        <v>0</v>
      </c>
    </row>
    <row r="392" spans="1:20" x14ac:dyDescent="0.25">
      <c r="A392" s="126">
        <f>'05-2021'!A398</f>
        <v>44333.124999999061</v>
      </c>
      <c r="B392" s="177">
        <v>178.96799999999999</v>
      </c>
      <c r="C392" s="178">
        <v>3173.3275919999996</v>
      </c>
      <c r="D392" s="177">
        <v>0</v>
      </c>
      <c r="E392" s="178">
        <v>0</v>
      </c>
      <c r="F392" s="179">
        <f t="shared" si="81"/>
        <v>178.96799999999999</v>
      </c>
      <c r="G392" s="179">
        <f t="shared" si="82"/>
        <v>3173.3275919999996</v>
      </c>
      <c r="H392" s="142">
        <f>'05-2021'!P398</f>
        <v>52.049999999999955</v>
      </c>
      <c r="I392" s="180">
        <f t="shared" si="83"/>
        <v>126.91800000000003</v>
      </c>
      <c r="J392" s="143">
        <f t="shared" si="84"/>
        <v>17.731256939788118</v>
      </c>
      <c r="K392" s="241">
        <v>2.86</v>
      </c>
      <c r="L392" s="144">
        <f t="shared" si="85"/>
        <v>37.844000000000001</v>
      </c>
      <c r="M392" s="143">
        <f t="shared" ref="M392:M455" si="87">M391</f>
        <v>39.467726077497858</v>
      </c>
      <c r="N392" s="143">
        <f t="shared" ref="N392:N455" si="88">N391</f>
        <v>0</v>
      </c>
      <c r="O392" s="143">
        <f t="shared" ref="O392:O455" si="89">O391</f>
        <v>21.206728953433903</v>
      </c>
      <c r="P392" s="143">
        <f t="shared" ref="P392:P455" si="90">P391</f>
        <v>29.301283654346502</v>
      </c>
      <c r="Q392" s="143">
        <f t="shared" ref="Q392:Q455" si="91">Q391</f>
        <v>0</v>
      </c>
      <c r="R392" s="143">
        <f t="shared" si="86"/>
        <v>39.467726077497858</v>
      </c>
      <c r="S392" s="140">
        <f t="shared" si="79"/>
        <v>0</v>
      </c>
      <c r="T392" s="145">
        <f t="shared" si="80"/>
        <v>0</v>
      </c>
    </row>
    <row r="393" spans="1:20" x14ac:dyDescent="0.25">
      <c r="A393" s="126">
        <f>'05-2021'!A399</f>
        <v>44333.166666665726</v>
      </c>
      <c r="B393" s="177">
        <v>175.70699999999999</v>
      </c>
      <c r="C393" s="178">
        <v>3039.1099549999999</v>
      </c>
      <c r="D393" s="177">
        <v>0</v>
      </c>
      <c r="E393" s="178">
        <v>0</v>
      </c>
      <c r="F393" s="179">
        <f t="shared" si="81"/>
        <v>175.70699999999999</v>
      </c>
      <c r="G393" s="179">
        <f t="shared" si="82"/>
        <v>3039.1099549999999</v>
      </c>
      <c r="H393" s="142">
        <f>'05-2021'!P399</f>
        <v>39.42999999999995</v>
      </c>
      <c r="I393" s="180">
        <f t="shared" si="83"/>
        <v>136.27700000000004</v>
      </c>
      <c r="J393" s="143">
        <f t="shared" si="84"/>
        <v>17.296464881877217</v>
      </c>
      <c r="K393" s="241">
        <v>2.86</v>
      </c>
      <c r="L393" s="144">
        <f t="shared" si="85"/>
        <v>37.844000000000001</v>
      </c>
      <c r="M393" s="143">
        <f t="shared" si="87"/>
        <v>39.467726077497858</v>
      </c>
      <c r="N393" s="143">
        <f t="shared" si="88"/>
        <v>0</v>
      </c>
      <c r="O393" s="143">
        <f t="shared" si="89"/>
        <v>21.206728953433903</v>
      </c>
      <c r="P393" s="143">
        <f t="shared" si="90"/>
        <v>29.301283654346502</v>
      </c>
      <c r="Q393" s="143">
        <f t="shared" si="91"/>
        <v>0</v>
      </c>
      <c r="R393" s="143">
        <f t="shared" si="86"/>
        <v>39.467726077497858</v>
      </c>
      <c r="S393" s="140">
        <f t="shared" si="79"/>
        <v>0</v>
      </c>
      <c r="T393" s="145">
        <f t="shared" si="80"/>
        <v>0</v>
      </c>
    </row>
    <row r="394" spans="1:20" x14ac:dyDescent="0.25">
      <c r="A394" s="126">
        <f>'05-2021'!A400</f>
        <v>44333.20833333239</v>
      </c>
      <c r="B394" s="177">
        <v>197.7</v>
      </c>
      <c r="C394" s="178">
        <v>3532.8989999999999</v>
      </c>
      <c r="D394" s="177">
        <v>13.308</v>
      </c>
      <c r="E394" s="178">
        <v>237.81399999999999</v>
      </c>
      <c r="F394" s="179">
        <f t="shared" si="81"/>
        <v>184.392</v>
      </c>
      <c r="G394" s="179">
        <f t="shared" si="82"/>
        <v>3295.085</v>
      </c>
      <c r="H394" s="142">
        <f>'05-2021'!P400</f>
        <v>57.20999999999998</v>
      </c>
      <c r="I394" s="180">
        <f t="shared" si="83"/>
        <v>127.18200000000002</v>
      </c>
      <c r="J394" s="143">
        <f t="shared" si="84"/>
        <v>17.869999783070849</v>
      </c>
      <c r="K394" s="241">
        <v>2.86</v>
      </c>
      <c r="L394" s="144">
        <f t="shared" si="85"/>
        <v>37.844000000000001</v>
      </c>
      <c r="M394" s="143">
        <f t="shared" si="87"/>
        <v>39.467726077497858</v>
      </c>
      <c r="N394" s="143">
        <f t="shared" si="88"/>
        <v>0</v>
      </c>
      <c r="O394" s="143">
        <f t="shared" si="89"/>
        <v>21.206728953433903</v>
      </c>
      <c r="P394" s="143">
        <f t="shared" si="90"/>
        <v>29.301283654346502</v>
      </c>
      <c r="Q394" s="143">
        <f t="shared" si="91"/>
        <v>0</v>
      </c>
      <c r="R394" s="143">
        <f t="shared" si="86"/>
        <v>39.467726077497858</v>
      </c>
      <c r="S394" s="140">
        <f t="shared" si="79"/>
        <v>0</v>
      </c>
      <c r="T394" s="145">
        <f t="shared" si="80"/>
        <v>0</v>
      </c>
    </row>
    <row r="395" spans="1:20" x14ac:dyDescent="0.25">
      <c r="A395" s="126">
        <f>'05-2021'!A401</f>
        <v>44333.249999999054</v>
      </c>
      <c r="B395" s="177">
        <v>200.71899999999999</v>
      </c>
      <c r="C395" s="178">
        <v>3833.8650549999998</v>
      </c>
      <c r="D395" s="177">
        <v>0</v>
      </c>
      <c r="E395" s="178">
        <v>0</v>
      </c>
      <c r="F395" s="179">
        <f t="shared" si="81"/>
        <v>200.71899999999999</v>
      </c>
      <c r="G395" s="179">
        <f t="shared" si="82"/>
        <v>3833.8650549999998</v>
      </c>
      <c r="H395" s="142">
        <f>'05-2021'!P401</f>
        <v>38.920000000000016</v>
      </c>
      <c r="I395" s="180">
        <f t="shared" si="83"/>
        <v>161.79899999999998</v>
      </c>
      <c r="J395" s="143">
        <f t="shared" si="84"/>
        <v>19.100658408023158</v>
      </c>
      <c r="K395" s="241">
        <v>2.86</v>
      </c>
      <c r="L395" s="144">
        <f t="shared" si="85"/>
        <v>37.844000000000001</v>
      </c>
      <c r="M395" s="143">
        <f t="shared" si="87"/>
        <v>39.467726077497858</v>
      </c>
      <c r="N395" s="143">
        <f t="shared" si="88"/>
        <v>0</v>
      </c>
      <c r="O395" s="143">
        <f t="shared" si="89"/>
        <v>21.206728953433903</v>
      </c>
      <c r="P395" s="143">
        <f t="shared" si="90"/>
        <v>29.301283654346502</v>
      </c>
      <c r="Q395" s="143">
        <f t="shared" si="91"/>
        <v>0</v>
      </c>
      <c r="R395" s="143">
        <f t="shared" si="86"/>
        <v>39.467726077497858</v>
      </c>
      <c r="S395" s="140">
        <f t="shared" si="79"/>
        <v>0</v>
      </c>
      <c r="T395" s="145">
        <f t="shared" si="80"/>
        <v>0</v>
      </c>
    </row>
    <row r="396" spans="1:20" x14ac:dyDescent="0.25">
      <c r="A396" s="126">
        <f>'05-2021'!A402</f>
        <v>44333.291666665718</v>
      </c>
      <c r="B396" s="177">
        <v>263.10000000000002</v>
      </c>
      <c r="C396" s="178">
        <v>5848.7129999999997</v>
      </c>
      <c r="D396" s="177">
        <v>23.852</v>
      </c>
      <c r="E396" s="178">
        <v>530.23900000000003</v>
      </c>
      <c r="F396" s="179">
        <f t="shared" si="81"/>
        <v>239.24800000000002</v>
      </c>
      <c r="G396" s="179">
        <f t="shared" si="82"/>
        <v>5318.4740000000002</v>
      </c>
      <c r="H396" s="142">
        <f>'05-2021'!P402</f>
        <v>0</v>
      </c>
      <c r="I396" s="180">
        <f t="shared" si="83"/>
        <v>239.24800000000002</v>
      </c>
      <c r="J396" s="143">
        <f t="shared" si="84"/>
        <v>22.229962214940144</v>
      </c>
      <c r="K396" s="241">
        <v>2.86</v>
      </c>
      <c r="L396" s="144">
        <f t="shared" si="85"/>
        <v>37.844000000000001</v>
      </c>
      <c r="M396" s="143">
        <f t="shared" si="87"/>
        <v>39.467726077497858</v>
      </c>
      <c r="N396" s="143">
        <f t="shared" si="88"/>
        <v>0</v>
      </c>
      <c r="O396" s="143">
        <f t="shared" si="89"/>
        <v>21.206728953433903</v>
      </c>
      <c r="P396" s="143">
        <f t="shared" si="90"/>
        <v>29.301283654346502</v>
      </c>
      <c r="Q396" s="143">
        <f t="shared" si="91"/>
        <v>0</v>
      </c>
      <c r="R396" s="143">
        <f t="shared" si="86"/>
        <v>39.467726077497858</v>
      </c>
      <c r="S396" s="140">
        <f t="shared" si="79"/>
        <v>0</v>
      </c>
      <c r="T396" s="145">
        <f t="shared" si="80"/>
        <v>0</v>
      </c>
    </row>
    <row r="397" spans="1:20" x14ac:dyDescent="0.25">
      <c r="A397" s="126">
        <f>'05-2021'!A403</f>
        <v>44333.333333332383</v>
      </c>
      <c r="B397" s="177">
        <v>247.2</v>
      </c>
      <c r="C397" s="178">
        <v>5821.56</v>
      </c>
      <c r="D397" s="177">
        <v>0</v>
      </c>
      <c r="E397" s="178">
        <v>0</v>
      </c>
      <c r="F397" s="179">
        <f t="shared" si="81"/>
        <v>247.2</v>
      </c>
      <c r="G397" s="179">
        <f t="shared" si="82"/>
        <v>5821.56</v>
      </c>
      <c r="H397" s="142">
        <f>'05-2021'!P403</f>
        <v>0</v>
      </c>
      <c r="I397" s="180">
        <f t="shared" si="83"/>
        <v>247.2</v>
      </c>
      <c r="J397" s="143">
        <f t="shared" si="84"/>
        <v>23.550000000000004</v>
      </c>
      <c r="K397" s="241">
        <v>2.86</v>
      </c>
      <c r="L397" s="144">
        <f t="shared" si="85"/>
        <v>37.844000000000001</v>
      </c>
      <c r="M397" s="143">
        <f t="shared" si="87"/>
        <v>39.467726077497858</v>
      </c>
      <c r="N397" s="143">
        <f t="shared" si="88"/>
        <v>0</v>
      </c>
      <c r="O397" s="143">
        <f t="shared" si="89"/>
        <v>21.206728953433903</v>
      </c>
      <c r="P397" s="143">
        <f t="shared" si="90"/>
        <v>29.301283654346502</v>
      </c>
      <c r="Q397" s="143">
        <f t="shared" si="91"/>
        <v>0</v>
      </c>
      <c r="R397" s="143">
        <f t="shared" si="86"/>
        <v>39.467726077497858</v>
      </c>
      <c r="S397" s="140">
        <f t="shared" si="79"/>
        <v>0</v>
      </c>
      <c r="T397" s="145">
        <f t="shared" si="80"/>
        <v>0</v>
      </c>
    </row>
    <row r="398" spans="1:20" x14ac:dyDescent="0.25">
      <c r="A398" s="126">
        <f>'05-2021'!A404</f>
        <v>44333.374999999047</v>
      </c>
      <c r="B398" s="177">
        <v>283.10000000000002</v>
      </c>
      <c r="C398" s="178">
        <v>6599.0609999999997</v>
      </c>
      <c r="D398" s="177">
        <v>3.355</v>
      </c>
      <c r="E398" s="178">
        <v>78.2</v>
      </c>
      <c r="F398" s="179">
        <f t="shared" si="81"/>
        <v>279.745</v>
      </c>
      <c r="G398" s="179">
        <f t="shared" si="82"/>
        <v>6520.8609999999999</v>
      </c>
      <c r="H398" s="142">
        <f>'05-2021'!P404</f>
        <v>0</v>
      </c>
      <c r="I398" s="180">
        <f t="shared" si="83"/>
        <v>279.745</v>
      </c>
      <c r="J398" s="143">
        <f t="shared" si="84"/>
        <v>23.310018052154639</v>
      </c>
      <c r="K398" s="241">
        <v>2.86</v>
      </c>
      <c r="L398" s="144">
        <f t="shared" si="85"/>
        <v>37.844000000000001</v>
      </c>
      <c r="M398" s="143">
        <f t="shared" si="87"/>
        <v>39.467726077497858</v>
      </c>
      <c r="N398" s="143">
        <f t="shared" si="88"/>
        <v>0</v>
      </c>
      <c r="O398" s="143">
        <f t="shared" si="89"/>
        <v>21.206728953433903</v>
      </c>
      <c r="P398" s="143">
        <f t="shared" si="90"/>
        <v>29.301283654346502</v>
      </c>
      <c r="Q398" s="143">
        <f t="shared" si="91"/>
        <v>0</v>
      </c>
      <c r="R398" s="143">
        <f t="shared" si="86"/>
        <v>39.467726077497858</v>
      </c>
      <c r="S398" s="140">
        <f t="shared" si="79"/>
        <v>0</v>
      </c>
      <c r="T398" s="145">
        <f t="shared" si="80"/>
        <v>0</v>
      </c>
    </row>
    <row r="399" spans="1:20" x14ac:dyDescent="0.25">
      <c r="A399" s="126">
        <f>'05-2021'!A405</f>
        <v>44333.416666665711</v>
      </c>
      <c r="B399" s="177">
        <v>272.80900000000003</v>
      </c>
      <c r="C399" s="178">
        <v>7331.6529829999999</v>
      </c>
      <c r="D399" s="177">
        <v>0</v>
      </c>
      <c r="E399" s="178">
        <v>0</v>
      </c>
      <c r="F399" s="179">
        <f t="shared" si="81"/>
        <v>272.80900000000003</v>
      </c>
      <c r="G399" s="179">
        <f t="shared" si="82"/>
        <v>7331.6529829999999</v>
      </c>
      <c r="H399" s="142">
        <f>'05-2021'!P405</f>
        <v>13.329999999999927</v>
      </c>
      <c r="I399" s="180">
        <f t="shared" si="83"/>
        <v>259.4790000000001</v>
      </c>
      <c r="J399" s="143">
        <f t="shared" si="84"/>
        <v>26.874674160309958</v>
      </c>
      <c r="K399" s="241">
        <v>2.86</v>
      </c>
      <c r="L399" s="144">
        <f t="shared" si="85"/>
        <v>37.844000000000001</v>
      </c>
      <c r="M399" s="143">
        <f t="shared" si="87"/>
        <v>39.467726077497858</v>
      </c>
      <c r="N399" s="143">
        <f t="shared" si="88"/>
        <v>0</v>
      </c>
      <c r="O399" s="143">
        <f t="shared" si="89"/>
        <v>21.206728953433903</v>
      </c>
      <c r="P399" s="143">
        <f t="shared" si="90"/>
        <v>29.301283654346502</v>
      </c>
      <c r="Q399" s="143">
        <f t="shared" si="91"/>
        <v>0</v>
      </c>
      <c r="R399" s="143">
        <f t="shared" si="86"/>
        <v>39.467726077497858</v>
      </c>
      <c r="S399" s="140">
        <f t="shared" ref="S399:S462" si="92">IF(J399&gt;R399,J399-R399,0)</f>
        <v>0</v>
      </c>
      <c r="T399" s="145">
        <f t="shared" ref="T399:T462" si="93">IF(S399&lt;&gt;" ",S399*I399,0)</f>
        <v>0</v>
      </c>
    </row>
    <row r="400" spans="1:20" x14ac:dyDescent="0.25">
      <c r="A400" s="126">
        <f>'05-2021'!A406</f>
        <v>44333.458333332375</v>
      </c>
      <c r="B400" s="177">
        <v>264.51800000000003</v>
      </c>
      <c r="C400" s="178">
        <v>7021.3198240000002</v>
      </c>
      <c r="D400" s="177">
        <v>0</v>
      </c>
      <c r="E400" s="178">
        <v>0</v>
      </c>
      <c r="F400" s="179">
        <f t="shared" si="81"/>
        <v>264.51800000000003</v>
      </c>
      <c r="G400" s="179">
        <f t="shared" si="82"/>
        <v>7021.3198240000002</v>
      </c>
      <c r="H400" s="142">
        <f>'05-2021'!P406</f>
        <v>0</v>
      </c>
      <c r="I400" s="180">
        <f t="shared" si="83"/>
        <v>264.51800000000003</v>
      </c>
      <c r="J400" s="143">
        <f t="shared" si="84"/>
        <v>26.543826219765759</v>
      </c>
      <c r="K400" s="241">
        <v>2.86</v>
      </c>
      <c r="L400" s="144">
        <f t="shared" si="85"/>
        <v>37.844000000000001</v>
      </c>
      <c r="M400" s="143">
        <f t="shared" si="87"/>
        <v>39.467726077497858</v>
      </c>
      <c r="N400" s="143">
        <f t="shared" si="88"/>
        <v>0</v>
      </c>
      <c r="O400" s="143">
        <f t="shared" si="89"/>
        <v>21.206728953433903</v>
      </c>
      <c r="P400" s="143">
        <f t="shared" si="90"/>
        <v>29.301283654346502</v>
      </c>
      <c r="Q400" s="143">
        <f t="shared" si="91"/>
        <v>0</v>
      </c>
      <c r="R400" s="143">
        <f t="shared" si="86"/>
        <v>39.467726077497858</v>
      </c>
      <c r="S400" s="140">
        <f t="shared" si="92"/>
        <v>0</v>
      </c>
      <c r="T400" s="145">
        <f t="shared" si="93"/>
        <v>0</v>
      </c>
    </row>
    <row r="401" spans="1:20" x14ac:dyDescent="0.25">
      <c r="A401" s="126">
        <f>'05-2021'!A407</f>
        <v>44333.49999999904</v>
      </c>
      <c r="B401" s="177">
        <v>244.21600000000001</v>
      </c>
      <c r="C401" s="178">
        <v>6634.5785939999996</v>
      </c>
      <c r="D401" s="177">
        <v>0</v>
      </c>
      <c r="E401" s="178">
        <v>0</v>
      </c>
      <c r="F401" s="179">
        <f t="shared" si="81"/>
        <v>244.21600000000001</v>
      </c>
      <c r="G401" s="179">
        <f t="shared" si="82"/>
        <v>6634.5785939999996</v>
      </c>
      <c r="H401" s="142">
        <f>'05-2021'!P407</f>
        <v>0</v>
      </c>
      <c r="I401" s="180">
        <f t="shared" si="83"/>
        <v>244.21600000000001</v>
      </c>
      <c r="J401" s="143">
        <f t="shared" si="84"/>
        <v>27.166846537491399</v>
      </c>
      <c r="K401" s="241">
        <v>2.86</v>
      </c>
      <c r="L401" s="144">
        <f t="shared" si="85"/>
        <v>37.844000000000001</v>
      </c>
      <c r="M401" s="143">
        <f t="shared" si="87"/>
        <v>39.467726077497858</v>
      </c>
      <c r="N401" s="143">
        <f t="shared" si="88"/>
        <v>0</v>
      </c>
      <c r="O401" s="143">
        <f t="shared" si="89"/>
        <v>21.206728953433903</v>
      </c>
      <c r="P401" s="143">
        <f t="shared" si="90"/>
        <v>29.301283654346502</v>
      </c>
      <c r="Q401" s="143">
        <f t="shared" si="91"/>
        <v>0</v>
      </c>
      <c r="R401" s="143">
        <f t="shared" si="86"/>
        <v>39.467726077497858</v>
      </c>
      <c r="S401" s="140">
        <f t="shared" si="92"/>
        <v>0</v>
      </c>
      <c r="T401" s="145">
        <f t="shared" si="93"/>
        <v>0</v>
      </c>
    </row>
    <row r="402" spans="1:20" x14ac:dyDescent="0.25">
      <c r="A402" s="126">
        <f>'05-2021'!A408</f>
        <v>44333.541666665704</v>
      </c>
      <c r="B402" s="177">
        <v>204.45100000000002</v>
      </c>
      <c r="C402" s="178">
        <v>5537.0494559999997</v>
      </c>
      <c r="D402" s="177">
        <v>0</v>
      </c>
      <c r="E402" s="178">
        <v>0</v>
      </c>
      <c r="F402" s="179">
        <f t="shared" si="81"/>
        <v>204.45100000000002</v>
      </c>
      <c r="G402" s="179">
        <f t="shared" si="82"/>
        <v>5537.0494559999997</v>
      </c>
      <c r="H402" s="142">
        <f>'05-2021'!P408</f>
        <v>0</v>
      </c>
      <c r="I402" s="180">
        <f t="shared" si="83"/>
        <v>204.45100000000002</v>
      </c>
      <c r="J402" s="143">
        <f t="shared" si="84"/>
        <v>27.082525671187714</v>
      </c>
      <c r="K402" s="241">
        <v>2.86</v>
      </c>
      <c r="L402" s="144">
        <f t="shared" si="85"/>
        <v>37.844000000000001</v>
      </c>
      <c r="M402" s="143">
        <f t="shared" si="87"/>
        <v>39.467726077497858</v>
      </c>
      <c r="N402" s="143">
        <f t="shared" si="88"/>
        <v>0</v>
      </c>
      <c r="O402" s="143">
        <f t="shared" si="89"/>
        <v>21.206728953433903</v>
      </c>
      <c r="P402" s="143">
        <f t="shared" si="90"/>
        <v>29.301283654346502</v>
      </c>
      <c r="Q402" s="143">
        <f t="shared" si="91"/>
        <v>0</v>
      </c>
      <c r="R402" s="143">
        <f t="shared" si="86"/>
        <v>39.467726077497858</v>
      </c>
      <c r="S402" s="140">
        <f t="shared" si="92"/>
        <v>0</v>
      </c>
      <c r="T402" s="145">
        <f t="shared" si="93"/>
        <v>0</v>
      </c>
    </row>
    <row r="403" spans="1:20" x14ac:dyDescent="0.25">
      <c r="A403" s="126">
        <f>'05-2021'!A409</f>
        <v>44333.583333332368</v>
      </c>
      <c r="B403" s="177">
        <v>135.012</v>
      </c>
      <c r="C403" s="178">
        <v>3978.2393319999996</v>
      </c>
      <c r="D403" s="177">
        <v>0</v>
      </c>
      <c r="E403" s="178">
        <v>0</v>
      </c>
      <c r="F403" s="179">
        <f t="shared" si="81"/>
        <v>135.012</v>
      </c>
      <c r="G403" s="179">
        <f t="shared" si="82"/>
        <v>3978.2393319999996</v>
      </c>
      <c r="H403" s="142">
        <f>'05-2021'!P409</f>
        <v>0</v>
      </c>
      <c r="I403" s="180">
        <f t="shared" si="83"/>
        <v>135.012</v>
      </c>
      <c r="J403" s="143">
        <f t="shared" si="84"/>
        <v>29.465820312268537</v>
      </c>
      <c r="K403" s="241">
        <v>2.86</v>
      </c>
      <c r="L403" s="144">
        <f t="shared" si="85"/>
        <v>37.844000000000001</v>
      </c>
      <c r="M403" s="143">
        <f t="shared" si="87"/>
        <v>39.467726077497858</v>
      </c>
      <c r="N403" s="143">
        <f t="shared" si="88"/>
        <v>0</v>
      </c>
      <c r="O403" s="143">
        <f t="shared" si="89"/>
        <v>21.206728953433903</v>
      </c>
      <c r="P403" s="143">
        <f t="shared" si="90"/>
        <v>29.301283654346502</v>
      </c>
      <c r="Q403" s="143">
        <f t="shared" si="91"/>
        <v>0</v>
      </c>
      <c r="R403" s="143">
        <f t="shared" si="86"/>
        <v>39.467726077497858</v>
      </c>
      <c r="S403" s="140">
        <f t="shared" si="92"/>
        <v>0</v>
      </c>
      <c r="T403" s="145">
        <f t="shared" si="93"/>
        <v>0</v>
      </c>
    </row>
    <row r="404" spans="1:20" x14ac:dyDescent="0.25">
      <c r="A404" s="126">
        <f>'05-2021'!A410</f>
        <v>44333.624999999032</v>
      </c>
      <c r="B404" s="177">
        <v>104.325</v>
      </c>
      <c r="C404" s="178">
        <v>3024.38175</v>
      </c>
      <c r="D404" s="177">
        <v>0</v>
      </c>
      <c r="E404" s="178">
        <v>0</v>
      </c>
      <c r="F404" s="179">
        <f t="shared" si="81"/>
        <v>104.325</v>
      </c>
      <c r="G404" s="179">
        <f t="shared" si="82"/>
        <v>3024.38175</v>
      </c>
      <c r="H404" s="142">
        <f>'05-2021'!P410</f>
        <v>0</v>
      </c>
      <c r="I404" s="180">
        <f t="shared" si="83"/>
        <v>104.325</v>
      </c>
      <c r="J404" s="143">
        <f t="shared" si="84"/>
        <v>28.99</v>
      </c>
      <c r="K404" s="241">
        <v>2.86</v>
      </c>
      <c r="L404" s="144">
        <f t="shared" si="85"/>
        <v>37.844000000000001</v>
      </c>
      <c r="M404" s="143">
        <f t="shared" si="87"/>
        <v>39.467726077497858</v>
      </c>
      <c r="N404" s="143">
        <f t="shared" si="88"/>
        <v>0</v>
      </c>
      <c r="O404" s="143">
        <f t="shared" si="89"/>
        <v>21.206728953433903</v>
      </c>
      <c r="P404" s="143">
        <f t="shared" si="90"/>
        <v>29.301283654346502</v>
      </c>
      <c r="Q404" s="143">
        <f t="shared" si="91"/>
        <v>0</v>
      </c>
      <c r="R404" s="143">
        <f t="shared" si="86"/>
        <v>39.467726077497858</v>
      </c>
      <c r="S404" s="140">
        <f t="shared" si="92"/>
        <v>0</v>
      </c>
      <c r="T404" s="145">
        <f t="shared" si="93"/>
        <v>0</v>
      </c>
    </row>
    <row r="405" spans="1:20" x14ac:dyDescent="0.25">
      <c r="A405" s="126">
        <f>'05-2021'!A411</f>
        <v>44333.666666665697</v>
      </c>
      <c r="B405" s="177">
        <v>122.083</v>
      </c>
      <c r="C405" s="178">
        <v>3486.7968719999999</v>
      </c>
      <c r="D405" s="177">
        <v>0</v>
      </c>
      <c r="E405" s="178">
        <v>0</v>
      </c>
      <c r="F405" s="179">
        <f t="shared" si="81"/>
        <v>122.083</v>
      </c>
      <c r="G405" s="179">
        <f t="shared" si="82"/>
        <v>3486.7968719999999</v>
      </c>
      <c r="H405" s="142">
        <f>'05-2021'!P411</f>
        <v>0</v>
      </c>
      <c r="I405" s="180">
        <f t="shared" si="83"/>
        <v>122.083</v>
      </c>
      <c r="J405" s="143">
        <f t="shared" si="84"/>
        <v>28.560871472686614</v>
      </c>
      <c r="K405" s="241">
        <v>2.86</v>
      </c>
      <c r="L405" s="144">
        <f t="shared" si="85"/>
        <v>37.844000000000001</v>
      </c>
      <c r="M405" s="143">
        <f t="shared" si="87"/>
        <v>39.467726077497858</v>
      </c>
      <c r="N405" s="143">
        <f t="shared" si="88"/>
        <v>0</v>
      </c>
      <c r="O405" s="143">
        <f t="shared" si="89"/>
        <v>21.206728953433903</v>
      </c>
      <c r="P405" s="143">
        <f t="shared" si="90"/>
        <v>29.301283654346502</v>
      </c>
      <c r="Q405" s="143">
        <f t="shared" si="91"/>
        <v>0</v>
      </c>
      <c r="R405" s="143">
        <f t="shared" si="86"/>
        <v>39.467726077497858</v>
      </c>
      <c r="S405" s="140">
        <f t="shared" si="92"/>
        <v>0</v>
      </c>
      <c r="T405" s="145">
        <f t="shared" si="93"/>
        <v>0</v>
      </c>
    </row>
    <row r="406" spans="1:20" x14ac:dyDescent="0.25">
      <c r="A406" s="126">
        <f>'05-2021'!A412</f>
        <v>44333.708333332361</v>
      </c>
      <c r="B406" s="177">
        <v>156.61799999999999</v>
      </c>
      <c r="C406" s="178">
        <v>4422.3399639999998</v>
      </c>
      <c r="D406" s="177">
        <v>0</v>
      </c>
      <c r="E406" s="178">
        <v>0</v>
      </c>
      <c r="F406" s="179">
        <f t="shared" si="81"/>
        <v>156.61799999999999</v>
      </c>
      <c r="G406" s="179">
        <f t="shared" si="82"/>
        <v>4422.3399639999998</v>
      </c>
      <c r="H406" s="142">
        <f>'05-2021'!P412</f>
        <v>0</v>
      </c>
      <c r="I406" s="180">
        <f t="shared" si="83"/>
        <v>156.61799999999999</v>
      </c>
      <c r="J406" s="143">
        <f t="shared" si="84"/>
        <v>28.236473227853757</v>
      </c>
      <c r="K406" s="241">
        <v>2.86</v>
      </c>
      <c r="L406" s="144">
        <f t="shared" si="85"/>
        <v>37.844000000000001</v>
      </c>
      <c r="M406" s="143">
        <f t="shared" si="87"/>
        <v>39.467726077497858</v>
      </c>
      <c r="N406" s="143">
        <f t="shared" si="88"/>
        <v>0</v>
      </c>
      <c r="O406" s="143">
        <f t="shared" si="89"/>
        <v>21.206728953433903</v>
      </c>
      <c r="P406" s="143">
        <f t="shared" si="90"/>
        <v>29.301283654346502</v>
      </c>
      <c r="Q406" s="143">
        <f t="shared" si="91"/>
        <v>0</v>
      </c>
      <c r="R406" s="143">
        <f t="shared" si="86"/>
        <v>39.467726077497858</v>
      </c>
      <c r="S406" s="140">
        <f t="shared" si="92"/>
        <v>0</v>
      </c>
      <c r="T406" s="145">
        <f t="shared" si="93"/>
        <v>0</v>
      </c>
    </row>
    <row r="407" spans="1:20" x14ac:dyDescent="0.25">
      <c r="A407" s="126">
        <f>'05-2021'!A413</f>
        <v>44333.749999999025</v>
      </c>
      <c r="B407" s="177">
        <v>155.77500000000001</v>
      </c>
      <c r="C407" s="178">
        <v>4899.4831899999999</v>
      </c>
      <c r="D407" s="177">
        <v>0</v>
      </c>
      <c r="E407" s="178">
        <v>0</v>
      </c>
      <c r="F407" s="179">
        <f t="shared" si="81"/>
        <v>155.77500000000001</v>
      </c>
      <c r="G407" s="179">
        <f t="shared" si="82"/>
        <v>4899.4831899999999</v>
      </c>
      <c r="H407" s="142">
        <f>'05-2021'!P413</f>
        <v>0</v>
      </c>
      <c r="I407" s="180">
        <f t="shared" si="83"/>
        <v>155.77500000000001</v>
      </c>
      <c r="J407" s="143">
        <f t="shared" si="84"/>
        <v>31.452307430588988</v>
      </c>
      <c r="K407" s="241">
        <v>2.86</v>
      </c>
      <c r="L407" s="144">
        <f t="shared" si="85"/>
        <v>37.844000000000001</v>
      </c>
      <c r="M407" s="143">
        <f t="shared" si="87"/>
        <v>39.467726077497858</v>
      </c>
      <c r="N407" s="143">
        <f t="shared" si="88"/>
        <v>0</v>
      </c>
      <c r="O407" s="143">
        <f t="shared" si="89"/>
        <v>21.206728953433903</v>
      </c>
      <c r="P407" s="143">
        <f t="shared" si="90"/>
        <v>29.301283654346502</v>
      </c>
      <c r="Q407" s="143">
        <f t="shared" si="91"/>
        <v>0</v>
      </c>
      <c r="R407" s="143">
        <f t="shared" si="86"/>
        <v>39.467726077497858</v>
      </c>
      <c r="S407" s="140">
        <f t="shared" si="92"/>
        <v>0</v>
      </c>
      <c r="T407" s="145">
        <f t="shared" si="93"/>
        <v>0</v>
      </c>
    </row>
    <row r="408" spans="1:20" x14ac:dyDescent="0.25">
      <c r="A408" s="126">
        <f>'05-2021'!A414</f>
        <v>44333.791666665689</v>
      </c>
      <c r="B408" s="177">
        <v>81.00200000000001</v>
      </c>
      <c r="C408" s="178">
        <v>2928.0842160000002</v>
      </c>
      <c r="D408" s="177">
        <v>0</v>
      </c>
      <c r="E408" s="178">
        <v>0</v>
      </c>
      <c r="F408" s="179">
        <f t="shared" si="81"/>
        <v>81.00200000000001</v>
      </c>
      <c r="G408" s="179">
        <f t="shared" si="82"/>
        <v>2928.0842160000002</v>
      </c>
      <c r="H408" s="142">
        <f>'05-2021'!P414</f>
        <v>0</v>
      </c>
      <c r="I408" s="180">
        <f t="shared" si="83"/>
        <v>81.00200000000001</v>
      </c>
      <c r="J408" s="143">
        <f t="shared" si="84"/>
        <v>36.148295301350579</v>
      </c>
      <c r="K408" s="241">
        <v>2.86</v>
      </c>
      <c r="L408" s="144">
        <f t="shared" si="85"/>
        <v>37.844000000000001</v>
      </c>
      <c r="M408" s="143">
        <f t="shared" si="87"/>
        <v>39.467726077497858</v>
      </c>
      <c r="N408" s="143">
        <f t="shared" si="88"/>
        <v>0</v>
      </c>
      <c r="O408" s="143">
        <f t="shared" si="89"/>
        <v>21.206728953433903</v>
      </c>
      <c r="P408" s="143">
        <f t="shared" si="90"/>
        <v>29.301283654346502</v>
      </c>
      <c r="Q408" s="143">
        <f t="shared" si="91"/>
        <v>0</v>
      </c>
      <c r="R408" s="143">
        <f t="shared" si="86"/>
        <v>39.467726077497858</v>
      </c>
      <c r="S408" s="140">
        <f t="shared" si="92"/>
        <v>0</v>
      </c>
      <c r="T408" s="145">
        <f t="shared" si="93"/>
        <v>0</v>
      </c>
    </row>
    <row r="409" spans="1:20" x14ac:dyDescent="0.25">
      <c r="A409" s="126">
        <f>'05-2021'!A415</f>
        <v>44333.833333332354</v>
      </c>
      <c r="B409" s="177">
        <v>69.075000000000003</v>
      </c>
      <c r="C409" s="178">
        <v>2010.0825</v>
      </c>
      <c r="D409" s="177">
        <v>0</v>
      </c>
      <c r="E409" s="178">
        <v>0</v>
      </c>
      <c r="F409" s="179">
        <f t="shared" si="81"/>
        <v>69.075000000000003</v>
      </c>
      <c r="G409" s="179">
        <f t="shared" si="82"/>
        <v>2010.0825</v>
      </c>
      <c r="H409" s="142">
        <f>'05-2021'!P415</f>
        <v>0</v>
      </c>
      <c r="I409" s="180">
        <f t="shared" si="83"/>
        <v>69.075000000000003</v>
      </c>
      <c r="J409" s="143">
        <f t="shared" si="84"/>
        <v>29.099999999999998</v>
      </c>
      <c r="K409" s="241">
        <v>2.86</v>
      </c>
      <c r="L409" s="144">
        <f t="shared" si="85"/>
        <v>37.844000000000001</v>
      </c>
      <c r="M409" s="143">
        <f t="shared" si="87"/>
        <v>39.467726077497858</v>
      </c>
      <c r="N409" s="143">
        <f t="shared" si="88"/>
        <v>0</v>
      </c>
      <c r="O409" s="143">
        <f t="shared" si="89"/>
        <v>21.206728953433903</v>
      </c>
      <c r="P409" s="143">
        <f t="shared" si="90"/>
        <v>29.301283654346502</v>
      </c>
      <c r="Q409" s="143">
        <f t="shared" si="91"/>
        <v>0</v>
      </c>
      <c r="R409" s="143">
        <f t="shared" si="86"/>
        <v>39.467726077497858</v>
      </c>
      <c r="S409" s="140">
        <f t="shared" si="92"/>
        <v>0</v>
      </c>
      <c r="T409" s="145">
        <f t="shared" si="93"/>
        <v>0</v>
      </c>
    </row>
    <row r="410" spans="1:20" x14ac:dyDescent="0.25">
      <c r="A410" s="126">
        <f>'05-2021'!A416</f>
        <v>44333.874999999018</v>
      </c>
      <c r="B410" s="177">
        <v>104.05500000000001</v>
      </c>
      <c r="C410" s="178">
        <v>2949.7292900000002</v>
      </c>
      <c r="D410" s="177">
        <v>0</v>
      </c>
      <c r="E410" s="178">
        <v>0</v>
      </c>
      <c r="F410" s="179">
        <f t="shared" si="81"/>
        <v>104.05500000000001</v>
      </c>
      <c r="G410" s="179">
        <f t="shared" si="82"/>
        <v>2949.7292900000002</v>
      </c>
      <c r="H410" s="142">
        <f>'05-2021'!P416</f>
        <v>0</v>
      </c>
      <c r="I410" s="180">
        <f t="shared" si="83"/>
        <v>104.05500000000001</v>
      </c>
      <c r="J410" s="143">
        <f t="shared" si="84"/>
        <v>28.347790014895971</v>
      </c>
      <c r="K410" s="241">
        <v>2.86</v>
      </c>
      <c r="L410" s="144">
        <f t="shared" si="85"/>
        <v>37.844000000000001</v>
      </c>
      <c r="M410" s="143">
        <f t="shared" si="87"/>
        <v>39.467726077497858</v>
      </c>
      <c r="N410" s="143">
        <f t="shared" si="88"/>
        <v>0</v>
      </c>
      <c r="O410" s="143">
        <f t="shared" si="89"/>
        <v>21.206728953433903</v>
      </c>
      <c r="P410" s="143">
        <f t="shared" si="90"/>
        <v>29.301283654346502</v>
      </c>
      <c r="Q410" s="143">
        <f t="shared" si="91"/>
        <v>0</v>
      </c>
      <c r="R410" s="143">
        <f t="shared" si="86"/>
        <v>39.467726077497858</v>
      </c>
      <c r="S410" s="140">
        <f t="shared" si="92"/>
        <v>0</v>
      </c>
      <c r="T410" s="145">
        <f t="shared" si="93"/>
        <v>0</v>
      </c>
    </row>
    <row r="411" spans="1:20" x14ac:dyDescent="0.25">
      <c r="A411" s="126">
        <f>'05-2021'!A417</f>
        <v>44333.916666665682</v>
      </c>
      <c r="B411" s="177">
        <v>105.815</v>
      </c>
      <c r="C411" s="178">
        <v>2993.5063500000001</v>
      </c>
      <c r="D411" s="177">
        <v>0</v>
      </c>
      <c r="E411" s="178">
        <v>0</v>
      </c>
      <c r="F411" s="179">
        <f t="shared" si="81"/>
        <v>105.815</v>
      </c>
      <c r="G411" s="179">
        <f t="shared" si="82"/>
        <v>2993.5063500000001</v>
      </c>
      <c r="H411" s="142">
        <f>'05-2021'!P417</f>
        <v>0</v>
      </c>
      <c r="I411" s="180">
        <f t="shared" si="83"/>
        <v>105.815</v>
      </c>
      <c r="J411" s="143">
        <f t="shared" si="84"/>
        <v>28.290000000000003</v>
      </c>
      <c r="K411" s="241">
        <v>2.86</v>
      </c>
      <c r="L411" s="144">
        <f t="shared" si="85"/>
        <v>37.844000000000001</v>
      </c>
      <c r="M411" s="143">
        <f t="shared" si="87"/>
        <v>39.467726077497858</v>
      </c>
      <c r="N411" s="143">
        <f t="shared" si="88"/>
        <v>0</v>
      </c>
      <c r="O411" s="143">
        <f t="shared" si="89"/>
        <v>21.206728953433903</v>
      </c>
      <c r="P411" s="143">
        <f t="shared" si="90"/>
        <v>29.301283654346502</v>
      </c>
      <c r="Q411" s="143">
        <f t="shared" si="91"/>
        <v>0</v>
      </c>
      <c r="R411" s="143">
        <f t="shared" si="86"/>
        <v>39.467726077497858</v>
      </c>
      <c r="S411" s="140">
        <f t="shared" si="92"/>
        <v>0</v>
      </c>
      <c r="T411" s="145">
        <f t="shared" si="93"/>
        <v>0</v>
      </c>
    </row>
    <row r="412" spans="1:20" x14ac:dyDescent="0.25">
      <c r="A412" s="126">
        <f>'05-2021'!A418</f>
        <v>44333.958333332346</v>
      </c>
      <c r="B412" s="177">
        <v>186.3</v>
      </c>
      <c r="C412" s="178">
        <v>4048.299</v>
      </c>
      <c r="D412" s="177">
        <v>0</v>
      </c>
      <c r="E412" s="178">
        <v>0</v>
      </c>
      <c r="F412" s="179">
        <f t="shared" si="81"/>
        <v>186.3</v>
      </c>
      <c r="G412" s="179">
        <f t="shared" si="82"/>
        <v>4048.299</v>
      </c>
      <c r="H412" s="142">
        <f>'05-2021'!P418</f>
        <v>0</v>
      </c>
      <c r="I412" s="180">
        <f t="shared" si="83"/>
        <v>186.3</v>
      </c>
      <c r="J412" s="143">
        <f t="shared" si="84"/>
        <v>21.729999999999997</v>
      </c>
      <c r="K412" s="241">
        <v>2.86</v>
      </c>
      <c r="L412" s="144">
        <f t="shared" si="85"/>
        <v>37.844000000000001</v>
      </c>
      <c r="M412" s="143">
        <f t="shared" si="87"/>
        <v>39.467726077497858</v>
      </c>
      <c r="N412" s="143">
        <f t="shared" si="88"/>
        <v>0</v>
      </c>
      <c r="O412" s="143">
        <f t="shared" si="89"/>
        <v>21.206728953433903</v>
      </c>
      <c r="P412" s="143">
        <f t="shared" si="90"/>
        <v>29.301283654346502</v>
      </c>
      <c r="Q412" s="143">
        <f t="shared" si="91"/>
        <v>0</v>
      </c>
      <c r="R412" s="143">
        <f t="shared" si="86"/>
        <v>39.467726077497858</v>
      </c>
      <c r="S412" s="140">
        <f t="shared" si="92"/>
        <v>0</v>
      </c>
      <c r="T412" s="145">
        <f t="shared" si="93"/>
        <v>0</v>
      </c>
    </row>
    <row r="413" spans="1:20" x14ac:dyDescent="0.25">
      <c r="A413" s="126">
        <f>'05-2021'!A419</f>
        <v>44333.99999999901</v>
      </c>
      <c r="B413" s="177">
        <v>241.1</v>
      </c>
      <c r="C413" s="178">
        <v>4655.6409999999996</v>
      </c>
      <c r="D413" s="177">
        <v>13.019</v>
      </c>
      <c r="E413" s="178">
        <v>251.39699999999999</v>
      </c>
      <c r="F413" s="179">
        <f t="shared" si="81"/>
        <v>228.08099999999999</v>
      </c>
      <c r="G413" s="179">
        <f t="shared" si="82"/>
        <v>4404.2439999999997</v>
      </c>
      <c r="H413" s="142">
        <f>'05-2021'!P419</f>
        <v>0</v>
      </c>
      <c r="I413" s="180">
        <f t="shared" si="83"/>
        <v>228.08099999999999</v>
      </c>
      <c r="J413" s="143">
        <f t="shared" si="84"/>
        <v>19.309999517715198</v>
      </c>
      <c r="K413" s="241">
        <v>2.86</v>
      </c>
      <c r="L413" s="144">
        <f t="shared" si="85"/>
        <v>37.844000000000001</v>
      </c>
      <c r="M413" s="143">
        <f t="shared" si="87"/>
        <v>39.467726077497858</v>
      </c>
      <c r="N413" s="143">
        <f t="shared" si="88"/>
        <v>0</v>
      </c>
      <c r="O413" s="143">
        <f t="shared" si="89"/>
        <v>21.206728953433903</v>
      </c>
      <c r="P413" s="143">
        <f t="shared" si="90"/>
        <v>29.301283654346502</v>
      </c>
      <c r="Q413" s="143">
        <f t="shared" si="91"/>
        <v>0</v>
      </c>
      <c r="R413" s="143">
        <f t="shared" si="86"/>
        <v>39.467726077497858</v>
      </c>
      <c r="S413" s="140">
        <f t="shared" si="92"/>
        <v>0</v>
      </c>
      <c r="T413" s="145">
        <f t="shared" si="93"/>
        <v>0</v>
      </c>
    </row>
    <row r="414" spans="1:20" x14ac:dyDescent="0.25">
      <c r="A414" s="126">
        <f>'05-2021'!A420</f>
        <v>44334.041666665675</v>
      </c>
      <c r="B414" s="177">
        <v>190.7</v>
      </c>
      <c r="C414" s="178">
        <v>3958.9319999999998</v>
      </c>
      <c r="D414" s="177">
        <v>0</v>
      </c>
      <c r="E414" s="178">
        <v>0</v>
      </c>
      <c r="F414" s="179">
        <f t="shared" si="81"/>
        <v>190.7</v>
      </c>
      <c r="G414" s="179">
        <f t="shared" si="82"/>
        <v>3958.9319999999998</v>
      </c>
      <c r="H414" s="142">
        <f>'05-2021'!P420</f>
        <v>0</v>
      </c>
      <c r="I414" s="180">
        <f t="shared" si="83"/>
        <v>190.7</v>
      </c>
      <c r="J414" s="143">
        <f t="shared" si="84"/>
        <v>20.76</v>
      </c>
      <c r="K414" s="241">
        <v>3</v>
      </c>
      <c r="L414" s="144">
        <f t="shared" si="85"/>
        <v>39.299999999999997</v>
      </c>
      <c r="M414" s="143">
        <f t="shared" si="87"/>
        <v>39.467726077497858</v>
      </c>
      <c r="N414" s="143">
        <f t="shared" si="88"/>
        <v>0</v>
      </c>
      <c r="O414" s="143">
        <f t="shared" si="89"/>
        <v>21.206728953433903</v>
      </c>
      <c r="P414" s="143">
        <f t="shared" si="90"/>
        <v>29.301283654346502</v>
      </c>
      <c r="Q414" s="143">
        <f t="shared" si="91"/>
        <v>0</v>
      </c>
      <c r="R414" s="143">
        <f t="shared" si="86"/>
        <v>39.467726077497858</v>
      </c>
      <c r="S414" s="140">
        <f t="shared" si="92"/>
        <v>0</v>
      </c>
      <c r="T414" s="145">
        <f t="shared" si="93"/>
        <v>0</v>
      </c>
    </row>
    <row r="415" spans="1:20" x14ac:dyDescent="0.25">
      <c r="A415" s="126">
        <f>'05-2021'!A421</f>
        <v>44334.083333332339</v>
      </c>
      <c r="B415" s="177">
        <v>180.49099999999999</v>
      </c>
      <c r="C415" s="178">
        <v>3487.6191039999999</v>
      </c>
      <c r="D415" s="177">
        <v>0</v>
      </c>
      <c r="E415" s="178">
        <v>0</v>
      </c>
      <c r="F415" s="179">
        <f t="shared" si="81"/>
        <v>180.49099999999999</v>
      </c>
      <c r="G415" s="179">
        <f t="shared" si="82"/>
        <v>3487.6191039999999</v>
      </c>
      <c r="H415" s="142">
        <f>'05-2021'!P421</f>
        <v>44.319999999999993</v>
      </c>
      <c r="I415" s="180">
        <f t="shared" si="83"/>
        <v>136.17099999999999</v>
      </c>
      <c r="J415" s="143">
        <f t="shared" si="84"/>
        <v>19.322952967183959</v>
      </c>
      <c r="K415" s="241">
        <v>3</v>
      </c>
      <c r="L415" s="144">
        <f t="shared" si="85"/>
        <v>39.299999999999997</v>
      </c>
      <c r="M415" s="143">
        <f t="shared" si="87"/>
        <v>39.467726077497858</v>
      </c>
      <c r="N415" s="143">
        <f t="shared" si="88"/>
        <v>0</v>
      </c>
      <c r="O415" s="143">
        <f t="shared" si="89"/>
        <v>21.206728953433903</v>
      </c>
      <c r="P415" s="143">
        <f t="shared" si="90"/>
        <v>29.301283654346502</v>
      </c>
      <c r="Q415" s="143">
        <f t="shared" si="91"/>
        <v>0</v>
      </c>
      <c r="R415" s="143">
        <f t="shared" si="86"/>
        <v>39.467726077497858</v>
      </c>
      <c r="S415" s="140">
        <f t="shared" si="92"/>
        <v>0</v>
      </c>
      <c r="T415" s="145">
        <f t="shared" si="93"/>
        <v>0</v>
      </c>
    </row>
    <row r="416" spans="1:20" x14ac:dyDescent="0.25">
      <c r="A416" s="126">
        <f>'05-2021'!A422</f>
        <v>44334.124999999003</v>
      </c>
      <c r="B416" s="177">
        <v>177.18599999999998</v>
      </c>
      <c r="C416" s="178">
        <v>3238.6431659999998</v>
      </c>
      <c r="D416" s="177">
        <v>0</v>
      </c>
      <c r="E416" s="178">
        <v>0</v>
      </c>
      <c r="F416" s="179">
        <f t="shared" si="81"/>
        <v>177.18599999999998</v>
      </c>
      <c r="G416" s="179">
        <f t="shared" si="82"/>
        <v>3238.6431659999998</v>
      </c>
      <c r="H416" s="142">
        <f>'05-2021'!P422</f>
        <v>23.699999999999989</v>
      </c>
      <c r="I416" s="180">
        <f t="shared" si="83"/>
        <v>153.48599999999999</v>
      </c>
      <c r="J416" s="143">
        <f t="shared" si="84"/>
        <v>18.278211404964278</v>
      </c>
      <c r="K416" s="241">
        <v>3</v>
      </c>
      <c r="L416" s="144">
        <f t="shared" si="85"/>
        <v>39.299999999999997</v>
      </c>
      <c r="M416" s="143">
        <f t="shared" si="87"/>
        <v>39.467726077497858</v>
      </c>
      <c r="N416" s="143">
        <f t="shared" si="88"/>
        <v>0</v>
      </c>
      <c r="O416" s="143">
        <f t="shared" si="89"/>
        <v>21.206728953433903</v>
      </c>
      <c r="P416" s="143">
        <f t="shared" si="90"/>
        <v>29.301283654346502</v>
      </c>
      <c r="Q416" s="143">
        <f t="shared" si="91"/>
        <v>0</v>
      </c>
      <c r="R416" s="143">
        <f t="shared" si="86"/>
        <v>39.467726077497858</v>
      </c>
      <c r="S416" s="140">
        <f t="shared" si="92"/>
        <v>0</v>
      </c>
      <c r="T416" s="145">
        <f t="shared" si="93"/>
        <v>0</v>
      </c>
    </row>
    <row r="417" spans="1:20" x14ac:dyDescent="0.25">
      <c r="A417" s="126">
        <f>'05-2021'!A423</f>
        <v>44334.166666665667</v>
      </c>
      <c r="B417" s="177">
        <v>182.245</v>
      </c>
      <c r="C417" s="178">
        <v>3290.0218199999999</v>
      </c>
      <c r="D417" s="177">
        <v>0</v>
      </c>
      <c r="E417" s="178">
        <v>0</v>
      </c>
      <c r="F417" s="179">
        <f t="shared" si="81"/>
        <v>182.245</v>
      </c>
      <c r="G417" s="179">
        <f t="shared" si="82"/>
        <v>3290.0218199999999</v>
      </c>
      <c r="H417" s="142">
        <f>'05-2021'!P423</f>
        <v>2.1399999999999864</v>
      </c>
      <c r="I417" s="180">
        <f t="shared" si="83"/>
        <v>180.10500000000002</v>
      </c>
      <c r="J417" s="143">
        <f t="shared" si="84"/>
        <v>18.052741200032923</v>
      </c>
      <c r="K417" s="241">
        <v>3</v>
      </c>
      <c r="L417" s="144">
        <f t="shared" si="85"/>
        <v>39.299999999999997</v>
      </c>
      <c r="M417" s="143">
        <f t="shared" si="87"/>
        <v>39.467726077497858</v>
      </c>
      <c r="N417" s="143">
        <f t="shared" si="88"/>
        <v>0</v>
      </c>
      <c r="O417" s="143">
        <f t="shared" si="89"/>
        <v>21.206728953433903</v>
      </c>
      <c r="P417" s="143">
        <f t="shared" si="90"/>
        <v>29.301283654346502</v>
      </c>
      <c r="Q417" s="143">
        <f t="shared" si="91"/>
        <v>0</v>
      </c>
      <c r="R417" s="143">
        <f t="shared" si="86"/>
        <v>39.467726077497858</v>
      </c>
      <c r="S417" s="140">
        <f t="shared" si="92"/>
        <v>0</v>
      </c>
      <c r="T417" s="145">
        <f t="shared" si="93"/>
        <v>0</v>
      </c>
    </row>
    <row r="418" spans="1:20" x14ac:dyDescent="0.25">
      <c r="A418" s="126">
        <f>'05-2021'!A424</f>
        <v>44334.208333332332</v>
      </c>
      <c r="B418" s="177">
        <v>185.29199999999997</v>
      </c>
      <c r="C418" s="178">
        <v>3393.3883679999999</v>
      </c>
      <c r="D418" s="177">
        <v>0</v>
      </c>
      <c r="E418" s="178">
        <v>0</v>
      </c>
      <c r="F418" s="179">
        <f t="shared" si="81"/>
        <v>185.29199999999997</v>
      </c>
      <c r="G418" s="179">
        <f t="shared" si="82"/>
        <v>3393.3883679999999</v>
      </c>
      <c r="H418" s="142">
        <f>'05-2021'!P424</f>
        <v>0</v>
      </c>
      <c r="I418" s="180">
        <f t="shared" si="83"/>
        <v>185.29199999999997</v>
      </c>
      <c r="J418" s="143">
        <f t="shared" si="84"/>
        <v>18.313733825529436</v>
      </c>
      <c r="K418" s="241">
        <v>3</v>
      </c>
      <c r="L418" s="144">
        <f t="shared" si="85"/>
        <v>39.299999999999997</v>
      </c>
      <c r="M418" s="143">
        <f t="shared" si="87"/>
        <v>39.467726077497858</v>
      </c>
      <c r="N418" s="143">
        <f t="shared" si="88"/>
        <v>0</v>
      </c>
      <c r="O418" s="143">
        <f t="shared" si="89"/>
        <v>21.206728953433903</v>
      </c>
      <c r="P418" s="143">
        <f t="shared" si="90"/>
        <v>29.301283654346502</v>
      </c>
      <c r="Q418" s="143">
        <f t="shared" si="91"/>
        <v>0</v>
      </c>
      <c r="R418" s="143">
        <f t="shared" si="86"/>
        <v>39.467726077497858</v>
      </c>
      <c r="S418" s="140">
        <f t="shared" si="92"/>
        <v>0</v>
      </c>
      <c r="T418" s="145">
        <f t="shared" si="93"/>
        <v>0</v>
      </c>
    </row>
    <row r="419" spans="1:20" x14ac:dyDescent="0.25">
      <c r="A419" s="126">
        <f>'05-2021'!A425</f>
        <v>44334.249999998996</v>
      </c>
      <c r="B419" s="177">
        <v>204.21699999999998</v>
      </c>
      <c r="C419" s="178">
        <v>4073.7516449999998</v>
      </c>
      <c r="D419" s="177">
        <v>0</v>
      </c>
      <c r="E419" s="178">
        <v>0</v>
      </c>
      <c r="F419" s="179">
        <f t="shared" si="81"/>
        <v>204.21699999999998</v>
      </c>
      <c r="G419" s="179">
        <f t="shared" si="82"/>
        <v>4073.7516449999998</v>
      </c>
      <c r="H419" s="142">
        <f>'05-2021'!P425</f>
        <v>0</v>
      </c>
      <c r="I419" s="180">
        <f t="shared" si="83"/>
        <v>204.21699999999998</v>
      </c>
      <c r="J419" s="143">
        <f t="shared" si="84"/>
        <v>19.948151451642126</v>
      </c>
      <c r="K419" s="241">
        <v>3</v>
      </c>
      <c r="L419" s="144">
        <f t="shared" si="85"/>
        <v>39.299999999999997</v>
      </c>
      <c r="M419" s="143">
        <f t="shared" si="87"/>
        <v>39.467726077497858</v>
      </c>
      <c r="N419" s="143">
        <f t="shared" si="88"/>
        <v>0</v>
      </c>
      <c r="O419" s="143">
        <f t="shared" si="89"/>
        <v>21.206728953433903</v>
      </c>
      <c r="P419" s="143">
        <f t="shared" si="90"/>
        <v>29.301283654346502</v>
      </c>
      <c r="Q419" s="143">
        <f t="shared" si="91"/>
        <v>0</v>
      </c>
      <c r="R419" s="143">
        <f t="shared" si="86"/>
        <v>39.467726077497858</v>
      </c>
      <c r="S419" s="140">
        <f t="shared" si="92"/>
        <v>0</v>
      </c>
      <c r="T419" s="145">
        <f t="shared" si="93"/>
        <v>0</v>
      </c>
    </row>
    <row r="420" spans="1:20" x14ac:dyDescent="0.25">
      <c r="A420" s="126">
        <f>'05-2021'!A426</f>
        <v>44334.29166666566</v>
      </c>
      <c r="B420" s="177">
        <v>219.00399999999999</v>
      </c>
      <c r="C420" s="178">
        <v>5296.7831679999999</v>
      </c>
      <c r="D420" s="177">
        <v>0</v>
      </c>
      <c r="E420" s="178">
        <v>0</v>
      </c>
      <c r="F420" s="179">
        <f t="shared" si="81"/>
        <v>219.00399999999999</v>
      </c>
      <c r="G420" s="179">
        <f t="shared" si="82"/>
        <v>5296.7831679999999</v>
      </c>
      <c r="H420" s="142">
        <f>'05-2021'!P426</f>
        <v>0</v>
      </c>
      <c r="I420" s="180">
        <f t="shared" si="83"/>
        <v>219.00399999999999</v>
      </c>
      <c r="J420" s="143">
        <f t="shared" si="84"/>
        <v>24.185782761958688</v>
      </c>
      <c r="K420" s="241">
        <v>3</v>
      </c>
      <c r="L420" s="144">
        <f t="shared" si="85"/>
        <v>39.299999999999997</v>
      </c>
      <c r="M420" s="143">
        <f t="shared" si="87"/>
        <v>39.467726077497858</v>
      </c>
      <c r="N420" s="143">
        <f t="shared" si="88"/>
        <v>0</v>
      </c>
      <c r="O420" s="143">
        <f t="shared" si="89"/>
        <v>21.206728953433903</v>
      </c>
      <c r="P420" s="143">
        <f t="shared" si="90"/>
        <v>29.301283654346502</v>
      </c>
      <c r="Q420" s="143">
        <f t="shared" si="91"/>
        <v>0</v>
      </c>
      <c r="R420" s="143">
        <f t="shared" si="86"/>
        <v>39.467726077497858</v>
      </c>
      <c r="S420" s="140">
        <f t="shared" si="92"/>
        <v>0</v>
      </c>
      <c r="T420" s="145">
        <f t="shared" si="93"/>
        <v>0</v>
      </c>
    </row>
    <row r="421" spans="1:20" x14ac:dyDescent="0.25">
      <c r="A421" s="126">
        <f>'05-2021'!A427</f>
        <v>44334.333333332324</v>
      </c>
      <c r="B421" s="177">
        <v>233.86599999999999</v>
      </c>
      <c r="C421" s="178">
        <v>5691.7541879999999</v>
      </c>
      <c r="D421" s="177">
        <v>0</v>
      </c>
      <c r="E421" s="178">
        <v>0</v>
      </c>
      <c r="F421" s="179">
        <f t="shared" si="81"/>
        <v>233.86599999999999</v>
      </c>
      <c r="G421" s="179">
        <f t="shared" si="82"/>
        <v>5691.7541879999999</v>
      </c>
      <c r="H421" s="142">
        <f>'05-2021'!P427</f>
        <v>0</v>
      </c>
      <c r="I421" s="180">
        <f t="shared" si="83"/>
        <v>233.86599999999999</v>
      </c>
      <c r="J421" s="143">
        <f t="shared" si="84"/>
        <v>24.337672804084391</v>
      </c>
      <c r="K421" s="241">
        <v>3</v>
      </c>
      <c r="L421" s="144">
        <f t="shared" si="85"/>
        <v>39.299999999999997</v>
      </c>
      <c r="M421" s="143">
        <f t="shared" si="87"/>
        <v>39.467726077497858</v>
      </c>
      <c r="N421" s="143">
        <f t="shared" si="88"/>
        <v>0</v>
      </c>
      <c r="O421" s="143">
        <f t="shared" si="89"/>
        <v>21.206728953433903</v>
      </c>
      <c r="P421" s="143">
        <f t="shared" si="90"/>
        <v>29.301283654346502</v>
      </c>
      <c r="Q421" s="143">
        <f t="shared" si="91"/>
        <v>0</v>
      </c>
      <c r="R421" s="143">
        <f t="shared" si="86"/>
        <v>39.467726077497858</v>
      </c>
      <c r="S421" s="140">
        <f t="shared" si="92"/>
        <v>0</v>
      </c>
      <c r="T421" s="145">
        <f t="shared" si="93"/>
        <v>0</v>
      </c>
    </row>
    <row r="422" spans="1:20" x14ac:dyDescent="0.25">
      <c r="A422" s="126">
        <f>'05-2021'!A428</f>
        <v>44334.374999998989</v>
      </c>
      <c r="B422" s="177">
        <v>244.5</v>
      </c>
      <c r="C422" s="178">
        <v>5904.6750000000002</v>
      </c>
      <c r="D422" s="177">
        <v>0</v>
      </c>
      <c r="E422" s="178">
        <v>0</v>
      </c>
      <c r="F422" s="179">
        <f t="shared" si="81"/>
        <v>244.5</v>
      </c>
      <c r="G422" s="179">
        <f t="shared" si="82"/>
        <v>5904.6750000000002</v>
      </c>
      <c r="H422" s="142">
        <f>'05-2021'!P428</f>
        <v>0</v>
      </c>
      <c r="I422" s="180">
        <f t="shared" si="83"/>
        <v>244.5</v>
      </c>
      <c r="J422" s="143">
        <f t="shared" si="84"/>
        <v>24.150000000000002</v>
      </c>
      <c r="K422" s="241">
        <v>3</v>
      </c>
      <c r="L422" s="144">
        <f t="shared" si="85"/>
        <v>39.299999999999997</v>
      </c>
      <c r="M422" s="143">
        <f t="shared" si="87"/>
        <v>39.467726077497858</v>
      </c>
      <c r="N422" s="143">
        <f t="shared" si="88"/>
        <v>0</v>
      </c>
      <c r="O422" s="143">
        <f t="shared" si="89"/>
        <v>21.206728953433903</v>
      </c>
      <c r="P422" s="143">
        <f t="shared" si="90"/>
        <v>29.301283654346502</v>
      </c>
      <c r="Q422" s="143">
        <f t="shared" si="91"/>
        <v>0</v>
      </c>
      <c r="R422" s="143">
        <f t="shared" si="86"/>
        <v>39.467726077497858</v>
      </c>
      <c r="S422" s="140">
        <f t="shared" si="92"/>
        <v>0</v>
      </c>
      <c r="T422" s="145">
        <f t="shared" si="93"/>
        <v>0</v>
      </c>
    </row>
    <row r="423" spans="1:20" x14ac:dyDescent="0.25">
      <c r="A423" s="126">
        <f>'05-2021'!A429</f>
        <v>44334.416666665653</v>
      </c>
      <c r="B423" s="177">
        <v>257.64100000000002</v>
      </c>
      <c r="C423" s="178">
        <v>6507.0180209999999</v>
      </c>
      <c r="D423" s="177">
        <v>0</v>
      </c>
      <c r="E423" s="178">
        <v>0</v>
      </c>
      <c r="F423" s="179">
        <f t="shared" si="81"/>
        <v>257.64100000000002</v>
      </c>
      <c r="G423" s="179">
        <f t="shared" si="82"/>
        <v>6507.0180209999999</v>
      </c>
      <c r="H423" s="142">
        <f>'05-2021'!P429</f>
        <v>2.2699999999999818</v>
      </c>
      <c r="I423" s="180">
        <f t="shared" si="83"/>
        <v>255.37100000000004</v>
      </c>
      <c r="J423" s="143">
        <f t="shared" si="84"/>
        <v>25.256143319580342</v>
      </c>
      <c r="K423" s="241">
        <v>3</v>
      </c>
      <c r="L423" s="144">
        <f t="shared" si="85"/>
        <v>39.299999999999997</v>
      </c>
      <c r="M423" s="143">
        <f t="shared" si="87"/>
        <v>39.467726077497858</v>
      </c>
      <c r="N423" s="143">
        <f t="shared" si="88"/>
        <v>0</v>
      </c>
      <c r="O423" s="143">
        <f t="shared" si="89"/>
        <v>21.206728953433903</v>
      </c>
      <c r="P423" s="143">
        <f t="shared" si="90"/>
        <v>29.301283654346502</v>
      </c>
      <c r="Q423" s="143">
        <f t="shared" si="91"/>
        <v>0</v>
      </c>
      <c r="R423" s="143">
        <f t="shared" si="86"/>
        <v>39.467726077497858</v>
      </c>
      <c r="S423" s="140">
        <f t="shared" si="92"/>
        <v>0</v>
      </c>
      <c r="T423" s="145">
        <f t="shared" si="93"/>
        <v>0</v>
      </c>
    </row>
    <row r="424" spans="1:20" x14ac:dyDescent="0.25">
      <c r="A424" s="126">
        <f>'05-2021'!A430</f>
        <v>44334.458333332317</v>
      </c>
      <c r="B424" s="177">
        <v>272.92899999999997</v>
      </c>
      <c r="C424" s="178">
        <v>7321.6845880000001</v>
      </c>
      <c r="D424" s="177">
        <v>0</v>
      </c>
      <c r="E424" s="178">
        <v>0</v>
      </c>
      <c r="F424" s="179">
        <f t="shared" si="81"/>
        <v>272.92899999999997</v>
      </c>
      <c r="G424" s="179">
        <f t="shared" si="82"/>
        <v>7321.6845880000001</v>
      </c>
      <c r="H424" s="142">
        <f>'05-2021'!P430</f>
        <v>0</v>
      </c>
      <c r="I424" s="180">
        <f t="shared" si="83"/>
        <v>272.92899999999997</v>
      </c>
      <c r="J424" s="143">
        <f t="shared" si="84"/>
        <v>26.826334277412808</v>
      </c>
      <c r="K424" s="241">
        <v>3</v>
      </c>
      <c r="L424" s="144">
        <f t="shared" si="85"/>
        <v>39.299999999999997</v>
      </c>
      <c r="M424" s="143">
        <f t="shared" si="87"/>
        <v>39.467726077497858</v>
      </c>
      <c r="N424" s="143">
        <f t="shared" si="88"/>
        <v>0</v>
      </c>
      <c r="O424" s="143">
        <f t="shared" si="89"/>
        <v>21.206728953433903</v>
      </c>
      <c r="P424" s="143">
        <f t="shared" si="90"/>
        <v>29.301283654346502</v>
      </c>
      <c r="Q424" s="143">
        <f t="shared" si="91"/>
        <v>0</v>
      </c>
      <c r="R424" s="143">
        <f t="shared" si="86"/>
        <v>39.467726077497858</v>
      </c>
      <c r="S424" s="140">
        <f t="shared" si="92"/>
        <v>0</v>
      </c>
      <c r="T424" s="145">
        <f t="shared" si="93"/>
        <v>0</v>
      </c>
    </row>
    <row r="425" spans="1:20" x14ac:dyDescent="0.25">
      <c r="A425" s="126">
        <f>'05-2021'!A431</f>
        <v>44334.499999998981</v>
      </c>
      <c r="B425" s="177">
        <v>230.70500000000001</v>
      </c>
      <c r="C425" s="178">
        <v>7310.43408</v>
      </c>
      <c r="D425" s="177">
        <v>0</v>
      </c>
      <c r="E425" s="178">
        <v>0</v>
      </c>
      <c r="F425" s="179">
        <f t="shared" si="81"/>
        <v>230.70500000000001</v>
      </c>
      <c r="G425" s="179">
        <f t="shared" si="82"/>
        <v>7310.43408</v>
      </c>
      <c r="H425" s="142">
        <f>'05-2021'!P431</f>
        <v>0</v>
      </c>
      <c r="I425" s="180">
        <f t="shared" si="83"/>
        <v>230.70500000000001</v>
      </c>
      <c r="J425" s="143">
        <f t="shared" si="84"/>
        <v>31.687367330573675</v>
      </c>
      <c r="K425" s="241">
        <v>3</v>
      </c>
      <c r="L425" s="144">
        <f t="shared" si="85"/>
        <v>39.299999999999997</v>
      </c>
      <c r="M425" s="143">
        <f t="shared" si="87"/>
        <v>39.467726077497858</v>
      </c>
      <c r="N425" s="143">
        <f t="shared" si="88"/>
        <v>0</v>
      </c>
      <c r="O425" s="143">
        <f t="shared" si="89"/>
        <v>21.206728953433903</v>
      </c>
      <c r="P425" s="143">
        <f t="shared" si="90"/>
        <v>29.301283654346502</v>
      </c>
      <c r="Q425" s="143">
        <f t="shared" si="91"/>
        <v>0</v>
      </c>
      <c r="R425" s="143">
        <f t="shared" si="86"/>
        <v>39.467726077497858</v>
      </c>
      <c r="S425" s="140">
        <f t="shared" si="92"/>
        <v>0</v>
      </c>
      <c r="T425" s="145">
        <f t="shared" si="93"/>
        <v>0</v>
      </c>
    </row>
    <row r="426" spans="1:20" x14ac:dyDescent="0.25">
      <c r="A426" s="126">
        <f>'05-2021'!A432</f>
        <v>44334.541666665646</v>
      </c>
      <c r="B426" s="177">
        <v>206.24200000000002</v>
      </c>
      <c r="C426" s="178">
        <v>5491.1926229999999</v>
      </c>
      <c r="D426" s="177">
        <v>0</v>
      </c>
      <c r="E426" s="178">
        <v>0</v>
      </c>
      <c r="F426" s="179">
        <f t="shared" si="81"/>
        <v>206.24200000000002</v>
      </c>
      <c r="G426" s="179">
        <f t="shared" si="82"/>
        <v>5491.1926229999999</v>
      </c>
      <c r="H426" s="142">
        <f>'05-2021'!P432</f>
        <v>0</v>
      </c>
      <c r="I426" s="180">
        <f t="shared" si="83"/>
        <v>206.24200000000002</v>
      </c>
      <c r="J426" s="143">
        <f t="shared" si="84"/>
        <v>26.624996959882079</v>
      </c>
      <c r="K426" s="241">
        <v>3</v>
      </c>
      <c r="L426" s="144">
        <f t="shared" si="85"/>
        <v>39.299999999999997</v>
      </c>
      <c r="M426" s="143">
        <f t="shared" si="87"/>
        <v>39.467726077497858</v>
      </c>
      <c r="N426" s="143">
        <f t="shared" si="88"/>
        <v>0</v>
      </c>
      <c r="O426" s="143">
        <f t="shared" si="89"/>
        <v>21.206728953433903</v>
      </c>
      <c r="P426" s="143">
        <f t="shared" si="90"/>
        <v>29.301283654346502</v>
      </c>
      <c r="Q426" s="143">
        <f t="shared" si="91"/>
        <v>0</v>
      </c>
      <c r="R426" s="143">
        <f t="shared" si="86"/>
        <v>39.467726077497858</v>
      </c>
      <c r="S426" s="140">
        <f t="shared" si="92"/>
        <v>0</v>
      </c>
      <c r="T426" s="145">
        <f t="shared" si="93"/>
        <v>0</v>
      </c>
    </row>
    <row r="427" spans="1:20" x14ac:dyDescent="0.25">
      <c r="A427" s="126">
        <f>'05-2021'!A433</f>
        <v>44334.58333333231</v>
      </c>
      <c r="B427" s="177">
        <v>166.17500000000001</v>
      </c>
      <c r="C427" s="178">
        <v>4810.5308700000005</v>
      </c>
      <c r="D427" s="177">
        <v>0</v>
      </c>
      <c r="E427" s="178">
        <v>0</v>
      </c>
      <c r="F427" s="179">
        <f t="shared" si="81"/>
        <v>166.17500000000001</v>
      </c>
      <c r="G427" s="179">
        <f t="shared" si="82"/>
        <v>4810.5308700000005</v>
      </c>
      <c r="H427" s="142">
        <f>'05-2021'!P433</f>
        <v>2.2499999999998863</v>
      </c>
      <c r="I427" s="180">
        <f t="shared" si="83"/>
        <v>163.92500000000013</v>
      </c>
      <c r="J427" s="143">
        <f t="shared" si="84"/>
        <v>28.94858354144727</v>
      </c>
      <c r="K427" s="241">
        <v>3</v>
      </c>
      <c r="L427" s="144">
        <f t="shared" si="85"/>
        <v>39.299999999999997</v>
      </c>
      <c r="M427" s="143">
        <f t="shared" si="87"/>
        <v>39.467726077497858</v>
      </c>
      <c r="N427" s="143">
        <f t="shared" si="88"/>
        <v>0</v>
      </c>
      <c r="O427" s="143">
        <f t="shared" si="89"/>
        <v>21.206728953433903</v>
      </c>
      <c r="P427" s="143">
        <f t="shared" si="90"/>
        <v>29.301283654346502</v>
      </c>
      <c r="Q427" s="143">
        <f t="shared" si="91"/>
        <v>0</v>
      </c>
      <c r="R427" s="143">
        <f t="shared" si="86"/>
        <v>39.467726077497858</v>
      </c>
      <c r="S427" s="140">
        <f t="shared" si="92"/>
        <v>0</v>
      </c>
      <c r="T427" s="145">
        <f t="shared" si="93"/>
        <v>0</v>
      </c>
    </row>
    <row r="428" spans="1:20" x14ac:dyDescent="0.25">
      <c r="A428" s="126">
        <f>'05-2021'!A434</f>
        <v>44334.624999998974</v>
      </c>
      <c r="B428" s="177">
        <v>110.09100000000001</v>
      </c>
      <c r="C428" s="178">
        <v>3325.2939450000003</v>
      </c>
      <c r="D428" s="177">
        <v>0</v>
      </c>
      <c r="E428" s="178">
        <v>0</v>
      </c>
      <c r="F428" s="179">
        <f t="shared" si="81"/>
        <v>110.09100000000001</v>
      </c>
      <c r="G428" s="179">
        <f t="shared" si="82"/>
        <v>3325.2939450000003</v>
      </c>
      <c r="H428" s="142">
        <f>'05-2021'!P434</f>
        <v>19.369999999999891</v>
      </c>
      <c r="I428" s="180">
        <f t="shared" si="83"/>
        <v>90.721000000000117</v>
      </c>
      <c r="J428" s="143">
        <f t="shared" si="84"/>
        <v>30.204957217211216</v>
      </c>
      <c r="K428" s="241">
        <v>3</v>
      </c>
      <c r="L428" s="144">
        <f t="shared" si="85"/>
        <v>39.299999999999997</v>
      </c>
      <c r="M428" s="143">
        <f t="shared" si="87"/>
        <v>39.467726077497858</v>
      </c>
      <c r="N428" s="143">
        <f t="shared" si="88"/>
        <v>0</v>
      </c>
      <c r="O428" s="143">
        <f t="shared" si="89"/>
        <v>21.206728953433903</v>
      </c>
      <c r="P428" s="143">
        <f t="shared" si="90"/>
        <v>29.301283654346502</v>
      </c>
      <c r="Q428" s="143">
        <f t="shared" si="91"/>
        <v>0</v>
      </c>
      <c r="R428" s="143">
        <f t="shared" si="86"/>
        <v>39.467726077497858</v>
      </c>
      <c r="S428" s="140">
        <f t="shared" si="92"/>
        <v>0</v>
      </c>
      <c r="T428" s="145">
        <f t="shared" si="93"/>
        <v>0</v>
      </c>
    </row>
    <row r="429" spans="1:20" x14ac:dyDescent="0.25">
      <c r="A429" s="126">
        <f>'05-2021'!A435</f>
        <v>44334.666666665638</v>
      </c>
      <c r="B429" s="177">
        <v>107.76900000000001</v>
      </c>
      <c r="C429" s="178">
        <v>3543.0985740000001</v>
      </c>
      <c r="D429" s="177">
        <v>0</v>
      </c>
      <c r="E429" s="178">
        <v>0</v>
      </c>
      <c r="F429" s="179">
        <f t="shared" si="81"/>
        <v>107.76900000000001</v>
      </c>
      <c r="G429" s="179">
        <f t="shared" si="82"/>
        <v>3543.0985740000001</v>
      </c>
      <c r="H429" s="142">
        <f>'05-2021'!P435</f>
        <v>30.689999999999941</v>
      </c>
      <c r="I429" s="180">
        <f t="shared" si="83"/>
        <v>77.079000000000065</v>
      </c>
      <c r="J429" s="143">
        <f t="shared" si="84"/>
        <v>32.876788074492666</v>
      </c>
      <c r="K429" s="241">
        <v>3</v>
      </c>
      <c r="L429" s="144">
        <f t="shared" si="85"/>
        <v>39.299999999999997</v>
      </c>
      <c r="M429" s="143">
        <f t="shared" si="87"/>
        <v>39.467726077497858</v>
      </c>
      <c r="N429" s="143">
        <f t="shared" si="88"/>
        <v>0</v>
      </c>
      <c r="O429" s="143">
        <f t="shared" si="89"/>
        <v>21.206728953433903</v>
      </c>
      <c r="P429" s="143">
        <f t="shared" si="90"/>
        <v>29.301283654346502</v>
      </c>
      <c r="Q429" s="143">
        <f t="shared" si="91"/>
        <v>0</v>
      </c>
      <c r="R429" s="143">
        <f t="shared" si="86"/>
        <v>39.467726077497858</v>
      </c>
      <c r="S429" s="140">
        <f t="shared" si="92"/>
        <v>0</v>
      </c>
      <c r="T429" s="145">
        <f t="shared" si="93"/>
        <v>0</v>
      </c>
    </row>
    <row r="430" spans="1:20" x14ac:dyDescent="0.25">
      <c r="A430" s="126">
        <f>'05-2021'!A436</f>
        <v>44334.708333332303</v>
      </c>
      <c r="B430" s="177">
        <v>92.284999999999997</v>
      </c>
      <c r="C430" s="178">
        <v>3229.05215</v>
      </c>
      <c r="D430" s="177">
        <v>0.45400000000000001</v>
      </c>
      <c r="E430" s="178">
        <v>15.885</v>
      </c>
      <c r="F430" s="179">
        <f t="shared" si="81"/>
        <v>91.831000000000003</v>
      </c>
      <c r="G430" s="179">
        <f t="shared" si="82"/>
        <v>3213.1671499999998</v>
      </c>
      <c r="H430" s="142">
        <f>'05-2021'!P436</f>
        <v>48.159999999999968</v>
      </c>
      <c r="I430" s="180">
        <f t="shared" si="83"/>
        <v>43.671000000000035</v>
      </c>
      <c r="J430" s="143">
        <f t="shared" si="84"/>
        <v>34.990005009201681</v>
      </c>
      <c r="K430" s="241">
        <v>3</v>
      </c>
      <c r="L430" s="144">
        <f t="shared" si="85"/>
        <v>39.299999999999997</v>
      </c>
      <c r="M430" s="143">
        <f t="shared" si="87"/>
        <v>39.467726077497858</v>
      </c>
      <c r="N430" s="143">
        <f t="shared" si="88"/>
        <v>0</v>
      </c>
      <c r="O430" s="143">
        <f t="shared" si="89"/>
        <v>21.206728953433903</v>
      </c>
      <c r="P430" s="143">
        <f t="shared" si="90"/>
        <v>29.301283654346502</v>
      </c>
      <c r="Q430" s="143">
        <f t="shared" si="91"/>
        <v>0</v>
      </c>
      <c r="R430" s="143">
        <f t="shared" si="86"/>
        <v>39.467726077497858</v>
      </c>
      <c r="S430" s="140">
        <f t="shared" si="92"/>
        <v>0</v>
      </c>
      <c r="T430" s="145">
        <f t="shared" si="93"/>
        <v>0</v>
      </c>
    </row>
    <row r="431" spans="1:20" x14ac:dyDescent="0.25">
      <c r="A431" s="126">
        <f>'05-2021'!A437</f>
        <v>44334.749999998967</v>
      </c>
      <c r="B431" s="177">
        <v>102.87</v>
      </c>
      <c r="C431" s="178">
        <v>3735.2096999999999</v>
      </c>
      <c r="D431" s="177">
        <v>34.832000000000001</v>
      </c>
      <c r="E431" s="178">
        <v>1264.75</v>
      </c>
      <c r="F431" s="179">
        <f t="shared" si="81"/>
        <v>68.038000000000011</v>
      </c>
      <c r="G431" s="179">
        <f t="shared" si="82"/>
        <v>2470.4596999999999</v>
      </c>
      <c r="H431" s="142">
        <f>'05-2021'!P437</f>
        <v>33.799999999999955</v>
      </c>
      <c r="I431" s="180">
        <f t="shared" si="83"/>
        <v>34.238000000000056</v>
      </c>
      <c r="J431" s="143">
        <f t="shared" si="84"/>
        <v>36.309998824186479</v>
      </c>
      <c r="K431" s="241">
        <v>3</v>
      </c>
      <c r="L431" s="144">
        <f t="shared" si="85"/>
        <v>39.299999999999997</v>
      </c>
      <c r="M431" s="143">
        <f t="shared" si="87"/>
        <v>39.467726077497858</v>
      </c>
      <c r="N431" s="143">
        <f t="shared" si="88"/>
        <v>0</v>
      </c>
      <c r="O431" s="143">
        <f t="shared" si="89"/>
        <v>21.206728953433903</v>
      </c>
      <c r="P431" s="143">
        <f t="shared" si="90"/>
        <v>29.301283654346502</v>
      </c>
      <c r="Q431" s="143">
        <f t="shared" si="91"/>
        <v>0</v>
      </c>
      <c r="R431" s="143">
        <f t="shared" si="86"/>
        <v>39.467726077497858</v>
      </c>
      <c r="S431" s="140">
        <f t="shared" si="92"/>
        <v>0</v>
      </c>
      <c r="T431" s="145">
        <f t="shared" si="93"/>
        <v>0</v>
      </c>
    </row>
    <row r="432" spans="1:20" x14ac:dyDescent="0.25">
      <c r="A432" s="126">
        <f>'05-2021'!A438</f>
        <v>44334.791666665631</v>
      </c>
      <c r="B432" s="177">
        <v>68.284999999999997</v>
      </c>
      <c r="C432" s="178">
        <v>2350.3697000000002</v>
      </c>
      <c r="D432" s="177">
        <v>16.518999999999998</v>
      </c>
      <c r="E432" s="178">
        <v>568.56899999999996</v>
      </c>
      <c r="F432" s="179">
        <f t="shared" si="81"/>
        <v>51.765999999999998</v>
      </c>
      <c r="G432" s="179">
        <f t="shared" si="82"/>
        <v>1781.8007000000002</v>
      </c>
      <c r="H432" s="142">
        <f>'05-2021'!P438</f>
        <v>32.159999999999854</v>
      </c>
      <c r="I432" s="180">
        <f t="shared" si="83"/>
        <v>19.606000000000144</v>
      </c>
      <c r="J432" s="143">
        <f t="shared" si="84"/>
        <v>34.420289379129166</v>
      </c>
      <c r="K432" s="241">
        <v>3</v>
      </c>
      <c r="L432" s="144">
        <f t="shared" si="85"/>
        <v>39.299999999999997</v>
      </c>
      <c r="M432" s="143">
        <f t="shared" si="87"/>
        <v>39.467726077497858</v>
      </c>
      <c r="N432" s="143">
        <f t="shared" si="88"/>
        <v>0</v>
      </c>
      <c r="O432" s="143">
        <f t="shared" si="89"/>
        <v>21.206728953433903</v>
      </c>
      <c r="P432" s="143">
        <f t="shared" si="90"/>
        <v>29.301283654346502</v>
      </c>
      <c r="Q432" s="143">
        <f t="shared" si="91"/>
        <v>0</v>
      </c>
      <c r="R432" s="143">
        <f t="shared" si="86"/>
        <v>39.467726077497858</v>
      </c>
      <c r="S432" s="140">
        <f t="shared" si="92"/>
        <v>0</v>
      </c>
      <c r="T432" s="145">
        <f t="shared" si="93"/>
        <v>0</v>
      </c>
    </row>
    <row r="433" spans="1:20" x14ac:dyDescent="0.25">
      <c r="A433" s="126">
        <f>'05-2021'!A439</f>
        <v>44334.833333332295</v>
      </c>
      <c r="B433" s="177">
        <v>83.117999999999995</v>
      </c>
      <c r="C433" s="178">
        <v>2463.3731400000001</v>
      </c>
      <c r="D433" s="177">
        <v>0</v>
      </c>
      <c r="E433" s="178">
        <v>0</v>
      </c>
      <c r="F433" s="179">
        <f t="shared" si="81"/>
        <v>83.117999999999995</v>
      </c>
      <c r="G433" s="179">
        <f t="shared" si="82"/>
        <v>2463.3731400000001</v>
      </c>
      <c r="H433" s="142">
        <f>'05-2021'!P439</f>
        <v>38.599999999999909</v>
      </c>
      <c r="I433" s="180">
        <f t="shared" si="83"/>
        <v>44.518000000000086</v>
      </c>
      <c r="J433" s="143">
        <f t="shared" si="84"/>
        <v>29.637059842633366</v>
      </c>
      <c r="K433" s="241">
        <v>3</v>
      </c>
      <c r="L433" s="144">
        <f t="shared" si="85"/>
        <v>39.299999999999997</v>
      </c>
      <c r="M433" s="143">
        <f t="shared" si="87"/>
        <v>39.467726077497858</v>
      </c>
      <c r="N433" s="143">
        <f t="shared" si="88"/>
        <v>0</v>
      </c>
      <c r="O433" s="143">
        <f t="shared" si="89"/>
        <v>21.206728953433903</v>
      </c>
      <c r="P433" s="143">
        <f t="shared" si="90"/>
        <v>29.301283654346502</v>
      </c>
      <c r="Q433" s="143">
        <f t="shared" si="91"/>
        <v>0</v>
      </c>
      <c r="R433" s="143">
        <f t="shared" si="86"/>
        <v>39.467726077497858</v>
      </c>
      <c r="S433" s="140">
        <f t="shared" si="92"/>
        <v>0</v>
      </c>
      <c r="T433" s="145">
        <f t="shared" si="93"/>
        <v>0</v>
      </c>
    </row>
    <row r="434" spans="1:20" x14ac:dyDescent="0.25">
      <c r="A434" s="126">
        <f>'05-2021'!A440</f>
        <v>44334.87499999896</v>
      </c>
      <c r="B434" s="177">
        <v>111.58</v>
      </c>
      <c r="C434" s="178">
        <v>3576.2441100000001</v>
      </c>
      <c r="D434" s="177">
        <v>0</v>
      </c>
      <c r="E434" s="178">
        <v>0</v>
      </c>
      <c r="F434" s="179">
        <f t="shared" si="81"/>
        <v>111.58</v>
      </c>
      <c r="G434" s="179">
        <f t="shared" si="82"/>
        <v>3576.2441100000001</v>
      </c>
      <c r="H434" s="142">
        <f>'05-2021'!P440</f>
        <v>34.3599999999999</v>
      </c>
      <c r="I434" s="180">
        <f t="shared" si="83"/>
        <v>77.220000000000098</v>
      </c>
      <c r="J434" s="143">
        <f t="shared" si="84"/>
        <v>32.050942014697974</v>
      </c>
      <c r="K434" s="241">
        <v>3</v>
      </c>
      <c r="L434" s="144">
        <f t="shared" si="85"/>
        <v>39.299999999999997</v>
      </c>
      <c r="M434" s="143">
        <f t="shared" si="87"/>
        <v>39.467726077497858</v>
      </c>
      <c r="N434" s="143">
        <f t="shared" si="88"/>
        <v>0</v>
      </c>
      <c r="O434" s="143">
        <f t="shared" si="89"/>
        <v>21.206728953433903</v>
      </c>
      <c r="P434" s="143">
        <f t="shared" si="90"/>
        <v>29.301283654346502</v>
      </c>
      <c r="Q434" s="143">
        <f t="shared" si="91"/>
        <v>0</v>
      </c>
      <c r="R434" s="143">
        <f t="shared" si="86"/>
        <v>39.467726077497858</v>
      </c>
      <c r="S434" s="140">
        <f t="shared" si="92"/>
        <v>0</v>
      </c>
      <c r="T434" s="145">
        <f t="shared" si="93"/>
        <v>0</v>
      </c>
    </row>
    <row r="435" spans="1:20" x14ac:dyDescent="0.25">
      <c r="A435" s="126">
        <f>'05-2021'!A441</f>
        <v>44334.916666665624</v>
      </c>
      <c r="B435" s="177">
        <v>88.272999999999996</v>
      </c>
      <c r="C435" s="178">
        <v>2746.5078919999996</v>
      </c>
      <c r="D435" s="177">
        <v>0</v>
      </c>
      <c r="E435" s="178">
        <v>0</v>
      </c>
      <c r="F435" s="179">
        <f t="shared" si="81"/>
        <v>88.272999999999996</v>
      </c>
      <c r="G435" s="179">
        <f t="shared" si="82"/>
        <v>2746.5078919999996</v>
      </c>
      <c r="H435" s="142">
        <f>'05-2021'!P441</f>
        <v>34.689999999999941</v>
      </c>
      <c r="I435" s="180">
        <f t="shared" si="83"/>
        <v>53.583000000000055</v>
      </c>
      <c r="J435" s="143">
        <f t="shared" si="84"/>
        <v>31.113793481585532</v>
      </c>
      <c r="K435" s="241">
        <v>3</v>
      </c>
      <c r="L435" s="144">
        <f t="shared" si="85"/>
        <v>39.299999999999997</v>
      </c>
      <c r="M435" s="143">
        <f t="shared" si="87"/>
        <v>39.467726077497858</v>
      </c>
      <c r="N435" s="143">
        <f t="shared" si="88"/>
        <v>0</v>
      </c>
      <c r="O435" s="143">
        <f t="shared" si="89"/>
        <v>21.206728953433903</v>
      </c>
      <c r="P435" s="143">
        <f t="shared" si="90"/>
        <v>29.301283654346502</v>
      </c>
      <c r="Q435" s="143">
        <f t="shared" si="91"/>
        <v>0</v>
      </c>
      <c r="R435" s="143">
        <f t="shared" si="86"/>
        <v>39.467726077497858</v>
      </c>
      <c r="S435" s="140">
        <f t="shared" si="92"/>
        <v>0</v>
      </c>
      <c r="T435" s="145">
        <f t="shared" si="93"/>
        <v>0</v>
      </c>
    </row>
    <row r="436" spans="1:20" x14ac:dyDescent="0.25">
      <c r="A436" s="126">
        <f>'05-2021'!A442</f>
        <v>44334.958333332288</v>
      </c>
      <c r="B436" s="177">
        <v>138.72999999999999</v>
      </c>
      <c r="C436" s="178">
        <v>3221.3105999999998</v>
      </c>
      <c r="D436" s="177">
        <v>0</v>
      </c>
      <c r="E436" s="178">
        <v>0</v>
      </c>
      <c r="F436" s="179">
        <f t="shared" si="81"/>
        <v>138.72999999999999</v>
      </c>
      <c r="G436" s="179">
        <f t="shared" si="82"/>
        <v>3221.3105999999998</v>
      </c>
      <c r="H436" s="142">
        <f>'05-2021'!P442</f>
        <v>0</v>
      </c>
      <c r="I436" s="180">
        <f t="shared" si="83"/>
        <v>138.72999999999999</v>
      </c>
      <c r="J436" s="143">
        <f t="shared" si="84"/>
        <v>23.22</v>
      </c>
      <c r="K436" s="241">
        <v>3</v>
      </c>
      <c r="L436" s="144">
        <f t="shared" si="85"/>
        <v>39.299999999999997</v>
      </c>
      <c r="M436" s="143">
        <f t="shared" si="87"/>
        <v>39.467726077497858</v>
      </c>
      <c r="N436" s="143">
        <f t="shared" si="88"/>
        <v>0</v>
      </c>
      <c r="O436" s="143">
        <f t="shared" si="89"/>
        <v>21.206728953433903</v>
      </c>
      <c r="P436" s="143">
        <f t="shared" si="90"/>
        <v>29.301283654346502</v>
      </c>
      <c r="Q436" s="143">
        <f t="shared" si="91"/>
        <v>0</v>
      </c>
      <c r="R436" s="143">
        <f t="shared" si="86"/>
        <v>39.467726077497858</v>
      </c>
      <c r="S436" s="140">
        <f t="shared" si="92"/>
        <v>0</v>
      </c>
      <c r="T436" s="145">
        <f t="shared" si="93"/>
        <v>0</v>
      </c>
    </row>
    <row r="437" spans="1:20" x14ac:dyDescent="0.25">
      <c r="A437" s="126">
        <f>'05-2021'!A443</f>
        <v>44334.999999998952</v>
      </c>
      <c r="B437" s="177">
        <v>207.2</v>
      </c>
      <c r="C437" s="178">
        <v>4351.2</v>
      </c>
      <c r="D437" s="177">
        <v>0</v>
      </c>
      <c r="E437" s="178">
        <v>0</v>
      </c>
      <c r="F437" s="179">
        <f t="shared" si="81"/>
        <v>207.2</v>
      </c>
      <c r="G437" s="179">
        <f t="shared" si="82"/>
        <v>4351.2</v>
      </c>
      <c r="H437" s="142">
        <f>'05-2021'!P443</f>
        <v>0</v>
      </c>
      <c r="I437" s="180">
        <f t="shared" si="83"/>
        <v>207.2</v>
      </c>
      <c r="J437" s="143">
        <f t="shared" si="84"/>
        <v>21</v>
      </c>
      <c r="K437" s="241">
        <v>3</v>
      </c>
      <c r="L437" s="144">
        <f t="shared" si="85"/>
        <v>39.299999999999997</v>
      </c>
      <c r="M437" s="143">
        <f t="shared" si="87"/>
        <v>39.467726077497858</v>
      </c>
      <c r="N437" s="143">
        <f t="shared" si="88"/>
        <v>0</v>
      </c>
      <c r="O437" s="143">
        <f t="shared" si="89"/>
        <v>21.206728953433903</v>
      </c>
      <c r="P437" s="143">
        <f t="shared" si="90"/>
        <v>29.301283654346502</v>
      </c>
      <c r="Q437" s="143">
        <f t="shared" si="91"/>
        <v>0</v>
      </c>
      <c r="R437" s="143">
        <f t="shared" si="86"/>
        <v>39.467726077497858</v>
      </c>
      <c r="S437" s="140">
        <f t="shared" si="92"/>
        <v>0</v>
      </c>
      <c r="T437" s="145">
        <f t="shared" si="93"/>
        <v>0</v>
      </c>
    </row>
    <row r="438" spans="1:20" x14ac:dyDescent="0.25">
      <c r="A438" s="126">
        <f>'05-2021'!A444</f>
        <v>44335.041666665617</v>
      </c>
      <c r="B438" s="177">
        <v>220.2</v>
      </c>
      <c r="C438" s="178">
        <v>4536.12</v>
      </c>
      <c r="D438" s="177">
        <v>11.138999999999999</v>
      </c>
      <c r="E438" s="178">
        <v>229.459</v>
      </c>
      <c r="F438" s="179">
        <f t="shared" si="81"/>
        <v>209.06099999999998</v>
      </c>
      <c r="G438" s="179">
        <f t="shared" si="82"/>
        <v>4306.6610000000001</v>
      </c>
      <c r="H438" s="142">
        <f>'05-2021'!P444</f>
        <v>0</v>
      </c>
      <c r="I438" s="180">
        <f t="shared" si="83"/>
        <v>209.06099999999998</v>
      </c>
      <c r="J438" s="143">
        <f t="shared" si="84"/>
        <v>20.600021046488827</v>
      </c>
      <c r="K438" s="241">
        <v>2.98</v>
      </c>
      <c r="L438" s="144">
        <f t="shared" si="85"/>
        <v>39.091999999999999</v>
      </c>
      <c r="M438" s="143">
        <f t="shared" si="87"/>
        <v>39.467726077497858</v>
      </c>
      <c r="N438" s="143">
        <f t="shared" si="88"/>
        <v>0</v>
      </c>
      <c r="O438" s="143">
        <f t="shared" si="89"/>
        <v>21.206728953433903</v>
      </c>
      <c r="P438" s="143">
        <f t="shared" si="90"/>
        <v>29.301283654346502</v>
      </c>
      <c r="Q438" s="143">
        <f t="shared" si="91"/>
        <v>0</v>
      </c>
      <c r="R438" s="143">
        <f t="shared" si="86"/>
        <v>39.467726077497858</v>
      </c>
      <c r="S438" s="140">
        <f t="shared" si="92"/>
        <v>0</v>
      </c>
      <c r="T438" s="145">
        <f t="shared" si="93"/>
        <v>0</v>
      </c>
    </row>
    <row r="439" spans="1:20" x14ac:dyDescent="0.25">
      <c r="A439" s="126">
        <f>'05-2021'!A445</f>
        <v>44335.083333332281</v>
      </c>
      <c r="B439" s="177">
        <v>198.20000000000002</v>
      </c>
      <c r="C439" s="178">
        <v>3778.1052</v>
      </c>
      <c r="D439" s="177">
        <v>0</v>
      </c>
      <c r="E439" s="178">
        <v>0</v>
      </c>
      <c r="F439" s="179">
        <f t="shared" si="81"/>
        <v>198.20000000000002</v>
      </c>
      <c r="G439" s="179">
        <f t="shared" si="82"/>
        <v>3778.1052</v>
      </c>
      <c r="H439" s="142">
        <f>'05-2021'!P445</f>
        <v>0</v>
      </c>
      <c r="I439" s="180">
        <f t="shared" si="83"/>
        <v>198.20000000000002</v>
      </c>
      <c r="J439" s="143">
        <f t="shared" si="84"/>
        <v>19.062084762865791</v>
      </c>
      <c r="K439" s="241">
        <v>2.98</v>
      </c>
      <c r="L439" s="144">
        <f t="shared" si="85"/>
        <v>39.091999999999999</v>
      </c>
      <c r="M439" s="143">
        <f t="shared" si="87"/>
        <v>39.467726077497858</v>
      </c>
      <c r="N439" s="143">
        <f t="shared" si="88"/>
        <v>0</v>
      </c>
      <c r="O439" s="143">
        <f t="shared" si="89"/>
        <v>21.206728953433903</v>
      </c>
      <c r="P439" s="143">
        <f t="shared" si="90"/>
        <v>29.301283654346502</v>
      </c>
      <c r="Q439" s="143">
        <f t="shared" si="91"/>
        <v>0</v>
      </c>
      <c r="R439" s="143">
        <f t="shared" si="86"/>
        <v>39.467726077497858</v>
      </c>
      <c r="S439" s="140">
        <f t="shared" si="92"/>
        <v>0</v>
      </c>
      <c r="T439" s="145">
        <f t="shared" si="93"/>
        <v>0</v>
      </c>
    </row>
    <row r="440" spans="1:20" x14ac:dyDescent="0.25">
      <c r="A440" s="126">
        <f>'05-2021'!A446</f>
        <v>44335.124999998945</v>
      </c>
      <c r="B440" s="177">
        <v>188.26600000000002</v>
      </c>
      <c r="C440" s="178">
        <v>3423.0826499999998</v>
      </c>
      <c r="D440" s="177">
        <v>0</v>
      </c>
      <c r="E440" s="178">
        <v>0</v>
      </c>
      <c r="F440" s="179">
        <f t="shared" si="81"/>
        <v>188.26600000000002</v>
      </c>
      <c r="G440" s="179">
        <f t="shared" si="82"/>
        <v>3423.0826499999998</v>
      </c>
      <c r="H440" s="142">
        <f>'05-2021'!P446</f>
        <v>6.1399999999999864</v>
      </c>
      <c r="I440" s="180">
        <f t="shared" si="83"/>
        <v>182.12600000000003</v>
      </c>
      <c r="J440" s="143">
        <f t="shared" si="84"/>
        <v>18.182160613174972</v>
      </c>
      <c r="K440" s="241">
        <v>2.98</v>
      </c>
      <c r="L440" s="144">
        <f t="shared" si="85"/>
        <v>39.091999999999999</v>
      </c>
      <c r="M440" s="143">
        <f t="shared" si="87"/>
        <v>39.467726077497858</v>
      </c>
      <c r="N440" s="143">
        <f t="shared" si="88"/>
        <v>0</v>
      </c>
      <c r="O440" s="143">
        <f t="shared" si="89"/>
        <v>21.206728953433903</v>
      </c>
      <c r="P440" s="143">
        <f t="shared" si="90"/>
        <v>29.301283654346502</v>
      </c>
      <c r="Q440" s="143">
        <f t="shared" si="91"/>
        <v>0</v>
      </c>
      <c r="R440" s="143">
        <f t="shared" si="86"/>
        <v>39.467726077497858</v>
      </c>
      <c r="S440" s="140">
        <f t="shared" si="92"/>
        <v>0</v>
      </c>
      <c r="T440" s="145">
        <f t="shared" si="93"/>
        <v>0</v>
      </c>
    </row>
    <row r="441" spans="1:20" x14ac:dyDescent="0.25">
      <c r="A441" s="126">
        <f>'05-2021'!A447</f>
        <v>44335.166666665609</v>
      </c>
      <c r="B441" s="177">
        <v>182.53299999999999</v>
      </c>
      <c r="C441" s="178">
        <v>3139.244549</v>
      </c>
      <c r="D441" s="177">
        <v>0</v>
      </c>
      <c r="E441" s="178">
        <v>0</v>
      </c>
      <c r="F441" s="179">
        <f t="shared" si="81"/>
        <v>182.53299999999999</v>
      </c>
      <c r="G441" s="179">
        <f t="shared" si="82"/>
        <v>3139.244549</v>
      </c>
      <c r="H441" s="142">
        <f>'05-2021'!P447</f>
        <v>48.069999999999993</v>
      </c>
      <c r="I441" s="180">
        <f t="shared" si="83"/>
        <v>134.46299999999999</v>
      </c>
      <c r="J441" s="143">
        <f t="shared" si="84"/>
        <v>17.198230177556937</v>
      </c>
      <c r="K441" s="241">
        <v>2.98</v>
      </c>
      <c r="L441" s="144">
        <f t="shared" si="85"/>
        <v>39.091999999999999</v>
      </c>
      <c r="M441" s="143">
        <f t="shared" si="87"/>
        <v>39.467726077497858</v>
      </c>
      <c r="N441" s="143">
        <f t="shared" si="88"/>
        <v>0</v>
      </c>
      <c r="O441" s="143">
        <f t="shared" si="89"/>
        <v>21.206728953433903</v>
      </c>
      <c r="P441" s="143">
        <f t="shared" si="90"/>
        <v>29.301283654346502</v>
      </c>
      <c r="Q441" s="143">
        <f t="shared" si="91"/>
        <v>0</v>
      </c>
      <c r="R441" s="143">
        <f t="shared" si="86"/>
        <v>39.467726077497858</v>
      </c>
      <c r="S441" s="140">
        <f t="shared" si="92"/>
        <v>0</v>
      </c>
      <c r="T441" s="145">
        <f t="shared" si="93"/>
        <v>0</v>
      </c>
    </row>
    <row r="442" spans="1:20" x14ac:dyDescent="0.25">
      <c r="A442" s="126">
        <f>'05-2021'!A448</f>
        <v>44335.208333332273</v>
      </c>
      <c r="B442" s="177">
        <v>183.45699999999999</v>
      </c>
      <c r="C442" s="178">
        <v>3324.4596880000004</v>
      </c>
      <c r="D442" s="177">
        <v>0</v>
      </c>
      <c r="E442" s="178">
        <v>0</v>
      </c>
      <c r="F442" s="179">
        <f t="shared" si="81"/>
        <v>183.45699999999999</v>
      </c>
      <c r="G442" s="179">
        <f t="shared" si="82"/>
        <v>3324.4596880000004</v>
      </c>
      <c r="H442" s="142">
        <f>'05-2021'!P448</f>
        <v>51.81</v>
      </c>
      <c r="I442" s="180">
        <f t="shared" si="83"/>
        <v>131.64699999999999</v>
      </c>
      <c r="J442" s="143">
        <f t="shared" si="84"/>
        <v>18.121192911690482</v>
      </c>
      <c r="K442" s="241">
        <v>2.98</v>
      </c>
      <c r="L442" s="144">
        <f t="shared" si="85"/>
        <v>39.091999999999999</v>
      </c>
      <c r="M442" s="143">
        <f t="shared" si="87"/>
        <v>39.467726077497858</v>
      </c>
      <c r="N442" s="143">
        <f t="shared" si="88"/>
        <v>0</v>
      </c>
      <c r="O442" s="143">
        <f t="shared" si="89"/>
        <v>21.206728953433903</v>
      </c>
      <c r="P442" s="143">
        <f t="shared" si="90"/>
        <v>29.301283654346502</v>
      </c>
      <c r="Q442" s="143">
        <f t="shared" si="91"/>
        <v>0</v>
      </c>
      <c r="R442" s="143">
        <f t="shared" si="86"/>
        <v>39.467726077497858</v>
      </c>
      <c r="S442" s="140">
        <f t="shared" si="92"/>
        <v>0</v>
      </c>
      <c r="T442" s="145">
        <f t="shared" si="93"/>
        <v>0</v>
      </c>
    </row>
    <row r="443" spans="1:20" x14ac:dyDescent="0.25">
      <c r="A443" s="126">
        <f>'05-2021'!A449</f>
        <v>44335.249999998938</v>
      </c>
      <c r="B443" s="177">
        <v>192.94799999999998</v>
      </c>
      <c r="C443" s="178">
        <v>3857.0892639999997</v>
      </c>
      <c r="D443" s="177">
        <v>0</v>
      </c>
      <c r="E443" s="178">
        <v>0</v>
      </c>
      <c r="F443" s="179">
        <f t="shared" si="81"/>
        <v>192.94799999999998</v>
      </c>
      <c r="G443" s="179">
        <f t="shared" si="82"/>
        <v>3857.0892639999997</v>
      </c>
      <c r="H443" s="142">
        <f>'05-2021'!P449</f>
        <v>18.939999999999941</v>
      </c>
      <c r="I443" s="180">
        <f t="shared" si="83"/>
        <v>174.00800000000004</v>
      </c>
      <c r="J443" s="143">
        <f t="shared" si="84"/>
        <v>19.990304455086346</v>
      </c>
      <c r="K443" s="241">
        <v>2.98</v>
      </c>
      <c r="L443" s="144">
        <f t="shared" si="85"/>
        <v>39.091999999999999</v>
      </c>
      <c r="M443" s="143">
        <f t="shared" si="87"/>
        <v>39.467726077497858</v>
      </c>
      <c r="N443" s="143">
        <f t="shared" si="88"/>
        <v>0</v>
      </c>
      <c r="O443" s="143">
        <f t="shared" si="89"/>
        <v>21.206728953433903</v>
      </c>
      <c r="P443" s="143">
        <f t="shared" si="90"/>
        <v>29.301283654346502</v>
      </c>
      <c r="Q443" s="143">
        <f t="shared" si="91"/>
        <v>0</v>
      </c>
      <c r="R443" s="143">
        <f t="shared" si="86"/>
        <v>39.467726077497858</v>
      </c>
      <c r="S443" s="140">
        <f t="shared" si="92"/>
        <v>0</v>
      </c>
      <c r="T443" s="145">
        <f t="shared" si="93"/>
        <v>0</v>
      </c>
    </row>
    <row r="444" spans="1:20" x14ac:dyDescent="0.25">
      <c r="A444" s="126">
        <f>'05-2021'!A450</f>
        <v>44335.291666665602</v>
      </c>
      <c r="B444" s="177">
        <v>208.59899999999999</v>
      </c>
      <c r="C444" s="178">
        <v>4962.5446249999995</v>
      </c>
      <c r="D444" s="177">
        <v>0</v>
      </c>
      <c r="E444" s="178">
        <v>0</v>
      </c>
      <c r="F444" s="179">
        <f t="shared" si="81"/>
        <v>208.59899999999999</v>
      </c>
      <c r="G444" s="179">
        <f t="shared" si="82"/>
        <v>4962.5446249999995</v>
      </c>
      <c r="H444" s="142">
        <f>'05-2021'!P450</f>
        <v>0</v>
      </c>
      <c r="I444" s="180">
        <f t="shared" si="83"/>
        <v>208.59899999999999</v>
      </c>
      <c r="J444" s="143">
        <f t="shared" si="84"/>
        <v>23.789877348405312</v>
      </c>
      <c r="K444" s="241">
        <v>2.98</v>
      </c>
      <c r="L444" s="144">
        <f t="shared" si="85"/>
        <v>39.091999999999999</v>
      </c>
      <c r="M444" s="143">
        <f t="shared" si="87"/>
        <v>39.467726077497858</v>
      </c>
      <c r="N444" s="143">
        <f t="shared" si="88"/>
        <v>0</v>
      </c>
      <c r="O444" s="143">
        <f t="shared" si="89"/>
        <v>21.206728953433903</v>
      </c>
      <c r="P444" s="143">
        <f t="shared" si="90"/>
        <v>29.301283654346502</v>
      </c>
      <c r="Q444" s="143">
        <f t="shared" si="91"/>
        <v>0</v>
      </c>
      <c r="R444" s="143">
        <f t="shared" si="86"/>
        <v>39.467726077497858</v>
      </c>
      <c r="S444" s="140">
        <f t="shared" si="92"/>
        <v>0</v>
      </c>
      <c r="T444" s="145">
        <f t="shared" si="93"/>
        <v>0</v>
      </c>
    </row>
    <row r="445" spans="1:20" x14ac:dyDescent="0.25">
      <c r="A445" s="126">
        <f>'05-2021'!A451</f>
        <v>44335.333333332266</v>
      </c>
      <c r="B445" s="177">
        <v>228.95499999999998</v>
      </c>
      <c r="C445" s="178">
        <v>5406.4319650000007</v>
      </c>
      <c r="D445" s="177">
        <v>0</v>
      </c>
      <c r="E445" s="178">
        <v>0</v>
      </c>
      <c r="F445" s="179">
        <f t="shared" si="81"/>
        <v>228.95499999999998</v>
      </c>
      <c r="G445" s="179">
        <f t="shared" si="82"/>
        <v>5406.4319650000007</v>
      </c>
      <c r="H445" s="142">
        <f>'05-2021'!P451</f>
        <v>0</v>
      </c>
      <c r="I445" s="180">
        <f t="shared" si="83"/>
        <v>228.95499999999998</v>
      </c>
      <c r="J445" s="143">
        <f t="shared" si="84"/>
        <v>23.613513419667626</v>
      </c>
      <c r="K445" s="241">
        <v>2.98</v>
      </c>
      <c r="L445" s="144">
        <f t="shared" si="85"/>
        <v>39.091999999999999</v>
      </c>
      <c r="M445" s="143">
        <f t="shared" si="87"/>
        <v>39.467726077497858</v>
      </c>
      <c r="N445" s="143">
        <f t="shared" si="88"/>
        <v>0</v>
      </c>
      <c r="O445" s="143">
        <f t="shared" si="89"/>
        <v>21.206728953433903</v>
      </c>
      <c r="P445" s="143">
        <f t="shared" si="90"/>
        <v>29.301283654346502</v>
      </c>
      <c r="Q445" s="143">
        <f t="shared" si="91"/>
        <v>0</v>
      </c>
      <c r="R445" s="143">
        <f t="shared" si="86"/>
        <v>39.467726077497858</v>
      </c>
      <c r="S445" s="140">
        <f t="shared" si="92"/>
        <v>0</v>
      </c>
      <c r="T445" s="145">
        <f t="shared" si="93"/>
        <v>0</v>
      </c>
    </row>
    <row r="446" spans="1:20" x14ac:dyDescent="0.25">
      <c r="A446" s="126">
        <f>'05-2021'!A452</f>
        <v>44335.37499999893</v>
      </c>
      <c r="B446" s="177">
        <v>215.15</v>
      </c>
      <c r="C446" s="178">
        <v>5367.9925000000003</v>
      </c>
      <c r="D446" s="177">
        <v>0</v>
      </c>
      <c r="E446" s="178">
        <v>0</v>
      </c>
      <c r="F446" s="179">
        <f t="shared" si="81"/>
        <v>215.15</v>
      </c>
      <c r="G446" s="179">
        <f t="shared" si="82"/>
        <v>5367.9925000000003</v>
      </c>
      <c r="H446" s="142">
        <f>'05-2021'!P452</f>
        <v>0</v>
      </c>
      <c r="I446" s="180">
        <f t="shared" si="83"/>
        <v>215.15</v>
      </c>
      <c r="J446" s="143">
        <f t="shared" si="84"/>
        <v>24.95</v>
      </c>
      <c r="K446" s="241">
        <v>2.98</v>
      </c>
      <c r="L446" s="144">
        <f t="shared" si="85"/>
        <v>39.091999999999999</v>
      </c>
      <c r="M446" s="143">
        <f t="shared" si="87"/>
        <v>39.467726077497858</v>
      </c>
      <c r="N446" s="143">
        <f t="shared" si="88"/>
        <v>0</v>
      </c>
      <c r="O446" s="143">
        <f t="shared" si="89"/>
        <v>21.206728953433903</v>
      </c>
      <c r="P446" s="143">
        <f t="shared" si="90"/>
        <v>29.301283654346502</v>
      </c>
      <c r="Q446" s="143">
        <f t="shared" si="91"/>
        <v>0</v>
      </c>
      <c r="R446" s="143">
        <f t="shared" si="86"/>
        <v>39.467726077497858</v>
      </c>
      <c r="S446" s="140">
        <f t="shared" si="92"/>
        <v>0</v>
      </c>
      <c r="T446" s="145">
        <f t="shared" si="93"/>
        <v>0</v>
      </c>
    </row>
    <row r="447" spans="1:20" x14ac:dyDescent="0.25">
      <c r="A447" s="126">
        <f>'05-2021'!A453</f>
        <v>44335.416666665595</v>
      </c>
      <c r="B447" s="177">
        <v>211.97300000000001</v>
      </c>
      <c r="C447" s="178">
        <v>5616.8703889999997</v>
      </c>
      <c r="D447" s="177">
        <v>0</v>
      </c>
      <c r="E447" s="178">
        <v>0</v>
      </c>
      <c r="F447" s="179">
        <f t="shared" si="81"/>
        <v>211.97300000000001</v>
      </c>
      <c r="G447" s="179">
        <f t="shared" si="82"/>
        <v>5616.8703889999997</v>
      </c>
      <c r="H447" s="142">
        <f>'05-2021'!P453</f>
        <v>0</v>
      </c>
      <c r="I447" s="180">
        <f t="shared" si="83"/>
        <v>211.97300000000001</v>
      </c>
      <c r="J447" s="143">
        <f t="shared" si="84"/>
        <v>26.498046397418538</v>
      </c>
      <c r="K447" s="241">
        <v>2.98</v>
      </c>
      <c r="L447" s="144">
        <f t="shared" si="85"/>
        <v>39.091999999999999</v>
      </c>
      <c r="M447" s="143">
        <f t="shared" si="87"/>
        <v>39.467726077497858</v>
      </c>
      <c r="N447" s="143">
        <f t="shared" si="88"/>
        <v>0</v>
      </c>
      <c r="O447" s="143">
        <f t="shared" si="89"/>
        <v>21.206728953433903</v>
      </c>
      <c r="P447" s="143">
        <f t="shared" si="90"/>
        <v>29.301283654346502</v>
      </c>
      <c r="Q447" s="143">
        <f t="shared" si="91"/>
        <v>0</v>
      </c>
      <c r="R447" s="143">
        <f t="shared" si="86"/>
        <v>39.467726077497858</v>
      </c>
      <c r="S447" s="140">
        <f t="shared" si="92"/>
        <v>0</v>
      </c>
      <c r="T447" s="145">
        <f t="shared" si="93"/>
        <v>0</v>
      </c>
    </row>
    <row r="448" spans="1:20" x14ac:dyDescent="0.25">
      <c r="A448" s="126">
        <f>'05-2021'!A454</f>
        <v>44335.458333332259</v>
      </c>
      <c r="B448" s="177">
        <v>222.10900000000001</v>
      </c>
      <c r="C448" s="178">
        <v>6696.7076120000002</v>
      </c>
      <c r="D448" s="177">
        <v>0</v>
      </c>
      <c r="E448" s="178">
        <v>0</v>
      </c>
      <c r="F448" s="179">
        <f t="shared" si="81"/>
        <v>222.10900000000001</v>
      </c>
      <c r="G448" s="179">
        <f t="shared" si="82"/>
        <v>6696.7076120000002</v>
      </c>
      <c r="H448" s="142">
        <f>'05-2021'!P454</f>
        <v>0</v>
      </c>
      <c r="I448" s="180">
        <f t="shared" si="83"/>
        <v>222.10900000000001</v>
      </c>
      <c r="J448" s="143">
        <f t="shared" si="84"/>
        <v>30.150545957165175</v>
      </c>
      <c r="K448" s="241">
        <v>2.98</v>
      </c>
      <c r="L448" s="144">
        <f t="shared" si="85"/>
        <v>39.091999999999999</v>
      </c>
      <c r="M448" s="143">
        <f t="shared" si="87"/>
        <v>39.467726077497858</v>
      </c>
      <c r="N448" s="143">
        <f t="shared" si="88"/>
        <v>0</v>
      </c>
      <c r="O448" s="143">
        <f t="shared" si="89"/>
        <v>21.206728953433903</v>
      </c>
      <c r="P448" s="143">
        <f t="shared" si="90"/>
        <v>29.301283654346502</v>
      </c>
      <c r="Q448" s="143">
        <f t="shared" si="91"/>
        <v>0</v>
      </c>
      <c r="R448" s="143">
        <f t="shared" si="86"/>
        <v>39.467726077497858</v>
      </c>
      <c r="S448" s="140">
        <f t="shared" si="92"/>
        <v>0</v>
      </c>
      <c r="T448" s="145">
        <f t="shared" si="93"/>
        <v>0</v>
      </c>
    </row>
    <row r="449" spans="1:20" x14ac:dyDescent="0.25">
      <c r="A449" s="126">
        <f>'05-2021'!A455</f>
        <v>44335.499999998923</v>
      </c>
      <c r="B449" s="177">
        <v>245.46699999999998</v>
      </c>
      <c r="C449" s="178">
        <v>6528.8766299999997</v>
      </c>
      <c r="D449" s="177">
        <v>0</v>
      </c>
      <c r="E449" s="178">
        <v>0</v>
      </c>
      <c r="F449" s="179">
        <f t="shared" si="81"/>
        <v>245.46699999999998</v>
      </c>
      <c r="G449" s="179">
        <f t="shared" si="82"/>
        <v>6528.8766299999997</v>
      </c>
      <c r="H449" s="142">
        <f>'05-2021'!P455</f>
        <v>0</v>
      </c>
      <c r="I449" s="180">
        <f t="shared" si="83"/>
        <v>245.46699999999998</v>
      </c>
      <c r="J449" s="143">
        <f t="shared" si="84"/>
        <v>26.597777420182755</v>
      </c>
      <c r="K449" s="241">
        <v>2.98</v>
      </c>
      <c r="L449" s="144">
        <f t="shared" si="85"/>
        <v>39.091999999999999</v>
      </c>
      <c r="M449" s="143">
        <f t="shared" si="87"/>
        <v>39.467726077497858</v>
      </c>
      <c r="N449" s="143">
        <f t="shared" si="88"/>
        <v>0</v>
      </c>
      <c r="O449" s="143">
        <f t="shared" si="89"/>
        <v>21.206728953433903</v>
      </c>
      <c r="P449" s="143">
        <f t="shared" si="90"/>
        <v>29.301283654346502</v>
      </c>
      <c r="Q449" s="143">
        <f t="shared" si="91"/>
        <v>0</v>
      </c>
      <c r="R449" s="143">
        <f t="shared" si="86"/>
        <v>39.467726077497858</v>
      </c>
      <c r="S449" s="140">
        <f t="shared" si="92"/>
        <v>0</v>
      </c>
      <c r="T449" s="145">
        <f t="shared" si="93"/>
        <v>0</v>
      </c>
    </row>
    <row r="450" spans="1:20" x14ac:dyDescent="0.25">
      <c r="A450" s="126">
        <f>'05-2021'!A456</f>
        <v>44335.541666665587</v>
      </c>
      <c r="B450" s="177">
        <v>288.67399999999998</v>
      </c>
      <c r="C450" s="178">
        <v>8559.0578719999994</v>
      </c>
      <c r="D450" s="177">
        <v>0</v>
      </c>
      <c r="E450" s="178">
        <v>0</v>
      </c>
      <c r="F450" s="179">
        <f t="shared" si="81"/>
        <v>288.67399999999998</v>
      </c>
      <c r="G450" s="179">
        <f t="shared" si="82"/>
        <v>8559.0578719999994</v>
      </c>
      <c r="H450" s="142">
        <f>'05-2021'!P456</f>
        <v>0</v>
      </c>
      <c r="I450" s="180">
        <f t="shared" si="83"/>
        <v>288.67399999999998</v>
      </c>
      <c r="J450" s="143">
        <f t="shared" si="84"/>
        <v>29.649562731662705</v>
      </c>
      <c r="K450" s="241">
        <v>2.98</v>
      </c>
      <c r="L450" s="144">
        <f t="shared" si="85"/>
        <v>39.091999999999999</v>
      </c>
      <c r="M450" s="143">
        <f t="shared" si="87"/>
        <v>39.467726077497858</v>
      </c>
      <c r="N450" s="143">
        <f t="shared" si="88"/>
        <v>0</v>
      </c>
      <c r="O450" s="143">
        <f t="shared" si="89"/>
        <v>21.206728953433903</v>
      </c>
      <c r="P450" s="143">
        <f t="shared" si="90"/>
        <v>29.301283654346502</v>
      </c>
      <c r="Q450" s="143">
        <f t="shared" si="91"/>
        <v>0</v>
      </c>
      <c r="R450" s="143">
        <f t="shared" si="86"/>
        <v>39.467726077497858</v>
      </c>
      <c r="S450" s="140">
        <f t="shared" si="92"/>
        <v>0</v>
      </c>
      <c r="T450" s="145">
        <f t="shared" si="93"/>
        <v>0</v>
      </c>
    </row>
    <row r="451" spans="1:20" x14ac:dyDescent="0.25">
      <c r="A451" s="126">
        <f>'05-2021'!A457</f>
        <v>44335.583333332252</v>
      </c>
      <c r="B451" s="177">
        <v>330.10899999999998</v>
      </c>
      <c r="C451" s="178">
        <v>9679.7862069999992</v>
      </c>
      <c r="D451" s="177">
        <v>26.158999999999999</v>
      </c>
      <c r="E451" s="178">
        <v>767.06</v>
      </c>
      <c r="F451" s="179">
        <f t="shared" si="81"/>
        <v>303.95</v>
      </c>
      <c r="G451" s="179">
        <f t="shared" si="82"/>
        <v>8912.7262069999997</v>
      </c>
      <c r="H451" s="142">
        <f>'05-2021'!P457</f>
        <v>0</v>
      </c>
      <c r="I451" s="180">
        <f t="shared" si="83"/>
        <v>303.95</v>
      </c>
      <c r="J451" s="143">
        <f t="shared" si="84"/>
        <v>29.323001174535285</v>
      </c>
      <c r="K451" s="241">
        <v>2.98</v>
      </c>
      <c r="L451" s="144">
        <f t="shared" si="85"/>
        <v>39.091999999999999</v>
      </c>
      <c r="M451" s="143">
        <f t="shared" si="87"/>
        <v>39.467726077497858</v>
      </c>
      <c r="N451" s="143">
        <f t="shared" si="88"/>
        <v>0</v>
      </c>
      <c r="O451" s="143">
        <f t="shared" si="89"/>
        <v>21.206728953433903</v>
      </c>
      <c r="P451" s="143">
        <f t="shared" si="90"/>
        <v>29.301283654346502</v>
      </c>
      <c r="Q451" s="143">
        <f t="shared" si="91"/>
        <v>0</v>
      </c>
      <c r="R451" s="143">
        <f t="shared" si="86"/>
        <v>39.467726077497858</v>
      </c>
      <c r="S451" s="140">
        <f t="shared" si="92"/>
        <v>0</v>
      </c>
      <c r="T451" s="145">
        <f t="shared" si="93"/>
        <v>0</v>
      </c>
    </row>
    <row r="452" spans="1:20" x14ac:dyDescent="0.25">
      <c r="A452" s="126">
        <f>'05-2021'!A458</f>
        <v>44335.624999998916</v>
      </c>
      <c r="B452" s="177">
        <v>404.01400000000001</v>
      </c>
      <c r="C452" s="178">
        <v>13774.453315999999</v>
      </c>
      <c r="D452" s="177">
        <v>149.745</v>
      </c>
      <c r="E452" s="178">
        <v>5105.4059999999999</v>
      </c>
      <c r="F452" s="179">
        <f t="shared" si="81"/>
        <v>254.26900000000001</v>
      </c>
      <c r="G452" s="179">
        <f t="shared" si="82"/>
        <v>8669.0473160000001</v>
      </c>
      <c r="H452" s="142">
        <f>'05-2021'!P458</f>
        <v>0</v>
      </c>
      <c r="I452" s="180">
        <f t="shared" si="83"/>
        <v>254.26900000000001</v>
      </c>
      <c r="J452" s="143">
        <f t="shared" si="84"/>
        <v>34.094000117985281</v>
      </c>
      <c r="K452" s="241">
        <v>2.98</v>
      </c>
      <c r="L452" s="144">
        <f t="shared" si="85"/>
        <v>39.091999999999999</v>
      </c>
      <c r="M452" s="143">
        <f t="shared" si="87"/>
        <v>39.467726077497858</v>
      </c>
      <c r="N452" s="143">
        <f t="shared" si="88"/>
        <v>0</v>
      </c>
      <c r="O452" s="143">
        <f t="shared" si="89"/>
        <v>21.206728953433903</v>
      </c>
      <c r="P452" s="143">
        <f t="shared" si="90"/>
        <v>29.301283654346502</v>
      </c>
      <c r="Q452" s="143">
        <f t="shared" si="91"/>
        <v>0</v>
      </c>
      <c r="R452" s="143">
        <f t="shared" si="86"/>
        <v>39.467726077497858</v>
      </c>
      <c r="S452" s="140">
        <f t="shared" si="92"/>
        <v>0</v>
      </c>
      <c r="T452" s="145">
        <f t="shared" si="93"/>
        <v>0</v>
      </c>
    </row>
    <row r="453" spans="1:20" x14ac:dyDescent="0.25">
      <c r="A453" s="126">
        <f>'05-2021'!A459</f>
        <v>44335.66666666558</v>
      </c>
      <c r="B453" s="177">
        <v>257.92</v>
      </c>
      <c r="C453" s="178">
        <v>10107.36896</v>
      </c>
      <c r="D453" s="177">
        <v>126.36</v>
      </c>
      <c r="E453" s="178">
        <v>4951.7960000000003</v>
      </c>
      <c r="F453" s="179">
        <f t="shared" si="81"/>
        <v>131.56</v>
      </c>
      <c r="G453" s="179">
        <f t="shared" si="82"/>
        <v>5155.5729599999995</v>
      </c>
      <c r="H453" s="142">
        <f>'05-2021'!P459</f>
        <v>0</v>
      </c>
      <c r="I453" s="180">
        <f t="shared" si="83"/>
        <v>131.56</v>
      </c>
      <c r="J453" s="143">
        <f t="shared" si="84"/>
        <v>39.187997567649738</v>
      </c>
      <c r="K453" s="241">
        <v>2.98</v>
      </c>
      <c r="L453" s="144">
        <f t="shared" si="85"/>
        <v>39.091999999999999</v>
      </c>
      <c r="M453" s="143">
        <f t="shared" si="87"/>
        <v>39.467726077497858</v>
      </c>
      <c r="N453" s="143">
        <f t="shared" si="88"/>
        <v>0</v>
      </c>
      <c r="O453" s="143">
        <f t="shared" si="89"/>
        <v>21.206728953433903</v>
      </c>
      <c r="P453" s="143">
        <f t="shared" si="90"/>
        <v>29.301283654346502</v>
      </c>
      <c r="Q453" s="143">
        <f t="shared" si="91"/>
        <v>0</v>
      </c>
      <c r="R453" s="143">
        <f t="shared" si="86"/>
        <v>39.467726077497858</v>
      </c>
      <c r="S453" s="140">
        <f t="shared" si="92"/>
        <v>0</v>
      </c>
      <c r="T453" s="145">
        <f t="shared" si="93"/>
        <v>0</v>
      </c>
    </row>
    <row r="454" spans="1:20" x14ac:dyDescent="0.25">
      <c r="A454" s="126">
        <f>'05-2021'!A460</f>
        <v>44335.708333332244</v>
      </c>
      <c r="B454" s="177">
        <v>176.048</v>
      </c>
      <c r="C454" s="178">
        <v>6792.6360320000003</v>
      </c>
      <c r="D454" s="177">
        <v>122.075</v>
      </c>
      <c r="E454" s="178">
        <v>4710.1419999999998</v>
      </c>
      <c r="F454" s="179">
        <f t="shared" si="81"/>
        <v>53.972999999999999</v>
      </c>
      <c r="G454" s="179">
        <f t="shared" si="82"/>
        <v>2082.4940320000005</v>
      </c>
      <c r="H454" s="142">
        <f>'05-2021'!P460</f>
        <v>0</v>
      </c>
      <c r="I454" s="180">
        <f t="shared" si="83"/>
        <v>53.972999999999999</v>
      </c>
      <c r="J454" s="143">
        <f t="shared" si="84"/>
        <v>38.58399629444353</v>
      </c>
      <c r="K454" s="241">
        <v>2.98</v>
      </c>
      <c r="L454" s="144">
        <f t="shared" si="85"/>
        <v>39.091999999999999</v>
      </c>
      <c r="M454" s="143">
        <f t="shared" si="87"/>
        <v>39.467726077497858</v>
      </c>
      <c r="N454" s="143">
        <f t="shared" si="88"/>
        <v>0</v>
      </c>
      <c r="O454" s="143">
        <f t="shared" si="89"/>
        <v>21.206728953433903</v>
      </c>
      <c r="P454" s="143">
        <f t="shared" si="90"/>
        <v>29.301283654346502</v>
      </c>
      <c r="Q454" s="143">
        <f t="shared" si="91"/>
        <v>0</v>
      </c>
      <c r="R454" s="143">
        <f t="shared" si="86"/>
        <v>39.467726077497858</v>
      </c>
      <c r="S454" s="140">
        <f t="shared" si="92"/>
        <v>0</v>
      </c>
      <c r="T454" s="145">
        <f t="shared" si="93"/>
        <v>0</v>
      </c>
    </row>
    <row r="455" spans="1:20" x14ac:dyDescent="0.25">
      <c r="A455" s="126">
        <f>'05-2021'!A461</f>
        <v>44335.749999998909</v>
      </c>
      <c r="B455" s="177">
        <v>62.249000000000002</v>
      </c>
      <c r="C455" s="178">
        <v>13987.039054999999</v>
      </c>
      <c r="D455" s="177">
        <v>62.249000000000002</v>
      </c>
      <c r="E455" s="178">
        <v>13987.039000000001</v>
      </c>
      <c r="F455" s="179">
        <f t="shared" ref="F455:F518" si="94">B455-D455</f>
        <v>0</v>
      </c>
      <c r="G455" s="179">
        <f t="shared" ref="G455:G518" si="95">C455-E455</f>
        <v>5.4999998610583134E-5</v>
      </c>
      <c r="H455" s="142">
        <f>'05-2021'!P461</f>
        <v>0</v>
      </c>
      <c r="I455" s="180">
        <f t="shared" ref="I455:I518" si="96">F455-H455</f>
        <v>0</v>
      </c>
      <c r="J455" s="143">
        <f t="shared" ref="J455:J518" si="97">IF(F455&gt;0,G455/F455,0)</f>
        <v>0</v>
      </c>
      <c r="K455" s="241">
        <v>2.98</v>
      </c>
      <c r="L455" s="144">
        <f t="shared" ref="L455:L518" si="98">IF(AND(MONTH($A$2)&gt;5,MONTH($A$2)&lt;9),(K455*10800)/1000,(K455*10400)/1000)+8.1</f>
        <v>39.091999999999999</v>
      </c>
      <c r="M455" s="143">
        <f t="shared" si="87"/>
        <v>39.467726077497858</v>
      </c>
      <c r="N455" s="143">
        <f t="shared" si="88"/>
        <v>0</v>
      </c>
      <c r="O455" s="143">
        <f t="shared" si="89"/>
        <v>21.206728953433903</v>
      </c>
      <c r="P455" s="143">
        <f t="shared" si="90"/>
        <v>29.301283654346502</v>
      </c>
      <c r="Q455" s="143">
        <f t="shared" si="91"/>
        <v>0</v>
      </c>
      <c r="R455" s="143">
        <f t="shared" ref="R455:R518" si="99">MAX(L455:Q455)</f>
        <v>39.467726077497858</v>
      </c>
      <c r="S455" s="140">
        <f t="shared" si="92"/>
        <v>0</v>
      </c>
      <c r="T455" s="145">
        <f t="shared" si="93"/>
        <v>0</v>
      </c>
    </row>
    <row r="456" spans="1:20" x14ac:dyDescent="0.25">
      <c r="A456" s="126">
        <f>'05-2021'!A462</f>
        <v>44335.791666665573</v>
      </c>
      <c r="B456" s="177">
        <v>142.208</v>
      </c>
      <c r="C456" s="178">
        <v>5430.9235200000003</v>
      </c>
      <c r="D456" s="177">
        <v>142.208</v>
      </c>
      <c r="E456" s="178">
        <v>5430.924</v>
      </c>
      <c r="F456" s="179">
        <f t="shared" si="94"/>
        <v>0</v>
      </c>
      <c r="G456" s="179">
        <f t="shared" si="95"/>
        <v>-4.799999996976112E-4</v>
      </c>
      <c r="H456" s="142">
        <f>'05-2021'!P462</f>
        <v>0</v>
      </c>
      <c r="I456" s="180">
        <f t="shared" si="96"/>
        <v>0</v>
      </c>
      <c r="J456" s="143">
        <f t="shared" si="97"/>
        <v>0</v>
      </c>
      <c r="K456" s="241">
        <v>2.98</v>
      </c>
      <c r="L456" s="144">
        <f t="shared" si="98"/>
        <v>39.091999999999999</v>
      </c>
      <c r="M456" s="143">
        <f t="shared" ref="M456:M519" si="100">M455</f>
        <v>39.467726077497858</v>
      </c>
      <c r="N456" s="143">
        <f t="shared" ref="N456:N519" si="101">N455</f>
        <v>0</v>
      </c>
      <c r="O456" s="143">
        <f t="shared" ref="O456:O519" si="102">O455</f>
        <v>21.206728953433903</v>
      </c>
      <c r="P456" s="143">
        <f t="shared" ref="P456:P519" si="103">P455</f>
        <v>29.301283654346502</v>
      </c>
      <c r="Q456" s="143">
        <f t="shared" ref="Q456:Q519" si="104">Q455</f>
        <v>0</v>
      </c>
      <c r="R456" s="143">
        <f t="shared" si="99"/>
        <v>39.467726077497858</v>
      </c>
      <c r="S456" s="140">
        <f t="shared" si="92"/>
        <v>0</v>
      </c>
      <c r="T456" s="145">
        <f t="shared" si="93"/>
        <v>0</v>
      </c>
    </row>
    <row r="457" spans="1:20" x14ac:dyDescent="0.25">
      <c r="A457" s="126">
        <f>'05-2021'!A463</f>
        <v>44335.833333332237</v>
      </c>
      <c r="B457" s="177">
        <v>146.886</v>
      </c>
      <c r="C457" s="178">
        <v>5308.6069260000004</v>
      </c>
      <c r="D457" s="177">
        <v>146.886</v>
      </c>
      <c r="E457" s="178">
        <v>5308.607</v>
      </c>
      <c r="F457" s="179">
        <f t="shared" si="94"/>
        <v>0</v>
      </c>
      <c r="G457" s="179">
        <f t="shared" si="95"/>
        <v>-7.3999999585794285E-5</v>
      </c>
      <c r="H457" s="142">
        <f>'05-2021'!P463</f>
        <v>0</v>
      </c>
      <c r="I457" s="180">
        <f t="shared" si="96"/>
        <v>0</v>
      </c>
      <c r="J457" s="143">
        <f t="shared" si="97"/>
        <v>0</v>
      </c>
      <c r="K457" s="241">
        <v>2.98</v>
      </c>
      <c r="L457" s="144">
        <f t="shared" si="98"/>
        <v>39.091999999999999</v>
      </c>
      <c r="M457" s="143">
        <f t="shared" si="100"/>
        <v>39.467726077497858</v>
      </c>
      <c r="N457" s="143">
        <f t="shared" si="101"/>
        <v>0</v>
      </c>
      <c r="O457" s="143">
        <f t="shared" si="102"/>
        <v>21.206728953433903</v>
      </c>
      <c r="P457" s="143">
        <f t="shared" si="103"/>
        <v>29.301283654346502</v>
      </c>
      <c r="Q457" s="143">
        <f t="shared" si="104"/>
        <v>0</v>
      </c>
      <c r="R457" s="143">
        <f t="shared" si="99"/>
        <v>39.467726077497858</v>
      </c>
      <c r="S457" s="140">
        <f t="shared" si="92"/>
        <v>0</v>
      </c>
      <c r="T457" s="145">
        <f t="shared" si="93"/>
        <v>0</v>
      </c>
    </row>
    <row r="458" spans="1:20" x14ac:dyDescent="0.25">
      <c r="A458" s="126">
        <f>'05-2021'!A464</f>
        <v>44335.874999998901</v>
      </c>
      <c r="B458" s="177">
        <v>290.30599999999998</v>
      </c>
      <c r="C458" s="178">
        <v>7858.0028080000002</v>
      </c>
      <c r="D458" s="177">
        <v>0</v>
      </c>
      <c r="E458" s="178">
        <v>0</v>
      </c>
      <c r="F458" s="179">
        <f t="shared" si="94"/>
        <v>290.30599999999998</v>
      </c>
      <c r="G458" s="179">
        <f t="shared" si="95"/>
        <v>7858.0028080000002</v>
      </c>
      <c r="H458" s="142">
        <f>'05-2021'!P464</f>
        <v>0</v>
      </c>
      <c r="I458" s="180">
        <f t="shared" si="96"/>
        <v>290.30599999999998</v>
      </c>
      <c r="J458" s="143">
        <f t="shared" si="97"/>
        <v>27.068000000000001</v>
      </c>
      <c r="K458" s="241">
        <v>2.98</v>
      </c>
      <c r="L458" s="144">
        <f t="shared" si="98"/>
        <v>39.091999999999999</v>
      </c>
      <c r="M458" s="143">
        <f t="shared" si="100"/>
        <v>39.467726077497858</v>
      </c>
      <c r="N458" s="143">
        <f t="shared" si="101"/>
        <v>0</v>
      </c>
      <c r="O458" s="143">
        <f t="shared" si="102"/>
        <v>21.206728953433903</v>
      </c>
      <c r="P458" s="143">
        <f t="shared" si="103"/>
        <v>29.301283654346502</v>
      </c>
      <c r="Q458" s="143">
        <f t="shared" si="104"/>
        <v>0</v>
      </c>
      <c r="R458" s="143">
        <f t="shared" si="99"/>
        <v>39.467726077497858</v>
      </c>
      <c r="S458" s="140">
        <f t="shared" si="92"/>
        <v>0</v>
      </c>
      <c r="T458" s="145">
        <f t="shared" si="93"/>
        <v>0</v>
      </c>
    </row>
    <row r="459" spans="1:20" x14ac:dyDescent="0.25">
      <c r="A459" s="126">
        <f>'05-2021'!A465</f>
        <v>44335.916666665566</v>
      </c>
      <c r="B459" s="177">
        <v>244.892</v>
      </c>
      <c r="C459" s="178">
        <v>8497.7523999999994</v>
      </c>
      <c r="D459" s="177">
        <v>207.41499999999999</v>
      </c>
      <c r="E459" s="178">
        <v>7197.3</v>
      </c>
      <c r="F459" s="179">
        <f t="shared" si="94"/>
        <v>37.477000000000004</v>
      </c>
      <c r="G459" s="179">
        <f t="shared" si="95"/>
        <v>1300.4523999999992</v>
      </c>
      <c r="H459" s="142">
        <f>'05-2021'!P465</f>
        <v>0</v>
      </c>
      <c r="I459" s="180">
        <f t="shared" si="96"/>
        <v>37.477000000000004</v>
      </c>
      <c r="J459" s="143">
        <f t="shared" si="97"/>
        <v>34.700013341516105</v>
      </c>
      <c r="K459" s="241">
        <v>2.98</v>
      </c>
      <c r="L459" s="144">
        <f t="shared" si="98"/>
        <v>39.091999999999999</v>
      </c>
      <c r="M459" s="143">
        <f t="shared" si="100"/>
        <v>39.467726077497858</v>
      </c>
      <c r="N459" s="143">
        <f t="shared" si="101"/>
        <v>0</v>
      </c>
      <c r="O459" s="143">
        <f t="shared" si="102"/>
        <v>21.206728953433903</v>
      </c>
      <c r="P459" s="143">
        <f t="shared" si="103"/>
        <v>29.301283654346502</v>
      </c>
      <c r="Q459" s="143">
        <f t="shared" si="104"/>
        <v>0</v>
      </c>
      <c r="R459" s="143">
        <f t="shared" si="99"/>
        <v>39.467726077497858</v>
      </c>
      <c r="S459" s="140">
        <f t="shared" si="92"/>
        <v>0</v>
      </c>
      <c r="T459" s="145">
        <f t="shared" si="93"/>
        <v>0</v>
      </c>
    </row>
    <row r="460" spans="1:20" x14ac:dyDescent="0.25">
      <c r="A460" s="126">
        <f>'05-2021'!A466</f>
        <v>44335.95833333223</v>
      </c>
      <c r="B460" s="177">
        <v>22.946000000000002</v>
      </c>
      <c r="C460" s="178">
        <v>485.97333400000002</v>
      </c>
      <c r="D460" s="177">
        <v>0</v>
      </c>
      <c r="E460" s="178">
        <v>0</v>
      </c>
      <c r="F460" s="179">
        <f t="shared" si="94"/>
        <v>22.946000000000002</v>
      </c>
      <c r="G460" s="179">
        <f t="shared" si="95"/>
        <v>485.97333400000002</v>
      </c>
      <c r="H460" s="142">
        <f>'05-2021'!P466</f>
        <v>0</v>
      </c>
      <c r="I460" s="180">
        <f t="shared" si="96"/>
        <v>22.946000000000002</v>
      </c>
      <c r="J460" s="143">
        <f t="shared" si="97"/>
        <v>21.178999999999998</v>
      </c>
      <c r="K460" s="241">
        <v>2.98</v>
      </c>
      <c r="L460" s="144">
        <f t="shared" si="98"/>
        <v>39.091999999999999</v>
      </c>
      <c r="M460" s="143">
        <f t="shared" si="100"/>
        <v>39.467726077497858</v>
      </c>
      <c r="N460" s="143">
        <f t="shared" si="101"/>
        <v>0</v>
      </c>
      <c r="O460" s="143">
        <f t="shared" si="102"/>
        <v>21.206728953433903</v>
      </c>
      <c r="P460" s="143">
        <f t="shared" si="103"/>
        <v>29.301283654346502</v>
      </c>
      <c r="Q460" s="143">
        <f t="shared" si="104"/>
        <v>0</v>
      </c>
      <c r="R460" s="143">
        <f t="shared" si="99"/>
        <v>39.467726077497858</v>
      </c>
      <c r="S460" s="140">
        <f t="shared" si="92"/>
        <v>0</v>
      </c>
      <c r="T460" s="145">
        <f t="shared" si="93"/>
        <v>0</v>
      </c>
    </row>
    <row r="461" spans="1:20" x14ac:dyDescent="0.25">
      <c r="A461" s="126">
        <f>'05-2021'!A467</f>
        <v>44335.999999998894</v>
      </c>
      <c r="B461" s="177">
        <v>153.63499999999999</v>
      </c>
      <c r="C461" s="178">
        <v>3542.8231000000001</v>
      </c>
      <c r="D461" s="177">
        <v>0</v>
      </c>
      <c r="E461" s="178">
        <v>0</v>
      </c>
      <c r="F461" s="179">
        <f t="shared" si="94"/>
        <v>153.63499999999999</v>
      </c>
      <c r="G461" s="179">
        <f t="shared" si="95"/>
        <v>3542.8231000000001</v>
      </c>
      <c r="H461" s="142">
        <f>'05-2021'!P467</f>
        <v>0</v>
      </c>
      <c r="I461" s="180">
        <f t="shared" si="96"/>
        <v>153.63499999999999</v>
      </c>
      <c r="J461" s="143">
        <f t="shared" si="97"/>
        <v>23.060000000000002</v>
      </c>
      <c r="K461" s="241">
        <v>2.98</v>
      </c>
      <c r="L461" s="144">
        <f t="shared" si="98"/>
        <v>39.091999999999999</v>
      </c>
      <c r="M461" s="143">
        <f t="shared" si="100"/>
        <v>39.467726077497858</v>
      </c>
      <c r="N461" s="143">
        <f t="shared" si="101"/>
        <v>0</v>
      </c>
      <c r="O461" s="143">
        <f t="shared" si="102"/>
        <v>21.206728953433903</v>
      </c>
      <c r="P461" s="143">
        <f t="shared" si="103"/>
        <v>29.301283654346502</v>
      </c>
      <c r="Q461" s="143">
        <f t="shared" si="104"/>
        <v>0</v>
      </c>
      <c r="R461" s="143">
        <f t="shared" si="99"/>
        <v>39.467726077497858</v>
      </c>
      <c r="S461" s="140">
        <f t="shared" si="92"/>
        <v>0</v>
      </c>
      <c r="T461" s="145">
        <f t="shared" si="93"/>
        <v>0</v>
      </c>
    </row>
    <row r="462" spans="1:20" x14ac:dyDescent="0.25">
      <c r="A462" s="126">
        <f>'05-2021'!A468</f>
        <v>44336.041666665558</v>
      </c>
      <c r="B462" s="177">
        <v>175.1</v>
      </c>
      <c r="C462" s="178">
        <v>3806.674</v>
      </c>
      <c r="D462" s="177">
        <v>0</v>
      </c>
      <c r="E462" s="178">
        <v>0</v>
      </c>
      <c r="F462" s="179">
        <f t="shared" si="94"/>
        <v>175.1</v>
      </c>
      <c r="G462" s="179">
        <f t="shared" si="95"/>
        <v>3806.674</v>
      </c>
      <c r="H462" s="142">
        <f>'05-2021'!P468</f>
        <v>0</v>
      </c>
      <c r="I462" s="180">
        <f t="shared" si="96"/>
        <v>175.1</v>
      </c>
      <c r="J462" s="143">
        <f t="shared" si="97"/>
        <v>21.740000000000002</v>
      </c>
      <c r="K462" s="241">
        <v>2.94</v>
      </c>
      <c r="L462" s="144">
        <f t="shared" si="98"/>
        <v>38.676000000000002</v>
      </c>
      <c r="M462" s="143">
        <f t="shared" si="100"/>
        <v>39.467726077497858</v>
      </c>
      <c r="N462" s="143">
        <f t="shared" si="101"/>
        <v>0</v>
      </c>
      <c r="O462" s="143">
        <f t="shared" si="102"/>
        <v>21.206728953433903</v>
      </c>
      <c r="P462" s="143">
        <f t="shared" si="103"/>
        <v>29.301283654346502</v>
      </c>
      <c r="Q462" s="143">
        <f t="shared" si="104"/>
        <v>0</v>
      </c>
      <c r="R462" s="143">
        <f t="shared" si="99"/>
        <v>39.467726077497858</v>
      </c>
      <c r="S462" s="140">
        <f t="shared" si="92"/>
        <v>0</v>
      </c>
      <c r="T462" s="145">
        <f t="shared" si="93"/>
        <v>0</v>
      </c>
    </row>
    <row r="463" spans="1:20" x14ac:dyDescent="0.25">
      <c r="A463" s="126">
        <f>'05-2021'!A469</f>
        <v>44336.083333332223</v>
      </c>
      <c r="B463" s="177">
        <v>145.245</v>
      </c>
      <c r="C463" s="178">
        <v>2851.7279699999999</v>
      </c>
      <c r="D463" s="177">
        <v>0</v>
      </c>
      <c r="E463" s="178">
        <v>0</v>
      </c>
      <c r="F463" s="179">
        <f t="shared" si="94"/>
        <v>145.245</v>
      </c>
      <c r="G463" s="179">
        <f t="shared" si="95"/>
        <v>2851.7279699999999</v>
      </c>
      <c r="H463" s="142">
        <f>'05-2021'!P469</f>
        <v>0</v>
      </c>
      <c r="I463" s="180">
        <f t="shared" si="96"/>
        <v>145.245</v>
      </c>
      <c r="J463" s="143">
        <f t="shared" si="97"/>
        <v>19.633914902406278</v>
      </c>
      <c r="K463" s="241">
        <v>2.94</v>
      </c>
      <c r="L463" s="144">
        <f t="shared" si="98"/>
        <v>38.676000000000002</v>
      </c>
      <c r="M463" s="143">
        <f t="shared" si="100"/>
        <v>39.467726077497858</v>
      </c>
      <c r="N463" s="143">
        <f t="shared" si="101"/>
        <v>0</v>
      </c>
      <c r="O463" s="143">
        <f t="shared" si="102"/>
        <v>21.206728953433903</v>
      </c>
      <c r="P463" s="143">
        <f t="shared" si="103"/>
        <v>29.301283654346502</v>
      </c>
      <c r="Q463" s="143">
        <f t="shared" si="104"/>
        <v>0</v>
      </c>
      <c r="R463" s="143">
        <f t="shared" si="99"/>
        <v>39.467726077497858</v>
      </c>
      <c r="S463" s="140">
        <f t="shared" ref="S463:S526" si="105">IF(J463&gt;R463,J463-R463,0)</f>
        <v>0</v>
      </c>
      <c r="T463" s="145">
        <f t="shared" ref="T463:T526" si="106">IF(S463&lt;&gt;" ",S463*I463,0)</f>
        <v>0</v>
      </c>
    </row>
    <row r="464" spans="1:20" x14ac:dyDescent="0.25">
      <c r="A464" s="126">
        <f>'05-2021'!A470</f>
        <v>44336.124999998887</v>
      </c>
      <c r="B464" s="177">
        <v>127.443</v>
      </c>
      <c r="C464" s="178">
        <v>2334.886047</v>
      </c>
      <c r="D464" s="177">
        <v>0</v>
      </c>
      <c r="E464" s="178">
        <v>0</v>
      </c>
      <c r="F464" s="179">
        <f t="shared" si="94"/>
        <v>127.443</v>
      </c>
      <c r="G464" s="179">
        <f t="shared" si="95"/>
        <v>2334.886047</v>
      </c>
      <c r="H464" s="142">
        <f>'05-2021'!P470</f>
        <v>0</v>
      </c>
      <c r="I464" s="180">
        <f t="shared" si="96"/>
        <v>127.443</v>
      </c>
      <c r="J464" s="143">
        <f t="shared" si="97"/>
        <v>18.321022315858855</v>
      </c>
      <c r="K464" s="241">
        <v>2.94</v>
      </c>
      <c r="L464" s="144">
        <f t="shared" si="98"/>
        <v>38.676000000000002</v>
      </c>
      <c r="M464" s="143">
        <f t="shared" si="100"/>
        <v>39.467726077497858</v>
      </c>
      <c r="N464" s="143">
        <f t="shared" si="101"/>
        <v>0</v>
      </c>
      <c r="O464" s="143">
        <f t="shared" si="102"/>
        <v>21.206728953433903</v>
      </c>
      <c r="P464" s="143">
        <f t="shared" si="103"/>
        <v>29.301283654346502</v>
      </c>
      <c r="Q464" s="143">
        <f t="shared" si="104"/>
        <v>0</v>
      </c>
      <c r="R464" s="143">
        <f t="shared" si="99"/>
        <v>39.467726077497858</v>
      </c>
      <c r="S464" s="140">
        <f t="shared" si="105"/>
        <v>0</v>
      </c>
      <c r="T464" s="145">
        <f t="shared" si="106"/>
        <v>0</v>
      </c>
    </row>
    <row r="465" spans="1:20" x14ac:dyDescent="0.25">
      <c r="A465" s="126">
        <f>'05-2021'!A471</f>
        <v>44336.166666665551</v>
      </c>
      <c r="B465" s="177">
        <v>120.27</v>
      </c>
      <c r="C465" s="178">
        <v>2055.44958</v>
      </c>
      <c r="D465" s="177">
        <v>0</v>
      </c>
      <c r="E465" s="178">
        <v>0</v>
      </c>
      <c r="F465" s="179">
        <f t="shared" si="94"/>
        <v>120.27</v>
      </c>
      <c r="G465" s="179">
        <f t="shared" si="95"/>
        <v>2055.44958</v>
      </c>
      <c r="H465" s="142">
        <f>'05-2021'!P471</f>
        <v>0</v>
      </c>
      <c r="I465" s="180">
        <f t="shared" si="96"/>
        <v>120.27</v>
      </c>
      <c r="J465" s="143">
        <f t="shared" si="97"/>
        <v>17.090293339985035</v>
      </c>
      <c r="K465" s="241">
        <v>2.94</v>
      </c>
      <c r="L465" s="144">
        <f t="shared" si="98"/>
        <v>38.676000000000002</v>
      </c>
      <c r="M465" s="143">
        <f t="shared" si="100"/>
        <v>39.467726077497858</v>
      </c>
      <c r="N465" s="143">
        <f t="shared" si="101"/>
        <v>0</v>
      </c>
      <c r="O465" s="143">
        <f t="shared" si="102"/>
        <v>21.206728953433903</v>
      </c>
      <c r="P465" s="143">
        <f t="shared" si="103"/>
        <v>29.301283654346502</v>
      </c>
      <c r="Q465" s="143">
        <f t="shared" si="104"/>
        <v>0</v>
      </c>
      <c r="R465" s="143">
        <f t="shared" si="99"/>
        <v>39.467726077497858</v>
      </c>
      <c r="S465" s="140">
        <f t="shared" si="105"/>
        <v>0</v>
      </c>
      <c r="T465" s="145">
        <f t="shared" si="106"/>
        <v>0</v>
      </c>
    </row>
    <row r="466" spans="1:20" x14ac:dyDescent="0.25">
      <c r="A466" s="126">
        <f>'05-2021'!A472</f>
        <v>44336.208333332215</v>
      </c>
      <c r="B466" s="177">
        <v>124.898</v>
      </c>
      <c r="C466" s="178">
        <v>2219.34195</v>
      </c>
      <c r="D466" s="177">
        <v>0</v>
      </c>
      <c r="E466" s="178">
        <v>0</v>
      </c>
      <c r="F466" s="179">
        <f t="shared" si="94"/>
        <v>124.898</v>
      </c>
      <c r="G466" s="179">
        <f t="shared" si="95"/>
        <v>2219.34195</v>
      </c>
      <c r="H466" s="142">
        <f>'05-2021'!P472</f>
        <v>0</v>
      </c>
      <c r="I466" s="180">
        <f t="shared" si="96"/>
        <v>124.898</v>
      </c>
      <c r="J466" s="143">
        <f t="shared" si="97"/>
        <v>17.769235296001536</v>
      </c>
      <c r="K466" s="241">
        <v>2.94</v>
      </c>
      <c r="L466" s="144">
        <f t="shared" si="98"/>
        <v>38.676000000000002</v>
      </c>
      <c r="M466" s="143">
        <f t="shared" si="100"/>
        <v>39.467726077497858</v>
      </c>
      <c r="N466" s="143">
        <f t="shared" si="101"/>
        <v>0</v>
      </c>
      <c r="O466" s="143">
        <f t="shared" si="102"/>
        <v>21.206728953433903</v>
      </c>
      <c r="P466" s="143">
        <f t="shared" si="103"/>
        <v>29.301283654346502</v>
      </c>
      <c r="Q466" s="143">
        <f t="shared" si="104"/>
        <v>0</v>
      </c>
      <c r="R466" s="143">
        <f t="shared" si="99"/>
        <v>39.467726077497858</v>
      </c>
      <c r="S466" s="140">
        <f t="shared" si="105"/>
        <v>0</v>
      </c>
      <c r="T466" s="145">
        <f t="shared" si="106"/>
        <v>0</v>
      </c>
    </row>
    <row r="467" spans="1:20" x14ac:dyDescent="0.25">
      <c r="A467" s="126">
        <f>'05-2021'!A473</f>
        <v>44336.24999999888</v>
      </c>
      <c r="B467" s="177">
        <v>133.79599999999999</v>
      </c>
      <c r="C467" s="178">
        <v>2497.6270799999998</v>
      </c>
      <c r="D467" s="177">
        <v>0</v>
      </c>
      <c r="E467" s="178">
        <v>0</v>
      </c>
      <c r="F467" s="179">
        <f t="shared" si="94"/>
        <v>133.79599999999999</v>
      </c>
      <c r="G467" s="179">
        <f t="shared" si="95"/>
        <v>2497.6270799999998</v>
      </c>
      <c r="H467" s="142">
        <f>'05-2021'!P473</f>
        <v>0</v>
      </c>
      <c r="I467" s="180">
        <f t="shared" si="96"/>
        <v>133.79599999999999</v>
      </c>
      <c r="J467" s="143">
        <f t="shared" si="97"/>
        <v>18.667427127866304</v>
      </c>
      <c r="K467" s="241">
        <v>2.94</v>
      </c>
      <c r="L467" s="144">
        <f t="shared" si="98"/>
        <v>38.676000000000002</v>
      </c>
      <c r="M467" s="143">
        <f t="shared" si="100"/>
        <v>39.467726077497858</v>
      </c>
      <c r="N467" s="143">
        <f t="shared" si="101"/>
        <v>0</v>
      </c>
      <c r="O467" s="143">
        <f t="shared" si="102"/>
        <v>21.206728953433903</v>
      </c>
      <c r="P467" s="143">
        <f t="shared" si="103"/>
        <v>29.301283654346502</v>
      </c>
      <c r="Q467" s="143">
        <f t="shared" si="104"/>
        <v>0</v>
      </c>
      <c r="R467" s="143">
        <f t="shared" si="99"/>
        <v>39.467726077497858</v>
      </c>
      <c r="S467" s="140">
        <f t="shared" si="105"/>
        <v>0</v>
      </c>
      <c r="T467" s="145">
        <f t="shared" si="106"/>
        <v>0</v>
      </c>
    </row>
    <row r="468" spans="1:20" x14ac:dyDescent="0.25">
      <c r="A468" s="126">
        <f>'05-2021'!A474</f>
        <v>44336.291666665544</v>
      </c>
      <c r="B468" s="177">
        <v>159.49700000000001</v>
      </c>
      <c r="C468" s="178">
        <v>3667.7966750000001</v>
      </c>
      <c r="D468" s="177">
        <v>0</v>
      </c>
      <c r="E468" s="178">
        <v>0</v>
      </c>
      <c r="F468" s="179">
        <f t="shared" si="94"/>
        <v>159.49700000000001</v>
      </c>
      <c r="G468" s="179">
        <f t="shared" si="95"/>
        <v>3667.7966750000001</v>
      </c>
      <c r="H468" s="142">
        <f>'05-2021'!P474</f>
        <v>0</v>
      </c>
      <c r="I468" s="180">
        <f t="shared" si="96"/>
        <v>159.49700000000001</v>
      </c>
      <c r="J468" s="143">
        <f t="shared" si="97"/>
        <v>22.996022965949201</v>
      </c>
      <c r="K468" s="241">
        <v>2.94</v>
      </c>
      <c r="L468" s="144">
        <f t="shared" si="98"/>
        <v>38.676000000000002</v>
      </c>
      <c r="M468" s="143">
        <f t="shared" si="100"/>
        <v>39.467726077497858</v>
      </c>
      <c r="N468" s="143">
        <f t="shared" si="101"/>
        <v>0</v>
      </c>
      <c r="O468" s="143">
        <f t="shared" si="102"/>
        <v>21.206728953433903</v>
      </c>
      <c r="P468" s="143">
        <f t="shared" si="103"/>
        <v>29.301283654346502</v>
      </c>
      <c r="Q468" s="143">
        <f t="shared" si="104"/>
        <v>0</v>
      </c>
      <c r="R468" s="143">
        <f t="shared" si="99"/>
        <v>39.467726077497858</v>
      </c>
      <c r="S468" s="140">
        <f t="shared" si="105"/>
        <v>0</v>
      </c>
      <c r="T468" s="145">
        <f t="shared" si="106"/>
        <v>0</v>
      </c>
    </row>
    <row r="469" spans="1:20" x14ac:dyDescent="0.25">
      <c r="A469" s="126">
        <f>'05-2021'!A475</f>
        <v>44336.333333332208</v>
      </c>
      <c r="B469" s="177">
        <v>187.465</v>
      </c>
      <c r="C469" s="178">
        <v>4200.7779799999998</v>
      </c>
      <c r="D469" s="177">
        <v>0</v>
      </c>
      <c r="E469" s="178">
        <v>0</v>
      </c>
      <c r="F469" s="179">
        <f t="shared" si="94"/>
        <v>187.465</v>
      </c>
      <c r="G469" s="179">
        <f t="shared" si="95"/>
        <v>4200.7779799999998</v>
      </c>
      <c r="H469" s="142">
        <f>'05-2021'!P475</f>
        <v>0</v>
      </c>
      <c r="I469" s="180">
        <f t="shared" si="96"/>
        <v>187.465</v>
      </c>
      <c r="J469" s="143">
        <f t="shared" si="97"/>
        <v>22.408332115328193</v>
      </c>
      <c r="K469" s="241">
        <v>2.94</v>
      </c>
      <c r="L469" s="144">
        <f t="shared" si="98"/>
        <v>38.676000000000002</v>
      </c>
      <c r="M469" s="143">
        <f t="shared" si="100"/>
        <v>39.467726077497858</v>
      </c>
      <c r="N469" s="143">
        <f t="shared" si="101"/>
        <v>0</v>
      </c>
      <c r="O469" s="143">
        <f t="shared" si="102"/>
        <v>21.206728953433903</v>
      </c>
      <c r="P469" s="143">
        <f t="shared" si="103"/>
        <v>29.301283654346502</v>
      </c>
      <c r="Q469" s="143">
        <f t="shared" si="104"/>
        <v>0</v>
      </c>
      <c r="R469" s="143">
        <f t="shared" si="99"/>
        <v>39.467726077497858</v>
      </c>
      <c r="S469" s="140">
        <f t="shared" si="105"/>
        <v>0</v>
      </c>
      <c r="T469" s="145">
        <f t="shared" si="106"/>
        <v>0</v>
      </c>
    </row>
    <row r="470" spans="1:20" x14ac:dyDescent="0.25">
      <c r="A470" s="126">
        <f>'05-2021'!A476</f>
        <v>44336.374999998872</v>
      </c>
      <c r="B470" s="177">
        <v>207.03</v>
      </c>
      <c r="C470" s="178">
        <v>4772.8696200000004</v>
      </c>
      <c r="D470" s="177">
        <v>0</v>
      </c>
      <c r="E470" s="178">
        <v>0</v>
      </c>
      <c r="F470" s="179">
        <f t="shared" si="94"/>
        <v>207.03</v>
      </c>
      <c r="G470" s="179">
        <f t="shared" si="95"/>
        <v>4772.8696200000004</v>
      </c>
      <c r="H470" s="142">
        <f>'05-2021'!P476</f>
        <v>0</v>
      </c>
      <c r="I470" s="180">
        <f t="shared" si="96"/>
        <v>207.03</v>
      </c>
      <c r="J470" s="143">
        <f t="shared" si="97"/>
        <v>23.054000000000002</v>
      </c>
      <c r="K470" s="241">
        <v>2.94</v>
      </c>
      <c r="L470" s="144">
        <f t="shared" si="98"/>
        <v>38.676000000000002</v>
      </c>
      <c r="M470" s="143">
        <f t="shared" si="100"/>
        <v>39.467726077497858</v>
      </c>
      <c r="N470" s="143">
        <f t="shared" si="101"/>
        <v>0</v>
      </c>
      <c r="O470" s="143">
        <f t="shared" si="102"/>
        <v>21.206728953433903</v>
      </c>
      <c r="P470" s="143">
        <f t="shared" si="103"/>
        <v>29.301283654346502</v>
      </c>
      <c r="Q470" s="143">
        <f t="shared" si="104"/>
        <v>0</v>
      </c>
      <c r="R470" s="143">
        <f t="shared" si="99"/>
        <v>39.467726077497858</v>
      </c>
      <c r="S470" s="140">
        <f t="shared" si="105"/>
        <v>0</v>
      </c>
      <c r="T470" s="145">
        <f t="shared" si="106"/>
        <v>0</v>
      </c>
    </row>
    <row r="471" spans="1:20" x14ac:dyDescent="0.25">
      <c r="A471" s="126">
        <f>'05-2021'!A477</f>
        <v>44336.416666665536</v>
      </c>
      <c r="B471" s="177">
        <v>406.16399999999999</v>
      </c>
      <c r="C471" s="178">
        <v>9830.3872919999994</v>
      </c>
      <c r="D471" s="177">
        <v>179.20599999999999</v>
      </c>
      <c r="E471" s="178">
        <v>4337.3180000000002</v>
      </c>
      <c r="F471" s="179">
        <f t="shared" si="94"/>
        <v>226.958</v>
      </c>
      <c r="G471" s="179">
        <f t="shared" si="95"/>
        <v>5493.0692919999992</v>
      </c>
      <c r="H471" s="142">
        <f>'05-2021'!P477</f>
        <v>0</v>
      </c>
      <c r="I471" s="180">
        <f t="shared" si="96"/>
        <v>226.958</v>
      </c>
      <c r="J471" s="143">
        <f t="shared" si="97"/>
        <v>24.203021228597358</v>
      </c>
      <c r="K471" s="241">
        <v>2.94</v>
      </c>
      <c r="L471" s="144">
        <f t="shared" si="98"/>
        <v>38.676000000000002</v>
      </c>
      <c r="M471" s="143">
        <f t="shared" si="100"/>
        <v>39.467726077497858</v>
      </c>
      <c r="N471" s="143">
        <f t="shared" si="101"/>
        <v>0</v>
      </c>
      <c r="O471" s="143">
        <f t="shared" si="102"/>
        <v>21.206728953433903</v>
      </c>
      <c r="P471" s="143">
        <f t="shared" si="103"/>
        <v>29.301283654346502</v>
      </c>
      <c r="Q471" s="143">
        <f t="shared" si="104"/>
        <v>0</v>
      </c>
      <c r="R471" s="143">
        <f t="shared" si="99"/>
        <v>39.467726077497858</v>
      </c>
      <c r="S471" s="140">
        <f t="shared" si="105"/>
        <v>0</v>
      </c>
      <c r="T471" s="145">
        <f t="shared" si="106"/>
        <v>0</v>
      </c>
    </row>
    <row r="472" spans="1:20" x14ac:dyDescent="0.25">
      <c r="A472" s="126">
        <f>'05-2021'!A478</f>
        <v>44336.458333332201</v>
      </c>
      <c r="B472" s="177">
        <v>417.221</v>
      </c>
      <c r="C472" s="178">
        <v>11059.277047</v>
      </c>
      <c r="D472" s="177">
        <v>198.43</v>
      </c>
      <c r="E472" s="178">
        <v>5259.7950000000001</v>
      </c>
      <c r="F472" s="179">
        <f t="shared" si="94"/>
        <v>218.791</v>
      </c>
      <c r="G472" s="179">
        <f t="shared" si="95"/>
        <v>5799.4820469999995</v>
      </c>
      <c r="H472" s="142">
        <f>'05-2021'!P478</f>
        <v>0</v>
      </c>
      <c r="I472" s="180">
        <f t="shared" si="96"/>
        <v>218.791</v>
      </c>
      <c r="J472" s="143">
        <f t="shared" si="97"/>
        <v>26.506949769414646</v>
      </c>
      <c r="K472" s="241">
        <v>2.94</v>
      </c>
      <c r="L472" s="144">
        <f t="shared" si="98"/>
        <v>38.676000000000002</v>
      </c>
      <c r="M472" s="143">
        <f t="shared" si="100"/>
        <v>39.467726077497858</v>
      </c>
      <c r="N472" s="143">
        <f t="shared" si="101"/>
        <v>0</v>
      </c>
      <c r="O472" s="143">
        <f t="shared" si="102"/>
        <v>21.206728953433903</v>
      </c>
      <c r="P472" s="143">
        <f t="shared" si="103"/>
        <v>29.301283654346502</v>
      </c>
      <c r="Q472" s="143">
        <f t="shared" si="104"/>
        <v>0</v>
      </c>
      <c r="R472" s="143">
        <f t="shared" si="99"/>
        <v>39.467726077497858</v>
      </c>
      <c r="S472" s="140">
        <f t="shared" si="105"/>
        <v>0</v>
      </c>
      <c r="T472" s="145">
        <f t="shared" si="106"/>
        <v>0</v>
      </c>
    </row>
    <row r="473" spans="1:20" x14ac:dyDescent="0.25">
      <c r="A473" s="126">
        <f>'05-2021'!A479</f>
        <v>44336.499999998865</v>
      </c>
      <c r="B473" s="177">
        <v>350.30900000000003</v>
      </c>
      <c r="C473" s="178">
        <v>11091.833866999999</v>
      </c>
      <c r="D473" s="177">
        <v>196.64500000000001</v>
      </c>
      <c r="E473" s="178">
        <v>6226.3710000000001</v>
      </c>
      <c r="F473" s="179">
        <f t="shared" si="94"/>
        <v>153.66400000000002</v>
      </c>
      <c r="G473" s="179">
        <f t="shared" si="95"/>
        <v>4865.4628669999993</v>
      </c>
      <c r="H473" s="142">
        <f>'05-2021'!P479</f>
        <v>0</v>
      </c>
      <c r="I473" s="180">
        <f t="shared" si="96"/>
        <v>153.66400000000002</v>
      </c>
      <c r="J473" s="143">
        <f t="shared" si="97"/>
        <v>31.662997624687623</v>
      </c>
      <c r="K473" s="241">
        <v>2.94</v>
      </c>
      <c r="L473" s="144">
        <f t="shared" si="98"/>
        <v>38.676000000000002</v>
      </c>
      <c r="M473" s="143">
        <f t="shared" si="100"/>
        <v>39.467726077497858</v>
      </c>
      <c r="N473" s="143">
        <f t="shared" si="101"/>
        <v>0</v>
      </c>
      <c r="O473" s="143">
        <f t="shared" si="102"/>
        <v>21.206728953433903</v>
      </c>
      <c r="P473" s="143">
        <f t="shared" si="103"/>
        <v>29.301283654346502</v>
      </c>
      <c r="Q473" s="143">
        <f t="shared" si="104"/>
        <v>0</v>
      </c>
      <c r="R473" s="143">
        <f t="shared" si="99"/>
        <v>39.467726077497858</v>
      </c>
      <c r="S473" s="140">
        <f t="shared" si="105"/>
        <v>0</v>
      </c>
      <c r="T473" s="145">
        <f t="shared" si="106"/>
        <v>0</v>
      </c>
    </row>
    <row r="474" spans="1:20" x14ac:dyDescent="0.25">
      <c r="A474" s="126">
        <f>'05-2021'!A480</f>
        <v>44336.541666665529</v>
      </c>
      <c r="B474" s="177">
        <v>377.40199999999999</v>
      </c>
      <c r="C474" s="178">
        <v>16820.429737999999</v>
      </c>
      <c r="D474" s="177">
        <v>149.26</v>
      </c>
      <c r="E474" s="178">
        <v>6652.3689999999997</v>
      </c>
      <c r="F474" s="179">
        <f t="shared" si="94"/>
        <v>228.142</v>
      </c>
      <c r="G474" s="179">
        <f t="shared" si="95"/>
        <v>10168.060738</v>
      </c>
      <c r="H474" s="142">
        <f>'05-2021'!P480</f>
        <v>0</v>
      </c>
      <c r="I474" s="180">
        <f t="shared" si="96"/>
        <v>228.142</v>
      </c>
      <c r="J474" s="143">
        <f t="shared" si="97"/>
        <v>44.568999737005903</v>
      </c>
      <c r="K474" s="241">
        <v>2.94</v>
      </c>
      <c r="L474" s="144">
        <f t="shared" si="98"/>
        <v>38.676000000000002</v>
      </c>
      <c r="M474" s="143">
        <f t="shared" si="100"/>
        <v>39.467726077497858</v>
      </c>
      <c r="N474" s="143">
        <f t="shared" si="101"/>
        <v>0</v>
      </c>
      <c r="O474" s="143">
        <f t="shared" si="102"/>
        <v>21.206728953433903</v>
      </c>
      <c r="P474" s="143">
        <f t="shared" si="103"/>
        <v>29.301283654346502</v>
      </c>
      <c r="Q474" s="143">
        <f t="shared" si="104"/>
        <v>0</v>
      </c>
      <c r="R474" s="143">
        <f t="shared" si="99"/>
        <v>39.467726077497858</v>
      </c>
      <c r="S474" s="140">
        <f t="shared" si="105"/>
        <v>5.1012736595080455</v>
      </c>
      <c r="T474" s="145">
        <f t="shared" si="106"/>
        <v>1163.8147752274845</v>
      </c>
    </row>
    <row r="475" spans="1:20" x14ac:dyDescent="0.25">
      <c r="A475" s="126">
        <f>'05-2021'!A481</f>
        <v>44336.583333332193</v>
      </c>
      <c r="B475" s="177">
        <v>236.92699999999999</v>
      </c>
      <c r="C475" s="178">
        <v>7554.4173950000004</v>
      </c>
      <c r="D475" s="177">
        <v>111.06</v>
      </c>
      <c r="E475" s="178">
        <v>3541.1480000000001</v>
      </c>
      <c r="F475" s="179">
        <f t="shared" si="94"/>
        <v>125.86699999999999</v>
      </c>
      <c r="G475" s="179">
        <f t="shared" si="95"/>
        <v>4013.2693950000003</v>
      </c>
      <c r="H475" s="142">
        <f>'05-2021'!P481</f>
        <v>0</v>
      </c>
      <c r="I475" s="180">
        <f t="shared" si="96"/>
        <v>125.86699999999999</v>
      </c>
      <c r="J475" s="143">
        <f t="shared" si="97"/>
        <v>31.885000794489425</v>
      </c>
      <c r="K475" s="241">
        <v>2.94</v>
      </c>
      <c r="L475" s="144">
        <f t="shared" si="98"/>
        <v>38.676000000000002</v>
      </c>
      <c r="M475" s="143">
        <f t="shared" si="100"/>
        <v>39.467726077497858</v>
      </c>
      <c r="N475" s="143">
        <f t="shared" si="101"/>
        <v>0</v>
      </c>
      <c r="O475" s="143">
        <f t="shared" si="102"/>
        <v>21.206728953433903</v>
      </c>
      <c r="P475" s="143">
        <f t="shared" si="103"/>
        <v>29.301283654346502</v>
      </c>
      <c r="Q475" s="143">
        <f t="shared" si="104"/>
        <v>0</v>
      </c>
      <c r="R475" s="143">
        <f t="shared" si="99"/>
        <v>39.467726077497858</v>
      </c>
      <c r="S475" s="140">
        <f t="shared" si="105"/>
        <v>0</v>
      </c>
      <c r="T475" s="145">
        <f t="shared" si="106"/>
        <v>0</v>
      </c>
    </row>
    <row r="476" spans="1:20" x14ac:dyDescent="0.25">
      <c r="A476" s="126">
        <f>'05-2021'!A482</f>
        <v>44336.624999998858</v>
      </c>
      <c r="B476" s="177">
        <v>170.83</v>
      </c>
      <c r="C476" s="178">
        <v>4418.1762900000003</v>
      </c>
      <c r="D476" s="177">
        <v>0</v>
      </c>
      <c r="E476" s="178">
        <v>0</v>
      </c>
      <c r="F476" s="179">
        <f t="shared" si="94"/>
        <v>170.83</v>
      </c>
      <c r="G476" s="179">
        <f t="shared" si="95"/>
        <v>4418.1762900000003</v>
      </c>
      <c r="H476" s="142">
        <f>'05-2021'!P482</f>
        <v>0</v>
      </c>
      <c r="I476" s="180">
        <f t="shared" si="96"/>
        <v>170.83</v>
      </c>
      <c r="J476" s="143">
        <f t="shared" si="97"/>
        <v>25.863</v>
      </c>
      <c r="K476" s="241">
        <v>2.94</v>
      </c>
      <c r="L476" s="144">
        <f t="shared" si="98"/>
        <v>38.676000000000002</v>
      </c>
      <c r="M476" s="143">
        <f t="shared" si="100"/>
        <v>39.467726077497858</v>
      </c>
      <c r="N476" s="143">
        <f t="shared" si="101"/>
        <v>0</v>
      </c>
      <c r="O476" s="143">
        <f t="shared" si="102"/>
        <v>21.206728953433903</v>
      </c>
      <c r="P476" s="143">
        <f t="shared" si="103"/>
        <v>29.301283654346502</v>
      </c>
      <c r="Q476" s="143">
        <f t="shared" si="104"/>
        <v>0</v>
      </c>
      <c r="R476" s="143">
        <f t="shared" si="99"/>
        <v>39.467726077497858</v>
      </c>
      <c r="S476" s="140">
        <f t="shared" si="105"/>
        <v>0</v>
      </c>
      <c r="T476" s="145">
        <f t="shared" si="106"/>
        <v>0</v>
      </c>
    </row>
    <row r="477" spans="1:20" x14ac:dyDescent="0.25">
      <c r="A477" s="126">
        <f>'05-2021'!A483</f>
        <v>44336.666666665522</v>
      </c>
      <c r="B477" s="177">
        <v>100.489</v>
      </c>
      <c r="C477" s="178">
        <v>3006.228924</v>
      </c>
      <c r="D477" s="177">
        <v>0</v>
      </c>
      <c r="E477" s="178">
        <v>0</v>
      </c>
      <c r="F477" s="179">
        <f t="shared" si="94"/>
        <v>100.489</v>
      </c>
      <c r="G477" s="179">
        <f t="shared" si="95"/>
        <v>3006.228924</v>
      </c>
      <c r="H477" s="142">
        <f>'05-2021'!P483</f>
        <v>0</v>
      </c>
      <c r="I477" s="180">
        <f t="shared" si="96"/>
        <v>100.489</v>
      </c>
      <c r="J477" s="143">
        <f t="shared" si="97"/>
        <v>29.916</v>
      </c>
      <c r="K477" s="241">
        <v>2.94</v>
      </c>
      <c r="L477" s="144">
        <f t="shared" si="98"/>
        <v>38.676000000000002</v>
      </c>
      <c r="M477" s="143">
        <f t="shared" si="100"/>
        <v>39.467726077497858</v>
      </c>
      <c r="N477" s="143">
        <f t="shared" si="101"/>
        <v>0</v>
      </c>
      <c r="O477" s="143">
        <f t="shared" si="102"/>
        <v>21.206728953433903</v>
      </c>
      <c r="P477" s="143">
        <f t="shared" si="103"/>
        <v>29.301283654346502</v>
      </c>
      <c r="Q477" s="143">
        <f t="shared" si="104"/>
        <v>0</v>
      </c>
      <c r="R477" s="143">
        <f t="shared" si="99"/>
        <v>39.467726077497858</v>
      </c>
      <c r="S477" s="140">
        <f t="shared" si="105"/>
        <v>0</v>
      </c>
      <c r="T477" s="145">
        <f t="shared" si="106"/>
        <v>0</v>
      </c>
    </row>
    <row r="478" spans="1:20" x14ac:dyDescent="0.25">
      <c r="A478" s="126">
        <f>'05-2021'!A484</f>
        <v>44336.708333332186</v>
      </c>
      <c r="B478" s="177">
        <v>55.947000000000003</v>
      </c>
      <c r="C478" s="178">
        <v>2149.2040050000001</v>
      </c>
      <c r="D478" s="177">
        <v>55.947000000000003</v>
      </c>
      <c r="E478" s="178">
        <v>2149.2040000000002</v>
      </c>
      <c r="F478" s="179">
        <f t="shared" si="94"/>
        <v>0</v>
      </c>
      <c r="G478" s="179">
        <f t="shared" si="95"/>
        <v>4.9999998736893758E-6</v>
      </c>
      <c r="H478" s="142">
        <f>'05-2021'!P484</f>
        <v>0</v>
      </c>
      <c r="I478" s="180">
        <f t="shared" si="96"/>
        <v>0</v>
      </c>
      <c r="J478" s="143">
        <f t="shared" si="97"/>
        <v>0</v>
      </c>
      <c r="K478" s="241">
        <v>2.94</v>
      </c>
      <c r="L478" s="144">
        <f t="shared" si="98"/>
        <v>38.676000000000002</v>
      </c>
      <c r="M478" s="143">
        <f t="shared" si="100"/>
        <v>39.467726077497858</v>
      </c>
      <c r="N478" s="143">
        <f t="shared" si="101"/>
        <v>0</v>
      </c>
      <c r="O478" s="143">
        <f t="shared" si="102"/>
        <v>21.206728953433903</v>
      </c>
      <c r="P478" s="143">
        <f t="shared" si="103"/>
        <v>29.301283654346502</v>
      </c>
      <c r="Q478" s="143">
        <f t="shared" si="104"/>
        <v>0</v>
      </c>
      <c r="R478" s="143">
        <f t="shared" si="99"/>
        <v>39.467726077497858</v>
      </c>
      <c r="S478" s="140">
        <f t="shared" si="105"/>
        <v>0</v>
      </c>
      <c r="T478" s="145">
        <f t="shared" si="106"/>
        <v>0</v>
      </c>
    </row>
    <row r="479" spans="1:20" x14ac:dyDescent="0.25">
      <c r="A479" s="126">
        <f>'05-2021'!A485</f>
        <v>44336.74999999885</v>
      </c>
      <c r="B479" s="177">
        <v>56.622999999999998</v>
      </c>
      <c r="C479" s="178">
        <v>2102.0722519999999</v>
      </c>
      <c r="D479" s="177">
        <v>56.622999999999998</v>
      </c>
      <c r="E479" s="178">
        <v>2102.0720000000001</v>
      </c>
      <c r="F479" s="179">
        <f t="shared" si="94"/>
        <v>0</v>
      </c>
      <c r="G479" s="179">
        <f t="shared" si="95"/>
        <v>2.5199999981850851E-4</v>
      </c>
      <c r="H479" s="142">
        <f>'05-2021'!P485</f>
        <v>0</v>
      </c>
      <c r="I479" s="180">
        <f t="shared" si="96"/>
        <v>0</v>
      </c>
      <c r="J479" s="143">
        <f t="shared" si="97"/>
        <v>0</v>
      </c>
      <c r="K479" s="241">
        <v>2.94</v>
      </c>
      <c r="L479" s="144">
        <f t="shared" si="98"/>
        <v>38.676000000000002</v>
      </c>
      <c r="M479" s="143">
        <f t="shared" si="100"/>
        <v>39.467726077497858</v>
      </c>
      <c r="N479" s="143">
        <f t="shared" si="101"/>
        <v>0</v>
      </c>
      <c r="O479" s="143">
        <f t="shared" si="102"/>
        <v>21.206728953433903</v>
      </c>
      <c r="P479" s="143">
        <f t="shared" si="103"/>
        <v>29.301283654346502</v>
      </c>
      <c r="Q479" s="143">
        <f t="shared" si="104"/>
        <v>0</v>
      </c>
      <c r="R479" s="143">
        <f t="shared" si="99"/>
        <v>39.467726077497858</v>
      </c>
      <c r="S479" s="140">
        <f t="shared" si="105"/>
        <v>0</v>
      </c>
      <c r="T479" s="145">
        <f t="shared" si="106"/>
        <v>0</v>
      </c>
    </row>
    <row r="480" spans="1:20" x14ac:dyDescent="0.25">
      <c r="A480" s="126">
        <f>'05-2021'!A486</f>
        <v>44336.791666665515</v>
      </c>
      <c r="B480" s="177">
        <v>39.750999999999998</v>
      </c>
      <c r="C480" s="178">
        <v>1358.8084329999999</v>
      </c>
      <c r="D480" s="177">
        <v>39.750999999999998</v>
      </c>
      <c r="E480" s="178">
        <v>1358.808</v>
      </c>
      <c r="F480" s="179">
        <f t="shared" si="94"/>
        <v>0</v>
      </c>
      <c r="G480" s="179">
        <f t="shared" si="95"/>
        <v>4.3299999992996163E-4</v>
      </c>
      <c r="H480" s="142">
        <f>'05-2021'!P486</f>
        <v>0</v>
      </c>
      <c r="I480" s="180">
        <f t="shared" si="96"/>
        <v>0</v>
      </c>
      <c r="J480" s="143">
        <f t="shared" si="97"/>
        <v>0</v>
      </c>
      <c r="K480" s="241">
        <v>2.94</v>
      </c>
      <c r="L480" s="144">
        <f t="shared" si="98"/>
        <v>38.676000000000002</v>
      </c>
      <c r="M480" s="143">
        <f t="shared" si="100"/>
        <v>39.467726077497858</v>
      </c>
      <c r="N480" s="143">
        <f t="shared" si="101"/>
        <v>0</v>
      </c>
      <c r="O480" s="143">
        <f t="shared" si="102"/>
        <v>21.206728953433903</v>
      </c>
      <c r="P480" s="143">
        <f t="shared" si="103"/>
        <v>29.301283654346502</v>
      </c>
      <c r="Q480" s="143">
        <f t="shared" si="104"/>
        <v>0</v>
      </c>
      <c r="R480" s="143">
        <f t="shared" si="99"/>
        <v>39.467726077497858</v>
      </c>
      <c r="S480" s="140">
        <f t="shared" si="105"/>
        <v>0</v>
      </c>
      <c r="T480" s="145">
        <f t="shared" si="106"/>
        <v>0</v>
      </c>
    </row>
    <row r="481" spans="1:20" x14ac:dyDescent="0.25">
      <c r="A481" s="126">
        <f>'05-2021'!A487</f>
        <v>44336.833333332179</v>
      </c>
      <c r="B481" s="177">
        <v>10.252000000000001</v>
      </c>
      <c r="C481" s="178">
        <v>323.25581199999999</v>
      </c>
      <c r="D481" s="177">
        <v>10.252000000000001</v>
      </c>
      <c r="E481" s="178">
        <v>323.25599999999997</v>
      </c>
      <c r="F481" s="179">
        <f t="shared" si="94"/>
        <v>0</v>
      </c>
      <c r="G481" s="179">
        <f t="shared" si="95"/>
        <v>-1.8799999998009298E-4</v>
      </c>
      <c r="H481" s="142">
        <f>'05-2021'!P487</f>
        <v>0</v>
      </c>
      <c r="I481" s="180">
        <f t="shared" si="96"/>
        <v>0</v>
      </c>
      <c r="J481" s="143">
        <f t="shared" si="97"/>
        <v>0</v>
      </c>
      <c r="K481" s="241">
        <v>2.94</v>
      </c>
      <c r="L481" s="144">
        <f t="shared" si="98"/>
        <v>38.676000000000002</v>
      </c>
      <c r="M481" s="143">
        <f t="shared" si="100"/>
        <v>39.467726077497858</v>
      </c>
      <c r="N481" s="143">
        <f t="shared" si="101"/>
        <v>0</v>
      </c>
      <c r="O481" s="143">
        <f t="shared" si="102"/>
        <v>21.206728953433903</v>
      </c>
      <c r="P481" s="143">
        <f t="shared" si="103"/>
        <v>29.301283654346502</v>
      </c>
      <c r="Q481" s="143">
        <f t="shared" si="104"/>
        <v>0</v>
      </c>
      <c r="R481" s="143">
        <f t="shared" si="99"/>
        <v>39.467726077497858</v>
      </c>
      <c r="S481" s="140">
        <f t="shared" si="105"/>
        <v>0</v>
      </c>
      <c r="T481" s="145">
        <f t="shared" si="106"/>
        <v>0</v>
      </c>
    </row>
    <row r="482" spans="1:20" x14ac:dyDescent="0.25">
      <c r="A482" s="126">
        <f>'05-2021'!A488</f>
        <v>44336.874999998843</v>
      </c>
      <c r="B482" s="177">
        <v>16.555</v>
      </c>
      <c r="C482" s="178">
        <v>520.12499000000003</v>
      </c>
      <c r="D482" s="177">
        <v>16.555</v>
      </c>
      <c r="E482" s="178">
        <v>520.125</v>
      </c>
      <c r="F482" s="179">
        <f t="shared" si="94"/>
        <v>0</v>
      </c>
      <c r="G482" s="179">
        <f t="shared" si="95"/>
        <v>-9.9999999747524271E-6</v>
      </c>
      <c r="H482" s="142">
        <f>'05-2021'!P488</f>
        <v>0</v>
      </c>
      <c r="I482" s="180">
        <f t="shared" si="96"/>
        <v>0</v>
      </c>
      <c r="J482" s="143">
        <f t="shared" si="97"/>
        <v>0</v>
      </c>
      <c r="K482" s="241">
        <v>2.94</v>
      </c>
      <c r="L482" s="144">
        <f t="shared" si="98"/>
        <v>38.676000000000002</v>
      </c>
      <c r="M482" s="143">
        <f t="shared" si="100"/>
        <v>39.467726077497858</v>
      </c>
      <c r="N482" s="143">
        <f t="shared" si="101"/>
        <v>0</v>
      </c>
      <c r="O482" s="143">
        <f t="shared" si="102"/>
        <v>21.206728953433903</v>
      </c>
      <c r="P482" s="143">
        <f t="shared" si="103"/>
        <v>29.301283654346502</v>
      </c>
      <c r="Q482" s="143">
        <f t="shared" si="104"/>
        <v>0</v>
      </c>
      <c r="R482" s="143">
        <f t="shared" si="99"/>
        <v>39.467726077497858</v>
      </c>
      <c r="S482" s="140">
        <f t="shared" si="105"/>
        <v>0</v>
      </c>
      <c r="T482" s="145">
        <f t="shared" si="106"/>
        <v>0</v>
      </c>
    </row>
    <row r="483" spans="1:20" x14ac:dyDescent="0.25">
      <c r="A483" s="126">
        <f>'05-2021'!A489</f>
        <v>44336.916666665507</v>
      </c>
      <c r="B483" s="177">
        <v>36.924999999999997</v>
      </c>
      <c r="C483" s="178">
        <v>1106.605325</v>
      </c>
      <c r="D483" s="177">
        <v>30.216999999999999</v>
      </c>
      <c r="E483" s="178">
        <v>905.58600000000001</v>
      </c>
      <c r="F483" s="179">
        <f t="shared" si="94"/>
        <v>6.7079999999999984</v>
      </c>
      <c r="G483" s="179">
        <f t="shared" si="95"/>
        <v>201.01932499999998</v>
      </c>
      <c r="H483" s="142">
        <f>'05-2021'!P489</f>
        <v>0</v>
      </c>
      <c r="I483" s="180">
        <f t="shared" si="96"/>
        <v>6.7079999999999984</v>
      </c>
      <c r="J483" s="143">
        <f t="shared" si="97"/>
        <v>29.967102713178299</v>
      </c>
      <c r="K483" s="241">
        <v>2.94</v>
      </c>
      <c r="L483" s="144">
        <f t="shared" si="98"/>
        <v>38.676000000000002</v>
      </c>
      <c r="M483" s="143">
        <f t="shared" si="100"/>
        <v>39.467726077497858</v>
      </c>
      <c r="N483" s="143">
        <f t="shared" si="101"/>
        <v>0</v>
      </c>
      <c r="O483" s="143">
        <f t="shared" si="102"/>
        <v>21.206728953433903</v>
      </c>
      <c r="P483" s="143">
        <f t="shared" si="103"/>
        <v>29.301283654346502</v>
      </c>
      <c r="Q483" s="143">
        <f t="shared" si="104"/>
        <v>0</v>
      </c>
      <c r="R483" s="143">
        <f t="shared" si="99"/>
        <v>39.467726077497858</v>
      </c>
      <c r="S483" s="140">
        <f t="shared" si="105"/>
        <v>0</v>
      </c>
      <c r="T483" s="145">
        <f t="shared" si="106"/>
        <v>0</v>
      </c>
    </row>
    <row r="484" spans="1:20" x14ac:dyDescent="0.25">
      <c r="A484" s="126">
        <f>'05-2021'!A490</f>
        <v>44336.958333332172</v>
      </c>
      <c r="B484" s="177">
        <v>8.5749999999999993</v>
      </c>
      <c r="C484" s="178">
        <v>53.533724999999997</v>
      </c>
      <c r="D484" s="177">
        <v>0</v>
      </c>
      <c r="E484" s="178">
        <v>0</v>
      </c>
      <c r="F484" s="179">
        <f t="shared" si="94"/>
        <v>8.5749999999999993</v>
      </c>
      <c r="G484" s="179">
        <f t="shared" si="95"/>
        <v>53.533724999999997</v>
      </c>
      <c r="H484" s="142">
        <f>'05-2021'!P490</f>
        <v>0</v>
      </c>
      <c r="I484" s="180">
        <f t="shared" si="96"/>
        <v>8.5749999999999993</v>
      </c>
      <c r="J484" s="143">
        <f t="shared" si="97"/>
        <v>6.2430000000000003</v>
      </c>
      <c r="K484" s="241">
        <v>2.94</v>
      </c>
      <c r="L484" s="144">
        <f t="shared" si="98"/>
        <v>38.676000000000002</v>
      </c>
      <c r="M484" s="143">
        <f t="shared" si="100"/>
        <v>39.467726077497858</v>
      </c>
      <c r="N484" s="143">
        <f t="shared" si="101"/>
        <v>0</v>
      </c>
      <c r="O484" s="143">
        <f t="shared" si="102"/>
        <v>21.206728953433903</v>
      </c>
      <c r="P484" s="143">
        <f t="shared" si="103"/>
        <v>29.301283654346502</v>
      </c>
      <c r="Q484" s="143">
        <f t="shared" si="104"/>
        <v>0</v>
      </c>
      <c r="R484" s="143">
        <f t="shared" si="99"/>
        <v>39.467726077497858</v>
      </c>
      <c r="S484" s="140">
        <f t="shared" si="105"/>
        <v>0</v>
      </c>
      <c r="T484" s="145">
        <f t="shared" si="106"/>
        <v>0</v>
      </c>
    </row>
    <row r="485" spans="1:20" x14ac:dyDescent="0.25">
      <c r="A485" s="126">
        <f>'05-2021'!A491</f>
        <v>44336.999999998836</v>
      </c>
      <c r="B485" s="177">
        <v>65.819999999999993</v>
      </c>
      <c r="C485" s="178">
        <v>1520.442</v>
      </c>
      <c r="D485" s="177">
        <v>0</v>
      </c>
      <c r="E485" s="178">
        <v>0</v>
      </c>
      <c r="F485" s="179">
        <f t="shared" si="94"/>
        <v>65.819999999999993</v>
      </c>
      <c r="G485" s="179">
        <f t="shared" si="95"/>
        <v>1520.442</v>
      </c>
      <c r="H485" s="142">
        <f>'05-2021'!P491</f>
        <v>0</v>
      </c>
      <c r="I485" s="180">
        <f t="shared" si="96"/>
        <v>65.819999999999993</v>
      </c>
      <c r="J485" s="143">
        <f t="shared" si="97"/>
        <v>23.1</v>
      </c>
      <c r="K485" s="241">
        <v>2.94</v>
      </c>
      <c r="L485" s="144">
        <f t="shared" si="98"/>
        <v>38.676000000000002</v>
      </c>
      <c r="M485" s="143">
        <f t="shared" si="100"/>
        <v>39.467726077497858</v>
      </c>
      <c r="N485" s="143">
        <f t="shared" si="101"/>
        <v>0</v>
      </c>
      <c r="O485" s="143">
        <f t="shared" si="102"/>
        <v>21.206728953433903</v>
      </c>
      <c r="P485" s="143">
        <f t="shared" si="103"/>
        <v>29.301283654346502</v>
      </c>
      <c r="Q485" s="143">
        <f t="shared" si="104"/>
        <v>0</v>
      </c>
      <c r="R485" s="143">
        <f t="shared" si="99"/>
        <v>39.467726077497858</v>
      </c>
      <c r="S485" s="140">
        <f t="shared" si="105"/>
        <v>0</v>
      </c>
      <c r="T485" s="145">
        <f t="shared" si="106"/>
        <v>0</v>
      </c>
    </row>
    <row r="486" spans="1:20" x14ac:dyDescent="0.25">
      <c r="A486" s="126">
        <f>'05-2021'!A492</f>
        <v>44337.0416666655</v>
      </c>
      <c r="B486" s="177">
        <v>194</v>
      </c>
      <c r="C486" s="178">
        <v>4006.1</v>
      </c>
      <c r="D486" s="177">
        <v>15.109</v>
      </c>
      <c r="E486" s="178">
        <v>311.99700000000001</v>
      </c>
      <c r="F486" s="179">
        <f t="shared" si="94"/>
        <v>178.89099999999999</v>
      </c>
      <c r="G486" s="179">
        <f t="shared" si="95"/>
        <v>3694.1030000000001</v>
      </c>
      <c r="H486" s="142">
        <f>'05-2021'!P492</f>
        <v>0</v>
      </c>
      <c r="I486" s="180">
        <f t="shared" si="96"/>
        <v>178.89099999999999</v>
      </c>
      <c r="J486" s="143">
        <f t="shared" si="97"/>
        <v>20.650021521485151</v>
      </c>
      <c r="K486" s="241">
        <v>2.92</v>
      </c>
      <c r="L486" s="144">
        <f t="shared" si="98"/>
        <v>38.467999999999996</v>
      </c>
      <c r="M486" s="143">
        <f t="shared" si="100"/>
        <v>39.467726077497858</v>
      </c>
      <c r="N486" s="143">
        <f t="shared" si="101"/>
        <v>0</v>
      </c>
      <c r="O486" s="143">
        <f t="shared" si="102"/>
        <v>21.206728953433903</v>
      </c>
      <c r="P486" s="143">
        <f t="shared" si="103"/>
        <v>29.301283654346502</v>
      </c>
      <c r="Q486" s="143">
        <f t="shared" si="104"/>
        <v>0</v>
      </c>
      <c r="R486" s="143">
        <f t="shared" si="99"/>
        <v>39.467726077497858</v>
      </c>
      <c r="S486" s="140">
        <f t="shared" si="105"/>
        <v>0</v>
      </c>
      <c r="T486" s="145">
        <f t="shared" si="106"/>
        <v>0</v>
      </c>
    </row>
    <row r="487" spans="1:20" x14ac:dyDescent="0.25">
      <c r="A487" s="126">
        <f>'05-2021'!A493</f>
        <v>44337.083333332164</v>
      </c>
      <c r="B487" s="177">
        <v>161</v>
      </c>
      <c r="C487" s="178">
        <v>3025.19</v>
      </c>
      <c r="D487" s="177">
        <v>13.849</v>
      </c>
      <c r="E487" s="178">
        <v>260.22300000000001</v>
      </c>
      <c r="F487" s="179">
        <f t="shared" si="94"/>
        <v>147.15100000000001</v>
      </c>
      <c r="G487" s="179">
        <f t="shared" si="95"/>
        <v>2764.9670000000001</v>
      </c>
      <c r="H487" s="142">
        <f>'05-2021'!P493</f>
        <v>0</v>
      </c>
      <c r="I487" s="180">
        <f t="shared" si="96"/>
        <v>147.15100000000001</v>
      </c>
      <c r="J487" s="143">
        <f t="shared" si="97"/>
        <v>18.789998029235274</v>
      </c>
      <c r="K487" s="241">
        <v>2.92</v>
      </c>
      <c r="L487" s="144">
        <f t="shared" si="98"/>
        <v>38.467999999999996</v>
      </c>
      <c r="M487" s="143">
        <f t="shared" si="100"/>
        <v>39.467726077497858</v>
      </c>
      <c r="N487" s="143">
        <f t="shared" si="101"/>
        <v>0</v>
      </c>
      <c r="O487" s="143">
        <f t="shared" si="102"/>
        <v>21.206728953433903</v>
      </c>
      <c r="P487" s="143">
        <f t="shared" si="103"/>
        <v>29.301283654346502</v>
      </c>
      <c r="Q487" s="143">
        <f t="shared" si="104"/>
        <v>0</v>
      </c>
      <c r="R487" s="143">
        <f t="shared" si="99"/>
        <v>39.467726077497858</v>
      </c>
      <c r="S487" s="140">
        <f t="shared" si="105"/>
        <v>0</v>
      </c>
      <c r="T487" s="145">
        <f t="shared" si="106"/>
        <v>0</v>
      </c>
    </row>
    <row r="488" spans="1:20" x14ac:dyDescent="0.25">
      <c r="A488" s="126">
        <f>'05-2021'!A494</f>
        <v>44337.124999998829</v>
      </c>
      <c r="B488" s="177">
        <v>143.4</v>
      </c>
      <c r="C488" s="178">
        <v>2576.8980000000001</v>
      </c>
      <c r="D488" s="177">
        <v>15.430999999999999</v>
      </c>
      <c r="E488" s="178">
        <v>277.291</v>
      </c>
      <c r="F488" s="179">
        <f t="shared" si="94"/>
        <v>127.96900000000001</v>
      </c>
      <c r="G488" s="179">
        <f t="shared" si="95"/>
        <v>2299.607</v>
      </c>
      <c r="H488" s="142">
        <f>'05-2021'!P494</f>
        <v>0</v>
      </c>
      <c r="I488" s="180">
        <f t="shared" si="96"/>
        <v>127.96900000000001</v>
      </c>
      <c r="J488" s="143">
        <f t="shared" si="97"/>
        <v>17.970031804577669</v>
      </c>
      <c r="K488" s="241">
        <v>2.92</v>
      </c>
      <c r="L488" s="144">
        <f t="shared" si="98"/>
        <v>38.467999999999996</v>
      </c>
      <c r="M488" s="143">
        <f t="shared" si="100"/>
        <v>39.467726077497858</v>
      </c>
      <c r="N488" s="143">
        <f t="shared" si="101"/>
        <v>0</v>
      </c>
      <c r="O488" s="143">
        <f t="shared" si="102"/>
        <v>21.206728953433903</v>
      </c>
      <c r="P488" s="143">
        <f t="shared" si="103"/>
        <v>29.301283654346502</v>
      </c>
      <c r="Q488" s="143">
        <f t="shared" si="104"/>
        <v>0</v>
      </c>
      <c r="R488" s="143">
        <f t="shared" si="99"/>
        <v>39.467726077497858</v>
      </c>
      <c r="S488" s="140">
        <f t="shared" si="105"/>
        <v>0</v>
      </c>
      <c r="T488" s="145">
        <f t="shared" si="106"/>
        <v>0</v>
      </c>
    </row>
    <row r="489" spans="1:20" x14ac:dyDescent="0.25">
      <c r="A489" s="126">
        <f>'05-2021'!A495</f>
        <v>44337.166666665493</v>
      </c>
      <c r="B489" s="177">
        <v>125.33499999999999</v>
      </c>
      <c r="C489" s="178">
        <v>2123.8660749999999</v>
      </c>
      <c r="D489" s="177">
        <v>0</v>
      </c>
      <c r="E489" s="178">
        <v>0</v>
      </c>
      <c r="F489" s="179">
        <f t="shared" si="94"/>
        <v>125.33499999999999</v>
      </c>
      <c r="G489" s="179">
        <f t="shared" si="95"/>
        <v>2123.8660749999999</v>
      </c>
      <c r="H489" s="142">
        <f>'05-2021'!P495</f>
        <v>0</v>
      </c>
      <c r="I489" s="180">
        <f t="shared" si="96"/>
        <v>125.33499999999999</v>
      </c>
      <c r="J489" s="143">
        <f t="shared" si="97"/>
        <v>16.945514620816212</v>
      </c>
      <c r="K489" s="241">
        <v>2.92</v>
      </c>
      <c r="L489" s="144">
        <f t="shared" si="98"/>
        <v>38.467999999999996</v>
      </c>
      <c r="M489" s="143">
        <f t="shared" si="100"/>
        <v>39.467726077497858</v>
      </c>
      <c r="N489" s="143">
        <f t="shared" si="101"/>
        <v>0</v>
      </c>
      <c r="O489" s="143">
        <f t="shared" si="102"/>
        <v>21.206728953433903</v>
      </c>
      <c r="P489" s="143">
        <f t="shared" si="103"/>
        <v>29.301283654346502</v>
      </c>
      <c r="Q489" s="143">
        <f t="shared" si="104"/>
        <v>0</v>
      </c>
      <c r="R489" s="143">
        <f t="shared" si="99"/>
        <v>39.467726077497858</v>
      </c>
      <c r="S489" s="140">
        <f t="shared" si="105"/>
        <v>0</v>
      </c>
      <c r="T489" s="145">
        <f t="shared" si="106"/>
        <v>0</v>
      </c>
    </row>
    <row r="490" spans="1:20" x14ac:dyDescent="0.25">
      <c r="A490" s="126">
        <f>'05-2021'!A496</f>
        <v>44337.208333332157</v>
      </c>
      <c r="B490" s="177">
        <v>131.4</v>
      </c>
      <c r="C490" s="178">
        <v>2296.8719999999998</v>
      </c>
      <c r="D490" s="177">
        <v>7.76</v>
      </c>
      <c r="E490" s="178">
        <v>135.63800000000001</v>
      </c>
      <c r="F490" s="179">
        <f t="shared" si="94"/>
        <v>123.64</v>
      </c>
      <c r="G490" s="179">
        <f t="shared" si="95"/>
        <v>2161.2339999999999</v>
      </c>
      <c r="H490" s="142">
        <f>'05-2021'!P496</f>
        <v>0</v>
      </c>
      <c r="I490" s="180">
        <f t="shared" si="96"/>
        <v>123.64</v>
      </c>
      <c r="J490" s="143">
        <f t="shared" si="97"/>
        <v>17.4800549983824</v>
      </c>
      <c r="K490" s="241">
        <v>2.92</v>
      </c>
      <c r="L490" s="144">
        <f t="shared" si="98"/>
        <v>38.467999999999996</v>
      </c>
      <c r="M490" s="143">
        <f t="shared" si="100"/>
        <v>39.467726077497858</v>
      </c>
      <c r="N490" s="143">
        <f t="shared" si="101"/>
        <v>0</v>
      </c>
      <c r="O490" s="143">
        <f t="shared" si="102"/>
        <v>21.206728953433903</v>
      </c>
      <c r="P490" s="143">
        <f t="shared" si="103"/>
        <v>29.301283654346502</v>
      </c>
      <c r="Q490" s="143">
        <f t="shared" si="104"/>
        <v>0</v>
      </c>
      <c r="R490" s="143">
        <f t="shared" si="99"/>
        <v>39.467726077497858</v>
      </c>
      <c r="S490" s="140">
        <f t="shared" si="105"/>
        <v>0</v>
      </c>
      <c r="T490" s="145">
        <f t="shared" si="106"/>
        <v>0</v>
      </c>
    </row>
    <row r="491" spans="1:20" x14ac:dyDescent="0.25">
      <c r="A491" s="126">
        <f>'05-2021'!A497</f>
        <v>44337.249999998821</v>
      </c>
      <c r="B491" s="177">
        <v>139.9</v>
      </c>
      <c r="C491" s="178">
        <v>2565.7660000000001</v>
      </c>
      <c r="D491" s="177">
        <v>5.04</v>
      </c>
      <c r="E491" s="178">
        <v>92.426000000000002</v>
      </c>
      <c r="F491" s="179">
        <f t="shared" si="94"/>
        <v>134.86000000000001</v>
      </c>
      <c r="G491" s="179">
        <f t="shared" si="95"/>
        <v>2473.34</v>
      </c>
      <c r="H491" s="142">
        <f>'05-2021'!P497</f>
        <v>0</v>
      </c>
      <c r="I491" s="180">
        <f t="shared" si="96"/>
        <v>134.86000000000001</v>
      </c>
      <c r="J491" s="143">
        <f t="shared" si="97"/>
        <v>18.340056354738245</v>
      </c>
      <c r="K491" s="241">
        <v>2.92</v>
      </c>
      <c r="L491" s="144">
        <f t="shared" si="98"/>
        <v>38.467999999999996</v>
      </c>
      <c r="M491" s="143">
        <f t="shared" si="100"/>
        <v>39.467726077497858</v>
      </c>
      <c r="N491" s="143">
        <f t="shared" si="101"/>
        <v>0</v>
      </c>
      <c r="O491" s="143">
        <f t="shared" si="102"/>
        <v>21.206728953433903</v>
      </c>
      <c r="P491" s="143">
        <f t="shared" si="103"/>
        <v>29.301283654346502</v>
      </c>
      <c r="Q491" s="143">
        <f t="shared" si="104"/>
        <v>0</v>
      </c>
      <c r="R491" s="143">
        <f t="shared" si="99"/>
        <v>39.467726077497858</v>
      </c>
      <c r="S491" s="140">
        <f t="shared" si="105"/>
        <v>0</v>
      </c>
      <c r="T491" s="145">
        <f t="shared" si="106"/>
        <v>0</v>
      </c>
    </row>
    <row r="492" spans="1:20" x14ac:dyDescent="0.25">
      <c r="A492" s="126">
        <f>'05-2021'!A498</f>
        <v>44337.291666665486</v>
      </c>
      <c r="B492" s="177">
        <v>156</v>
      </c>
      <c r="C492" s="178">
        <v>3227.64</v>
      </c>
      <c r="D492" s="177">
        <v>3.0110000000000001</v>
      </c>
      <c r="E492" s="178">
        <v>62.292999999999999</v>
      </c>
      <c r="F492" s="179">
        <f t="shared" si="94"/>
        <v>152.989</v>
      </c>
      <c r="G492" s="179">
        <f t="shared" si="95"/>
        <v>3165.3469999999998</v>
      </c>
      <c r="H492" s="142">
        <f>'05-2021'!P498</f>
        <v>0</v>
      </c>
      <c r="I492" s="180">
        <f t="shared" si="96"/>
        <v>152.989</v>
      </c>
      <c r="J492" s="143">
        <f t="shared" si="97"/>
        <v>20.690030002157016</v>
      </c>
      <c r="K492" s="241">
        <v>2.92</v>
      </c>
      <c r="L492" s="144">
        <f t="shared" si="98"/>
        <v>38.467999999999996</v>
      </c>
      <c r="M492" s="143">
        <f t="shared" si="100"/>
        <v>39.467726077497858</v>
      </c>
      <c r="N492" s="143">
        <f t="shared" si="101"/>
        <v>0</v>
      </c>
      <c r="O492" s="143">
        <f t="shared" si="102"/>
        <v>21.206728953433903</v>
      </c>
      <c r="P492" s="143">
        <f t="shared" si="103"/>
        <v>29.301283654346502</v>
      </c>
      <c r="Q492" s="143">
        <f t="shared" si="104"/>
        <v>0</v>
      </c>
      <c r="R492" s="143">
        <f t="shared" si="99"/>
        <v>39.467726077497858</v>
      </c>
      <c r="S492" s="140">
        <f t="shared" si="105"/>
        <v>0</v>
      </c>
      <c r="T492" s="145">
        <f t="shared" si="106"/>
        <v>0</v>
      </c>
    </row>
    <row r="493" spans="1:20" x14ac:dyDescent="0.25">
      <c r="A493" s="126">
        <f>'05-2021'!A499</f>
        <v>44337.33333333215</v>
      </c>
      <c r="B493" s="177">
        <v>184.4</v>
      </c>
      <c r="C493" s="178">
        <v>4224.6040000000003</v>
      </c>
      <c r="D493" s="177">
        <v>3.2810000000000001</v>
      </c>
      <c r="E493" s="178">
        <v>75.171999999999997</v>
      </c>
      <c r="F493" s="179">
        <f t="shared" si="94"/>
        <v>181.119</v>
      </c>
      <c r="G493" s="179">
        <f t="shared" si="95"/>
        <v>4149.4320000000007</v>
      </c>
      <c r="H493" s="142">
        <f>'05-2021'!P499</f>
        <v>0</v>
      </c>
      <c r="I493" s="180">
        <f t="shared" si="96"/>
        <v>181.119</v>
      </c>
      <c r="J493" s="143">
        <f t="shared" si="97"/>
        <v>22.909976313915166</v>
      </c>
      <c r="K493" s="241">
        <v>2.92</v>
      </c>
      <c r="L493" s="144">
        <f t="shared" si="98"/>
        <v>38.467999999999996</v>
      </c>
      <c r="M493" s="143">
        <f t="shared" si="100"/>
        <v>39.467726077497858</v>
      </c>
      <c r="N493" s="143">
        <f t="shared" si="101"/>
        <v>0</v>
      </c>
      <c r="O493" s="143">
        <f t="shared" si="102"/>
        <v>21.206728953433903</v>
      </c>
      <c r="P493" s="143">
        <f t="shared" si="103"/>
        <v>29.301283654346502</v>
      </c>
      <c r="Q493" s="143">
        <f t="shared" si="104"/>
        <v>0</v>
      </c>
      <c r="R493" s="143">
        <f t="shared" si="99"/>
        <v>39.467726077497858</v>
      </c>
      <c r="S493" s="140">
        <f t="shared" si="105"/>
        <v>0</v>
      </c>
      <c r="T493" s="145">
        <f t="shared" si="106"/>
        <v>0</v>
      </c>
    </row>
    <row r="494" spans="1:20" x14ac:dyDescent="0.25">
      <c r="A494" s="126">
        <f>'05-2021'!A500</f>
        <v>44337.374999998814</v>
      </c>
      <c r="B494" s="177">
        <v>199.535</v>
      </c>
      <c r="C494" s="178">
        <v>4675.6690500000004</v>
      </c>
      <c r="D494" s="177">
        <v>0</v>
      </c>
      <c r="E494" s="178">
        <v>0</v>
      </c>
      <c r="F494" s="179">
        <f t="shared" si="94"/>
        <v>199.535</v>
      </c>
      <c r="G494" s="179">
        <f t="shared" si="95"/>
        <v>4675.6690500000004</v>
      </c>
      <c r="H494" s="142">
        <f>'05-2021'!P500</f>
        <v>0</v>
      </c>
      <c r="I494" s="180">
        <f t="shared" si="96"/>
        <v>199.535</v>
      </c>
      <c r="J494" s="143">
        <f t="shared" si="97"/>
        <v>23.43282657177939</v>
      </c>
      <c r="K494" s="241">
        <v>2.92</v>
      </c>
      <c r="L494" s="144">
        <f t="shared" si="98"/>
        <v>38.467999999999996</v>
      </c>
      <c r="M494" s="143">
        <f t="shared" si="100"/>
        <v>39.467726077497858</v>
      </c>
      <c r="N494" s="143">
        <f t="shared" si="101"/>
        <v>0</v>
      </c>
      <c r="O494" s="143">
        <f t="shared" si="102"/>
        <v>21.206728953433903</v>
      </c>
      <c r="P494" s="143">
        <f t="shared" si="103"/>
        <v>29.301283654346502</v>
      </c>
      <c r="Q494" s="143">
        <f t="shared" si="104"/>
        <v>0</v>
      </c>
      <c r="R494" s="143">
        <f t="shared" si="99"/>
        <v>39.467726077497858</v>
      </c>
      <c r="S494" s="140">
        <f t="shared" si="105"/>
        <v>0</v>
      </c>
      <c r="T494" s="145">
        <f t="shared" si="106"/>
        <v>0</v>
      </c>
    </row>
    <row r="495" spans="1:20" x14ac:dyDescent="0.25">
      <c r="A495" s="126">
        <f>'05-2021'!A501</f>
        <v>44337.416666665478</v>
      </c>
      <c r="B495" s="177">
        <v>318.57100000000003</v>
      </c>
      <c r="C495" s="178">
        <v>7099.3547349999999</v>
      </c>
      <c r="D495" s="177">
        <v>95.066000000000003</v>
      </c>
      <c r="E495" s="178">
        <v>2118.5549999999998</v>
      </c>
      <c r="F495" s="179">
        <f t="shared" si="94"/>
        <v>223.50500000000002</v>
      </c>
      <c r="G495" s="179">
        <f t="shared" si="95"/>
        <v>4980.7997350000005</v>
      </c>
      <c r="H495" s="142">
        <f>'05-2021'!P501</f>
        <v>0</v>
      </c>
      <c r="I495" s="180">
        <f t="shared" si="96"/>
        <v>223.50500000000002</v>
      </c>
      <c r="J495" s="143">
        <f t="shared" si="97"/>
        <v>22.284958882351624</v>
      </c>
      <c r="K495" s="241">
        <v>2.92</v>
      </c>
      <c r="L495" s="144">
        <f t="shared" si="98"/>
        <v>38.467999999999996</v>
      </c>
      <c r="M495" s="143">
        <f t="shared" si="100"/>
        <v>39.467726077497858</v>
      </c>
      <c r="N495" s="143">
        <f t="shared" si="101"/>
        <v>0</v>
      </c>
      <c r="O495" s="143">
        <f t="shared" si="102"/>
        <v>21.206728953433903</v>
      </c>
      <c r="P495" s="143">
        <f t="shared" si="103"/>
        <v>29.301283654346502</v>
      </c>
      <c r="Q495" s="143">
        <f t="shared" si="104"/>
        <v>0</v>
      </c>
      <c r="R495" s="143">
        <f t="shared" si="99"/>
        <v>39.467726077497858</v>
      </c>
      <c r="S495" s="140">
        <f t="shared" si="105"/>
        <v>0</v>
      </c>
      <c r="T495" s="145">
        <f t="shared" si="106"/>
        <v>0</v>
      </c>
    </row>
    <row r="496" spans="1:20" x14ac:dyDescent="0.25">
      <c r="A496" s="126">
        <f>'05-2021'!A502</f>
        <v>44337.458333332143</v>
      </c>
      <c r="B496" s="177">
        <v>433.90300000000002</v>
      </c>
      <c r="C496" s="178">
        <v>10722.177033</v>
      </c>
      <c r="D496" s="177">
        <v>176.65799999999999</v>
      </c>
      <c r="E496" s="178">
        <v>4365.4059999999999</v>
      </c>
      <c r="F496" s="179">
        <f t="shared" si="94"/>
        <v>257.245</v>
      </c>
      <c r="G496" s="179">
        <f t="shared" si="95"/>
        <v>6356.771033</v>
      </c>
      <c r="H496" s="142">
        <f>'05-2021'!P502</f>
        <v>0</v>
      </c>
      <c r="I496" s="180">
        <f t="shared" si="96"/>
        <v>257.245</v>
      </c>
      <c r="J496" s="143">
        <f t="shared" si="97"/>
        <v>24.710960496802659</v>
      </c>
      <c r="K496" s="241">
        <v>2.92</v>
      </c>
      <c r="L496" s="144">
        <f t="shared" si="98"/>
        <v>38.467999999999996</v>
      </c>
      <c r="M496" s="143">
        <f t="shared" si="100"/>
        <v>39.467726077497858</v>
      </c>
      <c r="N496" s="143">
        <f t="shared" si="101"/>
        <v>0</v>
      </c>
      <c r="O496" s="143">
        <f t="shared" si="102"/>
        <v>21.206728953433903</v>
      </c>
      <c r="P496" s="143">
        <f t="shared" si="103"/>
        <v>29.301283654346502</v>
      </c>
      <c r="Q496" s="143">
        <f t="shared" si="104"/>
        <v>0</v>
      </c>
      <c r="R496" s="143">
        <f t="shared" si="99"/>
        <v>39.467726077497858</v>
      </c>
      <c r="S496" s="140">
        <f t="shared" si="105"/>
        <v>0</v>
      </c>
      <c r="T496" s="145">
        <f t="shared" si="106"/>
        <v>0</v>
      </c>
    </row>
    <row r="497" spans="1:20" x14ac:dyDescent="0.25">
      <c r="A497" s="126">
        <f>'05-2021'!A503</f>
        <v>44337.499999998807</v>
      </c>
      <c r="B497" s="177">
        <v>455.19400000000002</v>
      </c>
      <c r="C497" s="178">
        <v>11615.185298</v>
      </c>
      <c r="D497" s="177">
        <v>171.185</v>
      </c>
      <c r="E497" s="178">
        <v>4368.1319999999996</v>
      </c>
      <c r="F497" s="179">
        <f t="shared" si="94"/>
        <v>284.00900000000001</v>
      </c>
      <c r="G497" s="179">
        <f t="shared" si="95"/>
        <v>7247.0532980000007</v>
      </c>
      <c r="H497" s="142">
        <f>'05-2021'!P503</f>
        <v>0</v>
      </c>
      <c r="I497" s="180">
        <f t="shared" si="96"/>
        <v>284.00900000000001</v>
      </c>
      <c r="J497" s="143">
        <f t="shared" si="97"/>
        <v>25.516984665978896</v>
      </c>
      <c r="K497" s="241">
        <v>2.92</v>
      </c>
      <c r="L497" s="144">
        <f t="shared" si="98"/>
        <v>38.467999999999996</v>
      </c>
      <c r="M497" s="143">
        <f t="shared" si="100"/>
        <v>39.467726077497858</v>
      </c>
      <c r="N497" s="143">
        <f t="shared" si="101"/>
        <v>0</v>
      </c>
      <c r="O497" s="143">
        <f t="shared" si="102"/>
        <v>21.206728953433903</v>
      </c>
      <c r="P497" s="143">
        <f t="shared" si="103"/>
        <v>29.301283654346502</v>
      </c>
      <c r="Q497" s="143">
        <f t="shared" si="104"/>
        <v>0</v>
      </c>
      <c r="R497" s="143">
        <f t="shared" si="99"/>
        <v>39.467726077497858</v>
      </c>
      <c r="S497" s="140">
        <f t="shared" si="105"/>
        <v>0</v>
      </c>
      <c r="T497" s="145">
        <f t="shared" si="106"/>
        <v>0</v>
      </c>
    </row>
    <row r="498" spans="1:20" x14ac:dyDescent="0.25">
      <c r="A498" s="126">
        <f>'05-2021'!A504</f>
        <v>44337.541666665471</v>
      </c>
      <c r="B498" s="177">
        <v>398.98</v>
      </c>
      <c r="C498" s="178">
        <v>9826.0794399999995</v>
      </c>
      <c r="D498" s="177">
        <v>78.712999999999994</v>
      </c>
      <c r="E498" s="178">
        <v>1938.548</v>
      </c>
      <c r="F498" s="179">
        <f t="shared" si="94"/>
        <v>320.26700000000005</v>
      </c>
      <c r="G498" s="179">
        <f t="shared" si="95"/>
        <v>7887.5314399999997</v>
      </c>
      <c r="H498" s="142">
        <f>'05-2021'!P504</f>
        <v>0</v>
      </c>
      <c r="I498" s="180">
        <f t="shared" si="96"/>
        <v>320.26700000000005</v>
      </c>
      <c r="J498" s="143">
        <f t="shared" si="97"/>
        <v>24.627986773535827</v>
      </c>
      <c r="K498" s="241">
        <v>2.92</v>
      </c>
      <c r="L498" s="144">
        <f t="shared" si="98"/>
        <v>38.467999999999996</v>
      </c>
      <c r="M498" s="143">
        <f t="shared" si="100"/>
        <v>39.467726077497858</v>
      </c>
      <c r="N498" s="143">
        <f t="shared" si="101"/>
        <v>0</v>
      </c>
      <c r="O498" s="143">
        <f t="shared" si="102"/>
        <v>21.206728953433903</v>
      </c>
      <c r="P498" s="143">
        <f t="shared" si="103"/>
        <v>29.301283654346502</v>
      </c>
      <c r="Q498" s="143">
        <f t="shared" si="104"/>
        <v>0</v>
      </c>
      <c r="R498" s="143">
        <f t="shared" si="99"/>
        <v>39.467726077497858</v>
      </c>
      <c r="S498" s="140">
        <f t="shared" si="105"/>
        <v>0</v>
      </c>
      <c r="T498" s="145">
        <f t="shared" si="106"/>
        <v>0</v>
      </c>
    </row>
    <row r="499" spans="1:20" x14ac:dyDescent="0.25">
      <c r="A499" s="126">
        <f>'05-2021'!A505</f>
        <v>44337.583333332135</v>
      </c>
      <c r="B499" s="177">
        <v>310.66899999999998</v>
      </c>
      <c r="C499" s="178">
        <v>10961.023658</v>
      </c>
      <c r="D499" s="177">
        <v>85.174999999999997</v>
      </c>
      <c r="E499" s="178">
        <v>3005.145</v>
      </c>
      <c r="F499" s="179">
        <f t="shared" si="94"/>
        <v>225.49399999999997</v>
      </c>
      <c r="G499" s="179">
        <f t="shared" si="95"/>
        <v>7955.8786579999996</v>
      </c>
      <c r="H499" s="142">
        <f>'05-2021'!P505</f>
        <v>0</v>
      </c>
      <c r="I499" s="180">
        <f t="shared" si="96"/>
        <v>225.49399999999997</v>
      </c>
      <c r="J499" s="143">
        <f t="shared" si="97"/>
        <v>35.281997117439936</v>
      </c>
      <c r="K499" s="241">
        <v>2.92</v>
      </c>
      <c r="L499" s="144">
        <f t="shared" si="98"/>
        <v>38.467999999999996</v>
      </c>
      <c r="M499" s="143">
        <f t="shared" si="100"/>
        <v>39.467726077497858</v>
      </c>
      <c r="N499" s="143">
        <f t="shared" si="101"/>
        <v>0</v>
      </c>
      <c r="O499" s="143">
        <f t="shared" si="102"/>
        <v>21.206728953433903</v>
      </c>
      <c r="P499" s="143">
        <f t="shared" si="103"/>
        <v>29.301283654346502</v>
      </c>
      <c r="Q499" s="143">
        <f t="shared" si="104"/>
        <v>0</v>
      </c>
      <c r="R499" s="143">
        <f t="shared" si="99"/>
        <v>39.467726077497858</v>
      </c>
      <c r="S499" s="140">
        <f t="shared" si="105"/>
        <v>0</v>
      </c>
      <c r="T499" s="145">
        <f t="shared" si="106"/>
        <v>0</v>
      </c>
    </row>
    <row r="500" spans="1:20" x14ac:dyDescent="0.25">
      <c r="A500" s="126">
        <f>'05-2021'!A506</f>
        <v>44337.624999998799</v>
      </c>
      <c r="B500" s="177">
        <v>268.89400000000001</v>
      </c>
      <c r="C500" s="178">
        <v>8908.9960080000001</v>
      </c>
      <c r="D500" s="177">
        <v>59.305</v>
      </c>
      <c r="E500" s="178">
        <v>1964.893</v>
      </c>
      <c r="F500" s="179">
        <f t="shared" si="94"/>
        <v>209.589</v>
      </c>
      <c r="G500" s="179">
        <f t="shared" si="95"/>
        <v>6944.103008</v>
      </c>
      <c r="H500" s="142">
        <f>'05-2021'!P506</f>
        <v>0</v>
      </c>
      <c r="I500" s="180">
        <f t="shared" si="96"/>
        <v>209.589</v>
      </c>
      <c r="J500" s="143">
        <f t="shared" si="97"/>
        <v>33.132001240523117</v>
      </c>
      <c r="K500" s="241">
        <v>2.92</v>
      </c>
      <c r="L500" s="144">
        <f t="shared" si="98"/>
        <v>38.467999999999996</v>
      </c>
      <c r="M500" s="143">
        <f t="shared" si="100"/>
        <v>39.467726077497858</v>
      </c>
      <c r="N500" s="143">
        <f t="shared" si="101"/>
        <v>0</v>
      </c>
      <c r="O500" s="143">
        <f t="shared" si="102"/>
        <v>21.206728953433903</v>
      </c>
      <c r="P500" s="143">
        <f t="shared" si="103"/>
        <v>29.301283654346502</v>
      </c>
      <c r="Q500" s="143">
        <f t="shared" si="104"/>
        <v>0</v>
      </c>
      <c r="R500" s="143">
        <f t="shared" si="99"/>
        <v>39.467726077497858</v>
      </c>
      <c r="S500" s="140">
        <f t="shared" si="105"/>
        <v>0</v>
      </c>
      <c r="T500" s="145">
        <f t="shared" si="106"/>
        <v>0</v>
      </c>
    </row>
    <row r="501" spans="1:20" x14ac:dyDescent="0.25">
      <c r="A501" s="126">
        <f>'05-2021'!A507</f>
        <v>44337.666666665464</v>
      </c>
      <c r="B501" s="177">
        <v>213.298</v>
      </c>
      <c r="C501" s="178">
        <v>7094.2914799999999</v>
      </c>
      <c r="D501" s="177">
        <v>51.935000000000002</v>
      </c>
      <c r="E501" s="178">
        <v>1727.3579999999999</v>
      </c>
      <c r="F501" s="179">
        <f t="shared" si="94"/>
        <v>161.363</v>
      </c>
      <c r="G501" s="179">
        <f t="shared" si="95"/>
        <v>5366.9334799999997</v>
      </c>
      <c r="H501" s="142">
        <f>'05-2021'!P507</f>
        <v>0</v>
      </c>
      <c r="I501" s="180">
        <f t="shared" si="96"/>
        <v>161.363</v>
      </c>
      <c r="J501" s="143">
        <f t="shared" si="97"/>
        <v>33.260000619720749</v>
      </c>
      <c r="K501" s="241">
        <v>2.92</v>
      </c>
      <c r="L501" s="144">
        <f t="shared" si="98"/>
        <v>38.467999999999996</v>
      </c>
      <c r="M501" s="143">
        <f t="shared" si="100"/>
        <v>39.467726077497858</v>
      </c>
      <c r="N501" s="143">
        <f t="shared" si="101"/>
        <v>0</v>
      </c>
      <c r="O501" s="143">
        <f t="shared" si="102"/>
        <v>21.206728953433903</v>
      </c>
      <c r="P501" s="143">
        <f t="shared" si="103"/>
        <v>29.301283654346502</v>
      </c>
      <c r="Q501" s="143">
        <f t="shared" si="104"/>
        <v>0</v>
      </c>
      <c r="R501" s="143">
        <f t="shared" si="99"/>
        <v>39.467726077497858</v>
      </c>
      <c r="S501" s="140">
        <f t="shared" si="105"/>
        <v>0</v>
      </c>
      <c r="T501" s="145">
        <f t="shared" si="106"/>
        <v>0</v>
      </c>
    </row>
    <row r="502" spans="1:20" x14ac:dyDescent="0.25">
      <c r="A502" s="126">
        <f>'05-2021'!A508</f>
        <v>44337.708333332128</v>
      </c>
      <c r="B502" s="177">
        <v>95.07</v>
      </c>
      <c r="C502" s="178">
        <v>3577.3890299999998</v>
      </c>
      <c r="D502" s="177">
        <v>75.2</v>
      </c>
      <c r="E502" s="178">
        <v>2829.701</v>
      </c>
      <c r="F502" s="179">
        <f t="shared" si="94"/>
        <v>19.86999999999999</v>
      </c>
      <c r="G502" s="179">
        <f t="shared" si="95"/>
        <v>747.6880299999998</v>
      </c>
      <c r="H502" s="142">
        <f>'05-2021'!P508</f>
        <v>0</v>
      </c>
      <c r="I502" s="180">
        <f t="shared" si="96"/>
        <v>19.86999999999999</v>
      </c>
      <c r="J502" s="143">
        <f t="shared" si="97"/>
        <v>37.628989934574747</v>
      </c>
      <c r="K502" s="241">
        <v>2.92</v>
      </c>
      <c r="L502" s="144">
        <f t="shared" si="98"/>
        <v>38.467999999999996</v>
      </c>
      <c r="M502" s="143">
        <f t="shared" si="100"/>
        <v>39.467726077497858</v>
      </c>
      <c r="N502" s="143">
        <f t="shared" si="101"/>
        <v>0</v>
      </c>
      <c r="O502" s="143">
        <f t="shared" si="102"/>
        <v>21.206728953433903</v>
      </c>
      <c r="P502" s="143">
        <f t="shared" si="103"/>
        <v>29.301283654346502</v>
      </c>
      <c r="Q502" s="143">
        <f t="shared" si="104"/>
        <v>0</v>
      </c>
      <c r="R502" s="143">
        <f t="shared" si="99"/>
        <v>39.467726077497858</v>
      </c>
      <c r="S502" s="140">
        <f t="shared" si="105"/>
        <v>0</v>
      </c>
      <c r="T502" s="145">
        <f t="shared" si="106"/>
        <v>0</v>
      </c>
    </row>
    <row r="503" spans="1:20" x14ac:dyDescent="0.25">
      <c r="A503" s="126">
        <f>'05-2021'!A509</f>
        <v>44337.749999998792</v>
      </c>
      <c r="B503" s="177">
        <v>27.969000000000001</v>
      </c>
      <c r="C503" s="178">
        <v>977.04107699999997</v>
      </c>
      <c r="D503" s="177">
        <v>27.969000000000001</v>
      </c>
      <c r="E503" s="178">
        <v>977.04100000000005</v>
      </c>
      <c r="F503" s="179">
        <f t="shared" si="94"/>
        <v>0</v>
      </c>
      <c r="G503" s="179">
        <f t="shared" si="95"/>
        <v>7.6999999919280526E-5</v>
      </c>
      <c r="H503" s="142">
        <f>'05-2021'!P509</f>
        <v>0</v>
      </c>
      <c r="I503" s="180">
        <f t="shared" si="96"/>
        <v>0</v>
      </c>
      <c r="J503" s="143">
        <f t="shared" si="97"/>
        <v>0</v>
      </c>
      <c r="K503" s="241">
        <v>2.92</v>
      </c>
      <c r="L503" s="144">
        <f t="shared" si="98"/>
        <v>38.467999999999996</v>
      </c>
      <c r="M503" s="143">
        <f t="shared" si="100"/>
        <v>39.467726077497858</v>
      </c>
      <c r="N503" s="143">
        <f t="shared" si="101"/>
        <v>0</v>
      </c>
      <c r="O503" s="143">
        <f t="shared" si="102"/>
        <v>21.206728953433903</v>
      </c>
      <c r="P503" s="143">
        <f t="shared" si="103"/>
        <v>29.301283654346502</v>
      </c>
      <c r="Q503" s="143">
        <f t="shared" si="104"/>
        <v>0</v>
      </c>
      <c r="R503" s="143">
        <f t="shared" si="99"/>
        <v>39.467726077497858</v>
      </c>
      <c r="S503" s="140">
        <f t="shared" si="105"/>
        <v>0</v>
      </c>
      <c r="T503" s="145">
        <f t="shared" si="106"/>
        <v>0</v>
      </c>
    </row>
    <row r="504" spans="1:20" x14ac:dyDescent="0.25">
      <c r="A504" s="126">
        <f>'05-2021'!A510</f>
        <v>44337.791666665456</v>
      </c>
      <c r="B504" s="177">
        <v>15.574</v>
      </c>
      <c r="C504" s="178">
        <v>481.12758200000002</v>
      </c>
      <c r="D504" s="177">
        <v>0</v>
      </c>
      <c r="E504" s="178">
        <v>0</v>
      </c>
      <c r="F504" s="179">
        <f t="shared" si="94"/>
        <v>15.574</v>
      </c>
      <c r="G504" s="179">
        <f t="shared" si="95"/>
        <v>481.12758200000002</v>
      </c>
      <c r="H504" s="142">
        <f>'05-2021'!P510</f>
        <v>0</v>
      </c>
      <c r="I504" s="180">
        <f t="shared" si="96"/>
        <v>15.574</v>
      </c>
      <c r="J504" s="143">
        <f t="shared" si="97"/>
        <v>30.893000000000001</v>
      </c>
      <c r="K504" s="241">
        <v>2.92</v>
      </c>
      <c r="L504" s="144">
        <f t="shared" si="98"/>
        <v>38.467999999999996</v>
      </c>
      <c r="M504" s="143">
        <f t="shared" si="100"/>
        <v>39.467726077497858</v>
      </c>
      <c r="N504" s="143">
        <f t="shared" si="101"/>
        <v>0</v>
      </c>
      <c r="O504" s="143">
        <f t="shared" si="102"/>
        <v>21.206728953433903</v>
      </c>
      <c r="P504" s="143">
        <f t="shared" si="103"/>
        <v>29.301283654346502</v>
      </c>
      <c r="Q504" s="143">
        <f t="shared" si="104"/>
        <v>0</v>
      </c>
      <c r="R504" s="143">
        <f t="shared" si="99"/>
        <v>39.467726077497858</v>
      </c>
      <c r="S504" s="140">
        <f t="shared" si="105"/>
        <v>0</v>
      </c>
      <c r="T504" s="145">
        <f t="shared" si="106"/>
        <v>0</v>
      </c>
    </row>
    <row r="505" spans="1:20" x14ac:dyDescent="0.25">
      <c r="A505" s="126">
        <f>'05-2021'!A511</f>
        <v>44337.833333332121</v>
      </c>
      <c r="B505" s="177">
        <v>36.536000000000001</v>
      </c>
      <c r="C505" s="178">
        <v>1067.545384</v>
      </c>
      <c r="D505" s="177">
        <v>0</v>
      </c>
      <c r="E505" s="178">
        <v>0</v>
      </c>
      <c r="F505" s="179">
        <f t="shared" si="94"/>
        <v>36.536000000000001</v>
      </c>
      <c r="G505" s="179">
        <f t="shared" si="95"/>
        <v>1067.545384</v>
      </c>
      <c r="H505" s="142">
        <f>'05-2021'!P511</f>
        <v>0</v>
      </c>
      <c r="I505" s="180">
        <f t="shared" si="96"/>
        <v>36.536000000000001</v>
      </c>
      <c r="J505" s="143">
        <f t="shared" si="97"/>
        <v>29.218999999999998</v>
      </c>
      <c r="K505" s="241">
        <v>2.92</v>
      </c>
      <c r="L505" s="144">
        <f t="shared" si="98"/>
        <v>38.467999999999996</v>
      </c>
      <c r="M505" s="143">
        <f t="shared" si="100"/>
        <v>39.467726077497858</v>
      </c>
      <c r="N505" s="143">
        <f t="shared" si="101"/>
        <v>0</v>
      </c>
      <c r="O505" s="143">
        <f t="shared" si="102"/>
        <v>21.206728953433903</v>
      </c>
      <c r="P505" s="143">
        <f t="shared" si="103"/>
        <v>29.301283654346502</v>
      </c>
      <c r="Q505" s="143">
        <f t="shared" si="104"/>
        <v>0</v>
      </c>
      <c r="R505" s="143">
        <f t="shared" si="99"/>
        <v>39.467726077497858</v>
      </c>
      <c r="S505" s="140">
        <f t="shared" si="105"/>
        <v>0</v>
      </c>
      <c r="T505" s="145">
        <f t="shared" si="106"/>
        <v>0</v>
      </c>
    </row>
    <row r="506" spans="1:20" x14ac:dyDescent="0.25">
      <c r="A506" s="126">
        <f>'05-2021'!A512</f>
        <v>44337.874999998785</v>
      </c>
      <c r="B506" s="177">
        <v>115.47499999999999</v>
      </c>
      <c r="C506" s="178">
        <v>2927.6376749999999</v>
      </c>
      <c r="D506" s="177">
        <v>0</v>
      </c>
      <c r="E506" s="178">
        <v>0</v>
      </c>
      <c r="F506" s="179">
        <f t="shared" si="94"/>
        <v>115.47499999999999</v>
      </c>
      <c r="G506" s="179">
        <f t="shared" si="95"/>
        <v>2927.6376749999999</v>
      </c>
      <c r="H506" s="142">
        <f>'05-2021'!P512</f>
        <v>0</v>
      </c>
      <c r="I506" s="180">
        <f t="shared" si="96"/>
        <v>115.47499999999999</v>
      </c>
      <c r="J506" s="143">
        <f t="shared" si="97"/>
        <v>25.353000000000002</v>
      </c>
      <c r="K506" s="241">
        <v>2.92</v>
      </c>
      <c r="L506" s="144">
        <f t="shared" si="98"/>
        <v>38.467999999999996</v>
      </c>
      <c r="M506" s="143">
        <f t="shared" si="100"/>
        <v>39.467726077497858</v>
      </c>
      <c r="N506" s="143">
        <f t="shared" si="101"/>
        <v>0</v>
      </c>
      <c r="O506" s="143">
        <f t="shared" si="102"/>
        <v>21.206728953433903</v>
      </c>
      <c r="P506" s="143">
        <f t="shared" si="103"/>
        <v>29.301283654346502</v>
      </c>
      <c r="Q506" s="143">
        <f t="shared" si="104"/>
        <v>0</v>
      </c>
      <c r="R506" s="143">
        <f t="shared" si="99"/>
        <v>39.467726077497858</v>
      </c>
      <c r="S506" s="140">
        <f t="shared" si="105"/>
        <v>0</v>
      </c>
      <c r="T506" s="145">
        <f t="shared" si="106"/>
        <v>0</v>
      </c>
    </row>
    <row r="507" spans="1:20" x14ac:dyDescent="0.25">
      <c r="A507" s="126">
        <f>'05-2021'!A513</f>
        <v>44337.916666665449</v>
      </c>
      <c r="B507" s="177">
        <v>159.16499999999999</v>
      </c>
      <c r="C507" s="178">
        <v>4088.6305200000002</v>
      </c>
      <c r="D507" s="177">
        <v>0</v>
      </c>
      <c r="E507" s="178">
        <v>0</v>
      </c>
      <c r="F507" s="179">
        <f t="shared" si="94"/>
        <v>159.16499999999999</v>
      </c>
      <c r="G507" s="179">
        <f t="shared" si="95"/>
        <v>4088.6305200000002</v>
      </c>
      <c r="H507" s="142">
        <f>'05-2021'!P513</f>
        <v>0</v>
      </c>
      <c r="I507" s="180">
        <f t="shared" si="96"/>
        <v>159.16499999999999</v>
      </c>
      <c r="J507" s="143">
        <f t="shared" si="97"/>
        <v>25.688000000000002</v>
      </c>
      <c r="K507" s="241">
        <v>2.92</v>
      </c>
      <c r="L507" s="144">
        <f t="shared" si="98"/>
        <v>38.467999999999996</v>
      </c>
      <c r="M507" s="143">
        <f t="shared" si="100"/>
        <v>39.467726077497858</v>
      </c>
      <c r="N507" s="143">
        <f t="shared" si="101"/>
        <v>0</v>
      </c>
      <c r="O507" s="143">
        <f t="shared" si="102"/>
        <v>21.206728953433903</v>
      </c>
      <c r="P507" s="143">
        <f t="shared" si="103"/>
        <v>29.301283654346502</v>
      </c>
      <c r="Q507" s="143">
        <f t="shared" si="104"/>
        <v>0</v>
      </c>
      <c r="R507" s="143">
        <f t="shared" si="99"/>
        <v>39.467726077497858</v>
      </c>
      <c r="S507" s="140">
        <f t="shared" si="105"/>
        <v>0</v>
      </c>
      <c r="T507" s="145">
        <f t="shared" si="106"/>
        <v>0</v>
      </c>
    </row>
    <row r="508" spans="1:20" x14ac:dyDescent="0.25">
      <c r="A508" s="126">
        <f>'05-2021'!A514</f>
        <v>44337.958333332113</v>
      </c>
      <c r="B508" s="177">
        <v>189.69900000000001</v>
      </c>
      <c r="C508" s="178">
        <v>4745.3204850000002</v>
      </c>
      <c r="D508" s="177">
        <v>0</v>
      </c>
      <c r="E508" s="178">
        <v>0</v>
      </c>
      <c r="F508" s="179">
        <f t="shared" si="94"/>
        <v>189.69900000000001</v>
      </c>
      <c r="G508" s="179">
        <f t="shared" si="95"/>
        <v>4745.3204850000002</v>
      </c>
      <c r="H508" s="142">
        <f>'05-2021'!P514</f>
        <v>0</v>
      </c>
      <c r="I508" s="180">
        <f t="shared" si="96"/>
        <v>189.69900000000001</v>
      </c>
      <c r="J508" s="143">
        <f t="shared" si="97"/>
        <v>25.015000000000001</v>
      </c>
      <c r="K508" s="241">
        <v>2.92</v>
      </c>
      <c r="L508" s="144">
        <f t="shared" si="98"/>
        <v>38.467999999999996</v>
      </c>
      <c r="M508" s="143">
        <f t="shared" si="100"/>
        <v>39.467726077497858</v>
      </c>
      <c r="N508" s="143">
        <f t="shared" si="101"/>
        <v>0</v>
      </c>
      <c r="O508" s="143">
        <f t="shared" si="102"/>
        <v>21.206728953433903</v>
      </c>
      <c r="P508" s="143">
        <f t="shared" si="103"/>
        <v>29.301283654346502</v>
      </c>
      <c r="Q508" s="143">
        <f t="shared" si="104"/>
        <v>0</v>
      </c>
      <c r="R508" s="143">
        <f t="shared" si="99"/>
        <v>39.467726077497858</v>
      </c>
      <c r="S508" s="140">
        <f t="shared" si="105"/>
        <v>0</v>
      </c>
      <c r="T508" s="145">
        <f t="shared" si="106"/>
        <v>0</v>
      </c>
    </row>
    <row r="509" spans="1:20" x14ac:dyDescent="0.25">
      <c r="A509" s="126">
        <f>'05-2021'!A515</f>
        <v>44337.999999998778</v>
      </c>
      <c r="B509" s="177">
        <v>97.144999999999996</v>
      </c>
      <c r="C509" s="178">
        <v>1988.266715</v>
      </c>
      <c r="D509" s="177">
        <v>0</v>
      </c>
      <c r="E509" s="178">
        <v>0</v>
      </c>
      <c r="F509" s="179">
        <f t="shared" si="94"/>
        <v>97.144999999999996</v>
      </c>
      <c r="G509" s="179">
        <f t="shared" si="95"/>
        <v>1988.266715</v>
      </c>
      <c r="H509" s="142">
        <f>'05-2021'!P515</f>
        <v>0</v>
      </c>
      <c r="I509" s="180">
        <f t="shared" si="96"/>
        <v>97.144999999999996</v>
      </c>
      <c r="J509" s="143">
        <f t="shared" si="97"/>
        <v>20.467000000000002</v>
      </c>
      <c r="K509" s="241">
        <v>2.92</v>
      </c>
      <c r="L509" s="144">
        <f t="shared" si="98"/>
        <v>38.467999999999996</v>
      </c>
      <c r="M509" s="143">
        <f t="shared" si="100"/>
        <v>39.467726077497858</v>
      </c>
      <c r="N509" s="143">
        <f t="shared" si="101"/>
        <v>0</v>
      </c>
      <c r="O509" s="143">
        <f t="shared" si="102"/>
        <v>21.206728953433903</v>
      </c>
      <c r="P509" s="143">
        <f t="shared" si="103"/>
        <v>29.301283654346502</v>
      </c>
      <c r="Q509" s="143">
        <f t="shared" si="104"/>
        <v>0</v>
      </c>
      <c r="R509" s="143">
        <f t="shared" si="99"/>
        <v>39.467726077497858</v>
      </c>
      <c r="S509" s="140">
        <f t="shared" si="105"/>
        <v>0</v>
      </c>
      <c r="T509" s="145">
        <f t="shared" si="106"/>
        <v>0</v>
      </c>
    </row>
    <row r="510" spans="1:20" x14ac:dyDescent="0.25">
      <c r="A510" s="126">
        <f>'05-2021'!A516</f>
        <v>44338.041666665442</v>
      </c>
      <c r="B510" s="177">
        <v>186.8</v>
      </c>
      <c r="C510" s="178">
        <v>3965.7640000000001</v>
      </c>
      <c r="D510" s="177">
        <v>22.925999999999998</v>
      </c>
      <c r="E510" s="178">
        <v>486.72300000000001</v>
      </c>
      <c r="F510" s="179">
        <f t="shared" si="94"/>
        <v>163.87400000000002</v>
      </c>
      <c r="G510" s="179">
        <f t="shared" si="95"/>
        <v>3479.0410000000002</v>
      </c>
      <c r="H510" s="142">
        <f>'05-2021'!P516</f>
        <v>0</v>
      </c>
      <c r="I510" s="180">
        <f t="shared" si="96"/>
        <v>163.87400000000002</v>
      </c>
      <c r="J510" s="143">
        <f t="shared" si="97"/>
        <v>21.229975468957857</v>
      </c>
      <c r="K510" s="241">
        <v>2.87</v>
      </c>
      <c r="L510" s="144">
        <f t="shared" si="98"/>
        <v>37.948</v>
      </c>
      <c r="M510" s="143">
        <f t="shared" si="100"/>
        <v>39.467726077497858</v>
      </c>
      <c r="N510" s="143">
        <f t="shared" si="101"/>
        <v>0</v>
      </c>
      <c r="O510" s="143">
        <f t="shared" si="102"/>
        <v>21.206728953433903</v>
      </c>
      <c r="P510" s="143">
        <f t="shared" si="103"/>
        <v>29.301283654346502</v>
      </c>
      <c r="Q510" s="143">
        <f t="shared" si="104"/>
        <v>0</v>
      </c>
      <c r="R510" s="143">
        <f t="shared" si="99"/>
        <v>39.467726077497858</v>
      </c>
      <c r="S510" s="140">
        <f t="shared" si="105"/>
        <v>0</v>
      </c>
      <c r="T510" s="145">
        <f t="shared" si="106"/>
        <v>0</v>
      </c>
    </row>
    <row r="511" spans="1:20" x14ac:dyDescent="0.25">
      <c r="A511" s="126">
        <f>'05-2021'!A517</f>
        <v>44338.083333332106</v>
      </c>
      <c r="B511" s="177">
        <v>159.6</v>
      </c>
      <c r="C511" s="178">
        <v>3046.7640000000001</v>
      </c>
      <c r="D511" s="177">
        <v>21.934999999999999</v>
      </c>
      <c r="E511" s="178">
        <v>418.74700000000001</v>
      </c>
      <c r="F511" s="179">
        <f t="shared" si="94"/>
        <v>137.66499999999999</v>
      </c>
      <c r="G511" s="179">
        <f t="shared" si="95"/>
        <v>2628.0170000000003</v>
      </c>
      <c r="H511" s="142">
        <f>'05-2021'!P517</f>
        <v>0</v>
      </c>
      <c r="I511" s="180">
        <f t="shared" si="96"/>
        <v>137.66499999999999</v>
      </c>
      <c r="J511" s="143">
        <f t="shared" si="97"/>
        <v>19.089942977517889</v>
      </c>
      <c r="K511" s="241">
        <v>2.87</v>
      </c>
      <c r="L511" s="144">
        <f t="shared" si="98"/>
        <v>37.948</v>
      </c>
      <c r="M511" s="143">
        <f t="shared" si="100"/>
        <v>39.467726077497858</v>
      </c>
      <c r="N511" s="143">
        <f t="shared" si="101"/>
        <v>0</v>
      </c>
      <c r="O511" s="143">
        <f t="shared" si="102"/>
        <v>21.206728953433903</v>
      </c>
      <c r="P511" s="143">
        <f t="shared" si="103"/>
        <v>29.301283654346502</v>
      </c>
      <c r="Q511" s="143">
        <f t="shared" si="104"/>
        <v>0</v>
      </c>
      <c r="R511" s="143">
        <f t="shared" si="99"/>
        <v>39.467726077497858</v>
      </c>
      <c r="S511" s="140">
        <f t="shared" si="105"/>
        <v>0</v>
      </c>
      <c r="T511" s="145">
        <f t="shared" si="106"/>
        <v>0</v>
      </c>
    </row>
    <row r="512" spans="1:20" x14ac:dyDescent="0.25">
      <c r="A512" s="126">
        <f>'05-2021'!A518</f>
        <v>44338.12499999877</v>
      </c>
      <c r="B512" s="177">
        <v>140.6</v>
      </c>
      <c r="C512" s="178">
        <v>2543.4540000000002</v>
      </c>
      <c r="D512" s="177">
        <v>23.042999999999999</v>
      </c>
      <c r="E512" s="178">
        <v>416.851</v>
      </c>
      <c r="F512" s="179">
        <f t="shared" si="94"/>
        <v>117.55699999999999</v>
      </c>
      <c r="G512" s="179">
        <f t="shared" si="95"/>
        <v>2126.6030000000001</v>
      </c>
      <c r="H512" s="142">
        <f>'05-2021'!P518</f>
        <v>0</v>
      </c>
      <c r="I512" s="180">
        <f t="shared" si="96"/>
        <v>117.55699999999999</v>
      </c>
      <c r="J512" s="143">
        <f t="shared" si="97"/>
        <v>18.089973374618271</v>
      </c>
      <c r="K512" s="241">
        <v>2.87</v>
      </c>
      <c r="L512" s="144">
        <f t="shared" si="98"/>
        <v>37.948</v>
      </c>
      <c r="M512" s="143">
        <f t="shared" si="100"/>
        <v>39.467726077497858</v>
      </c>
      <c r="N512" s="143">
        <f t="shared" si="101"/>
        <v>0</v>
      </c>
      <c r="O512" s="143">
        <f t="shared" si="102"/>
        <v>21.206728953433903</v>
      </c>
      <c r="P512" s="143">
        <f t="shared" si="103"/>
        <v>29.301283654346502</v>
      </c>
      <c r="Q512" s="143">
        <f t="shared" si="104"/>
        <v>0</v>
      </c>
      <c r="R512" s="143">
        <f t="shared" si="99"/>
        <v>39.467726077497858</v>
      </c>
      <c r="S512" s="140">
        <f t="shared" si="105"/>
        <v>0</v>
      </c>
      <c r="T512" s="145">
        <f t="shared" si="106"/>
        <v>0</v>
      </c>
    </row>
    <row r="513" spans="1:20" x14ac:dyDescent="0.25">
      <c r="A513" s="126">
        <f>'05-2021'!A519</f>
        <v>44338.166666665435</v>
      </c>
      <c r="B513" s="177">
        <v>113.6</v>
      </c>
      <c r="C513" s="178">
        <v>1966.4159999999999</v>
      </c>
      <c r="D513" s="177">
        <v>7.3579999999999997</v>
      </c>
      <c r="E513" s="178">
        <v>127.367</v>
      </c>
      <c r="F513" s="179">
        <f t="shared" si="94"/>
        <v>106.24199999999999</v>
      </c>
      <c r="G513" s="179">
        <f t="shared" si="95"/>
        <v>1839.049</v>
      </c>
      <c r="H513" s="142">
        <f>'05-2021'!P519</f>
        <v>0</v>
      </c>
      <c r="I513" s="180">
        <f t="shared" si="96"/>
        <v>106.24199999999999</v>
      </c>
      <c r="J513" s="143">
        <f t="shared" si="97"/>
        <v>17.309999811750533</v>
      </c>
      <c r="K513" s="241">
        <v>2.87</v>
      </c>
      <c r="L513" s="144">
        <f t="shared" si="98"/>
        <v>37.948</v>
      </c>
      <c r="M513" s="143">
        <f t="shared" si="100"/>
        <v>39.467726077497858</v>
      </c>
      <c r="N513" s="143">
        <f t="shared" si="101"/>
        <v>0</v>
      </c>
      <c r="O513" s="143">
        <f t="shared" si="102"/>
        <v>21.206728953433903</v>
      </c>
      <c r="P513" s="143">
        <f t="shared" si="103"/>
        <v>29.301283654346502</v>
      </c>
      <c r="Q513" s="143">
        <f t="shared" si="104"/>
        <v>0</v>
      </c>
      <c r="R513" s="143">
        <f t="shared" si="99"/>
        <v>39.467726077497858</v>
      </c>
      <c r="S513" s="140">
        <f t="shared" si="105"/>
        <v>0</v>
      </c>
      <c r="T513" s="145">
        <f t="shared" si="106"/>
        <v>0</v>
      </c>
    </row>
    <row r="514" spans="1:20" x14ac:dyDescent="0.25">
      <c r="A514" s="126">
        <f>'05-2021'!A520</f>
        <v>44338.208333332099</v>
      </c>
      <c r="B514" s="177">
        <v>121</v>
      </c>
      <c r="C514" s="178">
        <v>2049.7399999999998</v>
      </c>
      <c r="D514" s="177">
        <v>21.373000000000001</v>
      </c>
      <c r="E514" s="178">
        <v>362.065</v>
      </c>
      <c r="F514" s="179">
        <f t="shared" si="94"/>
        <v>99.626999999999995</v>
      </c>
      <c r="G514" s="179">
        <f t="shared" si="95"/>
        <v>1687.6749999999997</v>
      </c>
      <c r="H514" s="142">
        <f>'05-2021'!P520</f>
        <v>0</v>
      </c>
      <c r="I514" s="180">
        <f t="shared" si="96"/>
        <v>99.626999999999995</v>
      </c>
      <c r="J514" s="143">
        <f t="shared" si="97"/>
        <v>16.939935961135031</v>
      </c>
      <c r="K514" s="241">
        <v>2.87</v>
      </c>
      <c r="L514" s="144">
        <f t="shared" si="98"/>
        <v>37.948</v>
      </c>
      <c r="M514" s="143">
        <f t="shared" si="100"/>
        <v>39.467726077497858</v>
      </c>
      <c r="N514" s="143">
        <f t="shared" si="101"/>
        <v>0</v>
      </c>
      <c r="O514" s="143">
        <f t="shared" si="102"/>
        <v>21.206728953433903</v>
      </c>
      <c r="P514" s="143">
        <f t="shared" si="103"/>
        <v>29.301283654346502</v>
      </c>
      <c r="Q514" s="143">
        <f t="shared" si="104"/>
        <v>0</v>
      </c>
      <c r="R514" s="143">
        <f t="shared" si="99"/>
        <v>39.467726077497858</v>
      </c>
      <c r="S514" s="140">
        <f t="shared" si="105"/>
        <v>0</v>
      </c>
      <c r="T514" s="145">
        <f t="shared" si="106"/>
        <v>0</v>
      </c>
    </row>
    <row r="515" spans="1:20" x14ac:dyDescent="0.25">
      <c r="A515" s="126">
        <f>'05-2021'!A521</f>
        <v>44338.249999998763</v>
      </c>
      <c r="B515" s="177">
        <v>122.2</v>
      </c>
      <c r="C515" s="178">
        <v>2120.17</v>
      </c>
      <c r="D515" s="177">
        <v>17.321999999999999</v>
      </c>
      <c r="E515" s="178">
        <v>300.53699999999998</v>
      </c>
      <c r="F515" s="179">
        <f t="shared" si="94"/>
        <v>104.878</v>
      </c>
      <c r="G515" s="179">
        <f t="shared" si="95"/>
        <v>1819.633</v>
      </c>
      <c r="H515" s="142">
        <f>'05-2021'!P521</f>
        <v>0</v>
      </c>
      <c r="I515" s="180">
        <f t="shared" si="96"/>
        <v>104.878</v>
      </c>
      <c r="J515" s="143">
        <f t="shared" si="97"/>
        <v>17.349997139533553</v>
      </c>
      <c r="K515" s="241">
        <v>2.87</v>
      </c>
      <c r="L515" s="144">
        <f t="shared" si="98"/>
        <v>37.948</v>
      </c>
      <c r="M515" s="143">
        <f t="shared" si="100"/>
        <v>39.467726077497858</v>
      </c>
      <c r="N515" s="143">
        <f t="shared" si="101"/>
        <v>0</v>
      </c>
      <c r="O515" s="143">
        <f t="shared" si="102"/>
        <v>21.206728953433903</v>
      </c>
      <c r="P515" s="143">
        <f t="shared" si="103"/>
        <v>29.301283654346502</v>
      </c>
      <c r="Q515" s="143">
        <f t="shared" si="104"/>
        <v>0</v>
      </c>
      <c r="R515" s="143">
        <f t="shared" si="99"/>
        <v>39.467726077497858</v>
      </c>
      <c r="S515" s="140">
        <f t="shared" si="105"/>
        <v>0</v>
      </c>
      <c r="T515" s="145">
        <f t="shared" si="106"/>
        <v>0</v>
      </c>
    </row>
    <row r="516" spans="1:20" x14ac:dyDescent="0.25">
      <c r="A516" s="126">
        <f>'05-2021'!A522</f>
        <v>44338.291666665427</v>
      </c>
      <c r="B516" s="177">
        <v>134</v>
      </c>
      <c r="C516" s="178">
        <v>2311.5</v>
      </c>
      <c r="D516" s="177">
        <v>37.103999999999999</v>
      </c>
      <c r="E516" s="178">
        <v>640.03700000000003</v>
      </c>
      <c r="F516" s="179">
        <f t="shared" si="94"/>
        <v>96.896000000000001</v>
      </c>
      <c r="G516" s="179">
        <f t="shared" si="95"/>
        <v>1671.463</v>
      </c>
      <c r="H516" s="142">
        <f>'05-2021'!P522</f>
        <v>0</v>
      </c>
      <c r="I516" s="180">
        <f t="shared" si="96"/>
        <v>96.896000000000001</v>
      </c>
      <c r="J516" s="143">
        <f t="shared" si="97"/>
        <v>17.250072242404226</v>
      </c>
      <c r="K516" s="241">
        <v>2.87</v>
      </c>
      <c r="L516" s="144">
        <f t="shared" si="98"/>
        <v>37.948</v>
      </c>
      <c r="M516" s="143">
        <f t="shared" si="100"/>
        <v>39.467726077497858</v>
      </c>
      <c r="N516" s="143">
        <f t="shared" si="101"/>
        <v>0</v>
      </c>
      <c r="O516" s="143">
        <f t="shared" si="102"/>
        <v>21.206728953433903</v>
      </c>
      <c r="P516" s="143">
        <f t="shared" si="103"/>
        <v>29.301283654346502</v>
      </c>
      <c r="Q516" s="143">
        <f t="shared" si="104"/>
        <v>0</v>
      </c>
      <c r="R516" s="143">
        <f t="shared" si="99"/>
        <v>39.467726077497858</v>
      </c>
      <c r="S516" s="140">
        <f t="shared" si="105"/>
        <v>0</v>
      </c>
      <c r="T516" s="145">
        <f t="shared" si="106"/>
        <v>0</v>
      </c>
    </row>
    <row r="517" spans="1:20" x14ac:dyDescent="0.25">
      <c r="A517" s="126">
        <f>'05-2021'!A523</f>
        <v>44338.333333332092</v>
      </c>
      <c r="B517" s="177">
        <v>143.5</v>
      </c>
      <c r="C517" s="178">
        <v>2725.0650000000001</v>
      </c>
      <c r="D517" s="177">
        <v>29.702999999999999</v>
      </c>
      <c r="E517" s="178">
        <v>564.06399999999996</v>
      </c>
      <c r="F517" s="179">
        <f t="shared" si="94"/>
        <v>113.797</v>
      </c>
      <c r="G517" s="179">
        <f t="shared" si="95"/>
        <v>2161.0010000000002</v>
      </c>
      <c r="H517" s="142">
        <f>'05-2021'!P523</f>
        <v>0</v>
      </c>
      <c r="I517" s="180">
        <f t="shared" si="96"/>
        <v>113.797</v>
      </c>
      <c r="J517" s="143">
        <f t="shared" si="97"/>
        <v>18.989964586061145</v>
      </c>
      <c r="K517" s="241">
        <v>2.87</v>
      </c>
      <c r="L517" s="144">
        <f t="shared" si="98"/>
        <v>37.948</v>
      </c>
      <c r="M517" s="143">
        <f t="shared" si="100"/>
        <v>39.467726077497858</v>
      </c>
      <c r="N517" s="143">
        <f t="shared" si="101"/>
        <v>0</v>
      </c>
      <c r="O517" s="143">
        <f t="shared" si="102"/>
        <v>21.206728953433903</v>
      </c>
      <c r="P517" s="143">
        <f t="shared" si="103"/>
        <v>29.301283654346502</v>
      </c>
      <c r="Q517" s="143">
        <f t="shared" si="104"/>
        <v>0</v>
      </c>
      <c r="R517" s="143">
        <f t="shared" si="99"/>
        <v>39.467726077497858</v>
      </c>
      <c r="S517" s="140">
        <f t="shared" si="105"/>
        <v>0</v>
      </c>
      <c r="T517" s="145">
        <f t="shared" si="106"/>
        <v>0</v>
      </c>
    </row>
    <row r="518" spans="1:20" x14ac:dyDescent="0.25">
      <c r="A518" s="126">
        <f>'05-2021'!A524</f>
        <v>44338.374999998756</v>
      </c>
      <c r="B518" s="177">
        <v>186.4</v>
      </c>
      <c r="C518" s="178">
        <v>3830.52</v>
      </c>
      <c r="D518" s="177">
        <v>45.301000000000002</v>
      </c>
      <c r="E518" s="178">
        <v>930.93100000000004</v>
      </c>
      <c r="F518" s="179">
        <f t="shared" si="94"/>
        <v>141.09899999999999</v>
      </c>
      <c r="G518" s="179">
        <f t="shared" si="95"/>
        <v>2899.5889999999999</v>
      </c>
      <c r="H518" s="142">
        <f>'05-2021'!P524</f>
        <v>0</v>
      </c>
      <c r="I518" s="180">
        <f t="shared" si="96"/>
        <v>141.09899999999999</v>
      </c>
      <c r="J518" s="143">
        <f t="shared" si="97"/>
        <v>20.550032246862134</v>
      </c>
      <c r="K518" s="241">
        <v>2.87</v>
      </c>
      <c r="L518" s="144">
        <f t="shared" si="98"/>
        <v>37.948</v>
      </c>
      <c r="M518" s="143">
        <f t="shared" si="100"/>
        <v>39.467726077497858</v>
      </c>
      <c r="N518" s="143">
        <f t="shared" si="101"/>
        <v>0</v>
      </c>
      <c r="O518" s="143">
        <f t="shared" si="102"/>
        <v>21.206728953433903</v>
      </c>
      <c r="P518" s="143">
        <f t="shared" si="103"/>
        <v>29.301283654346502</v>
      </c>
      <c r="Q518" s="143">
        <f t="shared" si="104"/>
        <v>0</v>
      </c>
      <c r="R518" s="143">
        <f t="shared" si="99"/>
        <v>39.467726077497858</v>
      </c>
      <c r="S518" s="140">
        <f t="shared" si="105"/>
        <v>0</v>
      </c>
      <c r="T518" s="145">
        <f t="shared" si="106"/>
        <v>0</v>
      </c>
    </row>
    <row r="519" spans="1:20" x14ac:dyDescent="0.25">
      <c r="A519" s="126">
        <f>'05-2021'!A525</f>
        <v>44338.41666666542</v>
      </c>
      <c r="B519" s="177">
        <v>209.4</v>
      </c>
      <c r="C519" s="178">
        <v>4950.2160000000003</v>
      </c>
      <c r="D519" s="177">
        <v>42.392000000000003</v>
      </c>
      <c r="E519" s="178">
        <v>1002.1420000000001</v>
      </c>
      <c r="F519" s="179">
        <f t="shared" ref="F519:F582" si="107">B519-D519</f>
        <v>167.00800000000001</v>
      </c>
      <c r="G519" s="179">
        <f t="shared" ref="G519:G582" si="108">C519-E519</f>
        <v>3948.0740000000005</v>
      </c>
      <c r="H519" s="142">
        <f>'05-2021'!P525</f>
        <v>0</v>
      </c>
      <c r="I519" s="180">
        <f t="shared" ref="I519:I582" si="109">F519-H519</f>
        <v>167.00800000000001</v>
      </c>
      <c r="J519" s="143">
        <f t="shared" ref="J519:J582" si="110">IF(F519&gt;0,G519/F519,0)</f>
        <v>23.640029220157121</v>
      </c>
      <c r="K519" s="241">
        <v>2.87</v>
      </c>
      <c r="L519" s="144">
        <f t="shared" ref="L519:L582" si="111">IF(AND(MONTH($A$2)&gt;5,MONTH($A$2)&lt;9),(K519*10800)/1000,(K519*10400)/1000)+8.1</f>
        <v>37.948</v>
      </c>
      <c r="M519" s="143">
        <f t="shared" si="100"/>
        <v>39.467726077497858</v>
      </c>
      <c r="N519" s="143">
        <f t="shared" si="101"/>
        <v>0</v>
      </c>
      <c r="O519" s="143">
        <f t="shared" si="102"/>
        <v>21.206728953433903</v>
      </c>
      <c r="P519" s="143">
        <f t="shared" si="103"/>
        <v>29.301283654346502</v>
      </c>
      <c r="Q519" s="143">
        <f t="shared" si="104"/>
        <v>0</v>
      </c>
      <c r="R519" s="143">
        <f t="shared" ref="R519:R582" si="112">MAX(L519:Q519)</f>
        <v>39.467726077497858</v>
      </c>
      <c r="S519" s="140">
        <f t="shared" si="105"/>
        <v>0</v>
      </c>
      <c r="T519" s="145">
        <f t="shared" si="106"/>
        <v>0</v>
      </c>
    </row>
    <row r="520" spans="1:20" x14ac:dyDescent="0.25">
      <c r="A520" s="126">
        <f>'05-2021'!A526</f>
        <v>44338.458333332084</v>
      </c>
      <c r="B520" s="177">
        <v>182.369</v>
      </c>
      <c r="C520" s="178">
        <v>4465.0120219999999</v>
      </c>
      <c r="D520" s="177">
        <v>0</v>
      </c>
      <c r="E520" s="178">
        <v>0</v>
      </c>
      <c r="F520" s="179">
        <f t="shared" si="107"/>
        <v>182.369</v>
      </c>
      <c r="G520" s="179">
        <f t="shared" si="108"/>
        <v>4465.0120219999999</v>
      </c>
      <c r="H520" s="142">
        <f>'05-2021'!P526</f>
        <v>0</v>
      </c>
      <c r="I520" s="180">
        <f t="shared" si="109"/>
        <v>182.369</v>
      </c>
      <c r="J520" s="143">
        <f t="shared" si="110"/>
        <v>24.483393679846902</v>
      </c>
      <c r="K520" s="241">
        <v>2.87</v>
      </c>
      <c r="L520" s="144">
        <f t="shared" si="111"/>
        <v>37.948</v>
      </c>
      <c r="M520" s="143">
        <f t="shared" ref="M520:M583" si="113">M519</f>
        <v>39.467726077497858</v>
      </c>
      <c r="N520" s="143">
        <f t="shared" ref="N520:N583" si="114">N519</f>
        <v>0</v>
      </c>
      <c r="O520" s="143">
        <f t="shared" ref="O520:O583" si="115">O519</f>
        <v>21.206728953433903</v>
      </c>
      <c r="P520" s="143">
        <f t="shared" ref="P520:P583" si="116">P519</f>
        <v>29.301283654346502</v>
      </c>
      <c r="Q520" s="143">
        <f t="shared" ref="Q520:Q583" si="117">Q519</f>
        <v>0</v>
      </c>
      <c r="R520" s="143">
        <f t="shared" si="112"/>
        <v>39.467726077497858</v>
      </c>
      <c r="S520" s="140">
        <f t="shared" si="105"/>
        <v>0</v>
      </c>
      <c r="T520" s="145">
        <f t="shared" si="106"/>
        <v>0</v>
      </c>
    </row>
    <row r="521" spans="1:20" x14ac:dyDescent="0.25">
      <c r="A521" s="126">
        <f>'05-2021'!A527</f>
        <v>44338.499999998749</v>
      </c>
      <c r="B521" s="177">
        <v>298.93400000000003</v>
      </c>
      <c r="C521" s="178">
        <v>9506.9980020000003</v>
      </c>
      <c r="D521" s="177">
        <v>74.7</v>
      </c>
      <c r="E521" s="178">
        <v>2375.6840000000002</v>
      </c>
      <c r="F521" s="179">
        <f t="shared" si="107"/>
        <v>224.23400000000004</v>
      </c>
      <c r="G521" s="179">
        <f t="shared" si="108"/>
        <v>7131.3140020000001</v>
      </c>
      <c r="H521" s="142">
        <f>'05-2021'!P527</f>
        <v>0</v>
      </c>
      <c r="I521" s="180">
        <f t="shared" si="109"/>
        <v>224.23400000000004</v>
      </c>
      <c r="J521" s="143">
        <f t="shared" si="110"/>
        <v>31.803000445962695</v>
      </c>
      <c r="K521" s="241">
        <v>2.87</v>
      </c>
      <c r="L521" s="144">
        <f t="shared" si="111"/>
        <v>37.948</v>
      </c>
      <c r="M521" s="143">
        <f t="shared" si="113"/>
        <v>39.467726077497858</v>
      </c>
      <c r="N521" s="143">
        <f t="shared" si="114"/>
        <v>0</v>
      </c>
      <c r="O521" s="143">
        <f t="shared" si="115"/>
        <v>21.206728953433903</v>
      </c>
      <c r="P521" s="143">
        <f t="shared" si="116"/>
        <v>29.301283654346502</v>
      </c>
      <c r="Q521" s="143">
        <f t="shared" si="117"/>
        <v>0</v>
      </c>
      <c r="R521" s="143">
        <f t="shared" si="112"/>
        <v>39.467726077497858</v>
      </c>
      <c r="S521" s="140">
        <f t="shared" si="105"/>
        <v>0</v>
      </c>
      <c r="T521" s="145">
        <f t="shared" si="106"/>
        <v>0</v>
      </c>
    </row>
    <row r="522" spans="1:20" x14ac:dyDescent="0.25">
      <c r="A522" s="126">
        <f>'05-2021'!A528</f>
        <v>44338.541666665413</v>
      </c>
      <c r="B522" s="177">
        <v>360.428</v>
      </c>
      <c r="C522" s="178">
        <v>9310.2156680000007</v>
      </c>
      <c r="D522" s="177">
        <v>99.242000000000004</v>
      </c>
      <c r="E522" s="178">
        <v>2563.5100000000002</v>
      </c>
      <c r="F522" s="179">
        <f t="shared" si="107"/>
        <v>261.18599999999998</v>
      </c>
      <c r="G522" s="179">
        <f t="shared" si="108"/>
        <v>6746.7056680000005</v>
      </c>
      <c r="H522" s="142">
        <f>'05-2021'!P528</f>
        <v>0</v>
      </c>
      <c r="I522" s="180">
        <f t="shared" si="109"/>
        <v>261.18599999999998</v>
      </c>
      <c r="J522" s="143">
        <f t="shared" si="110"/>
        <v>25.831038677417631</v>
      </c>
      <c r="K522" s="241">
        <v>2.87</v>
      </c>
      <c r="L522" s="144">
        <f t="shared" si="111"/>
        <v>37.948</v>
      </c>
      <c r="M522" s="143">
        <f t="shared" si="113"/>
        <v>39.467726077497858</v>
      </c>
      <c r="N522" s="143">
        <f t="shared" si="114"/>
        <v>0</v>
      </c>
      <c r="O522" s="143">
        <f t="shared" si="115"/>
        <v>21.206728953433903</v>
      </c>
      <c r="P522" s="143">
        <f t="shared" si="116"/>
        <v>29.301283654346502</v>
      </c>
      <c r="Q522" s="143">
        <f t="shared" si="117"/>
        <v>0</v>
      </c>
      <c r="R522" s="143">
        <f t="shared" si="112"/>
        <v>39.467726077497858</v>
      </c>
      <c r="S522" s="140">
        <f t="shared" si="105"/>
        <v>0</v>
      </c>
      <c r="T522" s="145">
        <f t="shared" si="106"/>
        <v>0</v>
      </c>
    </row>
    <row r="523" spans="1:20" x14ac:dyDescent="0.25">
      <c r="A523" s="126">
        <f>'05-2021'!A529</f>
        <v>44338.583333332077</v>
      </c>
      <c r="B523" s="177">
        <v>298.68900000000002</v>
      </c>
      <c r="C523" s="178">
        <v>7835.2098480000004</v>
      </c>
      <c r="D523" s="177">
        <v>25.042000000000002</v>
      </c>
      <c r="E523" s="178">
        <v>656.9</v>
      </c>
      <c r="F523" s="179">
        <f t="shared" si="107"/>
        <v>273.64700000000005</v>
      </c>
      <c r="G523" s="179">
        <f t="shared" si="108"/>
        <v>7178.3098480000008</v>
      </c>
      <c r="H523" s="142">
        <f>'05-2021'!P529</f>
        <v>0</v>
      </c>
      <c r="I523" s="180">
        <f t="shared" si="109"/>
        <v>273.64700000000005</v>
      </c>
      <c r="J523" s="143">
        <f t="shared" si="110"/>
        <v>26.232006373174197</v>
      </c>
      <c r="K523" s="241">
        <v>2.87</v>
      </c>
      <c r="L523" s="144">
        <f t="shared" si="111"/>
        <v>37.948</v>
      </c>
      <c r="M523" s="143">
        <f t="shared" si="113"/>
        <v>39.467726077497858</v>
      </c>
      <c r="N523" s="143">
        <f t="shared" si="114"/>
        <v>0</v>
      </c>
      <c r="O523" s="143">
        <f t="shared" si="115"/>
        <v>21.206728953433903</v>
      </c>
      <c r="P523" s="143">
        <f t="shared" si="116"/>
        <v>29.301283654346502</v>
      </c>
      <c r="Q523" s="143">
        <f t="shared" si="117"/>
        <v>0</v>
      </c>
      <c r="R523" s="143">
        <f t="shared" si="112"/>
        <v>39.467726077497858</v>
      </c>
      <c r="S523" s="140">
        <f t="shared" si="105"/>
        <v>0</v>
      </c>
      <c r="T523" s="145">
        <f t="shared" si="106"/>
        <v>0</v>
      </c>
    </row>
    <row r="524" spans="1:20" x14ac:dyDescent="0.25">
      <c r="A524" s="126">
        <f>'05-2021'!A530</f>
        <v>44338.624999998741</v>
      </c>
      <c r="B524" s="177">
        <v>185.863</v>
      </c>
      <c r="C524" s="178">
        <v>5356.5716599999996</v>
      </c>
      <c r="D524" s="177">
        <v>0</v>
      </c>
      <c r="E524" s="178">
        <v>0</v>
      </c>
      <c r="F524" s="179">
        <f t="shared" si="107"/>
        <v>185.863</v>
      </c>
      <c r="G524" s="179">
        <f t="shared" si="108"/>
        <v>5356.5716599999996</v>
      </c>
      <c r="H524" s="142">
        <f>'05-2021'!P530</f>
        <v>0</v>
      </c>
      <c r="I524" s="180">
        <f t="shared" si="109"/>
        <v>185.863</v>
      </c>
      <c r="J524" s="143">
        <f t="shared" si="110"/>
        <v>28.819999999999997</v>
      </c>
      <c r="K524" s="241">
        <v>2.87</v>
      </c>
      <c r="L524" s="144">
        <f t="shared" si="111"/>
        <v>37.948</v>
      </c>
      <c r="M524" s="143">
        <f t="shared" si="113"/>
        <v>39.467726077497858</v>
      </c>
      <c r="N524" s="143">
        <f t="shared" si="114"/>
        <v>0</v>
      </c>
      <c r="O524" s="143">
        <f t="shared" si="115"/>
        <v>21.206728953433903</v>
      </c>
      <c r="P524" s="143">
        <f t="shared" si="116"/>
        <v>29.301283654346502</v>
      </c>
      <c r="Q524" s="143">
        <f t="shared" si="117"/>
        <v>0</v>
      </c>
      <c r="R524" s="143">
        <f t="shared" si="112"/>
        <v>39.467726077497858</v>
      </c>
      <c r="S524" s="140">
        <f t="shared" si="105"/>
        <v>0</v>
      </c>
      <c r="T524" s="145">
        <f t="shared" si="106"/>
        <v>0</v>
      </c>
    </row>
    <row r="525" spans="1:20" x14ac:dyDescent="0.25">
      <c r="A525" s="126">
        <f>'05-2021'!A531</f>
        <v>44338.666666665406</v>
      </c>
      <c r="B525" s="177">
        <v>125.21899999999999</v>
      </c>
      <c r="C525" s="178">
        <v>3845.3502709999998</v>
      </c>
      <c r="D525" s="177">
        <v>1.5389999999999999</v>
      </c>
      <c r="E525" s="178">
        <v>47.246000000000002</v>
      </c>
      <c r="F525" s="179">
        <f t="shared" si="107"/>
        <v>123.67999999999999</v>
      </c>
      <c r="G525" s="179">
        <f t="shared" si="108"/>
        <v>3798.1042709999997</v>
      </c>
      <c r="H525" s="142">
        <f>'05-2021'!P531</f>
        <v>0</v>
      </c>
      <c r="I525" s="180">
        <f t="shared" si="109"/>
        <v>123.67999999999999</v>
      </c>
      <c r="J525" s="143">
        <f t="shared" si="110"/>
        <v>30.709122501617077</v>
      </c>
      <c r="K525" s="241">
        <v>2.87</v>
      </c>
      <c r="L525" s="144">
        <f t="shared" si="111"/>
        <v>37.948</v>
      </c>
      <c r="M525" s="143">
        <f t="shared" si="113"/>
        <v>39.467726077497858</v>
      </c>
      <c r="N525" s="143">
        <f t="shared" si="114"/>
        <v>0</v>
      </c>
      <c r="O525" s="143">
        <f t="shared" si="115"/>
        <v>21.206728953433903</v>
      </c>
      <c r="P525" s="143">
        <f t="shared" si="116"/>
        <v>29.301283654346502</v>
      </c>
      <c r="Q525" s="143">
        <f t="shared" si="117"/>
        <v>0</v>
      </c>
      <c r="R525" s="143">
        <f t="shared" si="112"/>
        <v>39.467726077497858</v>
      </c>
      <c r="S525" s="140">
        <f t="shared" si="105"/>
        <v>0</v>
      </c>
      <c r="T525" s="145">
        <f t="shared" si="106"/>
        <v>0</v>
      </c>
    </row>
    <row r="526" spans="1:20" x14ac:dyDescent="0.25">
      <c r="A526" s="126">
        <f>'05-2021'!A532</f>
        <v>44338.70833333207</v>
      </c>
      <c r="B526" s="177">
        <v>111.501</v>
      </c>
      <c r="C526" s="178">
        <v>3252.261168</v>
      </c>
      <c r="D526" s="177">
        <v>0</v>
      </c>
      <c r="E526" s="178">
        <v>0</v>
      </c>
      <c r="F526" s="179">
        <f t="shared" si="107"/>
        <v>111.501</v>
      </c>
      <c r="G526" s="179">
        <f t="shared" si="108"/>
        <v>3252.261168</v>
      </c>
      <c r="H526" s="142">
        <f>'05-2021'!P532</f>
        <v>0</v>
      </c>
      <c r="I526" s="180">
        <f t="shared" si="109"/>
        <v>111.501</v>
      </c>
      <c r="J526" s="143">
        <f t="shared" si="110"/>
        <v>29.167999999999999</v>
      </c>
      <c r="K526" s="241">
        <v>2.87</v>
      </c>
      <c r="L526" s="144">
        <f t="shared" si="111"/>
        <v>37.948</v>
      </c>
      <c r="M526" s="143">
        <f t="shared" si="113"/>
        <v>39.467726077497858</v>
      </c>
      <c r="N526" s="143">
        <f t="shared" si="114"/>
        <v>0</v>
      </c>
      <c r="O526" s="143">
        <f t="shared" si="115"/>
        <v>21.206728953433903</v>
      </c>
      <c r="P526" s="143">
        <f t="shared" si="116"/>
        <v>29.301283654346502</v>
      </c>
      <c r="Q526" s="143">
        <f t="shared" si="117"/>
        <v>0</v>
      </c>
      <c r="R526" s="143">
        <f t="shared" si="112"/>
        <v>39.467726077497858</v>
      </c>
      <c r="S526" s="140">
        <f t="shared" si="105"/>
        <v>0</v>
      </c>
      <c r="T526" s="145">
        <f t="shared" si="106"/>
        <v>0</v>
      </c>
    </row>
    <row r="527" spans="1:20" x14ac:dyDescent="0.25">
      <c r="A527" s="126">
        <f>'05-2021'!A533</f>
        <v>44338.749999998734</v>
      </c>
      <c r="B527" s="177">
        <v>51.003999999999998</v>
      </c>
      <c r="C527" s="178">
        <v>1567.505932</v>
      </c>
      <c r="D527" s="183">
        <v>0</v>
      </c>
      <c r="E527" s="178">
        <v>0</v>
      </c>
      <c r="F527" s="179">
        <f t="shared" si="107"/>
        <v>51.003999999999998</v>
      </c>
      <c r="G527" s="179">
        <f t="shared" si="108"/>
        <v>1567.505932</v>
      </c>
      <c r="H527" s="142">
        <f>'05-2021'!P533</f>
        <v>0</v>
      </c>
      <c r="I527" s="180">
        <f t="shared" si="109"/>
        <v>51.003999999999998</v>
      </c>
      <c r="J527" s="143">
        <f t="shared" si="110"/>
        <v>30.733000000000001</v>
      </c>
      <c r="K527" s="241">
        <v>2.87</v>
      </c>
      <c r="L527" s="144">
        <f t="shared" si="111"/>
        <v>37.948</v>
      </c>
      <c r="M527" s="143">
        <f t="shared" si="113"/>
        <v>39.467726077497858</v>
      </c>
      <c r="N527" s="143">
        <f t="shared" si="114"/>
        <v>0</v>
      </c>
      <c r="O527" s="143">
        <f t="shared" si="115"/>
        <v>21.206728953433903</v>
      </c>
      <c r="P527" s="143">
        <f t="shared" si="116"/>
        <v>29.301283654346502</v>
      </c>
      <c r="Q527" s="143">
        <f t="shared" si="117"/>
        <v>0</v>
      </c>
      <c r="R527" s="143">
        <f t="shared" si="112"/>
        <v>39.467726077497858</v>
      </c>
      <c r="S527" s="140">
        <f t="shared" ref="S527:S590" si="118">IF(J527&gt;R527,J527-R527,0)</f>
        <v>0</v>
      </c>
      <c r="T527" s="145">
        <f t="shared" ref="T527:T590" si="119">IF(S527&lt;&gt;" ",S527*I527,0)</f>
        <v>0</v>
      </c>
    </row>
    <row r="528" spans="1:20" x14ac:dyDescent="0.25">
      <c r="A528" s="126">
        <f>'05-2021'!A534</f>
        <v>44338.791666665398</v>
      </c>
      <c r="B528" s="177">
        <v>23.765999999999998</v>
      </c>
      <c r="C528" s="178">
        <v>784.68202199999996</v>
      </c>
      <c r="D528" s="183">
        <v>23.765999999999998</v>
      </c>
      <c r="E528" s="178">
        <v>784.68200000000002</v>
      </c>
      <c r="F528" s="179">
        <f t="shared" si="107"/>
        <v>0</v>
      </c>
      <c r="G528" s="179">
        <f t="shared" si="108"/>
        <v>2.199999994445534E-5</v>
      </c>
      <c r="H528" s="142">
        <f>'05-2021'!P534</f>
        <v>0</v>
      </c>
      <c r="I528" s="180">
        <f t="shared" si="109"/>
        <v>0</v>
      </c>
      <c r="J528" s="143">
        <f t="shared" si="110"/>
        <v>0</v>
      </c>
      <c r="K528" s="241">
        <v>2.87</v>
      </c>
      <c r="L528" s="144">
        <f t="shared" si="111"/>
        <v>37.948</v>
      </c>
      <c r="M528" s="143">
        <f t="shared" si="113"/>
        <v>39.467726077497858</v>
      </c>
      <c r="N528" s="143">
        <f t="shared" si="114"/>
        <v>0</v>
      </c>
      <c r="O528" s="143">
        <f t="shared" si="115"/>
        <v>21.206728953433903</v>
      </c>
      <c r="P528" s="143">
        <f t="shared" si="116"/>
        <v>29.301283654346502</v>
      </c>
      <c r="Q528" s="143">
        <f t="shared" si="117"/>
        <v>0</v>
      </c>
      <c r="R528" s="143">
        <f t="shared" si="112"/>
        <v>39.467726077497858</v>
      </c>
      <c r="S528" s="140">
        <f t="shared" si="118"/>
        <v>0</v>
      </c>
      <c r="T528" s="145">
        <f t="shared" si="119"/>
        <v>0</v>
      </c>
    </row>
    <row r="529" spans="1:20" x14ac:dyDescent="0.25">
      <c r="A529" s="126">
        <f>'05-2021'!A535</f>
        <v>44338.833333332062</v>
      </c>
      <c r="B529" s="177">
        <v>70.278999999999996</v>
      </c>
      <c r="C529" s="178">
        <v>1913.6268909999999</v>
      </c>
      <c r="D529" s="177">
        <v>0</v>
      </c>
      <c r="E529" s="178">
        <v>0</v>
      </c>
      <c r="F529" s="179">
        <f t="shared" si="107"/>
        <v>70.278999999999996</v>
      </c>
      <c r="G529" s="179">
        <f t="shared" si="108"/>
        <v>1913.6268909999999</v>
      </c>
      <c r="H529" s="142">
        <f>'05-2021'!P535</f>
        <v>0</v>
      </c>
      <c r="I529" s="180">
        <f t="shared" si="109"/>
        <v>70.278999999999996</v>
      </c>
      <c r="J529" s="143">
        <f t="shared" si="110"/>
        <v>27.228999999999999</v>
      </c>
      <c r="K529" s="241">
        <v>2.87</v>
      </c>
      <c r="L529" s="144">
        <f t="shared" si="111"/>
        <v>37.948</v>
      </c>
      <c r="M529" s="143">
        <f t="shared" si="113"/>
        <v>39.467726077497858</v>
      </c>
      <c r="N529" s="143">
        <f t="shared" si="114"/>
        <v>0</v>
      </c>
      <c r="O529" s="143">
        <f t="shared" si="115"/>
        <v>21.206728953433903</v>
      </c>
      <c r="P529" s="143">
        <f t="shared" si="116"/>
        <v>29.301283654346502</v>
      </c>
      <c r="Q529" s="143">
        <f t="shared" si="117"/>
        <v>0</v>
      </c>
      <c r="R529" s="143">
        <f t="shared" si="112"/>
        <v>39.467726077497858</v>
      </c>
      <c r="S529" s="140">
        <f t="shared" si="118"/>
        <v>0</v>
      </c>
      <c r="T529" s="145">
        <f t="shared" si="119"/>
        <v>0</v>
      </c>
    </row>
    <row r="530" spans="1:20" x14ac:dyDescent="0.25">
      <c r="A530" s="126">
        <f>'05-2021'!A536</f>
        <v>44338.874999998727</v>
      </c>
      <c r="B530" s="177">
        <v>147.59100000000001</v>
      </c>
      <c r="C530" s="178">
        <v>3973.740084</v>
      </c>
      <c r="D530" s="177">
        <v>0</v>
      </c>
      <c r="E530" s="178">
        <v>0</v>
      </c>
      <c r="F530" s="179">
        <f t="shared" si="107"/>
        <v>147.59100000000001</v>
      </c>
      <c r="G530" s="179">
        <f t="shared" si="108"/>
        <v>3973.740084</v>
      </c>
      <c r="H530" s="142">
        <f>'05-2021'!P536</f>
        <v>0</v>
      </c>
      <c r="I530" s="180">
        <f t="shared" si="109"/>
        <v>147.59100000000001</v>
      </c>
      <c r="J530" s="143">
        <f t="shared" si="110"/>
        <v>26.923999999999999</v>
      </c>
      <c r="K530" s="241">
        <v>2.87</v>
      </c>
      <c r="L530" s="144">
        <f t="shared" si="111"/>
        <v>37.948</v>
      </c>
      <c r="M530" s="143">
        <f t="shared" si="113"/>
        <v>39.467726077497858</v>
      </c>
      <c r="N530" s="143">
        <f t="shared" si="114"/>
        <v>0</v>
      </c>
      <c r="O530" s="143">
        <f t="shared" si="115"/>
        <v>21.206728953433903</v>
      </c>
      <c r="P530" s="143">
        <f t="shared" si="116"/>
        <v>29.301283654346502</v>
      </c>
      <c r="Q530" s="143">
        <f t="shared" si="117"/>
        <v>0</v>
      </c>
      <c r="R530" s="143">
        <f t="shared" si="112"/>
        <v>39.467726077497858</v>
      </c>
      <c r="S530" s="140">
        <f t="shared" si="118"/>
        <v>0</v>
      </c>
      <c r="T530" s="145">
        <f t="shared" si="119"/>
        <v>0</v>
      </c>
    </row>
    <row r="531" spans="1:20" x14ac:dyDescent="0.25">
      <c r="A531" s="126">
        <f>'05-2021'!A537</f>
        <v>44338.916666665391</v>
      </c>
      <c r="B531" s="177">
        <v>173.40700000000001</v>
      </c>
      <c r="C531" s="178">
        <v>4425.520047</v>
      </c>
      <c r="D531" s="177">
        <v>0</v>
      </c>
      <c r="E531" s="178">
        <v>0</v>
      </c>
      <c r="F531" s="179">
        <f t="shared" si="107"/>
        <v>173.40700000000001</v>
      </c>
      <c r="G531" s="179">
        <f t="shared" si="108"/>
        <v>4425.520047</v>
      </c>
      <c r="H531" s="142">
        <f>'05-2021'!P537</f>
        <v>0</v>
      </c>
      <c r="I531" s="180">
        <f t="shared" si="109"/>
        <v>173.40700000000001</v>
      </c>
      <c r="J531" s="143">
        <f t="shared" si="110"/>
        <v>25.520999999999997</v>
      </c>
      <c r="K531" s="241">
        <v>2.87</v>
      </c>
      <c r="L531" s="144">
        <f t="shared" si="111"/>
        <v>37.948</v>
      </c>
      <c r="M531" s="143">
        <f t="shared" si="113"/>
        <v>39.467726077497858</v>
      </c>
      <c r="N531" s="143">
        <f t="shared" si="114"/>
        <v>0</v>
      </c>
      <c r="O531" s="143">
        <f t="shared" si="115"/>
        <v>21.206728953433903</v>
      </c>
      <c r="P531" s="143">
        <f t="shared" si="116"/>
        <v>29.301283654346502</v>
      </c>
      <c r="Q531" s="143">
        <f t="shared" si="117"/>
        <v>0</v>
      </c>
      <c r="R531" s="143">
        <f t="shared" si="112"/>
        <v>39.467726077497858</v>
      </c>
      <c r="S531" s="140">
        <f t="shared" si="118"/>
        <v>0</v>
      </c>
      <c r="T531" s="145">
        <f t="shared" si="119"/>
        <v>0</v>
      </c>
    </row>
    <row r="532" spans="1:20" x14ac:dyDescent="0.25">
      <c r="A532" s="126">
        <f>'05-2021'!A538</f>
        <v>44338.958333332055</v>
      </c>
      <c r="B532" s="177">
        <v>141.654</v>
      </c>
      <c r="C532" s="178">
        <v>3482.4219360000002</v>
      </c>
      <c r="D532" s="177">
        <v>0</v>
      </c>
      <c r="E532" s="178">
        <v>0</v>
      </c>
      <c r="F532" s="179">
        <f t="shared" si="107"/>
        <v>141.654</v>
      </c>
      <c r="G532" s="179">
        <f t="shared" si="108"/>
        <v>3482.4219360000002</v>
      </c>
      <c r="H532" s="142">
        <f>'05-2021'!P538</f>
        <v>0</v>
      </c>
      <c r="I532" s="180">
        <f t="shared" si="109"/>
        <v>141.654</v>
      </c>
      <c r="J532" s="143">
        <f t="shared" si="110"/>
        <v>24.584000000000003</v>
      </c>
      <c r="K532" s="241">
        <v>2.87</v>
      </c>
      <c r="L532" s="144">
        <f t="shared" si="111"/>
        <v>37.948</v>
      </c>
      <c r="M532" s="143">
        <f t="shared" si="113"/>
        <v>39.467726077497858</v>
      </c>
      <c r="N532" s="143">
        <f t="shared" si="114"/>
        <v>0</v>
      </c>
      <c r="O532" s="143">
        <f t="shared" si="115"/>
        <v>21.206728953433903</v>
      </c>
      <c r="P532" s="143">
        <f t="shared" si="116"/>
        <v>29.301283654346502</v>
      </c>
      <c r="Q532" s="143">
        <f t="shared" si="117"/>
        <v>0</v>
      </c>
      <c r="R532" s="143">
        <f t="shared" si="112"/>
        <v>39.467726077497858</v>
      </c>
      <c r="S532" s="140">
        <f t="shared" si="118"/>
        <v>0</v>
      </c>
      <c r="T532" s="145">
        <f t="shared" si="119"/>
        <v>0</v>
      </c>
    </row>
    <row r="533" spans="1:20" x14ac:dyDescent="0.25">
      <c r="A533" s="126">
        <f>'05-2021'!A539</f>
        <v>44338.999999998719</v>
      </c>
      <c r="B533" s="177">
        <v>138.351</v>
      </c>
      <c r="C533" s="178">
        <v>3349.9990320000002</v>
      </c>
      <c r="D533" s="177">
        <v>0</v>
      </c>
      <c r="E533" s="178">
        <v>0</v>
      </c>
      <c r="F533" s="179">
        <f t="shared" si="107"/>
        <v>138.351</v>
      </c>
      <c r="G533" s="179">
        <f t="shared" si="108"/>
        <v>3349.9990320000002</v>
      </c>
      <c r="H533" s="142">
        <f>'05-2021'!P539</f>
        <v>0</v>
      </c>
      <c r="I533" s="180">
        <f t="shared" si="109"/>
        <v>138.351</v>
      </c>
      <c r="J533" s="143">
        <f t="shared" si="110"/>
        <v>24.213768111542382</v>
      </c>
      <c r="K533" s="241">
        <v>2.87</v>
      </c>
      <c r="L533" s="144">
        <f t="shared" si="111"/>
        <v>37.948</v>
      </c>
      <c r="M533" s="143">
        <f t="shared" si="113"/>
        <v>39.467726077497858</v>
      </c>
      <c r="N533" s="143">
        <f t="shared" si="114"/>
        <v>0</v>
      </c>
      <c r="O533" s="143">
        <f t="shared" si="115"/>
        <v>21.206728953433903</v>
      </c>
      <c r="P533" s="143">
        <f t="shared" si="116"/>
        <v>29.301283654346502</v>
      </c>
      <c r="Q533" s="143">
        <f t="shared" si="117"/>
        <v>0</v>
      </c>
      <c r="R533" s="143">
        <f t="shared" si="112"/>
        <v>39.467726077497858</v>
      </c>
      <c r="S533" s="140">
        <f t="shared" si="118"/>
        <v>0</v>
      </c>
      <c r="T533" s="145">
        <f t="shared" si="119"/>
        <v>0</v>
      </c>
    </row>
    <row r="534" spans="1:20" x14ac:dyDescent="0.25">
      <c r="A534" s="126">
        <f>'05-2021'!A540</f>
        <v>44339.041666665384</v>
      </c>
      <c r="B534" s="177">
        <v>144.61500000000001</v>
      </c>
      <c r="C534" s="178">
        <v>3366.1063199999999</v>
      </c>
      <c r="D534" s="177">
        <v>0</v>
      </c>
      <c r="E534" s="178">
        <v>0</v>
      </c>
      <c r="F534" s="179">
        <f t="shared" si="107"/>
        <v>144.61500000000001</v>
      </c>
      <c r="G534" s="179">
        <f t="shared" si="108"/>
        <v>3366.1063199999999</v>
      </c>
      <c r="H534" s="142">
        <f>'05-2021'!P540</f>
        <v>0</v>
      </c>
      <c r="I534" s="180">
        <f t="shared" si="109"/>
        <v>144.61500000000001</v>
      </c>
      <c r="J534" s="143">
        <f t="shared" si="110"/>
        <v>23.276329011513326</v>
      </c>
      <c r="K534" s="241">
        <v>2.87</v>
      </c>
      <c r="L534" s="144">
        <f t="shared" si="111"/>
        <v>37.948</v>
      </c>
      <c r="M534" s="143">
        <f t="shared" si="113"/>
        <v>39.467726077497858</v>
      </c>
      <c r="N534" s="143">
        <f t="shared" si="114"/>
        <v>0</v>
      </c>
      <c r="O534" s="143">
        <f t="shared" si="115"/>
        <v>21.206728953433903</v>
      </c>
      <c r="P534" s="143">
        <f t="shared" si="116"/>
        <v>29.301283654346502</v>
      </c>
      <c r="Q534" s="143">
        <f t="shared" si="117"/>
        <v>0</v>
      </c>
      <c r="R534" s="143">
        <f t="shared" si="112"/>
        <v>39.467726077497858</v>
      </c>
      <c r="S534" s="140">
        <f t="shared" si="118"/>
        <v>0</v>
      </c>
      <c r="T534" s="145">
        <f t="shared" si="119"/>
        <v>0</v>
      </c>
    </row>
    <row r="535" spans="1:20" x14ac:dyDescent="0.25">
      <c r="A535" s="126">
        <f>'05-2021'!A541</f>
        <v>44339.083333332048</v>
      </c>
      <c r="B535" s="177">
        <v>170.9</v>
      </c>
      <c r="C535" s="178">
        <v>3366.73</v>
      </c>
      <c r="D535" s="177">
        <v>38.098999999999997</v>
      </c>
      <c r="E535" s="178">
        <v>750.55399999999997</v>
      </c>
      <c r="F535" s="179">
        <f t="shared" si="107"/>
        <v>132.80100000000002</v>
      </c>
      <c r="G535" s="179">
        <f t="shared" si="108"/>
        <v>2616.1759999999999</v>
      </c>
      <c r="H535" s="142">
        <f>'05-2021'!P541</f>
        <v>0</v>
      </c>
      <c r="I535" s="180">
        <f t="shared" si="109"/>
        <v>132.80100000000002</v>
      </c>
      <c r="J535" s="143">
        <f t="shared" si="110"/>
        <v>19.699972138764011</v>
      </c>
      <c r="K535" s="241">
        <v>2.87</v>
      </c>
      <c r="L535" s="144">
        <f t="shared" si="111"/>
        <v>37.948</v>
      </c>
      <c r="M535" s="143">
        <f t="shared" si="113"/>
        <v>39.467726077497858</v>
      </c>
      <c r="N535" s="143">
        <f t="shared" si="114"/>
        <v>0</v>
      </c>
      <c r="O535" s="143">
        <f t="shared" si="115"/>
        <v>21.206728953433903</v>
      </c>
      <c r="P535" s="143">
        <f t="shared" si="116"/>
        <v>29.301283654346502</v>
      </c>
      <c r="Q535" s="143">
        <f t="shared" si="117"/>
        <v>0</v>
      </c>
      <c r="R535" s="143">
        <f t="shared" si="112"/>
        <v>39.467726077497858</v>
      </c>
      <c r="S535" s="140">
        <f t="shared" si="118"/>
        <v>0</v>
      </c>
      <c r="T535" s="145">
        <f t="shared" si="119"/>
        <v>0</v>
      </c>
    </row>
    <row r="536" spans="1:20" x14ac:dyDescent="0.25">
      <c r="A536" s="126">
        <f>'05-2021'!A542</f>
        <v>44339.124999998712</v>
      </c>
      <c r="B536" s="177">
        <v>168.3</v>
      </c>
      <c r="C536" s="178">
        <v>3273.4349999999999</v>
      </c>
      <c r="D536" s="177">
        <v>50.435000000000002</v>
      </c>
      <c r="E536" s="178">
        <v>980.96500000000003</v>
      </c>
      <c r="F536" s="179">
        <f t="shared" si="107"/>
        <v>117.86500000000001</v>
      </c>
      <c r="G536" s="179">
        <f t="shared" si="108"/>
        <v>2292.4699999999998</v>
      </c>
      <c r="H536" s="142">
        <f>'05-2021'!P542</f>
        <v>0</v>
      </c>
      <c r="I536" s="180">
        <f t="shared" si="109"/>
        <v>117.86500000000001</v>
      </c>
      <c r="J536" s="143">
        <f t="shared" si="110"/>
        <v>19.449963941797815</v>
      </c>
      <c r="K536" s="241">
        <v>2.87</v>
      </c>
      <c r="L536" s="144">
        <f t="shared" si="111"/>
        <v>37.948</v>
      </c>
      <c r="M536" s="143">
        <f t="shared" si="113"/>
        <v>39.467726077497858</v>
      </c>
      <c r="N536" s="143">
        <f t="shared" si="114"/>
        <v>0</v>
      </c>
      <c r="O536" s="143">
        <f t="shared" si="115"/>
        <v>21.206728953433903</v>
      </c>
      <c r="P536" s="143">
        <f t="shared" si="116"/>
        <v>29.301283654346502</v>
      </c>
      <c r="Q536" s="143">
        <f t="shared" si="117"/>
        <v>0</v>
      </c>
      <c r="R536" s="143">
        <f t="shared" si="112"/>
        <v>39.467726077497858</v>
      </c>
      <c r="S536" s="140">
        <f t="shared" si="118"/>
        <v>0</v>
      </c>
      <c r="T536" s="145">
        <f t="shared" si="119"/>
        <v>0</v>
      </c>
    </row>
    <row r="537" spans="1:20" x14ac:dyDescent="0.25">
      <c r="A537" s="126">
        <f>'05-2021'!A543</f>
        <v>44339.166666665376</v>
      </c>
      <c r="B537" s="177">
        <v>109.5</v>
      </c>
      <c r="C537" s="178">
        <v>1941.4349999999999</v>
      </c>
      <c r="D537" s="177">
        <v>4.1769999999999996</v>
      </c>
      <c r="E537" s="178">
        <v>74.061999999999998</v>
      </c>
      <c r="F537" s="179">
        <f t="shared" si="107"/>
        <v>105.32300000000001</v>
      </c>
      <c r="G537" s="179">
        <f t="shared" si="108"/>
        <v>1867.373</v>
      </c>
      <c r="H537" s="142">
        <f>'05-2021'!P543</f>
        <v>0</v>
      </c>
      <c r="I537" s="180">
        <f t="shared" si="109"/>
        <v>105.32300000000001</v>
      </c>
      <c r="J537" s="143">
        <f t="shared" si="110"/>
        <v>17.729964015457213</v>
      </c>
      <c r="K537" s="241">
        <v>2.87</v>
      </c>
      <c r="L537" s="144">
        <f t="shared" si="111"/>
        <v>37.948</v>
      </c>
      <c r="M537" s="143">
        <f t="shared" si="113"/>
        <v>39.467726077497858</v>
      </c>
      <c r="N537" s="143">
        <f t="shared" si="114"/>
        <v>0</v>
      </c>
      <c r="O537" s="143">
        <f t="shared" si="115"/>
        <v>21.206728953433903</v>
      </c>
      <c r="P537" s="143">
        <f t="shared" si="116"/>
        <v>29.301283654346502</v>
      </c>
      <c r="Q537" s="143">
        <f t="shared" si="117"/>
        <v>0</v>
      </c>
      <c r="R537" s="143">
        <f t="shared" si="112"/>
        <v>39.467726077497858</v>
      </c>
      <c r="S537" s="140">
        <f t="shared" si="118"/>
        <v>0</v>
      </c>
      <c r="T537" s="145">
        <f t="shared" si="119"/>
        <v>0</v>
      </c>
    </row>
    <row r="538" spans="1:20" x14ac:dyDescent="0.25">
      <c r="A538" s="126">
        <f>'05-2021'!A544</f>
        <v>44339.208333332041</v>
      </c>
      <c r="B538" s="177">
        <v>158.6</v>
      </c>
      <c r="C538" s="178">
        <v>2789.7739999999999</v>
      </c>
      <c r="D538" s="177">
        <v>61.856000000000002</v>
      </c>
      <c r="E538" s="178">
        <v>1088.0440000000001</v>
      </c>
      <c r="F538" s="179">
        <f t="shared" si="107"/>
        <v>96.744</v>
      </c>
      <c r="G538" s="179">
        <f t="shared" si="108"/>
        <v>1701.7299999999998</v>
      </c>
      <c r="H538" s="142">
        <f>'05-2021'!P544</f>
        <v>0</v>
      </c>
      <c r="I538" s="180">
        <f t="shared" si="109"/>
        <v>96.744</v>
      </c>
      <c r="J538" s="143">
        <f t="shared" si="110"/>
        <v>17.590031423137351</v>
      </c>
      <c r="K538" s="241">
        <v>2.87</v>
      </c>
      <c r="L538" s="144">
        <f t="shared" si="111"/>
        <v>37.948</v>
      </c>
      <c r="M538" s="143">
        <f t="shared" si="113"/>
        <v>39.467726077497858</v>
      </c>
      <c r="N538" s="143">
        <f t="shared" si="114"/>
        <v>0</v>
      </c>
      <c r="O538" s="143">
        <f t="shared" si="115"/>
        <v>21.206728953433903</v>
      </c>
      <c r="P538" s="143">
        <f t="shared" si="116"/>
        <v>29.301283654346502</v>
      </c>
      <c r="Q538" s="143">
        <f t="shared" si="117"/>
        <v>0</v>
      </c>
      <c r="R538" s="143">
        <f t="shared" si="112"/>
        <v>39.467726077497858</v>
      </c>
      <c r="S538" s="140">
        <f t="shared" si="118"/>
        <v>0</v>
      </c>
      <c r="T538" s="145">
        <f t="shared" si="119"/>
        <v>0</v>
      </c>
    </row>
    <row r="539" spans="1:20" x14ac:dyDescent="0.25">
      <c r="A539" s="126">
        <f>'05-2021'!A545</f>
        <v>44339.249999998705</v>
      </c>
      <c r="B539" s="177">
        <v>139.9</v>
      </c>
      <c r="C539" s="178">
        <v>2368.5070000000001</v>
      </c>
      <c r="D539" s="177">
        <v>43.456000000000003</v>
      </c>
      <c r="E539" s="178">
        <v>735.71299999999997</v>
      </c>
      <c r="F539" s="179">
        <f t="shared" si="107"/>
        <v>96.444000000000003</v>
      </c>
      <c r="G539" s="179">
        <f t="shared" si="108"/>
        <v>1632.7940000000001</v>
      </c>
      <c r="H539" s="142">
        <f>'05-2021'!P545</f>
        <v>0</v>
      </c>
      <c r="I539" s="180">
        <f t="shared" si="109"/>
        <v>96.444000000000003</v>
      </c>
      <c r="J539" s="143">
        <f t="shared" si="110"/>
        <v>16.929969723362781</v>
      </c>
      <c r="K539" s="241">
        <v>2.87</v>
      </c>
      <c r="L539" s="144">
        <f t="shared" si="111"/>
        <v>37.948</v>
      </c>
      <c r="M539" s="143">
        <f t="shared" si="113"/>
        <v>39.467726077497858</v>
      </c>
      <c r="N539" s="143">
        <f t="shared" si="114"/>
        <v>0</v>
      </c>
      <c r="O539" s="143">
        <f t="shared" si="115"/>
        <v>21.206728953433903</v>
      </c>
      <c r="P539" s="143">
        <f t="shared" si="116"/>
        <v>29.301283654346502</v>
      </c>
      <c r="Q539" s="143">
        <f t="shared" si="117"/>
        <v>0</v>
      </c>
      <c r="R539" s="143">
        <f t="shared" si="112"/>
        <v>39.467726077497858</v>
      </c>
      <c r="S539" s="140">
        <f t="shared" si="118"/>
        <v>0</v>
      </c>
      <c r="T539" s="145">
        <f t="shared" si="119"/>
        <v>0</v>
      </c>
    </row>
    <row r="540" spans="1:20" x14ac:dyDescent="0.25">
      <c r="A540" s="126">
        <f>'05-2021'!A546</f>
        <v>44339.291666665369</v>
      </c>
      <c r="B540" s="177">
        <v>141.1</v>
      </c>
      <c r="C540" s="178">
        <v>2325.328</v>
      </c>
      <c r="D540" s="177">
        <v>54.55</v>
      </c>
      <c r="E540" s="178">
        <v>898.99199999999996</v>
      </c>
      <c r="F540" s="179">
        <f t="shared" si="107"/>
        <v>86.55</v>
      </c>
      <c r="G540" s="179">
        <f t="shared" si="108"/>
        <v>1426.336</v>
      </c>
      <c r="H540" s="142">
        <f>'05-2021'!P546</f>
        <v>0</v>
      </c>
      <c r="I540" s="180">
        <f t="shared" si="109"/>
        <v>86.55</v>
      </c>
      <c r="J540" s="143">
        <f t="shared" si="110"/>
        <v>16.479907567879838</v>
      </c>
      <c r="K540" s="241">
        <v>2.87</v>
      </c>
      <c r="L540" s="144">
        <f t="shared" si="111"/>
        <v>37.948</v>
      </c>
      <c r="M540" s="143">
        <f t="shared" si="113"/>
        <v>39.467726077497858</v>
      </c>
      <c r="N540" s="143">
        <f t="shared" si="114"/>
        <v>0</v>
      </c>
      <c r="O540" s="143">
        <f t="shared" si="115"/>
        <v>21.206728953433903</v>
      </c>
      <c r="P540" s="143">
        <f t="shared" si="116"/>
        <v>29.301283654346502</v>
      </c>
      <c r="Q540" s="143">
        <f t="shared" si="117"/>
        <v>0</v>
      </c>
      <c r="R540" s="143">
        <f t="shared" si="112"/>
        <v>39.467726077497858</v>
      </c>
      <c r="S540" s="140">
        <f t="shared" si="118"/>
        <v>0</v>
      </c>
      <c r="T540" s="145">
        <f t="shared" si="119"/>
        <v>0</v>
      </c>
    </row>
    <row r="541" spans="1:20" x14ac:dyDescent="0.25">
      <c r="A541" s="126">
        <f>'05-2021'!A547</f>
        <v>44339.333333332033</v>
      </c>
      <c r="B541" s="177">
        <v>157.80000000000001</v>
      </c>
      <c r="C541" s="178">
        <v>3036.0720000000001</v>
      </c>
      <c r="D541" s="177">
        <v>57.213000000000001</v>
      </c>
      <c r="E541" s="178">
        <v>1100.7719999999999</v>
      </c>
      <c r="F541" s="179">
        <f t="shared" si="107"/>
        <v>100.58700000000002</v>
      </c>
      <c r="G541" s="179">
        <f t="shared" si="108"/>
        <v>1935.3000000000002</v>
      </c>
      <c r="H541" s="142">
        <f>'05-2021'!P547</f>
        <v>0</v>
      </c>
      <c r="I541" s="180">
        <f t="shared" si="109"/>
        <v>100.58700000000002</v>
      </c>
      <c r="J541" s="143">
        <f t="shared" si="110"/>
        <v>19.240060842852454</v>
      </c>
      <c r="K541" s="241">
        <v>2.87</v>
      </c>
      <c r="L541" s="144">
        <f t="shared" si="111"/>
        <v>37.948</v>
      </c>
      <c r="M541" s="143">
        <f t="shared" si="113"/>
        <v>39.467726077497858</v>
      </c>
      <c r="N541" s="143">
        <f t="shared" si="114"/>
        <v>0</v>
      </c>
      <c r="O541" s="143">
        <f t="shared" si="115"/>
        <v>21.206728953433903</v>
      </c>
      <c r="P541" s="143">
        <f t="shared" si="116"/>
        <v>29.301283654346502</v>
      </c>
      <c r="Q541" s="143">
        <f t="shared" si="117"/>
        <v>0</v>
      </c>
      <c r="R541" s="143">
        <f t="shared" si="112"/>
        <v>39.467726077497858</v>
      </c>
      <c r="S541" s="140">
        <f t="shared" si="118"/>
        <v>0</v>
      </c>
      <c r="T541" s="145">
        <f t="shared" si="119"/>
        <v>0</v>
      </c>
    </row>
    <row r="542" spans="1:20" x14ac:dyDescent="0.25">
      <c r="A542" s="126">
        <f>'05-2021'!A548</f>
        <v>44339.374999998698</v>
      </c>
      <c r="B542" s="177">
        <v>208</v>
      </c>
      <c r="C542" s="178">
        <v>4166.24</v>
      </c>
      <c r="D542" s="177">
        <v>75.763999999999996</v>
      </c>
      <c r="E542" s="178">
        <v>1517.549</v>
      </c>
      <c r="F542" s="179">
        <f t="shared" si="107"/>
        <v>132.23599999999999</v>
      </c>
      <c r="G542" s="179">
        <f t="shared" si="108"/>
        <v>2648.6909999999998</v>
      </c>
      <c r="H542" s="142">
        <f>'05-2021'!P548</f>
        <v>0</v>
      </c>
      <c r="I542" s="180">
        <f t="shared" si="109"/>
        <v>132.23599999999999</v>
      </c>
      <c r="J542" s="143">
        <f t="shared" si="110"/>
        <v>20.030029643969872</v>
      </c>
      <c r="K542" s="241">
        <v>2.87</v>
      </c>
      <c r="L542" s="144">
        <f t="shared" si="111"/>
        <v>37.948</v>
      </c>
      <c r="M542" s="143">
        <f t="shared" si="113"/>
        <v>39.467726077497858</v>
      </c>
      <c r="N542" s="143">
        <f t="shared" si="114"/>
        <v>0</v>
      </c>
      <c r="O542" s="143">
        <f t="shared" si="115"/>
        <v>21.206728953433903</v>
      </c>
      <c r="P542" s="143">
        <f t="shared" si="116"/>
        <v>29.301283654346502</v>
      </c>
      <c r="Q542" s="143">
        <f t="shared" si="117"/>
        <v>0</v>
      </c>
      <c r="R542" s="143">
        <f t="shared" si="112"/>
        <v>39.467726077497858</v>
      </c>
      <c r="S542" s="140">
        <f t="shared" si="118"/>
        <v>0</v>
      </c>
      <c r="T542" s="145">
        <f t="shared" si="119"/>
        <v>0</v>
      </c>
    </row>
    <row r="543" spans="1:20" x14ac:dyDescent="0.25">
      <c r="A543" s="126">
        <f>'05-2021'!A549</f>
        <v>44339.416666665362</v>
      </c>
      <c r="B543" s="177">
        <v>169.1</v>
      </c>
      <c r="C543" s="178">
        <v>3962.0129999999999</v>
      </c>
      <c r="D543" s="177">
        <v>1.407</v>
      </c>
      <c r="E543" s="178">
        <v>32.972999999999999</v>
      </c>
      <c r="F543" s="179">
        <f t="shared" si="107"/>
        <v>167.69299999999998</v>
      </c>
      <c r="G543" s="179">
        <f t="shared" si="108"/>
        <v>3929.04</v>
      </c>
      <c r="H543" s="142">
        <f>'05-2021'!P549</f>
        <v>0</v>
      </c>
      <c r="I543" s="180">
        <f t="shared" si="109"/>
        <v>167.69299999999998</v>
      </c>
      <c r="J543" s="143">
        <f t="shared" si="110"/>
        <v>23.429958316685852</v>
      </c>
      <c r="K543" s="241">
        <v>2.87</v>
      </c>
      <c r="L543" s="144">
        <f t="shared" si="111"/>
        <v>37.948</v>
      </c>
      <c r="M543" s="143">
        <f t="shared" si="113"/>
        <v>39.467726077497858</v>
      </c>
      <c r="N543" s="143">
        <f t="shared" si="114"/>
        <v>0</v>
      </c>
      <c r="O543" s="143">
        <f t="shared" si="115"/>
        <v>21.206728953433903</v>
      </c>
      <c r="P543" s="143">
        <f t="shared" si="116"/>
        <v>29.301283654346502</v>
      </c>
      <c r="Q543" s="143">
        <f t="shared" si="117"/>
        <v>0</v>
      </c>
      <c r="R543" s="143">
        <f t="shared" si="112"/>
        <v>39.467726077497858</v>
      </c>
      <c r="S543" s="140">
        <f t="shared" si="118"/>
        <v>0</v>
      </c>
      <c r="T543" s="145">
        <f t="shared" si="119"/>
        <v>0</v>
      </c>
    </row>
    <row r="544" spans="1:20" x14ac:dyDescent="0.25">
      <c r="A544" s="126">
        <f>'05-2021'!A550</f>
        <v>44339.458333332026</v>
      </c>
      <c r="B544" s="177">
        <v>143.678</v>
      </c>
      <c r="C544" s="178">
        <v>3916.3749240000002</v>
      </c>
      <c r="D544" s="177">
        <v>8.1630000000000003</v>
      </c>
      <c r="E544" s="178">
        <v>222.49600000000001</v>
      </c>
      <c r="F544" s="179">
        <f t="shared" si="107"/>
        <v>135.51499999999999</v>
      </c>
      <c r="G544" s="179">
        <f t="shared" si="108"/>
        <v>3693.8789240000001</v>
      </c>
      <c r="H544" s="142">
        <f>'05-2021'!P550</f>
        <v>0</v>
      </c>
      <c r="I544" s="180">
        <f t="shared" si="109"/>
        <v>135.51499999999999</v>
      </c>
      <c r="J544" s="143">
        <f t="shared" si="110"/>
        <v>27.258081570305873</v>
      </c>
      <c r="K544" s="241">
        <v>2.87</v>
      </c>
      <c r="L544" s="144">
        <f t="shared" si="111"/>
        <v>37.948</v>
      </c>
      <c r="M544" s="143">
        <f t="shared" si="113"/>
        <v>39.467726077497858</v>
      </c>
      <c r="N544" s="143">
        <f t="shared" si="114"/>
        <v>0</v>
      </c>
      <c r="O544" s="143">
        <f t="shared" si="115"/>
        <v>21.206728953433903</v>
      </c>
      <c r="P544" s="143">
        <f t="shared" si="116"/>
        <v>29.301283654346502</v>
      </c>
      <c r="Q544" s="143">
        <f t="shared" si="117"/>
        <v>0</v>
      </c>
      <c r="R544" s="143">
        <f t="shared" si="112"/>
        <v>39.467726077497858</v>
      </c>
      <c r="S544" s="140">
        <f t="shared" si="118"/>
        <v>0</v>
      </c>
      <c r="T544" s="145">
        <f t="shared" si="119"/>
        <v>0</v>
      </c>
    </row>
    <row r="545" spans="1:20" x14ac:dyDescent="0.25">
      <c r="A545" s="126">
        <f>'05-2021'!A551</f>
        <v>44339.49999999869</v>
      </c>
      <c r="B545" s="177">
        <v>300.327</v>
      </c>
      <c r="C545" s="178">
        <v>8180.9074799999999</v>
      </c>
      <c r="D545" s="177">
        <v>120.94</v>
      </c>
      <c r="E545" s="178">
        <v>3294.3919999999998</v>
      </c>
      <c r="F545" s="179">
        <f t="shared" si="107"/>
        <v>179.387</v>
      </c>
      <c r="G545" s="179">
        <f t="shared" si="108"/>
        <v>4886.51548</v>
      </c>
      <c r="H545" s="142">
        <f>'05-2021'!P551</f>
        <v>0</v>
      </c>
      <c r="I545" s="180">
        <f t="shared" si="109"/>
        <v>179.387</v>
      </c>
      <c r="J545" s="143">
        <f t="shared" si="110"/>
        <v>27.24007581374347</v>
      </c>
      <c r="K545" s="241">
        <v>2.87</v>
      </c>
      <c r="L545" s="144">
        <f t="shared" si="111"/>
        <v>37.948</v>
      </c>
      <c r="M545" s="143">
        <f t="shared" si="113"/>
        <v>39.467726077497858</v>
      </c>
      <c r="N545" s="143">
        <f t="shared" si="114"/>
        <v>0</v>
      </c>
      <c r="O545" s="143">
        <f t="shared" si="115"/>
        <v>21.206728953433903</v>
      </c>
      <c r="P545" s="143">
        <f t="shared" si="116"/>
        <v>29.301283654346502</v>
      </c>
      <c r="Q545" s="143">
        <f t="shared" si="117"/>
        <v>0</v>
      </c>
      <c r="R545" s="143">
        <f t="shared" si="112"/>
        <v>39.467726077497858</v>
      </c>
      <c r="S545" s="140">
        <f t="shared" si="118"/>
        <v>0</v>
      </c>
      <c r="T545" s="145">
        <f t="shared" si="119"/>
        <v>0</v>
      </c>
    </row>
    <row r="546" spans="1:20" x14ac:dyDescent="0.25">
      <c r="A546" s="126">
        <f>'05-2021'!A552</f>
        <v>44339.541666665355</v>
      </c>
      <c r="B546" s="177">
        <v>236.255</v>
      </c>
      <c r="C546" s="178">
        <v>6917.5464000000002</v>
      </c>
      <c r="D546" s="177">
        <v>78.926000000000002</v>
      </c>
      <c r="E546" s="178">
        <v>2310.9470000000001</v>
      </c>
      <c r="F546" s="179">
        <f t="shared" si="107"/>
        <v>157.32900000000001</v>
      </c>
      <c r="G546" s="179">
        <f t="shared" si="108"/>
        <v>4606.5994000000001</v>
      </c>
      <c r="H546" s="142">
        <f>'05-2021'!P552</f>
        <v>0</v>
      </c>
      <c r="I546" s="180">
        <f t="shared" si="109"/>
        <v>157.32900000000001</v>
      </c>
      <c r="J546" s="143">
        <f t="shared" si="110"/>
        <v>29.280039916353626</v>
      </c>
      <c r="K546" s="241">
        <v>2.87</v>
      </c>
      <c r="L546" s="144">
        <f t="shared" si="111"/>
        <v>37.948</v>
      </c>
      <c r="M546" s="143">
        <f t="shared" si="113"/>
        <v>39.467726077497858</v>
      </c>
      <c r="N546" s="143">
        <f t="shared" si="114"/>
        <v>0</v>
      </c>
      <c r="O546" s="143">
        <f t="shared" si="115"/>
        <v>21.206728953433903</v>
      </c>
      <c r="P546" s="143">
        <f t="shared" si="116"/>
        <v>29.301283654346502</v>
      </c>
      <c r="Q546" s="143">
        <f t="shared" si="117"/>
        <v>0</v>
      </c>
      <c r="R546" s="143">
        <f t="shared" si="112"/>
        <v>39.467726077497858</v>
      </c>
      <c r="S546" s="140">
        <f t="shared" si="118"/>
        <v>0</v>
      </c>
      <c r="T546" s="145">
        <f t="shared" si="119"/>
        <v>0</v>
      </c>
    </row>
    <row r="547" spans="1:20" x14ac:dyDescent="0.25">
      <c r="A547" s="126">
        <f>'05-2021'!A553</f>
        <v>44339.583333332019</v>
      </c>
      <c r="B547" s="177">
        <v>69.363</v>
      </c>
      <c r="C547" s="178">
        <v>2127.6406619999998</v>
      </c>
      <c r="D547" s="177">
        <v>17.282</v>
      </c>
      <c r="E547" s="178">
        <v>530.09500000000003</v>
      </c>
      <c r="F547" s="179">
        <f t="shared" si="107"/>
        <v>52.081000000000003</v>
      </c>
      <c r="G547" s="179">
        <f t="shared" si="108"/>
        <v>1597.5456619999998</v>
      </c>
      <c r="H547" s="142">
        <f>'05-2021'!P553</f>
        <v>0</v>
      </c>
      <c r="I547" s="180">
        <f t="shared" si="109"/>
        <v>52.081000000000003</v>
      </c>
      <c r="J547" s="143">
        <f t="shared" si="110"/>
        <v>30.674250916841068</v>
      </c>
      <c r="K547" s="241">
        <v>2.87</v>
      </c>
      <c r="L547" s="144">
        <f t="shared" si="111"/>
        <v>37.948</v>
      </c>
      <c r="M547" s="143">
        <f t="shared" si="113"/>
        <v>39.467726077497858</v>
      </c>
      <c r="N547" s="143">
        <f t="shared" si="114"/>
        <v>0</v>
      </c>
      <c r="O547" s="143">
        <f t="shared" si="115"/>
        <v>21.206728953433903</v>
      </c>
      <c r="P547" s="143">
        <f t="shared" si="116"/>
        <v>29.301283654346502</v>
      </c>
      <c r="Q547" s="143">
        <f t="shared" si="117"/>
        <v>0</v>
      </c>
      <c r="R547" s="143">
        <f t="shared" si="112"/>
        <v>39.467726077497858</v>
      </c>
      <c r="S547" s="140">
        <f t="shared" si="118"/>
        <v>0</v>
      </c>
      <c r="T547" s="145">
        <f t="shared" si="119"/>
        <v>0</v>
      </c>
    </row>
    <row r="548" spans="1:20" x14ac:dyDescent="0.25">
      <c r="A548" s="126">
        <f>'05-2021'!A554</f>
        <v>44339.624999998683</v>
      </c>
      <c r="B548" s="177">
        <v>0</v>
      </c>
      <c r="C548" s="178">
        <v>0</v>
      </c>
      <c r="D548" s="177">
        <v>0</v>
      </c>
      <c r="E548" s="178">
        <v>0</v>
      </c>
      <c r="F548" s="179">
        <f t="shared" si="107"/>
        <v>0</v>
      </c>
      <c r="G548" s="179">
        <f t="shared" si="108"/>
        <v>0</v>
      </c>
      <c r="H548" s="142">
        <f>'05-2021'!P554</f>
        <v>0</v>
      </c>
      <c r="I548" s="180">
        <f t="shared" si="109"/>
        <v>0</v>
      </c>
      <c r="J548" s="143">
        <f t="shared" si="110"/>
        <v>0</v>
      </c>
      <c r="K548" s="241">
        <v>2.87</v>
      </c>
      <c r="L548" s="144">
        <f t="shared" si="111"/>
        <v>37.948</v>
      </c>
      <c r="M548" s="143">
        <f t="shared" si="113"/>
        <v>39.467726077497858</v>
      </c>
      <c r="N548" s="143">
        <f t="shared" si="114"/>
        <v>0</v>
      </c>
      <c r="O548" s="143">
        <f t="shared" si="115"/>
        <v>21.206728953433903</v>
      </c>
      <c r="P548" s="143">
        <f t="shared" si="116"/>
        <v>29.301283654346502</v>
      </c>
      <c r="Q548" s="143">
        <f t="shared" si="117"/>
        <v>0</v>
      </c>
      <c r="R548" s="143">
        <f t="shared" si="112"/>
        <v>39.467726077497858</v>
      </c>
      <c r="S548" s="140">
        <f t="shared" si="118"/>
        <v>0</v>
      </c>
      <c r="T548" s="145">
        <f t="shared" si="119"/>
        <v>0</v>
      </c>
    </row>
    <row r="549" spans="1:20" x14ac:dyDescent="0.25">
      <c r="A549" s="126">
        <f>'05-2021'!A555</f>
        <v>44339.666666665347</v>
      </c>
      <c r="B549" s="177">
        <v>43.012</v>
      </c>
      <c r="C549" s="178">
        <v>1413.417332</v>
      </c>
      <c r="D549" s="177">
        <v>43.012</v>
      </c>
      <c r="E549" s="178">
        <v>1413.4169999999999</v>
      </c>
      <c r="F549" s="179">
        <f t="shared" si="107"/>
        <v>0</v>
      </c>
      <c r="G549" s="179">
        <f t="shared" si="108"/>
        <v>3.3200000007127528E-4</v>
      </c>
      <c r="H549" s="142">
        <f>'05-2021'!P555</f>
        <v>0</v>
      </c>
      <c r="I549" s="180">
        <f t="shared" si="109"/>
        <v>0</v>
      </c>
      <c r="J549" s="143">
        <f t="shared" si="110"/>
        <v>0</v>
      </c>
      <c r="K549" s="241">
        <v>2.87</v>
      </c>
      <c r="L549" s="144">
        <f t="shared" si="111"/>
        <v>37.948</v>
      </c>
      <c r="M549" s="143">
        <f t="shared" si="113"/>
        <v>39.467726077497858</v>
      </c>
      <c r="N549" s="143">
        <f t="shared" si="114"/>
        <v>0</v>
      </c>
      <c r="O549" s="143">
        <f t="shared" si="115"/>
        <v>21.206728953433903</v>
      </c>
      <c r="P549" s="143">
        <f t="shared" si="116"/>
        <v>29.301283654346502</v>
      </c>
      <c r="Q549" s="143">
        <f t="shared" si="117"/>
        <v>0</v>
      </c>
      <c r="R549" s="143">
        <f t="shared" si="112"/>
        <v>39.467726077497858</v>
      </c>
      <c r="S549" s="140">
        <f t="shared" si="118"/>
        <v>0</v>
      </c>
      <c r="T549" s="145">
        <f t="shared" si="119"/>
        <v>0</v>
      </c>
    </row>
    <row r="550" spans="1:20" x14ac:dyDescent="0.25">
      <c r="A550" s="126">
        <f>'05-2021'!A556</f>
        <v>44339.708333332012</v>
      </c>
      <c r="B550" s="177">
        <v>0</v>
      </c>
      <c r="C550" s="178">
        <v>0</v>
      </c>
      <c r="D550" s="177">
        <v>0</v>
      </c>
      <c r="E550" s="178">
        <v>0</v>
      </c>
      <c r="F550" s="179">
        <f t="shared" si="107"/>
        <v>0</v>
      </c>
      <c r="G550" s="179">
        <f t="shared" si="108"/>
        <v>0</v>
      </c>
      <c r="H550" s="142">
        <f>'05-2021'!P556</f>
        <v>0</v>
      </c>
      <c r="I550" s="180">
        <f t="shared" si="109"/>
        <v>0</v>
      </c>
      <c r="J550" s="143">
        <f t="shared" si="110"/>
        <v>0</v>
      </c>
      <c r="K550" s="241">
        <v>2.87</v>
      </c>
      <c r="L550" s="144">
        <f t="shared" si="111"/>
        <v>37.948</v>
      </c>
      <c r="M550" s="143">
        <f t="shared" si="113"/>
        <v>39.467726077497858</v>
      </c>
      <c r="N550" s="143">
        <f t="shared" si="114"/>
        <v>0</v>
      </c>
      <c r="O550" s="143">
        <f t="shared" si="115"/>
        <v>21.206728953433903</v>
      </c>
      <c r="P550" s="143">
        <f t="shared" si="116"/>
        <v>29.301283654346502</v>
      </c>
      <c r="Q550" s="143">
        <f t="shared" si="117"/>
        <v>0</v>
      </c>
      <c r="R550" s="143">
        <f t="shared" si="112"/>
        <v>39.467726077497858</v>
      </c>
      <c r="S550" s="140">
        <f t="shared" si="118"/>
        <v>0</v>
      </c>
      <c r="T550" s="145">
        <f t="shared" si="119"/>
        <v>0</v>
      </c>
    </row>
    <row r="551" spans="1:20" x14ac:dyDescent="0.25">
      <c r="A551" s="126">
        <f>'05-2021'!A557</f>
        <v>44339.749999998676</v>
      </c>
      <c r="B551" s="177">
        <v>0</v>
      </c>
      <c r="C551" s="178">
        <v>0</v>
      </c>
      <c r="D551" s="177">
        <v>0</v>
      </c>
      <c r="E551" s="178">
        <v>0</v>
      </c>
      <c r="F551" s="179">
        <f t="shared" si="107"/>
        <v>0</v>
      </c>
      <c r="G551" s="179">
        <f t="shared" si="108"/>
        <v>0</v>
      </c>
      <c r="H551" s="142">
        <f>'05-2021'!P557</f>
        <v>0</v>
      </c>
      <c r="I551" s="180">
        <f t="shared" si="109"/>
        <v>0</v>
      </c>
      <c r="J551" s="143">
        <f t="shared" si="110"/>
        <v>0</v>
      </c>
      <c r="K551" s="241">
        <v>2.87</v>
      </c>
      <c r="L551" s="144">
        <f t="shared" si="111"/>
        <v>37.948</v>
      </c>
      <c r="M551" s="143">
        <f t="shared" si="113"/>
        <v>39.467726077497858</v>
      </c>
      <c r="N551" s="143">
        <f t="shared" si="114"/>
        <v>0</v>
      </c>
      <c r="O551" s="143">
        <f t="shared" si="115"/>
        <v>21.206728953433903</v>
      </c>
      <c r="P551" s="143">
        <f t="shared" si="116"/>
        <v>29.301283654346502</v>
      </c>
      <c r="Q551" s="143">
        <f t="shared" si="117"/>
        <v>0</v>
      </c>
      <c r="R551" s="143">
        <f t="shared" si="112"/>
        <v>39.467726077497858</v>
      </c>
      <c r="S551" s="140">
        <f t="shared" si="118"/>
        <v>0</v>
      </c>
      <c r="T551" s="145">
        <f t="shared" si="119"/>
        <v>0</v>
      </c>
    </row>
    <row r="552" spans="1:20" x14ac:dyDescent="0.25">
      <c r="A552" s="126">
        <f>'05-2021'!A558</f>
        <v>44339.79166666534</v>
      </c>
      <c r="B552" s="177">
        <v>0</v>
      </c>
      <c r="C552" s="178">
        <v>0</v>
      </c>
      <c r="D552" s="177">
        <v>0</v>
      </c>
      <c r="E552" s="178">
        <v>0</v>
      </c>
      <c r="F552" s="179">
        <f t="shared" si="107"/>
        <v>0</v>
      </c>
      <c r="G552" s="179">
        <f t="shared" si="108"/>
        <v>0</v>
      </c>
      <c r="H552" s="142">
        <f>'05-2021'!P558</f>
        <v>0</v>
      </c>
      <c r="I552" s="180">
        <f t="shared" si="109"/>
        <v>0</v>
      </c>
      <c r="J552" s="143">
        <f t="shared" si="110"/>
        <v>0</v>
      </c>
      <c r="K552" s="241">
        <v>2.87</v>
      </c>
      <c r="L552" s="144">
        <f t="shared" si="111"/>
        <v>37.948</v>
      </c>
      <c r="M552" s="143">
        <f t="shared" si="113"/>
        <v>39.467726077497858</v>
      </c>
      <c r="N552" s="143">
        <f t="shared" si="114"/>
        <v>0</v>
      </c>
      <c r="O552" s="143">
        <f t="shared" si="115"/>
        <v>21.206728953433903</v>
      </c>
      <c r="P552" s="143">
        <f t="shared" si="116"/>
        <v>29.301283654346502</v>
      </c>
      <c r="Q552" s="143">
        <f t="shared" si="117"/>
        <v>0</v>
      </c>
      <c r="R552" s="143">
        <f t="shared" si="112"/>
        <v>39.467726077497858</v>
      </c>
      <c r="S552" s="140">
        <f t="shared" si="118"/>
        <v>0</v>
      </c>
      <c r="T552" s="145">
        <f t="shared" si="119"/>
        <v>0</v>
      </c>
    </row>
    <row r="553" spans="1:20" x14ac:dyDescent="0.25">
      <c r="A553" s="126">
        <f>'05-2021'!A559</f>
        <v>44339.833333332004</v>
      </c>
      <c r="B553" s="177">
        <v>0</v>
      </c>
      <c r="C553" s="178">
        <v>0</v>
      </c>
      <c r="D553" s="177">
        <v>0</v>
      </c>
      <c r="E553" s="178">
        <v>0</v>
      </c>
      <c r="F553" s="179">
        <f t="shared" si="107"/>
        <v>0</v>
      </c>
      <c r="G553" s="179">
        <f t="shared" si="108"/>
        <v>0</v>
      </c>
      <c r="H553" s="142">
        <f>'05-2021'!P559</f>
        <v>0</v>
      </c>
      <c r="I553" s="180">
        <f t="shared" si="109"/>
        <v>0</v>
      </c>
      <c r="J553" s="143">
        <f t="shared" si="110"/>
        <v>0</v>
      </c>
      <c r="K553" s="241">
        <v>2.87</v>
      </c>
      <c r="L553" s="144">
        <f t="shared" si="111"/>
        <v>37.948</v>
      </c>
      <c r="M553" s="143">
        <f t="shared" si="113"/>
        <v>39.467726077497858</v>
      </c>
      <c r="N553" s="143">
        <f t="shared" si="114"/>
        <v>0</v>
      </c>
      <c r="O553" s="143">
        <f t="shared" si="115"/>
        <v>21.206728953433903</v>
      </c>
      <c r="P553" s="143">
        <f t="shared" si="116"/>
        <v>29.301283654346502</v>
      </c>
      <c r="Q553" s="143">
        <f t="shared" si="117"/>
        <v>0</v>
      </c>
      <c r="R553" s="143">
        <f t="shared" si="112"/>
        <v>39.467726077497858</v>
      </c>
      <c r="S553" s="140">
        <f t="shared" si="118"/>
        <v>0</v>
      </c>
      <c r="T553" s="145">
        <f t="shared" si="119"/>
        <v>0</v>
      </c>
    </row>
    <row r="554" spans="1:20" x14ac:dyDescent="0.25">
      <c r="A554" s="126">
        <f>'05-2021'!A560</f>
        <v>44339.874999998668</v>
      </c>
      <c r="B554" s="177">
        <v>0</v>
      </c>
      <c r="C554" s="178">
        <v>0</v>
      </c>
      <c r="D554" s="177">
        <v>0</v>
      </c>
      <c r="E554" s="178">
        <v>0</v>
      </c>
      <c r="F554" s="179">
        <f t="shared" si="107"/>
        <v>0</v>
      </c>
      <c r="G554" s="179">
        <f t="shared" si="108"/>
        <v>0</v>
      </c>
      <c r="H554" s="142">
        <f>'05-2021'!P560</f>
        <v>0</v>
      </c>
      <c r="I554" s="180">
        <f t="shared" si="109"/>
        <v>0</v>
      </c>
      <c r="J554" s="143">
        <f t="shared" si="110"/>
        <v>0</v>
      </c>
      <c r="K554" s="241">
        <v>2.87</v>
      </c>
      <c r="L554" s="144">
        <f t="shared" si="111"/>
        <v>37.948</v>
      </c>
      <c r="M554" s="143">
        <f t="shared" si="113"/>
        <v>39.467726077497858</v>
      </c>
      <c r="N554" s="143">
        <f t="shared" si="114"/>
        <v>0</v>
      </c>
      <c r="O554" s="143">
        <f t="shared" si="115"/>
        <v>21.206728953433903</v>
      </c>
      <c r="P554" s="143">
        <f t="shared" si="116"/>
        <v>29.301283654346502</v>
      </c>
      <c r="Q554" s="143">
        <f t="shared" si="117"/>
        <v>0</v>
      </c>
      <c r="R554" s="143">
        <f t="shared" si="112"/>
        <v>39.467726077497858</v>
      </c>
      <c r="S554" s="140">
        <f t="shared" si="118"/>
        <v>0</v>
      </c>
      <c r="T554" s="145">
        <f t="shared" si="119"/>
        <v>0</v>
      </c>
    </row>
    <row r="555" spans="1:20" x14ac:dyDescent="0.25">
      <c r="A555" s="126">
        <f>'05-2021'!A561</f>
        <v>44339.916666665333</v>
      </c>
      <c r="B555" s="177">
        <v>0</v>
      </c>
      <c r="C555" s="178">
        <v>0</v>
      </c>
      <c r="D555" s="177">
        <v>0</v>
      </c>
      <c r="E555" s="178">
        <v>0</v>
      </c>
      <c r="F555" s="179">
        <f t="shared" si="107"/>
        <v>0</v>
      </c>
      <c r="G555" s="179">
        <f t="shared" si="108"/>
        <v>0</v>
      </c>
      <c r="H555" s="142">
        <f>'05-2021'!P561</f>
        <v>0</v>
      </c>
      <c r="I555" s="180">
        <f t="shared" si="109"/>
        <v>0</v>
      </c>
      <c r="J555" s="143">
        <f t="shared" si="110"/>
        <v>0</v>
      </c>
      <c r="K555" s="241">
        <v>2.87</v>
      </c>
      <c r="L555" s="144">
        <f t="shared" si="111"/>
        <v>37.948</v>
      </c>
      <c r="M555" s="143">
        <f t="shared" si="113"/>
        <v>39.467726077497858</v>
      </c>
      <c r="N555" s="143">
        <f t="shared" si="114"/>
        <v>0</v>
      </c>
      <c r="O555" s="143">
        <f t="shared" si="115"/>
        <v>21.206728953433903</v>
      </c>
      <c r="P555" s="143">
        <f t="shared" si="116"/>
        <v>29.301283654346502</v>
      </c>
      <c r="Q555" s="143">
        <f t="shared" si="117"/>
        <v>0</v>
      </c>
      <c r="R555" s="143">
        <f t="shared" si="112"/>
        <v>39.467726077497858</v>
      </c>
      <c r="S555" s="140">
        <f t="shared" si="118"/>
        <v>0</v>
      </c>
      <c r="T555" s="145">
        <f t="shared" si="119"/>
        <v>0</v>
      </c>
    </row>
    <row r="556" spans="1:20" x14ac:dyDescent="0.25">
      <c r="A556" s="126">
        <f>'05-2021'!A562</f>
        <v>44339.958333331997</v>
      </c>
      <c r="B556" s="177">
        <v>0</v>
      </c>
      <c r="C556" s="178">
        <v>0</v>
      </c>
      <c r="D556" s="177">
        <v>0</v>
      </c>
      <c r="E556" s="178">
        <v>0</v>
      </c>
      <c r="F556" s="179">
        <f t="shared" si="107"/>
        <v>0</v>
      </c>
      <c r="G556" s="179">
        <f t="shared" si="108"/>
        <v>0</v>
      </c>
      <c r="H556" s="142">
        <f>'05-2021'!P562</f>
        <v>0</v>
      </c>
      <c r="I556" s="180">
        <f t="shared" si="109"/>
        <v>0</v>
      </c>
      <c r="J556" s="143">
        <f t="shared" si="110"/>
        <v>0</v>
      </c>
      <c r="K556" s="241">
        <v>2.87</v>
      </c>
      <c r="L556" s="144">
        <f t="shared" si="111"/>
        <v>37.948</v>
      </c>
      <c r="M556" s="143">
        <f t="shared" si="113"/>
        <v>39.467726077497858</v>
      </c>
      <c r="N556" s="143">
        <f t="shared" si="114"/>
        <v>0</v>
      </c>
      <c r="O556" s="143">
        <f t="shared" si="115"/>
        <v>21.206728953433903</v>
      </c>
      <c r="P556" s="143">
        <f t="shared" si="116"/>
        <v>29.301283654346502</v>
      </c>
      <c r="Q556" s="143">
        <f t="shared" si="117"/>
        <v>0</v>
      </c>
      <c r="R556" s="143">
        <f t="shared" si="112"/>
        <v>39.467726077497858</v>
      </c>
      <c r="S556" s="140">
        <f t="shared" si="118"/>
        <v>0</v>
      </c>
      <c r="T556" s="145">
        <f t="shared" si="119"/>
        <v>0</v>
      </c>
    </row>
    <row r="557" spans="1:20" x14ac:dyDescent="0.25">
      <c r="A557" s="126">
        <f>'05-2021'!A563</f>
        <v>44339.999999998661</v>
      </c>
      <c r="B557" s="177">
        <v>90.71</v>
      </c>
      <c r="C557" s="178">
        <v>2230.5589</v>
      </c>
      <c r="D557" s="177">
        <v>0</v>
      </c>
      <c r="E557" s="178">
        <v>0</v>
      </c>
      <c r="F557" s="179">
        <f t="shared" si="107"/>
        <v>90.71</v>
      </c>
      <c r="G557" s="179">
        <f t="shared" si="108"/>
        <v>2230.5589</v>
      </c>
      <c r="H557" s="142">
        <f>'05-2021'!P563</f>
        <v>0</v>
      </c>
      <c r="I557" s="180">
        <f t="shared" si="109"/>
        <v>90.71</v>
      </c>
      <c r="J557" s="143">
        <f t="shared" si="110"/>
        <v>24.59</v>
      </c>
      <c r="K557" s="241">
        <v>2.87</v>
      </c>
      <c r="L557" s="144">
        <f t="shared" si="111"/>
        <v>37.948</v>
      </c>
      <c r="M557" s="143">
        <f t="shared" si="113"/>
        <v>39.467726077497858</v>
      </c>
      <c r="N557" s="143">
        <f t="shared" si="114"/>
        <v>0</v>
      </c>
      <c r="O557" s="143">
        <f t="shared" si="115"/>
        <v>21.206728953433903</v>
      </c>
      <c r="P557" s="143">
        <f t="shared" si="116"/>
        <v>29.301283654346502</v>
      </c>
      <c r="Q557" s="143">
        <f t="shared" si="117"/>
        <v>0</v>
      </c>
      <c r="R557" s="143">
        <f t="shared" si="112"/>
        <v>39.467726077497858</v>
      </c>
      <c r="S557" s="140">
        <f t="shared" si="118"/>
        <v>0</v>
      </c>
      <c r="T557" s="145">
        <f t="shared" si="119"/>
        <v>0</v>
      </c>
    </row>
    <row r="558" spans="1:20" x14ac:dyDescent="0.25">
      <c r="A558" s="126">
        <f>'05-2021'!A564</f>
        <v>44340.041666665325</v>
      </c>
      <c r="B558" s="177">
        <v>95.9</v>
      </c>
      <c r="C558" s="178">
        <v>2315.0259999999998</v>
      </c>
      <c r="D558" s="177">
        <v>0</v>
      </c>
      <c r="E558" s="178">
        <v>0</v>
      </c>
      <c r="F558" s="179">
        <f t="shared" si="107"/>
        <v>95.9</v>
      </c>
      <c r="G558" s="179">
        <f t="shared" si="108"/>
        <v>2315.0259999999998</v>
      </c>
      <c r="H558" s="142">
        <f>'05-2021'!P564</f>
        <v>0</v>
      </c>
      <c r="I558" s="180">
        <f t="shared" si="109"/>
        <v>95.9</v>
      </c>
      <c r="J558" s="143">
        <f t="shared" si="110"/>
        <v>24.139999999999997</v>
      </c>
      <c r="K558" s="241">
        <v>2.87</v>
      </c>
      <c r="L558" s="144">
        <f t="shared" si="111"/>
        <v>37.948</v>
      </c>
      <c r="M558" s="143">
        <f t="shared" si="113"/>
        <v>39.467726077497858</v>
      </c>
      <c r="N558" s="143">
        <f t="shared" si="114"/>
        <v>0</v>
      </c>
      <c r="O558" s="143">
        <f t="shared" si="115"/>
        <v>21.206728953433903</v>
      </c>
      <c r="P558" s="143">
        <f t="shared" si="116"/>
        <v>29.301283654346502</v>
      </c>
      <c r="Q558" s="143">
        <f t="shared" si="117"/>
        <v>0</v>
      </c>
      <c r="R558" s="143">
        <f t="shared" si="112"/>
        <v>39.467726077497858</v>
      </c>
      <c r="S558" s="140">
        <f t="shared" si="118"/>
        <v>0</v>
      </c>
      <c r="T558" s="145">
        <f t="shared" si="119"/>
        <v>0</v>
      </c>
    </row>
    <row r="559" spans="1:20" x14ac:dyDescent="0.25">
      <c r="A559" s="126">
        <f>'05-2021'!A565</f>
        <v>44340.08333333199</v>
      </c>
      <c r="B559" s="177">
        <v>185.2</v>
      </c>
      <c r="C559" s="178">
        <v>4120.7</v>
      </c>
      <c r="D559" s="177">
        <v>36.503999999999998</v>
      </c>
      <c r="E559" s="178">
        <v>812.21</v>
      </c>
      <c r="F559" s="179">
        <f t="shared" si="107"/>
        <v>148.696</v>
      </c>
      <c r="G559" s="179">
        <f t="shared" si="108"/>
        <v>3308.49</v>
      </c>
      <c r="H559" s="142">
        <f>'05-2021'!P565</f>
        <v>0</v>
      </c>
      <c r="I559" s="180">
        <f t="shared" si="109"/>
        <v>148.696</v>
      </c>
      <c r="J559" s="143">
        <f t="shared" si="110"/>
        <v>22.25002690052187</v>
      </c>
      <c r="K559" s="241">
        <v>2.87</v>
      </c>
      <c r="L559" s="144">
        <f t="shared" si="111"/>
        <v>37.948</v>
      </c>
      <c r="M559" s="143">
        <f t="shared" si="113"/>
        <v>39.467726077497858</v>
      </c>
      <c r="N559" s="143">
        <f t="shared" si="114"/>
        <v>0</v>
      </c>
      <c r="O559" s="143">
        <f t="shared" si="115"/>
        <v>21.206728953433903</v>
      </c>
      <c r="P559" s="143">
        <f t="shared" si="116"/>
        <v>29.301283654346502</v>
      </c>
      <c r="Q559" s="143">
        <f t="shared" si="117"/>
        <v>0</v>
      </c>
      <c r="R559" s="143">
        <f t="shared" si="112"/>
        <v>39.467726077497858</v>
      </c>
      <c r="S559" s="140">
        <f t="shared" si="118"/>
        <v>0</v>
      </c>
      <c r="T559" s="145">
        <f t="shared" si="119"/>
        <v>0</v>
      </c>
    </row>
    <row r="560" spans="1:20" x14ac:dyDescent="0.25">
      <c r="A560" s="126">
        <f>'05-2021'!A566</f>
        <v>44340.124999998654</v>
      </c>
      <c r="B560" s="177">
        <v>159.30000000000001</v>
      </c>
      <c r="C560" s="178">
        <v>3149.3609999999999</v>
      </c>
      <c r="D560" s="177">
        <v>22.821000000000002</v>
      </c>
      <c r="E560" s="178">
        <v>451.17700000000002</v>
      </c>
      <c r="F560" s="179">
        <f t="shared" si="107"/>
        <v>136.47900000000001</v>
      </c>
      <c r="G560" s="179">
        <f t="shared" si="108"/>
        <v>2698.1839999999997</v>
      </c>
      <c r="H560" s="142">
        <f>'05-2021'!P566</f>
        <v>0</v>
      </c>
      <c r="I560" s="180">
        <f t="shared" si="109"/>
        <v>136.47900000000001</v>
      </c>
      <c r="J560" s="143">
        <f t="shared" si="110"/>
        <v>19.769957282805411</v>
      </c>
      <c r="K560" s="241">
        <v>2.87</v>
      </c>
      <c r="L560" s="144">
        <f t="shared" si="111"/>
        <v>37.948</v>
      </c>
      <c r="M560" s="143">
        <f t="shared" si="113"/>
        <v>39.467726077497858</v>
      </c>
      <c r="N560" s="143">
        <f t="shared" si="114"/>
        <v>0</v>
      </c>
      <c r="O560" s="143">
        <f t="shared" si="115"/>
        <v>21.206728953433903</v>
      </c>
      <c r="P560" s="143">
        <f t="shared" si="116"/>
        <v>29.301283654346502</v>
      </c>
      <c r="Q560" s="143">
        <f t="shared" si="117"/>
        <v>0</v>
      </c>
      <c r="R560" s="143">
        <f t="shared" si="112"/>
        <v>39.467726077497858</v>
      </c>
      <c r="S560" s="140">
        <f t="shared" si="118"/>
        <v>0</v>
      </c>
      <c r="T560" s="145">
        <f t="shared" si="119"/>
        <v>0</v>
      </c>
    </row>
    <row r="561" spans="1:20" x14ac:dyDescent="0.25">
      <c r="A561" s="126">
        <f>'05-2021'!A567</f>
        <v>44340.166666665318</v>
      </c>
      <c r="B561" s="177">
        <v>135.19999999999999</v>
      </c>
      <c r="C561" s="178">
        <v>2583.672</v>
      </c>
      <c r="D561" s="177">
        <v>9.4749999999999996</v>
      </c>
      <c r="E561" s="178">
        <v>181.06200000000001</v>
      </c>
      <c r="F561" s="179">
        <f t="shared" si="107"/>
        <v>125.72499999999999</v>
      </c>
      <c r="G561" s="179">
        <f t="shared" si="108"/>
        <v>2402.61</v>
      </c>
      <c r="H561" s="142">
        <f>'05-2021'!P567</f>
        <v>0</v>
      </c>
      <c r="I561" s="180">
        <f t="shared" si="109"/>
        <v>125.72499999999999</v>
      </c>
      <c r="J561" s="143">
        <f t="shared" si="110"/>
        <v>19.110041757804733</v>
      </c>
      <c r="K561" s="241">
        <v>2.87</v>
      </c>
      <c r="L561" s="144">
        <f t="shared" si="111"/>
        <v>37.948</v>
      </c>
      <c r="M561" s="143">
        <f t="shared" si="113"/>
        <v>39.467726077497858</v>
      </c>
      <c r="N561" s="143">
        <f t="shared" si="114"/>
        <v>0</v>
      </c>
      <c r="O561" s="143">
        <f t="shared" si="115"/>
        <v>21.206728953433903</v>
      </c>
      <c r="P561" s="143">
        <f t="shared" si="116"/>
        <v>29.301283654346502</v>
      </c>
      <c r="Q561" s="143">
        <f t="shared" si="117"/>
        <v>0</v>
      </c>
      <c r="R561" s="143">
        <f t="shared" si="112"/>
        <v>39.467726077497858</v>
      </c>
      <c r="S561" s="140">
        <f t="shared" si="118"/>
        <v>0</v>
      </c>
      <c r="T561" s="145">
        <f t="shared" si="119"/>
        <v>0</v>
      </c>
    </row>
    <row r="562" spans="1:20" x14ac:dyDescent="0.25">
      <c r="A562" s="126">
        <f>'05-2021'!A568</f>
        <v>44340.208333331982</v>
      </c>
      <c r="B562" s="177">
        <v>151.80000000000001</v>
      </c>
      <c r="C562" s="178">
        <v>2950.9920000000002</v>
      </c>
      <c r="D562" s="177">
        <v>29.902000000000001</v>
      </c>
      <c r="E562" s="178">
        <v>581.28700000000003</v>
      </c>
      <c r="F562" s="179">
        <f t="shared" si="107"/>
        <v>121.89800000000001</v>
      </c>
      <c r="G562" s="179">
        <f t="shared" si="108"/>
        <v>2369.7049999999999</v>
      </c>
      <c r="H562" s="142">
        <f>'05-2021'!P568</f>
        <v>0</v>
      </c>
      <c r="I562" s="180">
        <f t="shared" si="109"/>
        <v>121.89800000000001</v>
      </c>
      <c r="J562" s="143">
        <f t="shared" si="110"/>
        <v>19.440064644210732</v>
      </c>
      <c r="K562" s="241">
        <v>2.87</v>
      </c>
      <c r="L562" s="144">
        <f t="shared" si="111"/>
        <v>37.948</v>
      </c>
      <c r="M562" s="143">
        <f t="shared" si="113"/>
        <v>39.467726077497858</v>
      </c>
      <c r="N562" s="143">
        <f t="shared" si="114"/>
        <v>0</v>
      </c>
      <c r="O562" s="143">
        <f t="shared" si="115"/>
        <v>21.206728953433903</v>
      </c>
      <c r="P562" s="143">
        <f t="shared" si="116"/>
        <v>29.301283654346502</v>
      </c>
      <c r="Q562" s="143">
        <f t="shared" si="117"/>
        <v>0</v>
      </c>
      <c r="R562" s="143">
        <f t="shared" si="112"/>
        <v>39.467726077497858</v>
      </c>
      <c r="S562" s="140">
        <f t="shared" si="118"/>
        <v>0</v>
      </c>
      <c r="T562" s="145">
        <f t="shared" si="119"/>
        <v>0</v>
      </c>
    </row>
    <row r="563" spans="1:20" x14ac:dyDescent="0.25">
      <c r="A563" s="126">
        <f>'05-2021'!A569</f>
        <v>44340.249999998647</v>
      </c>
      <c r="B563" s="177">
        <v>159.1</v>
      </c>
      <c r="C563" s="178">
        <v>3487.4720000000002</v>
      </c>
      <c r="D563" s="177">
        <v>27.867000000000001</v>
      </c>
      <c r="E563" s="178">
        <v>610.84199999999998</v>
      </c>
      <c r="F563" s="179">
        <f t="shared" si="107"/>
        <v>131.233</v>
      </c>
      <c r="G563" s="179">
        <f t="shared" si="108"/>
        <v>2876.63</v>
      </c>
      <c r="H563" s="142">
        <f>'05-2021'!P569</f>
        <v>0</v>
      </c>
      <c r="I563" s="180">
        <f t="shared" si="109"/>
        <v>131.233</v>
      </c>
      <c r="J563" s="143">
        <f t="shared" si="110"/>
        <v>21.92002011689133</v>
      </c>
      <c r="K563" s="241">
        <v>2.87</v>
      </c>
      <c r="L563" s="144">
        <f t="shared" si="111"/>
        <v>37.948</v>
      </c>
      <c r="M563" s="143">
        <f t="shared" si="113"/>
        <v>39.467726077497858</v>
      </c>
      <c r="N563" s="143">
        <f t="shared" si="114"/>
        <v>0</v>
      </c>
      <c r="O563" s="143">
        <f t="shared" si="115"/>
        <v>21.206728953433903</v>
      </c>
      <c r="P563" s="143">
        <f t="shared" si="116"/>
        <v>29.301283654346502</v>
      </c>
      <c r="Q563" s="143">
        <f t="shared" si="117"/>
        <v>0</v>
      </c>
      <c r="R563" s="143">
        <f t="shared" si="112"/>
        <v>39.467726077497858</v>
      </c>
      <c r="S563" s="140">
        <f t="shared" si="118"/>
        <v>0</v>
      </c>
      <c r="T563" s="145">
        <f t="shared" si="119"/>
        <v>0</v>
      </c>
    </row>
    <row r="564" spans="1:20" x14ac:dyDescent="0.25">
      <c r="A564" s="126">
        <f>'05-2021'!A570</f>
        <v>44340.291666665311</v>
      </c>
      <c r="B564" s="177">
        <v>146.196</v>
      </c>
      <c r="C564" s="178">
        <v>3434.2363999999998</v>
      </c>
      <c r="D564" s="177">
        <v>0</v>
      </c>
      <c r="E564" s="178">
        <v>0</v>
      </c>
      <c r="F564" s="179">
        <f t="shared" si="107"/>
        <v>146.196</v>
      </c>
      <c r="G564" s="179">
        <f t="shared" si="108"/>
        <v>3434.2363999999998</v>
      </c>
      <c r="H564" s="142">
        <f>'05-2021'!P570</f>
        <v>0</v>
      </c>
      <c r="I564" s="180">
        <f t="shared" si="109"/>
        <v>146.196</v>
      </c>
      <c r="J564" s="143">
        <f t="shared" si="110"/>
        <v>23.490631754630769</v>
      </c>
      <c r="K564" s="241">
        <v>2.87</v>
      </c>
      <c r="L564" s="144">
        <f t="shared" si="111"/>
        <v>37.948</v>
      </c>
      <c r="M564" s="143">
        <f t="shared" si="113"/>
        <v>39.467726077497858</v>
      </c>
      <c r="N564" s="143">
        <f t="shared" si="114"/>
        <v>0</v>
      </c>
      <c r="O564" s="143">
        <f t="shared" si="115"/>
        <v>21.206728953433903</v>
      </c>
      <c r="P564" s="143">
        <f t="shared" si="116"/>
        <v>29.301283654346502</v>
      </c>
      <c r="Q564" s="143">
        <f t="shared" si="117"/>
        <v>0</v>
      </c>
      <c r="R564" s="143">
        <f t="shared" si="112"/>
        <v>39.467726077497858</v>
      </c>
      <c r="S564" s="140">
        <f t="shared" si="118"/>
        <v>0</v>
      </c>
      <c r="T564" s="145">
        <f t="shared" si="119"/>
        <v>0</v>
      </c>
    </row>
    <row r="565" spans="1:20" x14ac:dyDescent="0.25">
      <c r="A565" s="126">
        <f>'05-2021'!A571</f>
        <v>44340.333333331975</v>
      </c>
      <c r="B565" s="177">
        <v>136.441</v>
      </c>
      <c r="C565" s="178">
        <v>3309.8251270000001</v>
      </c>
      <c r="D565" s="177">
        <v>0</v>
      </c>
      <c r="E565" s="178">
        <v>0</v>
      </c>
      <c r="F565" s="179">
        <f t="shared" si="107"/>
        <v>136.441</v>
      </c>
      <c r="G565" s="179">
        <f t="shared" si="108"/>
        <v>3309.8251270000001</v>
      </c>
      <c r="H565" s="142">
        <f>'05-2021'!P571</f>
        <v>0</v>
      </c>
      <c r="I565" s="180">
        <f t="shared" si="109"/>
        <v>136.441</v>
      </c>
      <c r="J565" s="143">
        <f t="shared" si="110"/>
        <v>24.258288395716828</v>
      </c>
      <c r="K565" s="241">
        <v>2.87</v>
      </c>
      <c r="L565" s="144">
        <f t="shared" si="111"/>
        <v>37.948</v>
      </c>
      <c r="M565" s="143">
        <f t="shared" si="113"/>
        <v>39.467726077497858</v>
      </c>
      <c r="N565" s="143">
        <f t="shared" si="114"/>
        <v>0</v>
      </c>
      <c r="O565" s="143">
        <f t="shared" si="115"/>
        <v>21.206728953433903</v>
      </c>
      <c r="P565" s="143">
        <f t="shared" si="116"/>
        <v>29.301283654346502</v>
      </c>
      <c r="Q565" s="143">
        <f t="shared" si="117"/>
        <v>0</v>
      </c>
      <c r="R565" s="143">
        <f t="shared" si="112"/>
        <v>39.467726077497858</v>
      </c>
      <c r="S565" s="140">
        <f t="shared" si="118"/>
        <v>0</v>
      </c>
      <c r="T565" s="145">
        <f t="shared" si="119"/>
        <v>0</v>
      </c>
    </row>
    <row r="566" spans="1:20" x14ac:dyDescent="0.25">
      <c r="A566" s="126">
        <f>'05-2021'!A572</f>
        <v>44340.374999998639</v>
      </c>
      <c r="B566" s="177">
        <v>188.86799999999999</v>
      </c>
      <c r="C566" s="178">
        <v>5654.6940960000002</v>
      </c>
      <c r="D566" s="177">
        <v>0</v>
      </c>
      <c r="E566" s="178">
        <v>0</v>
      </c>
      <c r="F566" s="179">
        <f t="shared" si="107"/>
        <v>188.86799999999999</v>
      </c>
      <c r="G566" s="179">
        <f t="shared" si="108"/>
        <v>5654.6940960000002</v>
      </c>
      <c r="H566" s="142">
        <f>'05-2021'!P572</f>
        <v>0</v>
      </c>
      <c r="I566" s="180">
        <f t="shared" si="109"/>
        <v>188.86799999999999</v>
      </c>
      <c r="J566" s="143">
        <f t="shared" si="110"/>
        <v>29.939926806023255</v>
      </c>
      <c r="K566" s="241">
        <v>2.87</v>
      </c>
      <c r="L566" s="144">
        <f t="shared" si="111"/>
        <v>37.948</v>
      </c>
      <c r="M566" s="143">
        <f t="shared" si="113"/>
        <v>39.467726077497858</v>
      </c>
      <c r="N566" s="143">
        <f t="shared" si="114"/>
        <v>0</v>
      </c>
      <c r="O566" s="143">
        <f t="shared" si="115"/>
        <v>21.206728953433903</v>
      </c>
      <c r="P566" s="143">
        <f t="shared" si="116"/>
        <v>29.301283654346502</v>
      </c>
      <c r="Q566" s="143">
        <f t="shared" si="117"/>
        <v>0</v>
      </c>
      <c r="R566" s="143">
        <f t="shared" si="112"/>
        <v>39.467726077497858</v>
      </c>
      <c r="S566" s="140">
        <f t="shared" si="118"/>
        <v>0</v>
      </c>
      <c r="T566" s="145">
        <f t="shared" si="119"/>
        <v>0</v>
      </c>
    </row>
    <row r="567" spans="1:20" x14ac:dyDescent="0.25">
      <c r="A567" s="126">
        <f>'05-2021'!A573</f>
        <v>44340.416666665304</v>
      </c>
      <c r="B567" s="177">
        <v>265.07499999999999</v>
      </c>
      <c r="C567" s="178">
        <v>7316.6001500000002</v>
      </c>
      <c r="D567" s="177">
        <v>97.628</v>
      </c>
      <c r="E567" s="178">
        <v>2694.7220000000002</v>
      </c>
      <c r="F567" s="179">
        <f t="shared" si="107"/>
        <v>167.447</v>
      </c>
      <c r="G567" s="179">
        <f t="shared" si="108"/>
        <v>4621.8781500000005</v>
      </c>
      <c r="H567" s="142">
        <f>'05-2021'!P573</f>
        <v>0</v>
      </c>
      <c r="I567" s="180">
        <f t="shared" si="109"/>
        <v>167.447</v>
      </c>
      <c r="J567" s="143">
        <f t="shared" si="110"/>
        <v>27.602036166667663</v>
      </c>
      <c r="K567" s="241">
        <v>2.87</v>
      </c>
      <c r="L567" s="144">
        <f t="shared" si="111"/>
        <v>37.948</v>
      </c>
      <c r="M567" s="143">
        <f t="shared" si="113"/>
        <v>39.467726077497858</v>
      </c>
      <c r="N567" s="143">
        <f t="shared" si="114"/>
        <v>0</v>
      </c>
      <c r="O567" s="143">
        <f t="shared" si="115"/>
        <v>21.206728953433903</v>
      </c>
      <c r="P567" s="143">
        <f t="shared" si="116"/>
        <v>29.301283654346502</v>
      </c>
      <c r="Q567" s="143">
        <f t="shared" si="117"/>
        <v>0</v>
      </c>
      <c r="R567" s="143">
        <f t="shared" si="112"/>
        <v>39.467726077497858</v>
      </c>
      <c r="S567" s="140">
        <f t="shared" si="118"/>
        <v>0</v>
      </c>
      <c r="T567" s="145">
        <f t="shared" si="119"/>
        <v>0</v>
      </c>
    </row>
    <row r="568" spans="1:20" x14ac:dyDescent="0.25">
      <c r="A568" s="126">
        <f>'05-2021'!A574</f>
        <v>44340.458333331968</v>
      </c>
      <c r="B568" s="177">
        <v>84.308000000000007</v>
      </c>
      <c r="C568" s="178">
        <v>2378.2443720000001</v>
      </c>
      <c r="D568" s="177">
        <v>0</v>
      </c>
      <c r="E568" s="178">
        <v>0</v>
      </c>
      <c r="F568" s="179">
        <f t="shared" si="107"/>
        <v>84.308000000000007</v>
      </c>
      <c r="G568" s="179">
        <f t="shared" si="108"/>
        <v>2378.2443720000001</v>
      </c>
      <c r="H568" s="142">
        <f>'05-2021'!P574</f>
        <v>0</v>
      </c>
      <c r="I568" s="180">
        <f t="shared" si="109"/>
        <v>84.308000000000007</v>
      </c>
      <c r="J568" s="143">
        <f t="shared" si="110"/>
        <v>28.209</v>
      </c>
      <c r="K568" s="241">
        <v>2.87</v>
      </c>
      <c r="L568" s="144">
        <f t="shared" si="111"/>
        <v>37.948</v>
      </c>
      <c r="M568" s="143">
        <f t="shared" si="113"/>
        <v>39.467726077497858</v>
      </c>
      <c r="N568" s="143">
        <f t="shared" si="114"/>
        <v>0</v>
      </c>
      <c r="O568" s="143">
        <f t="shared" si="115"/>
        <v>21.206728953433903</v>
      </c>
      <c r="P568" s="143">
        <f t="shared" si="116"/>
        <v>29.301283654346502</v>
      </c>
      <c r="Q568" s="143">
        <f t="shared" si="117"/>
        <v>0</v>
      </c>
      <c r="R568" s="143">
        <f t="shared" si="112"/>
        <v>39.467726077497858</v>
      </c>
      <c r="S568" s="140">
        <f t="shared" si="118"/>
        <v>0</v>
      </c>
      <c r="T568" s="145">
        <f t="shared" si="119"/>
        <v>0</v>
      </c>
    </row>
    <row r="569" spans="1:20" x14ac:dyDescent="0.25">
      <c r="A569" s="126">
        <f>'05-2021'!A575</f>
        <v>44340.499999998632</v>
      </c>
      <c r="B569" s="177">
        <v>30.286999999999999</v>
      </c>
      <c r="C569" s="178">
        <v>854.27512200000001</v>
      </c>
      <c r="D569" s="177">
        <v>0</v>
      </c>
      <c r="E569" s="178">
        <v>0</v>
      </c>
      <c r="F569" s="179">
        <f t="shared" si="107"/>
        <v>30.286999999999999</v>
      </c>
      <c r="G569" s="179">
        <f t="shared" si="108"/>
        <v>854.27512200000001</v>
      </c>
      <c r="H569" s="142">
        <f>'05-2021'!P575</f>
        <v>0</v>
      </c>
      <c r="I569" s="180">
        <f t="shared" si="109"/>
        <v>30.286999999999999</v>
      </c>
      <c r="J569" s="143">
        <f t="shared" si="110"/>
        <v>28.206</v>
      </c>
      <c r="K569" s="241">
        <v>2.87</v>
      </c>
      <c r="L569" s="144">
        <f t="shared" si="111"/>
        <v>37.948</v>
      </c>
      <c r="M569" s="143">
        <f t="shared" si="113"/>
        <v>39.467726077497858</v>
      </c>
      <c r="N569" s="143">
        <f t="shared" si="114"/>
        <v>0</v>
      </c>
      <c r="O569" s="143">
        <f t="shared" si="115"/>
        <v>21.206728953433903</v>
      </c>
      <c r="P569" s="143">
        <f t="shared" si="116"/>
        <v>29.301283654346502</v>
      </c>
      <c r="Q569" s="143">
        <f t="shared" si="117"/>
        <v>0</v>
      </c>
      <c r="R569" s="143">
        <f t="shared" si="112"/>
        <v>39.467726077497858</v>
      </c>
      <c r="S569" s="140">
        <f t="shared" si="118"/>
        <v>0</v>
      </c>
      <c r="T569" s="145">
        <f t="shared" si="119"/>
        <v>0</v>
      </c>
    </row>
    <row r="570" spans="1:20" x14ac:dyDescent="0.25">
      <c r="A570" s="126">
        <f>'05-2021'!A576</f>
        <v>44340.541666665296</v>
      </c>
      <c r="B570" s="177">
        <v>55.456000000000003</v>
      </c>
      <c r="C570" s="178">
        <v>2355.77088</v>
      </c>
      <c r="D570" s="177">
        <v>55.456000000000003</v>
      </c>
      <c r="E570" s="178">
        <v>2355.7710000000002</v>
      </c>
      <c r="F570" s="179">
        <f t="shared" si="107"/>
        <v>0</v>
      </c>
      <c r="G570" s="179">
        <f t="shared" si="108"/>
        <v>-1.2000000015177648E-4</v>
      </c>
      <c r="H570" s="142">
        <f>'05-2021'!P576</f>
        <v>0</v>
      </c>
      <c r="I570" s="180">
        <f t="shared" si="109"/>
        <v>0</v>
      </c>
      <c r="J570" s="143">
        <f t="shared" si="110"/>
        <v>0</v>
      </c>
      <c r="K570" s="241">
        <v>2.87</v>
      </c>
      <c r="L570" s="144">
        <f t="shared" si="111"/>
        <v>37.948</v>
      </c>
      <c r="M570" s="143">
        <f t="shared" si="113"/>
        <v>39.467726077497858</v>
      </c>
      <c r="N570" s="143">
        <f t="shared" si="114"/>
        <v>0</v>
      </c>
      <c r="O570" s="143">
        <f t="shared" si="115"/>
        <v>21.206728953433903</v>
      </c>
      <c r="P570" s="143">
        <f t="shared" si="116"/>
        <v>29.301283654346502</v>
      </c>
      <c r="Q570" s="143">
        <f t="shared" si="117"/>
        <v>0</v>
      </c>
      <c r="R570" s="143">
        <f t="shared" si="112"/>
        <v>39.467726077497858</v>
      </c>
      <c r="S570" s="140">
        <f t="shared" si="118"/>
        <v>0</v>
      </c>
      <c r="T570" s="145">
        <f t="shared" si="119"/>
        <v>0</v>
      </c>
    </row>
    <row r="571" spans="1:20" x14ac:dyDescent="0.25">
      <c r="A571" s="126">
        <f>'05-2021'!A577</f>
        <v>44340.583333331961</v>
      </c>
      <c r="B571" s="177">
        <v>7.8789999999999996</v>
      </c>
      <c r="C571" s="178">
        <v>250.15037100000001</v>
      </c>
      <c r="D571" s="177">
        <v>0</v>
      </c>
      <c r="E571" s="178">
        <v>0</v>
      </c>
      <c r="F571" s="179">
        <f t="shared" si="107"/>
        <v>7.8789999999999996</v>
      </c>
      <c r="G571" s="179">
        <f t="shared" si="108"/>
        <v>250.15037100000001</v>
      </c>
      <c r="H571" s="142">
        <f>'05-2021'!P577</f>
        <v>0</v>
      </c>
      <c r="I571" s="180">
        <f t="shared" si="109"/>
        <v>7.8789999999999996</v>
      </c>
      <c r="J571" s="143">
        <f t="shared" si="110"/>
        <v>31.749000000000002</v>
      </c>
      <c r="K571" s="241">
        <v>2.87</v>
      </c>
      <c r="L571" s="144">
        <f t="shared" si="111"/>
        <v>37.948</v>
      </c>
      <c r="M571" s="143">
        <f t="shared" si="113"/>
        <v>39.467726077497858</v>
      </c>
      <c r="N571" s="143">
        <f t="shared" si="114"/>
        <v>0</v>
      </c>
      <c r="O571" s="143">
        <f t="shared" si="115"/>
        <v>21.206728953433903</v>
      </c>
      <c r="P571" s="143">
        <f t="shared" si="116"/>
        <v>29.301283654346502</v>
      </c>
      <c r="Q571" s="143">
        <f t="shared" si="117"/>
        <v>0</v>
      </c>
      <c r="R571" s="143">
        <f t="shared" si="112"/>
        <v>39.467726077497858</v>
      </c>
      <c r="S571" s="140">
        <f t="shared" si="118"/>
        <v>0</v>
      </c>
      <c r="T571" s="145">
        <f t="shared" si="119"/>
        <v>0</v>
      </c>
    </row>
    <row r="572" spans="1:20" x14ac:dyDescent="0.25">
      <c r="A572" s="126">
        <f>'05-2021'!A578</f>
        <v>44340.624999998625</v>
      </c>
      <c r="B572" s="177">
        <v>31.966000000000001</v>
      </c>
      <c r="C572" s="178">
        <v>1184.244402</v>
      </c>
      <c r="D572" s="177">
        <v>31.966000000000001</v>
      </c>
      <c r="E572" s="178">
        <v>1184.2439999999999</v>
      </c>
      <c r="F572" s="179">
        <f t="shared" si="107"/>
        <v>0</v>
      </c>
      <c r="G572" s="179">
        <f t="shared" si="108"/>
        <v>4.0200000012191595E-4</v>
      </c>
      <c r="H572" s="142">
        <f>'05-2021'!P578</f>
        <v>0</v>
      </c>
      <c r="I572" s="180">
        <f t="shared" si="109"/>
        <v>0</v>
      </c>
      <c r="J572" s="143">
        <f t="shared" si="110"/>
        <v>0</v>
      </c>
      <c r="K572" s="241">
        <v>2.87</v>
      </c>
      <c r="L572" s="144">
        <f t="shared" si="111"/>
        <v>37.948</v>
      </c>
      <c r="M572" s="143">
        <f t="shared" si="113"/>
        <v>39.467726077497858</v>
      </c>
      <c r="N572" s="143">
        <f t="shared" si="114"/>
        <v>0</v>
      </c>
      <c r="O572" s="143">
        <f t="shared" si="115"/>
        <v>21.206728953433903</v>
      </c>
      <c r="P572" s="143">
        <f t="shared" si="116"/>
        <v>29.301283654346502</v>
      </c>
      <c r="Q572" s="143">
        <f t="shared" si="117"/>
        <v>0</v>
      </c>
      <c r="R572" s="143">
        <f t="shared" si="112"/>
        <v>39.467726077497858</v>
      </c>
      <c r="S572" s="140">
        <f t="shared" si="118"/>
        <v>0</v>
      </c>
      <c r="T572" s="145">
        <f t="shared" si="119"/>
        <v>0</v>
      </c>
    </row>
    <row r="573" spans="1:20" x14ac:dyDescent="0.25">
      <c r="A573" s="126">
        <f>'05-2021'!A579</f>
        <v>44340.666666665289</v>
      </c>
      <c r="B573" s="177">
        <v>39.447000000000003</v>
      </c>
      <c r="C573" s="178">
        <v>1836.9678960000001</v>
      </c>
      <c r="D573" s="177">
        <v>39.447000000000003</v>
      </c>
      <c r="E573" s="178">
        <v>1836.9680000000001</v>
      </c>
      <c r="F573" s="179">
        <f t="shared" si="107"/>
        <v>0</v>
      </c>
      <c r="G573" s="179">
        <f t="shared" si="108"/>
        <v>-1.0399999996479892E-4</v>
      </c>
      <c r="H573" s="142">
        <f>'05-2021'!P579</f>
        <v>0</v>
      </c>
      <c r="I573" s="180">
        <f t="shared" si="109"/>
        <v>0</v>
      </c>
      <c r="J573" s="143">
        <f t="shared" si="110"/>
        <v>0</v>
      </c>
      <c r="K573" s="241">
        <v>2.87</v>
      </c>
      <c r="L573" s="144">
        <f t="shared" si="111"/>
        <v>37.948</v>
      </c>
      <c r="M573" s="143">
        <f t="shared" si="113"/>
        <v>39.467726077497858</v>
      </c>
      <c r="N573" s="143">
        <f t="shared" si="114"/>
        <v>0</v>
      </c>
      <c r="O573" s="143">
        <f t="shared" si="115"/>
        <v>21.206728953433903</v>
      </c>
      <c r="P573" s="143">
        <f t="shared" si="116"/>
        <v>29.301283654346502</v>
      </c>
      <c r="Q573" s="143">
        <f t="shared" si="117"/>
        <v>0</v>
      </c>
      <c r="R573" s="143">
        <f t="shared" si="112"/>
        <v>39.467726077497858</v>
      </c>
      <c r="S573" s="140">
        <f t="shared" si="118"/>
        <v>0</v>
      </c>
      <c r="T573" s="145">
        <f t="shared" si="119"/>
        <v>0</v>
      </c>
    </row>
    <row r="574" spans="1:20" x14ac:dyDescent="0.25">
      <c r="A574" s="126">
        <f>'05-2021'!A580</f>
        <v>44340.708333331953</v>
      </c>
      <c r="B574" s="177">
        <v>17.283000000000001</v>
      </c>
      <c r="C574" s="178">
        <v>810.41715299999998</v>
      </c>
      <c r="D574" s="177">
        <v>17.283000000000001</v>
      </c>
      <c r="E574" s="178">
        <v>810.41700000000003</v>
      </c>
      <c r="F574" s="179">
        <f t="shared" si="107"/>
        <v>0</v>
      </c>
      <c r="G574" s="179">
        <f t="shared" si="108"/>
        <v>1.5299999995477265E-4</v>
      </c>
      <c r="H574" s="142">
        <f>'05-2021'!P580</f>
        <v>0</v>
      </c>
      <c r="I574" s="180">
        <f t="shared" si="109"/>
        <v>0</v>
      </c>
      <c r="J574" s="143">
        <f t="shared" si="110"/>
        <v>0</v>
      </c>
      <c r="K574" s="241">
        <v>2.87</v>
      </c>
      <c r="L574" s="144">
        <f t="shared" si="111"/>
        <v>37.948</v>
      </c>
      <c r="M574" s="143">
        <f t="shared" si="113"/>
        <v>39.467726077497858</v>
      </c>
      <c r="N574" s="143">
        <f t="shared" si="114"/>
        <v>0</v>
      </c>
      <c r="O574" s="143">
        <f t="shared" si="115"/>
        <v>21.206728953433903</v>
      </c>
      <c r="P574" s="143">
        <f t="shared" si="116"/>
        <v>29.301283654346502</v>
      </c>
      <c r="Q574" s="143">
        <f t="shared" si="117"/>
        <v>0</v>
      </c>
      <c r="R574" s="143">
        <f t="shared" si="112"/>
        <v>39.467726077497858</v>
      </c>
      <c r="S574" s="140">
        <f t="shared" si="118"/>
        <v>0</v>
      </c>
      <c r="T574" s="145">
        <f t="shared" si="119"/>
        <v>0</v>
      </c>
    </row>
    <row r="575" spans="1:20" x14ac:dyDescent="0.25">
      <c r="A575" s="126">
        <f>'05-2021'!A581</f>
        <v>44340.749999998618</v>
      </c>
      <c r="B575" s="177">
        <v>29.231999999999999</v>
      </c>
      <c r="C575" s="178">
        <v>1648.187856</v>
      </c>
      <c r="D575" s="177">
        <v>29.231999999999999</v>
      </c>
      <c r="E575" s="178">
        <v>1648.1880000000001</v>
      </c>
      <c r="F575" s="179">
        <f t="shared" si="107"/>
        <v>0</v>
      </c>
      <c r="G575" s="179">
        <f t="shared" si="108"/>
        <v>-1.440000000911823E-4</v>
      </c>
      <c r="H575" s="142">
        <f>'05-2021'!P581</f>
        <v>0</v>
      </c>
      <c r="I575" s="180">
        <f t="shared" si="109"/>
        <v>0</v>
      </c>
      <c r="J575" s="143">
        <f t="shared" si="110"/>
        <v>0</v>
      </c>
      <c r="K575" s="241">
        <v>2.87</v>
      </c>
      <c r="L575" s="144">
        <f t="shared" si="111"/>
        <v>37.948</v>
      </c>
      <c r="M575" s="143">
        <f t="shared" si="113"/>
        <v>39.467726077497858</v>
      </c>
      <c r="N575" s="143">
        <f t="shared" si="114"/>
        <v>0</v>
      </c>
      <c r="O575" s="143">
        <f t="shared" si="115"/>
        <v>21.206728953433903</v>
      </c>
      <c r="P575" s="143">
        <f t="shared" si="116"/>
        <v>29.301283654346502</v>
      </c>
      <c r="Q575" s="143">
        <f t="shared" si="117"/>
        <v>0</v>
      </c>
      <c r="R575" s="143">
        <f t="shared" si="112"/>
        <v>39.467726077497858</v>
      </c>
      <c r="S575" s="140">
        <f t="shared" si="118"/>
        <v>0</v>
      </c>
      <c r="T575" s="145">
        <f t="shared" si="119"/>
        <v>0</v>
      </c>
    </row>
    <row r="576" spans="1:20" x14ac:dyDescent="0.25">
      <c r="A576" s="126">
        <f>'05-2021'!A582</f>
        <v>44340.791666665282</v>
      </c>
      <c r="B576" s="177">
        <v>1.1399999999999999</v>
      </c>
      <c r="C576" s="178">
        <v>-32.420459999999999</v>
      </c>
      <c r="D576" s="177">
        <v>0</v>
      </c>
      <c r="E576" s="178">
        <v>0</v>
      </c>
      <c r="F576" s="179">
        <f t="shared" si="107"/>
        <v>1.1399999999999999</v>
      </c>
      <c r="G576" s="179">
        <f t="shared" si="108"/>
        <v>-32.420459999999999</v>
      </c>
      <c r="H576" s="142">
        <f>'05-2021'!P582</f>
        <v>0</v>
      </c>
      <c r="I576" s="180">
        <f t="shared" si="109"/>
        <v>1.1399999999999999</v>
      </c>
      <c r="J576" s="143">
        <f t="shared" si="110"/>
        <v>-28.439</v>
      </c>
      <c r="K576" s="241">
        <v>2.87</v>
      </c>
      <c r="L576" s="144">
        <f t="shared" si="111"/>
        <v>37.948</v>
      </c>
      <c r="M576" s="143">
        <f t="shared" si="113"/>
        <v>39.467726077497858</v>
      </c>
      <c r="N576" s="143">
        <f t="shared" si="114"/>
        <v>0</v>
      </c>
      <c r="O576" s="143">
        <f t="shared" si="115"/>
        <v>21.206728953433903</v>
      </c>
      <c r="P576" s="143">
        <f t="shared" si="116"/>
        <v>29.301283654346502</v>
      </c>
      <c r="Q576" s="143">
        <f t="shared" si="117"/>
        <v>0</v>
      </c>
      <c r="R576" s="143">
        <f t="shared" si="112"/>
        <v>39.467726077497858</v>
      </c>
      <c r="S576" s="140">
        <f t="shared" si="118"/>
        <v>0</v>
      </c>
      <c r="T576" s="145">
        <f t="shared" si="119"/>
        <v>0</v>
      </c>
    </row>
    <row r="577" spans="1:20" x14ac:dyDescent="0.25">
      <c r="A577" s="126">
        <f>'05-2021'!A583</f>
        <v>44340.833333331946</v>
      </c>
      <c r="B577" s="177">
        <v>0</v>
      </c>
      <c r="C577" s="178">
        <v>0</v>
      </c>
      <c r="D577" s="177">
        <v>0</v>
      </c>
      <c r="E577" s="178">
        <v>0</v>
      </c>
      <c r="F577" s="179">
        <f t="shared" si="107"/>
        <v>0</v>
      </c>
      <c r="G577" s="179">
        <f t="shared" si="108"/>
        <v>0</v>
      </c>
      <c r="H577" s="142">
        <f>'05-2021'!P583</f>
        <v>0</v>
      </c>
      <c r="I577" s="180">
        <f t="shared" si="109"/>
        <v>0</v>
      </c>
      <c r="J577" s="143">
        <f t="shared" si="110"/>
        <v>0</v>
      </c>
      <c r="K577" s="241">
        <v>2.87</v>
      </c>
      <c r="L577" s="144">
        <f t="shared" si="111"/>
        <v>37.948</v>
      </c>
      <c r="M577" s="143">
        <f t="shared" si="113"/>
        <v>39.467726077497858</v>
      </c>
      <c r="N577" s="143">
        <f t="shared" si="114"/>
        <v>0</v>
      </c>
      <c r="O577" s="143">
        <f t="shared" si="115"/>
        <v>21.206728953433903</v>
      </c>
      <c r="P577" s="143">
        <f t="shared" si="116"/>
        <v>29.301283654346502</v>
      </c>
      <c r="Q577" s="143">
        <f t="shared" si="117"/>
        <v>0</v>
      </c>
      <c r="R577" s="143">
        <f t="shared" si="112"/>
        <v>39.467726077497858</v>
      </c>
      <c r="S577" s="140">
        <f t="shared" si="118"/>
        <v>0</v>
      </c>
      <c r="T577" s="145">
        <f t="shared" si="119"/>
        <v>0</v>
      </c>
    </row>
    <row r="578" spans="1:20" x14ac:dyDescent="0.25">
      <c r="A578" s="126">
        <f>'05-2021'!A584</f>
        <v>44340.87499999861</v>
      </c>
      <c r="B578" s="177">
        <v>2.4529999999999998</v>
      </c>
      <c r="C578" s="178">
        <v>203.65051299999999</v>
      </c>
      <c r="D578" s="177">
        <v>2.4529999999999998</v>
      </c>
      <c r="E578" s="178">
        <v>203.65100000000001</v>
      </c>
      <c r="F578" s="179">
        <f t="shared" si="107"/>
        <v>0</v>
      </c>
      <c r="G578" s="179">
        <f t="shared" si="108"/>
        <v>-4.8700000002099841E-4</v>
      </c>
      <c r="H578" s="142">
        <f>'05-2021'!P584</f>
        <v>0</v>
      </c>
      <c r="I578" s="180">
        <f t="shared" si="109"/>
        <v>0</v>
      </c>
      <c r="J578" s="143">
        <f t="shared" si="110"/>
        <v>0</v>
      </c>
      <c r="K578" s="241">
        <v>2.87</v>
      </c>
      <c r="L578" s="144">
        <f t="shared" si="111"/>
        <v>37.948</v>
      </c>
      <c r="M578" s="143">
        <f t="shared" si="113"/>
        <v>39.467726077497858</v>
      </c>
      <c r="N578" s="143">
        <f t="shared" si="114"/>
        <v>0</v>
      </c>
      <c r="O578" s="143">
        <f t="shared" si="115"/>
        <v>21.206728953433903</v>
      </c>
      <c r="P578" s="143">
        <f t="shared" si="116"/>
        <v>29.301283654346502</v>
      </c>
      <c r="Q578" s="143">
        <f t="shared" si="117"/>
        <v>0</v>
      </c>
      <c r="R578" s="143">
        <f t="shared" si="112"/>
        <v>39.467726077497858</v>
      </c>
      <c r="S578" s="140">
        <f t="shared" si="118"/>
        <v>0</v>
      </c>
      <c r="T578" s="145">
        <f t="shared" si="119"/>
        <v>0</v>
      </c>
    </row>
    <row r="579" spans="1:20" x14ac:dyDescent="0.25">
      <c r="A579" s="126">
        <f>'05-2021'!A585</f>
        <v>44340.916666665275</v>
      </c>
      <c r="B579" s="177">
        <v>0</v>
      </c>
      <c r="C579" s="178">
        <v>0</v>
      </c>
      <c r="D579" s="177">
        <v>0</v>
      </c>
      <c r="E579" s="178">
        <v>0</v>
      </c>
      <c r="F579" s="179">
        <f t="shared" si="107"/>
        <v>0</v>
      </c>
      <c r="G579" s="179">
        <f t="shared" si="108"/>
        <v>0</v>
      </c>
      <c r="H579" s="142">
        <f>'05-2021'!P585</f>
        <v>0</v>
      </c>
      <c r="I579" s="180">
        <f t="shared" si="109"/>
        <v>0</v>
      </c>
      <c r="J579" s="143">
        <f t="shared" si="110"/>
        <v>0</v>
      </c>
      <c r="K579" s="241">
        <v>2.87</v>
      </c>
      <c r="L579" s="144">
        <f t="shared" si="111"/>
        <v>37.948</v>
      </c>
      <c r="M579" s="143">
        <f t="shared" si="113"/>
        <v>39.467726077497858</v>
      </c>
      <c r="N579" s="143">
        <f t="shared" si="114"/>
        <v>0</v>
      </c>
      <c r="O579" s="143">
        <f t="shared" si="115"/>
        <v>21.206728953433903</v>
      </c>
      <c r="P579" s="143">
        <f t="shared" si="116"/>
        <v>29.301283654346502</v>
      </c>
      <c r="Q579" s="143">
        <f t="shared" si="117"/>
        <v>0</v>
      </c>
      <c r="R579" s="143">
        <f t="shared" si="112"/>
        <v>39.467726077497858</v>
      </c>
      <c r="S579" s="140">
        <f t="shared" si="118"/>
        <v>0</v>
      </c>
      <c r="T579" s="145">
        <f t="shared" si="119"/>
        <v>0</v>
      </c>
    </row>
    <row r="580" spans="1:20" x14ac:dyDescent="0.25">
      <c r="A580" s="126">
        <f>'05-2021'!A586</f>
        <v>44340.958333331939</v>
      </c>
      <c r="B580" s="177">
        <v>110.8</v>
      </c>
      <c r="C580" s="178">
        <v>2919.58</v>
      </c>
      <c r="D580" s="177">
        <v>0</v>
      </c>
      <c r="E580" s="178">
        <v>0</v>
      </c>
      <c r="F580" s="179">
        <f t="shared" si="107"/>
        <v>110.8</v>
      </c>
      <c r="G580" s="179">
        <f t="shared" si="108"/>
        <v>2919.58</v>
      </c>
      <c r="H580" s="142">
        <f>'05-2021'!P586</f>
        <v>0</v>
      </c>
      <c r="I580" s="180">
        <f t="shared" si="109"/>
        <v>110.8</v>
      </c>
      <c r="J580" s="143">
        <f t="shared" si="110"/>
        <v>26.35</v>
      </c>
      <c r="K580" s="241">
        <v>2.87</v>
      </c>
      <c r="L580" s="144">
        <f t="shared" si="111"/>
        <v>37.948</v>
      </c>
      <c r="M580" s="143">
        <f t="shared" si="113"/>
        <v>39.467726077497858</v>
      </c>
      <c r="N580" s="143">
        <f t="shared" si="114"/>
        <v>0</v>
      </c>
      <c r="O580" s="143">
        <f t="shared" si="115"/>
        <v>21.206728953433903</v>
      </c>
      <c r="P580" s="143">
        <f t="shared" si="116"/>
        <v>29.301283654346502</v>
      </c>
      <c r="Q580" s="143">
        <f t="shared" si="117"/>
        <v>0</v>
      </c>
      <c r="R580" s="143">
        <f t="shared" si="112"/>
        <v>39.467726077497858</v>
      </c>
      <c r="S580" s="140">
        <f t="shared" si="118"/>
        <v>0</v>
      </c>
      <c r="T580" s="145">
        <f t="shared" si="119"/>
        <v>0</v>
      </c>
    </row>
    <row r="581" spans="1:20" x14ac:dyDescent="0.25">
      <c r="A581" s="126">
        <f>'05-2021'!A587</f>
        <v>44340.999999998603</v>
      </c>
      <c r="B581" s="177">
        <v>261.10000000000002</v>
      </c>
      <c r="C581" s="178">
        <v>5600.5950000000003</v>
      </c>
      <c r="D581" s="177">
        <v>18.253</v>
      </c>
      <c r="E581" s="178">
        <v>391.52300000000002</v>
      </c>
      <c r="F581" s="179">
        <f t="shared" si="107"/>
        <v>242.84700000000004</v>
      </c>
      <c r="G581" s="179">
        <f t="shared" si="108"/>
        <v>5209.0720000000001</v>
      </c>
      <c r="H581" s="142">
        <f>'05-2021'!P587</f>
        <v>0</v>
      </c>
      <c r="I581" s="180">
        <f t="shared" si="109"/>
        <v>242.84700000000004</v>
      </c>
      <c r="J581" s="143">
        <f t="shared" si="110"/>
        <v>21.450015853603293</v>
      </c>
      <c r="K581" s="241">
        <v>2.87</v>
      </c>
      <c r="L581" s="144">
        <f t="shared" si="111"/>
        <v>37.948</v>
      </c>
      <c r="M581" s="143">
        <f t="shared" si="113"/>
        <v>39.467726077497858</v>
      </c>
      <c r="N581" s="143">
        <f t="shared" si="114"/>
        <v>0</v>
      </c>
      <c r="O581" s="143">
        <f t="shared" si="115"/>
        <v>21.206728953433903</v>
      </c>
      <c r="P581" s="143">
        <f t="shared" si="116"/>
        <v>29.301283654346502</v>
      </c>
      <c r="Q581" s="143">
        <f t="shared" si="117"/>
        <v>0</v>
      </c>
      <c r="R581" s="143">
        <f t="shared" si="112"/>
        <v>39.467726077497858</v>
      </c>
      <c r="S581" s="140">
        <f t="shared" si="118"/>
        <v>0</v>
      </c>
      <c r="T581" s="145">
        <f t="shared" si="119"/>
        <v>0</v>
      </c>
    </row>
    <row r="582" spans="1:20" x14ac:dyDescent="0.25">
      <c r="A582" s="126">
        <f>'05-2021'!A588</f>
        <v>44341.041666665267</v>
      </c>
      <c r="B582" s="177">
        <v>224.9</v>
      </c>
      <c r="C582" s="178">
        <v>5046.7560000000003</v>
      </c>
      <c r="D582" s="177">
        <v>37.165999999999997</v>
      </c>
      <c r="E582" s="178">
        <v>833.99599999999998</v>
      </c>
      <c r="F582" s="179">
        <f t="shared" si="107"/>
        <v>187.73400000000001</v>
      </c>
      <c r="G582" s="179">
        <f t="shared" si="108"/>
        <v>4212.76</v>
      </c>
      <c r="H582" s="142">
        <f>'05-2021'!P588</f>
        <v>0</v>
      </c>
      <c r="I582" s="180">
        <f t="shared" si="109"/>
        <v>187.73400000000001</v>
      </c>
      <c r="J582" s="143">
        <f t="shared" si="110"/>
        <v>22.440048153238092</v>
      </c>
      <c r="K582" s="241">
        <v>2.88</v>
      </c>
      <c r="L582" s="144">
        <f t="shared" si="111"/>
        <v>38.052</v>
      </c>
      <c r="M582" s="143">
        <f t="shared" si="113"/>
        <v>39.467726077497858</v>
      </c>
      <c r="N582" s="143">
        <f t="shared" si="114"/>
        <v>0</v>
      </c>
      <c r="O582" s="143">
        <f t="shared" si="115"/>
        <v>21.206728953433903</v>
      </c>
      <c r="P582" s="143">
        <f t="shared" si="116"/>
        <v>29.301283654346502</v>
      </c>
      <c r="Q582" s="143">
        <f t="shared" si="117"/>
        <v>0</v>
      </c>
      <c r="R582" s="143">
        <f t="shared" si="112"/>
        <v>39.467726077497858</v>
      </c>
      <c r="S582" s="140">
        <f t="shared" si="118"/>
        <v>0</v>
      </c>
      <c r="T582" s="145">
        <f t="shared" si="119"/>
        <v>0</v>
      </c>
    </row>
    <row r="583" spans="1:20" x14ac:dyDescent="0.25">
      <c r="A583" s="126">
        <f>'05-2021'!A589</f>
        <v>44341.083333331931</v>
      </c>
      <c r="B583" s="177">
        <v>190.3</v>
      </c>
      <c r="C583" s="178">
        <v>3811.7089999999998</v>
      </c>
      <c r="D583" s="177">
        <v>32.976999999999997</v>
      </c>
      <c r="E583" s="178">
        <v>660.53300000000002</v>
      </c>
      <c r="F583" s="179">
        <f t="shared" ref="F583:F646" si="120">B583-D583</f>
        <v>157.32300000000001</v>
      </c>
      <c r="G583" s="179">
        <f t="shared" ref="G583:G646" si="121">C583-E583</f>
        <v>3151.1759999999999</v>
      </c>
      <c r="H583" s="142">
        <f>'05-2021'!P589</f>
        <v>0</v>
      </c>
      <c r="I583" s="180">
        <f t="shared" ref="I583:I646" si="122">F583-H583</f>
        <v>157.32300000000001</v>
      </c>
      <c r="J583" s="143">
        <f t="shared" ref="J583:J646" si="123">IF(F583&gt;0,G583/F583,0)</f>
        <v>20.029976545069697</v>
      </c>
      <c r="K583" s="241">
        <v>2.88</v>
      </c>
      <c r="L583" s="144">
        <f t="shared" ref="L583:L646" si="124">IF(AND(MONTH($A$2)&gt;5,MONTH($A$2)&lt;9),(K583*10800)/1000,(K583*10400)/1000)+8.1</f>
        <v>38.052</v>
      </c>
      <c r="M583" s="143">
        <f t="shared" si="113"/>
        <v>39.467726077497858</v>
      </c>
      <c r="N583" s="143">
        <f t="shared" si="114"/>
        <v>0</v>
      </c>
      <c r="O583" s="143">
        <f t="shared" si="115"/>
        <v>21.206728953433903</v>
      </c>
      <c r="P583" s="143">
        <f t="shared" si="116"/>
        <v>29.301283654346502</v>
      </c>
      <c r="Q583" s="143">
        <f t="shared" si="117"/>
        <v>0</v>
      </c>
      <c r="R583" s="143">
        <f t="shared" ref="R583:R646" si="125">MAX(L583:Q583)</f>
        <v>39.467726077497858</v>
      </c>
      <c r="S583" s="140">
        <f t="shared" si="118"/>
        <v>0</v>
      </c>
      <c r="T583" s="145">
        <f t="shared" si="119"/>
        <v>0</v>
      </c>
    </row>
    <row r="584" spans="1:20" x14ac:dyDescent="0.25">
      <c r="A584" s="126">
        <f>'05-2021'!A590</f>
        <v>44341.124999998596</v>
      </c>
      <c r="B584" s="177">
        <v>166</v>
      </c>
      <c r="C584" s="178">
        <v>3145.7</v>
      </c>
      <c r="D584" s="177">
        <v>31.178999999999998</v>
      </c>
      <c r="E584" s="178">
        <v>590.85</v>
      </c>
      <c r="F584" s="179">
        <f t="shared" si="120"/>
        <v>134.821</v>
      </c>
      <c r="G584" s="179">
        <f t="shared" si="121"/>
        <v>2554.85</v>
      </c>
      <c r="H584" s="142">
        <f>'05-2021'!P590</f>
        <v>0</v>
      </c>
      <c r="I584" s="180">
        <f t="shared" si="122"/>
        <v>134.821</v>
      </c>
      <c r="J584" s="143">
        <f t="shared" si="123"/>
        <v>18.949941032925139</v>
      </c>
      <c r="K584" s="241">
        <v>2.88</v>
      </c>
      <c r="L584" s="144">
        <f t="shared" si="124"/>
        <v>38.052</v>
      </c>
      <c r="M584" s="143">
        <f t="shared" ref="M584:M647" si="126">M583</f>
        <v>39.467726077497858</v>
      </c>
      <c r="N584" s="143">
        <f t="shared" ref="N584:N647" si="127">N583</f>
        <v>0</v>
      </c>
      <c r="O584" s="143">
        <f t="shared" ref="O584:O647" si="128">O583</f>
        <v>21.206728953433903</v>
      </c>
      <c r="P584" s="143">
        <f t="shared" ref="P584:P647" si="129">P583</f>
        <v>29.301283654346502</v>
      </c>
      <c r="Q584" s="143">
        <f t="shared" ref="Q584:Q647" si="130">Q583</f>
        <v>0</v>
      </c>
      <c r="R584" s="143">
        <f t="shared" si="125"/>
        <v>39.467726077497858</v>
      </c>
      <c r="S584" s="140">
        <f t="shared" si="118"/>
        <v>0</v>
      </c>
      <c r="T584" s="145">
        <f t="shared" si="119"/>
        <v>0</v>
      </c>
    </row>
    <row r="585" spans="1:20" x14ac:dyDescent="0.25">
      <c r="A585" s="126">
        <f>'05-2021'!A591</f>
        <v>44341.16666666526</v>
      </c>
      <c r="B585" s="177">
        <v>139.1</v>
      </c>
      <c r="C585" s="178">
        <v>2587.2600000000002</v>
      </c>
      <c r="D585" s="177">
        <v>12.824</v>
      </c>
      <c r="E585" s="178">
        <v>238.53</v>
      </c>
      <c r="F585" s="179">
        <f t="shared" si="120"/>
        <v>126.276</v>
      </c>
      <c r="G585" s="179">
        <f t="shared" si="121"/>
        <v>2348.73</v>
      </c>
      <c r="H585" s="142">
        <f>'05-2021'!P591</f>
        <v>0</v>
      </c>
      <c r="I585" s="180">
        <f t="shared" si="122"/>
        <v>126.276</v>
      </c>
      <c r="J585" s="143">
        <f t="shared" si="123"/>
        <v>18.599971491019673</v>
      </c>
      <c r="K585" s="241">
        <v>2.88</v>
      </c>
      <c r="L585" s="144">
        <f t="shared" si="124"/>
        <v>38.052</v>
      </c>
      <c r="M585" s="143">
        <f t="shared" si="126"/>
        <v>39.467726077497858</v>
      </c>
      <c r="N585" s="143">
        <f t="shared" si="127"/>
        <v>0</v>
      </c>
      <c r="O585" s="143">
        <f t="shared" si="128"/>
        <v>21.206728953433903</v>
      </c>
      <c r="P585" s="143">
        <f t="shared" si="129"/>
        <v>29.301283654346502</v>
      </c>
      <c r="Q585" s="143">
        <f t="shared" si="130"/>
        <v>0</v>
      </c>
      <c r="R585" s="143">
        <f t="shared" si="125"/>
        <v>39.467726077497858</v>
      </c>
      <c r="S585" s="140">
        <f t="shared" si="118"/>
        <v>0</v>
      </c>
      <c r="T585" s="145">
        <f t="shared" si="119"/>
        <v>0</v>
      </c>
    </row>
    <row r="586" spans="1:20" x14ac:dyDescent="0.25">
      <c r="A586" s="126">
        <f>'05-2021'!A592</f>
        <v>44341.208333331924</v>
      </c>
      <c r="B586" s="177">
        <v>147</v>
      </c>
      <c r="C586" s="178">
        <v>2729.79</v>
      </c>
      <c r="D586" s="177">
        <v>25.122</v>
      </c>
      <c r="E586" s="178">
        <v>466.51600000000002</v>
      </c>
      <c r="F586" s="179">
        <f t="shared" si="120"/>
        <v>121.878</v>
      </c>
      <c r="G586" s="179">
        <f t="shared" si="121"/>
        <v>2263.2739999999999</v>
      </c>
      <c r="H586" s="142">
        <f>'05-2021'!P592</f>
        <v>0</v>
      </c>
      <c r="I586" s="180">
        <f t="shared" si="122"/>
        <v>121.878</v>
      </c>
      <c r="J586" s="143">
        <f t="shared" si="123"/>
        <v>18.569996225733931</v>
      </c>
      <c r="K586" s="241">
        <v>2.88</v>
      </c>
      <c r="L586" s="144">
        <f t="shared" si="124"/>
        <v>38.052</v>
      </c>
      <c r="M586" s="143">
        <f t="shared" si="126"/>
        <v>39.467726077497858</v>
      </c>
      <c r="N586" s="143">
        <f t="shared" si="127"/>
        <v>0</v>
      </c>
      <c r="O586" s="143">
        <f t="shared" si="128"/>
        <v>21.206728953433903</v>
      </c>
      <c r="P586" s="143">
        <f t="shared" si="129"/>
        <v>29.301283654346502</v>
      </c>
      <c r="Q586" s="143">
        <f t="shared" si="130"/>
        <v>0</v>
      </c>
      <c r="R586" s="143">
        <f t="shared" si="125"/>
        <v>39.467726077497858</v>
      </c>
      <c r="S586" s="140">
        <f t="shared" si="118"/>
        <v>0</v>
      </c>
      <c r="T586" s="145">
        <f t="shared" si="119"/>
        <v>0</v>
      </c>
    </row>
    <row r="587" spans="1:20" x14ac:dyDescent="0.25">
      <c r="A587" s="126">
        <f>'05-2021'!A593</f>
        <v>44341.249999998588</v>
      </c>
      <c r="B587" s="181">
        <v>156.6</v>
      </c>
      <c r="C587" s="182">
        <v>3169.5839999999998</v>
      </c>
      <c r="D587" s="181">
        <v>25.393999999999998</v>
      </c>
      <c r="E587" s="182">
        <v>513.971</v>
      </c>
      <c r="F587" s="179">
        <f t="shared" si="120"/>
        <v>131.20599999999999</v>
      </c>
      <c r="G587" s="179">
        <f t="shared" si="121"/>
        <v>2655.6129999999998</v>
      </c>
      <c r="H587" s="142">
        <f>'05-2021'!P593</f>
        <v>0</v>
      </c>
      <c r="I587" s="180">
        <f t="shared" si="122"/>
        <v>131.20599999999999</v>
      </c>
      <c r="J587" s="143">
        <f t="shared" si="123"/>
        <v>20.240027132905507</v>
      </c>
      <c r="K587" s="241">
        <v>2.88</v>
      </c>
      <c r="L587" s="144">
        <f t="shared" si="124"/>
        <v>38.052</v>
      </c>
      <c r="M587" s="143">
        <f t="shared" si="126"/>
        <v>39.467726077497858</v>
      </c>
      <c r="N587" s="143">
        <f t="shared" si="127"/>
        <v>0</v>
      </c>
      <c r="O587" s="143">
        <f t="shared" si="128"/>
        <v>21.206728953433903</v>
      </c>
      <c r="P587" s="143">
        <f t="shared" si="129"/>
        <v>29.301283654346502</v>
      </c>
      <c r="Q587" s="143">
        <f t="shared" si="130"/>
        <v>0</v>
      </c>
      <c r="R587" s="143">
        <f t="shared" si="125"/>
        <v>39.467726077497858</v>
      </c>
      <c r="S587" s="140">
        <f t="shared" si="118"/>
        <v>0</v>
      </c>
      <c r="T587" s="145">
        <f t="shared" si="119"/>
        <v>0</v>
      </c>
    </row>
    <row r="588" spans="1:20" x14ac:dyDescent="0.25">
      <c r="A588" s="126">
        <f>'05-2021'!A594</f>
        <v>44341.291666665253</v>
      </c>
      <c r="B588" s="181">
        <v>187.9</v>
      </c>
      <c r="C588" s="182">
        <v>4214.5969999999998</v>
      </c>
      <c r="D588" s="181">
        <v>35.389000000000003</v>
      </c>
      <c r="E588" s="182">
        <v>793.77499999999998</v>
      </c>
      <c r="F588" s="179">
        <f t="shared" si="120"/>
        <v>152.511</v>
      </c>
      <c r="G588" s="179">
        <f t="shared" si="121"/>
        <v>3420.8219999999997</v>
      </c>
      <c r="H588" s="142">
        <f>'05-2021'!P594</f>
        <v>0</v>
      </c>
      <c r="I588" s="180">
        <f t="shared" si="122"/>
        <v>152.511</v>
      </c>
      <c r="J588" s="143">
        <f t="shared" si="123"/>
        <v>22.430001770364104</v>
      </c>
      <c r="K588" s="241">
        <v>2.88</v>
      </c>
      <c r="L588" s="144">
        <f t="shared" si="124"/>
        <v>38.052</v>
      </c>
      <c r="M588" s="143">
        <f t="shared" si="126"/>
        <v>39.467726077497858</v>
      </c>
      <c r="N588" s="143">
        <f t="shared" si="127"/>
        <v>0</v>
      </c>
      <c r="O588" s="143">
        <f t="shared" si="128"/>
        <v>21.206728953433903</v>
      </c>
      <c r="P588" s="143">
        <f t="shared" si="129"/>
        <v>29.301283654346502</v>
      </c>
      <c r="Q588" s="143">
        <f t="shared" si="130"/>
        <v>0</v>
      </c>
      <c r="R588" s="143">
        <f t="shared" si="125"/>
        <v>39.467726077497858</v>
      </c>
      <c r="S588" s="140">
        <f t="shared" si="118"/>
        <v>0</v>
      </c>
      <c r="T588" s="145">
        <f t="shared" si="119"/>
        <v>0</v>
      </c>
    </row>
    <row r="589" spans="1:20" x14ac:dyDescent="0.25">
      <c r="A589" s="126">
        <f>'05-2021'!A595</f>
        <v>44341.333333331917</v>
      </c>
      <c r="B589" s="181">
        <v>157.5</v>
      </c>
      <c r="C589" s="182">
        <v>3817.8</v>
      </c>
      <c r="D589" s="181">
        <v>0</v>
      </c>
      <c r="E589" s="182">
        <v>0</v>
      </c>
      <c r="F589" s="179">
        <f t="shared" si="120"/>
        <v>157.5</v>
      </c>
      <c r="G589" s="179">
        <f t="shared" si="121"/>
        <v>3817.8</v>
      </c>
      <c r="H589" s="142">
        <f>'05-2021'!P595</f>
        <v>0</v>
      </c>
      <c r="I589" s="180">
        <f t="shared" si="122"/>
        <v>157.5</v>
      </c>
      <c r="J589" s="143">
        <f t="shared" si="123"/>
        <v>24.240000000000002</v>
      </c>
      <c r="K589" s="241">
        <v>2.88</v>
      </c>
      <c r="L589" s="144">
        <f t="shared" si="124"/>
        <v>38.052</v>
      </c>
      <c r="M589" s="143">
        <f t="shared" si="126"/>
        <v>39.467726077497858</v>
      </c>
      <c r="N589" s="143">
        <f t="shared" si="127"/>
        <v>0</v>
      </c>
      <c r="O589" s="143">
        <f t="shared" si="128"/>
        <v>21.206728953433903</v>
      </c>
      <c r="P589" s="143">
        <f t="shared" si="129"/>
        <v>29.301283654346502</v>
      </c>
      <c r="Q589" s="143">
        <f t="shared" si="130"/>
        <v>0</v>
      </c>
      <c r="R589" s="143">
        <f t="shared" si="125"/>
        <v>39.467726077497858</v>
      </c>
      <c r="S589" s="140">
        <f t="shared" si="118"/>
        <v>0</v>
      </c>
      <c r="T589" s="145">
        <f t="shared" si="119"/>
        <v>0</v>
      </c>
    </row>
    <row r="590" spans="1:20" x14ac:dyDescent="0.25">
      <c r="A590" s="126">
        <f>'05-2021'!A596</f>
        <v>44341.374999998581</v>
      </c>
      <c r="B590" s="181">
        <v>121.497</v>
      </c>
      <c r="C590" s="182">
        <v>3196.5440900000003</v>
      </c>
      <c r="D590" s="181">
        <v>0</v>
      </c>
      <c r="E590" s="182">
        <v>0</v>
      </c>
      <c r="F590" s="179">
        <f t="shared" si="120"/>
        <v>121.497</v>
      </c>
      <c r="G590" s="179">
        <f t="shared" si="121"/>
        <v>3196.5440900000003</v>
      </c>
      <c r="H590" s="142">
        <f>'05-2021'!P596</f>
        <v>0</v>
      </c>
      <c r="I590" s="180">
        <f t="shared" si="122"/>
        <v>121.497</v>
      </c>
      <c r="J590" s="143">
        <f t="shared" si="123"/>
        <v>26.30965447706528</v>
      </c>
      <c r="K590" s="241">
        <v>2.88</v>
      </c>
      <c r="L590" s="144">
        <f t="shared" si="124"/>
        <v>38.052</v>
      </c>
      <c r="M590" s="143">
        <f t="shared" si="126"/>
        <v>39.467726077497858</v>
      </c>
      <c r="N590" s="143">
        <f t="shared" si="127"/>
        <v>0</v>
      </c>
      <c r="O590" s="143">
        <f t="shared" si="128"/>
        <v>21.206728953433903</v>
      </c>
      <c r="P590" s="143">
        <f t="shared" si="129"/>
        <v>29.301283654346502</v>
      </c>
      <c r="Q590" s="143">
        <f t="shared" si="130"/>
        <v>0</v>
      </c>
      <c r="R590" s="143">
        <f t="shared" si="125"/>
        <v>39.467726077497858</v>
      </c>
      <c r="S590" s="140">
        <f t="shared" si="118"/>
        <v>0</v>
      </c>
      <c r="T590" s="145">
        <f t="shared" si="119"/>
        <v>0</v>
      </c>
    </row>
    <row r="591" spans="1:20" x14ac:dyDescent="0.25">
      <c r="A591" s="126">
        <f>'05-2021'!A597</f>
        <v>44341.416666665245</v>
      </c>
      <c r="B591" s="181">
        <v>106.25200000000001</v>
      </c>
      <c r="C591" s="182">
        <v>3014.2884809999996</v>
      </c>
      <c r="D591" s="181">
        <v>0</v>
      </c>
      <c r="E591" s="182">
        <v>0</v>
      </c>
      <c r="F591" s="179">
        <f t="shared" si="120"/>
        <v>106.25200000000001</v>
      </c>
      <c r="G591" s="179">
        <f t="shared" si="121"/>
        <v>3014.2884809999996</v>
      </c>
      <c r="H591" s="142">
        <f>'05-2021'!P597</f>
        <v>0</v>
      </c>
      <c r="I591" s="180">
        <f t="shared" si="122"/>
        <v>106.25200000000001</v>
      </c>
      <c r="J591" s="143">
        <f t="shared" si="123"/>
        <v>28.369239929601317</v>
      </c>
      <c r="K591" s="241">
        <v>2.88</v>
      </c>
      <c r="L591" s="144">
        <f t="shared" si="124"/>
        <v>38.052</v>
      </c>
      <c r="M591" s="143">
        <f t="shared" si="126"/>
        <v>39.467726077497858</v>
      </c>
      <c r="N591" s="143">
        <f t="shared" si="127"/>
        <v>0</v>
      </c>
      <c r="O591" s="143">
        <f t="shared" si="128"/>
        <v>21.206728953433903</v>
      </c>
      <c r="P591" s="143">
        <f t="shared" si="129"/>
        <v>29.301283654346502</v>
      </c>
      <c r="Q591" s="143">
        <f t="shared" si="130"/>
        <v>0</v>
      </c>
      <c r="R591" s="143">
        <f t="shared" si="125"/>
        <v>39.467726077497858</v>
      </c>
      <c r="S591" s="140">
        <f t="shared" ref="S591:S654" si="131">IF(J591&gt;R591,J591-R591,0)</f>
        <v>0</v>
      </c>
      <c r="T591" s="145">
        <f t="shared" ref="T591:T654" si="132">IF(S591&lt;&gt;" ",S591*I591,0)</f>
        <v>0</v>
      </c>
    </row>
    <row r="592" spans="1:20" x14ac:dyDescent="0.25">
      <c r="A592" s="126">
        <f>'05-2021'!A598</f>
        <v>44341.45833333191</v>
      </c>
      <c r="B592" s="177">
        <v>161.81200000000001</v>
      </c>
      <c r="C592" s="178">
        <v>5726.3648679999997</v>
      </c>
      <c r="D592" s="177">
        <v>26.59</v>
      </c>
      <c r="E592" s="178">
        <v>940.99400000000003</v>
      </c>
      <c r="F592" s="179">
        <f t="shared" si="120"/>
        <v>135.22200000000001</v>
      </c>
      <c r="G592" s="179">
        <f t="shared" si="121"/>
        <v>4785.370868</v>
      </c>
      <c r="H592" s="142">
        <f>'05-2021'!P598</f>
        <v>0</v>
      </c>
      <c r="I592" s="180">
        <f t="shared" si="122"/>
        <v>135.22200000000001</v>
      </c>
      <c r="J592" s="143">
        <f t="shared" si="123"/>
        <v>35.388996376329295</v>
      </c>
      <c r="K592" s="241">
        <v>2.88</v>
      </c>
      <c r="L592" s="144">
        <f t="shared" si="124"/>
        <v>38.052</v>
      </c>
      <c r="M592" s="143">
        <f t="shared" si="126"/>
        <v>39.467726077497858</v>
      </c>
      <c r="N592" s="143">
        <f t="shared" si="127"/>
        <v>0</v>
      </c>
      <c r="O592" s="143">
        <f t="shared" si="128"/>
        <v>21.206728953433903</v>
      </c>
      <c r="P592" s="143">
        <f t="shared" si="129"/>
        <v>29.301283654346502</v>
      </c>
      <c r="Q592" s="143">
        <f t="shared" si="130"/>
        <v>0</v>
      </c>
      <c r="R592" s="143">
        <f t="shared" si="125"/>
        <v>39.467726077497858</v>
      </c>
      <c r="S592" s="140">
        <f t="shared" si="131"/>
        <v>0</v>
      </c>
      <c r="T592" s="145">
        <f t="shared" si="132"/>
        <v>0</v>
      </c>
    </row>
    <row r="593" spans="1:20" x14ac:dyDescent="0.25">
      <c r="A593" s="126">
        <f>'05-2021'!A599</f>
        <v>44341.499999998574</v>
      </c>
      <c r="B593" s="177">
        <v>155.483</v>
      </c>
      <c r="C593" s="178">
        <v>4884.9648939999997</v>
      </c>
      <c r="D593" s="177">
        <v>20.09</v>
      </c>
      <c r="E593" s="178">
        <v>631.18799999999999</v>
      </c>
      <c r="F593" s="179">
        <f t="shared" si="120"/>
        <v>135.393</v>
      </c>
      <c r="G593" s="179">
        <f t="shared" si="121"/>
        <v>4253.7768939999996</v>
      </c>
      <c r="H593" s="142">
        <f>'05-2021'!P599</f>
        <v>0</v>
      </c>
      <c r="I593" s="180">
        <f t="shared" si="122"/>
        <v>135.393</v>
      </c>
      <c r="J593" s="143">
        <f t="shared" si="123"/>
        <v>31.417997193355635</v>
      </c>
      <c r="K593" s="241">
        <v>2.88</v>
      </c>
      <c r="L593" s="144">
        <f t="shared" si="124"/>
        <v>38.052</v>
      </c>
      <c r="M593" s="143">
        <f t="shared" si="126"/>
        <v>39.467726077497858</v>
      </c>
      <c r="N593" s="143">
        <f t="shared" si="127"/>
        <v>0</v>
      </c>
      <c r="O593" s="143">
        <f t="shared" si="128"/>
        <v>21.206728953433903</v>
      </c>
      <c r="P593" s="143">
        <f t="shared" si="129"/>
        <v>29.301283654346502</v>
      </c>
      <c r="Q593" s="143">
        <f t="shared" si="130"/>
        <v>0</v>
      </c>
      <c r="R593" s="143">
        <f t="shared" si="125"/>
        <v>39.467726077497858</v>
      </c>
      <c r="S593" s="140">
        <f t="shared" si="131"/>
        <v>0</v>
      </c>
      <c r="T593" s="145">
        <f t="shared" si="132"/>
        <v>0</v>
      </c>
    </row>
    <row r="594" spans="1:20" x14ac:dyDescent="0.25">
      <c r="A594" s="126">
        <f>'05-2021'!A600</f>
        <v>44341.541666665238</v>
      </c>
      <c r="B594" s="177">
        <v>119.456</v>
      </c>
      <c r="C594" s="178">
        <v>4349.1540480000003</v>
      </c>
      <c r="D594" s="177">
        <v>70.5</v>
      </c>
      <c r="E594" s="178">
        <v>2566.7640000000001</v>
      </c>
      <c r="F594" s="179">
        <f t="shared" si="120"/>
        <v>48.956000000000003</v>
      </c>
      <c r="G594" s="179">
        <f t="shared" si="121"/>
        <v>1782.3900480000002</v>
      </c>
      <c r="H594" s="142">
        <f>'05-2021'!P600</f>
        <v>0</v>
      </c>
      <c r="I594" s="180">
        <f t="shared" si="122"/>
        <v>48.956000000000003</v>
      </c>
      <c r="J594" s="143">
        <f t="shared" si="123"/>
        <v>36.408000000000001</v>
      </c>
      <c r="K594" s="241">
        <v>2.88</v>
      </c>
      <c r="L594" s="144">
        <f t="shared" si="124"/>
        <v>38.052</v>
      </c>
      <c r="M594" s="143">
        <f t="shared" si="126"/>
        <v>39.467726077497858</v>
      </c>
      <c r="N594" s="143">
        <f t="shared" si="127"/>
        <v>0</v>
      </c>
      <c r="O594" s="143">
        <f t="shared" si="128"/>
        <v>21.206728953433903</v>
      </c>
      <c r="P594" s="143">
        <f t="shared" si="129"/>
        <v>29.301283654346502</v>
      </c>
      <c r="Q594" s="143">
        <f t="shared" si="130"/>
        <v>0</v>
      </c>
      <c r="R594" s="143">
        <f t="shared" si="125"/>
        <v>39.467726077497858</v>
      </c>
      <c r="S594" s="140">
        <f t="shared" si="131"/>
        <v>0</v>
      </c>
      <c r="T594" s="145">
        <f t="shared" si="132"/>
        <v>0</v>
      </c>
    </row>
    <row r="595" spans="1:20" x14ac:dyDescent="0.25">
      <c r="A595" s="126">
        <f>'05-2021'!A601</f>
        <v>44341.583333331902</v>
      </c>
      <c r="B595" s="177">
        <v>43.223999999999997</v>
      </c>
      <c r="C595" s="178">
        <v>2165.3927279999998</v>
      </c>
      <c r="D595" s="177">
        <v>22.414999999999999</v>
      </c>
      <c r="E595" s="178">
        <v>1122.925</v>
      </c>
      <c r="F595" s="179">
        <f t="shared" si="120"/>
        <v>20.808999999999997</v>
      </c>
      <c r="G595" s="179">
        <f t="shared" si="121"/>
        <v>1042.4677279999999</v>
      </c>
      <c r="H595" s="142">
        <f>'05-2021'!P601</f>
        <v>0</v>
      </c>
      <c r="I595" s="180">
        <f t="shared" si="122"/>
        <v>20.808999999999997</v>
      </c>
      <c r="J595" s="143">
        <f t="shared" si="123"/>
        <v>50.096964198183478</v>
      </c>
      <c r="K595" s="241">
        <v>2.88</v>
      </c>
      <c r="L595" s="144">
        <f t="shared" si="124"/>
        <v>38.052</v>
      </c>
      <c r="M595" s="143">
        <f t="shared" si="126"/>
        <v>39.467726077497858</v>
      </c>
      <c r="N595" s="143">
        <f t="shared" si="127"/>
        <v>0</v>
      </c>
      <c r="O595" s="143">
        <f t="shared" si="128"/>
        <v>21.206728953433903</v>
      </c>
      <c r="P595" s="143">
        <f t="shared" si="129"/>
        <v>29.301283654346502</v>
      </c>
      <c r="Q595" s="143">
        <f t="shared" si="130"/>
        <v>0</v>
      </c>
      <c r="R595" s="143">
        <f t="shared" si="125"/>
        <v>39.467726077497858</v>
      </c>
      <c r="S595" s="140">
        <f t="shared" si="131"/>
        <v>10.629238120685621</v>
      </c>
      <c r="T595" s="145">
        <f t="shared" si="132"/>
        <v>221.18381605334704</v>
      </c>
    </row>
    <row r="596" spans="1:20" x14ac:dyDescent="0.25">
      <c r="A596" s="126">
        <f>'05-2021'!A602</f>
        <v>44341.624999998567</v>
      </c>
      <c r="B596" s="177">
        <v>66.599999999999994</v>
      </c>
      <c r="C596" s="178">
        <v>2671.8588</v>
      </c>
      <c r="D596" s="177">
        <v>0.63</v>
      </c>
      <c r="E596" s="178">
        <v>25.274999999999999</v>
      </c>
      <c r="F596" s="179">
        <f t="shared" si="120"/>
        <v>65.97</v>
      </c>
      <c r="G596" s="179">
        <f t="shared" si="121"/>
        <v>2646.5837999999999</v>
      </c>
      <c r="H596" s="142">
        <f>'05-2021'!P602</f>
        <v>0</v>
      </c>
      <c r="I596" s="180">
        <f t="shared" si="122"/>
        <v>65.97</v>
      </c>
      <c r="J596" s="143">
        <f t="shared" si="123"/>
        <v>40.117989995452476</v>
      </c>
      <c r="K596" s="241">
        <v>2.88</v>
      </c>
      <c r="L596" s="144">
        <f t="shared" si="124"/>
        <v>38.052</v>
      </c>
      <c r="M596" s="143">
        <f t="shared" si="126"/>
        <v>39.467726077497858</v>
      </c>
      <c r="N596" s="143">
        <f t="shared" si="127"/>
        <v>0</v>
      </c>
      <c r="O596" s="143">
        <f t="shared" si="128"/>
        <v>21.206728953433903</v>
      </c>
      <c r="P596" s="143">
        <f t="shared" si="129"/>
        <v>29.301283654346502</v>
      </c>
      <c r="Q596" s="143">
        <f t="shared" si="130"/>
        <v>0</v>
      </c>
      <c r="R596" s="143">
        <f t="shared" si="125"/>
        <v>39.467726077497858</v>
      </c>
      <c r="S596" s="140">
        <f t="shared" si="131"/>
        <v>0.65026391795461791</v>
      </c>
      <c r="T596" s="145">
        <f t="shared" si="132"/>
        <v>42.897910667466142</v>
      </c>
    </row>
    <row r="597" spans="1:20" x14ac:dyDescent="0.25">
      <c r="A597" s="126">
        <f>'05-2021'!A603</f>
        <v>44341.666666665231</v>
      </c>
      <c r="B597" s="177">
        <v>42.596000000000004</v>
      </c>
      <c r="C597" s="178">
        <v>1868.24676</v>
      </c>
      <c r="D597" s="177">
        <v>0</v>
      </c>
      <c r="E597" s="178">
        <v>0</v>
      </c>
      <c r="F597" s="179">
        <f t="shared" si="120"/>
        <v>42.596000000000004</v>
      </c>
      <c r="G597" s="179">
        <f t="shared" si="121"/>
        <v>1868.24676</v>
      </c>
      <c r="H597" s="142">
        <f>'05-2021'!P603</f>
        <v>0</v>
      </c>
      <c r="I597" s="180">
        <f t="shared" si="122"/>
        <v>42.596000000000004</v>
      </c>
      <c r="J597" s="143">
        <f t="shared" si="123"/>
        <v>43.859676025917921</v>
      </c>
      <c r="K597" s="241">
        <v>2.88</v>
      </c>
      <c r="L597" s="144">
        <f t="shared" si="124"/>
        <v>38.052</v>
      </c>
      <c r="M597" s="143">
        <f t="shared" si="126"/>
        <v>39.467726077497858</v>
      </c>
      <c r="N597" s="143">
        <f t="shared" si="127"/>
        <v>0</v>
      </c>
      <c r="O597" s="143">
        <f t="shared" si="128"/>
        <v>21.206728953433903</v>
      </c>
      <c r="P597" s="143">
        <f t="shared" si="129"/>
        <v>29.301283654346502</v>
      </c>
      <c r="Q597" s="143">
        <f t="shared" si="130"/>
        <v>0</v>
      </c>
      <c r="R597" s="143">
        <f t="shared" si="125"/>
        <v>39.467726077497858</v>
      </c>
      <c r="S597" s="140">
        <f t="shared" si="131"/>
        <v>4.3919499484200628</v>
      </c>
      <c r="T597" s="145">
        <f t="shared" si="132"/>
        <v>187.079500002901</v>
      </c>
    </row>
    <row r="598" spans="1:20" x14ac:dyDescent="0.25">
      <c r="A598" s="126">
        <f>'05-2021'!A604</f>
        <v>44341.708333331895</v>
      </c>
      <c r="B598" s="177">
        <v>23.14</v>
      </c>
      <c r="C598" s="178">
        <v>1139.8764000000001</v>
      </c>
      <c r="D598" s="177">
        <v>18.940999999999999</v>
      </c>
      <c r="E598" s="178">
        <v>933.03300000000002</v>
      </c>
      <c r="F598" s="179">
        <f t="shared" si="120"/>
        <v>4.1990000000000016</v>
      </c>
      <c r="G598" s="179">
        <f t="shared" si="121"/>
        <v>206.84340000000009</v>
      </c>
      <c r="H598" s="142">
        <f>'05-2021'!P604</f>
        <v>0</v>
      </c>
      <c r="I598" s="180">
        <f t="shared" si="122"/>
        <v>4.1990000000000016</v>
      </c>
      <c r="J598" s="143">
        <f t="shared" si="123"/>
        <v>49.26015718028102</v>
      </c>
      <c r="K598" s="241">
        <v>2.88</v>
      </c>
      <c r="L598" s="144">
        <f t="shared" si="124"/>
        <v>38.052</v>
      </c>
      <c r="M598" s="143">
        <f t="shared" si="126"/>
        <v>39.467726077497858</v>
      </c>
      <c r="N598" s="143">
        <f t="shared" si="127"/>
        <v>0</v>
      </c>
      <c r="O598" s="143">
        <f t="shared" si="128"/>
        <v>21.206728953433903</v>
      </c>
      <c r="P598" s="143">
        <f t="shared" si="129"/>
        <v>29.301283654346502</v>
      </c>
      <c r="Q598" s="143">
        <f t="shared" si="130"/>
        <v>0</v>
      </c>
      <c r="R598" s="143">
        <f t="shared" si="125"/>
        <v>39.467726077497858</v>
      </c>
      <c r="S598" s="140">
        <f t="shared" si="131"/>
        <v>9.7924311027831621</v>
      </c>
      <c r="T598" s="145">
        <f t="shared" si="132"/>
        <v>41.118418200586511</v>
      </c>
    </row>
    <row r="599" spans="1:20" x14ac:dyDescent="0.25">
      <c r="A599" s="126">
        <f>'05-2021'!A605</f>
        <v>44341.749999998559</v>
      </c>
      <c r="B599" s="177">
        <v>22.725000000000001</v>
      </c>
      <c r="C599" s="178">
        <v>1159.6567500000001</v>
      </c>
      <c r="D599" s="177">
        <v>22.725000000000001</v>
      </c>
      <c r="E599" s="178">
        <v>1159.6569999999999</v>
      </c>
      <c r="F599" s="179">
        <f t="shared" si="120"/>
        <v>0</v>
      </c>
      <c r="G599" s="179">
        <f t="shared" si="121"/>
        <v>-2.4999999982355803E-4</v>
      </c>
      <c r="H599" s="142">
        <f>'05-2021'!P605</f>
        <v>0</v>
      </c>
      <c r="I599" s="180">
        <f t="shared" si="122"/>
        <v>0</v>
      </c>
      <c r="J599" s="143">
        <f t="shared" si="123"/>
        <v>0</v>
      </c>
      <c r="K599" s="241">
        <v>2.88</v>
      </c>
      <c r="L599" s="144">
        <f t="shared" si="124"/>
        <v>38.052</v>
      </c>
      <c r="M599" s="143">
        <f t="shared" si="126"/>
        <v>39.467726077497858</v>
      </c>
      <c r="N599" s="143">
        <f t="shared" si="127"/>
        <v>0</v>
      </c>
      <c r="O599" s="143">
        <f t="shared" si="128"/>
        <v>21.206728953433903</v>
      </c>
      <c r="P599" s="143">
        <f t="shared" si="129"/>
        <v>29.301283654346502</v>
      </c>
      <c r="Q599" s="143">
        <f t="shared" si="130"/>
        <v>0</v>
      </c>
      <c r="R599" s="143">
        <f t="shared" si="125"/>
        <v>39.467726077497858</v>
      </c>
      <c r="S599" s="140">
        <f t="shared" si="131"/>
        <v>0</v>
      </c>
      <c r="T599" s="145">
        <f t="shared" si="132"/>
        <v>0</v>
      </c>
    </row>
    <row r="600" spans="1:20" x14ac:dyDescent="0.25">
      <c r="A600" s="126">
        <f>'05-2021'!A606</f>
        <v>44341.791666665224</v>
      </c>
      <c r="B600" s="177">
        <v>0</v>
      </c>
      <c r="C600" s="178">
        <v>0</v>
      </c>
      <c r="D600" s="177">
        <v>0</v>
      </c>
      <c r="E600" s="178">
        <v>0</v>
      </c>
      <c r="F600" s="179">
        <f t="shared" si="120"/>
        <v>0</v>
      </c>
      <c r="G600" s="179">
        <f t="shared" si="121"/>
        <v>0</v>
      </c>
      <c r="H600" s="142">
        <f>'05-2021'!P606</f>
        <v>0</v>
      </c>
      <c r="I600" s="180">
        <f t="shared" si="122"/>
        <v>0</v>
      </c>
      <c r="J600" s="143">
        <f t="shared" si="123"/>
        <v>0</v>
      </c>
      <c r="K600" s="241">
        <v>2.88</v>
      </c>
      <c r="L600" s="144">
        <f t="shared" si="124"/>
        <v>38.052</v>
      </c>
      <c r="M600" s="143">
        <f t="shared" si="126"/>
        <v>39.467726077497858</v>
      </c>
      <c r="N600" s="143">
        <f t="shared" si="127"/>
        <v>0</v>
      </c>
      <c r="O600" s="143">
        <f t="shared" si="128"/>
        <v>21.206728953433903</v>
      </c>
      <c r="P600" s="143">
        <f t="shared" si="129"/>
        <v>29.301283654346502</v>
      </c>
      <c r="Q600" s="143">
        <f t="shared" si="130"/>
        <v>0</v>
      </c>
      <c r="R600" s="143">
        <f t="shared" si="125"/>
        <v>39.467726077497858</v>
      </c>
      <c r="S600" s="140">
        <f t="shared" si="131"/>
        <v>0</v>
      </c>
      <c r="T600" s="145">
        <f t="shared" si="132"/>
        <v>0</v>
      </c>
    </row>
    <row r="601" spans="1:20" x14ac:dyDescent="0.25">
      <c r="A601" s="126">
        <f>'05-2021'!A607</f>
        <v>44341.833333331888</v>
      </c>
      <c r="B601" s="177">
        <v>0</v>
      </c>
      <c r="C601" s="178">
        <v>0</v>
      </c>
      <c r="D601" s="177">
        <v>0</v>
      </c>
      <c r="E601" s="178">
        <v>0</v>
      </c>
      <c r="F601" s="179">
        <f t="shared" si="120"/>
        <v>0</v>
      </c>
      <c r="G601" s="179">
        <f t="shared" si="121"/>
        <v>0</v>
      </c>
      <c r="H601" s="142">
        <f>'05-2021'!P607</f>
        <v>0</v>
      </c>
      <c r="I601" s="180">
        <f t="shared" si="122"/>
        <v>0</v>
      </c>
      <c r="J601" s="143">
        <f t="shared" si="123"/>
        <v>0</v>
      </c>
      <c r="K601" s="241">
        <v>2.88</v>
      </c>
      <c r="L601" s="144">
        <f t="shared" si="124"/>
        <v>38.052</v>
      </c>
      <c r="M601" s="143">
        <f t="shared" si="126"/>
        <v>39.467726077497858</v>
      </c>
      <c r="N601" s="143">
        <f t="shared" si="127"/>
        <v>0</v>
      </c>
      <c r="O601" s="143">
        <f t="shared" si="128"/>
        <v>21.206728953433903</v>
      </c>
      <c r="P601" s="143">
        <f t="shared" si="129"/>
        <v>29.301283654346502</v>
      </c>
      <c r="Q601" s="143">
        <f t="shared" si="130"/>
        <v>0</v>
      </c>
      <c r="R601" s="143">
        <f t="shared" si="125"/>
        <v>39.467726077497858</v>
      </c>
      <c r="S601" s="140">
        <f t="shared" si="131"/>
        <v>0</v>
      </c>
      <c r="T601" s="145">
        <f t="shared" si="132"/>
        <v>0</v>
      </c>
    </row>
    <row r="602" spans="1:20" x14ac:dyDescent="0.25">
      <c r="A602" s="126">
        <f>'05-2021'!A608</f>
        <v>44341.874999998552</v>
      </c>
      <c r="B602" s="177">
        <v>0</v>
      </c>
      <c r="C602" s="178">
        <v>0</v>
      </c>
      <c r="D602" s="177">
        <v>0</v>
      </c>
      <c r="E602" s="178">
        <v>0</v>
      </c>
      <c r="F602" s="179">
        <f t="shared" si="120"/>
        <v>0</v>
      </c>
      <c r="G602" s="179">
        <f t="shared" si="121"/>
        <v>0</v>
      </c>
      <c r="H602" s="142">
        <f>'05-2021'!P608</f>
        <v>0</v>
      </c>
      <c r="I602" s="180">
        <f t="shared" si="122"/>
        <v>0</v>
      </c>
      <c r="J602" s="143">
        <f t="shared" si="123"/>
        <v>0</v>
      </c>
      <c r="K602" s="241">
        <v>2.88</v>
      </c>
      <c r="L602" s="144">
        <f t="shared" si="124"/>
        <v>38.052</v>
      </c>
      <c r="M602" s="143">
        <f t="shared" si="126"/>
        <v>39.467726077497858</v>
      </c>
      <c r="N602" s="143">
        <f t="shared" si="127"/>
        <v>0</v>
      </c>
      <c r="O602" s="143">
        <f t="shared" si="128"/>
        <v>21.206728953433903</v>
      </c>
      <c r="P602" s="143">
        <f t="shared" si="129"/>
        <v>29.301283654346502</v>
      </c>
      <c r="Q602" s="143">
        <f t="shared" si="130"/>
        <v>0</v>
      </c>
      <c r="R602" s="143">
        <f t="shared" si="125"/>
        <v>39.467726077497858</v>
      </c>
      <c r="S602" s="140">
        <f t="shared" si="131"/>
        <v>0</v>
      </c>
      <c r="T602" s="145">
        <f t="shared" si="132"/>
        <v>0</v>
      </c>
    </row>
    <row r="603" spans="1:20" x14ac:dyDescent="0.25">
      <c r="A603" s="126">
        <f>'05-2021'!A609</f>
        <v>44341.916666665216</v>
      </c>
      <c r="B603" s="177">
        <v>23.44</v>
      </c>
      <c r="C603" s="178">
        <v>678.42391999999995</v>
      </c>
      <c r="D603" s="177">
        <v>0</v>
      </c>
      <c r="E603" s="178">
        <v>0</v>
      </c>
      <c r="F603" s="179">
        <f t="shared" si="120"/>
        <v>23.44</v>
      </c>
      <c r="G603" s="179">
        <f t="shared" si="121"/>
        <v>678.42391999999995</v>
      </c>
      <c r="H603" s="142">
        <f>'05-2021'!P609</f>
        <v>0</v>
      </c>
      <c r="I603" s="180">
        <f t="shared" si="122"/>
        <v>23.44</v>
      </c>
      <c r="J603" s="143">
        <f t="shared" si="123"/>
        <v>28.942999999999998</v>
      </c>
      <c r="K603" s="241">
        <v>2.88</v>
      </c>
      <c r="L603" s="144">
        <f t="shared" si="124"/>
        <v>38.052</v>
      </c>
      <c r="M603" s="143">
        <f t="shared" si="126"/>
        <v>39.467726077497858</v>
      </c>
      <c r="N603" s="143">
        <f t="shared" si="127"/>
        <v>0</v>
      </c>
      <c r="O603" s="143">
        <f t="shared" si="128"/>
        <v>21.206728953433903</v>
      </c>
      <c r="P603" s="143">
        <f t="shared" si="129"/>
        <v>29.301283654346502</v>
      </c>
      <c r="Q603" s="143">
        <f t="shared" si="130"/>
        <v>0</v>
      </c>
      <c r="R603" s="143">
        <f t="shared" si="125"/>
        <v>39.467726077497858</v>
      </c>
      <c r="S603" s="140">
        <f t="shared" si="131"/>
        <v>0</v>
      </c>
      <c r="T603" s="145">
        <f t="shared" si="132"/>
        <v>0</v>
      </c>
    </row>
    <row r="604" spans="1:20" x14ac:dyDescent="0.25">
      <c r="A604" s="126">
        <f>'05-2021'!A610</f>
        <v>44341.958333331881</v>
      </c>
      <c r="B604" s="177">
        <v>0</v>
      </c>
      <c r="C604" s="178">
        <v>0</v>
      </c>
      <c r="D604" s="177">
        <v>0</v>
      </c>
      <c r="E604" s="178">
        <v>0</v>
      </c>
      <c r="F604" s="179">
        <f t="shared" si="120"/>
        <v>0</v>
      </c>
      <c r="G604" s="179">
        <f t="shared" si="121"/>
        <v>0</v>
      </c>
      <c r="H604" s="142">
        <f>'05-2021'!P610</f>
        <v>0</v>
      </c>
      <c r="I604" s="180">
        <f t="shared" si="122"/>
        <v>0</v>
      </c>
      <c r="J604" s="143">
        <f t="shared" si="123"/>
        <v>0</v>
      </c>
      <c r="K604" s="241">
        <v>2.88</v>
      </c>
      <c r="L604" s="144">
        <f t="shared" si="124"/>
        <v>38.052</v>
      </c>
      <c r="M604" s="143">
        <f t="shared" si="126"/>
        <v>39.467726077497858</v>
      </c>
      <c r="N604" s="143">
        <f t="shared" si="127"/>
        <v>0</v>
      </c>
      <c r="O604" s="143">
        <f t="shared" si="128"/>
        <v>21.206728953433903</v>
      </c>
      <c r="P604" s="143">
        <f t="shared" si="129"/>
        <v>29.301283654346502</v>
      </c>
      <c r="Q604" s="143">
        <f t="shared" si="130"/>
        <v>0</v>
      </c>
      <c r="R604" s="143">
        <f t="shared" si="125"/>
        <v>39.467726077497858</v>
      </c>
      <c r="S604" s="140">
        <f t="shared" si="131"/>
        <v>0</v>
      </c>
      <c r="T604" s="145">
        <f t="shared" si="132"/>
        <v>0</v>
      </c>
    </row>
    <row r="605" spans="1:20" x14ac:dyDescent="0.25">
      <c r="A605" s="126">
        <f>'05-2021'!A611</f>
        <v>44341.999999998545</v>
      </c>
      <c r="B605" s="177">
        <v>150.185</v>
      </c>
      <c r="C605" s="178">
        <v>3580.4104000000002</v>
      </c>
      <c r="D605" s="177">
        <v>0</v>
      </c>
      <c r="E605" s="178">
        <v>0</v>
      </c>
      <c r="F605" s="179">
        <f t="shared" si="120"/>
        <v>150.185</v>
      </c>
      <c r="G605" s="179">
        <f t="shared" si="121"/>
        <v>3580.4104000000002</v>
      </c>
      <c r="H605" s="142">
        <f>'05-2021'!P611</f>
        <v>0</v>
      </c>
      <c r="I605" s="180">
        <f t="shared" si="122"/>
        <v>150.185</v>
      </c>
      <c r="J605" s="143">
        <f t="shared" si="123"/>
        <v>23.84</v>
      </c>
      <c r="K605" s="241">
        <v>2.88</v>
      </c>
      <c r="L605" s="144">
        <f t="shared" si="124"/>
        <v>38.052</v>
      </c>
      <c r="M605" s="143">
        <f t="shared" si="126"/>
        <v>39.467726077497858</v>
      </c>
      <c r="N605" s="143">
        <f t="shared" si="127"/>
        <v>0</v>
      </c>
      <c r="O605" s="143">
        <f t="shared" si="128"/>
        <v>21.206728953433903</v>
      </c>
      <c r="P605" s="143">
        <f t="shared" si="129"/>
        <v>29.301283654346502</v>
      </c>
      <c r="Q605" s="143">
        <f t="shared" si="130"/>
        <v>0</v>
      </c>
      <c r="R605" s="143">
        <f t="shared" si="125"/>
        <v>39.467726077497858</v>
      </c>
      <c r="S605" s="140">
        <f t="shared" si="131"/>
        <v>0</v>
      </c>
      <c r="T605" s="145">
        <f t="shared" si="132"/>
        <v>0</v>
      </c>
    </row>
    <row r="606" spans="1:20" x14ac:dyDescent="0.25">
      <c r="A606" s="126">
        <f>'05-2021'!A612</f>
        <v>44342.041666665209</v>
      </c>
      <c r="B606" s="177">
        <v>232.1</v>
      </c>
      <c r="C606" s="178">
        <v>5229.2129999999997</v>
      </c>
      <c r="D606" s="177">
        <v>20.004000000000001</v>
      </c>
      <c r="E606" s="178">
        <v>450.68099999999998</v>
      </c>
      <c r="F606" s="179">
        <f t="shared" si="120"/>
        <v>212.096</v>
      </c>
      <c r="G606" s="179">
        <f t="shared" si="121"/>
        <v>4778.5320000000002</v>
      </c>
      <c r="H606" s="142">
        <f>'05-2021'!P612</f>
        <v>0</v>
      </c>
      <c r="I606" s="180">
        <f t="shared" si="122"/>
        <v>212.096</v>
      </c>
      <c r="J606" s="143">
        <f t="shared" si="123"/>
        <v>22.5300429993965</v>
      </c>
      <c r="K606" s="241">
        <v>2.87</v>
      </c>
      <c r="L606" s="144">
        <f t="shared" si="124"/>
        <v>37.948</v>
      </c>
      <c r="M606" s="143">
        <f t="shared" si="126"/>
        <v>39.467726077497858</v>
      </c>
      <c r="N606" s="143">
        <f t="shared" si="127"/>
        <v>0</v>
      </c>
      <c r="O606" s="143">
        <f t="shared" si="128"/>
        <v>21.206728953433903</v>
      </c>
      <c r="P606" s="143">
        <f t="shared" si="129"/>
        <v>29.301283654346502</v>
      </c>
      <c r="Q606" s="143">
        <f t="shared" si="130"/>
        <v>0</v>
      </c>
      <c r="R606" s="143">
        <f t="shared" si="125"/>
        <v>39.467726077497858</v>
      </c>
      <c r="S606" s="140">
        <f t="shared" si="131"/>
        <v>0</v>
      </c>
      <c r="T606" s="145">
        <f t="shared" si="132"/>
        <v>0</v>
      </c>
    </row>
    <row r="607" spans="1:20" x14ac:dyDescent="0.25">
      <c r="A607" s="126">
        <f>'05-2021'!A613</f>
        <v>44342.083333331873</v>
      </c>
      <c r="B607" s="177">
        <v>207.9</v>
      </c>
      <c r="C607" s="178">
        <v>4130.973</v>
      </c>
      <c r="D607" s="177">
        <v>33.744</v>
      </c>
      <c r="E607" s="178">
        <v>670.50099999999998</v>
      </c>
      <c r="F607" s="179">
        <f t="shared" si="120"/>
        <v>174.15600000000001</v>
      </c>
      <c r="G607" s="179">
        <f t="shared" si="121"/>
        <v>3460.4719999999998</v>
      </c>
      <c r="H607" s="142">
        <f>'05-2021'!P613</f>
        <v>0</v>
      </c>
      <c r="I607" s="180">
        <f t="shared" si="122"/>
        <v>174.15600000000001</v>
      </c>
      <c r="J607" s="143">
        <f t="shared" si="123"/>
        <v>19.869955671926316</v>
      </c>
      <c r="K607" s="241">
        <v>2.87</v>
      </c>
      <c r="L607" s="144">
        <f t="shared" si="124"/>
        <v>37.948</v>
      </c>
      <c r="M607" s="143">
        <f t="shared" si="126"/>
        <v>39.467726077497858</v>
      </c>
      <c r="N607" s="143">
        <f t="shared" si="127"/>
        <v>0</v>
      </c>
      <c r="O607" s="143">
        <f t="shared" si="128"/>
        <v>21.206728953433903</v>
      </c>
      <c r="P607" s="143">
        <f t="shared" si="129"/>
        <v>29.301283654346502</v>
      </c>
      <c r="Q607" s="143">
        <f t="shared" si="130"/>
        <v>0</v>
      </c>
      <c r="R607" s="143">
        <f t="shared" si="125"/>
        <v>39.467726077497858</v>
      </c>
      <c r="S607" s="140">
        <f t="shared" si="131"/>
        <v>0</v>
      </c>
      <c r="T607" s="145">
        <f t="shared" si="132"/>
        <v>0</v>
      </c>
    </row>
    <row r="608" spans="1:20" x14ac:dyDescent="0.25">
      <c r="A608" s="126">
        <f>'05-2021'!A614</f>
        <v>44342.124999998538</v>
      </c>
      <c r="B608" s="177">
        <v>181.4</v>
      </c>
      <c r="C608" s="178">
        <v>3363.1559999999999</v>
      </c>
      <c r="D608" s="177">
        <v>26.271000000000001</v>
      </c>
      <c r="E608" s="178">
        <v>487.05700000000002</v>
      </c>
      <c r="F608" s="179">
        <f t="shared" si="120"/>
        <v>155.12900000000002</v>
      </c>
      <c r="G608" s="179">
        <f t="shared" si="121"/>
        <v>2876.0990000000002</v>
      </c>
      <c r="H608" s="142">
        <f>'05-2021'!P614</f>
        <v>0</v>
      </c>
      <c r="I608" s="180">
        <f t="shared" si="122"/>
        <v>155.12900000000002</v>
      </c>
      <c r="J608" s="143">
        <f t="shared" si="123"/>
        <v>18.540047315460036</v>
      </c>
      <c r="K608" s="241">
        <v>2.87</v>
      </c>
      <c r="L608" s="144">
        <f t="shared" si="124"/>
        <v>37.948</v>
      </c>
      <c r="M608" s="143">
        <f t="shared" si="126"/>
        <v>39.467726077497858</v>
      </c>
      <c r="N608" s="143">
        <f t="shared" si="127"/>
        <v>0</v>
      </c>
      <c r="O608" s="143">
        <f t="shared" si="128"/>
        <v>21.206728953433903</v>
      </c>
      <c r="P608" s="143">
        <f t="shared" si="129"/>
        <v>29.301283654346502</v>
      </c>
      <c r="Q608" s="143">
        <f t="shared" si="130"/>
        <v>0</v>
      </c>
      <c r="R608" s="143">
        <f t="shared" si="125"/>
        <v>39.467726077497858</v>
      </c>
      <c r="S608" s="140">
        <f t="shared" si="131"/>
        <v>0</v>
      </c>
      <c r="T608" s="145">
        <f t="shared" si="132"/>
        <v>0</v>
      </c>
    </row>
    <row r="609" spans="1:20" x14ac:dyDescent="0.25">
      <c r="A609" s="126">
        <f>'05-2021'!A615</f>
        <v>44342.166666665202</v>
      </c>
      <c r="B609" s="177">
        <v>156.80000000000001</v>
      </c>
      <c r="C609" s="178">
        <v>2776.9279999999999</v>
      </c>
      <c r="D609" s="177">
        <v>18.196000000000002</v>
      </c>
      <c r="E609" s="178">
        <v>322.24799999999999</v>
      </c>
      <c r="F609" s="179">
        <f t="shared" si="120"/>
        <v>138.60400000000001</v>
      </c>
      <c r="G609" s="179">
        <f t="shared" si="121"/>
        <v>2454.6799999999998</v>
      </c>
      <c r="H609" s="142">
        <f>'05-2021'!P615</f>
        <v>0</v>
      </c>
      <c r="I609" s="180">
        <f t="shared" si="122"/>
        <v>138.60400000000001</v>
      </c>
      <c r="J609" s="143">
        <f t="shared" si="123"/>
        <v>17.710022798764822</v>
      </c>
      <c r="K609" s="241">
        <v>2.87</v>
      </c>
      <c r="L609" s="144">
        <f t="shared" si="124"/>
        <v>37.948</v>
      </c>
      <c r="M609" s="143">
        <f t="shared" si="126"/>
        <v>39.467726077497858</v>
      </c>
      <c r="N609" s="143">
        <f t="shared" si="127"/>
        <v>0</v>
      </c>
      <c r="O609" s="143">
        <f t="shared" si="128"/>
        <v>21.206728953433903</v>
      </c>
      <c r="P609" s="143">
        <f t="shared" si="129"/>
        <v>29.301283654346502</v>
      </c>
      <c r="Q609" s="143">
        <f t="shared" si="130"/>
        <v>0</v>
      </c>
      <c r="R609" s="143">
        <f t="shared" si="125"/>
        <v>39.467726077497858</v>
      </c>
      <c r="S609" s="140">
        <f t="shared" si="131"/>
        <v>0</v>
      </c>
      <c r="T609" s="145">
        <f t="shared" si="132"/>
        <v>0</v>
      </c>
    </row>
    <row r="610" spans="1:20" x14ac:dyDescent="0.25">
      <c r="A610" s="126">
        <f>'05-2021'!A616</f>
        <v>44342.208333331866</v>
      </c>
      <c r="B610" s="177">
        <v>163.19999999999999</v>
      </c>
      <c r="C610" s="178">
        <v>2968.6080000000002</v>
      </c>
      <c r="D610" s="177">
        <v>26.282</v>
      </c>
      <c r="E610" s="178">
        <v>478.07299999999998</v>
      </c>
      <c r="F610" s="179">
        <f t="shared" si="120"/>
        <v>136.91799999999998</v>
      </c>
      <c r="G610" s="179">
        <f t="shared" si="121"/>
        <v>2490.5350000000003</v>
      </c>
      <c r="H610" s="142">
        <f>'05-2021'!P616</f>
        <v>0</v>
      </c>
      <c r="I610" s="180">
        <f t="shared" si="122"/>
        <v>136.91799999999998</v>
      </c>
      <c r="J610" s="143">
        <f t="shared" si="123"/>
        <v>18.189975021545749</v>
      </c>
      <c r="K610" s="241">
        <v>2.87</v>
      </c>
      <c r="L610" s="144">
        <f t="shared" si="124"/>
        <v>37.948</v>
      </c>
      <c r="M610" s="143">
        <f t="shared" si="126"/>
        <v>39.467726077497858</v>
      </c>
      <c r="N610" s="143">
        <f t="shared" si="127"/>
        <v>0</v>
      </c>
      <c r="O610" s="143">
        <f t="shared" si="128"/>
        <v>21.206728953433903</v>
      </c>
      <c r="P610" s="143">
        <f t="shared" si="129"/>
        <v>29.301283654346502</v>
      </c>
      <c r="Q610" s="143">
        <f t="shared" si="130"/>
        <v>0</v>
      </c>
      <c r="R610" s="143">
        <f t="shared" si="125"/>
        <v>39.467726077497858</v>
      </c>
      <c r="S610" s="140">
        <f t="shared" si="131"/>
        <v>0</v>
      </c>
      <c r="T610" s="145">
        <f t="shared" si="132"/>
        <v>0</v>
      </c>
    </row>
    <row r="611" spans="1:20" x14ac:dyDescent="0.25">
      <c r="A611" s="126">
        <f>'05-2021'!A617</f>
        <v>44342.24999999853</v>
      </c>
      <c r="B611" s="177">
        <v>175.3</v>
      </c>
      <c r="C611" s="178">
        <v>3481.4580000000001</v>
      </c>
      <c r="D611" s="177">
        <v>30.053999999999998</v>
      </c>
      <c r="E611" s="178">
        <v>596.87599999999998</v>
      </c>
      <c r="F611" s="179">
        <f t="shared" si="120"/>
        <v>145.24600000000001</v>
      </c>
      <c r="G611" s="179">
        <f t="shared" si="121"/>
        <v>2884.5820000000003</v>
      </c>
      <c r="H611" s="142">
        <f>'05-2021'!P617</f>
        <v>0</v>
      </c>
      <c r="I611" s="180">
        <f t="shared" si="122"/>
        <v>145.24600000000001</v>
      </c>
      <c r="J611" s="143">
        <f t="shared" si="123"/>
        <v>19.859975489858584</v>
      </c>
      <c r="K611" s="241">
        <v>2.87</v>
      </c>
      <c r="L611" s="144">
        <f t="shared" si="124"/>
        <v>37.948</v>
      </c>
      <c r="M611" s="143">
        <f t="shared" si="126"/>
        <v>39.467726077497858</v>
      </c>
      <c r="N611" s="143">
        <f t="shared" si="127"/>
        <v>0</v>
      </c>
      <c r="O611" s="143">
        <f t="shared" si="128"/>
        <v>21.206728953433903</v>
      </c>
      <c r="P611" s="143">
        <f t="shared" si="129"/>
        <v>29.301283654346502</v>
      </c>
      <c r="Q611" s="143">
        <f t="shared" si="130"/>
        <v>0</v>
      </c>
      <c r="R611" s="143">
        <f t="shared" si="125"/>
        <v>39.467726077497858</v>
      </c>
      <c r="S611" s="140">
        <f t="shared" si="131"/>
        <v>0</v>
      </c>
      <c r="T611" s="145">
        <f t="shared" si="132"/>
        <v>0</v>
      </c>
    </row>
    <row r="612" spans="1:20" x14ac:dyDescent="0.25">
      <c r="A612" s="126">
        <f>'05-2021'!A618</f>
        <v>44342.291666665194</v>
      </c>
      <c r="B612" s="177">
        <v>212.1</v>
      </c>
      <c r="C612" s="178">
        <v>4795.5810000000001</v>
      </c>
      <c r="D612" s="177">
        <v>52.314999999999998</v>
      </c>
      <c r="E612" s="178">
        <v>1182.8420000000001</v>
      </c>
      <c r="F612" s="179">
        <f t="shared" si="120"/>
        <v>159.785</v>
      </c>
      <c r="G612" s="179">
        <f t="shared" si="121"/>
        <v>3612.739</v>
      </c>
      <c r="H612" s="142">
        <f>'05-2021'!P618</f>
        <v>0</v>
      </c>
      <c r="I612" s="180">
        <f t="shared" si="122"/>
        <v>159.785</v>
      </c>
      <c r="J612" s="143">
        <f t="shared" si="123"/>
        <v>22.610000938761463</v>
      </c>
      <c r="K612" s="241">
        <v>2.87</v>
      </c>
      <c r="L612" s="144">
        <f t="shared" si="124"/>
        <v>37.948</v>
      </c>
      <c r="M612" s="143">
        <f t="shared" si="126"/>
        <v>39.467726077497858</v>
      </c>
      <c r="N612" s="143">
        <f t="shared" si="127"/>
        <v>0</v>
      </c>
      <c r="O612" s="143">
        <f t="shared" si="128"/>
        <v>21.206728953433903</v>
      </c>
      <c r="P612" s="143">
        <f t="shared" si="129"/>
        <v>29.301283654346502</v>
      </c>
      <c r="Q612" s="143">
        <f t="shared" si="130"/>
        <v>0</v>
      </c>
      <c r="R612" s="143">
        <f t="shared" si="125"/>
        <v>39.467726077497858</v>
      </c>
      <c r="S612" s="140">
        <f t="shared" si="131"/>
        <v>0</v>
      </c>
      <c r="T612" s="145">
        <f t="shared" si="132"/>
        <v>0</v>
      </c>
    </row>
    <row r="613" spans="1:20" x14ac:dyDescent="0.25">
      <c r="A613" s="126">
        <f>'05-2021'!A619</f>
        <v>44342.333333331859</v>
      </c>
      <c r="B613" s="177">
        <v>143.5</v>
      </c>
      <c r="C613" s="178">
        <v>3545.8850000000002</v>
      </c>
      <c r="D613" s="177">
        <v>0</v>
      </c>
      <c r="E613" s="178">
        <v>0</v>
      </c>
      <c r="F613" s="179">
        <f t="shared" si="120"/>
        <v>143.5</v>
      </c>
      <c r="G613" s="179">
        <f t="shared" si="121"/>
        <v>3545.8850000000002</v>
      </c>
      <c r="H613" s="142">
        <f>'05-2021'!P619</f>
        <v>0</v>
      </c>
      <c r="I613" s="180">
        <f t="shared" si="122"/>
        <v>143.5</v>
      </c>
      <c r="J613" s="143">
        <f t="shared" si="123"/>
        <v>24.71</v>
      </c>
      <c r="K613" s="241">
        <v>2.87</v>
      </c>
      <c r="L613" s="144">
        <f t="shared" si="124"/>
        <v>37.948</v>
      </c>
      <c r="M613" s="143">
        <f t="shared" si="126"/>
        <v>39.467726077497858</v>
      </c>
      <c r="N613" s="143">
        <f t="shared" si="127"/>
        <v>0</v>
      </c>
      <c r="O613" s="143">
        <f t="shared" si="128"/>
        <v>21.206728953433903</v>
      </c>
      <c r="P613" s="143">
        <f t="shared" si="129"/>
        <v>29.301283654346502</v>
      </c>
      <c r="Q613" s="143">
        <f t="shared" si="130"/>
        <v>0</v>
      </c>
      <c r="R613" s="143">
        <f t="shared" si="125"/>
        <v>39.467726077497858</v>
      </c>
      <c r="S613" s="140">
        <f t="shared" si="131"/>
        <v>0</v>
      </c>
      <c r="T613" s="145">
        <f t="shared" si="132"/>
        <v>0</v>
      </c>
    </row>
    <row r="614" spans="1:20" x14ac:dyDescent="0.25">
      <c r="A614" s="126">
        <f>'05-2021'!A620</f>
        <v>44342.374999998523</v>
      </c>
      <c r="B614" s="177">
        <v>150.68</v>
      </c>
      <c r="C614" s="178">
        <v>4394.2808400000004</v>
      </c>
      <c r="D614" s="177">
        <v>6.14</v>
      </c>
      <c r="E614" s="178">
        <v>179.065</v>
      </c>
      <c r="F614" s="179">
        <f t="shared" si="120"/>
        <v>144.54000000000002</v>
      </c>
      <c r="G614" s="179">
        <f t="shared" si="121"/>
        <v>4215.2158400000008</v>
      </c>
      <c r="H614" s="142">
        <f>'05-2021'!P620</f>
        <v>0</v>
      </c>
      <c r="I614" s="180">
        <f t="shared" si="122"/>
        <v>144.54000000000002</v>
      </c>
      <c r="J614" s="143">
        <f t="shared" si="123"/>
        <v>29.162971080669713</v>
      </c>
      <c r="K614" s="241">
        <v>2.87</v>
      </c>
      <c r="L614" s="144">
        <f t="shared" si="124"/>
        <v>37.948</v>
      </c>
      <c r="M614" s="143">
        <f t="shared" si="126"/>
        <v>39.467726077497858</v>
      </c>
      <c r="N614" s="143">
        <f t="shared" si="127"/>
        <v>0</v>
      </c>
      <c r="O614" s="143">
        <f t="shared" si="128"/>
        <v>21.206728953433903</v>
      </c>
      <c r="P614" s="143">
        <f t="shared" si="129"/>
        <v>29.301283654346502</v>
      </c>
      <c r="Q614" s="143">
        <f t="shared" si="130"/>
        <v>0</v>
      </c>
      <c r="R614" s="143">
        <f t="shared" si="125"/>
        <v>39.467726077497858</v>
      </c>
      <c r="S614" s="140">
        <f t="shared" si="131"/>
        <v>0</v>
      </c>
      <c r="T614" s="145">
        <f t="shared" si="132"/>
        <v>0</v>
      </c>
    </row>
    <row r="615" spans="1:20" x14ac:dyDescent="0.25">
      <c r="A615" s="126">
        <f>'05-2021'!A621</f>
        <v>44342.416666665187</v>
      </c>
      <c r="B615" s="177">
        <v>181.50800000000001</v>
      </c>
      <c r="C615" s="178">
        <v>5696.8100880000002</v>
      </c>
      <c r="D615" s="177">
        <v>143.80000000000001</v>
      </c>
      <c r="E615" s="178">
        <v>4513.3069999999998</v>
      </c>
      <c r="F615" s="179">
        <f t="shared" si="120"/>
        <v>37.707999999999998</v>
      </c>
      <c r="G615" s="179">
        <f t="shared" si="121"/>
        <v>1183.5030880000004</v>
      </c>
      <c r="H615" s="142">
        <f>'05-2021'!P621</f>
        <v>0</v>
      </c>
      <c r="I615" s="180">
        <f t="shared" si="122"/>
        <v>37.707999999999998</v>
      </c>
      <c r="J615" s="143">
        <f t="shared" si="123"/>
        <v>31.385994696085724</v>
      </c>
      <c r="K615" s="241">
        <v>2.87</v>
      </c>
      <c r="L615" s="144">
        <f t="shared" si="124"/>
        <v>37.948</v>
      </c>
      <c r="M615" s="143">
        <f t="shared" si="126"/>
        <v>39.467726077497858</v>
      </c>
      <c r="N615" s="143">
        <f t="shared" si="127"/>
        <v>0</v>
      </c>
      <c r="O615" s="143">
        <f t="shared" si="128"/>
        <v>21.206728953433903</v>
      </c>
      <c r="P615" s="143">
        <f t="shared" si="129"/>
        <v>29.301283654346502</v>
      </c>
      <c r="Q615" s="143">
        <f t="shared" si="130"/>
        <v>0</v>
      </c>
      <c r="R615" s="143">
        <f t="shared" si="125"/>
        <v>39.467726077497858</v>
      </c>
      <c r="S615" s="140">
        <f t="shared" si="131"/>
        <v>0</v>
      </c>
      <c r="T615" s="145">
        <f t="shared" si="132"/>
        <v>0</v>
      </c>
    </row>
    <row r="616" spans="1:20" x14ac:dyDescent="0.25">
      <c r="A616" s="126">
        <f>'05-2021'!A622</f>
        <v>44342.458333331851</v>
      </c>
      <c r="B616" s="177">
        <v>82.2</v>
      </c>
      <c r="C616" s="178">
        <v>24718.6086</v>
      </c>
      <c r="D616" s="177">
        <v>82.2</v>
      </c>
      <c r="E616" s="178">
        <v>24718.609</v>
      </c>
      <c r="F616" s="179">
        <f t="shared" si="120"/>
        <v>0</v>
      </c>
      <c r="G616" s="179">
        <f t="shared" si="121"/>
        <v>-4.0000000080908649E-4</v>
      </c>
      <c r="H616" s="142">
        <f>'05-2021'!P622</f>
        <v>0</v>
      </c>
      <c r="I616" s="180">
        <f t="shared" si="122"/>
        <v>0</v>
      </c>
      <c r="J616" s="143">
        <f t="shared" si="123"/>
        <v>0</v>
      </c>
      <c r="K616" s="241">
        <v>2.87</v>
      </c>
      <c r="L616" s="144">
        <f t="shared" si="124"/>
        <v>37.948</v>
      </c>
      <c r="M616" s="143">
        <f t="shared" si="126"/>
        <v>39.467726077497858</v>
      </c>
      <c r="N616" s="143">
        <f t="shared" si="127"/>
        <v>0</v>
      </c>
      <c r="O616" s="143">
        <f t="shared" si="128"/>
        <v>21.206728953433903</v>
      </c>
      <c r="P616" s="143">
        <f t="shared" si="129"/>
        <v>29.301283654346502</v>
      </c>
      <c r="Q616" s="143">
        <f t="shared" si="130"/>
        <v>0</v>
      </c>
      <c r="R616" s="143">
        <f t="shared" si="125"/>
        <v>39.467726077497858</v>
      </c>
      <c r="S616" s="140">
        <f t="shared" si="131"/>
        <v>0</v>
      </c>
      <c r="T616" s="145">
        <f t="shared" si="132"/>
        <v>0</v>
      </c>
    </row>
    <row r="617" spans="1:20" x14ac:dyDescent="0.25">
      <c r="A617" s="126">
        <f>'05-2021'!A623</f>
        <v>44342.499999998516</v>
      </c>
      <c r="B617" s="177">
        <v>35.253999999999998</v>
      </c>
      <c r="C617" s="178">
        <v>1007.700336</v>
      </c>
      <c r="D617" s="177">
        <v>0</v>
      </c>
      <c r="E617" s="178">
        <v>0</v>
      </c>
      <c r="F617" s="179">
        <f t="shared" si="120"/>
        <v>35.253999999999998</v>
      </c>
      <c r="G617" s="179">
        <f t="shared" si="121"/>
        <v>1007.700336</v>
      </c>
      <c r="H617" s="142">
        <f>'05-2021'!P623</f>
        <v>0</v>
      </c>
      <c r="I617" s="180">
        <f t="shared" si="122"/>
        <v>35.253999999999998</v>
      </c>
      <c r="J617" s="143">
        <f t="shared" si="123"/>
        <v>28.584000000000003</v>
      </c>
      <c r="K617" s="241">
        <v>2.87</v>
      </c>
      <c r="L617" s="144">
        <f t="shared" si="124"/>
        <v>37.948</v>
      </c>
      <c r="M617" s="143">
        <f t="shared" si="126"/>
        <v>39.467726077497858</v>
      </c>
      <c r="N617" s="143">
        <f t="shared" si="127"/>
        <v>0</v>
      </c>
      <c r="O617" s="143">
        <f t="shared" si="128"/>
        <v>21.206728953433903</v>
      </c>
      <c r="P617" s="143">
        <f t="shared" si="129"/>
        <v>29.301283654346502</v>
      </c>
      <c r="Q617" s="143">
        <f t="shared" si="130"/>
        <v>0</v>
      </c>
      <c r="R617" s="143">
        <f t="shared" si="125"/>
        <v>39.467726077497858</v>
      </c>
      <c r="S617" s="140">
        <f t="shared" si="131"/>
        <v>0</v>
      </c>
      <c r="T617" s="145">
        <f t="shared" si="132"/>
        <v>0</v>
      </c>
    </row>
    <row r="618" spans="1:20" x14ac:dyDescent="0.25">
      <c r="A618" s="126">
        <f>'05-2021'!A624</f>
        <v>44342.54166666518</v>
      </c>
      <c r="B618" s="177">
        <v>0</v>
      </c>
      <c r="C618" s="178">
        <v>0</v>
      </c>
      <c r="D618" s="177">
        <v>0</v>
      </c>
      <c r="E618" s="178">
        <v>0</v>
      </c>
      <c r="F618" s="179">
        <f t="shared" si="120"/>
        <v>0</v>
      </c>
      <c r="G618" s="179">
        <f t="shared" si="121"/>
        <v>0</v>
      </c>
      <c r="H618" s="142">
        <f>'05-2021'!P624</f>
        <v>0</v>
      </c>
      <c r="I618" s="180">
        <f t="shared" si="122"/>
        <v>0</v>
      </c>
      <c r="J618" s="143">
        <f t="shared" si="123"/>
        <v>0</v>
      </c>
      <c r="K618" s="241">
        <v>2.87</v>
      </c>
      <c r="L618" s="144">
        <f t="shared" si="124"/>
        <v>37.948</v>
      </c>
      <c r="M618" s="143">
        <f t="shared" si="126"/>
        <v>39.467726077497858</v>
      </c>
      <c r="N618" s="143">
        <f t="shared" si="127"/>
        <v>0</v>
      </c>
      <c r="O618" s="143">
        <f t="shared" si="128"/>
        <v>21.206728953433903</v>
      </c>
      <c r="P618" s="143">
        <f t="shared" si="129"/>
        <v>29.301283654346502</v>
      </c>
      <c r="Q618" s="143">
        <f t="shared" si="130"/>
        <v>0</v>
      </c>
      <c r="R618" s="143">
        <f t="shared" si="125"/>
        <v>39.467726077497858</v>
      </c>
      <c r="S618" s="140">
        <f t="shared" si="131"/>
        <v>0</v>
      </c>
      <c r="T618" s="145">
        <f t="shared" si="132"/>
        <v>0</v>
      </c>
    </row>
    <row r="619" spans="1:20" x14ac:dyDescent="0.25">
      <c r="A619" s="126">
        <f>'05-2021'!A625</f>
        <v>44342.583333331844</v>
      </c>
      <c r="B619" s="177">
        <v>0</v>
      </c>
      <c r="C619" s="178">
        <v>0</v>
      </c>
      <c r="D619" s="177">
        <v>0</v>
      </c>
      <c r="E619" s="178">
        <v>0</v>
      </c>
      <c r="F619" s="179">
        <f t="shared" si="120"/>
        <v>0</v>
      </c>
      <c r="G619" s="179">
        <f t="shared" si="121"/>
        <v>0</v>
      </c>
      <c r="H619" s="142">
        <f>'05-2021'!P625</f>
        <v>0</v>
      </c>
      <c r="I619" s="180">
        <f t="shared" si="122"/>
        <v>0</v>
      </c>
      <c r="J619" s="143">
        <f t="shared" si="123"/>
        <v>0</v>
      </c>
      <c r="K619" s="241">
        <v>2.87</v>
      </c>
      <c r="L619" s="144">
        <f t="shared" si="124"/>
        <v>37.948</v>
      </c>
      <c r="M619" s="143">
        <f t="shared" si="126"/>
        <v>39.467726077497858</v>
      </c>
      <c r="N619" s="143">
        <f t="shared" si="127"/>
        <v>0</v>
      </c>
      <c r="O619" s="143">
        <f t="shared" si="128"/>
        <v>21.206728953433903</v>
      </c>
      <c r="P619" s="143">
        <f t="shared" si="129"/>
        <v>29.301283654346502</v>
      </c>
      <c r="Q619" s="143">
        <f t="shared" si="130"/>
        <v>0</v>
      </c>
      <c r="R619" s="143">
        <f t="shared" si="125"/>
        <v>39.467726077497858</v>
      </c>
      <c r="S619" s="140">
        <f t="shared" si="131"/>
        <v>0</v>
      </c>
      <c r="T619" s="145">
        <f t="shared" si="132"/>
        <v>0</v>
      </c>
    </row>
    <row r="620" spans="1:20" x14ac:dyDescent="0.25">
      <c r="A620" s="126">
        <f>'05-2021'!A626</f>
        <v>44342.624999998508</v>
      </c>
      <c r="B620" s="177">
        <v>143.655</v>
      </c>
      <c r="C620" s="178">
        <v>10457.365725</v>
      </c>
      <c r="D620" s="177">
        <v>49.704999999999998</v>
      </c>
      <c r="E620" s="178">
        <v>3618.2759999999998</v>
      </c>
      <c r="F620" s="179">
        <f t="shared" si="120"/>
        <v>93.95</v>
      </c>
      <c r="G620" s="179">
        <f t="shared" si="121"/>
        <v>6839.0897249999998</v>
      </c>
      <c r="H620" s="142">
        <f>'05-2021'!P626</f>
        <v>0</v>
      </c>
      <c r="I620" s="180">
        <f t="shared" si="122"/>
        <v>93.95</v>
      </c>
      <c r="J620" s="143">
        <f t="shared" si="123"/>
        <v>72.794994411921238</v>
      </c>
      <c r="K620" s="241">
        <v>2.87</v>
      </c>
      <c r="L620" s="144">
        <f t="shared" si="124"/>
        <v>37.948</v>
      </c>
      <c r="M620" s="143">
        <f t="shared" si="126"/>
        <v>39.467726077497858</v>
      </c>
      <c r="N620" s="143">
        <f t="shared" si="127"/>
        <v>0</v>
      </c>
      <c r="O620" s="143">
        <f t="shared" si="128"/>
        <v>21.206728953433903</v>
      </c>
      <c r="P620" s="143">
        <f t="shared" si="129"/>
        <v>29.301283654346502</v>
      </c>
      <c r="Q620" s="143">
        <f t="shared" si="130"/>
        <v>0</v>
      </c>
      <c r="R620" s="143">
        <f t="shared" si="125"/>
        <v>39.467726077497858</v>
      </c>
      <c r="S620" s="140">
        <f t="shared" si="131"/>
        <v>33.32726833442338</v>
      </c>
      <c r="T620" s="145">
        <f t="shared" si="132"/>
        <v>3131.0968600190768</v>
      </c>
    </row>
    <row r="621" spans="1:20" x14ac:dyDescent="0.25">
      <c r="A621" s="126">
        <f>'05-2021'!A627</f>
        <v>44342.666666665173</v>
      </c>
      <c r="B621" s="177">
        <v>132.57900000000001</v>
      </c>
      <c r="C621" s="178">
        <v>25873.719903000001</v>
      </c>
      <c r="D621" s="177">
        <v>35.104999999999997</v>
      </c>
      <c r="E621" s="178">
        <v>6850.9870000000001</v>
      </c>
      <c r="F621" s="179">
        <f t="shared" si="120"/>
        <v>97.474000000000018</v>
      </c>
      <c r="G621" s="179">
        <f t="shared" si="121"/>
        <v>19022.732903</v>
      </c>
      <c r="H621" s="142">
        <f>'05-2021'!P627</f>
        <v>0</v>
      </c>
      <c r="I621" s="180">
        <f t="shared" si="122"/>
        <v>97.474000000000018</v>
      </c>
      <c r="J621" s="143">
        <f t="shared" si="123"/>
        <v>195.15699471653977</v>
      </c>
      <c r="K621" s="241">
        <v>2.87</v>
      </c>
      <c r="L621" s="144">
        <f t="shared" si="124"/>
        <v>37.948</v>
      </c>
      <c r="M621" s="143">
        <f t="shared" si="126"/>
        <v>39.467726077497858</v>
      </c>
      <c r="N621" s="143">
        <f t="shared" si="127"/>
        <v>0</v>
      </c>
      <c r="O621" s="143">
        <f t="shared" si="128"/>
        <v>21.206728953433903</v>
      </c>
      <c r="P621" s="143">
        <f t="shared" si="129"/>
        <v>29.301283654346502</v>
      </c>
      <c r="Q621" s="143">
        <f t="shared" si="130"/>
        <v>0</v>
      </c>
      <c r="R621" s="143">
        <f t="shared" si="125"/>
        <v>39.467726077497858</v>
      </c>
      <c r="S621" s="140">
        <f t="shared" si="131"/>
        <v>155.68926863904193</v>
      </c>
      <c r="T621" s="145">
        <f t="shared" si="132"/>
        <v>15175.655771321975</v>
      </c>
    </row>
    <row r="622" spans="1:20" x14ac:dyDescent="0.25">
      <c r="A622" s="126">
        <f>'05-2021'!A628</f>
        <v>44342.708333331837</v>
      </c>
      <c r="B622" s="177">
        <v>98.415000000000006</v>
      </c>
      <c r="C622" s="178">
        <v>15055.92036</v>
      </c>
      <c r="D622" s="177">
        <v>43.234999999999999</v>
      </c>
      <c r="E622" s="178">
        <v>6614.2629999999999</v>
      </c>
      <c r="F622" s="179">
        <f t="shared" si="120"/>
        <v>55.180000000000007</v>
      </c>
      <c r="G622" s="179">
        <f t="shared" si="121"/>
        <v>8441.6573600000011</v>
      </c>
      <c r="H622" s="142">
        <f>'05-2021'!P628</f>
        <v>0</v>
      </c>
      <c r="I622" s="180">
        <f t="shared" si="122"/>
        <v>55.180000000000007</v>
      </c>
      <c r="J622" s="143">
        <f t="shared" si="123"/>
        <v>152.98400434940197</v>
      </c>
      <c r="K622" s="241">
        <v>2.87</v>
      </c>
      <c r="L622" s="144">
        <f t="shared" si="124"/>
        <v>37.948</v>
      </c>
      <c r="M622" s="143">
        <f t="shared" si="126"/>
        <v>39.467726077497858</v>
      </c>
      <c r="N622" s="143">
        <f t="shared" si="127"/>
        <v>0</v>
      </c>
      <c r="O622" s="143">
        <f t="shared" si="128"/>
        <v>21.206728953433903</v>
      </c>
      <c r="P622" s="143">
        <f t="shared" si="129"/>
        <v>29.301283654346502</v>
      </c>
      <c r="Q622" s="143">
        <f t="shared" si="130"/>
        <v>0</v>
      </c>
      <c r="R622" s="143">
        <f t="shared" si="125"/>
        <v>39.467726077497858</v>
      </c>
      <c r="S622" s="140">
        <f t="shared" si="131"/>
        <v>113.51627827190411</v>
      </c>
      <c r="T622" s="145">
        <f t="shared" si="132"/>
        <v>6263.8282350436693</v>
      </c>
    </row>
    <row r="623" spans="1:20" x14ac:dyDescent="0.25">
      <c r="A623" s="126">
        <f>'05-2021'!A629</f>
        <v>44342.749999998501</v>
      </c>
      <c r="B623" s="177">
        <v>145.37299999999999</v>
      </c>
      <c r="C623" s="178">
        <v>4498.4221120000002</v>
      </c>
      <c r="D623" s="177">
        <v>0</v>
      </c>
      <c r="E623" s="178">
        <v>0</v>
      </c>
      <c r="F623" s="179">
        <f t="shared" si="120"/>
        <v>145.37299999999999</v>
      </c>
      <c r="G623" s="179">
        <f t="shared" si="121"/>
        <v>4498.4221120000002</v>
      </c>
      <c r="H623" s="142">
        <f>'05-2021'!P629</f>
        <v>0</v>
      </c>
      <c r="I623" s="180">
        <f t="shared" si="122"/>
        <v>145.37299999999999</v>
      </c>
      <c r="J623" s="143">
        <f t="shared" si="123"/>
        <v>30.944000000000003</v>
      </c>
      <c r="K623" s="241">
        <v>2.87</v>
      </c>
      <c r="L623" s="144">
        <f t="shared" si="124"/>
        <v>37.948</v>
      </c>
      <c r="M623" s="143">
        <f t="shared" si="126"/>
        <v>39.467726077497858</v>
      </c>
      <c r="N623" s="143">
        <f t="shared" si="127"/>
        <v>0</v>
      </c>
      <c r="O623" s="143">
        <f t="shared" si="128"/>
        <v>21.206728953433903</v>
      </c>
      <c r="P623" s="143">
        <f t="shared" si="129"/>
        <v>29.301283654346502</v>
      </c>
      <c r="Q623" s="143">
        <f t="shared" si="130"/>
        <v>0</v>
      </c>
      <c r="R623" s="143">
        <f t="shared" si="125"/>
        <v>39.467726077497858</v>
      </c>
      <c r="S623" s="140">
        <f t="shared" si="131"/>
        <v>0</v>
      </c>
      <c r="T623" s="145">
        <f>IF(S623&lt;&gt;" ",S623*I623,0)</f>
        <v>0</v>
      </c>
    </row>
    <row r="624" spans="1:20" x14ac:dyDescent="0.25">
      <c r="A624" s="126">
        <f>'05-2021'!A630</f>
        <v>44342.791666665165</v>
      </c>
      <c r="B624" s="177">
        <v>170.75800000000001</v>
      </c>
      <c r="C624" s="178">
        <v>5939.8170300000002</v>
      </c>
      <c r="D624" s="177">
        <v>97.39</v>
      </c>
      <c r="E624" s="178">
        <v>3387.7109999999998</v>
      </c>
      <c r="F624" s="179">
        <f t="shared" si="120"/>
        <v>73.368000000000009</v>
      </c>
      <c r="G624" s="179">
        <f t="shared" si="121"/>
        <v>2552.1060300000004</v>
      </c>
      <c r="H624" s="142">
        <f>'05-2021'!P630</f>
        <v>0</v>
      </c>
      <c r="I624" s="180">
        <f t="shared" si="122"/>
        <v>73.368000000000009</v>
      </c>
      <c r="J624" s="143">
        <f t="shared" si="123"/>
        <v>34.78500204448806</v>
      </c>
      <c r="K624" s="241">
        <v>2.87</v>
      </c>
      <c r="L624" s="144">
        <f t="shared" si="124"/>
        <v>37.948</v>
      </c>
      <c r="M624" s="143">
        <f t="shared" si="126"/>
        <v>39.467726077497858</v>
      </c>
      <c r="N624" s="143">
        <f t="shared" si="127"/>
        <v>0</v>
      </c>
      <c r="O624" s="143">
        <f t="shared" si="128"/>
        <v>21.206728953433903</v>
      </c>
      <c r="P624" s="143">
        <f t="shared" si="129"/>
        <v>29.301283654346502</v>
      </c>
      <c r="Q624" s="143">
        <f t="shared" si="130"/>
        <v>0</v>
      </c>
      <c r="R624" s="143">
        <f t="shared" si="125"/>
        <v>39.467726077497858</v>
      </c>
      <c r="S624" s="140">
        <f t="shared" si="131"/>
        <v>0</v>
      </c>
      <c r="T624" s="145">
        <f t="shared" si="132"/>
        <v>0</v>
      </c>
    </row>
    <row r="625" spans="1:20" x14ac:dyDescent="0.25">
      <c r="A625" s="126">
        <f>'05-2021'!A631</f>
        <v>44342.83333333183</v>
      </c>
      <c r="B625" s="177">
        <v>122.45</v>
      </c>
      <c r="C625" s="178">
        <v>8767.9097999999994</v>
      </c>
      <c r="D625" s="177">
        <v>117.845</v>
      </c>
      <c r="E625" s="178">
        <v>8438.1740000000009</v>
      </c>
      <c r="F625" s="179">
        <f t="shared" si="120"/>
        <v>4.605000000000004</v>
      </c>
      <c r="G625" s="179">
        <f t="shared" si="121"/>
        <v>329.73579999999856</v>
      </c>
      <c r="H625" s="142">
        <f>'05-2021'!P631</f>
        <v>0</v>
      </c>
      <c r="I625" s="180">
        <f t="shared" si="122"/>
        <v>4.605000000000004</v>
      </c>
      <c r="J625" s="143">
        <f t="shared" si="123"/>
        <v>71.603865363734698</v>
      </c>
      <c r="K625" s="241">
        <v>2.87</v>
      </c>
      <c r="L625" s="144">
        <f t="shared" si="124"/>
        <v>37.948</v>
      </c>
      <c r="M625" s="143">
        <f t="shared" si="126"/>
        <v>39.467726077497858</v>
      </c>
      <c r="N625" s="143">
        <f t="shared" si="127"/>
        <v>0</v>
      </c>
      <c r="O625" s="143">
        <f t="shared" si="128"/>
        <v>21.206728953433903</v>
      </c>
      <c r="P625" s="143">
        <f t="shared" si="129"/>
        <v>29.301283654346502</v>
      </c>
      <c r="Q625" s="143">
        <f t="shared" si="130"/>
        <v>0</v>
      </c>
      <c r="R625" s="143">
        <f t="shared" si="125"/>
        <v>39.467726077497858</v>
      </c>
      <c r="S625" s="140">
        <f t="shared" si="131"/>
        <v>32.13613928623684</v>
      </c>
      <c r="T625" s="145">
        <f t="shared" si="132"/>
        <v>147.98692141312077</v>
      </c>
    </row>
    <row r="626" spans="1:20" x14ac:dyDescent="0.25">
      <c r="A626" s="126">
        <f>'05-2021'!A632</f>
        <v>44342.874999998494</v>
      </c>
      <c r="B626" s="177">
        <v>48.506999999999998</v>
      </c>
      <c r="C626" s="178">
        <v>1676.838483</v>
      </c>
      <c r="D626" s="177">
        <v>48.506999999999998</v>
      </c>
      <c r="E626" s="178">
        <v>1676.838</v>
      </c>
      <c r="F626" s="179">
        <f t="shared" si="120"/>
        <v>0</v>
      </c>
      <c r="G626" s="179">
        <f t="shared" si="121"/>
        <v>4.8300000003109744E-4</v>
      </c>
      <c r="H626" s="142">
        <f>'05-2021'!P632</f>
        <v>0</v>
      </c>
      <c r="I626" s="180">
        <f t="shared" si="122"/>
        <v>0</v>
      </c>
      <c r="J626" s="143">
        <f t="shared" si="123"/>
        <v>0</v>
      </c>
      <c r="K626" s="241">
        <v>2.87</v>
      </c>
      <c r="L626" s="144">
        <f t="shared" si="124"/>
        <v>37.948</v>
      </c>
      <c r="M626" s="143">
        <f t="shared" si="126"/>
        <v>39.467726077497858</v>
      </c>
      <c r="N626" s="143">
        <f t="shared" si="127"/>
        <v>0</v>
      </c>
      <c r="O626" s="143">
        <f t="shared" si="128"/>
        <v>21.206728953433903</v>
      </c>
      <c r="P626" s="143">
        <f t="shared" si="129"/>
        <v>29.301283654346502</v>
      </c>
      <c r="Q626" s="143">
        <f t="shared" si="130"/>
        <v>0</v>
      </c>
      <c r="R626" s="143">
        <f t="shared" si="125"/>
        <v>39.467726077497858</v>
      </c>
      <c r="S626" s="140">
        <f t="shared" si="131"/>
        <v>0</v>
      </c>
      <c r="T626" s="145">
        <f t="shared" si="132"/>
        <v>0</v>
      </c>
    </row>
    <row r="627" spans="1:20" x14ac:dyDescent="0.25">
      <c r="A627" s="126">
        <f>'05-2021'!A633</f>
        <v>44342.916666665158</v>
      </c>
      <c r="B627" s="177">
        <v>54.308</v>
      </c>
      <c r="C627" s="178">
        <v>2379.6679439999998</v>
      </c>
      <c r="D627" s="177">
        <v>54.308</v>
      </c>
      <c r="E627" s="178">
        <v>2379.6680000000001</v>
      </c>
      <c r="F627" s="179">
        <f t="shared" si="120"/>
        <v>0</v>
      </c>
      <c r="G627" s="179">
        <f t="shared" si="121"/>
        <v>-5.6000000313360943E-5</v>
      </c>
      <c r="H627" s="142">
        <f>'05-2021'!P633</f>
        <v>0</v>
      </c>
      <c r="I627" s="180">
        <f t="shared" si="122"/>
        <v>0</v>
      </c>
      <c r="J627" s="143">
        <f t="shared" si="123"/>
        <v>0</v>
      </c>
      <c r="K627" s="241">
        <v>2.87</v>
      </c>
      <c r="L627" s="144">
        <f t="shared" si="124"/>
        <v>37.948</v>
      </c>
      <c r="M627" s="143">
        <f t="shared" si="126"/>
        <v>39.467726077497858</v>
      </c>
      <c r="N627" s="143">
        <f t="shared" si="127"/>
        <v>0</v>
      </c>
      <c r="O627" s="143">
        <f t="shared" si="128"/>
        <v>21.206728953433903</v>
      </c>
      <c r="P627" s="143">
        <f t="shared" si="129"/>
        <v>29.301283654346502</v>
      </c>
      <c r="Q627" s="143">
        <f t="shared" si="130"/>
        <v>0</v>
      </c>
      <c r="R627" s="143">
        <f t="shared" si="125"/>
        <v>39.467726077497858</v>
      </c>
      <c r="S627" s="140">
        <f t="shared" si="131"/>
        <v>0</v>
      </c>
      <c r="T627" s="145">
        <f t="shared" si="132"/>
        <v>0</v>
      </c>
    </row>
    <row r="628" spans="1:20" x14ac:dyDescent="0.25">
      <c r="A628" s="126">
        <f>'05-2021'!A634</f>
        <v>44342.958333331822</v>
      </c>
      <c r="B628" s="177">
        <v>0</v>
      </c>
      <c r="C628" s="178">
        <v>0</v>
      </c>
      <c r="D628" s="177">
        <v>0</v>
      </c>
      <c r="E628" s="178">
        <v>0</v>
      </c>
      <c r="F628" s="179">
        <f t="shared" si="120"/>
        <v>0</v>
      </c>
      <c r="G628" s="179">
        <f t="shared" si="121"/>
        <v>0</v>
      </c>
      <c r="H628" s="142">
        <f>'05-2021'!P634</f>
        <v>0</v>
      </c>
      <c r="I628" s="180">
        <f t="shared" si="122"/>
        <v>0</v>
      </c>
      <c r="J628" s="143">
        <f t="shared" si="123"/>
        <v>0</v>
      </c>
      <c r="K628" s="241">
        <v>2.87</v>
      </c>
      <c r="L628" s="144">
        <f t="shared" si="124"/>
        <v>37.948</v>
      </c>
      <c r="M628" s="143">
        <f t="shared" si="126"/>
        <v>39.467726077497858</v>
      </c>
      <c r="N628" s="143">
        <f t="shared" si="127"/>
        <v>0</v>
      </c>
      <c r="O628" s="143">
        <f t="shared" si="128"/>
        <v>21.206728953433903</v>
      </c>
      <c r="P628" s="143">
        <f t="shared" si="129"/>
        <v>29.301283654346502</v>
      </c>
      <c r="Q628" s="143">
        <f t="shared" si="130"/>
        <v>0</v>
      </c>
      <c r="R628" s="143">
        <f t="shared" si="125"/>
        <v>39.467726077497858</v>
      </c>
      <c r="S628" s="140">
        <f t="shared" si="131"/>
        <v>0</v>
      </c>
      <c r="T628" s="145">
        <f t="shared" si="132"/>
        <v>0</v>
      </c>
    </row>
    <row r="629" spans="1:20" x14ac:dyDescent="0.25">
      <c r="A629" s="126">
        <f>'05-2021'!A635</f>
        <v>44342.999999998487</v>
      </c>
      <c r="B629" s="177">
        <v>118.985</v>
      </c>
      <c r="C629" s="178">
        <v>2871.1080499999998</v>
      </c>
      <c r="D629" s="177">
        <v>0</v>
      </c>
      <c r="E629" s="178">
        <v>0</v>
      </c>
      <c r="F629" s="179">
        <f t="shared" si="120"/>
        <v>118.985</v>
      </c>
      <c r="G629" s="179">
        <f t="shared" si="121"/>
        <v>2871.1080499999998</v>
      </c>
      <c r="H629" s="142">
        <f>'05-2021'!P635</f>
        <v>0</v>
      </c>
      <c r="I629" s="180">
        <f t="shared" si="122"/>
        <v>118.985</v>
      </c>
      <c r="J629" s="143">
        <f t="shared" si="123"/>
        <v>24.13</v>
      </c>
      <c r="K629" s="241">
        <v>2.87</v>
      </c>
      <c r="L629" s="144">
        <f t="shared" si="124"/>
        <v>37.948</v>
      </c>
      <c r="M629" s="143">
        <f t="shared" si="126"/>
        <v>39.467726077497858</v>
      </c>
      <c r="N629" s="143">
        <f t="shared" si="127"/>
        <v>0</v>
      </c>
      <c r="O629" s="143">
        <f t="shared" si="128"/>
        <v>21.206728953433903</v>
      </c>
      <c r="P629" s="143">
        <f t="shared" si="129"/>
        <v>29.301283654346502</v>
      </c>
      <c r="Q629" s="143">
        <f t="shared" si="130"/>
        <v>0</v>
      </c>
      <c r="R629" s="143">
        <f t="shared" si="125"/>
        <v>39.467726077497858</v>
      </c>
      <c r="S629" s="140">
        <f t="shared" si="131"/>
        <v>0</v>
      </c>
      <c r="T629" s="145">
        <f t="shared" si="132"/>
        <v>0</v>
      </c>
    </row>
    <row r="630" spans="1:20" x14ac:dyDescent="0.25">
      <c r="A630" s="126">
        <f>'05-2021'!A636</f>
        <v>44343.041666665151</v>
      </c>
      <c r="B630" s="177">
        <v>114.5</v>
      </c>
      <c r="C630" s="178">
        <v>2761.74</v>
      </c>
      <c r="D630" s="177">
        <v>0</v>
      </c>
      <c r="E630" s="178">
        <v>0</v>
      </c>
      <c r="F630" s="179">
        <f t="shared" si="120"/>
        <v>114.5</v>
      </c>
      <c r="G630" s="179">
        <f t="shared" si="121"/>
        <v>2761.74</v>
      </c>
      <c r="H630" s="142">
        <f>'05-2021'!P636</f>
        <v>0</v>
      </c>
      <c r="I630" s="180">
        <f t="shared" si="122"/>
        <v>114.5</v>
      </c>
      <c r="J630" s="143">
        <f t="shared" si="123"/>
        <v>24.119999999999997</v>
      </c>
      <c r="K630" s="241">
        <v>2.87</v>
      </c>
      <c r="L630" s="144">
        <f t="shared" si="124"/>
        <v>37.948</v>
      </c>
      <c r="M630" s="143">
        <f t="shared" si="126"/>
        <v>39.467726077497858</v>
      </c>
      <c r="N630" s="143">
        <f t="shared" si="127"/>
        <v>0</v>
      </c>
      <c r="O630" s="143">
        <f t="shared" si="128"/>
        <v>21.206728953433903</v>
      </c>
      <c r="P630" s="143">
        <f t="shared" si="129"/>
        <v>29.301283654346502</v>
      </c>
      <c r="Q630" s="143">
        <f t="shared" si="130"/>
        <v>0</v>
      </c>
      <c r="R630" s="143">
        <f t="shared" si="125"/>
        <v>39.467726077497858</v>
      </c>
      <c r="S630" s="140">
        <f t="shared" si="131"/>
        <v>0</v>
      </c>
      <c r="T630" s="145">
        <f t="shared" si="132"/>
        <v>0</v>
      </c>
    </row>
    <row r="631" spans="1:20" x14ac:dyDescent="0.25">
      <c r="A631" s="126">
        <f>'05-2021'!A637</f>
        <v>44343.083333331815</v>
      </c>
      <c r="B631" s="177">
        <v>167.6</v>
      </c>
      <c r="C631" s="178">
        <v>3799.4920000000002</v>
      </c>
      <c r="D631" s="177">
        <v>3.1429999999999998</v>
      </c>
      <c r="E631" s="178">
        <v>71.260999999999996</v>
      </c>
      <c r="F631" s="179">
        <f t="shared" si="120"/>
        <v>164.45699999999999</v>
      </c>
      <c r="G631" s="179">
        <f t="shared" si="121"/>
        <v>3728.2310000000002</v>
      </c>
      <c r="H631" s="142">
        <f>'05-2021'!P637</f>
        <v>0</v>
      </c>
      <c r="I631" s="180">
        <f t="shared" si="122"/>
        <v>164.45699999999999</v>
      </c>
      <c r="J631" s="143">
        <f t="shared" si="123"/>
        <v>22.669944119131447</v>
      </c>
      <c r="K631" s="241">
        <v>2.87</v>
      </c>
      <c r="L631" s="144">
        <f t="shared" si="124"/>
        <v>37.948</v>
      </c>
      <c r="M631" s="143">
        <f t="shared" si="126"/>
        <v>39.467726077497858</v>
      </c>
      <c r="N631" s="143">
        <f t="shared" si="127"/>
        <v>0</v>
      </c>
      <c r="O631" s="143">
        <f t="shared" si="128"/>
        <v>21.206728953433903</v>
      </c>
      <c r="P631" s="143">
        <f t="shared" si="129"/>
        <v>29.301283654346502</v>
      </c>
      <c r="Q631" s="143">
        <f t="shared" si="130"/>
        <v>0</v>
      </c>
      <c r="R631" s="143">
        <f t="shared" si="125"/>
        <v>39.467726077497858</v>
      </c>
      <c r="S631" s="140">
        <f t="shared" si="131"/>
        <v>0</v>
      </c>
      <c r="T631" s="145">
        <f t="shared" si="132"/>
        <v>0</v>
      </c>
    </row>
    <row r="632" spans="1:20" x14ac:dyDescent="0.25">
      <c r="A632" s="126">
        <f>'05-2021'!A638</f>
        <v>44343.124999998479</v>
      </c>
      <c r="B632" s="177">
        <v>159.30000000000001</v>
      </c>
      <c r="C632" s="178">
        <v>3087.2339999999999</v>
      </c>
      <c r="D632" s="177">
        <v>14.872999999999999</v>
      </c>
      <c r="E632" s="178">
        <v>288.24599999999998</v>
      </c>
      <c r="F632" s="179">
        <f t="shared" si="120"/>
        <v>144.42700000000002</v>
      </c>
      <c r="G632" s="179">
        <f t="shared" si="121"/>
        <v>2798.9879999999998</v>
      </c>
      <c r="H632" s="142">
        <f>'05-2021'!P638</f>
        <v>0</v>
      </c>
      <c r="I632" s="180">
        <f t="shared" si="122"/>
        <v>144.42700000000002</v>
      </c>
      <c r="J632" s="143">
        <f t="shared" si="123"/>
        <v>19.379949732390752</v>
      </c>
      <c r="K632" s="241">
        <v>2.87</v>
      </c>
      <c r="L632" s="144">
        <f t="shared" si="124"/>
        <v>37.948</v>
      </c>
      <c r="M632" s="143">
        <f t="shared" si="126"/>
        <v>39.467726077497858</v>
      </c>
      <c r="N632" s="143">
        <f t="shared" si="127"/>
        <v>0</v>
      </c>
      <c r="O632" s="143">
        <f t="shared" si="128"/>
        <v>21.206728953433903</v>
      </c>
      <c r="P632" s="143">
        <f t="shared" si="129"/>
        <v>29.301283654346502</v>
      </c>
      <c r="Q632" s="143">
        <f t="shared" si="130"/>
        <v>0</v>
      </c>
      <c r="R632" s="143">
        <f t="shared" si="125"/>
        <v>39.467726077497858</v>
      </c>
      <c r="S632" s="140">
        <f t="shared" si="131"/>
        <v>0</v>
      </c>
      <c r="T632" s="145">
        <f t="shared" si="132"/>
        <v>0</v>
      </c>
    </row>
    <row r="633" spans="1:20" x14ac:dyDescent="0.25">
      <c r="A633" s="126">
        <f>'05-2021'!A639</f>
        <v>44343.166666665144</v>
      </c>
      <c r="B633" s="177">
        <v>131.1</v>
      </c>
      <c r="C633" s="178">
        <v>2448.9479999999999</v>
      </c>
      <c r="D633" s="177">
        <v>0.85899999999999999</v>
      </c>
      <c r="E633" s="178">
        <v>16.05</v>
      </c>
      <c r="F633" s="179">
        <f t="shared" si="120"/>
        <v>130.24099999999999</v>
      </c>
      <c r="G633" s="179">
        <f t="shared" si="121"/>
        <v>2432.8979999999997</v>
      </c>
      <c r="H633" s="142">
        <f>'05-2021'!P639</f>
        <v>0</v>
      </c>
      <c r="I633" s="180">
        <f t="shared" si="122"/>
        <v>130.24099999999999</v>
      </c>
      <c r="J633" s="143">
        <f t="shared" si="123"/>
        <v>18.679970209073947</v>
      </c>
      <c r="K633" s="241">
        <v>2.87</v>
      </c>
      <c r="L633" s="144">
        <f t="shared" si="124"/>
        <v>37.948</v>
      </c>
      <c r="M633" s="143">
        <f t="shared" si="126"/>
        <v>39.467726077497858</v>
      </c>
      <c r="N633" s="143">
        <f t="shared" si="127"/>
        <v>0</v>
      </c>
      <c r="O633" s="143">
        <f t="shared" si="128"/>
        <v>21.206728953433903</v>
      </c>
      <c r="P633" s="143">
        <f t="shared" si="129"/>
        <v>29.301283654346502</v>
      </c>
      <c r="Q633" s="143">
        <f t="shared" si="130"/>
        <v>0</v>
      </c>
      <c r="R633" s="143">
        <f t="shared" si="125"/>
        <v>39.467726077497858</v>
      </c>
      <c r="S633" s="140">
        <f t="shared" si="131"/>
        <v>0</v>
      </c>
      <c r="T633" s="145">
        <f t="shared" si="132"/>
        <v>0</v>
      </c>
    </row>
    <row r="634" spans="1:20" x14ac:dyDescent="0.25">
      <c r="A634" s="126">
        <f>'05-2021'!A640</f>
        <v>44343.208333331808</v>
      </c>
      <c r="B634" s="177">
        <v>138.6</v>
      </c>
      <c r="C634" s="178">
        <v>2611.2240000000002</v>
      </c>
      <c r="D634" s="177">
        <v>7.9160000000000004</v>
      </c>
      <c r="E634" s="178">
        <v>149.14099999999999</v>
      </c>
      <c r="F634" s="179">
        <f t="shared" si="120"/>
        <v>130.684</v>
      </c>
      <c r="G634" s="179">
        <f t="shared" si="121"/>
        <v>2462.0830000000001</v>
      </c>
      <c r="H634" s="142">
        <f>'05-2021'!P640</f>
        <v>0</v>
      </c>
      <c r="I634" s="180">
        <f t="shared" si="122"/>
        <v>130.684</v>
      </c>
      <c r="J634" s="143">
        <f t="shared" si="123"/>
        <v>18.839972758715682</v>
      </c>
      <c r="K634" s="241">
        <v>2.87</v>
      </c>
      <c r="L634" s="144">
        <f t="shared" si="124"/>
        <v>37.948</v>
      </c>
      <c r="M634" s="143">
        <f t="shared" si="126"/>
        <v>39.467726077497858</v>
      </c>
      <c r="N634" s="143">
        <f t="shared" si="127"/>
        <v>0</v>
      </c>
      <c r="O634" s="143">
        <f t="shared" si="128"/>
        <v>21.206728953433903</v>
      </c>
      <c r="P634" s="143">
        <f t="shared" si="129"/>
        <v>29.301283654346502</v>
      </c>
      <c r="Q634" s="143">
        <f t="shared" si="130"/>
        <v>0</v>
      </c>
      <c r="R634" s="143">
        <f t="shared" si="125"/>
        <v>39.467726077497858</v>
      </c>
      <c r="S634" s="140">
        <f t="shared" si="131"/>
        <v>0</v>
      </c>
      <c r="T634" s="145">
        <f t="shared" si="132"/>
        <v>0</v>
      </c>
    </row>
    <row r="635" spans="1:20" x14ac:dyDescent="0.25">
      <c r="A635" s="126">
        <f>'05-2021'!A641</f>
        <v>44343.249999998472</v>
      </c>
      <c r="B635" s="177">
        <v>145.1</v>
      </c>
      <c r="C635" s="178">
        <v>3079.0219999999999</v>
      </c>
      <c r="D635" s="177">
        <v>10.999000000000001</v>
      </c>
      <c r="E635" s="178">
        <v>233.39</v>
      </c>
      <c r="F635" s="179">
        <f t="shared" si="120"/>
        <v>134.101</v>
      </c>
      <c r="G635" s="179">
        <f t="shared" si="121"/>
        <v>2845.6320000000001</v>
      </c>
      <c r="H635" s="142">
        <f>'05-2021'!P641</f>
        <v>0</v>
      </c>
      <c r="I635" s="180">
        <f t="shared" si="122"/>
        <v>134.101</v>
      </c>
      <c r="J635" s="143">
        <f t="shared" si="123"/>
        <v>21.220065473038979</v>
      </c>
      <c r="K635" s="241">
        <v>2.87</v>
      </c>
      <c r="L635" s="144">
        <f t="shared" si="124"/>
        <v>37.948</v>
      </c>
      <c r="M635" s="143">
        <f t="shared" si="126"/>
        <v>39.467726077497858</v>
      </c>
      <c r="N635" s="143">
        <f t="shared" si="127"/>
        <v>0</v>
      </c>
      <c r="O635" s="143">
        <f t="shared" si="128"/>
        <v>21.206728953433903</v>
      </c>
      <c r="P635" s="143">
        <f t="shared" si="129"/>
        <v>29.301283654346502</v>
      </c>
      <c r="Q635" s="143">
        <f t="shared" si="130"/>
        <v>0</v>
      </c>
      <c r="R635" s="143">
        <f t="shared" si="125"/>
        <v>39.467726077497858</v>
      </c>
      <c r="S635" s="140">
        <f t="shared" si="131"/>
        <v>0</v>
      </c>
      <c r="T635" s="145">
        <f t="shared" si="132"/>
        <v>0</v>
      </c>
    </row>
    <row r="636" spans="1:20" x14ac:dyDescent="0.25">
      <c r="A636" s="126">
        <f>'05-2021'!A642</f>
        <v>44343.291666665136</v>
      </c>
      <c r="B636" s="177">
        <v>141.65299999999999</v>
      </c>
      <c r="C636" s="178">
        <v>3332.1878139999999</v>
      </c>
      <c r="D636" s="177">
        <v>0</v>
      </c>
      <c r="E636" s="178">
        <v>0</v>
      </c>
      <c r="F636" s="179">
        <f t="shared" si="120"/>
        <v>141.65299999999999</v>
      </c>
      <c r="G636" s="179">
        <f t="shared" si="121"/>
        <v>3332.1878139999999</v>
      </c>
      <c r="H636" s="142">
        <f>'05-2021'!P642</f>
        <v>0</v>
      </c>
      <c r="I636" s="180">
        <f t="shared" si="122"/>
        <v>141.65299999999999</v>
      </c>
      <c r="J636" s="143">
        <f t="shared" si="123"/>
        <v>23.52359508093722</v>
      </c>
      <c r="K636" s="241">
        <v>2.87</v>
      </c>
      <c r="L636" s="144">
        <f t="shared" si="124"/>
        <v>37.948</v>
      </c>
      <c r="M636" s="143">
        <f t="shared" si="126"/>
        <v>39.467726077497858</v>
      </c>
      <c r="N636" s="143">
        <f t="shared" si="127"/>
        <v>0</v>
      </c>
      <c r="O636" s="143">
        <f t="shared" si="128"/>
        <v>21.206728953433903</v>
      </c>
      <c r="P636" s="143">
        <f t="shared" si="129"/>
        <v>29.301283654346502</v>
      </c>
      <c r="Q636" s="143">
        <f t="shared" si="130"/>
        <v>0</v>
      </c>
      <c r="R636" s="143">
        <f t="shared" si="125"/>
        <v>39.467726077497858</v>
      </c>
      <c r="S636" s="140">
        <f t="shared" si="131"/>
        <v>0</v>
      </c>
      <c r="T636" s="145">
        <f t="shared" si="132"/>
        <v>0</v>
      </c>
    </row>
    <row r="637" spans="1:20" x14ac:dyDescent="0.25">
      <c r="A637" s="126">
        <f>'05-2021'!A643</f>
        <v>44343.333333331801</v>
      </c>
      <c r="B637" s="177">
        <v>130.726</v>
      </c>
      <c r="C637" s="178">
        <v>3345.7633999999998</v>
      </c>
      <c r="D637" s="177">
        <v>0</v>
      </c>
      <c r="E637" s="178">
        <v>0</v>
      </c>
      <c r="F637" s="179">
        <f t="shared" si="120"/>
        <v>130.726</v>
      </c>
      <c r="G637" s="179">
        <f t="shared" si="121"/>
        <v>3345.7633999999998</v>
      </c>
      <c r="H637" s="142">
        <f>'05-2021'!P643</f>
        <v>0</v>
      </c>
      <c r="I637" s="180">
        <f t="shared" si="122"/>
        <v>130.726</v>
      </c>
      <c r="J637" s="143">
        <f t="shared" si="123"/>
        <v>25.593710509003564</v>
      </c>
      <c r="K637" s="241">
        <v>2.87</v>
      </c>
      <c r="L637" s="144">
        <f t="shared" si="124"/>
        <v>37.948</v>
      </c>
      <c r="M637" s="143">
        <f t="shared" si="126"/>
        <v>39.467726077497858</v>
      </c>
      <c r="N637" s="143">
        <f t="shared" si="127"/>
        <v>0</v>
      </c>
      <c r="O637" s="143">
        <f t="shared" si="128"/>
        <v>21.206728953433903</v>
      </c>
      <c r="P637" s="143">
        <f t="shared" si="129"/>
        <v>29.301283654346502</v>
      </c>
      <c r="Q637" s="143">
        <f t="shared" si="130"/>
        <v>0</v>
      </c>
      <c r="R637" s="143">
        <f t="shared" si="125"/>
        <v>39.467726077497858</v>
      </c>
      <c r="S637" s="140">
        <f t="shared" si="131"/>
        <v>0</v>
      </c>
      <c r="T637" s="145">
        <f t="shared" si="132"/>
        <v>0</v>
      </c>
    </row>
    <row r="638" spans="1:20" x14ac:dyDescent="0.25">
      <c r="A638" s="126">
        <f>'05-2021'!A644</f>
        <v>44343.374999998465</v>
      </c>
      <c r="B638" s="177">
        <v>130.79499999999999</v>
      </c>
      <c r="C638" s="178">
        <v>3579.7283550000002</v>
      </c>
      <c r="D638" s="177">
        <v>4.242</v>
      </c>
      <c r="E638" s="178">
        <v>116.099</v>
      </c>
      <c r="F638" s="179">
        <f t="shared" si="120"/>
        <v>126.55299999999998</v>
      </c>
      <c r="G638" s="179">
        <f t="shared" si="121"/>
        <v>3463.629355</v>
      </c>
      <c r="H638" s="142">
        <f>'05-2021'!P644</f>
        <v>0</v>
      </c>
      <c r="I638" s="180">
        <f t="shared" si="122"/>
        <v>126.55299999999998</v>
      </c>
      <c r="J638" s="143">
        <f t="shared" si="123"/>
        <v>27.369002354744655</v>
      </c>
      <c r="K638" s="241">
        <v>2.87</v>
      </c>
      <c r="L638" s="144">
        <f t="shared" si="124"/>
        <v>37.948</v>
      </c>
      <c r="M638" s="143">
        <f t="shared" si="126"/>
        <v>39.467726077497858</v>
      </c>
      <c r="N638" s="143">
        <f t="shared" si="127"/>
        <v>0</v>
      </c>
      <c r="O638" s="143">
        <f t="shared" si="128"/>
        <v>21.206728953433903</v>
      </c>
      <c r="P638" s="143">
        <f t="shared" si="129"/>
        <v>29.301283654346502</v>
      </c>
      <c r="Q638" s="143">
        <f t="shared" si="130"/>
        <v>0</v>
      </c>
      <c r="R638" s="143">
        <f t="shared" si="125"/>
        <v>39.467726077497858</v>
      </c>
      <c r="S638" s="140">
        <f t="shared" si="131"/>
        <v>0</v>
      </c>
      <c r="T638" s="145">
        <f t="shared" si="132"/>
        <v>0</v>
      </c>
    </row>
    <row r="639" spans="1:20" x14ac:dyDescent="0.25">
      <c r="A639" s="126">
        <f>'05-2021'!A645</f>
        <v>44343.416666665129</v>
      </c>
      <c r="B639" s="177">
        <v>180.63200000000001</v>
      </c>
      <c r="C639" s="178">
        <v>11452.791327999999</v>
      </c>
      <c r="D639" s="177">
        <v>180.63200000000001</v>
      </c>
      <c r="E639" s="178">
        <v>11452.790999999999</v>
      </c>
      <c r="F639" s="179">
        <f t="shared" si="120"/>
        <v>0</v>
      </c>
      <c r="G639" s="179">
        <f t="shared" si="121"/>
        <v>3.2800000008137431E-4</v>
      </c>
      <c r="H639" s="142">
        <f>'05-2021'!P645</f>
        <v>0</v>
      </c>
      <c r="I639" s="180">
        <f t="shared" si="122"/>
        <v>0</v>
      </c>
      <c r="J639" s="143">
        <f t="shared" si="123"/>
        <v>0</v>
      </c>
      <c r="K639" s="241">
        <v>2.87</v>
      </c>
      <c r="L639" s="144">
        <f t="shared" si="124"/>
        <v>37.948</v>
      </c>
      <c r="M639" s="143">
        <f t="shared" si="126"/>
        <v>39.467726077497858</v>
      </c>
      <c r="N639" s="143">
        <f t="shared" si="127"/>
        <v>0</v>
      </c>
      <c r="O639" s="143">
        <f t="shared" si="128"/>
        <v>21.206728953433903</v>
      </c>
      <c r="P639" s="143">
        <f t="shared" si="129"/>
        <v>29.301283654346502</v>
      </c>
      <c r="Q639" s="143">
        <f t="shared" si="130"/>
        <v>0</v>
      </c>
      <c r="R639" s="143">
        <f t="shared" si="125"/>
        <v>39.467726077497858</v>
      </c>
      <c r="S639" s="140">
        <f t="shared" si="131"/>
        <v>0</v>
      </c>
      <c r="T639" s="145">
        <f t="shared" si="132"/>
        <v>0</v>
      </c>
    </row>
    <row r="640" spans="1:20" x14ac:dyDescent="0.25">
      <c r="A640" s="126">
        <f>'05-2021'!A646</f>
        <v>44343.458333331793</v>
      </c>
      <c r="B640" s="177">
        <v>90.816999999999993</v>
      </c>
      <c r="C640" s="178">
        <v>2305.571179</v>
      </c>
      <c r="D640" s="177">
        <v>0</v>
      </c>
      <c r="E640" s="178">
        <v>0</v>
      </c>
      <c r="F640" s="179">
        <f t="shared" si="120"/>
        <v>90.816999999999993</v>
      </c>
      <c r="G640" s="179">
        <f t="shared" si="121"/>
        <v>2305.571179</v>
      </c>
      <c r="H640" s="142">
        <f>'05-2021'!P646</f>
        <v>0</v>
      </c>
      <c r="I640" s="180">
        <f t="shared" si="122"/>
        <v>90.816999999999993</v>
      </c>
      <c r="J640" s="143">
        <f t="shared" si="123"/>
        <v>25.387000000000004</v>
      </c>
      <c r="K640" s="241">
        <v>2.87</v>
      </c>
      <c r="L640" s="144">
        <f t="shared" si="124"/>
        <v>37.948</v>
      </c>
      <c r="M640" s="143">
        <f t="shared" si="126"/>
        <v>39.467726077497858</v>
      </c>
      <c r="N640" s="143">
        <f t="shared" si="127"/>
        <v>0</v>
      </c>
      <c r="O640" s="143">
        <f t="shared" si="128"/>
        <v>21.206728953433903</v>
      </c>
      <c r="P640" s="143">
        <f t="shared" si="129"/>
        <v>29.301283654346502</v>
      </c>
      <c r="Q640" s="143">
        <f t="shared" si="130"/>
        <v>0</v>
      </c>
      <c r="R640" s="143">
        <f t="shared" si="125"/>
        <v>39.467726077497858</v>
      </c>
      <c r="S640" s="140">
        <f t="shared" si="131"/>
        <v>0</v>
      </c>
      <c r="T640" s="145">
        <f t="shared" si="132"/>
        <v>0</v>
      </c>
    </row>
    <row r="641" spans="1:20" x14ac:dyDescent="0.25">
      <c r="A641" s="126">
        <f>'05-2021'!A647</f>
        <v>44343.499999998457</v>
      </c>
      <c r="B641" s="177">
        <v>101.499</v>
      </c>
      <c r="C641" s="178">
        <v>7494.5846609999999</v>
      </c>
      <c r="D641" s="177">
        <v>101.499</v>
      </c>
      <c r="E641" s="178">
        <v>7494.585</v>
      </c>
      <c r="F641" s="179">
        <f t="shared" si="120"/>
        <v>0</v>
      </c>
      <c r="G641" s="179">
        <f t="shared" si="121"/>
        <v>-3.3900000016728882E-4</v>
      </c>
      <c r="H641" s="142">
        <f>'05-2021'!P647</f>
        <v>0</v>
      </c>
      <c r="I641" s="180">
        <f t="shared" si="122"/>
        <v>0</v>
      </c>
      <c r="J641" s="143">
        <f t="shared" si="123"/>
        <v>0</v>
      </c>
      <c r="K641" s="241">
        <v>2.87</v>
      </c>
      <c r="L641" s="144">
        <f t="shared" si="124"/>
        <v>37.948</v>
      </c>
      <c r="M641" s="143">
        <f t="shared" si="126"/>
        <v>39.467726077497858</v>
      </c>
      <c r="N641" s="143">
        <f t="shared" si="127"/>
        <v>0</v>
      </c>
      <c r="O641" s="143">
        <f t="shared" si="128"/>
        <v>21.206728953433903</v>
      </c>
      <c r="P641" s="143">
        <f t="shared" si="129"/>
        <v>29.301283654346502</v>
      </c>
      <c r="Q641" s="143">
        <f t="shared" si="130"/>
        <v>0</v>
      </c>
      <c r="R641" s="143">
        <f t="shared" si="125"/>
        <v>39.467726077497858</v>
      </c>
      <c r="S641" s="140">
        <f t="shared" si="131"/>
        <v>0</v>
      </c>
      <c r="T641" s="145">
        <f t="shared" si="132"/>
        <v>0</v>
      </c>
    </row>
    <row r="642" spans="1:20" x14ac:dyDescent="0.25">
      <c r="A642" s="126">
        <f>'05-2021'!A648</f>
        <v>44343.541666665122</v>
      </c>
      <c r="B642" s="177">
        <v>55.396999999999998</v>
      </c>
      <c r="C642" s="178">
        <v>1865.438578</v>
      </c>
      <c r="D642" s="177">
        <v>55.396999999999998</v>
      </c>
      <c r="E642" s="178">
        <v>1865.4390000000001</v>
      </c>
      <c r="F642" s="179">
        <f t="shared" si="120"/>
        <v>0</v>
      </c>
      <c r="G642" s="179">
        <f t="shared" si="121"/>
        <v>-4.220000000714208E-4</v>
      </c>
      <c r="H642" s="142">
        <f>'05-2021'!P648</f>
        <v>0</v>
      </c>
      <c r="I642" s="180">
        <f t="shared" si="122"/>
        <v>0</v>
      </c>
      <c r="J642" s="143">
        <f t="shared" si="123"/>
        <v>0</v>
      </c>
      <c r="K642" s="241">
        <v>2.87</v>
      </c>
      <c r="L642" s="144">
        <f t="shared" si="124"/>
        <v>37.948</v>
      </c>
      <c r="M642" s="143">
        <f t="shared" si="126"/>
        <v>39.467726077497858</v>
      </c>
      <c r="N642" s="143">
        <f t="shared" si="127"/>
        <v>0</v>
      </c>
      <c r="O642" s="143">
        <f t="shared" si="128"/>
        <v>21.206728953433903</v>
      </c>
      <c r="P642" s="143">
        <f t="shared" si="129"/>
        <v>29.301283654346502</v>
      </c>
      <c r="Q642" s="143">
        <f t="shared" si="130"/>
        <v>0</v>
      </c>
      <c r="R642" s="143">
        <f t="shared" si="125"/>
        <v>39.467726077497858</v>
      </c>
      <c r="S642" s="140">
        <f t="shared" si="131"/>
        <v>0</v>
      </c>
      <c r="T642" s="145">
        <f t="shared" si="132"/>
        <v>0</v>
      </c>
    </row>
    <row r="643" spans="1:20" x14ac:dyDescent="0.25">
      <c r="A643" s="126">
        <f>'05-2021'!A649</f>
        <v>44343.583333331786</v>
      </c>
      <c r="B643" s="177">
        <v>29.47</v>
      </c>
      <c r="C643" s="178">
        <v>796.83933000000002</v>
      </c>
      <c r="D643" s="177">
        <v>0</v>
      </c>
      <c r="E643" s="178">
        <v>0</v>
      </c>
      <c r="F643" s="179">
        <f t="shared" si="120"/>
        <v>29.47</v>
      </c>
      <c r="G643" s="179">
        <f t="shared" si="121"/>
        <v>796.83933000000002</v>
      </c>
      <c r="H643" s="142">
        <f>'05-2021'!P649</f>
        <v>0</v>
      </c>
      <c r="I643" s="180">
        <f t="shared" si="122"/>
        <v>29.47</v>
      </c>
      <c r="J643" s="143">
        <f t="shared" si="123"/>
        <v>27.039000000000001</v>
      </c>
      <c r="K643" s="241">
        <v>2.87</v>
      </c>
      <c r="L643" s="144">
        <f t="shared" si="124"/>
        <v>37.948</v>
      </c>
      <c r="M643" s="143">
        <f t="shared" si="126"/>
        <v>39.467726077497858</v>
      </c>
      <c r="N643" s="143">
        <f t="shared" si="127"/>
        <v>0</v>
      </c>
      <c r="O643" s="143">
        <f t="shared" si="128"/>
        <v>21.206728953433903</v>
      </c>
      <c r="P643" s="143">
        <f t="shared" si="129"/>
        <v>29.301283654346502</v>
      </c>
      <c r="Q643" s="143">
        <f t="shared" si="130"/>
        <v>0</v>
      </c>
      <c r="R643" s="143">
        <f t="shared" si="125"/>
        <v>39.467726077497858</v>
      </c>
      <c r="S643" s="140">
        <f t="shared" si="131"/>
        <v>0</v>
      </c>
      <c r="T643" s="145">
        <f t="shared" si="132"/>
        <v>0</v>
      </c>
    </row>
    <row r="644" spans="1:20" x14ac:dyDescent="0.25">
      <c r="A644" s="126">
        <f>'05-2021'!A650</f>
        <v>44343.62499999845</v>
      </c>
      <c r="B644" s="177">
        <v>0</v>
      </c>
      <c r="C644" s="178">
        <v>0</v>
      </c>
      <c r="D644" s="177">
        <v>0</v>
      </c>
      <c r="E644" s="178">
        <v>0</v>
      </c>
      <c r="F644" s="179">
        <f t="shared" si="120"/>
        <v>0</v>
      </c>
      <c r="G644" s="179">
        <f t="shared" si="121"/>
        <v>0</v>
      </c>
      <c r="H644" s="142">
        <f>'05-2021'!P650</f>
        <v>0</v>
      </c>
      <c r="I644" s="180">
        <f t="shared" si="122"/>
        <v>0</v>
      </c>
      <c r="J644" s="143">
        <f t="shared" si="123"/>
        <v>0</v>
      </c>
      <c r="K644" s="241">
        <v>2.87</v>
      </c>
      <c r="L644" s="144">
        <f t="shared" si="124"/>
        <v>37.948</v>
      </c>
      <c r="M644" s="143">
        <f t="shared" si="126"/>
        <v>39.467726077497858</v>
      </c>
      <c r="N644" s="143">
        <f t="shared" si="127"/>
        <v>0</v>
      </c>
      <c r="O644" s="143">
        <f t="shared" si="128"/>
        <v>21.206728953433903</v>
      </c>
      <c r="P644" s="143">
        <f t="shared" si="129"/>
        <v>29.301283654346502</v>
      </c>
      <c r="Q644" s="143">
        <f t="shared" si="130"/>
        <v>0</v>
      </c>
      <c r="R644" s="143">
        <f t="shared" si="125"/>
        <v>39.467726077497858</v>
      </c>
      <c r="S644" s="140">
        <f t="shared" si="131"/>
        <v>0</v>
      </c>
      <c r="T644" s="145">
        <f t="shared" si="132"/>
        <v>0</v>
      </c>
    </row>
    <row r="645" spans="1:20" x14ac:dyDescent="0.25">
      <c r="A645" s="126">
        <f>'05-2021'!A651</f>
        <v>44343.666666665114</v>
      </c>
      <c r="B645" s="177">
        <v>0</v>
      </c>
      <c r="C645" s="178">
        <v>0</v>
      </c>
      <c r="D645" s="177">
        <v>0</v>
      </c>
      <c r="E645" s="178">
        <v>0</v>
      </c>
      <c r="F645" s="179">
        <f t="shared" si="120"/>
        <v>0</v>
      </c>
      <c r="G645" s="179">
        <f t="shared" si="121"/>
        <v>0</v>
      </c>
      <c r="H645" s="142">
        <f>'05-2021'!P651</f>
        <v>0</v>
      </c>
      <c r="I645" s="180">
        <f t="shared" si="122"/>
        <v>0</v>
      </c>
      <c r="J645" s="143">
        <f t="shared" si="123"/>
        <v>0</v>
      </c>
      <c r="K645" s="241">
        <v>2.87</v>
      </c>
      <c r="L645" s="144">
        <f t="shared" si="124"/>
        <v>37.948</v>
      </c>
      <c r="M645" s="143">
        <f t="shared" si="126"/>
        <v>39.467726077497858</v>
      </c>
      <c r="N645" s="143">
        <f t="shared" si="127"/>
        <v>0</v>
      </c>
      <c r="O645" s="143">
        <f t="shared" si="128"/>
        <v>21.206728953433903</v>
      </c>
      <c r="P645" s="143">
        <f t="shared" si="129"/>
        <v>29.301283654346502</v>
      </c>
      <c r="Q645" s="143">
        <f t="shared" si="130"/>
        <v>0</v>
      </c>
      <c r="R645" s="143">
        <f t="shared" si="125"/>
        <v>39.467726077497858</v>
      </c>
      <c r="S645" s="140">
        <f t="shared" si="131"/>
        <v>0</v>
      </c>
      <c r="T645" s="145">
        <f t="shared" si="132"/>
        <v>0</v>
      </c>
    </row>
    <row r="646" spans="1:20" x14ac:dyDescent="0.25">
      <c r="A646" s="126">
        <f>'05-2021'!A652</f>
        <v>44343.708333331779</v>
      </c>
      <c r="B646" s="177">
        <v>0</v>
      </c>
      <c r="C646" s="178">
        <v>0</v>
      </c>
      <c r="D646" s="177">
        <v>0</v>
      </c>
      <c r="E646" s="178">
        <v>0</v>
      </c>
      <c r="F646" s="179">
        <f t="shared" si="120"/>
        <v>0</v>
      </c>
      <c r="G646" s="179">
        <f t="shared" si="121"/>
        <v>0</v>
      </c>
      <c r="H646" s="142">
        <f>'05-2021'!P652</f>
        <v>0</v>
      </c>
      <c r="I646" s="180">
        <f t="shared" si="122"/>
        <v>0</v>
      </c>
      <c r="J646" s="143">
        <f t="shared" si="123"/>
        <v>0</v>
      </c>
      <c r="K646" s="241">
        <v>2.87</v>
      </c>
      <c r="L646" s="144">
        <f t="shared" si="124"/>
        <v>37.948</v>
      </c>
      <c r="M646" s="143">
        <f t="shared" si="126"/>
        <v>39.467726077497858</v>
      </c>
      <c r="N646" s="143">
        <f t="shared" si="127"/>
        <v>0</v>
      </c>
      <c r="O646" s="143">
        <f t="shared" si="128"/>
        <v>21.206728953433903</v>
      </c>
      <c r="P646" s="143">
        <f t="shared" si="129"/>
        <v>29.301283654346502</v>
      </c>
      <c r="Q646" s="143">
        <f t="shared" si="130"/>
        <v>0</v>
      </c>
      <c r="R646" s="143">
        <f t="shared" si="125"/>
        <v>39.467726077497858</v>
      </c>
      <c r="S646" s="140">
        <f t="shared" si="131"/>
        <v>0</v>
      </c>
      <c r="T646" s="145">
        <f t="shared" si="132"/>
        <v>0</v>
      </c>
    </row>
    <row r="647" spans="1:20" x14ac:dyDescent="0.25">
      <c r="A647" s="126">
        <f>'05-2021'!A653</f>
        <v>44343.749999998443</v>
      </c>
      <c r="B647" s="177">
        <v>3.95</v>
      </c>
      <c r="C647" s="178">
        <v>112.5513</v>
      </c>
      <c r="D647" s="177">
        <v>0</v>
      </c>
      <c r="E647" s="178">
        <v>0</v>
      </c>
      <c r="F647" s="179">
        <f t="shared" ref="F647:F710" si="133">B647-D647</f>
        <v>3.95</v>
      </c>
      <c r="G647" s="179">
        <f t="shared" ref="G647:G710" si="134">C647-E647</f>
        <v>112.5513</v>
      </c>
      <c r="H647" s="142">
        <f>'05-2021'!P653</f>
        <v>0</v>
      </c>
      <c r="I647" s="180">
        <f t="shared" ref="I647:I710" si="135">F647-H647</f>
        <v>3.95</v>
      </c>
      <c r="J647" s="143">
        <f t="shared" ref="J647:J710" si="136">IF(F647&gt;0,G647/F647,0)</f>
        <v>28.494</v>
      </c>
      <c r="K647" s="241">
        <v>2.87</v>
      </c>
      <c r="L647" s="144">
        <f t="shared" ref="L647:L710" si="137">IF(AND(MONTH($A$2)&gt;5,MONTH($A$2)&lt;9),(K647*10800)/1000,(K647*10400)/1000)+8.1</f>
        <v>37.948</v>
      </c>
      <c r="M647" s="143">
        <f t="shared" si="126"/>
        <v>39.467726077497858</v>
      </c>
      <c r="N647" s="143">
        <f t="shared" si="127"/>
        <v>0</v>
      </c>
      <c r="O647" s="143">
        <f t="shared" si="128"/>
        <v>21.206728953433903</v>
      </c>
      <c r="P647" s="143">
        <f t="shared" si="129"/>
        <v>29.301283654346502</v>
      </c>
      <c r="Q647" s="143">
        <f t="shared" si="130"/>
        <v>0</v>
      </c>
      <c r="R647" s="143">
        <f t="shared" ref="R647:R710" si="138">MAX(L647:Q647)</f>
        <v>39.467726077497858</v>
      </c>
      <c r="S647" s="140">
        <f t="shared" si="131"/>
        <v>0</v>
      </c>
      <c r="T647" s="145">
        <f t="shared" si="132"/>
        <v>0</v>
      </c>
    </row>
    <row r="648" spans="1:20" x14ac:dyDescent="0.25">
      <c r="A648" s="126">
        <f>'05-2021'!A654</f>
        <v>44343.791666665107</v>
      </c>
      <c r="B648" s="177">
        <v>13.407</v>
      </c>
      <c r="C648" s="178">
        <v>436.317408</v>
      </c>
      <c r="D648" s="177">
        <v>13.407</v>
      </c>
      <c r="E648" s="178">
        <v>436.31700000000001</v>
      </c>
      <c r="F648" s="179">
        <f t="shared" si="133"/>
        <v>0</v>
      </c>
      <c r="G648" s="179">
        <f t="shared" si="134"/>
        <v>4.0799999999308056E-4</v>
      </c>
      <c r="H648" s="142">
        <f>'05-2021'!P654</f>
        <v>0</v>
      </c>
      <c r="I648" s="180">
        <f t="shared" si="135"/>
        <v>0</v>
      </c>
      <c r="J648" s="143">
        <f t="shared" si="136"/>
        <v>0</v>
      </c>
      <c r="K648" s="241">
        <v>2.87</v>
      </c>
      <c r="L648" s="144">
        <f t="shared" si="137"/>
        <v>37.948</v>
      </c>
      <c r="M648" s="143">
        <f t="shared" ref="M648:M711" si="139">M647</f>
        <v>39.467726077497858</v>
      </c>
      <c r="N648" s="143">
        <f t="shared" ref="N648:N711" si="140">N647</f>
        <v>0</v>
      </c>
      <c r="O648" s="143">
        <f t="shared" ref="O648:O711" si="141">O647</f>
        <v>21.206728953433903</v>
      </c>
      <c r="P648" s="143">
        <f t="shared" ref="P648:P711" si="142">P647</f>
        <v>29.301283654346502</v>
      </c>
      <c r="Q648" s="143">
        <f t="shared" ref="Q648:Q711" si="143">Q647</f>
        <v>0</v>
      </c>
      <c r="R648" s="143">
        <f t="shared" si="138"/>
        <v>39.467726077497858</v>
      </c>
      <c r="S648" s="140">
        <f t="shared" si="131"/>
        <v>0</v>
      </c>
      <c r="T648" s="145">
        <f t="shared" si="132"/>
        <v>0</v>
      </c>
    </row>
    <row r="649" spans="1:20" x14ac:dyDescent="0.25">
      <c r="A649" s="126">
        <f>'05-2021'!A655</f>
        <v>44343.833333331771</v>
      </c>
      <c r="B649" s="177">
        <v>3.4540000000000002</v>
      </c>
      <c r="C649" s="178">
        <v>157.861616</v>
      </c>
      <c r="D649" s="177">
        <v>3.4540000000000002</v>
      </c>
      <c r="E649" s="178">
        <v>157.86199999999999</v>
      </c>
      <c r="F649" s="179">
        <f t="shared" si="133"/>
        <v>0</v>
      </c>
      <c r="G649" s="179">
        <f t="shared" si="134"/>
        <v>-3.8399999999683132E-4</v>
      </c>
      <c r="H649" s="142">
        <f>'05-2021'!P655</f>
        <v>0</v>
      </c>
      <c r="I649" s="180">
        <f t="shared" si="135"/>
        <v>0</v>
      </c>
      <c r="J649" s="143">
        <f t="shared" si="136"/>
        <v>0</v>
      </c>
      <c r="K649" s="241">
        <v>2.87</v>
      </c>
      <c r="L649" s="144">
        <f t="shared" si="137"/>
        <v>37.948</v>
      </c>
      <c r="M649" s="143">
        <f t="shared" si="139"/>
        <v>39.467726077497858</v>
      </c>
      <c r="N649" s="143">
        <f t="shared" si="140"/>
        <v>0</v>
      </c>
      <c r="O649" s="143">
        <f t="shared" si="141"/>
        <v>21.206728953433903</v>
      </c>
      <c r="P649" s="143">
        <f t="shared" si="142"/>
        <v>29.301283654346502</v>
      </c>
      <c r="Q649" s="143">
        <f t="shared" si="143"/>
        <v>0</v>
      </c>
      <c r="R649" s="143">
        <f t="shared" si="138"/>
        <v>39.467726077497858</v>
      </c>
      <c r="S649" s="140">
        <f t="shared" si="131"/>
        <v>0</v>
      </c>
      <c r="T649" s="145">
        <f t="shared" si="132"/>
        <v>0</v>
      </c>
    </row>
    <row r="650" spans="1:20" x14ac:dyDescent="0.25">
      <c r="A650" s="126">
        <f>'05-2021'!A656</f>
        <v>44343.874999998436</v>
      </c>
      <c r="B650" s="177">
        <v>26.928000000000001</v>
      </c>
      <c r="C650" s="178">
        <v>489.38947200000001</v>
      </c>
      <c r="D650" s="177">
        <v>0</v>
      </c>
      <c r="E650" s="178">
        <v>0</v>
      </c>
      <c r="F650" s="179">
        <f t="shared" si="133"/>
        <v>26.928000000000001</v>
      </c>
      <c r="G650" s="179">
        <f t="shared" si="134"/>
        <v>489.38947200000001</v>
      </c>
      <c r="H650" s="142">
        <f>'05-2021'!P656</f>
        <v>0</v>
      </c>
      <c r="I650" s="180">
        <f t="shared" si="135"/>
        <v>26.928000000000001</v>
      </c>
      <c r="J650" s="143">
        <f t="shared" si="136"/>
        <v>18.173999999999999</v>
      </c>
      <c r="K650" s="241">
        <v>2.87</v>
      </c>
      <c r="L650" s="144">
        <f t="shared" si="137"/>
        <v>37.948</v>
      </c>
      <c r="M650" s="143">
        <f t="shared" si="139"/>
        <v>39.467726077497858</v>
      </c>
      <c r="N650" s="143">
        <f t="shared" si="140"/>
        <v>0</v>
      </c>
      <c r="O650" s="143">
        <f t="shared" si="141"/>
        <v>21.206728953433903</v>
      </c>
      <c r="P650" s="143">
        <f t="shared" si="142"/>
        <v>29.301283654346502</v>
      </c>
      <c r="Q650" s="143">
        <f t="shared" si="143"/>
        <v>0</v>
      </c>
      <c r="R650" s="143">
        <f t="shared" si="138"/>
        <v>39.467726077497858</v>
      </c>
      <c r="S650" s="140">
        <f t="shared" si="131"/>
        <v>0</v>
      </c>
      <c r="T650" s="145">
        <f t="shared" si="132"/>
        <v>0</v>
      </c>
    </row>
    <row r="651" spans="1:20" x14ac:dyDescent="0.25">
      <c r="A651" s="126">
        <f>'05-2021'!A657</f>
        <v>44343.9166666651</v>
      </c>
      <c r="B651" s="177">
        <v>118.43600000000001</v>
      </c>
      <c r="C651" s="178">
        <v>2982.5737880000001</v>
      </c>
      <c r="D651" s="177">
        <v>0</v>
      </c>
      <c r="E651" s="178">
        <v>0</v>
      </c>
      <c r="F651" s="179">
        <f t="shared" si="133"/>
        <v>118.43600000000001</v>
      </c>
      <c r="G651" s="179">
        <f t="shared" si="134"/>
        <v>2982.5737880000001</v>
      </c>
      <c r="H651" s="142">
        <f>'05-2021'!P657</f>
        <v>0</v>
      </c>
      <c r="I651" s="180">
        <f t="shared" si="135"/>
        <v>118.43600000000001</v>
      </c>
      <c r="J651" s="143">
        <f t="shared" si="136"/>
        <v>25.183</v>
      </c>
      <c r="K651" s="241">
        <v>2.87</v>
      </c>
      <c r="L651" s="144">
        <f t="shared" si="137"/>
        <v>37.948</v>
      </c>
      <c r="M651" s="143">
        <f t="shared" si="139"/>
        <v>39.467726077497858</v>
      </c>
      <c r="N651" s="143">
        <f t="shared" si="140"/>
        <v>0</v>
      </c>
      <c r="O651" s="143">
        <f t="shared" si="141"/>
        <v>21.206728953433903</v>
      </c>
      <c r="P651" s="143">
        <f t="shared" si="142"/>
        <v>29.301283654346502</v>
      </c>
      <c r="Q651" s="143">
        <f t="shared" si="143"/>
        <v>0</v>
      </c>
      <c r="R651" s="143">
        <f t="shared" si="138"/>
        <v>39.467726077497858</v>
      </c>
      <c r="S651" s="140">
        <f t="shared" si="131"/>
        <v>0</v>
      </c>
      <c r="T651" s="145">
        <f t="shared" si="132"/>
        <v>0</v>
      </c>
    </row>
    <row r="652" spans="1:20" x14ac:dyDescent="0.25">
      <c r="A652" s="126">
        <f>'05-2021'!A658</f>
        <v>44343.958333331764</v>
      </c>
      <c r="B652" s="177">
        <v>35.9</v>
      </c>
      <c r="C652" s="178">
        <v>891.03800000000001</v>
      </c>
      <c r="D652" s="177">
        <v>0</v>
      </c>
      <c r="E652" s="178">
        <v>0</v>
      </c>
      <c r="F652" s="179">
        <f t="shared" si="133"/>
        <v>35.9</v>
      </c>
      <c r="G652" s="179">
        <f t="shared" si="134"/>
        <v>891.03800000000001</v>
      </c>
      <c r="H652" s="142">
        <f>'05-2021'!P658</f>
        <v>0</v>
      </c>
      <c r="I652" s="180">
        <f t="shared" si="135"/>
        <v>35.9</v>
      </c>
      <c r="J652" s="143">
        <f t="shared" si="136"/>
        <v>24.82</v>
      </c>
      <c r="K652" s="241">
        <v>2.87</v>
      </c>
      <c r="L652" s="144">
        <f t="shared" si="137"/>
        <v>37.948</v>
      </c>
      <c r="M652" s="143">
        <f t="shared" si="139"/>
        <v>39.467726077497858</v>
      </c>
      <c r="N652" s="143">
        <f t="shared" si="140"/>
        <v>0</v>
      </c>
      <c r="O652" s="143">
        <f t="shared" si="141"/>
        <v>21.206728953433903</v>
      </c>
      <c r="P652" s="143">
        <f t="shared" si="142"/>
        <v>29.301283654346502</v>
      </c>
      <c r="Q652" s="143">
        <f t="shared" si="143"/>
        <v>0</v>
      </c>
      <c r="R652" s="143">
        <f t="shared" si="138"/>
        <v>39.467726077497858</v>
      </c>
      <c r="S652" s="140">
        <f t="shared" si="131"/>
        <v>0</v>
      </c>
      <c r="T652" s="145">
        <f t="shared" si="132"/>
        <v>0</v>
      </c>
    </row>
    <row r="653" spans="1:20" x14ac:dyDescent="0.25">
      <c r="A653" s="126">
        <f>'05-2021'!A659</f>
        <v>44343.999999998428</v>
      </c>
      <c r="B653" s="177">
        <v>229.4</v>
      </c>
      <c r="C653" s="178">
        <v>5218.8500000000004</v>
      </c>
      <c r="D653" s="177">
        <v>2.0129999999999999</v>
      </c>
      <c r="E653" s="178">
        <v>45.8</v>
      </c>
      <c r="F653" s="179">
        <f t="shared" si="133"/>
        <v>227.387</v>
      </c>
      <c r="G653" s="179">
        <f t="shared" si="134"/>
        <v>5173.05</v>
      </c>
      <c r="H653" s="142">
        <f>'05-2021'!P659</f>
        <v>0</v>
      </c>
      <c r="I653" s="180">
        <f t="shared" si="135"/>
        <v>227.387</v>
      </c>
      <c r="J653" s="143">
        <f t="shared" si="136"/>
        <v>22.749981309397636</v>
      </c>
      <c r="K653" s="241">
        <v>2.87</v>
      </c>
      <c r="L653" s="144">
        <f t="shared" si="137"/>
        <v>37.948</v>
      </c>
      <c r="M653" s="143">
        <f t="shared" si="139"/>
        <v>39.467726077497858</v>
      </c>
      <c r="N653" s="143">
        <f t="shared" si="140"/>
        <v>0</v>
      </c>
      <c r="O653" s="143">
        <f t="shared" si="141"/>
        <v>21.206728953433903</v>
      </c>
      <c r="P653" s="143">
        <f t="shared" si="142"/>
        <v>29.301283654346502</v>
      </c>
      <c r="Q653" s="143">
        <f t="shared" si="143"/>
        <v>0</v>
      </c>
      <c r="R653" s="143">
        <f t="shared" si="138"/>
        <v>39.467726077497858</v>
      </c>
      <c r="S653" s="140">
        <f t="shared" si="131"/>
        <v>0</v>
      </c>
      <c r="T653" s="145">
        <f t="shared" si="132"/>
        <v>0</v>
      </c>
    </row>
    <row r="654" spans="1:20" x14ac:dyDescent="0.25">
      <c r="A654" s="126">
        <f>'05-2021'!A660</f>
        <v>44344.041666665093</v>
      </c>
      <c r="B654" s="177">
        <v>252.7</v>
      </c>
      <c r="C654" s="178">
        <v>5855.0590000000002</v>
      </c>
      <c r="D654" s="177">
        <v>64.129000000000005</v>
      </c>
      <c r="E654" s="178">
        <v>1485.8779999999999</v>
      </c>
      <c r="F654" s="179">
        <f t="shared" si="133"/>
        <v>188.57099999999997</v>
      </c>
      <c r="G654" s="179">
        <f t="shared" si="134"/>
        <v>4369.1810000000005</v>
      </c>
      <c r="H654" s="142">
        <f>'05-2021'!P660</f>
        <v>0</v>
      </c>
      <c r="I654" s="180">
        <f t="shared" si="135"/>
        <v>188.57099999999997</v>
      </c>
      <c r="J654" s="143">
        <f t="shared" si="136"/>
        <v>23.169951901405842</v>
      </c>
      <c r="K654" s="241">
        <v>2.88</v>
      </c>
      <c r="L654" s="144">
        <f t="shared" si="137"/>
        <v>38.052</v>
      </c>
      <c r="M654" s="143">
        <f t="shared" si="139"/>
        <v>39.467726077497858</v>
      </c>
      <c r="N654" s="143">
        <f t="shared" si="140"/>
        <v>0</v>
      </c>
      <c r="O654" s="143">
        <f t="shared" si="141"/>
        <v>21.206728953433903</v>
      </c>
      <c r="P654" s="143">
        <f t="shared" si="142"/>
        <v>29.301283654346502</v>
      </c>
      <c r="Q654" s="143">
        <f t="shared" si="143"/>
        <v>0</v>
      </c>
      <c r="R654" s="143">
        <f t="shared" si="138"/>
        <v>39.467726077497858</v>
      </c>
      <c r="S654" s="140">
        <f t="shared" si="131"/>
        <v>0</v>
      </c>
      <c r="T654" s="145">
        <f t="shared" si="132"/>
        <v>0</v>
      </c>
    </row>
    <row r="655" spans="1:20" x14ac:dyDescent="0.25">
      <c r="A655" s="126">
        <f>'05-2021'!A661</f>
        <v>44344.083333331757</v>
      </c>
      <c r="B655" s="177">
        <v>243.2</v>
      </c>
      <c r="C655" s="178">
        <v>5223.9359999999997</v>
      </c>
      <c r="D655" s="177">
        <v>32.707999999999998</v>
      </c>
      <c r="E655" s="178">
        <v>702.572</v>
      </c>
      <c r="F655" s="179">
        <f t="shared" si="133"/>
        <v>210.49199999999999</v>
      </c>
      <c r="G655" s="179">
        <f t="shared" si="134"/>
        <v>4521.3639999999996</v>
      </c>
      <c r="H655" s="142">
        <f>'05-2021'!P661</f>
        <v>0</v>
      </c>
      <c r="I655" s="180">
        <f t="shared" si="135"/>
        <v>210.49199999999999</v>
      </c>
      <c r="J655" s="143">
        <f t="shared" si="136"/>
        <v>21.479980236778594</v>
      </c>
      <c r="K655" s="241">
        <v>2.88</v>
      </c>
      <c r="L655" s="144">
        <f t="shared" si="137"/>
        <v>38.052</v>
      </c>
      <c r="M655" s="143">
        <f t="shared" si="139"/>
        <v>39.467726077497858</v>
      </c>
      <c r="N655" s="143">
        <f t="shared" si="140"/>
        <v>0</v>
      </c>
      <c r="O655" s="143">
        <f t="shared" si="141"/>
        <v>21.206728953433903</v>
      </c>
      <c r="P655" s="143">
        <f t="shared" si="142"/>
        <v>29.301283654346502</v>
      </c>
      <c r="Q655" s="143">
        <f t="shared" si="143"/>
        <v>0</v>
      </c>
      <c r="R655" s="143">
        <f t="shared" si="138"/>
        <v>39.467726077497858</v>
      </c>
      <c r="S655" s="140">
        <f t="shared" ref="S655:S677" si="144">IF(J655&gt;R655,J655-R655,0)</f>
        <v>0</v>
      </c>
      <c r="T655" s="145">
        <f t="shared" ref="T655:T677" si="145">IF(S655&lt;&gt;" ",S655*I655,0)</f>
        <v>0</v>
      </c>
    </row>
    <row r="656" spans="1:20" x14ac:dyDescent="0.25">
      <c r="A656" s="126">
        <f>'05-2021'!A662</f>
        <v>44344.124999998421</v>
      </c>
      <c r="B656" s="177">
        <v>222</v>
      </c>
      <c r="C656" s="178">
        <v>4204.68</v>
      </c>
      <c r="D656" s="177">
        <v>27.437000000000001</v>
      </c>
      <c r="E656" s="178">
        <v>519.65300000000002</v>
      </c>
      <c r="F656" s="179">
        <f t="shared" si="133"/>
        <v>194.56299999999999</v>
      </c>
      <c r="G656" s="179">
        <f t="shared" si="134"/>
        <v>3685.027</v>
      </c>
      <c r="H656" s="142">
        <f>'05-2021'!P662</f>
        <v>0</v>
      </c>
      <c r="I656" s="180">
        <f t="shared" si="135"/>
        <v>194.56299999999999</v>
      </c>
      <c r="J656" s="143">
        <f t="shared" si="136"/>
        <v>18.940019428154379</v>
      </c>
      <c r="K656" s="241">
        <v>2.88</v>
      </c>
      <c r="L656" s="144">
        <f t="shared" si="137"/>
        <v>38.052</v>
      </c>
      <c r="M656" s="143">
        <f t="shared" si="139"/>
        <v>39.467726077497858</v>
      </c>
      <c r="N656" s="143">
        <f t="shared" si="140"/>
        <v>0</v>
      </c>
      <c r="O656" s="143">
        <f t="shared" si="141"/>
        <v>21.206728953433903</v>
      </c>
      <c r="P656" s="143">
        <f t="shared" si="142"/>
        <v>29.301283654346502</v>
      </c>
      <c r="Q656" s="143">
        <f t="shared" si="143"/>
        <v>0</v>
      </c>
      <c r="R656" s="143">
        <f t="shared" si="138"/>
        <v>39.467726077497858</v>
      </c>
      <c r="S656" s="140">
        <f t="shared" si="144"/>
        <v>0</v>
      </c>
      <c r="T656" s="145">
        <f t="shared" si="145"/>
        <v>0</v>
      </c>
    </row>
    <row r="657" spans="1:20" x14ac:dyDescent="0.25">
      <c r="A657" s="126">
        <f>'05-2021'!A663</f>
        <v>44344.166666665085</v>
      </c>
      <c r="B657" s="177">
        <v>217.3</v>
      </c>
      <c r="C657" s="178">
        <v>4013.5309999999999</v>
      </c>
      <c r="D657" s="177">
        <v>28.561</v>
      </c>
      <c r="E657" s="178">
        <v>527.51800000000003</v>
      </c>
      <c r="F657" s="179">
        <f t="shared" si="133"/>
        <v>188.739</v>
      </c>
      <c r="G657" s="179">
        <f t="shared" si="134"/>
        <v>3486.0129999999999</v>
      </c>
      <c r="H657" s="142">
        <f>'05-2021'!P663</f>
        <v>0</v>
      </c>
      <c r="I657" s="180">
        <f t="shared" si="135"/>
        <v>188.739</v>
      </c>
      <c r="J657" s="143">
        <f t="shared" si="136"/>
        <v>18.470019444841817</v>
      </c>
      <c r="K657" s="241">
        <v>2.88</v>
      </c>
      <c r="L657" s="144">
        <f t="shared" si="137"/>
        <v>38.052</v>
      </c>
      <c r="M657" s="143">
        <f t="shared" si="139"/>
        <v>39.467726077497858</v>
      </c>
      <c r="N657" s="143">
        <f t="shared" si="140"/>
        <v>0</v>
      </c>
      <c r="O657" s="143">
        <f t="shared" si="141"/>
        <v>21.206728953433903</v>
      </c>
      <c r="P657" s="143">
        <f t="shared" si="142"/>
        <v>29.301283654346502</v>
      </c>
      <c r="Q657" s="143">
        <f t="shared" si="143"/>
        <v>0</v>
      </c>
      <c r="R657" s="143">
        <f t="shared" si="138"/>
        <v>39.467726077497858</v>
      </c>
      <c r="S657" s="140">
        <f t="shared" si="144"/>
        <v>0</v>
      </c>
      <c r="T657" s="145">
        <f t="shared" si="145"/>
        <v>0</v>
      </c>
    </row>
    <row r="658" spans="1:20" x14ac:dyDescent="0.25">
      <c r="A658" s="126">
        <f>'05-2021'!A664</f>
        <v>44344.20833333175</v>
      </c>
      <c r="B658" s="177">
        <v>236.7</v>
      </c>
      <c r="C658" s="178">
        <v>4412.0879999999997</v>
      </c>
      <c r="D658" s="177">
        <v>50.042000000000002</v>
      </c>
      <c r="E658" s="178">
        <v>932.77499999999998</v>
      </c>
      <c r="F658" s="179">
        <f t="shared" si="133"/>
        <v>186.65799999999999</v>
      </c>
      <c r="G658" s="179">
        <f t="shared" si="134"/>
        <v>3479.3129999999996</v>
      </c>
      <c r="H658" s="142">
        <f>'05-2021'!P664</f>
        <v>0</v>
      </c>
      <c r="I658" s="180">
        <f t="shared" si="135"/>
        <v>186.65799999999999</v>
      </c>
      <c r="J658" s="143">
        <f t="shared" si="136"/>
        <v>18.640042216245753</v>
      </c>
      <c r="K658" s="241">
        <v>2.88</v>
      </c>
      <c r="L658" s="144">
        <f t="shared" si="137"/>
        <v>38.052</v>
      </c>
      <c r="M658" s="143">
        <f t="shared" si="139"/>
        <v>39.467726077497858</v>
      </c>
      <c r="N658" s="143">
        <f t="shared" si="140"/>
        <v>0</v>
      </c>
      <c r="O658" s="143">
        <f t="shared" si="141"/>
        <v>21.206728953433903</v>
      </c>
      <c r="P658" s="143">
        <f t="shared" si="142"/>
        <v>29.301283654346502</v>
      </c>
      <c r="Q658" s="143">
        <f t="shared" si="143"/>
        <v>0</v>
      </c>
      <c r="R658" s="143">
        <f t="shared" si="138"/>
        <v>39.467726077497858</v>
      </c>
      <c r="S658" s="140">
        <f t="shared" si="144"/>
        <v>0</v>
      </c>
      <c r="T658" s="145">
        <f t="shared" si="145"/>
        <v>0</v>
      </c>
    </row>
    <row r="659" spans="1:20" x14ac:dyDescent="0.25">
      <c r="A659" s="126">
        <f>'05-2021'!A665</f>
        <v>44344.249999998414</v>
      </c>
      <c r="B659" s="177">
        <v>247.6</v>
      </c>
      <c r="C659" s="178">
        <v>4976.76</v>
      </c>
      <c r="D659" s="177">
        <v>60.488</v>
      </c>
      <c r="E659" s="178">
        <v>1215.8009999999999</v>
      </c>
      <c r="F659" s="179">
        <f t="shared" si="133"/>
        <v>187.11199999999999</v>
      </c>
      <c r="G659" s="179">
        <f t="shared" si="134"/>
        <v>3760.9590000000003</v>
      </c>
      <c r="H659" s="142">
        <f>'05-2021'!P665</f>
        <v>0</v>
      </c>
      <c r="I659" s="180">
        <f t="shared" si="135"/>
        <v>187.11199999999999</v>
      </c>
      <c r="J659" s="143">
        <f t="shared" si="136"/>
        <v>20.100041686262774</v>
      </c>
      <c r="K659" s="241">
        <v>2.88</v>
      </c>
      <c r="L659" s="144">
        <f t="shared" si="137"/>
        <v>38.052</v>
      </c>
      <c r="M659" s="143">
        <f t="shared" si="139"/>
        <v>39.467726077497858</v>
      </c>
      <c r="N659" s="143">
        <f t="shared" si="140"/>
        <v>0</v>
      </c>
      <c r="O659" s="143">
        <f t="shared" si="141"/>
        <v>21.206728953433903</v>
      </c>
      <c r="P659" s="143">
        <f t="shared" si="142"/>
        <v>29.301283654346502</v>
      </c>
      <c r="Q659" s="143">
        <f t="shared" si="143"/>
        <v>0</v>
      </c>
      <c r="R659" s="143">
        <f t="shared" si="138"/>
        <v>39.467726077497858</v>
      </c>
      <c r="S659" s="140">
        <f t="shared" si="144"/>
        <v>0</v>
      </c>
      <c r="T659" s="145">
        <f t="shared" si="145"/>
        <v>0</v>
      </c>
    </row>
    <row r="660" spans="1:20" x14ac:dyDescent="0.25">
      <c r="A660" s="126">
        <f>'05-2021'!A666</f>
        <v>44344.291666665078</v>
      </c>
      <c r="B660" s="177">
        <v>278.10000000000002</v>
      </c>
      <c r="C660" s="178">
        <v>6438.0150000000003</v>
      </c>
      <c r="D660" s="177">
        <v>77.379000000000005</v>
      </c>
      <c r="E660" s="178">
        <v>1791.3330000000001</v>
      </c>
      <c r="F660" s="179">
        <f t="shared" si="133"/>
        <v>200.721</v>
      </c>
      <c r="G660" s="179">
        <f t="shared" si="134"/>
        <v>4646.6820000000007</v>
      </c>
      <c r="H660" s="142">
        <f>'05-2021'!P666</f>
        <v>0</v>
      </c>
      <c r="I660" s="180">
        <f t="shared" si="135"/>
        <v>200.721</v>
      </c>
      <c r="J660" s="143">
        <f t="shared" si="136"/>
        <v>23.149954414336321</v>
      </c>
      <c r="K660" s="241">
        <v>2.88</v>
      </c>
      <c r="L660" s="144">
        <f t="shared" si="137"/>
        <v>38.052</v>
      </c>
      <c r="M660" s="143">
        <f t="shared" si="139"/>
        <v>39.467726077497858</v>
      </c>
      <c r="N660" s="143">
        <f t="shared" si="140"/>
        <v>0</v>
      </c>
      <c r="O660" s="143">
        <f t="shared" si="141"/>
        <v>21.206728953433903</v>
      </c>
      <c r="P660" s="143">
        <f t="shared" si="142"/>
        <v>29.301283654346502</v>
      </c>
      <c r="Q660" s="143">
        <f t="shared" si="143"/>
        <v>0</v>
      </c>
      <c r="R660" s="143">
        <f t="shared" si="138"/>
        <v>39.467726077497858</v>
      </c>
      <c r="S660" s="140">
        <f t="shared" si="144"/>
        <v>0</v>
      </c>
      <c r="T660" s="145">
        <f t="shared" si="145"/>
        <v>0</v>
      </c>
    </row>
    <row r="661" spans="1:20" x14ac:dyDescent="0.25">
      <c r="A661" s="126">
        <f>'05-2021'!A667</f>
        <v>44344.333333331742</v>
      </c>
      <c r="B661" s="177">
        <v>265.89999999999998</v>
      </c>
      <c r="C661" s="178">
        <v>6304.4889999999996</v>
      </c>
      <c r="D661" s="177">
        <v>21.939</v>
      </c>
      <c r="E661" s="178">
        <v>520.17399999999998</v>
      </c>
      <c r="F661" s="179">
        <f t="shared" si="133"/>
        <v>243.96099999999998</v>
      </c>
      <c r="G661" s="179">
        <f t="shared" si="134"/>
        <v>5784.3149999999996</v>
      </c>
      <c r="H661" s="142">
        <f>'05-2021'!P667</f>
        <v>15.129999999999995</v>
      </c>
      <c r="I661" s="180">
        <f t="shared" si="135"/>
        <v>228.83099999999999</v>
      </c>
      <c r="J661" s="143">
        <f t="shared" si="136"/>
        <v>23.709998729305095</v>
      </c>
      <c r="K661" s="241">
        <v>2.88</v>
      </c>
      <c r="L661" s="144">
        <f t="shared" si="137"/>
        <v>38.052</v>
      </c>
      <c r="M661" s="143">
        <f t="shared" si="139"/>
        <v>39.467726077497858</v>
      </c>
      <c r="N661" s="143">
        <f t="shared" si="140"/>
        <v>0</v>
      </c>
      <c r="O661" s="143">
        <f t="shared" si="141"/>
        <v>21.206728953433903</v>
      </c>
      <c r="P661" s="143">
        <f t="shared" si="142"/>
        <v>29.301283654346502</v>
      </c>
      <c r="Q661" s="143">
        <f t="shared" si="143"/>
        <v>0</v>
      </c>
      <c r="R661" s="143">
        <f t="shared" si="138"/>
        <v>39.467726077497858</v>
      </c>
      <c r="S661" s="140">
        <f t="shared" si="144"/>
        <v>0</v>
      </c>
      <c r="T661" s="145">
        <f t="shared" si="145"/>
        <v>0</v>
      </c>
    </row>
    <row r="662" spans="1:20" x14ac:dyDescent="0.25">
      <c r="A662" s="126">
        <f>'05-2021'!A668</f>
        <v>44344.374999998407</v>
      </c>
      <c r="B662" s="177">
        <v>264.38</v>
      </c>
      <c r="C662" s="178">
        <v>6623.2204900000006</v>
      </c>
      <c r="D662" s="177">
        <v>0</v>
      </c>
      <c r="E662" s="178">
        <v>0</v>
      </c>
      <c r="F662" s="179">
        <f t="shared" si="133"/>
        <v>264.38</v>
      </c>
      <c r="G662" s="179">
        <f t="shared" si="134"/>
        <v>6623.2204900000006</v>
      </c>
      <c r="H662" s="142">
        <f>'05-2021'!P668</f>
        <v>0</v>
      </c>
      <c r="I662" s="180">
        <f t="shared" si="135"/>
        <v>264.38</v>
      </c>
      <c r="J662" s="143">
        <f t="shared" si="136"/>
        <v>25.051896853014604</v>
      </c>
      <c r="K662" s="241">
        <v>2.88</v>
      </c>
      <c r="L662" s="144">
        <f t="shared" si="137"/>
        <v>38.052</v>
      </c>
      <c r="M662" s="143">
        <f t="shared" si="139"/>
        <v>39.467726077497858</v>
      </c>
      <c r="N662" s="143">
        <f t="shared" si="140"/>
        <v>0</v>
      </c>
      <c r="O662" s="143">
        <f t="shared" si="141"/>
        <v>21.206728953433903</v>
      </c>
      <c r="P662" s="143">
        <f t="shared" si="142"/>
        <v>29.301283654346502</v>
      </c>
      <c r="Q662" s="143">
        <f t="shared" si="143"/>
        <v>0</v>
      </c>
      <c r="R662" s="143">
        <f t="shared" si="138"/>
        <v>39.467726077497858</v>
      </c>
      <c r="S662" s="140">
        <f t="shared" si="144"/>
        <v>0</v>
      </c>
      <c r="T662" s="145">
        <f t="shared" si="145"/>
        <v>0</v>
      </c>
    </row>
    <row r="663" spans="1:20" x14ac:dyDescent="0.25">
      <c r="A663" s="126">
        <f>'05-2021'!A669</f>
        <v>44344.416666665071</v>
      </c>
      <c r="B663" s="177">
        <v>292.13299999999998</v>
      </c>
      <c r="C663" s="178">
        <v>7127.7541719999999</v>
      </c>
      <c r="D663" s="177">
        <v>0</v>
      </c>
      <c r="E663" s="178">
        <v>0</v>
      </c>
      <c r="F663" s="179">
        <f t="shared" si="133"/>
        <v>292.13299999999998</v>
      </c>
      <c r="G663" s="179">
        <f t="shared" si="134"/>
        <v>7127.7541719999999</v>
      </c>
      <c r="H663" s="142">
        <f>'05-2021'!P669</f>
        <v>38.589999999999918</v>
      </c>
      <c r="I663" s="180">
        <f t="shared" si="135"/>
        <v>253.54300000000006</v>
      </c>
      <c r="J663" s="143">
        <f t="shared" si="136"/>
        <v>24.399003782523714</v>
      </c>
      <c r="K663" s="241">
        <v>2.88</v>
      </c>
      <c r="L663" s="144">
        <f t="shared" si="137"/>
        <v>38.052</v>
      </c>
      <c r="M663" s="143">
        <f t="shared" si="139"/>
        <v>39.467726077497858</v>
      </c>
      <c r="N663" s="143">
        <f t="shared" si="140"/>
        <v>0</v>
      </c>
      <c r="O663" s="143">
        <f t="shared" si="141"/>
        <v>21.206728953433903</v>
      </c>
      <c r="P663" s="143">
        <f t="shared" si="142"/>
        <v>29.301283654346502</v>
      </c>
      <c r="Q663" s="143">
        <f t="shared" si="143"/>
        <v>0</v>
      </c>
      <c r="R663" s="143">
        <f t="shared" si="138"/>
        <v>39.467726077497858</v>
      </c>
      <c r="S663" s="140">
        <f t="shared" si="144"/>
        <v>0</v>
      </c>
      <c r="T663" s="145">
        <f t="shared" si="145"/>
        <v>0</v>
      </c>
    </row>
    <row r="664" spans="1:20" x14ac:dyDescent="0.25">
      <c r="A664" s="126">
        <f>'05-2021'!A670</f>
        <v>44344.458333331735</v>
      </c>
      <c r="B664" s="177">
        <v>315.61</v>
      </c>
      <c r="C664" s="178">
        <v>7867.8846400000002</v>
      </c>
      <c r="D664" s="177">
        <v>0</v>
      </c>
      <c r="E664" s="178">
        <v>0</v>
      </c>
      <c r="F664" s="179">
        <f t="shared" si="133"/>
        <v>315.61</v>
      </c>
      <c r="G664" s="179">
        <f t="shared" si="134"/>
        <v>7867.8846400000002</v>
      </c>
      <c r="H664" s="142">
        <f>'05-2021'!P670</f>
        <v>42.639999999999986</v>
      </c>
      <c r="I664" s="180">
        <f t="shared" si="135"/>
        <v>272.97000000000003</v>
      </c>
      <c r="J664" s="143">
        <f t="shared" si="136"/>
        <v>24.92913608567536</v>
      </c>
      <c r="K664" s="241">
        <v>2.88</v>
      </c>
      <c r="L664" s="144">
        <f t="shared" si="137"/>
        <v>38.052</v>
      </c>
      <c r="M664" s="143">
        <f t="shared" si="139"/>
        <v>39.467726077497858</v>
      </c>
      <c r="N664" s="143">
        <f t="shared" si="140"/>
        <v>0</v>
      </c>
      <c r="O664" s="143">
        <f t="shared" si="141"/>
        <v>21.206728953433903</v>
      </c>
      <c r="P664" s="143">
        <f t="shared" si="142"/>
        <v>29.301283654346502</v>
      </c>
      <c r="Q664" s="143">
        <f t="shared" si="143"/>
        <v>0</v>
      </c>
      <c r="R664" s="143">
        <f t="shared" si="138"/>
        <v>39.467726077497858</v>
      </c>
      <c r="S664" s="140">
        <f t="shared" si="144"/>
        <v>0</v>
      </c>
      <c r="T664" s="145">
        <f t="shared" si="145"/>
        <v>0</v>
      </c>
    </row>
    <row r="665" spans="1:20" x14ac:dyDescent="0.25">
      <c r="A665" s="126">
        <f>'05-2021'!A671</f>
        <v>44344.499999998399</v>
      </c>
      <c r="B665" s="177">
        <v>302.25799999999998</v>
      </c>
      <c r="C665" s="178">
        <v>9400.9073129999997</v>
      </c>
      <c r="D665" s="177">
        <v>0</v>
      </c>
      <c r="E665" s="178">
        <v>0</v>
      </c>
      <c r="F665" s="179">
        <f t="shared" si="133"/>
        <v>302.25799999999998</v>
      </c>
      <c r="G665" s="179">
        <f t="shared" si="134"/>
        <v>9400.9073129999997</v>
      </c>
      <c r="H665" s="142">
        <f>'05-2021'!P671</f>
        <v>51.429999999999836</v>
      </c>
      <c r="I665" s="180">
        <f t="shared" si="135"/>
        <v>250.82800000000015</v>
      </c>
      <c r="J665" s="143">
        <f t="shared" si="136"/>
        <v>31.102261356192393</v>
      </c>
      <c r="K665" s="241">
        <v>2.88</v>
      </c>
      <c r="L665" s="144">
        <f t="shared" si="137"/>
        <v>38.052</v>
      </c>
      <c r="M665" s="143">
        <f t="shared" si="139"/>
        <v>39.467726077497858</v>
      </c>
      <c r="N665" s="143">
        <f t="shared" si="140"/>
        <v>0</v>
      </c>
      <c r="O665" s="143">
        <f t="shared" si="141"/>
        <v>21.206728953433903</v>
      </c>
      <c r="P665" s="143">
        <f t="shared" si="142"/>
        <v>29.301283654346502</v>
      </c>
      <c r="Q665" s="143">
        <f t="shared" si="143"/>
        <v>0</v>
      </c>
      <c r="R665" s="143">
        <f t="shared" si="138"/>
        <v>39.467726077497858</v>
      </c>
      <c r="S665" s="140">
        <f t="shared" si="144"/>
        <v>0</v>
      </c>
      <c r="T665" s="145">
        <f t="shared" si="145"/>
        <v>0</v>
      </c>
    </row>
    <row r="666" spans="1:20" x14ac:dyDescent="0.25">
      <c r="A666" s="126">
        <f>'05-2021'!A672</f>
        <v>44344.541666665064</v>
      </c>
      <c r="B666" s="177">
        <v>289.577</v>
      </c>
      <c r="C666" s="178">
        <v>8760.5031760000002</v>
      </c>
      <c r="D666" s="177">
        <v>0</v>
      </c>
      <c r="E666" s="178">
        <v>0</v>
      </c>
      <c r="F666" s="179">
        <f t="shared" si="133"/>
        <v>289.577</v>
      </c>
      <c r="G666" s="179">
        <f t="shared" si="134"/>
        <v>8760.5031760000002</v>
      </c>
      <c r="H666" s="142">
        <f>'05-2021'!P672</f>
        <v>59.809999999999945</v>
      </c>
      <c r="I666" s="180">
        <f t="shared" si="135"/>
        <v>229.76700000000005</v>
      </c>
      <c r="J666" s="143">
        <f t="shared" si="136"/>
        <v>30.252758941490519</v>
      </c>
      <c r="K666" s="241">
        <v>2.88</v>
      </c>
      <c r="L666" s="144">
        <f t="shared" si="137"/>
        <v>38.052</v>
      </c>
      <c r="M666" s="143">
        <f t="shared" si="139"/>
        <v>39.467726077497858</v>
      </c>
      <c r="N666" s="143">
        <f t="shared" si="140"/>
        <v>0</v>
      </c>
      <c r="O666" s="143">
        <f t="shared" si="141"/>
        <v>21.206728953433903</v>
      </c>
      <c r="P666" s="143">
        <f t="shared" si="142"/>
        <v>29.301283654346502</v>
      </c>
      <c r="Q666" s="143">
        <f t="shared" si="143"/>
        <v>0</v>
      </c>
      <c r="R666" s="143">
        <f t="shared" si="138"/>
        <v>39.467726077497858</v>
      </c>
      <c r="S666" s="140">
        <f t="shared" si="144"/>
        <v>0</v>
      </c>
      <c r="T666" s="145">
        <f t="shared" si="145"/>
        <v>0</v>
      </c>
    </row>
    <row r="667" spans="1:20" x14ac:dyDescent="0.25">
      <c r="A667" s="126">
        <f>'05-2021'!A673</f>
        <v>44344.583333331728</v>
      </c>
      <c r="B667" s="177">
        <v>293.70799999999997</v>
      </c>
      <c r="C667" s="178">
        <v>8823.7815120000014</v>
      </c>
      <c r="D667" s="177">
        <v>0</v>
      </c>
      <c r="E667" s="178">
        <v>0</v>
      </c>
      <c r="F667" s="179">
        <f t="shared" si="133"/>
        <v>293.70799999999997</v>
      </c>
      <c r="G667" s="179">
        <f t="shared" si="134"/>
        <v>8823.7815120000014</v>
      </c>
      <c r="H667" s="142">
        <f>'05-2021'!P673</f>
        <v>59.100000000000023</v>
      </c>
      <c r="I667" s="180">
        <f t="shared" si="135"/>
        <v>234.60799999999995</v>
      </c>
      <c r="J667" s="143">
        <f t="shared" si="136"/>
        <v>30.042700614215487</v>
      </c>
      <c r="K667" s="241">
        <v>2.88</v>
      </c>
      <c r="L667" s="144">
        <f t="shared" si="137"/>
        <v>38.052</v>
      </c>
      <c r="M667" s="143">
        <f t="shared" si="139"/>
        <v>39.467726077497858</v>
      </c>
      <c r="N667" s="143">
        <f t="shared" si="140"/>
        <v>0</v>
      </c>
      <c r="O667" s="143">
        <f t="shared" si="141"/>
        <v>21.206728953433903</v>
      </c>
      <c r="P667" s="143">
        <f t="shared" si="142"/>
        <v>29.301283654346502</v>
      </c>
      <c r="Q667" s="143">
        <f t="shared" si="143"/>
        <v>0</v>
      </c>
      <c r="R667" s="143">
        <f t="shared" si="138"/>
        <v>39.467726077497858</v>
      </c>
      <c r="S667" s="140">
        <f t="shared" si="144"/>
        <v>0</v>
      </c>
      <c r="T667" s="145">
        <f t="shared" si="145"/>
        <v>0</v>
      </c>
    </row>
    <row r="668" spans="1:20" x14ac:dyDescent="0.25">
      <c r="A668" s="126">
        <f>'05-2021'!A674</f>
        <v>44344.624999998392</v>
      </c>
      <c r="B668" s="177">
        <v>325.71800000000002</v>
      </c>
      <c r="C668" s="178">
        <v>8847.5441269999992</v>
      </c>
      <c r="D668" s="177">
        <v>0</v>
      </c>
      <c r="E668" s="178">
        <v>0</v>
      </c>
      <c r="F668" s="179">
        <f t="shared" si="133"/>
        <v>325.71800000000002</v>
      </c>
      <c r="G668" s="179">
        <f t="shared" si="134"/>
        <v>8847.5441269999992</v>
      </c>
      <c r="H668" s="142">
        <f>'05-2021'!P674</f>
        <v>65.059999999999945</v>
      </c>
      <c r="I668" s="180">
        <f t="shared" si="135"/>
        <v>260.65800000000007</v>
      </c>
      <c r="J668" s="143">
        <f t="shared" si="136"/>
        <v>27.16320291479132</v>
      </c>
      <c r="K668" s="241">
        <v>2.88</v>
      </c>
      <c r="L668" s="144">
        <f t="shared" si="137"/>
        <v>38.052</v>
      </c>
      <c r="M668" s="143">
        <f t="shared" si="139"/>
        <v>39.467726077497858</v>
      </c>
      <c r="N668" s="143">
        <f t="shared" si="140"/>
        <v>0</v>
      </c>
      <c r="O668" s="143">
        <f t="shared" si="141"/>
        <v>21.206728953433903</v>
      </c>
      <c r="P668" s="143">
        <f t="shared" si="142"/>
        <v>29.301283654346502</v>
      </c>
      <c r="Q668" s="143">
        <f t="shared" si="143"/>
        <v>0</v>
      </c>
      <c r="R668" s="143">
        <f t="shared" si="138"/>
        <v>39.467726077497858</v>
      </c>
      <c r="S668" s="140">
        <f t="shared" si="144"/>
        <v>0</v>
      </c>
      <c r="T668" s="145">
        <f t="shared" si="145"/>
        <v>0</v>
      </c>
    </row>
    <row r="669" spans="1:20" x14ac:dyDescent="0.25">
      <c r="A669" s="126">
        <f>'05-2021'!A675</f>
        <v>44344.666666665056</v>
      </c>
      <c r="B669" s="177">
        <v>351.98400000000004</v>
      </c>
      <c r="C669" s="178">
        <v>9710.4240989999998</v>
      </c>
      <c r="D669" s="177">
        <v>0</v>
      </c>
      <c r="E669" s="178">
        <v>0</v>
      </c>
      <c r="F669" s="179">
        <f t="shared" si="133"/>
        <v>351.98400000000004</v>
      </c>
      <c r="G669" s="179">
        <f t="shared" si="134"/>
        <v>9710.4240989999998</v>
      </c>
      <c r="H669" s="142">
        <f>'05-2021'!P675</f>
        <v>117.80000000000007</v>
      </c>
      <c r="I669" s="180">
        <f t="shared" si="135"/>
        <v>234.18399999999997</v>
      </c>
      <c r="J669" s="143">
        <f t="shared" si="136"/>
        <v>27.587686085162957</v>
      </c>
      <c r="K669" s="241">
        <v>2.88</v>
      </c>
      <c r="L669" s="144">
        <f t="shared" si="137"/>
        <v>38.052</v>
      </c>
      <c r="M669" s="143">
        <f t="shared" si="139"/>
        <v>39.467726077497858</v>
      </c>
      <c r="N669" s="143">
        <f t="shared" si="140"/>
        <v>0</v>
      </c>
      <c r="O669" s="143">
        <f t="shared" si="141"/>
        <v>21.206728953433903</v>
      </c>
      <c r="P669" s="143">
        <f t="shared" si="142"/>
        <v>29.301283654346502</v>
      </c>
      <c r="Q669" s="143">
        <f t="shared" si="143"/>
        <v>0</v>
      </c>
      <c r="R669" s="143">
        <f t="shared" si="138"/>
        <v>39.467726077497858</v>
      </c>
      <c r="S669" s="140">
        <f t="shared" si="144"/>
        <v>0</v>
      </c>
      <c r="T669" s="145">
        <f t="shared" si="145"/>
        <v>0</v>
      </c>
    </row>
    <row r="670" spans="1:20" x14ac:dyDescent="0.25">
      <c r="A670" s="126">
        <f>'05-2021'!A676</f>
        <v>44344.70833333172</v>
      </c>
      <c r="B670" s="177">
        <v>347.81600000000003</v>
      </c>
      <c r="C670" s="178">
        <v>9741.2230230000005</v>
      </c>
      <c r="D670" s="177">
        <v>0</v>
      </c>
      <c r="E670" s="178">
        <v>0</v>
      </c>
      <c r="F670" s="179">
        <f t="shared" si="133"/>
        <v>347.81600000000003</v>
      </c>
      <c r="G670" s="179">
        <f t="shared" si="134"/>
        <v>9741.2230230000005</v>
      </c>
      <c r="H670" s="142">
        <f>'05-2021'!P676</f>
        <v>125.20000000000005</v>
      </c>
      <c r="I670" s="180">
        <f t="shared" si="135"/>
        <v>222.61599999999999</v>
      </c>
      <c r="J670" s="143">
        <f t="shared" si="136"/>
        <v>28.006828389148286</v>
      </c>
      <c r="K670" s="241">
        <v>2.88</v>
      </c>
      <c r="L670" s="144">
        <f t="shared" si="137"/>
        <v>38.052</v>
      </c>
      <c r="M670" s="143">
        <f t="shared" si="139"/>
        <v>39.467726077497858</v>
      </c>
      <c r="N670" s="143">
        <f t="shared" si="140"/>
        <v>0</v>
      </c>
      <c r="O670" s="143">
        <f t="shared" si="141"/>
        <v>21.206728953433903</v>
      </c>
      <c r="P670" s="143">
        <f t="shared" si="142"/>
        <v>29.301283654346502</v>
      </c>
      <c r="Q670" s="143">
        <f t="shared" si="143"/>
        <v>0</v>
      </c>
      <c r="R670" s="143">
        <f t="shared" si="138"/>
        <v>39.467726077497858</v>
      </c>
      <c r="S670" s="140">
        <f t="shared" si="144"/>
        <v>0</v>
      </c>
      <c r="T670" s="145">
        <f t="shared" si="145"/>
        <v>0</v>
      </c>
    </row>
    <row r="671" spans="1:20" x14ac:dyDescent="0.25">
      <c r="A671" s="126">
        <f>'05-2021'!A677</f>
        <v>44344.749999998385</v>
      </c>
      <c r="B671" s="177">
        <v>319.16999999999996</v>
      </c>
      <c r="C671" s="178">
        <v>9199.6056250000001</v>
      </c>
      <c r="D671" s="177">
        <v>0</v>
      </c>
      <c r="E671" s="178">
        <v>0</v>
      </c>
      <c r="F671" s="179">
        <f t="shared" si="133"/>
        <v>319.16999999999996</v>
      </c>
      <c r="G671" s="179">
        <f t="shared" si="134"/>
        <v>9199.6056250000001</v>
      </c>
      <c r="H671" s="142">
        <f>'05-2021'!P677</f>
        <v>31.480000000000018</v>
      </c>
      <c r="I671" s="180">
        <f t="shared" si="135"/>
        <v>287.68999999999994</v>
      </c>
      <c r="J671" s="143">
        <f t="shared" si="136"/>
        <v>28.823528605445379</v>
      </c>
      <c r="K671" s="241">
        <v>2.88</v>
      </c>
      <c r="L671" s="144">
        <f t="shared" si="137"/>
        <v>38.052</v>
      </c>
      <c r="M671" s="143">
        <f t="shared" si="139"/>
        <v>39.467726077497858</v>
      </c>
      <c r="N671" s="143">
        <f t="shared" si="140"/>
        <v>0</v>
      </c>
      <c r="O671" s="143">
        <f t="shared" si="141"/>
        <v>21.206728953433903</v>
      </c>
      <c r="P671" s="143">
        <f t="shared" si="142"/>
        <v>29.301283654346502</v>
      </c>
      <c r="Q671" s="143">
        <f t="shared" si="143"/>
        <v>0</v>
      </c>
      <c r="R671" s="143">
        <f t="shared" si="138"/>
        <v>39.467726077497858</v>
      </c>
      <c r="S671" s="140">
        <f t="shared" si="144"/>
        <v>0</v>
      </c>
      <c r="T671" s="145">
        <f t="shared" si="145"/>
        <v>0</v>
      </c>
    </row>
    <row r="672" spans="1:20" x14ac:dyDescent="0.25">
      <c r="A672" s="126">
        <f>'05-2021'!A678</f>
        <v>44344.791666665049</v>
      </c>
      <c r="B672" s="177">
        <v>334.32499999999999</v>
      </c>
      <c r="C672" s="178">
        <v>9052.0016599999999</v>
      </c>
      <c r="D672" s="177">
        <v>0</v>
      </c>
      <c r="E672" s="178">
        <v>0</v>
      </c>
      <c r="F672" s="179">
        <f t="shared" si="133"/>
        <v>334.32499999999999</v>
      </c>
      <c r="G672" s="179">
        <f t="shared" si="134"/>
        <v>9052.0016599999999</v>
      </c>
      <c r="H672" s="142">
        <f>'05-2021'!P678</f>
        <v>127</v>
      </c>
      <c r="I672" s="180">
        <f t="shared" si="135"/>
        <v>207.32499999999999</v>
      </c>
      <c r="J672" s="143">
        <f t="shared" si="136"/>
        <v>27.075455499887834</v>
      </c>
      <c r="K672" s="241">
        <v>2.88</v>
      </c>
      <c r="L672" s="144">
        <f t="shared" si="137"/>
        <v>38.052</v>
      </c>
      <c r="M672" s="143">
        <f t="shared" si="139"/>
        <v>39.467726077497858</v>
      </c>
      <c r="N672" s="143">
        <f t="shared" si="140"/>
        <v>0</v>
      </c>
      <c r="O672" s="143">
        <f t="shared" si="141"/>
        <v>21.206728953433903</v>
      </c>
      <c r="P672" s="143">
        <f t="shared" si="142"/>
        <v>29.301283654346502</v>
      </c>
      <c r="Q672" s="143">
        <f t="shared" si="143"/>
        <v>0</v>
      </c>
      <c r="R672" s="143">
        <f t="shared" si="138"/>
        <v>39.467726077497858</v>
      </c>
      <c r="S672" s="140">
        <f t="shared" si="144"/>
        <v>0</v>
      </c>
      <c r="T672" s="145">
        <f t="shared" si="145"/>
        <v>0</v>
      </c>
    </row>
    <row r="673" spans="1:20" x14ac:dyDescent="0.25">
      <c r="A673" s="126">
        <f>'05-2021'!A679</f>
        <v>44344.833333331713</v>
      </c>
      <c r="B673" s="177">
        <v>319.58</v>
      </c>
      <c r="C673" s="178">
        <v>7832.9357500000006</v>
      </c>
      <c r="D673" s="177">
        <v>0</v>
      </c>
      <c r="E673" s="178">
        <v>0</v>
      </c>
      <c r="F673" s="179">
        <f t="shared" si="133"/>
        <v>319.58</v>
      </c>
      <c r="G673" s="179">
        <f t="shared" si="134"/>
        <v>7832.9357500000006</v>
      </c>
      <c r="H673" s="142">
        <f>'05-2021'!P679</f>
        <v>47.499999999999886</v>
      </c>
      <c r="I673" s="180">
        <f t="shared" si="135"/>
        <v>272.0800000000001</v>
      </c>
      <c r="J673" s="143">
        <f t="shared" si="136"/>
        <v>24.510093716753243</v>
      </c>
      <c r="K673" s="241">
        <v>2.88</v>
      </c>
      <c r="L673" s="144">
        <f t="shared" si="137"/>
        <v>38.052</v>
      </c>
      <c r="M673" s="143">
        <f t="shared" si="139"/>
        <v>39.467726077497858</v>
      </c>
      <c r="N673" s="143">
        <f t="shared" si="140"/>
        <v>0</v>
      </c>
      <c r="O673" s="143">
        <f t="shared" si="141"/>
        <v>21.206728953433903</v>
      </c>
      <c r="P673" s="143">
        <f t="shared" si="142"/>
        <v>29.301283654346502</v>
      </c>
      <c r="Q673" s="143">
        <f t="shared" si="143"/>
        <v>0</v>
      </c>
      <c r="R673" s="143">
        <f t="shared" si="138"/>
        <v>39.467726077497858</v>
      </c>
      <c r="S673" s="140">
        <f t="shared" si="144"/>
        <v>0</v>
      </c>
      <c r="T673" s="145">
        <f t="shared" si="145"/>
        <v>0</v>
      </c>
    </row>
    <row r="674" spans="1:20" x14ac:dyDescent="0.25">
      <c r="A674" s="126">
        <f>'05-2021'!A680</f>
        <v>44344.874999998377</v>
      </c>
      <c r="B674" s="177">
        <v>325.82900000000001</v>
      </c>
      <c r="C674" s="178">
        <v>8049.8743810000005</v>
      </c>
      <c r="D674" s="177">
        <v>0</v>
      </c>
      <c r="E674" s="178">
        <v>0</v>
      </c>
      <c r="F674" s="179">
        <f t="shared" si="133"/>
        <v>325.82900000000001</v>
      </c>
      <c r="G674" s="179">
        <f t="shared" si="134"/>
        <v>8049.8743810000005</v>
      </c>
      <c r="H674" s="142">
        <f>'05-2021'!P680</f>
        <v>105.59999999999991</v>
      </c>
      <c r="I674" s="180">
        <f t="shared" si="135"/>
        <v>220.2290000000001</v>
      </c>
      <c r="J674" s="143">
        <f t="shared" si="136"/>
        <v>24.705825390005188</v>
      </c>
      <c r="K674" s="241">
        <v>2.88</v>
      </c>
      <c r="L674" s="144">
        <f t="shared" si="137"/>
        <v>38.052</v>
      </c>
      <c r="M674" s="143">
        <f t="shared" si="139"/>
        <v>39.467726077497858</v>
      </c>
      <c r="N674" s="143">
        <f t="shared" si="140"/>
        <v>0</v>
      </c>
      <c r="O674" s="143">
        <f t="shared" si="141"/>
        <v>21.206728953433903</v>
      </c>
      <c r="P674" s="143">
        <f t="shared" si="142"/>
        <v>29.301283654346502</v>
      </c>
      <c r="Q674" s="143">
        <f t="shared" si="143"/>
        <v>0</v>
      </c>
      <c r="R674" s="143">
        <f t="shared" si="138"/>
        <v>39.467726077497858</v>
      </c>
      <c r="S674" s="140">
        <f t="shared" si="144"/>
        <v>0</v>
      </c>
      <c r="T674" s="145">
        <f t="shared" si="145"/>
        <v>0</v>
      </c>
    </row>
    <row r="675" spans="1:20" x14ac:dyDescent="0.25">
      <c r="A675" s="126">
        <f>'05-2021'!A681</f>
        <v>44344.916666665042</v>
      </c>
      <c r="B675" s="177">
        <v>325</v>
      </c>
      <c r="C675" s="178">
        <v>7514</v>
      </c>
      <c r="D675" s="177">
        <v>0</v>
      </c>
      <c r="E675" s="178">
        <v>0</v>
      </c>
      <c r="F675" s="179">
        <f t="shared" si="133"/>
        <v>325</v>
      </c>
      <c r="G675" s="179">
        <f t="shared" si="134"/>
        <v>7514</v>
      </c>
      <c r="H675" s="142">
        <f>'05-2021'!P681</f>
        <v>25.730000000000018</v>
      </c>
      <c r="I675" s="180">
        <f t="shared" si="135"/>
        <v>299.27</v>
      </c>
      <c r="J675" s="143">
        <f t="shared" si="136"/>
        <v>23.12</v>
      </c>
      <c r="K675" s="241">
        <v>2.88</v>
      </c>
      <c r="L675" s="144">
        <f t="shared" si="137"/>
        <v>38.052</v>
      </c>
      <c r="M675" s="143">
        <f t="shared" si="139"/>
        <v>39.467726077497858</v>
      </c>
      <c r="N675" s="143">
        <f t="shared" si="140"/>
        <v>0</v>
      </c>
      <c r="O675" s="143">
        <f t="shared" si="141"/>
        <v>21.206728953433903</v>
      </c>
      <c r="P675" s="143">
        <f t="shared" si="142"/>
        <v>29.301283654346502</v>
      </c>
      <c r="Q675" s="143">
        <f t="shared" si="143"/>
        <v>0</v>
      </c>
      <c r="R675" s="143">
        <f t="shared" si="138"/>
        <v>39.467726077497858</v>
      </c>
      <c r="S675" s="140">
        <f t="shared" si="144"/>
        <v>0</v>
      </c>
      <c r="T675" s="145">
        <f t="shared" si="145"/>
        <v>0</v>
      </c>
    </row>
    <row r="676" spans="1:20" x14ac:dyDescent="0.25">
      <c r="A676" s="126">
        <f>'05-2021'!A682</f>
        <v>44344.958333331706</v>
      </c>
      <c r="B676" s="177">
        <v>303.7</v>
      </c>
      <c r="C676" s="178">
        <v>6608.5119999999997</v>
      </c>
      <c r="D676" s="177">
        <v>40.073</v>
      </c>
      <c r="E676" s="178">
        <v>871.98400000000004</v>
      </c>
      <c r="F676" s="179">
        <f t="shared" si="133"/>
        <v>263.62700000000001</v>
      </c>
      <c r="G676" s="179">
        <f t="shared" si="134"/>
        <v>5736.5279999999993</v>
      </c>
      <c r="H676" s="142">
        <f>'05-2021'!P682</f>
        <v>3.7899999999999636</v>
      </c>
      <c r="I676" s="180">
        <f t="shared" si="135"/>
        <v>259.83700000000005</v>
      </c>
      <c r="J676" s="143">
        <f t="shared" si="136"/>
        <v>21.760016993707016</v>
      </c>
      <c r="K676" s="241">
        <v>2.88</v>
      </c>
      <c r="L676" s="144">
        <f t="shared" si="137"/>
        <v>38.052</v>
      </c>
      <c r="M676" s="143">
        <f t="shared" si="139"/>
        <v>39.467726077497858</v>
      </c>
      <c r="N676" s="143">
        <f t="shared" si="140"/>
        <v>0</v>
      </c>
      <c r="O676" s="143">
        <f t="shared" si="141"/>
        <v>21.206728953433903</v>
      </c>
      <c r="P676" s="143">
        <f t="shared" si="142"/>
        <v>29.301283654346502</v>
      </c>
      <c r="Q676" s="143">
        <f t="shared" si="143"/>
        <v>0</v>
      </c>
      <c r="R676" s="143">
        <f t="shared" si="138"/>
        <v>39.467726077497858</v>
      </c>
      <c r="S676" s="140">
        <f t="shared" si="144"/>
        <v>0</v>
      </c>
      <c r="T676" s="145">
        <f t="shared" si="145"/>
        <v>0</v>
      </c>
    </row>
    <row r="677" spans="1:20" x14ac:dyDescent="0.25">
      <c r="A677" s="126">
        <f>'05-2021'!A683</f>
        <v>44344.99999999837</v>
      </c>
      <c r="B677" s="177">
        <v>264.7</v>
      </c>
      <c r="C677" s="178">
        <v>5346.94</v>
      </c>
      <c r="D677" s="177">
        <v>0</v>
      </c>
      <c r="E677" s="178">
        <v>0</v>
      </c>
      <c r="F677" s="179">
        <f t="shared" si="133"/>
        <v>264.7</v>
      </c>
      <c r="G677" s="179">
        <f t="shared" si="134"/>
        <v>5346.94</v>
      </c>
      <c r="H677" s="142">
        <f>'05-2021'!P683</f>
        <v>32.649999999999977</v>
      </c>
      <c r="I677" s="180">
        <f t="shared" si="135"/>
        <v>232.05</v>
      </c>
      <c r="J677" s="143">
        <f t="shared" si="136"/>
        <v>20.2</v>
      </c>
      <c r="K677" s="241">
        <v>2.88</v>
      </c>
      <c r="L677" s="144">
        <f t="shared" si="137"/>
        <v>38.052</v>
      </c>
      <c r="M677" s="143">
        <f t="shared" si="139"/>
        <v>39.467726077497858</v>
      </c>
      <c r="N677" s="143">
        <f t="shared" si="140"/>
        <v>0</v>
      </c>
      <c r="O677" s="143">
        <f t="shared" si="141"/>
        <v>21.206728953433903</v>
      </c>
      <c r="P677" s="143">
        <f t="shared" si="142"/>
        <v>29.301283654346502</v>
      </c>
      <c r="Q677" s="143">
        <f t="shared" si="143"/>
        <v>0</v>
      </c>
      <c r="R677" s="143">
        <f t="shared" si="138"/>
        <v>39.467726077497858</v>
      </c>
      <c r="S677" s="140">
        <f t="shared" si="144"/>
        <v>0</v>
      </c>
      <c r="T677" s="145">
        <f t="shared" si="145"/>
        <v>0</v>
      </c>
    </row>
    <row r="678" spans="1:20" ht="15" customHeight="1" x14ac:dyDescent="0.25">
      <c r="A678" s="126">
        <f>'05-2021'!A684</f>
        <v>44345.041666665034</v>
      </c>
      <c r="B678" s="177">
        <v>229.17599999999999</v>
      </c>
      <c r="C678" s="178">
        <v>4589.5720160000001</v>
      </c>
      <c r="D678" s="177">
        <v>0</v>
      </c>
      <c r="E678" s="178">
        <v>0</v>
      </c>
      <c r="F678" s="179">
        <f t="shared" si="133"/>
        <v>229.17599999999999</v>
      </c>
      <c r="G678" s="179">
        <f t="shared" si="134"/>
        <v>4589.5720160000001</v>
      </c>
      <c r="H678" s="142">
        <f>'05-2021'!P684</f>
        <v>97.730000000000018</v>
      </c>
      <c r="I678" s="180">
        <f t="shared" si="135"/>
        <v>131.44599999999997</v>
      </c>
      <c r="J678" s="143">
        <f t="shared" si="136"/>
        <v>20.026407721576433</v>
      </c>
      <c r="K678" s="241">
        <v>2.88</v>
      </c>
      <c r="L678" s="144">
        <f t="shared" si="137"/>
        <v>38.052</v>
      </c>
      <c r="M678" s="143">
        <f t="shared" si="139"/>
        <v>39.467726077497858</v>
      </c>
      <c r="N678" s="143">
        <f t="shared" si="140"/>
        <v>0</v>
      </c>
      <c r="O678" s="143">
        <f t="shared" si="141"/>
        <v>21.206728953433903</v>
      </c>
      <c r="P678" s="143">
        <f t="shared" si="142"/>
        <v>29.301283654346502</v>
      </c>
      <c r="Q678" s="143">
        <f t="shared" si="143"/>
        <v>0</v>
      </c>
      <c r="R678" s="143">
        <f t="shared" si="138"/>
        <v>39.467726077497858</v>
      </c>
      <c r="S678" s="140">
        <f t="shared" ref="S678:S722" si="146">IF(J678&gt;R678,J678-R678,0)</f>
        <v>0</v>
      </c>
      <c r="T678" s="145">
        <f t="shared" ref="T678:T722" si="147">IF(S678&lt;&gt;" ",S678*I678,0)</f>
        <v>0</v>
      </c>
    </row>
    <row r="679" spans="1:20" ht="15" customHeight="1" x14ac:dyDescent="0.25">
      <c r="A679" s="126">
        <f>'05-2021'!A685</f>
        <v>44345.083333331699</v>
      </c>
      <c r="B679" s="177">
        <v>207.446</v>
      </c>
      <c r="C679" s="178">
        <v>3901.5783979999997</v>
      </c>
      <c r="D679" s="177">
        <v>0</v>
      </c>
      <c r="E679" s="178">
        <v>0</v>
      </c>
      <c r="F679" s="179">
        <f t="shared" si="133"/>
        <v>207.446</v>
      </c>
      <c r="G679" s="179">
        <f t="shared" si="134"/>
        <v>3901.5783979999997</v>
      </c>
      <c r="H679" s="142">
        <f>'05-2021'!P685</f>
        <v>22.610000000000014</v>
      </c>
      <c r="I679" s="180">
        <f t="shared" si="135"/>
        <v>184.83599999999998</v>
      </c>
      <c r="J679" s="143">
        <f t="shared" si="136"/>
        <v>18.807681989529804</v>
      </c>
      <c r="K679" s="241">
        <v>2.88</v>
      </c>
      <c r="L679" s="144">
        <f t="shared" si="137"/>
        <v>38.052</v>
      </c>
      <c r="M679" s="143">
        <f t="shared" si="139"/>
        <v>39.467726077497858</v>
      </c>
      <c r="N679" s="143">
        <f t="shared" si="140"/>
        <v>0</v>
      </c>
      <c r="O679" s="143">
        <f t="shared" si="141"/>
        <v>21.206728953433903</v>
      </c>
      <c r="P679" s="143">
        <f t="shared" si="142"/>
        <v>29.301283654346502</v>
      </c>
      <c r="Q679" s="143">
        <f t="shared" si="143"/>
        <v>0</v>
      </c>
      <c r="R679" s="143">
        <f t="shared" si="138"/>
        <v>39.467726077497858</v>
      </c>
      <c r="S679" s="140">
        <f t="shared" si="146"/>
        <v>0</v>
      </c>
      <c r="T679" s="145">
        <f t="shared" si="147"/>
        <v>0</v>
      </c>
    </row>
    <row r="680" spans="1:20" ht="15" customHeight="1" x14ac:dyDescent="0.25">
      <c r="A680" s="126">
        <f>'05-2021'!A686</f>
        <v>44345.124999998363</v>
      </c>
      <c r="B680" s="177">
        <v>198.75400000000002</v>
      </c>
      <c r="C680" s="178">
        <v>3652.6879280000003</v>
      </c>
      <c r="D680" s="177">
        <v>0</v>
      </c>
      <c r="E680" s="178">
        <v>0</v>
      </c>
      <c r="F680" s="179">
        <f t="shared" si="133"/>
        <v>198.75400000000002</v>
      </c>
      <c r="G680" s="179">
        <f t="shared" si="134"/>
        <v>3652.6879280000003</v>
      </c>
      <c r="H680" s="142">
        <f>'05-2021'!P686</f>
        <v>64.569999999999993</v>
      </c>
      <c r="I680" s="180">
        <f t="shared" si="135"/>
        <v>134.18400000000003</v>
      </c>
      <c r="J680" s="143">
        <f t="shared" si="136"/>
        <v>18.37793416987834</v>
      </c>
      <c r="K680" s="241">
        <v>2.88</v>
      </c>
      <c r="L680" s="144">
        <f t="shared" si="137"/>
        <v>38.052</v>
      </c>
      <c r="M680" s="143">
        <f t="shared" si="139"/>
        <v>39.467726077497858</v>
      </c>
      <c r="N680" s="143">
        <f t="shared" si="140"/>
        <v>0</v>
      </c>
      <c r="O680" s="143">
        <f t="shared" si="141"/>
        <v>21.206728953433903</v>
      </c>
      <c r="P680" s="143">
        <f t="shared" si="142"/>
        <v>29.301283654346502</v>
      </c>
      <c r="Q680" s="143">
        <f t="shared" si="143"/>
        <v>0</v>
      </c>
      <c r="R680" s="143">
        <f t="shared" si="138"/>
        <v>39.467726077497858</v>
      </c>
      <c r="S680" s="140">
        <f t="shared" si="146"/>
        <v>0</v>
      </c>
      <c r="T680" s="145">
        <f t="shared" si="147"/>
        <v>0</v>
      </c>
    </row>
    <row r="681" spans="1:20" ht="15" customHeight="1" x14ac:dyDescent="0.25">
      <c r="A681" s="126">
        <f>'05-2021'!A687</f>
        <v>44345.166666665027</v>
      </c>
      <c r="B681" s="177">
        <v>188.96299999999999</v>
      </c>
      <c r="C681" s="178">
        <v>3379.4086419999999</v>
      </c>
      <c r="D681" s="177">
        <v>0</v>
      </c>
      <c r="E681" s="178">
        <v>0</v>
      </c>
      <c r="F681" s="179">
        <f t="shared" si="133"/>
        <v>188.96299999999999</v>
      </c>
      <c r="G681" s="179">
        <f t="shared" si="134"/>
        <v>3379.4086419999999</v>
      </c>
      <c r="H681" s="142">
        <f>'05-2021'!P687</f>
        <v>50.71999999999997</v>
      </c>
      <c r="I681" s="180">
        <f t="shared" si="135"/>
        <v>138.24300000000002</v>
      </c>
      <c r="J681" s="143">
        <f t="shared" si="136"/>
        <v>17.88397009996666</v>
      </c>
      <c r="K681" s="241">
        <v>2.88</v>
      </c>
      <c r="L681" s="144">
        <f t="shared" si="137"/>
        <v>38.052</v>
      </c>
      <c r="M681" s="143">
        <f t="shared" si="139"/>
        <v>39.467726077497858</v>
      </c>
      <c r="N681" s="143">
        <f t="shared" si="140"/>
        <v>0</v>
      </c>
      <c r="O681" s="143">
        <f t="shared" si="141"/>
        <v>21.206728953433903</v>
      </c>
      <c r="P681" s="143">
        <f t="shared" si="142"/>
        <v>29.301283654346502</v>
      </c>
      <c r="Q681" s="143">
        <f t="shared" si="143"/>
        <v>0</v>
      </c>
      <c r="R681" s="143">
        <f t="shared" si="138"/>
        <v>39.467726077497858</v>
      </c>
      <c r="S681" s="140">
        <f t="shared" si="146"/>
        <v>0</v>
      </c>
      <c r="T681" s="145">
        <f t="shared" si="147"/>
        <v>0</v>
      </c>
    </row>
    <row r="682" spans="1:20" ht="15" customHeight="1" x14ac:dyDescent="0.25">
      <c r="A682" s="126">
        <f>'05-2021'!A688</f>
        <v>44345.208333331691</v>
      </c>
      <c r="B682" s="177">
        <v>182.76399999999998</v>
      </c>
      <c r="C682" s="178">
        <v>3249.904704</v>
      </c>
      <c r="D682" s="177">
        <v>0</v>
      </c>
      <c r="E682" s="178">
        <v>0</v>
      </c>
      <c r="F682" s="179">
        <f t="shared" si="133"/>
        <v>182.76399999999998</v>
      </c>
      <c r="G682" s="179">
        <f t="shared" si="134"/>
        <v>3249.904704</v>
      </c>
      <c r="H682" s="142">
        <f>'05-2021'!P688</f>
        <v>31.689999999999998</v>
      </c>
      <c r="I682" s="180">
        <f t="shared" si="135"/>
        <v>151.07399999999998</v>
      </c>
      <c r="J682" s="143">
        <f t="shared" si="136"/>
        <v>17.781974043028171</v>
      </c>
      <c r="K682" s="241">
        <v>2.88</v>
      </c>
      <c r="L682" s="144">
        <f t="shared" si="137"/>
        <v>38.052</v>
      </c>
      <c r="M682" s="143">
        <f t="shared" si="139"/>
        <v>39.467726077497858</v>
      </c>
      <c r="N682" s="143">
        <f t="shared" si="140"/>
        <v>0</v>
      </c>
      <c r="O682" s="143">
        <f t="shared" si="141"/>
        <v>21.206728953433903</v>
      </c>
      <c r="P682" s="143">
        <f t="shared" si="142"/>
        <v>29.301283654346502</v>
      </c>
      <c r="Q682" s="143">
        <f t="shared" si="143"/>
        <v>0</v>
      </c>
      <c r="R682" s="143">
        <f t="shared" si="138"/>
        <v>39.467726077497858</v>
      </c>
      <c r="S682" s="140">
        <f t="shared" si="146"/>
        <v>0</v>
      </c>
      <c r="T682" s="145">
        <f t="shared" si="147"/>
        <v>0</v>
      </c>
    </row>
    <row r="683" spans="1:20" ht="15" customHeight="1" x14ac:dyDescent="0.25">
      <c r="A683" s="126">
        <f>'05-2021'!A689</f>
        <v>44345.249999998356</v>
      </c>
      <c r="B683" s="177">
        <v>186.79300000000001</v>
      </c>
      <c r="C683" s="178">
        <v>3349.8288519999996</v>
      </c>
      <c r="D683" s="177">
        <v>0</v>
      </c>
      <c r="E683" s="178">
        <v>0</v>
      </c>
      <c r="F683" s="179">
        <f t="shared" si="133"/>
        <v>186.79300000000001</v>
      </c>
      <c r="G683" s="179">
        <f t="shared" si="134"/>
        <v>3349.8288519999996</v>
      </c>
      <c r="H683" s="142">
        <f>'05-2021'!P689</f>
        <v>50.829999999999984</v>
      </c>
      <c r="I683" s="180">
        <f t="shared" si="135"/>
        <v>135.96300000000002</v>
      </c>
      <c r="J683" s="143">
        <f t="shared" si="136"/>
        <v>17.933374655367167</v>
      </c>
      <c r="K683" s="241">
        <v>2.88</v>
      </c>
      <c r="L683" s="144">
        <f t="shared" si="137"/>
        <v>38.052</v>
      </c>
      <c r="M683" s="143">
        <f t="shared" si="139"/>
        <v>39.467726077497858</v>
      </c>
      <c r="N683" s="143">
        <f t="shared" si="140"/>
        <v>0</v>
      </c>
      <c r="O683" s="143">
        <f t="shared" si="141"/>
        <v>21.206728953433903</v>
      </c>
      <c r="P683" s="143">
        <f t="shared" si="142"/>
        <v>29.301283654346502</v>
      </c>
      <c r="Q683" s="143">
        <f t="shared" si="143"/>
        <v>0</v>
      </c>
      <c r="R683" s="143">
        <f t="shared" si="138"/>
        <v>39.467726077497858</v>
      </c>
      <c r="S683" s="140">
        <f t="shared" si="146"/>
        <v>0</v>
      </c>
      <c r="T683" s="145">
        <f t="shared" si="147"/>
        <v>0</v>
      </c>
    </row>
    <row r="684" spans="1:20" ht="15" customHeight="1" x14ac:dyDescent="0.25">
      <c r="A684" s="126">
        <f>'05-2021'!A690</f>
        <v>44345.29166666502</v>
      </c>
      <c r="B684" s="181">
        <v>201.1</v>
      </c>
      <c r="C684" s="182">
        <v>3649.9650000000001</v>
      </c>
      <c r="D684" s="177">
        <v>18.068999999999999</v>
      </c>
      <c r="E684" s="182">
        <v>327.94900000000001</v>
      </c>
      <c r="F684" s="179">
        <f t="shared" si="133"/>
        <v>183.03100000000001</v>
      </c>
      <c r="G684" s="179">
        <f t="shared" si="134"/>
        <v>3322.0160000000001</v>
      </c>
      <c r="H684" s="142">
        <f>'05-2021'!P690</f>
        <v>42.75</v>
      </c>
      <c r="I684" s="180">
        <f t="shared" si="135"/>
        <v>140.28100000000001</v>
      </c>
      <c r="J684" s="143">
        <f t="shared" si="136"/>
        <v>18.150018302910436</v>
      </c>
      <c r="K684" s="241">
        <v>2.88</v>
      </c>
      <c r="L684" s="144">
        <f t="shared" si="137"/>
        <v>38.052</v>
      </c>
      <c r="M684" s="143">
        <f t="shared" si="139"/>
        <v>39.467726077497858</v>
      </c>
      <c r="N684" s="143">
        <f t="shared" si="140"/>
        <v>0</v>
      </c>
      <c r="O684" s="143">
        <f t="shared" si="141"/>
        <v>21.206728953433903</v>
      </c>
      <c r="P684" s="143">
        <f t="shared" si="142"/>
        <v>29.301283654346502</v>
      </c>
      <c r="Q684" s="143">
        <f t="shared" si="143"/>
        <v>0</v>
      </c>
      <c r="R684" s="143">
        <f t="shared" si="138"/>
        <v>39.467726077497858</v>
      </c>
      <c r="S684" s="140">
        <f t="shared" si="146"/>
        <v>0</v>
      </c>
      <c r="T684" s="145">
        <f t="shared" si="147"/>
        <v>0</v>
      </c>
    </row>
    <row r="685" spans="1:20" ht="15" customHeight="1" x14ac:dyDescent="0.25">
      <c r="A685" s="126">
        <f>'05-2021'!A691</f>
        <v>44345.333333331684</v>
      </c>
      <c r="B685" s="181">
        <v>191.887</v>
      </c>
      <c r="C685" s="182">
        <v>3582.2653730000002</v>
      </c>
      <c r="D685" s="177">
        <v>0</v>
      </c>
      <c r="E685" s="182">
        <v>0</v>
      </c>
      <c r="F685" s="179">
        <f t="shared" si="133"/>
        <v>191.887</v>
      </c>
      <c r="G685" s="179">
        <f t="shared" si="134"/>
        <v>3582.2653730000002</v>
      </c>
      <c r="H685" s="142">
        <f>'05-2021'!P691</f>
        <v>58.660000000000025</v>
      </c>
      <c r="I685" s="180">
        <f t="shared" si="135"/>
        <v>133.22699999999998</v>
      </c>
      <c r="J685" s="143">
        <f t="shared" si="136"/>
        <v>18.668619411424434</v>
      </c>
      <c r="K685" s="241">
        <v>2.88</v>
      </c>
      <c r="L685" s="144">
        <f t="shared" si="137"/>
        <v>38.052</v>
      </c>
      <c r="M685" s="143">
        <f t="shared" si="139"/>
        <v>39.467726077497858</v>
      </c>
      <c r="N685" s="143">
        <f t="shared" si="140"/>
        <v>0</v>
      </c>
      <c r="O685" s="143">
        <f t="shared" si="141"/>
        <v>21.206728953433903</v>
      </c>
      <c r="P685" s="143">
        <f t="shared" si="142"/>
        <v>29.301283654346502</v>
      </c>
      <c r="Q685" s="143">
        <f t="shared" si="143"/>
        <v>0</v>
      </c>
      <c r="R685" s="143">
        <f t="shared" si="138"/>
        <v>39.467726077497858</v>
      </c>
      <c r="S685" s="140">
        <f t="shared" si="146"/>
        <v>0</v>
      </c>
      <c r="T685" s="145">
        <f t="shared" si="147"/>
        <v>0</v>
      </c>
    </row>
    <row r="686" spans="1:20" ht="15" customHeight="1" x14ac:dyDescent="0.25">
      <c r="A686" s="126">
        <f>'05-2021'!A692</f>
        <v>44345.374999998348</v>
      </c>
      <c r="B686" s="181">
        <v>240.2</v>
      </c>
      <c r="C686" s="182">
        <v>5245.9679999999998</v>
      </c>
      <c r="D686" s="177">
        <v>31.966000000000001</v>
      </c>
      <c r="E686" s="182">
        <v>698.14200000000005</v>
      </c>
      <c r="F686" s="179">
        <f t="shared" si="133"/>
        <v>208.23399999999998</v>
      </c>
      <c r="G686" s="179">
        <f t="shared" si="134"/>
        <v>4547.826</v>
      </c>
      <c r="H686" s="142">
        <f>'05-2021'!P692</f>
        <v>70.45999999999998</v>
      </c>
      <c r="I686" s="180">
        <f t="shared" si="135"/>
        <v>137.774</v>
      </c>
      <c r="J686" s="143">
        <f t="shared" si="136"/>
        <v>21.839978101558824</v>
      </c>
      <c r="K686" s="241">
        <v>2.88</v>
      </c>
      <c r="L686" s="144">
        <f t="shared" si="137"/>
        <v>38.052</v>
      </c>
      <c r="M686" s="143">
        <f t="shared" si="139"/>
        <v>39.467726077497858</v>
      </c>
      <c r="N686" s="143">
        <f t="shared" si="140"/>
        <v>0</v>
      </c>
      <c r="O686" s="143">
        <f t="shared" si="141"/>
        <v>21.206728953433903</v>
      </c>
      <c r="P686" s="143">
        <f t="shared" si="142"/>
        <v>29.301283654346502</v>
      </c>
      <c r="Q686" s="143">
        <f t="shared" si="143"/>
        <v>0</v>
      </c>
      <c r="R686" s="143">
        <f t="shared" si="138"/>
        <v>39.467726077497858</v>
      </c>
      <c r="S686" s="140">
        <f t="shared" si="146"/>
        <v>0</v>
      </c>
      <c r="T686" s="145">
        <f t="shared" si="147"/>
        <v>0</v>
      </c>
    </row>
    <row r="687" spans="1:20" ht="15" customHeight="1" x14ac:dyDescent="0.25">
      <c r="A687" s="126">
        <f>'05-2021'!A693</f>
        <v>44345.416666665013</v>
      </c>
      <c r="B687" s="181">
        <v>232.03100000000001</v>
      </c>
      <c r="C687" s="182">
        <v>5484.1023859999996</v>
      </c>
      <c r="D687" s="177">
        <v>0</v>
      </c>
      <c r="E687" s="182">
        <v>0</v>
      </c>
      <c r="F687" s="179">
        <f t="shared" si="133"/>
        <v>232.03100000000001</v>
      </c>
      <c r="G687" s="179">
        <f t="shared" si="134"/>
        <v>5484.1023859999996</v>
      </c>
      <c r="H687" s="142">
        <f>'05-2021'!P693</f>
        <v>101.83999999999992</v>
      </c>
      <c r="I687" s="180">
        <f t="shared" si="135"/>
        <v>130.19100000000009</v>
      </c>
      <c r="J687" s="143">
        <f t="shared" si="136"/>
        <v>23.635214199826745</v>
      </c>
      <c r="K687" s="241">
        <v>2.88</v>
      </c>
      <c r="L687" s="144">
        <f t="shared" si="137"/>
        <v>38.052</v>
      </c>
      <c r="M687" s="143">
        <f t="shared" si="139"/>
        <v>39.467726077497858</v>
      </c>
      <c r="N687" s="143">
        <f t="shared" si="140"/>
        <v>0</v>
      </c>
      <c r="O687" s="143">
        <f t="shared" si="141"/>
        <v>21.206728953433903</v>
      </c>
      <c r="P687" s="143">
        <f t="shared" si="142"/>
        <v>29.301283654346502</v>
      </c>
      <c r="Q687" s="143">
        <f t="shared" si="143"/>
        <v>0</v>
      </c>
      <c r="R687" s="143">
        <f t="shared" si="138"/>
        <v>39.467726077497858</v>
      </c>
      <c r="S687" s="140">
        <f t="shared" si="146"/>
        <v>0</v>
      </c>
      <c r="T687" s="145">
        <f t="shared" si="147"/>
        <v>0</v>
      </c>
    </row>
    <row r="688" spans="1:20" ht="15" customHeight="1" x14ac:dyDescent="0.25">
      <c r="A688" s="126">
        <f>'05-2021'!A694</f>
        <v>44345.458333331677</v>
      </c>
      <c r="B688" s="181">
        <v>256.7</v>
      </c>
      <c r="C688" s="182">
        <v>6258.3459999999995</v>
      </c>
      <c r="D688" s="177">
        <v>12.257</v>
      </c>
      <c r="E688" s="182">
        <v>298.81599999999997</v>
      </c>
      <c r="F688" s="179">
        <f t="shared" si="133"/>
        <v>244.44299999999998</v>
      </c>
      <c r="G688" s="179">
        <f t="shared" si="134"/>
        <v>5959.53</v>
      </c>
      <c r="H688" s="142">
        <f>'05-2021'!P694</f>
        <v>113.59000000000003</v>
      </c>
      <c r="I688" s="180">
        <f t="shared" si="135"/>
        <v>130.85299999999995</v>
      </c>
      <c r="J688" s="143">
        <f t="shared" si="136"/>
        <v>24.380039518415337</v>
      </c>
      <c r="K688" s="241">
        <v>2.88</v>
      </c>
      <c r="L688" s="144">
        <f t="shared" si="137"/>
        <v>38.052</v>
      </c>
      <c r="M688" s="143">
        <f t="shared" si="139"/>
        <v>39.467726077497858</v>
      </c>
      <c r="N688" s="143">
        <f t="shared" si="140"/>
        <v>0</v>
      </c>
      <c r="O688" s="143">
        <f t="shared" si="141"/>
        <v>21.206728953433903</v>
      </c>
      <c r="P688" s="143">
        <f t="shared" si="142"/>
        <v>29.301283654346502</v>
      </c>
      <c r="Q688" s="143">
        <f t="shared" si="143"/>
        <v>0</v>
      </c>
      <c r="R688" s="143">
        <f t="shared" si="138"/>
        <v>39.467726077497858</v>
      </c>
      <c r="S688" s="140">
        <f t="shared" si="146"/>
        <v>0</v>
      </c>
      <c r="T688" s="145">
        <f t="shared" si="147"/>
        <v>0</v>
      </c>
    </row>
    <row r="689" spans="1:20" ht="15" customHeight="1" x14ac:dyDescent="0.25">
      <c r="A689" s="126">
        <f>'05-2021'!A695</f>
        <v>44345.499999998341</v>
      </c>
      <c r="B689" s="181">
        <v>248.2</v>
      </c>
      <c r="C689" s="182">
        <v>6046.152</v>
      </c>
      <c r="D689" s="177">
        <v>0.52700000000000002</v>
      </c>
      <c r="E689" s="182">
        <v>12.843</v>
      </c>
      <c r="F689" s="179">
        <f t="shared" si="133"/>
        <v>247.673</v>
      </c>
      <c r="G689" s="179">
        <f t="shared" si="134"/>
        <v>6033.3090000000002</v>
      </c>
      <c r="H689" s="142">
        <f>'05-2021'!P695</f>
        <v>120.56000000000006</v>
      </c>
      <c r="I689" s="180">
        <f t="shared" si="135"/>
        <v>127.11299999999994</v>
      </c>
      <c r="J689" s="143">
        <f t="shared" si="136"/>
        <v>24.359978681568037</v>
      </c>
      <c r="K689" s="241">
        <v>2.88</v>
      </c>
      <c r="L689" s="144">
        <f t="shared" si="137"/>
        <v>38.052</v>
      </c>
      <c r="M689" s="143">
        <f t="shared" si="139"/>
        <v>39.467726077497858</v>
      </c>
      <c r="N689" s="143">
        <f t="shared" si="140"/>
        <v>0</v>
      </c>
      <c r="O689" s="143">
        <f t="shared" si="141"/>
        <v>21.206728953433903</v>
      </c>
      <c r="P689" s="143">
        <f t="shared" si="142"/>
        <v>29.301283654346502</v>
      </c>
      <c r="Q689" s="143">
        <f t="shared" si="143"/>
        <v>0</v>
      </c>
      <c r="R689" s="143">
        <f t="shared" si="138"/>
        <v>39.467726077497858</v>
      </c>
      <c r="S689" s="140">
        <f t="shared" si="146"/>
        <v>0</v>
      </c>
      <c r="T689" s="145">
        <f t="shared" si="147"/>
        <v>0</v>
      </c>
    </row>
    <row r="690" spans="1:20" ht="15" customHeight="1" x14ac:dyDescent="0.25">
      <c r="A690" s="126">
        <f>'05-2021'!A696</f>
        <v>44345.541666665005</v>
      </c>
      <c r="B690" s="181">
        <v>250.71100000000001</v>
      </c>
      <c r="C690" s="182">
        <v>5766.9055589999998</v>
      </c>
      <c r="D690" s="177">
        <v>0</v>
      </c>
      <c r="E690" s="182">
        <v>0</v>
      </c>
      <c r="F690" s="179">
        <f t="shared" si="133"/>
        <v>250.71100000000001</v>
      </c>
      <c r="G690" s="179">
        <f t="shared" si="134"/>
        <v>5766.9055589999998</v>
      </c>
      <c r="H690" s="142">
        <f>'05-2021'!P696</f>
        <v>121.89999999999998</v>
      </c>
      <c r="I690" s="180">
        <f t="shared" si="135"/>
        <v>128.81100000000004</v>
      </c>
      <c r="J690" s="143">
        <f t="shared" si="136"/>
        <v>23.002203967915246</v>
      </c>
      <c r="K690" s="241">
        <v>2.88</v>
      </c>
      <c r="L690" s="144">
        <f t="shared" si="137"/>
        <v>38.052</v>
      </c>
      <c r="M690" s="143">
        <f t="shared" si="139"/>
        <v>39.467726077497858</v>
      </c>
      <c r="N690" s="143">
        <f t="shared" si="140"/>
        <v>0</v>
      </c>
      <c r="O690" s="143">
        <f t="shared" si="141"/>
        <v>21.206728953433903</v>
      </c>
      <c r="P690" s="143">
        <f t="shared" si="142"/>
        <v>29.301283654346502</v>
      </c>
      <c r="Q690" s="143">
        <f t="shared" si="143"/>
        <v>0</v>
      </c>
      <c r="R690" s="143">
        <f t="shared" si="138"/>
        <v>39.467726077497858</v>
      </c>
      <c r="S690" s="140">
        <f t="shared" si="146"/>
        <v>0</v>
      </c>
      <c r="T690" s="145">
        <f t="shared" si="147"/>
        <v>0</v>
      </c>
    </row>
    <row r="691" spans="1:20" ht="15" customHeight="1" x14ac:dyDescent="0.25">
      <c r="A691" s="126">
        <f>'05-2021'!A697</f>
        <v>44345.58333333167</v>
      </c>
      <c r="B691" s="181">
        <v>261.8</v>
      </c>
      <c r="C691" s="182">
        <v>5866.9380000000001</v>
      </c>
      <c r="D691" s="177">
        <v>12.102</v>
      </c>
      <c r="E691" s="182">
        <v>271.20100000000002</v>
      </c>
      <c r="F691" s="179">
        <f t="shared" si="133"/>
        <v>249.69800000000001</v>
      </c>
      <c r="G691" s="179">
        <f t="shared" si="134"/>
        <v>5595.7370000000001</v>
      </c>
      <c r="H691" s="142">
        <f>'05-2021'!P697</f>
        <v>99.449999999999932</v>
      </c>
      <c r="I691" s="180">
        <f t="shared" si="135"/>
        <v>150.24800000000008</v>
      </c>
      <c r="J691" s="143">
        <f t="shared" si="136"/>
        <v>22.410019303318407</v>
      </c>
      <c r="K691" s="241">
        <v>2.88</v>
      </c>
      <c r="L691" s="144">
        <f t="shared" si="137"/>
        <v>38.052</v>
      </c>
      <c r="M691" s="143">
        <f t="shared" si="139"/>
        <v>39.467726077497858</v>
      </c>
      <c r="N691" s="143">
        <f t="shared" si="140"/>
        <v>0</v>
      </c>
      <c r="O691" s="143">
        <f t="shared" si="141"/>
        <v>21.206728953433903</v>
      </c>
      <c r="P691" s="143">
        <f t="shared" si="142"/>
        <v>29.301283654346502</v>
      </c>
      <c r="Q691" s="143">
        <f t="shared" si="143"/>
        <v>0</v>
      </c>
      <c r="R691" s="143">
        <f t="shared" si="138"/>
        <v>39.467726077497858</v>
      </c>
      <c r="S691" s="140">
        <f t="shared" si="146"/>
        <v>0</v>
      </c>
      <c r="T691" s="145">
        <f t="shared" si="147"/>
        <v>0</v>
      </c>
    </row>
    <row r="692" spans="1:20" ht="15" customHeight="1" x14ac:dyDescent="0.25">
      <c r="A692" s="126">
        <f>'05-2021'!A698</f>
        <v>44345.624999998334</v>
      </c>
      <c r="B692" s="181">
        <v>242.74099999999999</v>
      </c>
      <c r="C692" s="182">
        <v>5361.1923989999996</v>
      </c>
      <c r="D692" s="177">
        <v>0</v>
      </c>
      <c r="E692" s="182">
        <v>0</v>
      </c>
      <c r="F692" s="179">
        <f t="shared" si="133"/>
        <v>242.74099999999999</v>
      </c>
      <c r="G692" s="179">
        <f t="shared" si="134"/>
        <v>5361.1923989999996</v>
      </c>
      <c r="H692" s="142">
        <f>'05-2021'!P698</f>
        <v>99.410000000000082</v>
      </c>
      <c r="I692" s="180">
        <f t="shared" si="135"/>
        <v>143.3309999999999</v>
      </c>
      <c r="J692" s="143">
        <f t="shared" si="136"/>
        <v>22.08606044714325</v>
      </c>
      <c r="K692" s="241">
        <v>2.88</v>
      </c>
      <c r="L692" s="144">
        <f t="shared" si="137"/>
        <v>38.052</v>
      </c>
      <c r="M692" s="143">
        <f t="shared" si="139"/>
        <v>39.467726077497858</v>
      </c>
      <c r="N692" s="143">
        <f t="shared" si="140"/>
        <v>0</v>
      </c>
      <c r="O692" s="143">
        <f t="shared" si="141"/>
        <v>21.206728953433903</v>
      </c>
      <c r="P692" s="143">
        <f t="shared" si="142"/>
        <v>29.301283654346502</v>
      </c>
      <c r="Q692" s="143">
        <f t="shared" si="143"/>
        <v>0</v>
      </c>
      <c r="R692" s="143">
        <f t="shared" si="138"/>
        <v>39.467726077497858</v>
      </c>
      <c r="S692" s="140">
        <f t="shared" si="146"/>
        <v>0</v>
      </c>
      <c r="T692" s="145">
        <f t="shared" si="147"/>
        <v>0</v>
      </c>
    </row>
    <row r="693" spans="1:20" ht="15" customHeight="1" x14ac:dyDescent="0.25">
      <c r="A693" s="126">
        <f>'05-2021'!A699</f>
        <v>44345.666666664998</v>
      </c>
      <c r="B693" s="181">
        <v>248.84699999999998</v>
      </c>
      <c r="C693" s="182">
        <v>5357.2966129999995</v>
      </c>
      <c r="D693" s="177">
        <v>0</v>
      </c>
      <c r="E693" s="182">
        <v>0</v>
      </c>
      <c r="F693" s="179">
        <f t="shared" si="133"/>
        <v>248.84699999999998</v>
      </c>
      <c r="G693" s="179">
        <f t="shared" si="134"/>
        <v>5357.2966129999995</v>
      </c>
      <c r="H693" s="142">
        <f>'05-2021'!P699</f>
        <v>93.87</v>
      </c>
      <c r="I693" s="180">
        <f t="shared" si="135"/>
        <v>154.97699999999998</v>
      </c>
      <c r="J693" s="143">
        <f t="shared" si="136"/>
        <v>21.528475782308004</v>
      </c>
      <c r="K693" s="241">
        <v>2.88</v>
      </c>
      <c r="L693" s="144">
        <f t="shared" si="137"/>
        <v>38.052</v>
      </c>
      <c r="M693" s="143">
        <f t="shared" si="139"/>
        <v>39.467726077497858</v>
      </c>
      <c r="N693" s="143">
        <f t="shared" si="140"/>
        <v>0</v>
      </c>
      <c r="O693" s="143">
        <f t="shared" si="141"/>
        <v>21.206728953433903</v>
      </c>
      <c r="P693" s="143">
        <f t="shared" si="142"/>
        <v>29.301283654346502</v>
      </c>
      <c r="Q693" s="143">
        <f t="shared" si="143"/>
        <v>0</v>
      </c>
      <c r="R693" s="143">
        <f t="shared" si="138"/>
        <v>39.467726077497858</v>
      </c>
      <c r="S693" s="140">
        <f t="shared" si="146"/>
        <v>0</v>
      </c>
      <c r="T693" s="145">
        <f t="shared" si="147"/>
        <v>0</v>
      </c>
    </row>
    <row r="694" spans="1:20" ht="15" customHeight="1" x14ac:dyDescent="0.25">
      <c r="A694" s="126">
        <f>'05-2021'!A700</f>
        <v>44345.708333331662</v>
      </c>
      <c r="B694" s="181">
        <v>248.7</v>
      </c>
      <c r="C694" s="182">
        <v>5543.5230000000001</v>
      </c>
      <c r="D694" s="177">
        <v>2.3450000000000002</v>
      </c>
      <c r="E694" s="182">
        <v>52.279000000000003</v>
      </c>
      <c r="F694" s="179">
        <f t="shared" si="133"/>
        <v>246.35499999999999</v>
      </c>
      <c r="G694" s="179">
        <f t="shared" si="134"/>
        <v>5491.2439999999997</v>
      </c>
      <c r="H694" s="142">
        <f>'05-2021'!P700</f>
        <v>82.289999999999964</v>
      </c>
      <c r="I694" s="180">
        <f t="shared" si="135"/>
        <v>164.06500000000003</v>
      </c>
      <c r="J694" s="143">
        <f t="shared" si="136"/>
        <v>22.289963670313167</v>
      </c>
      <c r="K694" s="241">
        <v>2.88</v>
      </c>
      <c r="L694" s="144">
        <f t="shared" si="137"/>
        <v>38.052</v>
      </c>
      <c r="M694" s="143">
        <f t="shared" si="139"/>
        <v>39.467726077497858</v>
      </c>
      <c r="N694" s="143">
        <f t="shared" si="140"/>
        <v>0</v>
      </c>
      <c r="O694" s="143">
        <f t="shared" si="141"/>
        <v>21.206728953433903</v>
      </c>
      <c r="P694" s="143">
        <f t="shared" si="142"/>
        <v>29.301283654346502</v>
      </c>
      <c r="Q694" s="143">
        <f t="shared" si="143"/>
        <v>0</v>
      </c>
      <c r="R694" s="143">
        <f t="shared" si="138"/>
        <v>39.467726077497858</v>
      </c>
      <c r="S694" s="140">
        <f t="shared" si="146"/>
        <v>0</v>
      </c>
      <c r="T694" s="145">
        <f t="shared" si="147"/>
        <v>0</v>
      </c>
    </row>
    <row r="695" spans="1:20" ht="15" customHeight="1" x14ac:dyDescent="0.25">
      <c r="A695" s="126">
        <f>'05-2021'!A701</f>
        <v>44345.749999998327</v>
      </c>
      <c r="B695" s="181">
        <v>257.2</v>
      </c>
      <c r="C695" s="182">
        <v>5979.9</v>
      </c>
      <c r="D695" s="177">
        <v>8.7330000000000005</v>
      </c>
      <c r="E695" s="182">
        <v>203.03299999999999</v>
      </c>
      <c r="F695" s="179">
        <f t="shared" si="133"/>
        <v>248.46699999999998</v>
      </c>
      <c r="G695" s="179">
        <f t="shared" si="134"/>
        <v>5776.8669999999993</v>
      </c>
      <c r="H695" s="142">
        <f>'05-2021'!P701</f>
        <v>0</v>
      </c>
      <c r="I695" s="180">
        <f t="shared" si="135"/>
        <v>248.46699999999998</v>
      </c>
      <c r="J695" s="143">
        <f t="shared" si="136"/>
        <v>23.250037228283833</v>
      </c>
      <c r="K695" s="241">
        <v>2.88</v>
      </c>
      <c r="L695" s="144">
        <f t="shared" si="137"/>
        <v>38.052</v>
      </c>
      <c r="M695" s="143">
        <f t="shared" si="139"/>
        <v>39.467726077497858</v>
      </c>
      <c r="N695" s="143">
        <f t="shared" si="140"/>
        <v>0</v>
      </c>
      <c r="O695" s="143">
        <f t="shared" si="141"/>
        <v>21.206728953433903</v>
      </c>
      <c r="P695" s="143">
        <f t="shared" si="142"/>
        <v>29.301283654346502</v>
      </c>
      <c r="Q695" s="143">
        <f t="shared" si="143"/>
        <v>0</v>
      </c>
      <c r="R695" s="143">
        <f t="shared" si="138"/>
        <v>39.467726077497858</v>
      </c>
      <c r="S695" s="140">
        <f t="shared" si="146"/>
        <v>0</v>
      </c>
      <c r="T695" s="145">
        <f t="shared" si="147"/>
        <v>0</v>
      </c>
    </row>
    <row r="696" spans="1:20" ht="15" customHeight="1" x14ac:dyDescent="0.25">
      <c r="A696" s="126">
        <f>'05-2021'!A702</f>
        <v>44345.791666664991</v>
      </c>
      <c r="B696" s="181">
        <v>252.42</v>
      </c>
      <c r="C696" s="182">
        <v>5883.4281599999995</v>
      </c>
      <c r="D696" s="177">
        <v>0</v>
      </c>
      <c r="E696" s="182">
        <v>0</v>
      </c>
      <c r="F696" s="179">
        <f t="shared" si="133"/>
        <v>252.42</v>
      </c>
      <c r="G696" s="179">
        <f t="shared" si="134"/>
        <v>5883.4281599999995</v>
      </c>
      <c r="H696" s="142">
        <f>'05-2021'!P702</f>
        <v>73.189999999999941</v>
      </c>
      <c r="I696" s="180">
        <f t="shared" si="135"/>
        <v>179.23000000000005</v>
      </c>
      <c r="J696" s="143">
        <f t="shared" si="136"/>
        <v>23.308090325647729</v>
      </c>
      <c r="K696" s="241">
        <v>2.88</v>
      </c>
      <c r="L696" s="144">
        <f t="shared" si="137"/>
        <v>38.052</v>
      </c>
      <c r="M696" s="143">
        <f t="shared" si="139"/>
        <v>39.467726077497858</v>
      </c>
      <c r="N696" s="143">
        <f t="shared" si="140"/>
        <v>0</v>
      </c>
      <c r="O696" s="143">
        <f t="shared" si="141"/>
        <v>21.206728953433903</v>
      </c>
      <c r="P696" s="143">
        <f t="shared" si="142"/>
        <v>29.301283654346502</v>
      </c>
      <c r="Q696" s="143">
        <f t="shared" si="143"/>
        <v>0</v>
      </c>
      <c r="R696" s="143">
        <f t="shared" si="138"/>
        <v>39.467726077497858</v>
      </c>
      <c r="S696" s="140">
        <f t="shared" si="146"/>
        <v>0</v>
      </c>
      <c r="T696" s="145">
        <f t="shared" si="147"/>
        <v>0</v>
      </c>
    </row>
    <row r="697" spans="1:20" ht="15" customHeight="1" x14ac:dyDescent="0.25">
      <c r="A697" s="126">
        <f>'05-2021'!A703</f>
        <v>44345.833333331655</v>
      </c>
      <c r="B697" s="181">
        <v>254.99199999999999</v>
      </c>
      <c r="C697" s="182">
        <v>5890.0600720000002</v>
      </c>
      <c r="D697" s="177">
        <v>0</v>
      </c>
      <c r="E697" s="182">
        <v>0</v>
      </c>
      <c r="F697" s="179">
        <f t="shared" si="133"/>
        <v>254.99199999999999</v>
      </c>
      <c r="G697" s="179">
        <f t="shared" si="134"/>
        <v>5890.0600720000002</v>
      </c>
      <c r="H697" s="142">
        <f>'05-2021'!P703</f>
        <v>95.369999999999891</v>
      </c>
      <c r="I697" s="180">
        <f t="shared" si="135"/>
        <v>159.6220000000001</v>
      </c>
      <c r="J697" s="143">
        <f t="shared" si="136"/>
        <v>23.098999466649936</v>
      </c>
      <c r="K697" s="241">
        <v>2.88</v>
      </c>
      <c r="L697" s="144">
        <f t="shared" si="137"/>
        <v>38.052</v>
      </c>
      <c r="M697" s="143">
        <f t="shared" si="139"/>
        <v>39.467726077497858</v>
      </c>
      <c r="N697" s="143">
        <f t="shared" si="140"/>
        <v>0</v>
      </c>
      <c r="O697" s="143">
        <f t="shared" si="141"/>
        <v>21.206728953433903</v>
      </c>
      <c r="P697" s="143">
        <f t="shared" si="142"/>
        <v>29.301283654346502</v>
      </c>
      <c r="Q697" s="143">
        <f t="shared" si="143"/>
        <v>0</v>
      </c>
      <c r="R697" s="143">
        <f t="shared" si="138"/>
        <v>39.467726077497858</v>
      </c>
      <c r="S697" s="140">
        <f t="shared" si="146"/>
        <v>0</v>
      </c>
      <c r="T697" s="145">
        <f t="shared" si="147"/>
        <v>0</v>
      </c>
    </row>
    <row r="698" spans="1:20" ht="15" customHeight="1" x14ac:dyDescent="0.25">
      <c r="A698" s="126">
        <f>'05-2021'!A704</f>
        <v>44345.874999998319</v>
      </c>
      <c r="B698" s="181">
        <v>266.76499999999999</v>
      </c>
      <c r="C698" s="182">
        <v>6470.5357450000001</v>
      </c>
      <c r="D698" s="177">
        <v>0</v>
      </c>
      <c r="E698" s="182">
        <v>0</v>
      </c>
      <c r="F698" s="179">
        <f t="shared" si="133"/>
        <v>266.76499999999999</v>
      </c>
      <c r="G698" s="179">
        <f t="shared" si="134"/>
        <v>6470.5357450000001</v>
      </c>
      <c r="H698" s="142">
        <f>'05-2021'!P704</f>
        <v>107.78999999999996</v>
      </c>
      <c r="I698" s="180">
        <f t="shared" si="135"/>
        <v>158.97500000000002</v>
      </c>
      <c r="J698" s="143">
        <f t="shared" si="136"/>
        <v>24.255564804228442</v>
      </c>
      <c r="K698" s="241">
        <v>2.88</v>
      </c>
      <c r="L698" s="144">
        <f t="shared" si="137"/>
        <v>38.052</v>
      </c>
      <c r="M698" s="143">
        <f t="shared" si="139"/>
        <v>39.467726077497858</v>
      </c>
      <c r="N698" s="143">
        <f t="shared" si="140"/>
        <v>0</v>
      </c>
      <c r="O698" s="143">
        <f t="shared" si="141"/>
        <v>21.206728953433903</v>
      </c>
      <c r="P698" s="143">
        <f t="shared" si="142"/>
        <v>29.301283654346502</v>
      </c>
      <c r="Q698" s="143">
        <f t="shared" si="143"/>
        <v>0</v>
      </c>
      <c r="R698" s="143">
        <f t="shared" si="138"/>
        <v>39.467726077497858</v>
      </c>
      <c r="S698" s="140">
        <f t="shared" si="146"/>
        <v>0</v>
      </c>
      <c r="T698" s="145">
        <f t="shared" si="147"/>
        <v>0</v>
      </c>
    </row>
    <row r="699" spans="1:20" ht="15" customHeight="1" x14ac:dyDescent="0.25">
      <c r="A699" s="126">
        <f>'05-2021'!A705</f>
        <v>44345.916666664983</v>
      </c>
      <c r="B699" s="181">
        <v>269.077</v>
      </c>
      <c r="C699" s="182">
        <v>6518.4349700000002</v>
      </c>
      <c r="D699" s="177">
        <v>0</v>
      </c>
      <c r="E699" s="182">
        <v>0</v>
      </c>
      <c r="F699" s="179">
        <f t="shared" si="133"/>
        <v>269.077</v>
      </c>
      <c r="G699" s="179">
        <f t="shared" si="134"/>
        <v>6518.4349700000002</v>
      </c>
      <c r="H699" s="142">
        <f>'05-2021'!P705</f>
        <v>98.37</v>
      </c>
      <c r="I699" s="180">
        <f t="shared" si="135"/>
        <v>170.70699999999999</v>
      </c>
      <c r="J699" s="143">
        <f t="shared" si="136"/>
        <v>24.225165919049196</v>
      </c>
      <c r="K699" s="241">
        <v>2.88</v>
      </c>
      <c r="L699" s="144">
        <f t="shared" si="137"/>
        <v>38.052</v>
      </c>
      <c r="M699" s="143">
        <f t="shared" si="139"/>
        <v>39.467726077497858</v>
      </c>
      <c r="N699" s="143">
        <f t="shared" si="140"/>
        <v>0</v>
      </c>
      <c r="O699" s="143">
        <f t="shared" si="141"/>
        <v>21.206728953433903</v>
      </c>
      <c r="P699" s="143">
        <f t="shared" si="142"/>
        <v>29.301283654346502</v>
      </c>
      <c r="Q699" s="143">
        <f t="shared" si="143"/>
        <v>0</v>
      </c>
      <c r="R699" s="143">
        <f t="shared" si="138"/>
        <v>39.467726077497858</v>
      </c>
      <c r="S699" s="140">
        <f t="shared" si="146"/>
        <v>0</v>
      </c>
      <c r="T699" s="145">
        <f t="shared" si="147"/>
        <v>0</v>
      </c>
    </row>
    <row r="700" spans="1:20" ht="15" customHeight="1" x14ac:dyDescent="0.25">
      <c r="A700" s="126">
        <f>'05-2021'!A706</f>
        <v>44345.958333331648</v>
      </c>
      <c r="B700" s="181">
        <v>261.89800000000002</v>
      </c>
      <c r="C700" s="182">
        <v>5770.8952920000002</v>
      </c>
      <c r="D700" s="177">
        <v>0</v>
      </c>
      <c r="E700" s="182">
        <v>0</v>
      </c>
      <c r="F700" s="179">
        <f t="shared" si="133"/>
        <v>261.89800000000002</v>
      </c>
      <c r="G700" s="179">
        <f t="shared" si="134"/>
        <v>5770.8952920000002</v>
      </c>
      <c r="H700" s="142">
        <f>'05-2021'!P706</f>
        <v>111.34000000000003</v>
      </c>
      <c r="I700" s="180">
        <f t="shared" si="135"/>
        <v>150.55799999999999</v>
      </c>
      <c r="J700" s="143">
        <f t="shared" si="136"/>
        <v>22.034896379506524</v>
      </c>
      <c r="K700" s="241">
        <v>2.88</v>
      </c>
      <c r="L700" s="144">
        <f t="shared" si="137"/>
        <v>38.052</v>
      </c>
      <c r="M700" s="143">
        <f t="shared" si="139"/>
        <v>39.467726077497858</v>
      </c>
      <c r="N700" s="143">
        <f t="shared" si="140"/>
        <v>0</v>
      </c>
      <c r="O700" s="143">
        <f t="shared" si="141"/>
        <v>21.206728953433903</v>
      </c>
      <c r="P700" s="143">
        <f t="shared" si="142"/>
        <v>29.301283654346502</v>
      </c>
      <c r="Q700" s="143">
        <f t="shared" si="143"/>
        <v>0</v>
      </c>
      <c r="R700" s="143">
        <f t="shared" si="138"/>
        <v>39.467726077497858</v>
      </c>
      <c r="S700" s="140">
        <f t="shared" si="146"/>
        <v>0</v>
      </c>
      <c r="T700" s="145">
        <f t="shared" si="147"/>
        <v>0</v>
      </c>
    </row>
    <row r="701" spans="1:20" ht="15" customHeight="1" x14ac:dyDescent="0.25">
      <c r="A701" s="126">
        <f>'05-2021'!A707</f>
        <v>44345.999999998312</v>
      </c>
      <c r="B701" s="177">
        <v>238.87700000000001</v>
      </c>
      <c r="C701" s="178">
        <v>4883.1387500000001</v>
      </c>
      <c r="D701" s="177">
        <v>0</v>
      </c>
      <c r="E701" s="178">
        <v>0</v>
      </c>
      <c r="F701" s="179">
        <f t="shared" si="133"/>
        <v>238.87700000000001</v>
      </c>
      <c r="G701" s="179">
        <f t="shared" si="134"/>
        <v>4883.1387500000001</v>
      </c>
      <c r="H701" s="142">
        <f>'05-2021'!P707</f>
        <v>91.730000000000018</v>
      </c>
      <c r="I701" s="180">
        <f t="shared" si="135"/>
        <v>147.14699999999999</v>
      </c>
      <c r="J701" s="143">
        <f t="shared" si="136"/>
        <v>20.442063279428325</v>
      </c>
      <c r="K701" s="241">
        <v>2.88</v>
      </c>
      <c r="L701" s="144">
        <f t="shared" si="137"/>
        <v>38.052</v>
      </c>
      <c r="M701" s="143">
        <f t="shared" si="139"/>
        <v>39.467726077497858</v>
      </c>
      <c r="N701" s="143">
        <f t="shared" si="140"/>
        <v>0</v>
      </c>
      <c r="O701" s="143">
        <f t="shared" si="141"/>
        <v>21.206728953433903</v>
      </c>
      <c r="P701" s="143">
        <f t="shared" si="142"/>
        <v>29.301283654346502</v>
      </c>
      <c r="Q701" s="143">
        <f t="shared" si="143"/>
        <v>0</v>
      </c>
      <c r="R701" s="143">
        <f t="shared" si="138"/>
        <v>39.467726077497858</v>
      </c>
      <c r="S701" s="140">
        <f t="shared" si="146"/>
        <v>0</v>
      </c>
      <c r="T701" s="145">
        <f t="shared" si="147"/>
        <v>0</v>
      </c>
    </row>
    <row r="702" spans="1:20" ht="15" customHeight="1" x14ac:dyDescent="0.25">
      <c r="A702" s="126">
        <f>'05-2021'!A708</f>
        <v>44346.041666664976</v>
      </c>
      <c r="B702" s="177">
        <v>222.07899999999998</v>
      </c>
      <c r="C702" s="178">
        <v>3974.4624140000001</v>
      </c>
      <c r="D702" s="183">
        <v>0</v>
      </c>
      <c r="E702" s="178">
        <v>0</v>
      </c>
      <c r="F702" s="179">
        <f t="shared" si="133"/>
        <v>222.07899999999998</v>
      </c>
      <c r="G702" s="179">
        <f t="shared" si="134"/>
        <v>3974.4624140000001</v>
      </c>
      <c r="H702" s="142">
        <f>'05-2021'!P708</f>
        <v>66.150000000000034</v>
      </c>
      <c r="I702" s="180">
        <f t="shared" si="135"/>
        <v>155.92899999999995</v>
      </c>
      <c r="J702" s="143">
        <f t="shared" si="136"/>
        <v>17.896615231516716</v>
      </c>
      <c r="K702" s="241">
        <v>2.88</v>
      </c>
      <c r="L702" s="144">
        <f t="shared" si="137"/>
        <v>38.052</v>
      </c>
      <c r="M702" s="143">
        <f t="shared" si="139"/>
        <v>39.467726077497858</v>
      </c>
      <c r="N702" s="143">
        <f t="shared" si="140"/>
        <v>0</v>
      </c>
      <c r="O702" s="143">
        <f t="shared" si="141"/>
        <v>21.206728953433903</v>
      </c>
      <c r="P702" s="143">
        <f t="shared" si="142"/>
        <v>29.301283654346502</v>
      </c>
      <c r="Q702" s="143">
        <f t="shared" si="143"/>
        <v>0</v>
      </c>
      <c r="R702" s="143">
        <f t="shared" si="138"/>
        <v>39.467726077497858</v>
      </c>
      <c r="S702" s="140">
        <f t="shared" si="146"/>
        <v>0</v>
      </c>
      <c r="T702" s="145">
        <f t="shared" si="147"/>
        <v>0</v>
      </c>
    </row>
    <row r="703" spans="1:20" ht="15" customHeight="1" x14ac:dyDescent="0.25">
      <c r="A703" s="126">
        <f>'05-2021'!A709</f>
        <v>44346.08333333164</v>
      </c>
      <c r="B703" s="177">
        <v>212.30600000000001</v>
      </c>
      <c r="C703" s="178">
        <v>3751.2204320000001</v>
      </c>
      <c r="D703" s="177">
        <v>0</v>
      </c>
      <c r="E703" s="178">
        <v>0</v>
      </c>
      <c r="F703" s="179">
        <f t="shared" si="133"/>
        <v>212.30600000000001</v>
      </c>
      <c r="G703" s="179">
        <f t="shared" si="134"/>
        <v>3751.2204320000001</v>
      </c>
      <c r="H703" s="142">
        <f>'05-2021'!P709</f>
        <v>64.20999999999998</v>
      </c>
      <c r="I703" s="180">
        <f t="shared" si="135"/>
        <v>148.09600000000003</v>
      </c>
      <c r="J703" s="143">
        <f t="shared" si="136"/>
        <v>17.668932729173928</v>
      </c>
      <c r="K703" s="241">
        <v>2.88</v>
      </c>
      <c r="L703" s="144">
        <f t="shared" si="137"/>
        <v>38.052</v>
      </c>
      <c r="M703" s="143">
        <f t="shared" si="139"/>
        <v>39.467726077497858</v>
      </c>
      <c r="N703" s="143">
        <f t="shared" si="140"/>
        <v>0</v>
      </c>
      <c r="O703" s="143">
        <f t="shared" si="141"/>
        <v>21.206728953433903</v>
      </c>
      <c r="P703" s="143">
        <f t="shared" si="142"/>
        <v>29.301283654346502</v>
      </c>
      <c r="Q703" s="143">
        <f t="shared" si="143"/>
        <v>0</v>
      </c>
      <c r="R703" s="143">
        <f t="shared" si="138"/>
        <v>39.467726077497858</v>
      </c>
      <c r="S703" s="140">
        <f t="shared" si="146"/>
        <v>0</v>
      </c>
      <c r="T703" s="145">
        <f t="shared" si="147"/>
        <v>0</v>
      </c>
    </row>
    <row r="704" spans="1:20" ht="15" customHeight="1" x14ac:dyDescent="0.25">
      <c r="A704" s="126">
        <f>'05-2021'!A710</f>
        <v>44346.124999998305</v>
      </c>
      <c r="B704" s="177">
        <v>199.67700000000002</v>
      </c>
      <c r="C704" s="178">
        <v>3488.4772579999999</v>
      </c>
      <c r="D704" s="177">
        <v>0</v>
      </c>
      <c r="E704" s="178">
        <v>0</v>
      </c>
      <c r="F704" s="179">
        <f t="shared" si="133"/>
        <v>199.67700000000002</v>
      </c>
      <c r="G704" s="179">
        <f t="shared" si="134"/>
        <v>3488.4772579999999</v>
      </c>
      <c r="H704" s="142">
        <f>'05-2021'!P710</f>
        <v>62.729999999999961</v>
      </c>
      <c r="I704" s="180">
        <f t="shared" si="135"/>
        <v>136.94700000000006</v>
      </c>
      <c r="J704" s="143">
        <f t="shared" si="136"/>
        <v>17.470601311117452</v>
      </c>
      <c r="K704" s="241">
        <v>2.88</v>
      </c>
      <c r="L704" s="144">
        <f t="shared" si="137"/>
        <v>38.052</v>
      </c>
      <c r="M704" s="143">
        <f t="shared" si="139"/>
        <v>39.467726077497858</v>
      </c>
      <c r="N704" s="143">
        <f t="shared" si="140"/>
        <v>0</v>
      </c>
      <c r="O704" s="143">
        <f t="shared" si="141"/>
        <v>21.206728953433903</v>
      </c>
      <c r="P704" s="143">
        <f t="shared" si="142"/>
        <v>29.301283654346502</v>
      </c>
      <c r="Q704" s="143">
        <f t="shared" si="143"/>
        <v>0</v>
      </c>
      <c r="R704" s="143">
        <f t="shared" si="138"/>
        <v>39.467726077497858</v>
      </c>
      <c r="S704" s="140">
        <f t="shared" si="146"/>
        <v>0</v>
      </c>
      <c r="T704" s="145">
        <f t="shared" si="147"/>
        <v>0</v>
      </c>
    </row>
    <row r="705" spans="1:20" ht="15" customHeight="1" x14ac:dyDescent="0.25">
      <c r="A705" s="126">
        <f>'05-2021'!A711</f>
        <v>44346.166666664969</v>
      </c>
      <c r="B705" s="177">
        <v>200.756</v>
      </c>
      <c r="C705" s="178">
        <v>3372.1689159999996</v>
      </c>
      <c r="D705" s="177">
        <v>0</v>
      </c>
      <c r="E705" s="178">
        <v>0</v>
      </c>
      <c r="F705" s="179">
        <f t="shared" si="133"/>
        <v>200.756</v>
      </c>
      <c r="G705" s="179">
        <f t="shared" si="134"/>
        <v>3372.1689159999996</v>
      </c>
      <c r="H705" s="142">
        <f>'05-2021'!P711</f>
        <v>49.369999999999948</v>
      </c>
      <c r="I705" s="180">
        <f t="shared" si="135"/>
        <v>151.38600000000005</v>
      </c>
      <c r="J705" s="143">
        <f t="shared" si="136"/>
        <v>16.797350594751837</v>
      </c>
      <c r="K705" s="241">
        <v>2.88</v>
      </c>
      <c r="L705" s="144">
        <f t="shared" si="137"/>
        <v>38.052</v>
      </c>
      <c r="M705" s="143">
        <f t="shared" si="139"/>
        <v>39.467726077497858</v>
      </c>
      <c r="N705" s="143">
        <f t="shared" si="140"/>
        <v>0</v>
      </c>
      <c r="O705" s="143">
        <f t="shared" si="141"/>
        <v>21.206728953433903</v>
      </c>
      <c r="P705" s="143">
        <f t="shared" si="142"/>
        <v>29.301283654346502</v>
      </c>
      <c r="Q705" s="143">
        <f t="shared" si="143"/>
        <v>0</v>
      </c>
      <c r="R705" s="143">
        <f t="shared" si="138"/>
        <v>39.467726077497858</v>
      </c>
      <c r="S705" s="140">
        <f t="shared" si="146"/>
        <v>0</v>
      </c>
      <c r="T705" s="145">
        <f t="shared" si="147"/>
        <v>0</v>
      </c>
    </row>
    <row r="706" spans="1:20" ht="15" customHeight="1" x14ac:dyDescent="0.25">
      <c r="A706" s="126">
        <f>'05-2021'!A712</f>
        <v>44346.208333331633</v>
      </c>
      <c r="B706" s="177">
        <v>232.2</v>
      </c>
      <c r="C706" s="178">
        <v>3989.1959999999999</v>
      </c>
      <c r="D706" s="177">
        <v>31.146999999999998</v>
      </c>
      <c r="E706" s="178">
        <v>535.10199999999998</v>
      </c>
      <c r="F706" s="179">
        <f t="shared" si="133"/>
        <v>201.053</v>
      </c>
      <c r="G706" s="179">
        <f t="shared" si="134"/>
        <v>3454.0940000000001</v>
      </c>
      <c r="H706" s="142">
        <f>'05-2021'!P712</f>
        <v>0</v>
      </c>
      <c r="I706" s="180">
        <f t="shared" si="135"/>
        <v>201.053</v>
      </c>
      <c r="J706" s="143">
        <f t="shared" si="136"/>
        <v>17.180017209392549</v>
      </c>
      <c r="K706" s="241">
        <v>2.88</v>
      </c>
      <c r="L706" s="144">
        <f t="shared" si="137"/>
        <v>38.052</v>
      </c>
      <c r="M706" s="143">
        <f t="shared" si="139"/>
        <v>39.467726077497858</v>
      </c>
      <c r="N706" s="143">
        <f t="shared" si="140"/>
        <v>0</v>
      </c>
      <c r="O706" s="143">
        <f t="shared" si="141"/>
        <v>21.206728953433903</v>
      </c>
      <c r="P706" s="143">
        <f t="shared" si="142"/>
        <v>29.301283654346502</v>
      </c>
      <c r="Q706" s="143">
        <f t="shared" si="143"/>
        <v>0</v>
      </c>
      <c r="R706" s="143">
        <f t="shared" si="138"/>
        <v>39.467726077497858</v>
      </c>
      <c r="S706" s="140">
        <f t="shared" si="146"/>
        <v>0</v>
      </c>
      <c r="T706" s="145">
        <f t="shared" si="147"/>
        <v>0</v>
      </c>
    </row>
    <row r="707" spans="1:20" ht="15" customHeight="1" x14ac:dyDescent="0.25">
      <c r="A707" s="126">
        <f>'05-2021'!A713</f>
        <v>44346.249999998297</v>
      </c>
      <c r="B707" s="177">
        <v>226.3</v>
      </c>
      <c r="C707" s="178">
        <v>3887.8339999999998</v>
      </c>
      <c r="D707" s="177">
        <v>20.756</v>
      </c>
      <c r="E707" s="178">
        <v>356.58800000000002</v>
      </c>
      <c r="F707" s="179">
        <f t="shared" si="133"/>
        <v>205.54400000000001</v>
      </c>
      <c r="G707" s="179">
        <f t="shared" si="134"/>
        <v>3531.2459999999996</v>
      </c>
      <c r="H707" s="142">
        <f>'05-2021'!P713</f>
        <v>28.649999999999977</v>
      </c>
      <c r="I707" s="180">
        <f t="shared" si="135"/>
        <v>176.89400000000003</v>
      </c>
      <c r="J707" s="143">
        <f t="shared" si="136"/>
        <v>17.180000389211067</v>
      </c>
      <c r="K707" s="241">
        <v>2.88</v>
      </c>
      <c r="L707" s="144">
        <f t="shared" si="137"/>
        <v>38.052</v>
      </c>
      <c r="M707" s="143">
        <f t="shared" si="139"/>
        <v>39.467726077497858</v>
      </c>
      <c r="N707" s="143">
        <f t="shared" si="140"/>
        <v>0</v>
      </c>
      <c r="O707" s="143">
        <f t="shared" si="141"/>
        <v>21.206728953433903</v>
      </c>
      <c r="P707" s="143">
        <f t="shared" si="142"/>
        <v>29.301283654346502</v>
      </c>
      <c r="Q707" s="143">
        <f t="shared" si="143"/>
        <v>0</v>
      </c>
      <c r="R707" s="143">
        <f t="shared" si="138"/>
        <v>39.467726077497858</v>
      </c>
      <c r="S707" s="140">
        <f t="shared" si="146"/>
        <v>0</v>
      </c>
      <c r="T707" s="145">
        <f t="shared" si="147"/>
        <v>0</v>
      </c>
    </row>
    <row r="708" spans="1:20" ht="15" customHeight="1" x14ac:dyDescent="0.25">
      <c r="A708" s="126">
        <f>'05-2021'!A714</f>
        <v>44346.291666664962</v>
      </c>
      <c r="B708" s="177">
        <v>240.7</v>
      </c>
      <c r="C708" s="178">
        <v>4156.8890000000001</v>
      </c>
      <c r="D708" s="177">
        <v>33.393999999999998</v>
      </c>
      <c r="E708" s="178">
        <v>576.721</v>
      </c>
      <c r="F708" s="179">
        <f t="shared" si="133"/>
        <v>207.30599999999998</v>
      </c>
      <c r="G708" s="179">
        <f t="shared" si="134"/>
        <v>3580.1680000000001</v>
      </c>
      <c r="H708" s="142">
        <f>'05-2021'!P714</f>
        <v>0</v>
      </c>
      <c r="I708" s="180">
        <f t="shared" si="135"/>
        <v>207.30599999999998</v>
      </c>
      <c r="J708" s="143">
        <f t="shared" si="136"/>
        <v>17.269968066529675</v>
      </c>
      <c r="K708" s="241">
        <v>2.88</v>
      </c>
      <c r="L708" s="144">
        <f t="shared" si="137"/>
        <v>38.052</v>
      </c>
      <c r="M708" s="143">
        <f t="shared" si="139"/>
        <v>39.467726077497858</v>
      </c>
      <c r="N708" s="143">
        <f t="shared" si="140"/>
        <v>0</v>
      </c>
      <c r="O708" s="143">
        <f t="shared" si="141"/>
        <v>21.206728953433903</v>
      </c>
      <c r="P708" s="143">
        <f t="shared" si="142"/>
        <v>29.301283654346502</v>
      </c>
      <c r="Q708" s="143">
        <f t="shared" si="143"/>
        <v>0</v>
      </c>
      <c r="R708" s="143">
        <f t="shared" si="138"/>
        <v>39.467726077497858</v>
      </c>
      <c r="S708" s="140">
        <f t="shared" si="146"/>
        <v>0</v>
      </c>
      <c r="T708" s="145">
        <f t="shared" si="147"/>
        <v>0</v>
      </c>
    </row>
    <row r="709" spans="1:20" ht="15" customHeight="1" x14ac:dyDescent="0.25">
      <c r="A709" s="126">
        <f>'05-2021'!A715</f>
        <v>44346.333333331626</v>
      </c>
      <c r="B709" s="177">
        <v>230.1</v>
      </c>
      <c r="C709" s="178">
        <v>4040.556</v>
      </c>
      <c r="D709" s="177">
        <v>15.135999999999999</v>
      </c>
      <c r="E709" s="178">
        <v>265.79500000000002</v>
      </c>
      <c r="F709" s="179">
        <f t="shared" si="133"/>
        <v>214.964</v>
      </c>
      <c r="G709" s="179">
        <f t="shared" si="134"/>
        <v>3774.761</v>
      </c>
      <c r="H709" s="142">
        <f>'05-2021'!P715</f>
        <v>17.069999999999936</v>
      </c>
      <c r="I709" s="180">
        <f t="shared" si="135"/>
        <v>197.89400000000006</v>
      </c>
      <c r="J709" s="143">
        <f t="shared" si="136"/>
        <v>17.559968180718631</v>
      </c>
      <c r="K709" s="241">
        <v>2.88</v>
      </c>
      <c r="L709" s="144">
        <f t="shared" si="137"/>
        <v>38.052</v>
      </c>
      <c r="M709" s="143">
        <f t="shared" si="139"/>
        <v>39.467726077497858</v>
      </c>
      <c r="N709" s="143">
        <f t="shared" si="140"/>
        <v>0</v>
      </c>
      <c r="O709" s="143">
        <f t="shared" si="141"/>
        <v>21.206728953433903</v>
      </c>
      <c r="P709" s="143">
        <f t="shared" si="142"/>
        <v>29.301283654346502</v>
      </c>
      <c r="Q709" s="143">
        <f t="shared" si="143"/>
        <v>0</v>
      </c>
      <c r="R709" s="143">
        <f t="shared" si="138"/>
        <v>39.467726077497858</v>
      </c>
      <c r="S709" s="140">
        <f t="shared" si="146"/>
        <v>0</v>
      </c>
      <c r="T709" s="145">
        <f t="shared" si="147"/>
        <v>0</v>
      </c>
    </row>
    <row r="710" spans="1:20" ht="15" customHeight="1" x14ac:dyDescent="0.25">
      <c r="A710" s="126">
        <f>'05-2021'!A716</f>
        <v>44346.37499999829</v>
      </c>
      <c r="B710" s="177">
        <v>277.7</v>
      </c>
      <c r="C710" s="178">
        <v>5437.366</v>
      </c>
      <c r="D710" s="177">
        <v>40.073</v>
      </c>
      <c r="E710" s="178">
        <v>784.625</v>
      </c>
      <c r="F710" s="179">
        <f t="shared" si="133"/>
        <v>237.62699999999998</v>
      </c>
      <c r="G710" s="179">
        <f t="shared" si="134"/>
        <v>4652.741</v>
      </c>
      <c r="H710" s="142">
        <f>'05-2021'!P716</f>
        <v>23.939999999999941</v>
      </c>
      <c r="I710" s="180">
        <f t="shared" si="135"/>
        <v>213.68700000000004</v>
      </c>
      <c r="J710" s="143">
        <f t="shared" si="136"/>
        <v>19.580018263917822</v>
      </c>
      <c r="K710" s="241">
        <v>2.88</v>
      </c>
      <c r="L710" s="144">
        <f t="shared" si="137"/>
        <v>38.052</v>
      </c>
      <c r="M710" s="143">
        <f t="shared" si="139"/>
        <v>39.467726077497858</v>
      </c>
      <c r="N710" s="143">
        <f t="shared" si="140"/>
        <v>0</v>
      </c>
      <c r="O710" s="143">
        <f t="shared" si="141"/>
        <v>21.206728953433903</v>
      </c>
      <c r="P710" s="143">
        <f t="shared" si="142"/>
        <v>29.301283654346502</v>
      </c>
      <c r="Q710" s="143">
        <f t="shared" si="143"/>
        <v>0</v>
      </c>
      <c r="R710" s="143">
        <f t="shared" si="138"/>
        <v>39.467726077497858</v>
      </c>
      <c r="S710" s="140">
        <f t="shared" si="146"/>
        <v>0</v>
      </c>
      <c r="T710" s="145">
        <f t="shared" si="147"/>
        <v>0</v>
      </c>
    </row>
    <row r="711" spans="1:20" ht="15" customHeight="1" x14ac:dyDescent="0.25">
      <c r="A711" s="126">
        <f>'05-2021'!A717</f>
        <v>44346.416666664954</v>
      </c>
      <c r="B711" s="177">
        <v>242.06200000000001</v>
      </c>
      <c r="C711" s="178">
        <v>5194.9802600000003</v>
      </c>
      <c r="D711" s="177">
        <v>0</v>
      </c>
      <c r="E711" s="178">
        <v>0</v>
      </c>
      <c r="F711" s="179">
        <f t="shared" ref="F711:F750" si="148">B711-D711</f>
        <v>242.06200000000001</v>
      </c>
      <c r="G711" s="179">
        <f t="shared" ref="G711:G750" si="149">C711-E711</f>
        <v>5194.9802600000003</v>
      </c>
      <c r="H711" s="142">
        <f>'05-2021'!P717</f>
        <v>0</v>
      </c>
      <c r="I711" s="180">
        <f t="shared" ref="I711:I749" si="150">F711-H711</f>
        <v>242.06200000000001</v>
      </c>
      <c r="J711" s="143">
        <f t="shared" ref="J711:J749" si="151">IF(F711&gt;0,G711/F711,0)</f>
        <v>21.461362212986757</v>
      </c>
      <c r="K711" s="241">
        <v>2.88</v>
      </c>
      <c r="L711" s="144">
        <f t="shared" ref="L711:L749" si="152">IF(AND(MONTH($A$2)&gt;5,MONTH($A$2)&lt;9),(K711*10800)/1000,(K711*10400)/1000)+8.1</f>
        <v>38.052</v>
      </c>
      <c r="M711" s="143">
        <f t="shared" si="139"/>
        <v>39.467726077497858</v>
      </c>
      <c r="N711" s="143">
        <f t="shared" si="140"/>
        <v>0</v>
      </c>
      <c r="O711" s="143">
        <f t="shared" si="141"/>
        <v>21.206728953433903</v>
      </c>
      <c r="P711" s="143">
        <f t="shared" si="142"/>
        <v>29.301283654346502</v>
      </c>
      <c r="Q711" s="143">
        <f t="shared" si="143"/>
        <v>0</v>
      </c>
      <c r="R711" s="143">
        <f t="shared" ref="R711:R750" si="153">MAX(L711:Q711)</f>
        <v>39.467726077497858</v>
      </c>
      <c r="S711" s="140">
        <f t="shared" si="146"/>
        <v>0</v>
      </c>
      <c r="T711" s="145">
        <f t="shared" si="147"/>
        <v>0</v>
      </c>
    </row>
    <row r="712" spans="1:20" ht="15" customHeight="1" x14ac:dyDescent="0.25">
      <c r="A712" s="126">
        <f>'05-2021'!A718</f>
        <v>44346.458333331619</v>
      </c>
      <c r="B712" s="177">
        <v>274.8</v>
      </c>
      <c r="C712" s="178">
        <v>6240.7079999999996</v>
      </c>
      <c r="D712" s="177">
        <v>15.913</v>
      </c>
      <c r="E712" s="178">
        <v>361.38400000000001</v>
      </c>
      <c r="F712" s="179">
        <f t="shared" si="148"/>
        <v>258.887</v>
      </c>
      <c r="G712" s="179">
        <f t="shared" si="149"/>
        <v>5879.3239999999996</v>
      </c>
      <c r="H712" s="142">
        <f>'05-2021'!P718</f>
        <v>43.589999999999918</v>
      </c>
      <c r="I712" s="180">
        <f t="shared" si="150"/>
        <v>215.29700000000008</v>
      </c>
      <c r="J712" s="143">
        <f t="shared" si="151"/>
        <v>22.710000888418499</v>
      </c>
      <c r="K712" s="241">
        <v>2.88</v>
      </c>
      <c r="L712" s="144">
        <f t="shared" si="152"/>
        <v>38.052</v>
      </c>
      <c r="M712" s="143">
        <f t="shared" ref="M712:M749" si="154">M711</f>
        <v>39.467726077497858</v>
      </c>
      <c r="N712" s="143">
        <f t="shared" ref="N712:N749" si="155">N711</f>
        <v>0</v>
      </c>
      <c r="O712" s="143">
        <f t="shared" ref="O712:O749" si="156">O711</f>
        <v>21.206728953433903</v>
      </c>
      <c r="P712" s="143">
        <f t="shared" ref="P712:P749" si="157">P711</f>
        <v>29.301283654346502</v>
      </c>
      <c r="Q712" s="143">
        <f t="shared" ref="Q712:Q749" si="158">Q711</f>
        <v>0</v>
      </c>
      <c r="R712" s="143">
        <f t="shared" si="153"/>
        <v>39.467726077497858</v>
      </c>
      <c r="S712" s="140">
        <f t="shared" si="146"/>
        <v>0</v>
      </c>
      <c r="T712" s="145">
        <f t="shared" si="147"/>
        <v>0</v>
      </c>
    </row>
    <row r="713" spans="1:20" ht="15" customHeight="1" x14ac:dyDescent="0.25">
      <c r="A713" s="126">
        <f>'05-2021'!A719</f>
        <v>44346.499999998283</v>
      </c>
      <c r="B713" s="177">
        <v>249.8</v>
      </c>
      <c r="C713" s="178">
        <v>5727.9139999999998</v>
      </c>
      <c r="D713" s="177">
        <v>0.44700000000000001</v>
      </c>
      <c r="E713" s="178">
        <v>10.254</v>
      </c>
      <c r="F713" s="179">
        <f t="shared" si="148"/>
        <v>249.35300000000001</v>
      </c>
      <c r="G713" s="179">
        <f t="shared" si="149"/>
        <v>5717.66</v>
      </c>
      <c r="H713" s="142">
        <f>'05-2021'!P719</f>
        <v>21.470000000000027</v>
      </c>
      <c r="I713" s="180">
        <f t="shared" si="150"/>
        <v>227.88299999999998</v>
      </c>
      <c r="J713" s="143">
        <f t="shared" si="151"/>
        <v>22.929982795474686</v>
      </c>
      <c r="K713" s="241">
        <v>2.88</v>
      </c>
      <c r="L713" s="144">
        <f t="shared" si="152"/>
        <v>38.052</v>
      </c>
      <c r="M713" s="143">
        <f t="shared" si="154"/>
        <v>39.467726077497858</v>
      </c>
      <c r="N713" s="143">
        <f t="shared" si="155"/>
        <v>0</v>
      </c>
      <c r="O713" s="143">
        <f t="shared" si="156"/>
        <v>21.206728953433903</v>
      </c>
      <c r="P713" s="143">
        <f t="shared" si="157"/>
        <v>29.301283654346502</v>
      </c>
      <c r="Q713" s="143">
        <f t="shared" si="158"/>
        <v>0</v>
      </c>
      <c r="R713" s="143">
        <f t="shared" si="153"/>
        <v>39.467726077497858</v>
      </c>
      <c r="S713" s="140">
        <f t="shared" si="146"/>
        <v>0</v>
      </c>
      <c r="T713" s="145">
        <f t="shared" si="147"/>
        <v>0</v>
      </c>
    </row>
    <row r="714" spans="1:20" ht="15" customHeight="1" x14ac:dyDescent="0.25">
      <c r="A714" s="126">
        <f>'05-2021'!A720</f>
        <v>44346.541666664947</v>
      </c>
      <c r="B714" s="177">
        <v>256.88499999999999</v>
      </c>
      <c r="C714" s="178">
        <v>5718.4425350000001</v>
      </c>
      <c r="D714" s="177">
        <v>0</v>
      </c>
      <c r="E714" s="178">
        <v>0</v>
      </c>
      <c r="F714" s="179">
        <f t="shared" si="148"/>
        <v>256.88499999999999</v>
      </c>
      <c r="G714" s="179">
        <f t="shared" si="149"/>
        <v>5718.4425350000001</v>
      </c>
      <c r="H714" s="142">
        <f>'05-2021'!P720</f>
        <v>14.670000000000073</v>
      </c>
      <c r="I714" s="180">
        <f t="shared" si="150"/>
        <v>242.21499999999992</v>
      </c>
      <c r="J714" s="143">
        <f t="shared" si="151"/>
        <v>22.260710181598771</v>
      </c>
      <c r="K714" s="241">
        <v>2.88</v>
      </c>
      <c r="L714" s="144">
        <f t="shared" si="152"/>
        <v>38.052</v>
      </c>
      <c r="M714" s="143">
        <f t="shared" si="154"/>
        <v>39.467726077497858</v>
      </c>
      <c r="N714" s="143">
        <f t="shared" si="155"/>
        <v>0</v>
      </c>
      <c r="O714" s="143">
        <f t="shared" si="156"/>
        <v>21.206728953433903</v>
      </c>
      <c r="P714" s="143">
        <f t="shared" si="157"/>
        <v>29.301283654346502</v>
      </c>
      <c r="Q714" s="143">
        <f t="shared" si="158"/>
        <v>0</v>
      </c>
      <c r="R714" s="143">
        <f t="shared" si="153"/>
        <v>39.467726077497858</v>
      </c>
      <c r="S714" s="140">
        <f t="shared" si="146"/>
        <v>0</v>
      </c>
      <c r="T714" s="145">
        <f t="shared" si="147"/>
        <v>0</v>
      </c>
    </row>
    <row r="715" spans="1:20" ht="15" customHeight="1" x14ac:dyDescent="0.25">
      <c r="A715" s="126">
        <f>'05-2021'!A721</f>
        <v>44346.583333331611</v>
      </c>
      <c r="B715" s="177">
        <v>288.7</v>
      </c>
      <c r="C715" s="178">
        <v>6305.2079999999996</v>
      </c>
      <c r="D715" s="177">
        <v>38.944000000000003</v>
      </c>
      <c r="E715" s="178">
        <v>850.52800000000002</v>
      </c>
      <c r="F715" s="179">
        <f t="shared" si="148"/>
        <v>249.75599999999997</v>
      </c>
      <c r="G715" s="179">
        <f t="shared" si="149"/>
        <v>5454.6799999999994</v>
      </c>
      <c r="H715" s="142">
        <f>'05-2021'!P721</f>
        <v>23.370000000000005</v>
      </c>
      <c r="I715" s="180">
        <f t="shared" si="150"/>
        <v>226.38599999999997</v>
      </c>
      <c r="J715" s="143">
        <f t="shared" si="151"/>
        <v>21.840035875014014</v>
      </c>
      <c r="K715" s="241">
        <v>2.88</v>
      </c>
      <c r="L715" s="144">
        <f t="shared" si="152"/>
        <v>38.052</v>
      </c>
      <c r="M715" s="143">
        <f t="shared" si="154"/>
        <v>39.467726077497858</v>
      </c>
      <c r="N715" s="143">
        <f t="shared" si="155"/>
        <v>0</v>
      </c>
      <c r="O715" s="143">
        <f t="shared" si="156"/>
        <v>21.206728953433903</v>
      </c>
      <c r="P715" s="143">
        <f t="shared" si="157"/>
        <v>29.301283654346502</v>
      </c>
      <c r="Q715" s="143">
        <f t="shared" si="158"/>
        <v>0</v>
      </c>
      <c r="R715" s="143">
        <f t="shared" si="153"/>
        <v>39.467726077497858</v>
      </c>
      <c r="S715" s="140">
        <f t="shared" si="146"/>
        <v>0</v>
      </c>
      <c r="T715" s="145">
        <f t="shared" si="147"/>
        <v>0</v>
      </c>
    </row>
    <row r="716" spans="1:20" ht="15" customHeight="1" x14ac:dyDescent="0.25">
      <c r="A716" s="126">
        <f>'05-2021'!A722</f>
        <v>44346.624999998276</v>
      </c>
      <c r="B716" s="177">
        <v>272.5</v>
      </c>
      <c r="C716" s="178">
        <v>5817.875</v>
      </c>
      <c r="D716" s="177">
        <v>28.798999999999999</v>
      </c>
      <c r="E716" s="178">
        <v>614.86300000000006</v>
      </c>
      <c r="F716" s="179">
        <f t="shared" si="148"/>
        <v>243.70099999999999</v>
      </c>
      <c r="G716" s="179">
        <f t="shared" si="149"/>
        <v>5203.0119999999997</v>
      </c>
      <c r="H716" s="142">
        <f>'05-2021'!P722</f>
        <v>14.720000000000027</v>
      </c>
      <c r="I716" s="180">
        <f t="shared" si="150"/>
        <v>228.98099999999997</v>
      </c>
      <c r="J716" s="143">
        <f t="shared" si="151"/>
        <v>21.349982150257897</v>
      </c>
      <c r="K716" s="241">
        <v>2.88</v>
      </c>
      <c r="L716" s="144">
        <f t="shared" si="152"/>
        <v>38.052</v>
      </c>
      <c r="M716" s="143">
        <f t="shared" si="154"/>
        <v>39.467726077497858</v>
      </c>
      <c r="N716" s="143">
        <f t="shared" si="155"/>
        <v>0</v>
      </c>
      <c r="O716" s="143">
        <f t="shared" si="156"/>
        <v>21.206728953433903</v>
      </c>
      <c r="P716" s="143">
        <f t="shared" si="157"/>
        <v>29.301283654346502</v>
      </c>
      <c r="Q716" s="143">
        <f t="shared" si="158"/>
        <v>0</v>
      </c>
      <c r="R716" s="143">
        <f t="shared" si="153"/>
        <v>39.467726077497858</v>
      </c>
      <c r="S716" s="140">
        <f t="shared" si="146"/>
        <v>0</v>
      </c>
      <c r="T716" s="145">
        <f t="shared" si="147"/>
        <v>0</v>
      </c>
    </row>
    <row r="717" spans="1:20" ht="15" customHeight="1" x14ac:dyDescent="0.25">
      <c r="A717" s="126">
        <f>'05-2021'!A723</f>
        <v>44346.66666666494</v>
      </c>
      <c r="B717" s="177">
        <v>236.35300000000001</v>
      </c>
      <c r="C717" s="178">
        <v>4989.9908939999996</v>
      </c>
      <c r="D717" s="177">
        <v>0</v>
      </c>
      <c r="E717" s="178">
        <v>0</v>
      </c>
      <c r="F717" s="179">
        <f t="shared" si="148"/>
        <v>236.35300000000001</v>
      </c>
      <c r="G717" s="179">
        <f t="shared" si="149"/>
        <v>4989.9908939999996</v>
      </c>
      <c r="H717" s="142">
        <f>'05-2021'!P723</f>
        <v>21.009999999999991</v>
      </c>
      <c r="I717" s="180">
        <f t="shared" si="150"/>
        <v>215.34300000000002</v>
      </c>
      <c r="J717" s="143">
        <f t="shared" si="151"/>
        <v>21.112449996403683</v>
      </c>
      <c r="K717" s="241">
        <v>2.88</v>
      </c>
      <c r="L717" s="144">
        <f t="shared" si="152"/>
        <v>38.052</v>
      </c>
      <c r="M717" s="143">
        <f t="shared" si="154"/>
        <v>39.467726077497858</v>
      </c>
      <c r="N717" s="143">
        <f t="shared" si="155"/>
        <v>0</v>
      </c>
      <c r="O717" s="143">
        <f t="shared" si="156"/>
        <v>21.206728953433903</v>
      </c>
      <c r="P717" s="143">
        <f t="shared" si="157"/>
        <v>29.301283654346502</v>
      </c>
      <c r="Q717" s="143">
        <f t="shared" si="158"/>
        <v>0</v>
      </c>
      <c r="R717" s="143">
        <f t="shared" si="153"/>
        <v>39.467726077497858</v>
      </c>
      <c r="S717" s="140">
        <f t="shared" si="146"/>
        <v>0</v>
      </c>
      <c r="T717" s="145">
        <f t="shared" si="147"/>
        <v>0</v>
      </c>
    </row>
    <row r="718" spans="1:20" ht="15" customHeight="1" x14ac:dyDescent="0.25">
      <c r="A718" s="126">
        <f>'05-2021'!A724</f>
        <v>44346.708333331604</v>
      </c>
      <c r="B718" s="177">
        <v>276.8</v>
      </c>
      <c r="C718" s="178">
        <v>6050.848</v>
      </c>
      <c r="D718" s="177">
        <v>36.530999999999999</v>
      </c>
      <c r="E718" s="178">
        <v>798.57600000000002</v>
      </c>
      <c r="F718" s="179">
        <f t="shared" si="148"/>
        <v>240.26900000000001</v>
      </c>
      <c r="G718" s="179">
        <f t="shared" si="149"/>
        <v>5252.2719999999999</v>
      </c>
      <c r="H718" s="142">
        <f>'05-2021'!P724</f>
        <v>10.289999999999964</v>
      </c>
      <c r="I718" s="180">
        <f t="shared" si="150"/>
        <v>229.97900000000004</v>
      </c>
      <c r="J718" s="143">
        <f t="shared" si="151"/>
        <v>21.85996528890535</v>
      </c>
      <c r="K718" s="241">
        <v>2.88</v>
      </c>
      <c r="L718" s="144">
        <f t="shared" si="152"/>
        <v>38.052</v>
      </c>
      <c r="M718" s="143">
        <f t="shared" si="154"/>
        <v>39.467726077497858</v>
      </c>
      <c r="N718" s="143">
        <f t="shared" si="155"/>
        <v>0</v>
      </c>
      <c r="O718" s="143">
        <f t="shared" si="156"/>
        <v>21.206728953433903</v>
      </c>
      <c r="P718" s="143">
        <f t="shared" si="157"/>
        <v>29.301283654346502</v>
      </c>
      <c r="Q718" s="143">
        <f t="shared" si="158"/>
        <v>0</v>
      </c>
      <c r="R718" s="143">
        <f t="shared" si="153"/>
        <v>39.467726077497858</v>
      </c>
      <c r="S718" s="140">
        <f t="shared" si="146"/>
        <v>0</v>
      </c>
      <c r="T718" s="145">
        <f t="shared" si="147"/>
        <v>0</v>
      </c>
    </row>
    <row r="719" spans="1:20" ht="15" customHeight="1" x14ac:dyDescent="0.25">
      <c r="A719" s="126">
        <f>'05-2021'!A725</f>
        <v>44346.749999998268</v>
      </c>
      <c r="B719" s="177">
        <v>292</v>
      </c>
      <c r="C719" s="178">
        <v>6841.56</v>
      </c>
      <c r="D719" s="177">
        <v>51.463000000000001</v>
      </c>
      <c r="E719" s="178">
        <v>1205.778</v>
      </c>
      <c r="F719" s="179">
        <f t="shared" si="148"/>
        <v>240.53700000000001</v>
      </c>
      <c r="G719" s="179">
        <f t="shared" si="149"/>
        <v>5635.7820000000002</v>
      </c>
      <c r="H719" s="142">
        <f>'05-2021'!P725</f>
        <v>21.900000000000091</v>
      </c>
      <c r="I719" s="180">
        <f t="shared" si="150"/>
        <v>218.63699999999992</v>
      </c>
      <c r="J719" s="143">
        <f t="shared" si="151"/>
        <v>23.430000374162812</v>
      </c>
      <c r="K719" s="241">
        <v>2.88</v>
      </c>
      <c r="L719" s="144">
        <f t="shared" si="152"/>
        <v>38.052</v>
      </c>
      <c r="M719" s="143">
        <f t="shared" si="154"/>
        <v>39.467726077497858</v>
      </c>
      <c r="N719" s="143">
        <f t="shared" si="155"/>
        <v>0</v>
      </c>
      <c r="O719" s="143">
        <f t="shared" si="156"/>
        <v>21.206728953433903</v>
      </c>
      <c r="P719" s="143">
        <f t="shared" si="157"/>
        <v>29.301283654346502</v>
      </c>
      <c r="Q719" s="143">
        <f t="shared" si="158"/>
        <v>0</v>
      </c>
      <c r="R719" s="143">
        <f t="shared" si="153"/>
        <v>39.467726077497858</v>
      </c>
      <c r="S719" s="140">
        <f t="shared" si="146"/>
        <v>0</v>
      </c>
      <c r="T719" s="145">
        <f t="shared" si="147"/>
        <v>0</v>
      </c>
    </row>
    <row r="720" spans="1:20" ht="15" customHeight="1" x14ac:dyDescent="0.25">
      <c r="A720" s="126">
        <f>'05-2021'!A726</f>
        <v>44346.791666664933</v>
      </c>
      <c r="B720" s="181">
        <v>290.8</v>
      </c>
      <c r="C720" s="182">
        <v>7017.0039999999999</v>
      </c>
      <c r="D720" s="177">
        <v>47.651000000000003</v>
      </c>
      <c r="E720" s="182">
        <v>1149.828</v>
      </c>
      <c r="F720" s="179">
        <f t="shared" si="148"/>
        <v>243.149</v>
      </c>
      <c r="G720" s="179">
        <f t="shared" si="149"/>
        <v>5867.1759999999995</v>
      </c>
      <c r="H720" s="142">
        <f>'05-2021'!P726</f>
        <v>0</v>
      </c>
      <c r="I720" s="180">
        <f t="shared" si="150"/>
        <v>243.149</v>
      </c>
      <c r="J720" s="143">
        <f t="shared" si="151"/>
        <v>24.12996146395831</v>
      </c>
      <c r="K720" s="241">
        <v>2.88</v>
      </c>
      <c r="L720" s="144">
        <f t="shared" si="152"/>
        <v>38.052</v>
      </c>
      <c r="M720" s="143">
        <f t="shared" si="154"/>
        <v>39.467726077497858</v>
      </c>
      <c r="N720" s="143">
        <f t="shared" si="155"/>
        <v>0</v>
      </c>
      <c r="O720" s="143">
        <f t="shared" si="156"/>
        <v>21.206728953433903</v>
      </c>
      <c r="P720" s="143">
        <f t="shared" si="157"/>
        <v>29.301283654346502</v>
      </c>
      <c r="Q720" s="143">
        <f t="shared" si="158"/>
        <v>0</v>
      </c>
      <c r="R720" s="143">
        <f t="shared" si="153"/>
        <v>39.467726077497858</v>
      </c>
      <c r="S720" s="140">
        <f t="shared" si="146"/>
        <v>0</v>
      </c>
      <c r="T720" s="145">
        <f t="shared" si="147"/>
        <v>0</v>
      </c>
    </row>
    <row r="721" spans="1:20" ht="15" customHeight="1" x14ac:dyDescent="0.25">
      <c r="A721" s="126">
        <f>'05-2021'!A727</f>
        <v>44346.833333331597</v>
      </c>
      <c r="B721" s="181">
        <v>243.38400000000001</v>
      </c>
      <c r="C721" s="182">
        <v>5825.2078320000001</v>
      </c>
      <c r="D721" s="177">
        <v>0</v>
      </c>
      <c r="E721" s="182">
        <v>0</v>
      </c>
      <c r="F721" s="179">
        <f t="shared" si="148"/>
        <v>243.38400000000001</v>
      </c>
      <c r="G721" s="179">
        <f t="shared" si="149"/>
        <v>5825.2078320000001</v>
      </c>
      <c r="H721" s="142">
        <f>'05-2021'!P727</f>
        <v>5.779999999999859</v>
      </c>
      <c r="I721" s="180">
        <f t="shared" si="150"/>
        <v>237.60400000000016</v>
      </c>
      <c r="J721" s="143">
        <f t="shared" si="151"/>
        <v>23.934226703480917</v>
      </c>
      <c r="K721" s="241">
        <v>2.88</v>
      </c>
      <c r="L721" s="144">
        <f t="shared" si="152"/>
        <v>38.052</v>
      </c>
      <c r="M721" s="143">
        <f t="shared" si="154"/>
        <v>39.467726077497858</v>
      </c>
      <c r="N721" s="143">
        <f t="shared" si="155"/>
        <v>0</v>
      </c>
      <c r="O721" s="143">
        <f t="shared" si="156"/>
        <v>21.206728953433903</v>
      </c>
      <c r="P721" s="143">
        <f t="shared" si="157"/>
        <v>29.301283654346502</v>
      </c>
      <c r="Q721" s="143">
        <f t="shared" si="158"/>
        <v>0</v>
      </c>
      <c r="R721" s="143">
        <f t="shared" si="153"/>
        <v>39.467726077497858</v>
      </c>
      <c r="S721" s="140">
        <f t="shared" si="146"/>
        <v>0</v>
      </c>
      <c r="T721" s="145">
        <f t="shared" si="147"/>
        <v>0</v>
      </c>
    </row>
    <row r="722" spans="1:20" ht="15" customHeight="1" x14ac:dyDescent="0.25">
      <c r="A722" s="126">
        <f>'05-2021'!A728</f>
        <v>44346.874999998261</v>
      </c>
      <c r="B722" s="181">
        <v>252.05</v>
      </c>
      <c r="C722" s="182">
        <v>6162.6225000000004</v>
      </c>
      <c r="D722" s="177">
        <v>0.77800000000000002</v>
      </c>
      <c r="E722" s="182">
        <v>19.032</v>
      </c>
      <c r="F722" s="179">
        <f t="shared" si="148"/>
        <v>251.27200000000002</v>
      </c>
      <c r="G722" s="179">
        <f t="shared" si="149"/>
        <v>6143.5905000000002</v>
      </c>
      <c r="H722" s="142">
        <f>'05-2021'!P728</f>
        <v>81.790000000000077</v>
      </c>
      <c r="I722" s="180">
        <f t="shared" si="150"/>
        <v>169.48199999999994</v>
      </c>
      <c r="J722" s="143">
        <f t="shared" si="151"/>
        <v>24.449960600464834</v>
      </c>
      <c r="K722" s="241">
        <v>2.88</v>
      </c>
      <c r="L722" s="144">
        <f t="shared" si="152"/>
        <v>38.052</v>
      </c>
      <c r="M722" s="143">
        <f t="shared" si="154"/>
        <v>39.467726077497858</v>
      </c>
      <c r="N722" s="143">
        <f t="shared" si="155"/>
        <v>0</v>
      </c>
      <c r="O722" s="143">
        <f t="shared" si="156"/>
        <v>21.206728953433903</v>
      </c>
      <c r="P722" s="143">
        <f t="shared" si="157"/>
        <v>29.301283654346502</v>
      </c>
      <c r="Q722" s="143">
        <f t="shared" si="158"/>
        <v>0</v>
      </c>
      <c r="R722" s="143">
        <f t="shared" si="153"/>
        <v>39.467726077497858</v>
      </c>
      <c r="S722" s="140">
        <f t="shared" si="146"/>
        <v>0</v>
      </c>
      <c r="T722" s="145">
        <f t="shared" si="147"/>
        <v>0</v>
      </c>
    </row>
    <row r="723" spans="1:20" ht="15" customHeight="1" x14ac:dyDescent="0.25">
      <c r="A723" s="126">
        <f>'05-2021'!A729</f>
        <v>44346.916666664925</v>
      </c>
      <c r="B723" s="181">
        <v>254.56300000000002</v>
      </c>
      <c r="C723" s="182">
        <v>6336.3726989999996</v>
      </c>
      <c r="D723" s="177">
        <v>0</v>
      </c>
      <c r="E723" s="182">
        <v>0</v>
      </c>
      <c r="F723" s="179">
        <f t="shared" si="148"/>
        <v>254.56300000000002</v>
      </c>
      <c r="G723" s="179">
        <f t="shared" si="149"/>
        <v>6336.3726989999996</v>
      </c>
      <c r="H723" s="142">
        <f>'05-2021'!P729</f>
        <v>0</v>
      </c>
      <c r="I723" s="180">
        <f t="shared" si="150"/>
        <v>254.56300000000002</v>
      </c>
      <c r="J723" s="143">
        <f t="shared" si="151"/>
        <v>24.89117703279738</v>
      </c>
      <c r="K723" s="241">
        <v>2.88</v>
      </c>
      <c r="L723" s="144">
        <f t="shared" si="152"/>
        <v>38.052</v>
      </c>
      <c r="M723" s="143">
        <f t="shared" si="154"/>
        <v>39.467726077497858</v>
      </c>
      <c r="N723" s="143">
        <f t="shared" si="155"/>
        <v>0</v>
      </c>
      <c r="O723" s="143">
        <f t="shared" si="156"/>
        <v>21.206728953433903</v>
      </c>
      <c r="P723" s="143">
        <f t="shared" si="157"/>
        <v>29.301283654346502</v>
      </c>
      <c r="Q723" s="143">
        <f t="shared" si="158"/>
        <v>0</v>
      </c>
      <c r="R723" s="143">
        <f t="shared" ref="R723:R749" si="159">MAX(L723:Q723)</f>
        <v>39.467726077497858</v>
      </c>
      <c r="S723" s="140">
        <f t="shared" ref="S723:S749" si="160">IF(J723&gt;R723,J723-R723,0)</f>
        <v>0</v>
      </c>
      <c r="T723" s="145">
        <f t="shared" ref="T723:T749" si="161">IF(S723&lt;&gt;" ",S723*I723,0)</f>
        <v>0</v>
      </c>
    </row>
    <row r="724" spans="1:20" ht="15" customHeight="1" x14ac:dyDescent="0.25">
      <c r="A724" s="126">
        <f>'05-2021'!A730</f>
        <v>44346.95833333159</v>
      </c>
      <c r="B724" s="177">
        <v>246.1</v>
      </c>
      <c r="C724" s="178">
        <v>5362.5190000000002</v>
      </c>
      <c r="D724" s="177">
        <v>0.44700000000000001</v>
      </c>
      <c r="E724" s="178">
        <v>9.7439999999999998</v>
      </c>
      <c r="F724" s="179">
        <f t="shared" si="148"/>
        <v>245.65299999999999</v>
      </c>
      <c r="G724" s="179">
        <f t="shared" si="149"/>
        <v>5352.7750000000005</v>
      </c>
      <c r="H724" s="142">
        <f>'05-2021'!P730</f>
        <v>0</v>
      </c>
      <c r="I724" s="180">
        <f t="shared" si="150"/>
        <v>245.65299999999999</v>
      </c>
      <c r="J724" s="143">
        <f t="shared" si="151"/>
        <v>21.789984246070681</v>
      </c>
      <c r="K724" s="241">
        <v>2.88</v>
      </c>
      <c r="L724" s="144">
        <f t="shared" si="152"/>
        <v>38.052</v>
      </c>
      <c r="M724" s="143">
        <f t="shared" si="154"/>
        <v>39.467726077497858</v>
      </c>
      <c r="N724" s="143">
        <f t="shared" si="155"/>
        <v>0</v>
      </c>
      <c r="O724" s="143">
        <f t="shared" si="156"/>
        <v>21.206728953433903</v>
      </c>
      <c r="P724" s="143">
        <f t="shared" si="157"/>
        <v>29.301283654346502</v>
      </c>
      <c r="Q724" s="143">
        <f t="shared" si="158"/>
        <v>0</v>
      </c>
      <c r="R724" s="143">
        <f t="shared" si="159"/>
        <v>39.467726077497858</v>
      </c>
      <c r="S724" s="140">
        <f t="shared" si="160"/>
        <v>0</v>
      </c>
      <c r="T724" s="145">
        <f t="shared" si="161"/>
        <v>0</v>
      </c>
    </row>
    <row r="725" spans="1:20" ht="15" customHeight="1" x14ac:dyDescent="0.25">
      <c r="A725" s="126">
        <f>'05-2021'!A731</f>
        <v>44346.999999998254</v>
      </c>
      <c r="B725" s="177">
        <v>237.9</v>
      </c>
      <c r="C725" s="178">
        <v>4574.817</v>
      </c>
      <c r="D725" s="177">
        <v>5.3250000000000002</v>
      </c>
      <c r="E725" s="178">
        <v>102.407</v>
      </c>
      <c r="F725" s="179">
        <f t="shared" si="148"/>
        <v>232.57500000000002</v>
      </c>
      <c r="G725" s="179">
        <f t="shared" si="149"/>
        <v>4472.41</v>
      </c>
      <c r="H725" s="142">
        <f>'05-2021'!P731</f>
        <v>51.699999999999932</v>
      </c>
      <c r="I725" s="180">
        <f t="shared" si="150"/>
        <v>180.87500000000009</v>
      </c>
      <c r="J725" s="143">
        <f t="shared" si="151"/>
        <v>19.22996882726002</v>
      </c>
      <c r="K725" s="241">
        <v>2.88</v>
      </c>
      <c r="L725" s="144">
        <f t="shared" si="152"/>
        <v>38.052</v>
      </c>
      <c r="M725" s="143">
        <f t="shared" si="154"/>
        <v>39.467726077497858</v>
      </c>
      <c r="N725" s="143">
        <f t="shared" si="155"/>
        <v>0</v>
      </c>
      <c r="O725" s="143">
        <f t="shared" si="156"/>
        <v>21.206728953433903</v>
      </c>
      <c r="P725" s="143">
        <f t="shared" si="157"/>
        <v>29.301283654346502</v>
      </c>
      <c r="Q725" s="143">
        <f t="shared" si="158"/>
        <v>0</v>
      </c>
      <c r="R725" s="143">
        <f t="shared" si="159"/>
        <v>39.467726077497858</v>
      </c>
      <c r="S725" s="140">
        <f t="shared" si="160"/>
        <v>0</v>
      </c>
      <c r="T725" s="145">
        <f t="shared" si="161"/>
        <v>0</v>
      </c>
    </row>
    <row r="726" spans="1:20" ht="15" customHeight="1" x14ac:dyDescent="0.25">
      <c r="A726" s="126">
        <f>'05-2021'!A732</f>
        <v>44347.041666664918</v>
      </c>
      <c r="B726" s="177">
        <v>215.46600000000001</v>
      </c>
      <c r="C726" s="178">
        <v>3863.9321579999996</v>
      </c>
      <c r="D726" s="177">
        <v>0</v>
      </c>
      <c r="E726" s="178">
        <v>0</v>
      </c>
      <c r="F726" s="179">
        <f t="shared" si="148"/>
        <v>215.46600000000001</v>
      </c>
      <c r="G726" s="179">
        <f t="shared" si="149"/>
        <v>3863.9321579999996</v>
      </c>
      <c r="H726" s="142">
        <f>'05-2021'!P732</f>
        <v>73.390000000000043</v>
      </c>
      <c r="I726" s="180">
        <f t="shared" si="150"/>
        <v>142.07599999999996</v>
      </c>
      <c r="J726" s="143">
        <f t="shared" si="151"/>
        <v>17.93290894154994</v>
      </c>
      <c r="K726" s="241">
        <v>2.88</v>
      </c>
      <c r="L726" s="144">
        <f t="shared" si="152"/>
        <v>38.052</v>
      </c>
      <c r="M726" s="143">
        <f t="shared" si="154"/>
        <v>39.467726077497858</v>
      </c>
      <c r="N726" s="143">
        <f t="shared" si="155"/>
        <v>0</v>
      </c>
      <c r="O726" s="143">
        <f t="shared" si="156"/>
        <v>21.206728953433903</v>
      </c>
      <c r="P726" s="143">
        <f t="shared" si="157"/>
        <v>29.301283654346502</v>
      </c>
      <c r="Q726" s="143">
        <f t="shared" si="158"/>
        <v>0</v>
      </c>
      <c r="R726" s="143">
        <f t="shared" si="159"/>
        <v>39.467726077497858</v>
      </c>
      <c r="S726" s="140">
        <f t="shared" si="160"/>
        <v>0</v>
      </c>
      <c r="T726" s="145">
        <f t="shared" si="161"/>
        <v>0</v>
      </c>
    </row>
    <row r="727" spans="1:20" ht="15" customHeight="1" x14ac:dyDescent="0.25">
      <c r="A727" s="126">
        <f>'05-2021'!A733</f>
        <v>44347.083333331582</v>
      </c>
      <c r="B727" s="177">
        <v>202.97900000000001</v>
      </c>
      <c r="C727" s="178">
        <v>3594.7090309999999</v>
      </c>
      <c r="D727" s="177">
        <v>0</v>
      </c>
      <c r="E727" s="178">
        <v>0</v>
      </c>
      <c r="F727" s="179">
        <f t="shared" si="148"/>
        <v>202.97900000000001</v>
      </c>
      <c r="G727" s="179">
        <f t="shared" si="149"/>
        <v>3594.7090309999999</v>
      </c>
      <c r="H727" s="142">
        <f>'05-2021'!P733</f>
        <v>34.360000000000014</v>
      </c>
      <c r="I727" s="180">
        <f t="shared" si="150"/>
        <v>168.619</v>
      </c>
      <c r="J727" s="143">
        <f t="shared" si="151"/>
        <v>17.709758305046332</v>
      </c>
      <c r="K727" s="241">
        <v>2.88</v>
      </c>
      <c r="L727" s="144">
        <f t="shared" si="152"/>
        <v>38.052</v>
      </c>
      <c r="M727" s="143">
        <f t="shared" si="154"/>
        <v>39.467726077497858</v>
      </c>
      <c r="N727" s="143">
        <f t="shared" si="155"/>
        <v>0</v>
      </c>
      <c r="O727" s="143">
        <f t="shared" si="156"/>
        <v>21.206728953433903</v>
      </c>
      <c r="P727" s="143">
        <f t="shared" si="157"/>
        <v>29.301283654346502</v>
      </c>
      <c r="Q727" s="143">
        <f t="shared" si="158"/>
        <v>0</v>
      </c>
      <c r="R727" s="143">
        <f t="shared" si="159"/>
        <v>39.467726077497858</v>
      </c>
      <c r="S727" s="140">
        <f t="shared" si="160"/>
        <v>0</v>
      </c>
      <c r="T727" s="145">
        <f t="shared" si="161"/>
        <v>0</v>
      </c>
    </row>
    <row r="728" spans="1:20" ht="15" customHeight="1" x14ac:dyDescent="0.25">
      <c r="A728" s="126">
        <f>'05-2021'!A734</f>
        <v>44347.124999998246</v>
      </c>
      <c r="B728" s="177">
        <v>198.56</v>
      </c>
      <c r="C728" s="178">
        <v>3328.3130000000001</v>
      </c>
      <c r="D728" s="177">
        <v>0</v>
      </c>
      <c r="E728" s="178">
        <v>0</v>
      </c>
      <c r="F728" s="179">
        <f t="shared" si="148"/>
        <v>198.56</v>
      </c>
      <c r="G728" s="179">
        <f t="shared" si="149"/>
        <v>3328.3130000000001</v>
      </c>
      <c r="H728" s="142">
        <f>'05-2021'!P734</f>
        <v>49.289999999999964</v>
      </c>
      <c r="I728" s="180">
        <f t="shared" si="150"/>
        <v>149.27000000000004</v>
      </c>
      <c r="J728" s="143">
        <f t="shared" si="151"/>
        <v>16.762253223207093</v>
      </c>
      <c r="K728" s="241">
        <v>2.88</v>
      </c>
      <c r="L728" s="144">
        <f t="shared" si="152"/>
        <v>38.052</v>
      </c>
      <c r="M728" s="143">
        <f t="shared" si="154"/>
        <v>39.467726077497858</v>
      </c>
      <c r="N728" s="143">
        <f t="shared" si="155"/>
        <v>0</v>
      </c>
      <c r="O728" s="143">
        <f t="shared" si="156"/>
        <v>21.206728953433903</v>
      </c>
      <c r="P728" s="143">
        <f t="shared" si="157"/>
        <v>29.301283654346502</v>
      </c>
      <c r="Q728" s="143">
        <f t="shared" si="158"/>
        <v>0</v>
      </c>
      <c r="R728" s="143">
        <f t="shared" si="159"/>
        <v>39.467726077497858</v>
      </c>
      <c r="S728" s="140">
        <f t="shared" si="160"/>
        <v>0</v>
      </c>
      <c r="T728" s="145">
        <f t="shared" si="161"/>
        <v>0</v>
      </c>
    </row>
    <row r="729" spans="1:20" ht="15" customHeight="1" x14ac:dyDescent="0.25">
      <c r="A729" s="126">
        <f>'05-2021'!A735</f>
        <v>44347.166666664911</v>
      </c>
      <c r="B729" s="177">
        <v>194.95400000000001</v>
      </c>
      <c r="C729" s="178">
        <v>3194.778546</v>
      </c>
      <c r="D729" s="177">
        <v>0</v>
      </c>
      <c r="E729" s="178">
        <v>0</v>
      </c>
      <c r="F729" s="179">
        <f t="shared" si="148"/>
        <v>194.95400000000001</v>
      </c>
      <c r="G729" s="179">
        <f t="shared" si="149"/>
        <v>3194.778546</v>
      </c>
      <c r="H729" s="142">
        <f>'05-2021'!P735</f>
        <v>38.130000000000052</v>
      </c>
      <c r="I729" s="180">
        <f t="shared" si="150"/>
        <v>156.82399999999996</v>
      </c>
      <c r="J729" s="143">
        <f t="shared" si="151"/>
        <v>16.387345455851122</v>
      </c>
      <c r="K729" s="241">
        <v>2.88</v>
      </c>
      <c r="L729" s="144">
        <f t="shared" si="152"/>
        <v>38.052</v>
      </c>
      <c r="M729" s="143">
        <f t="shared" si="154"/>
        <v>39.467726077497858</v>
      </c>
      <c r="N729" s="143">
        <f t="shared" si="155"/>
        <v>0</v>
      </c>
      <c r="O729" s="143">
        <f t="shared" si="156"/>
        <v>21.206728953433903</v>
      </c>
      <c r="P729" s="143">
        <f t="shared" si="157"/>
        <v>29.301283654346502</v>
      </c>
      <c r="Q729" s="143">
        <f t="shared" si="158"/>
        <v>0</v>
      </c>
      <c r="R729" s="143">
        <f t="shared" si="159"/>
        <v>39.467726077497858</v>
      </c>
      <c r="S729" s="140">
        <f t="shared" si="160"/>
        <v>0</v>
      </c>
      <c r="T729" s="145">
        <f t="shared" si="161"/>
        <v>0</v>
      </c>
    </row>
    <row r="730" spans="1:20" ht="15" customHeight="1" x14ac:dyDescent="0.25">
      <c r="A730" s="126">
        <f>'05-2021'!A736</f>
        <v>44347.208333331575</v>
      </c>
      <c r="B730" s="177">
        <v>224.9</v>
      </c>
      <c r="C730" s="178">
        <v>3769.3240000000001</v>
      </c>
      <c r="D730" s="177">
        <v>24.48</v>
      </c>
      <c r="E730" s="178">
        <v>410.27800000000002</v>
      </c>
      <c r="F730" s="179">
        <f t="shared" si="148"/>
        <v>200.42000000000002</v>
      </c>
      <c r="G730" s="179">
        <f t="shared" si="149"/>
        <v>3359.0460000000003</v>
      </c>
      <c r="H730" s="142">
        <f>'05-2021'!P736</f>
        <v>67.25</v>
      </c>
      <c r="I730" s="180">
        <f t="shared" si="150"/>
        <v>133.17000000000002</v>
      </c>
      <c r="J730" s="143">
        <f t="shared" si="151"/>
        <v>16.760033928749625</v>
      </c>
      <c r="K730" s="241">
        <v>2.88</v>
      </c>
      <c r="L730" s="144">
        <f t="shared" si="152"/>
        <v>38.052</v>
      </c>
      <c r="M730" s="143">
        <f t="shared" si="154"/>
        <v>39.467726077497858</v>
      </c>
      <c r="N730" s="143">
        <f t="shared" si="155"/>
        <v>0</v>
      </c>
      <c r="O730" s="143">
        <f t="shared" si="156"/>
        <v>21.206728953433903</v>
      </c>
      <c r="P730" s="143">
        <f t="shared" si="157"/>
        <v>29.301283654346502</v>
      </c>
      <c r="Q730" s="143">
        <f t="shared" si="158"/>
        <v>0</v>
      </c>
      <c r="R730" s="143">
        <f t="shared" si="159"/>
        <v>39.467726077497858</v>
      </c>
      <c r="S730" s="140">
        <f t="shared" si="160"/>
        <v>0</v>
      </c>
      <c r="T730" s="145">
        <f t="shared" si="161"/>
        <v>0</v>
      </c>
    </row>
    <row r="731" spans="1:20" ht="15" customHeight="1" x14ac:dyDescent="0.25">
      <c r="A731" s="126">
        <f>'05-2021'!A737</f>
        <v>44347.249999998239</v>
      </c>
      <c r="B731" s="177">
        <v>227.7</v>
      </c>
      <c r="C731" s="178">
        <v>3832.1909999999998</v>
      </c>
      <c r="D731" s="177">
        <v>18.821000000000002</v>
      </c>
      <c r="E731" s="178">
        <v>316.76400000000001</v>
      </c>
      <c r="F731" s="179">
        <f t="shared" si="148"/>
        <v>208.87899999999999</v>
      </c>
      <c r="G731" s="179">
        <f t="shared" si="149"/>
        <v>3515.4269999999997</v>
      </c>
      <c r="H731" s="142">
        <f>'05-2021'!P737</f>
        <v>25.399999999999977</v>
      </c>
      <c r="I731" s="180">
        <f t="shared" si="150"/>
        <v>183.47900000000001</v>
      </c>
      <c r="J731" s="143">
        <f t="shared" si="151"/>
        <v>16.829968546383313</v>
      </c>
      <c r="K731" s="241">
        <v>2.88</v>
      </c>
      <c r="L731" s="144">
        <f t="shared" si="152"/>
        <v>38.052</v>
      </c>
      <c r="M731" s="143">
        <f t="shared" si="154"/>
        <v>39.467726077497858</v>
      </c>
      <c r="N731" s="143">
        <f t="shared" si="155"/>
        <v>0</v>
      </c>
      <c r="O731" s="143">
        <f t="shared" si="156"/>
        <v>21.206728953433903</v>
      </c>
      <c r="P731" s="143">
        <f t="shared" si="157"/>
        <v>29.301283654346502</v>
      </c>
      <c r="Q731" s="143">
        <f t="shared" si="158"/>
        <v>0</v>
      </c>
      <c r="R731" s="143">
        <f t="shared" si="159"/>
        <v>39.467726077497858</v>
      </c>
      <c r="S731" s="140">
        <f t="shared" si="160"/>
        <v>0</v>
      </c>
      <c r="T731" s="145">
        <f t="shared" si="161"/>
        <v>0</v>
      </c>
    </row>
    <row r="732" spans="1:20" ht="15" customHeight="1" x14ac:dyDescent="0.25">
      <c r="A732" s="126">
        <f>'05-2021'!A738</f>
        <v>44347.291666664903</v>
      </c>
      <c r="B732" s="177">
        <v>225</v>
      </c>
      <c r="C732" s="178">
        <v>3856.5</v>
      </c>
      <c r="D732" s="177">
        <v>15.945</v>
      </c>
      <c r="E732" s="178">
        <v>273.30099999999999</v>
      </c>
      <c r="F732" s="179">
        <f t="shared" si="148"/>
        <v>209.05500000000001</v>
      </c>
      <c r="G732" s="179">
        <f t="shared" si="149"/>
        <v>3583.1990000000001</v>
      </c>
      <c r="H732" s="142">
        <f>'05-2021'!P738</f>
        <v>72.06</v>
      </c>
      <c r="I732" s="180">
        <f t="shared" si="150"/>
        <v>136.995</v>
      </c>
      <c r="J732" s="143">
        <f t="shared" si="151"/>
        <v>17.139982301308269</v>
      </c>
      <c r="K732" s="241">
        <v>2.88</v>
      </c>
      <c r="L732" s="144">
        <f t="shared" si="152"/>
        <v>38.052</v>
      </c>
      <c r="M732" s="143">
        <f t="shared" si="154"/>
        <v>39.467726077497858</v>
      </c>
      <c r="N732" s="143">
        <f t="shared" si="155"/>
        <v>0</v>
      </c>
      <c r="O732" s="143">
        <f t="shared" si="156"/>
        <v>21.206728953433903</v>
      </c>
      <c r="P732" s="143">
        <f t="shared" si="157"/>
        <v>29.301283654346502</v>
      </c>
      <c r="Q732" s="143">
        <f t="shared" si="158"/>
        <v>0</v>
      </c>
      <c r="R732" s="143">
        <f t="shared" si="159"/>
        <v>39.467726077497858</v>
      </c>
      <c r="S732" s="140">
        <f t="shared" si="160"/>
        <v>0</v>
      </c>
      <c r="T732" s="145">
        <f t="shared" si="161"/>
        <v>0</v>
      </c>
    </row>
    <row r="733" spans="1:20" ht="15" customHeight="1" x14ac:dyDescent="0.25">
      <c r="A733" s="126">
        <f>'05-2021'!A739</f>
        <v>44347.333333331568</v>
      </c>
      <c r="B733" s="177">
        <v>277.10000000000002</v>
      </c>
      <c r="C733" s="178">
        <v>4791.0590000000002</v>
      </c>
      <c r="D733" s="177">
        <v>58.453000000000003</v>
      </c>
      <c r="E733" s="178">
        <v>1010.652</v>
      </c>
      <c r="F733" s="179">
        <f t="shared" si="148"/>
        <v>218.64700000000002</v>
      </c>
      <c r="G733" s="179">
        <f t="shared" si="149"/>
        <v>3780.4070000000002</v>
      </c>
      <c r="H733" s="142">
        <f>'05-2021'!P739</f>
        <v>67.860000000000014</v>
      </c>
      <c r="I733" s="180">
        <f t="shared" si="150"/>
        <v>150.78700000000001</v>
      </c>
      <c r="J733" s="143">
        <f t="shared" si="151"/>
        <v>17.290001692225367</v>
      </c>
      <c r="K733" s="241">
        <v>2.88</v>
      </c>
      <c r="L733" s="144">
        <f t="shared" si="152"/>
        <v>38.052</v>
      </c>
      <c r="M733" s="143">
        <f t="shared" si="154"/>
        <v>39.467726077497858</v>
      </c>
      <c r="N733" s="143">
        <f t="shared" si="155"/>
        <v>0</v>
      </c>
      <c r="O733" s="143">
        <f t="shared" si="156"/>
        <v>21.206728953433903</v>
      </c>
      <c r="P733" s="143">
        <f t="shared" si="157"/>
        <v>29.301283654346502</v>
      </c>
      <c r="Q733" s="143">
        <f t="shared" si="158"/>
        <v>0</v>
      </c>
      <c r="R733" s="143">
        <f t="shared" si="159"/>
        <v>39.467726077497858</v>
      </c>
      <c r="S733" s="140">
        <f t="shared" si="160"/>
        <v>0</v>
      </c>
      <c r="T733" s="145">
        <f t="shared" si="161"/>
        <v>0</v>
      </c>
    </row>
    <row r="734" spans="1:20" ht="15" customHeight="1" x14ac:dyDescent="0.25">
      <c r="A734" s="126">
        <f>'05-2021'!A740</f>
        <v>44347.374999998232</v>
      </c>
      <c r="B734" s="177">
        <v>261.3</v>
      </c>
      <c r="C734" s="178">
        <v>4849.7280000000001</v>
      </c>
      <c r="D734" s="177">
        <v>26.773</v>
      </c>
      <c r="E734" s="178">
        <v>496.90300000000002</v>
      </c>
      <c r="F734" s="179">
        <f t="shared" si="148"/>
        <v>234.52700000000002</v>
      </c>
      <c r="G734" s="179">
        <f t="shared" si="149"/>
        <v>4352.8249999999998</v>
      </c>
      <c r="H734" s="142">
        <f>'05-2021'!P740</f>
        <v>106.24000000000012</v>
      </c>
      <c r="I734" s="180">
        <f t="shared" si="150"/>
        <v>128.28699999999989</v>
      </c>
      <c r="J734" s="143">
        <f t="shared" si="151"/>
        <v>18.560016543937369</v>
      </c>
      <c r="K734" s="241">
        <v>2.88</v>
      </c>
      <c r="L734" s="144">
        <f t="shared" si="152"/>
        <v>38.052</v>
      </c>
      <c r="M734" s="143">
        <f t="shared" si="154"/>
        <v>39.467726077497858</v>
      </c>
      <c r="N734" s="143">
        <f t="shared" si="155"/>
        <v>0</v>
      </c>
      <c r="O734" s="143">
        <f t="shared" si="156"/>
        <v>21.206728953433903</v>
      </c>
      <c r="P734" s="143">
        <f t="shared" si="157"/>
        <v>29.301283654346502</v>
      </c>
      <c r="Q734" s="143">
        <f t="shared" si="158"/>
        <v>0</v>
      </c>
      <c r="R734" s="143">
        <f t="shared" si="159"/>
        <v>39.467726077497858</v>
      </c>
      <c r="S734" s="140">
        <f t="shared" si="160"/>
        <v>0</v>
      </c>
      <c r="T734" s="145">
        <f t="shared" si="161"/>
        <v>0</v>
      </c>
    </row>
    <row r="735" spans="1:20" ht="15" customHeight="1" x14ac:dyDescent="0.25">
      <c r="A735" s="126">
        <f>'05-2021'!A741</f>
        <v>44347.416666664896</v>
      </c>
      <c r="B735" s="177">
        <v>242.261</v>
      </c>
      <c r="C735" s="178">
        <v>4787.7548820000002</v>
      </c>
      <c r="D735" s="177">
        <v>0</v>
      </c>
      <c r="E735" s="178">
        <v>0</v>
      </c>
      <c r="F735" s="179">
        <f t="shared" si="148"/>
        <v>242.261</v>
      </c>
      <c r="G735" s="179">
        <f t="shared" si="149"/>
        <v>4787.7548820000002</v>
      </c>
      <c r="H735" s="142">
        <f>'05-2021'!P741</f>
        <v>88.519999999999982</v>
      </c>
      <c r="I735" s="180">
        <f t="shared" si="150"/>
        <v>153.74100000000001</v>
      </c>
      <c r="J735" s="143">
        <f t="shared" si="151"/>
        <v>19.762796661451905</v>
      </c>
      <c r="K735" s="241">
        <v>2.88</v>
      </c>
      <c r="L735" s="144">
        <f t="shared" si="152"/>
        <v>38.052</v>
      </c>
      <c r="M735" s="143">
        <f t="shared" si="154"/>
        <v>39.467726077497858</v>
      </c>
      <c r="N735" s="143">
        <f t="shared" si="155"/>
        <v>0</v>
      </c>
      <c r="O735" s="143">
        <f t="shared" si="156"/>
        <v>21.206728953433903</v>
      </c>
      <c r="P735" s="143">
        <f t="shared" si="157"/>
        <v>29.301283654346502</v>
      </c>
      <c r="Q735" s="143">
        <f t="shared" si="158"/>
        <v>0</v>
      </c>
      <c r="R735" s="143">
        <f t="shared" si="159"/>
        <v>39.467726077497858</v>
      </c>
      <c r="S735" s="140">
        <f t="shared" si="160"/>
        <v>0</v>
      </c>
      <c r="T735" s="145">
        <f t="shared" si="161"/>
        <v>0</v>
      </c>
    </row>
    <row r="736" spans="1:20" ht="15" customHeight="1" x14ac:dyDescent="0.25">
      <c r="A736" s="126">
        <f>'05-2021'!A742</f>
        <v>44347.45833333156</v>
      </c>
      <c r="B736" s="177">
        <v>279.8</v>
      </c>
      <c r="C736" s="178">
        <v>5794.6580000000004</v>
      </c>
      <c r="D736" s="177">
        <v>33.573999999999998</v>
      </c>
      <c r="E736" s="178">
        <v>695.31799999999998</v>
      </c>
      <c r="F736" s="179">
        <f t="shared" si="148"/>
        <v>246.226</v>
      </c>
      <c r="G736" s="179">
        <f t="shared" si="149"/>
        <v>5099.34</v>
      </c>
      <c r="H736" s="142">
        <f>'05-2021'!P742</f>
        <v>119.04999999999995</v>
      </c>
      <c r="I736" s="180">
        <f t="shared" si="150"/>
        <v>127.17600000000004</v>
      </c>
      <c r="J736" s="143">
        <f t="shared" si="151"/>
        <v>20.709998131797619</v>
      </c>
      <c r="K736" s="241">
        <v>2.88</v>
      </c>
      <c r="L736" s="144">
        <f t="shared" si="152"/>
        <v>38.052</v>
      </c>
      <c r="M736" s="143">
        <f t="shared" si="154"/>
        <v>39.467726077497858</v>
      </c>
      <c r="N736" s="143">
        <f t="shared" si="155"/>
        <v>0</v>
      </c>
      <c r="O736" s="143">
        <f t="shared" si="156"/>
        <v>21.206728953433903</v>
      </c>
      <c r="P736" s="143">
        <f t="shared" si="157"/>
        <v>29.301283654346502</v>
      </c>
      <c r="Q736" s="143">
        <f t="shared" si="158"/>
        <v>0</v>
      </c>
      <c r="R736" s="143">
        <f t="shared" si="159"/>
        <v>39.467726077497858</v>
      </c>
      <c r="S736" s="140">
        <f t="shared" si="160"/>
        <v>0</v>
      </c>
      <c r="T736" s="145">
        <f t="shared" si="161"/>
        <v>0</v>
      </c>
    </row>
    <row r="737" spans="1:20" ht="15" customHeight="1" x14ac:dyDescent="0.25">
      <c r="A737" s="126">
        <f>'05-2021'!A743</f>
        <v>44347.499999998225</v>
      </c>
      <c r="B737" s="177">
        <v>282.39999999999998</v>
      </c>
      <c r="C737" s="178">
        <v>5952.9920000000002</v>
      </c>
      <c r="D737" s="177">
        <v>33.11</v>
      </c>
      <c r="E737" s="178">
        <v>697.95</v>
      </c>
      <c r="F737" s="179">
        <f t="shared" si="148"/>
        <v>249.28999999999996</v>
      </c>
      <c r="G737" s="179">
        <f t="shared" si="149"/>
        <v>5255.0420000000004</v>
      </c>
      <c r="H737" s="142">
        <f>'05-2021'!P743</f>
        <v>110.29000000000008</v>
      </c>
      <c r="I737" s="180">
        <f t="shared" si="150"/>
        <v>138.99999999999989</v>
      </c>
      <c r="J737" s="143">
        <f t="shared" si="151"/>
        <v>21.080035300252721</v>
      </c>
      <c r="K737" s="241">
        <v>2.88</v>
      </c>
      <c r="L737" s="144">
        <f t="shared" si="152"/>
        <v>38.052</v>
      </c>
      <c r="M737" s="143">
        <f t="shared" si="154"/>
        <v>39.467726077497858</v>
      </c>
      <c r="N737" s="143">
        <f t="shared" si="155"/>
        <v>0</v>
      </c>
      <c r="O737" s="143">
        <f t="shared" si="156"/>
        <v>21.206728953433903</v>
      </c>
      <c r="P737" s="143">
        <f t="shared" si="157"/>
        <v>29.301283654346502</v>
      </c>
      <c r="Q737" s="143">
        <f t="shared" si="158"/>
        <v>0</v>
      </c>
      <c r="R737" s="143">
        <f t="shared" si="159"/>
        <v>39.467726077497858</v>
      </c>
      <c r="S737" s="140">
        <f t="shared" si="160"/>
        <v>0</v>
      </c>
      <c r="T737" s="145">
        <f t="shared" si="161"/>
        <v>0</v>
      </c>
    </row>
    <row r="738" spans="1:20" ht="15" customHeight="1" x14ac:dyDescent="0.25">
      <c r="A738" s="126">
        <f>'05-2021'!A744</f>
        <v>44347.541666664889</v>
      </c>
      <c r="B738" s="177">
        <v>259.35599999999999</v>
      </c>
      <c r="C738" s="178">
        <v>5385.4947839999995</v>
      </c>
      <c r="D738" s="177">
        <v>0</v>
      </c>
      <c r="E738" s="178">
        <v>0</v>
      </c>
      <c r="F738" s="179">
        <f t="shared" si="148"/>
        <v>259.35599999999999</v>
      </c>
      <c r="G738" s="179">
        <f t="shared" si="149"/>
        <v>5385.4947839999995</v>
      </c>
      <c r="H738" s="142">
        <f>'05-2021'!P744</f>
        <v>117.81999999999994</v>
      </c>
      <c r="I738" s="180">
        <f t="shared" si="150"/>
        <v>141.53600000000006</v>
      </c>
      <c r="J738" s="143">
        <f t="shared" si="151"/>
        <v>20.764874473696384</v>
      </c>
      <c r="K738" s="241">
        <v>2.88</v>
      </c>
      <c r="L738" s="144">
        <f t="shared" si="152"/>
        <v>38.052</v>
      </c>
      <c r="M738" s="143">
        <f t="shared" si="154"/>
        <v>39.467726077497858</v>
      </c>
      <c r="N738" s="143">
        <f t="shared" si="155"/>
        <v>0</v>
      </c>
      <c r="O738" s="143">
        <f t="shared" si="156"/>
        <v>21.206728953433903</v>
      </c>
      <c r="P738" s="143">
        <f t="shared" si="157"/>
        <v>29.301283654346502</v>
      </c>
      <c r="Q738" s="143">
        <f t="shared" si="158"/>
        <v>0</v>
      </c>
      <c r="R738" s="143">
        <f t="shared" si="159"/>
        <v>39.467726077497858</v>
      </c>
      <c r="S738" s="140">
        <f t="shared" si="160"/>
        <v>0</v>
      </c>
      <c r="T738" s="145">
        <f t="shared" si="161"/>
        <v>0</v>
      </c>
    </row>
    <row r="739" spans="1:20" ht="15" customHeight="1" x14ac:dyDescent="0.25">
      <c r="A739" s="126">
        <f>'05-2021'!A745</f>
        <v>44347.583333331553</v>
      </c>
      <c r="B739" s="177">
        <v>352.4</v>
      </c>
      <c r="C739" s="178">
        <v>7351.0640000000003</v>
      </c>
      <c r="D739" s="177">
        <v>91.515000000000001</v>
      </c>
      <c r="E739" s="178">
        <v>1909.0070000000001</v>
      </c>
      <c r="F739" s="179">
        <f t="shared" si="148"/>
        <v>260.88499999999999</v>
      </c>
      <c r="G739" s="179">
        <f t="shared" si="149"/>
        <v>5442.0570000000007</v>
      </c>
      <c r="H739" s="142">
        <f>'05-2021'!P745</f>
        <v>113.18999999999994</v>
      </c>
      <c r="I739" s="180">
        <f t="shared" si="150"/>
        <v>147.69500000000005</v>
      </c>
      <c r="J739" s="143">
        <f t="shared" si="151"/>
        <v>20.859984284263184</v>
      </c>
      <c r="K739" s="241">
        <v>2.88</v>
      </c>
      <c r="L739" s="144">
        <f t="shared" si="152"/>
        <v>38.052</v>
      </c>
      <c r="M739" s="143">
        <f t="shared" si="154"/>
        <v>39.467726077497858</v>
      </c>
      <c r="N739" s="143">
        <f t="shared" si="155"/>
        <v>0</v>
      </c>
      <c r="O739" s="143">
        <f t="shared" si="156"/>
        <v>21.206728953433903</v>
      </c>
      <c r="P739" s="143">
        <f t="shared" si="157"/>
        <v>29.301283654346502</v>
      </c>
      <c r="Q739" s="143">
        <f t="shared" si="158"/>
        <v>0</v>
      </c>
      <c r="R739" s="143">
        <f t="shared" si="159"/>
        <v>39.467726077497858</v>
      </c>
      <c r="S739" s="140">
        <f t="shared" si="160"/>
        <v>0</v>
      </c>
      <c r="T739" s="145">
        <f t="shared" si="161"/>
        <v>0</v>
      </c>
    </row>
    <row r="740" spans="1:20" ht="15" customHeight="1" x14ac:dyDescent="0.25">
      <c r="A740" s="126">
        <f>'05-2021'!A746</f>
        <v>44347.624999998217</v>
      </c>
      <c r="B740" s="177">
        <v>364.8</v>
      </c>
      <c r="C740" s="178">
        <v>7653.5039999999999</v>
      </c>
      <c r="D740" s="177">
        <v>94.608000000000004</v>
      </c>
      <c r="E740" s="178">
        <v>1984.867</v>
      </c>
      <c r="F740" s="179">
        <f t="shared" si="148"/>
        <v>270.19200000000001</v>
      </c>
      <c r="G740" s="179">
        <f t="shared" si="149"/>
        <v>5668.6369999999997</v>
      </c>
      <c r="H740" s="142">
        <f>'05-2021'!P746</f>
        <v>145.70999999999992</v>
      </c>
      <c r="I740" s="180">
        <f t="shared" si="150"/>
        <v>124.48200000000008</v>
      </c>
      <c r="J740" s="143">
        <f t="shared" si="151"/>
        <v>20.98003271747498</v>
      </c>
      <c r="K740" s="241">
        <v>2.88</v>
      </c>
      <c r="L740" s="144">
        <f t="shared" si="152"/>
        <v>38.052</v>
      </c>
      <c r="M740" s="143">
        <f t="shared" si="154"/>
        <v>39.467726077497858</v>
      </c>
      <c r="N740" s="143">
        <f t="shared" si="155"/>
        <v>0</v>
      </c>
      <c r="O740" s="143">
        <f t="shared" si="156"/>
        <v>21.206728953433903</v>
      </c>
      <c r="P740" s="143">
        <f t="shared" si="157"/>
        <v>29.301283654346502</v>
      </c>
      <c r="Q740" s="143">
        <f t="shared" si="158"/>
        <v>0</v>
      </c>
      <c r="R740" s="143">
        <f t="shared" si="159"/>
        <v>39.467726077497858</v>
      </c>
      <c r="S740" s="140">
        <f t="shared" si="160"/>
        <v>0</v>
      </c>
      <c r="T740" s="145">
        <f t="shared" si="161"/>
        <v>0</v>
      </c>
    </row>
    <row r="741" spans="1:20" ht="15" customHeight="1" x14ac:dyDescent="0.25">
      <c r="A741" s="126">
        <f>'05-2021'!A747</f>
        <v>44347.666666664882</v>
      </c>
      <c r="B741" s="177">
        <v>317.89999999999998</v>
      </c>
      <c r="C741" s="178">
        <v>6790.3440000000001</v>
      </c>
      <c r="D741" s="177">
        <v>28.327999999999999</v>
      </c>
      <c r="E741" s="178">
        <v>605.08199999999999</v>
      </c>
      <c r="F741" s="179">
        <f t="shared" si="148"/>
        <v>289.572</v>
      </c>
      <c r="G741" s="179">
        <f t="shared" si="149"/>
        <v>6185.2619999999997</v>
      </c>
      <c r="H741" s="142">
        <f>'05-2021'!P747</f>
        <v>162.99</v>
      </c>
      <c r="I741" s="180">
        <f t="shared" si="150"/>
        <v>126.58199999999999</v>
      </c>
      <c r="J741" s="143">
        <f t="shared" si="151"/>
        <v>21.360014089760057</v>
      </c>
      <c r="K741" s="241">
        <v>2.88</v>
      </c>
      <c r="L741" s="144">
        <f t="shared" si="152"/>
        <v>38.052</v>
      </c>
      <c r="M741" s="143">
        <f t="shared" si="154"/>
        <v>39.467726077497858</v>
      </c>
      <c r="N741" s="143">
        <f t="shared" si="155"/>
        <v>0</v>
      </c>
      <c r="O741" s="143">
        <f t="shared" si="156"/>
        <v>21.206728953433903</v>
      </c>
      <c r="P741" s="143">
        <f t="shared" si="157"/>
        <v>29.301283654346502</v>
      </c>
      <c r="Q741" s="143">
        <f t="shared" si="158"/>
        <v>0</v>
      </c>
      <c r="R741" s="143">
        <f t="shared" si="159"/>
        <v>39.467726077497858</v>
      </c>
      <c r="S741" s="140">
        <f t="shared" si="160"/>
        <v>0</v>
      </c>
      <c r="T741" s="145">
        <f t="shared" si="161"/>
        <v>0</v>
      </c>
    </row>
    <row r="742" spans="1:20" ht="15" customHeight="1" x14ac:dyDescent="0.25">
      <c r="A742" s="126">
        <f>'05-2021'!A748</f>
        <v>44347.708333331546</v>
      </c>
      <c r="B742" s="177">
        <v>373.65</v>
      </c>
      <c r="C742" s="178">
        <v>8769.5655000000006</v>
      </c>
      <c r="D742" s="177">
        <v>74.942999999999998</v>
      </c>
      <c r="E742" s="178">
        <v>1758.913</v>
      </c>
      <c r="F742" s="179">
        <f t="shared" si="148"/>
        <v>298.70699999999999</v>
      </c>
      <c r="G742" s="179">
        <f t="shared" si="149"/>
        <v>7010.6525000000001</v>
      </c>
      <c r="H742" s="142">
        <f>'05-2021'!P748</f>
        <v>175.5200000000001</v>
      </c>
      <c r="I742" s="180">
        <f t="shared" si="150"/>
        <v>123.1869999999999</v>
      </c>
      <c r="J742" s="143">
        <f t="shared" si="151"/>
        <v>23.469997355267871</v>
      </c>
      <c r="K742" s="241">
        <v>2.88</v>
      </c>
      <c r="L742" s="144">
        <f t="shared" si="152"/>
        <v>38.052</v>
      </c>
      <c r="M742" s="143">
        <f t="shared" si="154"/>
        <v>39.467726077497858</v>
      </c>
      <c r="N742" s="143">
        <f t="shared" si="155"/>
        <v>0</v>
      </c>
      <c r="O742" s="143">
        <f t="shared" si="156"/>
        <v>21.206728953433903</v>
      </c>
      <c r="P742" s="143">
        <f t="shared" si="157"/>
        <v>29.301283654346502</v>
      </c>
      <c r="Q742" s="143">
        <f t="shared" si="158"/>
        <v>0</v>
      </c>
      <c r="R742" s="143">
        <f t="shared" si="159"/>
        <v>39.467726077497858</v>
      </c>
      <c r="S742" s="140">
        <f t="shared" si="160"/>
        <v>0</v>
      </c>
      <c r="T742" s="145">
        <f t="shared" si="161"/>
        <v>0</v>
      </c>
    </row>
    <row r="743" spans="1:20" ht="15" customHeight="1" x14ac:dyDescent="0.25">
      <c r="A743" s="126">
        <f>'05-2021'!A749</f>
        <v>44347.74999999821</v>
      </c>
      <c r="B743" s="177">
        <v>310.32100000000003</v>
      </c>
      <c r="C743" s="178">
        <v>7577.4053640000002</v>
      </c>
      <c r="D743" s="177">
        <v>0</v>
      </c>
      <c r="E743" s="178">
        <v>0</v>
      </c>
      <c r="F743" s="179">
        <f t="shared" si="148"/>
        <v>310.32100000000003</v>
      </c>
      <c r="G743" s="179">
        <f t="shared" si="149"/>
        <v>7577.4053640000002</v>
      </c>
      <c r="H743" s="142">
        <f>'05-2021'!P749</f>
        <v>188.64999999999998</v>
      </c>
      <c r="I743" s="180">
        <f t="shared" si="150"/>
        <v>121.67100000000005</v>
      </c>
      <c r="J743" s="143">
        <f t="shared" si="151"/>
        <v>24.417958707274078</v>
      </c>
      <c r="K743" s="241">
        <v>2.88</v>
      </c>
      <c r="L743" s="144">
        <f t="shared" si="152"/>
        <v>38.052</v>
      </c>
      <c r="M743" s="143">
        <f t="shared" si="154"/>
        <v>39.467726077497858</v>
      </c>
      <c r="N743" s="143">
        <f t="shared" si="155"/>
        <v>0</v>
      </c>
      <c r="O743" s="143">
        <f t="shared" si="156"/>
        <v>21.206728953433903</v>
      </c>
      <c r="P743" s="143">
        <f t="shared" si="157"/>
        <v>29.301283654346502</v>
      </c>
      <c r="Q743" s="143">
        <f t="shared" si="158"/>
        <v>0</v>
      </c>
      <c r="R743" s="143">
        <f t="shared" si="159"/>
        <v>39.467726077497858</v>
      </c>
      <c r="S743" s="140">
        <f t="shared" si="160"/>
        <v>0</v>
      </c>
      <c r="T743" s="145">
        <f t="shared" si="161"/>
        <v>0</v>
      </c>
    </row>
    <row r="744" spans="1:20" ht="15" customHeight="1" x14ac:dyDescent="0.25">
      <c r="A744" s="126">
        <f>'05-2021'!A750</f>
        <v>44347.791666664874</v>
      </c>
      <c r="B744" s="177">
        <v>373.45</v>
      </c>
      <c r="C744" s="178">
        <v>9750.7795000000006</v>
      </c>
      <c r="D744" s="177">
        <v>63.476999999999997</v>
      </c>
      <c r="E744" s="178">
        <v>1657.39</v>
      </c>
      <c r="F744" s="179">
        <f t="shared" si="148"/>
        <v>309.97300000000001</v>
      </c>
      <c r="G744" s="179">
        <f t="shared" si="149"/>
        <v>8093.3895000000002</v>
      </c>
      <c r="H744" s="142">
        <f>'05-2021'!P750</f>
        <v>185.29000000000008</v>
      </c>
      <c r="I744" s="180">
        <f t="shared" si="150"/>
        <v>124.68299999999994</v>
      </c>
      <c r="J744" s="143">
        <f t="shared" si="151"/>
        <v>26.109982159736493</v>
      </c>
      <c r="K744" s="241">
        <v>2.88</v>
      </c>
      <c r="L744" s="144">
        <f t="shared" si="152"/>
        <v>38.052</v>
      </c>
      <c r="M744" s="143">
        <f t="shared" si="154"/>
        <v>39.467726077497858</v>
      </c>
      <c r="N744" s="143">
        <f t="shared" si="155"/>
        <v>0</v>
      </c>
      <c r="O744" s="143">
        <f t="shared" si="156"/>
        <v>21.206728953433903</v>
      </c>
      <c r="P744" s="143">
        <f t="shared" si="157"/>
        <v>29.301283654346502</v>
      </c>
      <c r="Q744" s="143">
        <f t="shared" si="158"/>
        <v>0</v>
      </c>
      <c r="R744" s="143">
        <f t="shared" si="159"/>
        <v>39.467726077497858</v>
      </c>
      <c r="S744" s="140">
        <f t="shared" si="160"/>
        <v>0</v>
      </c>
      <c r="T744" s="145">
        <f t="shared" si="161"/>
        <v>0</v>
      </c>
    </row>
    <row r="745" spans="1:20" ht="15" customHeight="1" x14ac:dyDescent="0.25">
      <c r="A745" s="126">
        <f>'05-2021'!A751</f>
        <v>44347.833333331539</v>
      </c>
      <c r="B745" s="177">
        <v>298.99699999999996</v>
      </c>
      <c r="C745" s="178">
        <v>7539.1377320000001</v>
      </c>
      <c r="D745" s="177">
        <v>0</v>
      </c>
      <c r="E745" s="178">
        <v>0</v>
      </c>
      <c r="F745" s="179">
        <f t="shared" si="148"/>
        <v>298.99699999999996</v>
      </c>
      <c r="G745" s="179">
        <f t="shared" si="149"/>
        <v>7539.1377320000001</v>
      </c>
      <c r="H745" s="142">
        <f>'05-2021'!P751</f>
        <v>132.65000000000009</v>
      </c>
      <c r="I745" s="180">
        <f t="shared" si="150"/>
        <v>166.34699999999987</v>
      </c>
      <c r="J745" s="143">
        <f t="shared" si="151"/>
        <v>25.214760455790529</v>
      </c>
      <c r="K745" s="241">
        <v>2.88</v>
      </c>
      <c r="L745" s="144">
        <f t="shared" si="152"/>
        <v>38.052</v>
      </c>
      <c r="M745" s="143">
        <f t="shared" si="154"/>
        <v>39.467726077497858</v>
      </c>
      <c r="N745" s="143">
        <f t="shared" si="155"/>
        <v>0</v>
      </c>
      <c r="O745" s="143">
        <f t="shared" si="156"/>
        <v>21.206728953433903</v>
      </c>
      <c r="P745" s="143">
        <f t="shared" si="157"/>
        <v>29.301283654346502</v>
      </c>
      <c r="Q745" s="143">
        <f t="shared" si="158"/>
        <v>0</v>
      </c>
      <c r="R745" s="143">
        <f t="shared" si="159"/>
        <v>39.467726077497858</v>
      </c>
      <c r="S745" s="140">
        <f t="shared" si="160"/>
        <v>0</v>
      </c>
      <c r="T745" s="145">
        <f t="shared" si="161"/>
        <v>0</v>
      </c>
    </row>
    <row r="746" spans="1:20" ht="15" customHeight="1" x14ac:dyDescent="0.25">
      <c r="A746" s="126">
        <f>'05-2021'!A752</f>
        <v>44347.874999998203</v>
      </c>
      <c r="B746" s="177">
        <v>283.13200000000001</v>
      </c>
      <c r="C746" s="178">
        <v>7356.5908239999999</v>
      </c>
      <c r="D746" s="177">
        <v>0</v>
      </c>
      <c r="E746" s="178">
        <v>0</v>
      </c>
      <c r="F746" s="179">
        <f t="shared" si="148"/>
        <v>283.13200000000001</v>
      </c>
      <c r="G746" s="179">
        <f t="shared" si="149"/>
        <v>7356.5908239999999</v>
      </c>
      <c r="H746" s="142">
        <f>'05-2021'!P752</f>
        <v>0</v>
      </c>
      <c r="I746" s="180">
        <f t="shared" si="150"/>
        <v>283.13200000000001</v>
      </c>
      <c r="J746" s="143">
        <f t="shared" si="151"/>
        <v>25.982901346368479</v>
      </c>
      <c r="K746" s="241">
        <v>2.88</v>
      </c>
      <c r="L746" s="144">
        <f t="shared" si="152"/>
        <v>38.052</v>
      </c>
      <c r="M746" s="143">
        <f t="shared" si="154"/>
        <v>39.467726077497858</v>
      </c>
      <c r="N746" s="143">
        <f t="shared" si="155"/>
        <v>0</v>
      </c>
      <c r="O746" s="143">
        <f t="shared" si="156"/>
        <v>21.206728953433903</v>
      </c>
      <c r="P746" s="143">
        <f t="shared" si="157"/>
        <v>29.301283654346502</v>
      </c>
      <c r="Q746" s="143">
        <f t="shared" si="158"/>
        <v>0</v>
      </c>
      <c r="R746" s="143">
        <f t="shared" si="159"/>
        <v>39.467726077497858</v>
      </c>
      <c r="S746" s="140">
        <f t="shared" si="160"/>
        <v>0</v>
      </c>
      <c r="T746" s="145">
        <f t="shared" si="161"/>
        <v>0</v>
      </c>
    </row>
    <row r="747" spans="1:20" ht="15" customHeight="1" x14ac:dyDescent="0.25">
      <c r="A747" s="126">
        <f>'05-2021'!A753</f>
        <v>44347.916666664867</v>
      </c>
      <c r="B747" s="177">
        <v>268.89800000000002</v>
      </c>
      <c r="C747" s="178">
        <v>6918.8864380000005</v>
      </c>
      <c r="D747" s="177">
        <v>0</v>
      </c>
      <c r="E747" s="178">
        <v>0</v>
      </c>
      <c r="F747" s="179">
        <f t="shared" si="148"/>
        <v>268.89800000000002</v>
      </c>
      <c r="G747" s="179">
        <f t="shared" si="149"/>
        <v>6918.8864380000005</v>
      </c>
      <c r="H747" s="142">
        <f>'05-2021'!P753</f>
        <v>34.25</v>
      </c>
      <c r="I747" s="180">
        <f t="shared" si="150"/>
        <v>234.64800000000002</v>
      </c>
      <c r="J747" s="143">
        <f t="shared" si="151"/>
        <v>25.730523983071649</v>
      </c>
      <c r="K747" s="241">
        <v>2.88</v>
      </c>
      <c r="L747" s="144">
        <f t="shared" si="152"/>
        <v>38.052</v>
      </c>
      <c r="M747" s="143">
        <f t="shared" si="154"/>
        <v>39.467726077497858</v>
      </c>
      <c r="N747" s="143">
        <f t="shared" si="155"/>
        <v>0</v>
      </c>
      <c r="O747" s="143">
        <f t="shared" si="156"/>
        <v>21.206728953433903</v>
      </c>
      <c r="P747" s="143">
        <f t="shared" si="157"/>
        <v>29.301283654346502</v>
      </c>
      <c r="Q747" s="143">
        <f t="shared" si="158"/>
        <v>0</v>
      </c>
      <c r="R747" s="143">
        <f t="shared" si="159"/>
        <v>39.467726077497858</v>
      </c>
      <c r="S747" s="140">
        <f t="shared" si="160"/>
        <v>0</v>
      </c>
      <c r="T747" s="145">
        <f t="shared" si="161"/>
        <v>0</v>
      </c>
    </row>
    <row r="748" spans="1:20" ht="15" customHeight="1" x14ac:dyDescent="0.25">
      <c r="A748" s="126">
        <f>'05-2021'!A754</f>
        <v>44347.958333331531</v>
      </c>
      <c r="B748" s="177">
        <v>321.3</v>
      </c>
      <c r="C748" s="178">
        <v>6853.3289999999997</v>
      </c>
      <c r="D748" s="177">
        <v>62.003</v>
      </c>
      <c r="E748" s="178">
        <v>1322.528</v>
      </c>
      <c r="F748" s="179">
        <f t="shared" si="148"/>
        <v>259.29700000000003</v>
      </c>
      <c r="G748" s="179">
        <f t="shared" si="149"/>
        <v>5530.8009999999995</v>
      </c>
      <c r="H748" s="142">
        <f>'05-2021'!P754</f>
        <v>16.259999999999991</v>
      </c>
      <c r="I748" s="180">
        <f t="shared" si="150"/>
        <v>243.03700000000003</v>
      </c>
      <c r="J748" s="143">
        <f t="shared" si="151"/>
        <v>21.329984535108384</v>
      </c>
      <c r="K748" s="241">
        <v>2.88</v>
      </c>
      <c r="L748" s="144">
        <f t="shared" si="152"/>
        <v>38.052</v>
      </c>
      <c r="M748" s="143">
        <f t="shared" si="154"/>
        <v>39.467726077497858</v>
      </c>
      <c r="N748" s="143">
        <f t="shared" si="155"/>
        <v>0</v>
      </c>
      <c r="O748" s="143">
        <f t="shared" si="156"/>
        <v>21.206728953433903</v>
      </c>
      <c r="P748" s="143">
        <f t="shared" si="157"/>
        <v>29.301283654346502</v>
      </c>
      <c r="Q748" s="143">
        <f t="shared" si="158"/>
        <v>0</v>
      </c>
      <c r="R748" s="143">
        <f t="shared" si="159"/>
        <v>39.467726077497858</v>
      </c>
      <c r="S748" s="140">
        <f t="shared" si="160"/>
        <v>0</v>
      </c>
      <c r="T748" s="145">
        <f t="shared" si="161"/>
        <v>0</v>
      </c>
    </row>
    <row r="749" spans="1:20" ht="15" customHeight="1" x14ac:dyDescent="0.25">
      <c r="A749" s="126">
        <f>'05-2021'!A755</f>
        <v>44347.999999998196</v>
      </c>
      <c r="B749" s="177">
        <v>328.6</v>
      </c>
      <c r="C749" s="178">
        <v>6144.82</v>
      </c>
      <c r="D749" s="177">
        <v>92.415999999999997</v>
      </c>
      <c r="E749" s="178">
        <v>1728.175</v>
      </c>
      <c r="F749" s="179">
        <f t="shared" si="148"/>
        <v>236.18400000000003</v>
      </c>
      <c r="G749" s="179">
        <f t="shared" si="149"/>
        <v>4416.6449999999995</v>
      </c>
      <c r="H749" s="142">
        <f>'05-2021'!P755</f>
        <v>80.5</v>
      </c>
      <c r="I749" s="180">
        <f t="shared" si="150"/>
        <v>155.68400000000003</v>
      </c>
      <c r="J749" s="143">
        <f t="shared" si="151"/>
        <v>18.70001778274565</v>
      </c>
      <c r="K749" s="241">
        <v>2.88</v>
      </c>
      <c r="L749" s="144">
        <f t="shared" si="152"/>
        <v>38.052</v>
      </c>
      <c r="M749" s="143">
        <f t="shared" si="154"/>
        <v>39.467726077497858</v>
      </c>
      <c r="N749" s="143">
        <f t="shared" si="155"/>
        <v>0</v>
      </c>
      <c r="O749" s="143">
        <f t="shared" si="156"/>
        <v>21.206728953433903</v>
      </c>
      <c r="P749" s="143">
        <f t="shared" si="157"/>
        <v>29.301283654346502</v>
      </c>
      <c r="Q749" s="143">
        <f t="shared" si="158"/>
        <v>0</v>
      </c>
      <c r="R749" s="143">
        <f t="shared" si="159"/>
        <v>39.467726077497858</v>
      </c>
      <c r="S749" s="140">
        <f t="shared" si="160"/>
        <v>0</v>
      </c>
      <c r="T749" s="145">
        <f t="shared" si="161"/>
        <v>0</v>
      </c>
    </row>
    <row r="750" spans="1:20" s="64" customFormat="1" x14ac:dyDescent="0.25">
      <c r="A750" s="232"/>
      <c r="B750" s="233">
        <f t="shared" ref="B750:E750" si="162">SUM(B6:B749)</f>
        <v>137080.00299999997</v>
      </c>
      <c r="C750" s="233">
        <f t="shared" si="162"/>
        <v>3478800.9460660005</v>
      </c>
      <c r="D750" s="233">
        <f t="shared" si="162"/>
        <v>18312.985000000015</v>
      </c>
      <c r="E750" s="233">
        <f t="shared" si="162"/>
        <v>558426.65900000033</v>
      </c>
      <c r="F750" s="179">
        <f t="shared" si="148"/>
        <v>118767.01799999995</v>
      </c>
      <c r="G750" s="179">
        <f t="shared" si="149"/>
        <v>2920374.287066</v>
      </c>
      <c r="H750" s="234">
        <f>'05-2021'!P758</f>
        <v>0</v>
      </c>
      <c r="I750" s="235">
        <f t="shared" ref="I750:Q750" si="163">SUM(I6:I749)</f>
        <v>109853.92800000006</v>
      </c>
      <c r="J750" s="235">
        <f t="shared" si="163"/>
        <v>17992.76411888915</v>
      </c>
      <c r="K750" s="236"/>
      <c r="L750" s="235">
        <f t="shared" si="163"/>
        <v>28265.759999999907</v>
      </c>
      <c r="M750" s="235">
        <f t="shared" si="163"/>
        <v>29363.988201658547</v>
      </c>
      <c r="N750" s="235">
        <f t="shared" si="163"/>
        <v>0</v>
      </c>
      <c r="O750" s="235">
        <f t="shared" si="163"/>
        <v>15777.806341354724</v>
      </c>
      <c r="P750" s="235">
        <f t="shared" si="163"/>
        <v>21800.155038833484</v>
      </c>
      <c r="Q750" s="235">
        <f t="shared" si="163"/>
        <v>0</v>
      </c>
      <c r="R750" s="265">
        <f t="shared" si="153"/>
        <v>29363.988201658547</v>
      </c>
      <c r="S750" s="235">
        <f>SUM(S6:S749)</f>
        <v>770.22176096291253</v>
      </c>
      <c r="T750" s="237">
        <f>IF(T751="PUE calc not applicable",0,SUM(T6:T749))</f>
        <v>54891.568143856421</v>
      </c>
    </row>
    <row r="751" spans="1:20" x14ac:dyDescent="0.25">
      <c r="A751" s="126"/>
      <c r="G751" s="184"/>
      <c r="T751" s="146" t="str">
        <f>M756</f>
        <v>PUE calc is applicable</v>
      </c>
    </row>
    <row r="752" spans="1:20" x14ac:dyDescent="0.25">
      <c r="A752" s="126"/>
      <c r="F752" s="147" t="s">
        <v>142</v>
      </c>
      <c r="G752" s="184"/>
    </row>
    <row r="753" spans="1:21" x14ac:dyDescent="0.25">
      <c r="A753" s="126"/>
      <c r="F753" s="148"/>
      <c r="G753" s="185" t="s">
        <v>143</v>
      </c>
      <c r="H753" s="149"/>
      <c r="I753" s="149"/>
      <c r="J753" s="150"/>
      <c r="K753" s="165" t="s">
        <v>144</v>
      </c>
      <c r="L753" s="151" t="s">
        <v>145</v>
      </c>
      <c r="M753" s="152"/>
      <c r="S753" s="153"/>
      <c r="T753" s="183"/>
      <c r="U753" s="153"/>
    </row>
    <row r="754" spans="1:21" x14ac:dyDescent="0.25">
      <c r="A754" s="126"/>
      <c r="F754" s="177"/>
      <c r="G754" s="154">
        <f>G750/F750</f>
        <v>24.589101724066197</v>
      </c>
      <c r="H754" s="186"/>
      <c r="I754" s="186"/>
      <c r="J754" s="153"/>
      <c r="K754" s="166">
        <f>MIN(K6:K749)</f>
        <v>2.8</v>
      </c>
      <c r="L754" s="155">
        <f>IF(AND(MONTH($A$2)&gt;5,MONTH($A$2)&lt;9),(K754*10800*0.75)/1000,(K754*10400*0.75)/1000)</f>
        <v>21.839999999999996</v>
      </c>
      <c r="M754" s="321" t="s">
        <v>147</v>
      </c>
      <c r="S754" s="153"/>
      <c r="T754" s="183"/>
      <c r="U754" s="153"/>
    </row>
    <row r="755" spans="1:21" x14ac:dyDescent="0.25">
      <c r="A755" s="126"/>
      <c r="F755" s="156"/>
      <c r="G755" s="153"/>
      <c r="H755" s="157"/>
      <c r="I755" s="157"/>
      <c r="J755" s="153"/>
      <c r="K755" s="167"/>
      <c r="L755" s="158" t="s">
        <v>146</v>
      </c>
      <c r="M755" s="159"/>
    </row>
    <row r="756" spans="1:21" x14ac:dyDescent="0.25">
      <c r="A756" s="126"/>
      <c r="F756" s="160"/>
      <c r="G756" s="161"/>
      <c r="H756" s="162"/>
      <c r="I756" s="162"/>
      <c r="J756" s="161"/>
      <c r="K756" s="168"/>
      <c r="L756" s="163">
        <f>G754-L754</f>
        <v>2.7491017240662003</v>
      </c>
      <c r="M756" s="164" t="str">
        <f>IF(L756&lt;0,"PUE calc not applicable","PUE calc is applicable")</f>
        <v>PUE calc is applicable</v>
      </c>
    </row>
    <row r="758" spans="1:21" x14ac:dyDescent="0.25">
      <c r="A758" s="133"/>
    </row>
    <row r="759" spans="1:21" ht="12.75" x14ac:dyDescent="0.2">
      <c r="A759" s="133"/>
      <c r="B759" s="128"/>
      <c r="C759" s="128"/>
      <c r="D759" s="128"/>
      <c r="E759" s="128"/>
      <c r="F759" s="128"/>
      <c r="G759" s="128"/>
    </row>
    <row r="760" spans="1:21" x14ac:dyDescent="0.25">
      <c r="L760" s="329">
        <f>AVERAGE(L6:L749)</f>
        <v>37.991612903225679</v>
      </c>
    </row>
    <row r="761" spans="1:21" ht="12.75" x14ac:dyDescent="0.2">
      <c r="A761" s="133"/>
      <c r="D761" s="133"/>
      <c r="E761" s="133"/>
      <c r="H761" s="133"/>
      <c r="I761" s="133"/>
    </row>
    <row r="762" spans="1:21" ht="12.75" x14ac:dyDescent="0.2">
      <c r="A762" s="133"/>
      <c r="D762" s="133"/>
      <c r="E762" s="133"/>
      <c r="H762" s="133"/>
      <c r="I762" s="133"/>
    </row>
    <row r="763" spans="1:21" ht="12.75" x14ac:dyDescent="0.2">
      <c r="A763" s="133"/>
      <c r="D763" s="133"/>
      <c r="E763" s="133"/>
      <c r="H763" s="133"/>
      <c r="I763" s="133"/>
    </row>
    <row r="764" spans="1:21" ht="12.75" x14ac:dyDescent="0.2">
      <c r="A764" s="133"/>
      <c r="D764" s="133"/>
      <c r="E764" s="133"/>
      <c r="H764" s="133"/>
      <c r="I764" s="133"/>
    </row>
    <row r="765" spans="1:21" ht="12.75" x14ac:dyDescent="0.2">
      <c r="A765" s="133"/>
      <c r="D765" s="133"/>
      <c r="E765" s="133"/>
      <c r="H765" s="133"/>
      <c r="I765" s="133"/>
    </row>
    <row r="766" spans="1:21" ht="12.75" x14ac:dyDescent="0.2">
      <c r="A766" s="133"/>
      <c r="D766" s="133"/>
      <c r="E766" s="133"/>
      <c r="H766" s="133"/>
      <c r="I766" s="133"/>
    </row>
    <row r="767" spans="1:21" ht="12.75" x14ac:dyDescent="0.2">
      <c r="A767" s="133"/>
      <c r="D767" s="133"/>
      <c r="E767" s="133"/>
      <c r="H767" s="133"/>
      <c r="I767" s="133"/>
    </row>
    <row r="768" spans="1:21" ht="12.75" x14ac:dyDescent="0.2">
      <c r="A768" s="133"/>
      <c r="D768" s="133"/>
      <c r="E768" s="133"/>
      <c r="H768" s="133"/>
      <c r="I768" s="133"/>
      <c r="K768" s="133"/>
    </row>
    <row r="769" spans="1:11" ht="12.75" x14ac:dyDescent="0.2">
      <c r="A769" s="133"/>
      <c r="D769" s="133"/>
      <c r="E769" s="133"/>
      <c r="H769" s="133"/>
      <c r="I769" s="133"/>
      <c r="K769" s="133"/>
    </row>
    <row r="770" spans="1:11" ht="12.75" x14ac:dyDescent="0.2">
      <c r="A770" s="133"/>
      <c r="D770" s="133"/>
      <c r="E770" s="133"/>
      <c r="H770" s="133"/>
      <c r="I770" s="133"/>
      <c r="K770" s="133"/>
    </row>
    <row r="771" spans="1:11" ht="12.75" x14ac:dyDescent="0.2">
      <c r="A771" s="133"/>
      <c r="D771" s="133"/>
      <c r="E771" s="133"/>
      <c r="H771" s="133"/>
      <c r="I771" s="133"/>
      <c r="K771" s="133"/>
    </row>
    <row r="772" spans="1:11" ht="12.75" x14ac:dyDescent="0.2">
      <c r="A772" s="133"/>
      <c r="D772" s="133"/>
      <c r="E772" s="133"/>
      <c r="H772" s="133"/>
      <c r="I772" s="133"/>
      <c r="K772" s="133"/>
    </row>
    <row r="773" spans="1:11" ht="12.75" x14ac:dyDescent="0.2">
      <c r="A773" s="133"/>
      <c r="D773" s="133"/>
      <c r="E773" s="133"/>
      <c r="H773" s="133"/>
      <c r="I773" s="133"/>
      <c r="K773" s="133"/>
    </row>
    <row r="774" spans="1:11" ht="12.75" x14ac:dyDescent="0.2">
      <c r="A774" s="133"/>
      <c r="D774" s="133"/>
      <c r="E774" s="133"/>
      <c r="H774" s="133"/>
      <c r="I774" s="133"/>
      <c r="K774" s="133"/>
    </row>
    <row r="775" spans="1:11" ht="12.75" x14ac:dyDescent="0.2">
      <c r="A775" s="133"/>
      <c r="D775" s="133"/>
      <c r="E775" s="133"/>
      <c r="H775" s="133"/>
      <c r="I775" s="133"/>
      <c r="K775" s="133"/>
    </row>
    <row r="776" spans="1:11" ht="12.75" x14ac:dyDescent="0.2">
      <c r="A776" s="133"/>
      <c r="D776" s="133"/>
      <c r="E776" s="133"/>
      <c r="H776" s="133"/>
      <c r="I776" s="133"/>
      <c r="K776" s="133"/>
    </row>
    <row r="777" spans="1:11" ht="12.75" x14ac:dyDescent="0.2">
      <c r="A777" s="133"/>
      <c r="D777" s="133"/>
      <c r="E777" s="133"/>
      <c r="H777" s="133"/>
      <c r="I777" s="133"/>
      <c r="K777" s="133"/>
    </row>
    <row r="778" spans="1:11" ht="12.75" x14ac:dyDescent="0.2">
      <c r="A778" s="133"/>
      <c r="D778" s="133"/>
      <c r="E778" s="133"/>
      <c r="H778" s="133"/>
      <c r="I778" s="133"/>
      <c r="K778" s="133"/>
    </row>
    <row r="779" spans="1:11" ht="12.75" x14ac:dyDescent="0.2">
      <c r="A779" s="133"/>
      <c r="D779" s="133"/>
      <c r="E779" s="133"/>
      <c r="H779" s="133"/>
      <c r="I779" s="133"/>
      <c r="K779" s="133"/>
    </row>
    <row r="780" spans="1:11" ht="12.75" x14ac:dyDescent="0.2">
      <c r="A780" s="133"/>
      <c r="D780" s="133"/>
      <c r="E780" s="133"/>
      <c r="H780" s="133"/>
      <c r="I780" s="133"/>
      <c r="K780" s="133"/>
    </row>
    <row r="782" spans="1:11" ht="12.75" x14ac:dyDescent="0.2">
      <c r="A782" s="133"/>
      <c r="D782" s="133"/>
      <c r="E782" s="133"/>
      <c r="H782" s="133"/>
      <c r="I782" s="133"/>
      <c r="K782" s="133"/>
    </row>
    <row r="783" spans="1:11" ht="12.75" x14ac:dyDescent="0.2">
      <c r="A783" s="133"/>
      <c r="D783" s="133"/>
      <c r="E783" s="133"/>
      <c r="H783" s="133"/>
      <c r="I783" s="133"/>
      <c r="K783" s="133"/>
    </row>
  </sheetData>
  <autoFilter ref="B5:G756"/>
  <mergeCells count="4">
    <mergeCell ref="M1:Q1"/>
    <mergeCell ref="B4:C4"/>
    <mergeCell ref="D4:E4"/>
    <mergeCell ref="F4:G4"/>
  </mergeCells>
  <conditionalFormatting sqref="S6:S749">
    <cfRule type="containsText" dxfId="0"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topLeftCell="C1" zoomScaleNormal="100" workbookViewId="0">
      <pane ySplit="1" topLeftCell="A2" activePane="bottomLeft" state="frozen"/>
      <selection activeCell="D1" sqref="D1"/>
      <selection pane="bottomLeft" activeCell="C1" sqref="A1:XFD1"/>
    </sheetView>
  </sheetViews>
  <sheetFormatPr defaultColWidth="9.140625" defaultRowHeight="12.75" x14ac:dyDescent="0.2"/>
  <cols>
    <col min="1" max="2" width="18.85546875" style="99" bestFit="1" customWidth="1"/>
    <col min="3" max="3" width="22.42578125" style="99" bestFit="1" customWidth="1"/>
    <col min="4" max="4" width="9.28515625" style="103" bestFit="1" customWidth="1"/>
    <col min="5" max="5" width="9.5703125" style="99" bestFit="1" customWidth="1"/>
    <col min="6" max="6" width="16.42578125" style="99" bestFit="1" customWidth="1"/>
    <col min="7" max="7" width="18.140625" style="99" bestFit="1" customWidth="1"/>
    <col min="8" max="8" width="9.140625" style="99"/>
    <col min="9" max="9" width="10" style="99" bestFit="1" customWidth="1"/>
    <col min="10" max="10" width="9" style="99" bestFit="1" customWidth="1"/>
    <col min="11" max="11" width="11.28515625" style="99" bestFit="1" customWidth="1"/>
    <col min="12" max="12" width="10.5703125" style="99" bestFit="1" customWidth="1"/>
    <col min="13" max="13" width="11.5703125" style="99" customWidth="1"/>
    <col min="14" max="14" width="9" style="99" bestFit="1" customWidth="1"/>
    <col min="15" max="15" width="8.28515625" style="99" bestFit="1" customWidth="1"/>
    <col min="16" max="16" width="9.140625" style="99"/>
    <col min="17" max="17" width="10" style="99" bestFit="1" customWidth="1"/>
    <col min="18" max="18" width="8.28515625" style="99" bestFit="1" customWidth="1"/>
    <col min="19" max="19" width="11.28515625" style="99" bestFit="1" customWidth="1"/>
    <col min="20" max="20" width="10.5703125" style="99" bestFit="1" customWidth="1"/>
    <col min="21" max="21" width="11.5703125" style="99" customWidth="1"/>
    <col min="22" max="22" width="7" style="99" bestFit="1" customWidth="1"/>
    <col min="23" max="16384" width="9.140625" style="99"/>
  </cols>
  <sheetData>
    <row r="1" spans="1:22" s="130" customFormat="1" ht="38.25" x14ac:dyDescent="0.2">
      <c r="A1" s="322" t="s">
        <v>64</v>
      </c>
      <c r="B1" s="322" t="s">
        <v>102</v>
      </c>
      <c r="C1" s="322" t="s">
        <v>25</v>
      </c>
      <c r="D1" s="322" t="s">
        <v>103</v>
      </c>
      <c r="E1" s="322" t="s">
        <v>104</v>
      </c>
      <c r="F1" s="322" t="s">
        <v>105</v>
      </c>
      <c r="G1" s="322" t="s">
        <v>181</v>
      </c>
      <c r="I1" s="323" t="s">
        <v>125</v>
      </c>
      <c r="J1" s="324" t="s">
        <v>126</v>
      </c>
      <c r="K1" s="324" t="s">
        <v>124</v>
      </c>
      <c r="L1" s="325" t="s">
        <v>131</v>
      </c>
      <c r="M1" s="326" t="s">
        <v>132</v>
      </c>
      <c r="N1" s="327" t="s">
        <v>0</v>
      </c>
      <c r="O1" s="327" t="s">
        <v>137</v>
      </c>
      <c r="Q1" s="323" t="s">
        <v>125</v>
      </c>
      <c r="R1" s="324" t="s">
        <v>148</v>
      </c>
      <c r="S1" s="324" t="s">
        <v>150</v>
      </c>
      <c r="T1" s="325" t="s">
        <v>149</v>
      </c>
      <c r="U1" s="326" t="s">
        <v>151</v>
      </c>
      <c r="V1" s="327" t="s">
        <v>0</v>
      </c>
    </row>
    <row r="2" spans="1:22" x14ac:dyDescent="0.2">
      <c r="A2" s="129" t="s">
        <v>194</v>
      </c>
      <c r="B2" s="129" t="s">
        <v>194</v>
      </c>
      <c r="C2" s="188">
        <v>44317.041672719904</v>
      </c>
      <c r="D2" s="130">
        <v>472.59500000000003</v>
      </c>
      <c r="E2" s="129" t="s">
        <v>195</v>
      </c>
      <c r="F2" s="129" t="s">
        <v>196</v>
      </c>
      <c r="G2" s="129" t="s">
        <v>197</v>
      </c>
      <c r="H2" s="130"/>
      <c r="J2" s="133">
        <v>461</v>
      </c>
      <c r="K2" s="133">
        <v>6.58</v>
      </c>
      <c r="L2" s="133">
        <v>3.31</v>
      </c>
      <c r="M2" s="133">
        <v>0.76</v>
      </c>
      <c r="N2" s="119">
        <f>SUM(J2:M2)</f>
        <v>471.65</v>
      </c>
      <c r="O2" s="117">
        <f>D2-N2</f>
        <v>0.94500000000005002</v>
      </c>
      <c r="Q2" s="131"/>
      <c r="R2" s="133">
        <v>6.51</v>
      </c>
      <c r="S2" s="133">
        <v>0.09</v>
      </c>
      <c r="T2" s="133">
        <v>7.0000000000000007E-2</v>
      </c>
      <c r="U2" s="133">
        <v>0.01</v>
      </c>
      <c r="V2" s="119">
        <f t="shared" ref="V2:V65" si="0">SUM(R2:U2)</f>
        <v>6.68</v>
      </c>
    </row>
    <row r="3" spans="1:22" x14ac:dyDescent="0.2">
      <c r="A3" s="129" t="s">
        <v>194</v>
      </c>
      <c r="B3" s="129" t="s">
        <v>194</v>
      </c>
      <c r="C3" s="188">
        <v>44317.083339386576</v>
      </c>
      <c r="D3" s="130">
        <v>456.65899999999999</v>
      </c>
      <c r="E3" s="129" t="s">
        <v>195</v>
      </c>
      <c r="F3" s="129" t="s">
        <v>196</v>
      </c>
      <c r="G3" s="129" t="s">
        <v>198</v>
      </c>
      <c r="H3" s="130"/>
      <c r="J3" s="133">
        <v>445.62</v>
      </c>
      <c r="K3" s="133">
        <v>6.45</v>
      </c>
      <c r="L3" s="133">
        <v>3.35</v>
      </c>
      <c r="M3" s="133">
        <v>0.77</v>
      </c>
      <c r="N3" s="119">
        <f t="shared" ref="N3:N66" si="1">SUM(J3:M3)</f>
        <v>456.19</v>
      </c>
      <c r="O3" s="117">
        <f t="shared" ref="O3:O66" si="2">D3-N3</f>
        <v>0.46899999999999409</v>
      </c>
      <c r="Q3" s="131"/>
      <c r="R3" s="133">
        <v>5.8</v>
      </c>
      <c r="S3" s="133">
        <v>0.08</v>
      </c>
      <c r="T3" s="133">
        <v>0.06</v>
      </c>
      <c r="U3" s="133">
        <v>0.01</v>
      </c>
      <c r="V3" s="119">
        <f t="shared" si="0"/>
        <v>5.9499999999999993</v>
      </c>
    </row>
    <row r="4" spans="1:22" x14ac:dyDescent="0.2">
      <c r="A4" s="129" t="s">
        <v>194</v>
      </c>
      <c r="B4" s="129" t="s">
        <v>194</v>
      </c>
      <c r="C4" s="188">
        <v>44317.12500605324</v>
      </c>
      <c r="D4" s="130">
        <v>445.47300000000001</v>
      </c>
      <c r="E4" s="129" t="s">
        <v>195</v>
      </c>
      <c r="F4" s="129" t="s">
        <v>196</v>
      </c>
      <c r="G4" s="129" t="s">
        <v>198</v>
      </c>
      <c r="H4" s="130"/>
      <c r="J4" s="133">
        <v>434.28</v>
      </c>
      <c r="K4" s="133">
        <v>6.41</v>
      </c>
      <c r="L4" s="133">
        <v>3.34</v>
      </c>
      <c r="M4" s="133">
        <v>0.77</v>
      </c>
      <c r="N4" s="119">
        <f t="shared" si="1"/>
        <v>444.79999999999995</v>
      </c>
      <c r="O4" s="117">
        <f t="shared" si="2"/>
        <v>0.67300000000005866</v>
      </c>
      <c r="Q4" s="131"/>
      <c r="R4" s="133">
        <v>5.62</v>
      </c>
      <c r="S4" s="133">
        <v>0.08</v>
      </c>
      <c r="T4" s="133">
        <v>0.06</v>
      </c>
      <c r="U4" s="133">
        <v>0.01</v>
      </c>
      <c r="V4" s="119">
        <f t="shared" si="0"/>
        <v>5.77</v>
      </c>
    </row>
    <row r="5" spans="1:22" x14ac:dyDescent="0.2">
      <c r="A5" s="129" t="s">
        <v>194</v>
      </c>
      <c r="B5" s="129" t="s">
        <v>194</v>
      </c>
      <c r="C5" s="188">
        <v>44317.166672719904</v>
      </c>
      <c r="D5" s="130">
        <v>446.43900000000002</v>
      </c>
      <c r="E5" s="129" t="s">
        <v>195</v>
      </c>
      <c r="F5" s="129" t="s">
        <v>196</v>
      </c>
      <c r="G5" s="129" t="s">
        <v>198</v>
      </c>
      <c r="H5" s="130"/>
      <c r="J5" s="133">
        <v>434.96</v>
      </c>
      <c r="K5" s="133">
        <v>6.62</v>
      </c>
      <c r="L5" s="133">
        <v>3.56</v>
      </c>
      <c r="M5" s="133">
        <v>0.78</v>
      </c>
      <c r="N5" s="119">
        <f t="shared" si="1"/>
        <v>445.91999999999996</v>
      </c>
      <c r="O5" s="117">
        <f t="shared" si="2"/>
        <v>0.5190000000000623</v>
      </c>
      <c r="Q5" s="131"/>
      <c r="R5" s="133">
        <v>5.7</v>
      </c>
      <c r="S5" s="133">
        <v>0.09</v>
      </c>
      <c r="T5" s="133">
        <v>7.0000000000000007E-2</v>
      </c>
      <c r="U5" s="133">
        <v>0.01</v>
      </c>
      <c r="V5" s="119">
        <f t="shared" si="0"/>
        <v>5.87</v>
      </c>
    </row>
    <row r="6" spans="1:22" x14ac:dyDescent="0.2">
      <c r="A6" s="129" t="s">
        <v>194</v>
      </c>
      <c r="B6" s="129" t="s">
        <v>194</v>
      </c>
      <c r="C6" s="188">
        <v>44317.208339386576</v>
      </c>
      <c r="D6" s="130">
        <v>459.66899999999998</v>
      </c>
      <c r="E6" s="129" t="s">
        <v>195</v>
      </c>
      <c r="F6" s="129" t="s">
        <v>196</v>
      </c>
      <c r="G6" s="129" t="s">
        <v>198</v>
      </c>
      <c r="H6" s="130"/>
      <c r="J6" s="133">
        <v>447.99</v>
      </c>
      <c r="K6" s="133">
        <v>6.8</v>
      </c>
      <c r="L6" s="133">
        <v>3.51</v>
      </c>
      <c r="M6" s="133">
        <v>0.76</v>
      </c>
      <c r="N6" s="119">
        <f t="shared" si="1"/>
        <v>459.06</v>
      </c>
      <c r="O6" s="117">
        <f t="shared" si="2"/>
        <v>0.60899999999998045</v>
      </c>
      <c r="Q6" s="131"/>
      <c r="R6" s="133">
        <v>6.21</v>
      </c>
      <c r="S6" s="133">
        <v>0.09</v>
      </c>
      <c r="T6" s="133">
        <v>7.0000000000000007E-2</v>
      </c>
      <c r="U6" s="133">
        <v>0.01</v>
      </c>
      <c r="V6" s="119">
        <f t="shared" si="0"/>
        <v>6.38</v>
      </c>
    </row>
    <row r="7" spans="1:22" x14ac:dyDescent="0.2">
      <c r="A7" s="129" t="s">
        <v>194</v>
      </c>
      <c r="B7" s="129" t="s">
        <v>194</v>
      </c>
      <c r="C7" s="188">
        <v>44317.25000605324</v>
      </c>
      <c r="D7" s="130">
        <v>475.06099999999998</v>
      </c>
      <c r="E7" s="129" t="s">
        <v>195</v>
      </c>
      <c r="F7" s="129" t="s">
        <v>196</v>
      </c>
      <c r="G7" s="129" t="s">
        <v>198</v>
      </c>
      <c r="H7" s="130"/>
      <c r="J7" s="133">
        <v>463.18</v>
      </c>
      <c r="K7" s="133">
        <v>6.8</v>
      </c>
      <c r="L7" s="133">
        <v>3.43</v>
      </c>
      <c r="M7" s="133">
        <v>0.78</v>
      </c>
      <c r="N7" s="119">
        <f t="shared" si="1"/>
        <v>474.19</v>
      </c>
      <c r="O7" s="117">
        <f t="shared" si="2"/>
        <v>0.8709999999999809</v>
      </c>
      <c r="Q7" s="131"/>
      <c r="R7" s="133">
        <v>6.69</v>
      </c>
      <c r="S7" s="133">
        <v>0.1</v>
      </c>
      <c r="T7" s="133">
        <v>7.0000000000000007E-2</v>
      </c>
      <c r="U7" s="133">
        <v>0.01</v>
      </c>
      <c r="V7" s="119">
        <f t="shared" si="0"/>
        <v>6.87</v>
      </c>
    </row>
    <row r="8" spans="1:22" x14ac:dyDescent="0.2">
      <c r="A8" s="129" t="s">
        <v>194</v>
      </c>
      <c r="B8" s="129" t="s">
        <v>194</v>
      </c>
      <c r="C8" s="188">
        <v>44317.291672719904</v>
      </c>
      <c r="D8" s="130">
        <v>496.01299999999998</v>
      </c>
      <c r="E8" s="129" t="s">
        <v>195</v>
      </c>
      <c r="F8" s="129" t="s">
        <v>196</v>
      </c>
      <c r="G8" s="129" t="s">
        <v>198</v>
      </c>
      <c r="H8" s="130"/>
      <c r="J8" s="133">
        <v>483.72</v>
      </c>
      <c r="K8" s="133">
        <v>6.57</v>
      </c>
      <c r="L8" s="133">
        <v>3.36</v>
      </c>
      <c r="M8" s="133">
        <v>0.78</v>
      </c>
      <c r="N8" s="119">
        <f t="shared" si="1"/>
        <v>494.43</v>
      </c>
      <c r="O8" s="117">
        <f t="shared" si="2"/>
        <v>1.58299999999997</v>
      </c>
      <c r="Q8" s="131"/>
      <c r="R8" s="133">
        <v>7.2</v>
      </c>
      <c r="S8" s="133">
        <v>0.1</v>
      </c>
      <c r="T8" s="133">
        <v>7.0000000000000007E-2</v>
      </c>
      <c r="U8" s="133">
        <v>0.01</v>
      </c>
      <c r="V8" s="119">
        <f t="shared" si="0"/>
        <v>7.38</v>
      </c>
    </row>
    <row r="9" spans="1:22" x14ac:dyDescent="0.2">
      <c r="A9" s="129" t="s">
        <v>194</v>
      </c>
      <c r="B9" s="129" t="s">
        <v>194</v>
      </c>
      <c r="C9" s="188">
        <v>44317.333339386576</v>
      </c>
      <c r="D9" s="130">
        <v>525.46100000000001</v>
      </c>
      <c r="E9" s="129" t="s">
        <v>195</v>
      </c>
      <c r="F9" s="129" t="s">
        <v>196</v>
      </c>
      <c r="G9" s="129" t="s">
        <v>198</v>
      </c>
      <c r="H9" s="130"/>
      <c r="J9" s="133">
        <v>505.78</v>
      </c>
      <c r="K9" s="133">
        <v>6.98</v>
      </c>
      <c r="L9" s="133">
        <v>3.31</v>
      </c>
      <c r="M9" s="133">
        <v>0.78</v>
      </c>
      <c r="N9" s="119">
        <f t="shared" si="1"/>
        <v>516.84999999999991</v>
      </c>
      <c r="O9" s="117">
        <f t="shared" si="2"/>
        <v>8.6110000000001037</v>
      </c>
      <c r="Q9" s="131"/>
      <c r="R9" s="133">
        <v>7.78</v>
      </c>
      <c r="S9" s="133">
        <v>0.11</v>
      </c>
      <c r="T9" s="133">
        <v>7.0000000000000007E-2</v>
      </c>
      <c r="U9" s="133">
        <v>0.02</v>
      </c>
      <c r="V9" s="119">
        <f t="shared" si="0"/>
        <v>7.98</v>
      </c>
    </row>
    <row r="10" spans="1:22" x14ac:dyDescent="0.2">
      <c r="A10" s="129" t="s">
        <v>194</v>
      </c>
      <c r="B10" s="129" t="s">
        <v>194</v>
      </c>
      <c r="C10" s="188">
        <v>44317.37500605324</v>
      </c>
      <c r="D10" s="130">
        <v>537.27499999999998</v>
      </c>
      <c r="E10" s="129" t="s">
        <v>195</v>
      </c>
      <c r="F10" s="129" t="s">
        <v>196</v>
      </c>
      <c r="G10" s="129" t="s">
        <v>198</v>
      </c>
      <c r="H10" s="130"/>
      <c r="J10" s="133">
        <v>511.06</v>
      </c>
      <c r="K10" s="133">
        <v>7.35</v>
      </c>
      <c r="L10" s="133">
        <v>3.43</v>
      </c>
      <c r="M10" s="133">
        <v>0.77</v>
      </c>
      <c r="N10" s="119">
        <f t="shared" si="1"/>
        <v>522.6099999999999</v>
      </c>
      <c r="O10" s="117">
        <f t="shared" si="2"/>
        <v>14.665000000000077</v>
      </c>
      <c r="Q10" s="131"/>
      <c r="R10" s="133">
        <v>8.15</v>
      </c>
      <c r="S10" s="133">
        <v>0.12</v>
      </c>
      <c r="T10" s="133">
        <v>7.0000000000000007E-2</v>
      </c>
      <c r="U10" s="133">
        <v>0.02</v>
      </c>
      <c r="V10" s="119">
        <f t="shared" si="0"/>
        <v>8.36</v>
      </c>
    </row>
    <row r="11" spans="1:22" x14ac:dyDescent="0.2">
      <c r="A11" s="129" t="s">
        <v>194</v>
      </c>
      <c r="B11" s="129" t="s">
        <v>194</v>
      </c>
      <c r="C11" s="188">
        <v>44317.416672719904</v>
      </c>
      <c r="D11" s="130">
        <v>533.16899999999998</v>
      </c>
      <c r="E11" s="129" t="s">
        <v>195</v>
      </c>
      <c r="F11" s="129" t="s">
        <v>196</v>
      </c>
      <c r="G11" s="129" t="s">
        <v>198</v>
      </c>
      <c r="H11" s="130"/>
      <c r="J11" s="133">
        <v>521.35</v>
      </c>
      <c r="K11" s="133">
        <v>7.11</v>
      </c>
      <c r="L11" s="133">
        <v>3.49</v>
      </c>
      <c r="M11" s="133">
        <v>0.77</v>
      </c>
      <c r="N11" s="119">
        <f t="shared" si="1"/>
        <v>532.72</v>
      </c>
      <c r="O11" s="117">
        <f t="shared" si="2"/>
        <v>0.44899999999995543</v>
      </c>
      <c r="Q11" s="131"/>
      <c r="R11" s="133">
        <v>7.78</v>
      </c>
      <c r="S11" s="133">
        <v>0.11</v>
      </c>
      <c r="T11" s="133">
        <v>7.0000000000000007E-2</v>
      </c>
      <c r="U11" s="133">
        <v>0.01</v>
      </c>
      <c r="V11" s="119">
        <f t="shared" si="0"/>
        <v>7.9700000000000006</v>
      </c>
    </row>
    <row r="12" spans="1:22" x14ac:dyDescent="0.2">
      <c r="A12" s="129" t="s">
        <v>194</v>
      </c>
      <c r="B12" s="129" t="s">
        <v>194</v>
      </c>
      <c r="C12" s="188">
        <v>44317.458339386576</v>
      </c>
      <c r="D12" s="130">
        <v>519.02700000000004</v>
      </c>
      <c r="E12" s="129" t="s">
        <v>195</v>
      </c>
      <c r="F12" s="129" t="s">
        <v>196</v>
      </c>
      <c r="G12" s="129" t="s">
        <v>198</v>
      </c>
      <c r="H12" s="130"/>
      <c r="J12" s="133">
        <v>507.47</v>
      </c>
      <c r="K12" s="133">
        <v>6.79</v>
      </c>
      <c r="L12" s="133">
        <v>3.35</v>
      </c>
      <c r="M12" s="133">
        <v>0.79</v>
      </c>
      <c r="N12" s="119">
        <f t="shared" si="1"/>
        <v>518.4</v>
      </c>
      <c r="O12" s="117">
        <f t="shared" si="2"/>
        <v>0.62700000000006639</v>
      </c>
      <c r="Q12" s="131"/>
      <c r="R12" s="133">
        <v>8.09</v>
      </c>
      <c r="S12" s="133">
        <v>0.11</v>
      </c>
      <c r="T12" s="133">
        <v>7.0000000000000007E-2</v>
      </c>
      <c r="U12" s="133">
        <v>0.02</v>
      </c>
      <c r="V12" s="119">
        <f t="shared" si="0"/>
        <v>8.2899999999999991</v>
      </c>
    </row>
    <row r="13" spans="1:22" x14ac:dyDescent="0.2">
      <c r="A13" s="129" t="s">
        <v>194</v>
      </c>
      <c r="B13" s="129" t="s">
        <v>194</v>
      </c>
      <c r="C13" s="188">
        <v>44317.50000605324</v>
      </c>
      <c r="D13" s="130">
        <v>510.73099999999999</v>
      </c>
      <c r="E13" s="129" t="s">
        <v>195</v>
      </c>
      <c r="F13" s="129" t="s">
        <v>196</v>
      </c>
      <c r="G13" s="129" t="s">
        <v>198</v>
      </c>
      <c r="H13" s="130"/>
      <c r="J13" s="133">
        <v>500.05</v>
      </c>
      <c r="K13" s="133">
        <v>6.4</v>
      </c>
      <c r="L13" s="133">
        <v>3.24</v>
      </c>
      <c r="M13" s="133">
        <v>0.78</v>
      </c>
      <c r="N13" s="119">
        <f t="shared" si="1"/>
        <v>510.46999999999997</v>
      </c>
      <c r="O13" s="117">
        <f t="shared" si="2"/>
        <v>0.2610000000000241</v>
      </c>
      <c r="Q13" s="131"/>
      <c r="R13" s="133">
        <v>7.6</v>
      </c>
      <c r="S13" s="133">
        <v>0.1</v>
      </c>
      <c r="T13" s="133">
        <v>7.0000000000000007E-2</v>
      </c>
      <c r="U13" s="133">
        <v>0.02</v>
      </c>
      <c r="V13" s="119">
        <f t="shared" si="0"/>
        <v>7.7899999999999991</v>
      </c>
    </row>
    <row r="14" spans="1:22" x14ac:dyDescent="0.2">
      <c r="A14" s="129" t="s">
        <v>194</v>
      </c>
      <c r="B14" s="129" t="s">
        <v>194</v>
      </c>
      <c r="C14" s="188">
        <v>44317.541672719904</v>
      </c>
      <c r="D14" s="130">
        <v>497.22699999999998</v>
      </c>
      <c r="E14" s="129" t="s">
        <v>195</v>
      </c>
      <c r="F14" s="129" t="s">
        <v>196</v>
      </c>
      <c r="G14" s="129" t="s">
        <v>198</v>
      </c>
      <c r="H14" s="130"/>
      <c r="J14" s="133">
        <v>486.79</v>
      </c>
      <c r="K14" s="133">
        <v>6.4</v>
      </c>
      <c r="L14" s="133">
        <v>3.2</v>
      </c>
      <c r="M14" s="133">
        <v>0.77</v>
      </c>
      <c r="N14" s="119">
        <f t="shared" si="1"/>
        <v>497.15999999999997</v>
      </c>
      <c r="O14" s="117">
        <f t="shared" si="2"/>
        <v>6.7000000000007276E-2</v>
      </c>
      <c r="Q14" s="131"/>
      <c r="R14" s="133">
        <v>7.09</v>
      </c>
      <c r="S14" s="133">
        <v>0.09</v>
      </c>
      <c r="T14" s="133">
        <v>7.0000000000000007E-2</v>
      </c>
      <c r="U14" s="133">
        <v>0.02</v>
      </c>
      <c r="V14" s="119">
        <f t="shared" si="0"/>
        <v>7.27</v>
      </c>
    </row>
    <row r="15" spans="1:22" x14ac:dyDescent="0.2">
      <c r="A15" s="129" t="s">
        <v>194</v>
      </c>
      <c r="B15" s="129" t="s">
        <v>194</v>
      </c>
      <c r="C15" s="188">
        <v>44317.583339386576</v>
      </c>
      <c r="D15" s="130">
        <v>492.60199999999998</v>
      </c>
      <c r="E15" s="129" t="s">
        <v>195</v>
      </c>
      <c r="F15" s="129" t="s">
        <v>196</v>
      </c>
      <c r="G15" s="129" t="s">
        <v>198</v>
      </c>
      <c r="H15" s="130"/>
      <c r="J15" s="133">
        <v>482.6</v>
      </c>
      <c r="K15" s="133">
        <v>6.14</v>
      </c>
      <c r="L15" s="133">
        <v>3.15</v>
      </c>
      <c r="M15" s="133">
        <v>0.78</v>
      </c>
      <c r="N15" s="119">
        <f t="shared" si="1"/>
        <v>492.66999999999996</v>
      </c>
      <c r="O15" s="117">
        <f t="shared" si="2"/>
        <v>-6.7999999999983629E-2</v>
      </c>
      <c r="Q15" s="131"/>
      <c r="R15" s="133">
        <v>8</v>
      </c>
      <c r="S15" s="133">
        <v>0.1</v>
      </c>
      <c r="T15" s="133">
        <v>0.08</v>
      </c>
      <c r="U15" s="133">
        <v>0.02</v>
      </c>
      <c r="V15" s="119">
        <f t="shared" si="0"/>
        <v>8.1999999999999993</v>
      </c>
    </row>
    <row r="16" spans="1:22" x14ac:dyDescent="0.2">
      <c r="A16" s="129" t="s">
        <v>194</v>
      </c>
      <c r="B16" s="129" t="s">
        <v>194</v>
      </c>
      <c r="C16" s="188">
        <v>44317.62500605324</v>
      </c>
      <c r="D16" s="130">
        <v>495.05500000000001</v>
      </c>
      <c r="E16" s="129" t="s">
        <v>195</v>
      </c>
      <c r="F16" s="129" t="s">
        <v>196</v>
      </c>
      <c r="G16" s="129" t="s">
        <v>198</v>
      </c>
      <c r="H16" s="130"/>
      <c r="J16" s="133">
        <v>485.03</v>
      </c>
      <c r="K16" s="133">
        <v>5.97</v>
      </c>
      <c r="L16" s="133">
        <v>3.21</v>
      </c>
      <c r="M16" s="133">
        <v>0.78</v>
      </c>
      <c r="N16" s="119">
        <f t="shared" si="1"/>
        <v>494.98999999999995</v>
      </c>
      <c r="O16" s="117">
        <f t="shared" si="2"/>
        <v>6.500000000005457E-2</v>
      </c>
      <c r="Q16" s="131"/>
      <c r="R16" s="133">
        <v>8.08</v>
      </c>
      <c r="S16" s="133">
        <v>0.1</v>
      </c>
      <c r="T16" s="133">
        <v>0.08</v>
      </c>
      <c r="U16" s="133">
        <v>0.02</v>
      </c>
      <c r="V16" s="119">
        <f t="shared" si="0"/>
        <v>8.2799999999999994</v>
      </c>
    </row>
    <row r="17" spans="1:22" x14ac:dyDescent="0.2">
      <c r="A17" s="129" t="s">
        <v>194</v>
      </c>
      <c r="B17" s="129" t="s">
        <v>194</v>
      </c>
      <c r="C17" s="188">
        <v>44317.666672719904</v>
      </c>
      <c r="D17" s="130">
        <v>498.66300000000001</v>
      </c>
      <c r="E17" s="129" t="s">
        <v>195</v>
      </c>
      <c r="F17" s="129" t="s">
        <v>196</v>
      </c>
      <c r="G17" s="129" t="s">
        <v>198</v>
      </c>
      <c r="H17" s="130"/>
      <c r="J17" s="133">
        <v>488.28</v>
      </c>
      <c r="K17" s="133">
        <v>6.14</v>
      </c>
      <c r="L17" s="133">
        <v>3.22</v>
      </c>
      <c r="M17" s="133">
        <v>0.77</v>
      </c>
      <c r="N17" s="119">
        <f t="shared" si="1"/>
        <v>498.40999999999997</v>
      </c>
      <c r="O17" s="117">
        <f t="shared" si="2"/>
        <v>0.25300000000004275</v>
      </c>
      <c r="Q17" s="131"/>
      <c r="R17" s="133">
        <v>8.3000000000000007</v>
      </c>
      <c r="S17" s="133">
        <v>0.1</v>
      </c>
      <c r="T17" s="133">
        <v>0.08</v>
      </c>
      <c r="U17" s="133">
        <v>0.02</v>
      </c>
      <c r="V17" s="119">
        <f t="shared" si="0"/>
        <v>8.5</v>
      </c>
    </row>
    <row r="18" spans="1:22" x14ac:dyDescent="0.2">
      <c r="A18" s="129" t="s">
        <v>194</v>
      </c>
      <c r="B18" s="129" t="s">
        <v>194</v>
      </c>
      <c r="C18" s="188">
        <v>44317.708339386576</v>
      </c>
      <c r="D18" s="130">
        <v>509.12299999999999</v>
      </c>
      <c r="E18" s="129" t="s">
        <v>195</v>
      </c>
      <c r="F18" s="129" t="s">
        <v>196</v>
      </c>
      <c r="G18" s="129" t="s">
        <v>198</v>
      </c>
      <c r="H18" s="130"/>
      <c r="J18" s="133">
        <v>498.54</v>
      </c>
      <c r="K18" s="133">
        <v>6.28</v>
      </c>
      <c r="L18" s="133">
        <v>3.11</v>
      </c>
      <c r="M18" s="133">
        <v>0.76</v>
      </c>
      <c r="N18" s="119">
        <f t="shared" si="1"/>
        <v>508.69</v>
      </c>
      <c r="O18" s="117">
        <f t="shared" si="2"/>
        <v>0.43299999999999272</v>
      </c>
      <c r="Q18" s="131"/>
      <c r="R18" s="133">
        <v>8.59</v>
      </c>
      <c r="S18" s="133">
        <v>0.11</v>
      </c>
      <c r="T18" s="133">
        <v>0.08</v>
      </c>
      <c r="U18" s="133">
        <v>0.02</v>
      </c>
      <c r="V18" s="119">
        <f t="shared" si="0"/>
        <v>8.7999999999999989</v>
      </c>
    </row>
    <row r="19" spans="1:22" x14ac:dyDescent="0.2">
      <c r="A19" s="129" t="s">
        <v>194</v>
      </c>
      <c r="B19" s="129" t="s">
        <v>194</v>
      </c>
      <c r="C19" s="188">
        <v>44317.75000605324</v>
      </c>
      <c r="D19" s="130">
        <v>511.517</v>
      </c>
      <c r="E19" s="129" t="s">
        <v>195</v>
      </c>
      <c r="F19" s="129" t="s">
        <v>196</v>
      </c>
      <c r="G19" s="129" t="s">
        <v>198</v>
      </c>
      <c r="H19" s="130"/>
      <c r="J19" s="133">
        <v>500.57</v>
      </c>
      <c r="K19" s="133">
        <v>6.22</v>
      </c>
      <c r="L19" s="133">
        <v>3.06</v>
      </c>
      <c r="M19" s="133">
        <v>0.76</v>
      </c>
      <c r="N19" s="119">
        <f t="shared" si="1"/>
        <v>510.61</v>
      </c>
      <c r="O19" s="117">
        <f t="shared" si="2"/>
        <v>0.90699999999998226</v>
      </c>
      <c r="Q19" s="131"/>
      <c r="R19" s="133">
        <v>8.2799999999999994</v>
      </c>
      <c r="S19" s="133">
        <v>0.1</v>
      </c>
      <c r="T19" s="133">
        <v>7.0000000000000007E-2</v>
      </c>
      <c r="U19" s="133">
        <v>0.02</v>
      </c>
      <c r="V19" s="119">
        <f t="shared" si="0"/>
        <v>8.4699999999999989</v>
      </c>
    </row>
    <row r="20" spans="1:22" x14ac:dyDescent="0.2">
      <c r="A20" s="129" t="s">
        <v>194</v>
      </c>
      <c r="B20" s="129" t="s">
        <v>194</v>
      </c>
      <c r="C20" s="188">
        <v>44317.791672719904</v>
      </c>
      <c r="D20" s="130">
        <v>512.5</v>
      </c>
      <c r="E20" s="129" t="s">
        <v>195</v>
      </c>
      <c r="F20" s="129" t="s">
        <v>196</v>
      </c>
      <c r="G20" s="129" t="s">
        <v>198</v>
      </c>
      <c r="H20" s="130"/>
      <c r="J20" s="133">
        <v>501.2</v>
      </c>
      <c r="K20" s="133">
        <v>6.3</v>
      </c>
      <c r="L20" s="133">
        <v>3.02</v>
      </c>
      <c r="M20" s="133">
        <v>0.75</v>
      </c>
      <c r="N20" s="119">
        <f t="shared" si="1"/>
        <v>511.27</v>
      </c>
      <c r="O20" s="117">
        <f t="shared" si="2"/>
        <v>1.2300000000000182</v>
      </c>
      <c r="Q20" s="131"/>
      <c r="R20" s="133">
        <v>8.99</v>
      </c>
      <c r="S20" s="133">
        <v>0.11</v>
      </c>
      <c r="T20" s="133">
        <v>0.08</v>
      </c>
      <c r="U20" s="133">
        <v>0.02</v>
      </c>
      <c r="V20" s="119">
        <f t="shared" si="0"/>
        <v>9.1999999999999993</v>
      </c>
    </row>
    <row r="21" spans="1:22" x14ac:dyDescent="0.2">
      <c r="A21" s="129" t="s">
        <v>194</v>
      </c>
      <c r="B21" s="129" t="s">
        <v>194</v>
      </c>
      <c r="C21" s="188">
        <v>44317.833339386576</v>
      </c>
      <c r="D21" s="130">
        <v>507.06700000000001</v>
      </c>
      <c r="E21" s="129" t="s">
        <v>195</v>
      </c>
      <c r="F21" s="129" t="s">
        <v>196</v>
      </c>
      <c r="G21" s="129" t="s">
        <v>198</v>
      </c>
      <c r="H21" s="130"/>
      <c r="J21" s="133">
        <v>495.84</v>
      </c>
      <c r="K21" s="133">
        <v>6.3</v>
      </c>
      <c r="L21" s="133">
        <v>3.01</v>
      </c>
      <c r="M21" s="133">
        <v>0.76</v>
      </c>
      <c r="N21" s="119">
        <f t="shared" si="1"/>
        <v>505.90999999999997</v>
      </c>
      <c r="O21" s="117">
        <f t="shared" si="2"/>
        <v>1.1570000000000391</v>
      </c>
      <c r="Q21" s="131"/>
      <c r="R21" s="133">
        <v>9.18</v>
      </c>
      <c r="S21" s="133">
        <v>0.12</v>
      </c>
      <c r="T21" s="133">
        <v>0.08</v>
      </c>
      <c r="U21" s="133">
        <v>0.02</v>
      </c>
      <c r="V21" s="119">
        <f t="shared" si="0"/>
        <v>9.3999999999999986</v>
      </c>
    </row>
    <row r="22" spans="1:22" x14ac:dyDescent="0.2">
      <c r="A22" s="129" t="s">
        <v>194</v>
      </c>
      <c r="B22" s="129" t="s">
        <v>194</v>
      </c>
      <c r="C22" s="188">
        <v>44317.87500605324</v>
      </c>
      <c r="D22" s="130">
        <v>514.27</v>
      </c>
      <c r="E22" s="129" t="s">
        <v>195</v>
      </c>
      <c r="F22" s="129" t="s">
        <v>196</v>
      </c>
      <c r="G22" s="129" t="s">
        <v>198</v>
      </c>
      <c r="H22" s="130"/>
      <c r="J22" s="133">
        <v>502.79</v>
      </c>
      <c r="K22" s="133">
        <v>6.47</v>
      </c>
      <c r="L22" s="133">
        <v>3.2</v>
      </c>
      <c r="M22" s="133">
        <v>0.76</v>
      </c>
      <c r="N22" s="119">
        <f t="shared" si="1"/>
        <v>513.22</v>
      </c>
      <c r="O22" s="117">
        <f t="shared" si="2"/>
        <v>1.0499999999999545</v>
      </c>
      <c r="Q22" s="131"/>
      <c r="R22" s="133">
        <v>8.98</v>
      </c>
      <c r="S22" s="133">
        <v>0.12</v>
      </c>
      <c r="T22" s="133">
        <v>0.08</v>
      </c>
      <c r="U22" s="133">
        <v>0.02</v>
      </c>
      <c r="V22" s="119">
        <f t="shared" si="0"/>
        <v>9.1999999999999993</v>
      </c>
    </row>
    <row r="23" spans="1:22" x14ac:dyDescent="0.2">
      <c r="A23" s="129" t="s">
        <v>194</v>
      </c>
      <c r="B23" s="129" t="s">
        <v>194</v>
      </c>
      <c r="C23" s="188">
        <v>44317.916672719904</v>
      </c>
      <c r="D23" s="130">
        <v>517.19299999999998</v>
      </c>
      <c r="E23" s="129" t="s">
        <v>195</v>
      </c>
      <c r="F23" s="129" t="s">
        <v>196</v>
      </c>
      <c r="G23" s="129" t="s">
        <v>198</v>
      </c>
      <c r="H23" s="130"/>
      <c r="J23" s="133">
        <v>505.41</v>
      </c>
      <c r="K23" s="133">
        <v>6.63</v>
      </c>
      <c r="L23" s="133">
        <v>3.27</v>
      </c>
      <c r="M23" s="133">
        <v>0.77</v>
      </c>
      <c r="N23" s="119">
        <f t="shared" si="1"/>
        <v>516.08000000000004</v>
      </c>
      <c r="O23" s="117">
        <f t="shared" si="2"/>
        <v>1.1129999999999427</v>
      </c>
      <c r="Q23" s="131"/>
      <c r="R23" s="133">
        <v>8.67</v>
      </c>
      <c r="S23" s="133">
        <v>0.11</v>
      </c>
      <c r="T23" s="133">
        <v>0.08</v>
      </c>
      <c r="U23" s="133">
        <v>0.02</v>
      </c>
      <c r="V23" s="119">
        <f t="shared" si="0"/>
        <v>8.879999999999999</v>
      </c>
    </row>
    <row r="24" spans="1:22" x14ac:dyDescent="0.2">
      <c r="A24" s="129" t="s">
        <v>194</v>
      </c>
      <c r="B24" s="129" t="s">
        <v>194</v>
      </c>
      <c r="C24" s="188">
        <v>44317.958339386576</v>
      </c>
      <c r="D24" s="130">
        <v>497.339</v>
      </c>
      <c r="E24" s="129" t="s">
        <v>195</v>
      </c>
      <c r="F24" s="129" t="s">
        <v>196</v>
      </c>
      <c r="G24" s="129" t="s">
        <v>198</v>
      </c>
      <c r="H24" s="130"/>
      <c r="J24" s="133">
        <v>469.49</v>
      </c>
      <c r="K24" s="133">
        <v>6.33</v>
      </c>
      <c r="L24" s="133">
        <v>3.27</v>
      </c>
      <c r="M24" s="133">
        <v>0.77</v>
      </c>
      <c r="N24" s="119">
        <f t="shared" si="1"/>
        <v>479.85999999999996</v>
      </c>
      <c r="O24" s="117">
        <f t="shared" si="2"/>
        <v>17.479000000000042</v>
      </c>
      <c r="Q24" s="131"/>
      <c r="R24" s="133">
        <v>7.91</v>
      </c>
      <c r="S24" s="133">
        <v>0.11</v>
      </c>
      <c r="T24" s="133">
        <v>0.08</v>
      </c>
      <c r="U24" s="133">
        <v>0.02</v>
      </c>
      <c r="V24" s="119">
        <f t="shared" si="0"/>
        <v>8.1199999999999992</v>
      </c>
    </row>
    <row r="25" spans="1:22" x14ac:dyDescent="0.2">
      <c r="A25" s="129" t="s">
        <v>194</v>
      </c>
      <c r="B25" s="129" t="s">
        <v>194</v>
      </c>
      <c r="C25" s="188">
        <v>44318.00000605324</v>
      </c>
      <c r="D25" s="130">
        <v>475.226</v>
      </c>
      <c r="E25" s="129" t="s">
        <v>195</v>
      </c>
      <c r="F25" s="129" t="s">
        <v>196</v>
      </c>
      <c r="G25" s="129" t="s">
        <v>198</v>
      </c>
      <c r="H25" s="130"/>
      <c r="J25" s="133">
        <v>464.52</v>
      </c>
      <c r="K25" s="133">
        <v>5.9</v>
      </c>
      <c r="L25" s="133">
        <v>3.2</v>
      </c>
      <c r="M25" s="133">
        <v>0.77</v>
      </c>
      <c r="N25" s="119">
        <f t="shared" si="1"/>
        <v>474.38999999999993</v>
      </c>
      <c r="O25" s="117">
        <f t="shared" si="2"/>
        <v>0.83600000000006958</v>
      </c>
      <c r="Q25" s="131"/>
      <c r="R25" s="133">
        <v>7.19</v>
      </c>
      <c r="S25" s="133">
        <v>0.09</v>
      </c>
      <c r="T25" s="133">
        <v>7.0000000000000007E-2</v>
      </c>
      <c r="U25" s="133">
        <v>0.02</v>
      </c>
      <c r="V25" s="119">
        <f t="shared" si="0"/>
        <v>7.37</v>
      </c>
    </row>
    <row r="26" spans="1:22" x14ac:dyDescent="0.2">
      <c r="A26" s="129" t="s">
        <v>194</v>
      </c>
      <c r="B26" s="129" t="s">
        <v>194</v>
      </c>
      <c r="C26" s="188">
        <v>44318.041672719904</v>
      </c>
      <c r="D26" s="130">
        <v>451.529</v>
      </c>
      <c r="E26" s="129" t="s">
        <v>195</v>
      </c>
      <c r="F26" s="129" t="s">
        <v>196</v>
      </c>
      <c r="G26" s="129" t="s">
        <v>198</v>
      </c>
      <c r="H26" s="130"/>
      <c r="J26" s="133">
        <v>441.42</v>
      </c>
      <c r="K26" s="133">
        <v>5.32</v>
      </c>
      <c r="L26" s="133">
        <v>3.1</v>
      </c>
      <c r="M26" s="133">
        <v>0.76</v>
      </c>
      <c r="N26" s="119">
        <f t="shared" si="1"/>
        <v>450.6</v>
      </c>
      <c r="O26" s="117">
        <f t="shared" si="2"/>
        <v>0.92899999999997362</v>
      </c>
      <c r="Q26" s="131"/>
      <c r="R26" s="133">
        <v>6.72</v>
      </c>
      <c r="S26" s="133">
        <v>0.08</v>
      </c>
      <c r="T26" s="133">
        <v>7.0000000000000007E-2</v>
      </c>
      <c r="U26" s="133">
        <v>0.02</v>
      </c>
      <c r="V26" s="119">
        <f t="shared" si="0"/>
        <v>6.89</v>
      </c>
    </row>
    <row r="27" spans="1:22" x14ac:dyDescent="0.2">
      <c r="A27" s="129" t="s">
        <v>194</v>
      </c>
      <c r="B27" s="129" t="s">
        <v>194</v>
      </c>
      <c r="C27" s="188">
        <v>44318.083339386576</v>
      </c>
      <c r="D27" s="130">
        <v>445.71499999999997</v>
      </c>
      <c r="E27" s="129" t="s">
        <v>195</v>
      </c>
      <c r="F27" s="129" t="s">
        <v>196</v>
      </c>
      <c r="G27" s="129" t="s">
        <v>198</v>
      </c>
      <c r="H27" s="130"/>
      <c r="J27" s="133">
        <v>435.4</v>
      </c>
      <c r="K27" s="133">
        <v>5.16</v>
      </c>
      <c r="L27" s="133">
        <v>3.06</v>
      </c>
      <c r="M27" s="133">
        <v>0.78</v>
      </c>
      <c r="N27" s="119">
        <f t="shared" si="1"/>
        <v>444.4</v>
      </c>
      <c r="O27" s="117">
        <f t="shared" si="2"/>
        <v>1.3149999999999977</v>
      </c>
      <c r="Q27" s="131"/>
      <c r="R27" s="133">
        <v>6.51</v>
      </c>
      <c r="S27" s="133">
        <v>0.08</v>
      </c>
      <c r="T27" s="133">
        <v>7.0000000000000007E-2</v>
      </c>
      <c r="U27" s="133">
        <v>0.02</v>
      </c>
      <c r="V27" s="119">
        <f t="shared" si="0"/>
        <v>6.68</v>
      </c>
    </row>
    <row r="28" spans="1:22" x14ac:dyDescent="0.2">
      <c r="A28" s="129" t="s">
        <v>194</v>
      </c>
      <c r="B28" s="129" t="s">
        <v>194</v>
      </c>
      <c r="C28" s="188">
        <v>44318.12500605324</v>
      </c>
      <c r="D28" s="130">
        <v>435.89100000000002</v>
      </c>
      <c r="E28" s="129" t="s">
        <v>195</v>
      </c>
      <c r="F28" s="129" t="s">
        <v>196</v>
      </c>
      <c r="G28" s="129" t="s">
        <v>198</v>
      </c>
      <c r="H28" s="130"/>
      <c r="J28" s="133">
        <v>425.4</v>
      </c>
      <c r="K28" s="133">
        <v>4.9000000000000004</v>
      </c>
      <c r="L28" s="133">
        <v>3.14</v>
      </c>
      <c r="M28" s="133">
        <v>0.78</v>
      </c>
      <c r="N28" s="119">
        <f t="shared" si="1"/>
        <v>434.21999999999991</v>
      </c>
      <c r="O28" s="117">
        <f t="shared" si="2"/>
        <v>1.671000000000106</v>
      </c>
      <c r="Q28" s="131"/>
      <c r="R28" s="133">
        <v>6.33</v>
      </c>
      <c r="S28" s="133">
        <v>7.0000000000000007E-2</v>
      </c>
      <c r="T28" s="133">
        <v>7.0000000000000007E-2</v>
      </c>
      <c r="U28" s="133">
        <v>0.02</v>
      </c>
      <c r="V28" s="119">
        <f t="shared" si="0"/>
        <v>6.49</v>
      </c>
    </row>
    <row r="29" spans="1:22" x14ac:dyDescent="0.2">
      <c r="A29" s="129" t="s">
        <v>194</v>
      </c>
      <c r="B29" s="129" t="s">
        <v>194</v>
      </c>
      <c r="C29" s="188">
        <v>44318.166672719904</v>
      </c>
      <c r="D29" s="130">
        <v>440.74099999999999</v>
      </c>
      <c r="E29" s="129" t="s">
        <v>195</v>
      </c>
      <c r="F29" s="129" t="s">
        <v>196</v>
      </c>
      <c r="G29" s="129" t="s">
        <v>198</v>
      </c>
      <c r="H29" s="130"/>
      <c r="J29" s="133">
        <v>430.15</v>
      </c>
      <c r="K29" s="133">
        <v>4.9800000000000004</v>
      </c>
      <c r="L29" s="133">
        <v>3.17</v>
      </c>
      <c r="M29" s="133">
        <v>0.77</v>
      </c>
      <c r="N29" s="119">
        <f t="shared" si="1"/>
        <v>439.07</v>
      </c>
      <c r="O29" s="117">
        <f t="shared" si="2"/>
        <v>1.6709999999999923</v>
      </c>
      <c r="Q29" s="131"/>
      <c r="R29" s="133">
        <v>6.43</v>
      </c>
      <c r="S29" s="133">
        <v>7.0000000000000007E-2</v>
      </c>
      <c r="T29" s="133">
        <v>7.0000000000000007E-2</v>
      </c>
      <c r="U29" s="133">
        <v>0.02</v>
      </c>
      <c r="V29" s="119">
        <f t="shared" si="0"/>
        <v>6.59</v>
      </c>
    </row>
    <row r="30" spans="1:22" x14ac:dyDescent="0.2">
      <c r="A30" s="129" t="s">
        <v>194</v>
      </c>
      <c r="B30" s="129" t="s">
        <v>194</v>
      </c>
      <c r="C30" s="188">
        <v>44318.208339386576</v>
      </c>
      <c r="D30" s="130">
        <v>443.07400000000001</v>
      </c>
      <c r="E30" s="129" t="s">
        <v>195</v>
      </c>
      <c r="F30" s="129" t="s">
        <v>196</v>
      </c>
      <c r="G30" s="129" t="s">
        <v>198</v>
      </c>
      <c r="H30" s="130"/>
      <c r="J30" s="133">
        <v>431.94</v>
      </c>
      <c r="K30" s="133">
        <v>5.18</v>
      </c>
      <c r="L30" s="133">
        <v>3.1</v>
      </c>
      <c r="M30" s="133">
        <v>0.76</v>
      </c>
      <c r="N30" s="119">
        <f t="shared" si="1"/>
        <v>440.98</v>
      </c>
      <c r="O30" s="117">
        <f t="shared" si="2"/>
        <v>2.0939999999999941</v>
      </c>
      <c r="Q30" s="131"/>
      <c r="R30" s="133">
        <v>6.41</v>
      </c>
      <c r="S30" s="133">
        <v>0.08</v>
      </c>
      <c r="T30" s="133">
        <v>7.0000000000000007E-2</v>
      </c>
      <c r="U30" s="133">
        <v>0.02</v>
      </c>
      <c r="V30" s="119">
        <f t="shared" si="0"/>
        <v>6.58</v>
      </c>
    </row>
    <row r="31" spans="1:22" x14ac:dyDescent="0.2">
      <c r="A31" s="129" t="s">
        <v>194</v>
      </c>
      <c r="B31" s="129" t="s">
        <v>194</v>
      </c>
      <c r="C31" s="188">
        <v>44318.25000605324</v>
      </c>
      <c r="D31" s="130">
        <v>451.04199999999997</v>
      </c>
      <c r="E31" s="129" t="s">
        <v>195</v>
      </c>
      <c r="F31" s="129" t="s">
        <v>196</v>
      </c>
      <c r="G31" s="129" t="s">
        <v>198</v>
      </c>
      <c r="H31" s="130"/>
      <c r="J31" s="133">
        <v>439.18</v>
      </c>
      <c r="K31" s="133">
        <v>5.35</v>
      </c>
      <c r="L31" s="133">
        <v>3.08</v>
      </c>
      <c r="M31" s="133">
        <v>0.77</v>
      </c>
      <c r="N31" s="119">
        <f t="shared" si="1"/>
        <v>448.38</v>
      </c>
      <c r="O31" s="117">
        <f t="shared" si="2"/>
        <v>2.6619999999999777</v>
      </c>
      <c r="Q31" s="131"/>
      <c r="R31" s="133">
        <v>6.72</v>
      </c>
      <c r="S31" s="133">
        <v>0.08</v>
      </c>
      <c r="T31" s="133">
        <v>7.0000000000000007E-2</v>
      </c>
      <c r="U31" s="133">
        <v>0.02</v>
      </c>
      <c r="V31" s="119">
        <f t="shared" si="0"/>
        <v>6.89</v>
      </c>
    </row>
    <row r="32" spans="1:22" x14ac:dyDescent="0.2">
      <c r="A32" s="129" t="s">
        <v>194</v>
      </c>
      <c r="B32" s="129" t="s">
        <v>194</v>
      </c>
      <c r="C32" s="188">
        <v>44318.291672719904</v>
      </c>
      <c r="D32" s="130">
        <v>461.59199999999998</v>
      </c>
      <c r="E32" s="129" t="s">
        <v>195</v>
      </c>
      <c r="F32" s="129" t="s">
        <v>196</v>
      </c>
      <c r="G32" s="129" t="s">
        <v>198</v>
      </c>
      <c r="H32" s="130"/>
      <c r="J32" s="133">
        <v>449.03</v>
      </c>
      <c r="K32" s="133">
        <v>5.42</v>
      </c>
      <c r="L32" s="133">
        <v>3.01</v>
      </c>
      <c r="M32" s="133">
        <v>0.78</v>
      </c>
      <c r="N32" s="119">
        <f t="shared" si="1"/>
        <v>458.23999999999995</v>
      </c>
      <c r="O32" s="117">
        <f t="shared" si="2"/>
        <v>3.3520000000000323</v>
      </c>
      <c r="Q32" s="131"/>
      <c r="R32" s="133">
        <v>6.8</v>
      </c>
      <c r="S32" s="133">
        <v>0.08</v>
      </c>
      <c r="T32" s="133">
        <v>7.0000000000000007E-2</v>
      </c>
      <c r="U32" s="133">
        <v>0.02</v>
      </c>
      <c r="V32" s="119">
        <f t="shared" si="0"/>
        <v>6.97</v>
      </c>
    </row>
    <row r="33" spans="1:22" x14ac:dyDescent="0.2">
      <c r="A33" s="129" t="s">
        <v>194</v>
      </c>
      <c r="B33" s="129" t="s">
        <v>194</v>
      </c>
      <c r="C33" s="188">
        <v>44318.333339386576</v>
      </c>
      <c r="D33" s="130">
        <v>471.89100000000002</v>
      </c>
      <c r="E33" s="129" t="s">
        <v>195</v>
      </c>
      <c r="F33" s="129" t="s">
        <v>196</v>
      </c>
      <c r="G33" s="129" t="s">
        <v>198</v>
      </c>
      <c r="H33" s="130"/>
      <c r="J33" s="133">
        <v>459.16</v>
      </c>
      <c r="K33" s="133">
        <v>5.85</v>
      </c>
      <c r="L33" s="133">
        <v>2.99</v>
      </c>
      <c r="M33" s="133">
        <v>0.76</v>
      </c>
      <c r="N33" s="119">
        <f t="shared" si="1"/>
        <v>468.76000000000005</v>
      </c>
      <c r="O33" s="117">
        <f t="shared" si="2"/>
        <v>3.1309999999999718</v>
      </c>
      <c r="Q33" s="131"/>
      <c r="R33" s="133">
        <v>7.11</v>
      </c>
      <c r="S33" s="133">
        <v>0.09</v>
      </c>
      <c r="T33" s="133">
        <v>7.0000000000000007E-2</v>
      </c>
      <c r="U33" s="133">
        <v>0.02</v>
      </c>
      <c r="V33" s="119">
        <f t="shared" si="0"/>
        <v>7.29</v>
      </c>
    </row>
    <row r="34" spans="1:22" x14ac:dyDescent="0.2">
      <c r="A34" s="129" t="s">
        <v>194</v>
      </c>
      <c r="B34" s="129" t="s">
        <v>194</v>
      </c>
      <c r="C34" s="188">
        <v>44318.37500605324</v>
      </c>
      <c r="D34" s="130">
        <v>491.31700000000001</v>
      </c>
      <c r="E34" s="129" t="s">
        <v>195</v>
      </c>
      <c r="F34" s="129" t="s">
        <v>196</v>
      </c>
      <c r="G34" s="129" t="s">
        <v>198</v>
      </c>
      <c r="H34" s="130"/>
      <c r="J34" s="133">
        <v>478.8</v>
      </c>
      <c r="K34" s="133">
        <v>6.36</v>
      </c>
      <c r="L34" s="133">
        <v>3.1</v>
      </c>
      <c r="M34" s="133">
        <v>0.75</v>
      </c>
      <c r="N34" s="119">
        <f t="shared" si="1"/>
        <v>489.01000000000005</v>
      </c>
      <c r="O34" s="117">
        <f t="shared" si="2"/>
        <v>2.3069999999999595</v>
      </c>
      <c r="Q34" s="131"/>
      <c r="R34" s="133">
        <v>7.5</v>
      </c>
      <c r="S34" s="133">
        <v>0.1</v>
      </c>
      <c r="T34" s="133">
        <v>7.0000000000000007E-2</v>
      </c>
      <c r="U34" s="133">
        <v>0.02</v>
      </c>
      <c r="V34" s="119">
        <f t="shared" si="0"/>
        <v>7.6899999999999995</v>
      </c>
    </row>
    <row r="35" spans="1:22" x14ac:dyDescent="0.2">
      <c r="A35" s="129" t="s">
        <v>194</v>
      </c>
      <c r="B35" s="129" t="s">
        <v>194</v>
      </c>
      <c r="C35" s="188">
        <v>44318.416672719904</v>
      </c>
      <c r="D35" s="130">
        <v>497.17</v>
      </c>
      <c r="E35" s="129" t="s">
        <v>195</v>
      </c>
      <c r="F35" s="129" t="s">
        <v>196</v>
      </c>
      <c r="G35" s="129" t="s">
        <v>198</v>
      </c>
      <c r="H35" s="130"/>
      <c r="J35" s="133">
        <v>485.21</v>
      </c>
      <c r="K35" s="133">
        <v>6.38</v>
      </c>
      <c r="L35" s="133">
        <v>3.16</v>
      </c>
      <c r="M35" s="133">
        <v>0.77</v>
      </c>
      <c r="N35" s="119">
        <f t="shared" si="1"/>
        <v>495.52</v>
      </c>
      <c r="O35" s="117">
        <f t="shared" si="2"/>
        <v>1.6500000000000341</v>
      </c>
      <c r="Q35" s="131"/>
      <c r="R35" s="133">
        <v>7.78</v>
      </c>
      <c r="S35" s="133">
        <v>0.1</v>
      </c>
      <c r="T35" s="133">
        <v>7.0000000000000007E-2</v>
      </c>
      <c r="U35" s="133">
        <v>0.02</v>
      </c>
      <c r="V35" s="119">
        <f t="shared" si="0"/>
        <v>7.97</v>
      </c>
    </row>
    <row r="36" spans="1:22" x14ac:dyDescent="0.2">
      <c r="A36" s="129" t="s">
        <v>194</v>
      </c>
      <c r="B36" s="129" t="s">
        <v>194</v>
      </c>
      <c r="C36" s="188">
        <v>44318.458339386576</v>
      </c>
      <c r="D36" s="130">
        <v>486.76100000000002</v>
      </c>
      <c r="E36" s="129" t="s">
        <v>195</v>
      </c>
      <c r="F36" s="129" t="s">
        <v>196</v>
      </c>
      <c r="G36" s="129" t="s">
        <v>198</v>
      </c>
      <c r="H36" s="130"/>
      <c r="J36" s="133">
        <v>475.78</v>
      </c>
      <c r="K36" s="133">
        <v>6.27</v>
      </c>
      <c r="L36" s="133">
        <v>3.1</v>
      </c>
      <c r="M36" s="133">
        <v>0.77</v>
      </c>
      <c r="N36" s="119">
        <f t="shared" si="1"/>
        <v>485.91999999999996</v>
      </c>
      <c r="O36" s="117">
        <f t="shared" si="2"/>
        <v>0.84100000000006503</v>
      </c>
      <c r="Q36" s="131"/>
      <c r="R36" s="133">
        <v>7.11</v>
      </c>
      <c r="S36" s="133">
        <v>0.09</v>
      </c>
      <c r="T36" s="133">
        <v>7.0000000000000007E-2</v>
      </c>
      <c r="U36" s="133">
        <v>0.02</v>
      </c>
      <c r="V36" s="119">
        <f t="shared" si="0"/>
        <v>7.29</v>
      </c>
    </row>
    <row r="37" spans="1:22" x14ac:dyDescent="0.2">
      <c r="A37" s="129" t="s">
        <v>194</v>
      </c>
      <c r="B37" s="129" t="s">
        <v>194</v>
      </c>
      <c r="C37" s="188">
        <v>44318.50000605324</v>
      </c>
      <c r="D37" s="130">
        <v>484.08100000000002</v>
      </c>
      <c r="E37" s="129" t="s">
        <v>195</v>
      </c>
      <c r="F37" s="129" t="s">
        <v>196</v>
      </c>
      <c r="G37" s="129" t="s">
        <v>198</v>
      </c>
      <c r="H37" s="130"/>
      <c r="J37" s="133">
        <v>473.7</v>
      </c>
      <c r="K37" s="133">
        <v>6.41</v>
      </c>
      <c r="L37" s="133">
        <v>2.95</v>
      </c>
      <c r="M37" s="133">
        <v>0.77</v>
      </c>
      <c r="N37" s="119">
        <f t="shared" si="1"/>
        <v>483.83</v>
      </c>
      <c r="O37" s="117">
        <f t="shared" si="2"/>
        <v>0.2510000000000332</v>
      </c>
      <c r="Q37" s="131"/>
      <c r="R37" s="133">
        <v>6.3</v>
      </c>
      <c r="S37" s="133">
        <v>0.09</v>
      </c>
      <c r="T37" s="133">
        <v>0.06</v>
      </c>
      <c r="U37" s="133">
        <v>0.01</v>
      </c>
      <c r="V37" s="119">
        <f t="shared" si="0"/>
        <v>6.4599999999999991</v>
      </c>
    </row>
    <row r="38" spans="1:22" x14ac:dyDescent="0.2">
      <c r="A38" s="129" t="s">
        <v>194</v>
      </c>
      <c r="B38" s="129" t="s">
        <v>194</v>
      </c>
      <c r="C38" s="188">
        <v>44318.541672719904</v>
      </c>
      <c r="D38" s="130">
        <v>497.22800000000001</v>
      </c>
      <c r="E38" s="129" t="s">
        <v>195</v>
      </c>
      <c r="F38" s="129" t="s">
        <v>196</v>
      </c>
      <c r="G38" s="129" t="s">
        <v>198</v>
      </c>
      <c r="H38" s="130"/>
      <c r="J38" s="133">
        <v>486.97</v>
      </c>
      <c r="K38" s="133">
        <v>6.55</v>
      </c>
      <c r="L38" s="133">
        <v>2.91</v>
      </c>
      <c r="M38" s="133">
        <v>0.76</v>
      </c>
      <c r="N38" s="119">
        <f t="shared" si="1"/>
        <v>497.19000000000005</v>
      </c>
      <c r="O38" s="117">
        <f t="shared" si="2"/>
        <v>3.7999999999954071E-2</v>
      </c>
      <c r="Q38" s="131"/>
      <c r="R38" s="133">
        <v>6.81</v>
      </c>
      <c r="S38" s="133">
        <v>0.09</v>
      </c>
      <c r="T38" s="133">
        <v>0.06</v>
      </c>
      <c r="U38" s="133">
        <v>0.01</v>
      </c>
      <c r="V38" s="119">
        <f t="shared" si="0"/>
        <v>6.9699999999999989</v>
      </c>
    </row>
    <row r="39" spans="1:22" x14ac:dyDescent="0.2">
      <c r="A39" s="129" t="s">
        <v>194</v>
      </c>
      <c r="B39" s="129" t="s">
        <v>194</v>
      </c>
      <c r="C39" s="188">
        <v>44318.583339386576</v>
      </c>
      <c r="D39" s="130">
        <v>508.12200000000001</v>
      </c>
      <c r="E39" s="129" t="s">
        <v>195</v>
      </c>
      <c r="F39" s="129" t="s">
        <v>196</v>
      </c>
      <c r="G39" s="129" t="s">
        <v>198</v>
      </c>
      <c r="H39" s="130"/>
      <c r="J39" s="133">
        <v>498.16</v>
      </c>
      <c r="K39" s="133">
        <v>6.54</v>
      </c>
      <c r="L39" s="133">
        <v>2.91</v>
      </c>
      <c r="M39" s="133">
        <v>0.77</v>
      </c>
      <c r="N39" s="119">
        <f t="shared" si="1"/>
        <v>508.38000000000005</v>
      </c>
      <c r="O39" s="117">
        <f t="shared" si="2"/>
        <v>-0.2580000000000382</v>
      </c>
      <c r="Q39" s="131"/>
      <c r="R39" s="133">
        <v>7.21</v>
      </c>
      <c r="S39" s="133">
        <v>0.1</v>
      </c>
      <c r="T39" s="133">
        <v>0.06</v>
      </c>
      <c r="U39" s="133">
        <v>0.02</v>
      </c>
      <c r="V39" s="119">
        <f t="shared" si="0"/>
        <v>7.3899999999999988</v>
      </c>
    </row>
    <row r="40" spans="1:22" x14ac:dyDescent="0.2">
      <c r="A40" s="129" t="s">
        <v>194</v>
      </c>
      <c r="B40" s="129" t="s">
        <v>194</v>
      </c>
      <c r="C40" s="188">
        <v>44318.62500605324</v>
      </c>
      <c r="D40" s="130">
        <v>522.721</v>
      </c>
      <c r="E40" s="129" t="s">
        <v>195</v>
      </c>
      <c r="F40" s="129" t="s">
        <v>196</v>
      </c>
      <c r="G40" s="129" t="s">
        <v>198</v>
      </c>
      <c r="H40" s="130"/>
      <c r="J40" s="133">
        <v>509.88</v>
      </c>
      <c r="K40" s="133">
        <v>6.52</v>
      </c>
      <c r="L40" s="133">
        <v>2.95</v>
      </c>
      <c r="M40" s="133">
        <v>0.76</v>
      </c>
      <c r="N40" s="119">
        <f t="shared" si="1"/>
        <v>520.11</v>
      </c>
      <c r="O40" s="117">
        <f t="shared" si="2"/>
        <v>2.61099999999999</v>
      </c>
      <c r="Q40" s="131"/>
      <c r="R40" s="133">
        <v>7.64</v>
      </c>
      <c r="S40" s="133">
        <v>0.1</v>
      </c>
      <c r="T40" s="133">
        <v>7.0000000000000007E-2</v>
      </c>
      <c r="U40" s="133">
        <v>0.02</v>
      </c>
      <c r="V40" s="119">
        <f t="shared" si="0"/>
        <v>7.8299999999999992</v>
      </c>
    </row>
    <row r="41" spans="1:22" x14ac:dyDescent="0.2">
      <c r="A41" s="129" t="s">
        <v>194</v>
      </c>
      <c r="B41" s="129" t="s">
        <v>194</v>
      </c>
      <c r="C41" s="188">
        <v>44318.666672719904</v>
      </c>
      <c r="D41" s="130">
        <v>531.56299999999999</v>
      </c>
      <c r="E41" s="129" t="s">
        <v>195</v>
      </c>
      <c r="F41" s="129" t="s">
        <v>196</v>
      </c>
      <c r="G41" s="129" t="s">
        <v>198</v>
      </c>
      <c r="H41" s="130"/>
      <c r="J41" s="133">
        <v>508.24</v>
      </c>
      <c r="K41" s="133">
        <v>6.73</v>
      </c>
      <c r="L41" s="133">
        <v>2.99</v>
      </c>
      <c r="M41" s="133">
        <v>0.82</v>
      </c>
      <c r="N41" s="119">
        <f t="shared" si="1"/>
        <v>518.78000000000009</v>
      </c>
      <c r="O41" s="117">
        <f t="shared" si="2"/>
        <v>12.782999999999902</v>
      </c>
      <c r="Q41" s="131"/>
      <c r="R41" s="133">
        <v>8.5399999999999991</v>
      </c>
      <c r="S41" s="133">
        <v>0.11</v>
      </c>
      <c r="T41" s="133">
        <v>7.0000000000000007E-2</v>
      </c>
      <c r="U41" s="133">
        <v>0.02</v>
      </c>
      <c r="V41" s="119">
        <f t="shared" si="0"/>
        <v>8.7399999999999984</v>
      </c>
    </row>
    <row r="42" spans="1:22" x14ac:dyDescent="0.2">
      <c r="A42" s="129" t="s">
        <v>194</v>
      </c>
      <c r="B42" s="129" t="s">
        <v>194</v>
      </c>
      <c r="C42" s="188">
        <v>44318.708339386576</v>
      </c>
      <c r="D42" s="130">
        <v>534.04</v>
      </c>
      <c r="E42" s="129" t="s">
        <v>195</v>
      </c>
      <c r="F42" s="129" t="s">
        <v>196</v>
      </c>
      <c r="G42" s="129" t="s">
        <v>198</v>
      </c>
      <c r="H42" s="130"/>
      <c r="J42" s="133">
        <v>507.51</v>
      </c>
      <c r="K42" s="133">
        <v>6.88</v>
      </c>
      <c r="L42" s="133">
        <v>2.92</v>
      </c>
      <c r="M42" s="133">
        <v>0.83</v>
      </c>
      <c r="N42" s="119">
        <f t="shared" si="1"/>
        <v>518.14</v>
      </c>
      <c r="O42" s="117">
        <f t="shared" si="2"/>
        <v>15.899999999999977</v>
      </c>
      <c r="Q42" s="131"/>
      <c r="R42" s="133">
        <v>8.68</v>
      </c>
      <c r="S42" s="133">
        <v>0.12</v>
      </c>
      <c r="T42" s="133">
        <v>7.0000000000000007E-2</v>
      </c>
      <c r="U42" s="133">
        <v>0.02</v>
      </c>
      <c r="V42" s="119">
        <f t="shared" si="0"/>
        <v>8.8899999999999988</v>
      </c>
    </row>
    <row r="43" spans="1:22" x14ac:dyDescent="0.2">
      <c r="A43" s="129" t="s">
        <v>194</v>
      </c>
      <c r="B43" s="129" t="s">
        <v>194</v>
      </c>
      <c r="C43" s="188">
        <v>44318.75000605324</v>
      </c>
      <c r="D43" s="130">
        <v>534.17899999999997</v>
      </c>
      <c r="E43" s="129" t="s">
        <v>195</v>
      </c>
      <c r="F43" s="129" t="s">
        <v>196</v>
      </c>
      <c r="G43" s="129" t="s">
        <v>198</v>
      </c>
      <c r="H43" s="130"/>
      <c r="J43" s="133">
        <v>507.1</v>
      </c>
      <c r="K43" s="133">
        <v>6.88</v>
      </c>
      <c r="L43" s="133">
        <v>2.84</v>
      </c>
      <c r="M43" s="133">
        <v>0.84</v>
      </c>
      <c r="N43" s="119">
        <f t="shared" si="1"/>
        <v>517.66000000000008</v>
      </c>
      <c r="O43" s="117">
        <f t="shared" si="2"/>
        <v>16.518999999999892</v>
      </c>
      <c r="Q43" s="131"/>
      <c r="R43" s="133">
        <v>9.16</v>
      </c>
      <c r="S43" s="133">
        <v>0.12</v>
      </c>
      <c r="T43" s="133">
        <v>7.0000000000000007E-2</v>
      </c>
      <c r="U43" s="133">
        <v>0.02</v>
      </c>
      <c r="V43" s="119">
        <f t="shared" si="0"/>
        <v>9.3699999999999992</v>
      </c>
    </row>
    <row r="44" spans="1:22" x14ac:dyDescent="0.2">
      <c r="A44" s="129" t="s">
        <v>194</v>
      </c>
      <c r="B44" s="129" t="s">
        <v>194</v>
      </c>
      <c r="C44" s="188">
        <v>44318.791672719904</v>
      </c>
      <c r="D44" s="130">
        <v>532.23</v>
      </c>
      <c r="E44" s="129" t="s">
        <v>195</v>
      </c>
      <c r="F44" s="129" t="s">
        <v>196</v>
      </c>
      <c r="G44" s="129" t="s">
        <v>198</v>
      </c>
      <c r="H44" s="130"/>
      <c r="J44" s="133">
        <v>504.49</v>
      </c>
      <c r="K44" s="133">
        <v>7</v>
      </c>
      <c r="L44" s="133">
        <v>2.81</v>
      </c>
      <c r="M44" s="133">
        <v>0.84</v>
      </c>
      <c r="N44" s="119">
        <f t="shared" si="1"/>
        <v>515.14</v>
      </c>
      <c r="O44" s="117">
        <f t="shared" si="2"/>
        <v>17.090000000000032</v>
      </c>
      <c r="Q44" s="131"/>
      <c r="R44" s="133">
        <v>9.5399999999999991</v>
      </c>
      <c r="S44" s="133">
        <v>0.13</v>
      </c>
      <c r="T44" s="133">
        <v>7.0000000000000007E-2</v>
      </c>
      <c r="U44" s="133">
        <v>0.02</v>
      </c>
      <c r="V44" s="119">
        <f t="shared" si="0"/>
        <v>9.76</v>
      </c>
    </row>
    <row r="45" spans="1:22" x14ac:dyDescent="0.2">
      <c r="A45" s="129" t="s">
        <v>194</v>
      </c>
      <c r="B45" s="129" t="s">
        <v>194</v>
      </c>
      <c r="C45" s="188">
        <v>44318.833339386576</v>
      </c>
      <c r="D45" s="130">
        <v>534.02700000000004</v>
      </c>
      <c r="E45" s="129" t="s">
        <v>195</v>
      </c>
      <c r="F45" s="129" t="s">
        <v>196</v>
      </c>
      <c r="G45" s="129" t="s">
        <v>198</v>
      </c>
      <c r="H45" s="130"/>
      <c r="J45" s="133">
        <v>505.91</v>
      </c>
      <c r="K45" s="133">
        <v>7.06</v>
      </c>
      <c r="L45" s="133">
        <v>2.8</v>
      </c>
      <c r="M45" s="133">
        <v>0.84</v>
      </c>
      <c r="N45" s="119">
        <f t="shared" si="1"/>
        <v>516.61</v>
      </c>
      <c r="O45" s="117">
        <f t="shared" si="2"/>
        <v>17.41700000000003</v>
      </c>
      <c r="Q45" s="131"/>
      <c r="R45" s="133">
        <v>9.73</v>
      </c>
      <c r="S45" s="133">
        <v>0.14000000000000001</v>
      </c>
      <c r="T45" s="133">
        <v>7.0000000000000007E-2</v>
      </c>
      <c r="U45" s="133">
        <v>0.02</v>
      </c>
      <c r="V45" s="119">
        <f t="shared" si="0"/>
        <v>9.9600000000000009</v>
      </c>
    </row>
    <row r="46" spans="1:22" x14ac:dyDescent="0.2">
      <c r="A46" s="129" t="s">
        <v>194</v>
      </c>
      <c r="B46" s="129" t="s">
        <v>194</v>
      </c>
      <c r="C46" s="188">
        <v>44318.87500605324</v>
      </c>
      <c r="D46" s="130">
        <v>547.18600000000004</v>
      </c>
      <c r="E46" s="129" t="s">
        <v>195</v>
      </c>
      <c r="F46" s="129" t="s">
        <v>196</v>
      </c>
      <c r="G46" s="129" t="s">
        <v>198</v>
      </c>
      <c r="H46" s="130"/>
      <c r="J46" s="133">
        <v>516.53</v>
      </c>
      <c r="K46" s="133">
        <v>7.4</v>
      </c>
      <c r="L46" s="133">
        <v>2.94</v>
      </c>
      <c r="M46" s="133">
        <v>0.84</v>
      </c>
      <c r="N46" s="119">
        <f t="shared" si="1"/>
        <v>527.71</v>
      </c>
      <c r="O46" s="117">
        <f t="shared" si="2"/>
        <v>19.475999999999999</v>
      </c>
      <c r="Q46" s="131"/>
      <c r="R46" s="133">
        <v>10.64</v>
      </c>
      <c r="S46" s="133">
        <v>0.15</v>
      </c>
      <c r="T46" s="133">
        <v>0.08</v>
      </c>
      <c r="U46" s="133">
        <v>0.02</v>
      </c>
      <c r="V46" s="119">
        <f t="shared" si="0"/>
        <v>10.89</v>
      </c>
    </row>
    <row r="47" spans="1:22" x14ac:dyDescent="0.2">
      <c r="A47" s="129" t="s">
        <v>194</v>
      </c>
      <c r="B47" s="129" t="s">
        <v>194</v>
      </c>
      <c r="C47" s="188">
        <v>44318.916672719904</v>
      </c>
      <c r="D47" s="130">
        <v>540.91200000000003</v>
      </c>
      <c r="E47" s="129" t="s">
        <v>195</v>
      </c>
      <c r="F47" s="129" t="s">
        <v>196</v>
      </c>
      <c r="G47" s="129" t="s">
        <v>198</v>
      </c>
      <c r="H47" s="130"/>
      <c r="J47" s="133">
        <v>509.97</v>
      </c>
      <c r="K47" s="133">
        <v>7.12</v>
      </c>
      <c r="L47" s="133">
        <v>3.05</v>
      </c>
      <c r="M47" s="133">
        <v>0.85</v>
      </c>
      <c r="N47" s="119">
        <f t="shared" si="1"/>
        <v>520.99</v>
      </c>
      <c r="O47" s="117">
        <f t="shared" si="2"/>
        <v>19.922000000000025</v>
      </c>
      <c r="Q47" s="131"/>
      <c r="R47" s="133">
        <v>9.86</v>
      </c>
      <c r="S47" s="133">
        <v>0.14000000000000001</v>
      </c>
      <c r="T47" s="133">
        <v>0.08</v>
      </c>
      <c r="U47" s="133">
        <v>0.02</v>
      </c>
      <c r="V47" s="119">
        <f t="shared" si="0"/>
        <v>10.1</v>
      </c>
    </row>
    <row r="48" spans="1:22" x14ac:dyDescent="0.2">
      <c r="A48" s="129" t="s">
        <v>194</v>
      </c>
      <c r="B48" s="129" t="s">
        <v>194</v>
      </c>
      <c r="C48" s="188">
        <v>44318.958339386576</v>
      </c>
      <c r="D48" s="130">
        <v>510.774</v>
      </c>
      <c r="E48" s="129" t="s">
        <v>195</v>
      </c>
      <c r="F48" s="129" t="s">
        <v>196</v>
      </c>
      <c r="G48" s="129" t="s">
        <v>198</v>
      </c>
      <c r="H48" s="130"/>
      <c r="J48" s="133">
        <v>480.38</v>
      </c>
      <c r="K48" s="133">
        <v>6.38</v>
      </c>
      <c r="L48" s="133">
        <v>3.06</v>
      </c>
      <c r="M48" s="133">
        <v>0.85</v>
      </c>
      <c r="N48" s="119">
        <f t="shared" si="1"/>
        <v>490.67</v>
      </c>
      <c r="O48" s="117">
        <f t="shared" si="2"/>
        <v>20.103999999999985</v>
      </c>
      <c r="Q48" s="131"/>
      <c r="R48" s="133">
        <v>8.6300000000000008</v>
      </c>
      <c r="S48" s="133">
        <v>0.12</v>
      </c>
      <c r="T48" s="133">
        <v>0.08</v>
      </c>
      <c r="U48" s="133">
        <v>0.02</v>
      </c>
      <c r="V48" s="119">
        <f t="shared" si="0"/>
        <v>8.85</v>
      </c>
    </row>
    <row r="49" spans="1:22" x14ac:dyDescent="0.2">
      <c r="A49" s="129" t="s">
        <v>194</v>
      </c>
      <c r="B49" s="129" t="s">
        <v>194</v>
      </c>
      <c r="C49" s="188">
        <v>44319.00000605324</v>
      </c>
      <c r="D49" s="130">
        <v>478.24400000000003</v>
      </c>
      <c r="E49" s="129" t="s">
        <v>195</v>
      </c>
      <c r="F49" s="129" t="s">
        <v>196</v>
      </c>
      <c r="G49" s="129" t="s">
        <v>198</v>
      </c>
      <c r="H49" s="130"/>
      <c r="J49" s="133">
        <v>451.24</v>
      </c>
      <c r="K49" s="133">
        <v>5.7</v>
      </c>
      <c r="L49" s="133">
        <v>2.98</v>
      </c>
      <c r="M49" s="133">
        <v>0.84</v>
      </c>
      <c r="N49" s="119">
        <f t="shared" si="1"/>
        <v>460.76</v>
      </c>
      <c r="O49" s="117">
        <f t="shared" si="2"/>
        <v>17.484000000000037</v>
      </c>
      <c r="Q49" s="131"/>
      <c r="R49" s="133">
        <v>7.8</v>
      </c>
      <c r="S49" s="133">
        <v>0.1</v>
      </c>
      <c r="T49" s="133">
        <v>7.0000000000000007E-2</v>
      </c>
      <c r="U49" s="133">
        <v>0.02</v>
      </c>
      <c r="V49" s="119">
        <f t="shared" si="0"/>
        <v>7.9899999999999993</v>
      </c>
    </row>
    <row r="50" spans="1:22" x14ac:dyDescent="0.2">
      <c r="A50" s="129" t="s">
        <v>194</v>
      </c>
      <c r="B50" s="129" t="s">
        <v>194</v>
      </c>
      <c r="C50" s="188">
        <v>44319.041672719904</v>
      </c>
      <c r="D50" s="130">
        <v>450.83300000000003</v>
      </c>
      <c r="E50" s="129" t="s">
        <v>195</v>
      </c>
      <c r="F50" s="129" t="s">
        <v>196</v>
      </c>
      <c r="G50" s="129" t="s">
        <v>198</v>
      </c>
      <c r="H50" s="130"/>
      <c r="J50" s="133">
        <v>441.6</v>
      </c>
      <c r="K50" s="133">
        <v>5.2</v>
      </c>
      <c r="L50" s="133">
        <v>2.96</v>
      </c>
      <c r="M50" s="133">
        <v>0.84</v>
      </c>
      <c r="N50" s="119">
        <f t="shared" si="1"/>
        <v>450.59999999999997</v>
      </c>
      <c r="O50" s="117">
        <f t="shared" si="2"/>
        <v>0.23300000000006094</v>
      </c>
      <c r="Q50" s="131"/>
      <c r="R50" s="133">
        <v>7.51</v>
      </c>
      <c r="S50" s="133">
        <v>0.09</v>
      </c>
      <c r="T50" s="133">
        <v>7.0000000000000007E-2</v>
      </c>
      <c r="U50" s="133">
        <v>0.02</v>
      </c>
      <c r="V50" s="119">
        <f t="shared" si="0"/>
        <v>7.6899999999999995</v>
      </c>
    </row>
    <row r="51" spans="1:22" x14ac:dyDescent="0.2">
      <c r="A51" s="129" t="s">
        <v>194</v>
      </c>
      <c r="B51" s="129" t="s">
        <v>194</v>
      </c>
      <c r="C51" s="188">
        <v>44319.083339386576</v>
      </c>
      <c r="D51" s="130">
        <v>434.15600000000001</v>
      </c>
      <c r="E51" s="129" t="s">
        <v>195</v>
      </c>
      <c r="F51" s="129" t="s">
        <v>196</v>
      </c>
      <c r="G51" s="129" t="s">
        <v>198</v>
      </c>
      <c r="H51" s="130"/>
      <c r="J51" s="133">
        <v>425.27</v>
      </c>
      <c r="K51" s="133">
        <v>4.8499999999999996</v>
      </c>
      <c r="L51" s="133">
        <v>2.96</v>
      </c>
      <c r="M51" s="133">
        <v>0.85</v>
      </c>
      <c r="N51" s="119">
        <f t="shared" si="1"/>
        <v>433.93</v>
      </c>
      <c r="O51" s="117">
        <f t="shared" si="2"/>
        <v>0.22599999999999909</v>
      </c>
      <c r="Q51" s="131"/>
      <c r="R51" s="133">
        <v>6.13</v>
      </c>
      <c r="S51" s="133">
        <v>7.0000000000000007E-2</v>
      </c>
      <c r="T51" s="133">
        <v>0.06</v>
      </c>
      <c r="U51" s="133">
        <v>0.02</v>
      </c>
      <c r="V51" s="119">
        <f t="shared" si="0"/>
        <v>6.2799999999999994</v>
      </c>
    </row>
    <row r="52" spans="1:22" x14ac:dyDescent="0.2">
      <c r="A52" s="129" t="s">
        <v>194</v>
      </c>
      <c r="B52" s="129" t="s">
        <v>194</v>
      </c>
      <c r="C52" s="188">
        <v>44319.12500605324</v>
      </c>
      <c r="D52" s="130">
        <v>430.06700000000001</v>
      </c>
      <c r="E52" s="129" t="s">
        <v>195</v>
      </c>
      <c r="F52" s="129" t="s">
        <v>196</v>
      </c>
      <c r="G52" s="129" t="s">
        <v>198</v>
      </c>
      <c r="H52" s="130"/>
      <c r="J52" s="133">
        <v>421.26</v>
      </c>
      <c r="K52" s="133">
        <v>4.66</v>
      </c>
      <c r="L52" s="133">
        <v>3.04</v>
      </c>
      <c r="M52" s="133">
        <v>0.84</v>
      </c>
      <c r="N52" s="119">
        <f t="shared" si="1"/>
        <v>429.8</v>
      </c>
      <c r="O52" s="117">
        <f t="shared" si="2"/>
        <v>0.26699999999999591</v>
      </c>
      <c r="Q52" s="131"/>
      <c r="R52" s="133">
        <v>5.53</v>
      </c>
      <c r="S52" s="133">
        <v>0.06</v>
      </c>
      <c r="T52" s="133">
        <v>0.06</v>
      </c>
      <c r="U52" s="133">
        <v>0.02</v>
      </c>
      <c r="V52" s="119">
        <f t="shared" si="0"/>
        <v>5.669999999999999</v>
      </c>
    </row>
    <row r="53" spans="1:22" x14ac:dyDescent="0.2">
      <c r="A53" s="129" t="s">
        <v>194</v>
      </c>
      <c r="B53" s="129" t="s">
        <v>194</v>
      </c>
      <c r="C53" s="188">
        <v>44319.166672719904</v>
      </c>
      <c r="D53" s="130">
        <v>432.44</v>
      </c>
      <c r="E53" s="129" t="s">
        <v>195</v>
      </c>
      <c r="F53" s="129" t="s">
        <v>196</v>
      </c>
      <c r="G53" s="129" t="s">
        <v>198</v>
      </c>
      <c r="H53" s="130"/>
      <c r="J53" s="133">
        <v>423.27</v>
      </c>
      <c r="K53" s="133">
        <v>4.99</v>
      </c>
      <c r="L53" s="133">
        <v>3.1</v>
      </c>
      <c r="M53" s="133">
        <v>0.85</v>
      </c>
      <c r="N53" s="119">
        <f t="shared" si="1"/>
        <v>432.21000000000004</v>
      </c>
      <c r="O53" s="117">
        <f t="shared" si="2"/>
        <v>0.22999999999996135</v>
      </c>
      <c r="Q53" s="131"/>
      <c r="R53" s="133">
        <v>5.24</v>
      </c>
      <c r="S53" s="133">
        <v>0.06</v>
      </c>
      <c r="T53" s="133">
        <v>0.06</v>
      </c>
      <c r="U53" s="133">
        <v>0.01</v>
      </c>
      <c r="V53" s="119">
        <f t="shared" si="0"/>
        <v>5.3699999999999992</v>
      </c>
    </row>
    <row r="54" spans="1:22" x14ac:dyDescent="0.2">
      <c r="A54" s="129" t="s">
        <v>194</v>
      </c>
      <c r="B54" s="129" t="s">
        <v>194</v>
      </c>
      <c r="C54" s="188">
        <v>44319.208339386576</v>
      </c>
      <c r="D54" s="130">
        <v>435.33199999999999</v>
      </c>
      <c r="E54" s="129" t="s">
        <v>195</v>
      </c>
      <c r="F54" s="129" t="s">
        <v>196</v>
      </c>
      <c r="G54" s="129" t="s">
        <v>198</v>
      </c>
      <c r="H54" s="130"/>
      <c r="J54" s="133">
        <v>425.97</v>
      </c>
      <c r="K54" s="133">
        <v>5.13</v>
      </c>
      <c r="L54" s="133">
        <v>3.13</v>
      </c>
      <c r="M54" s="133">
        <v>0.83</v>
      </c>
      <c r="N54" s="119">
        <f t="shared" si="1"/>
        <v>435.06</v>
      </c>
      <c r="O54" s="117">
        <f t="shared" si="2"/>
        <v>0.27199999999999136</v>
      </c>
      <c r="Q54" s="131"/>
      <c r="R54" s="133">
        <v>5.42</v>
      </c>
      <c r="S54" s="133">
        <v>7.0000000000000007E-2</v>
      </c>
      <c r="T54" s="133">
        <v>0.06</v>
      </c>
      <c r="U54" s="133">
        <v>0.01</v>
      </c>
      <c r="V54" s="119">
        <f t="shared" si="0"/>
        <v>5.56</v>
      </c>
    </row>
    <row r="55" spans="1:22" x14ac:dyDescent="0.2">
      <c r="A55" s="129" t="s">
        <v>194</v>
      </c>
      <c r="B55" s="129" t="s">
        <v>194</v>
      </c>
      <c r="C55" s="188">
        <v>44319.25000605324</v>
      </c>
      <c r="D55" s="130">
        <v>451.048</v>
      </c>
      <c r="E55" s="129" t="s">
        <v>195</v>
      </c>
      <c r="F55" s="129" t="s">
        <v>196</v>
      </c>
      <c r="G55" s="129" t="s">
        <v>198</v>
      </c>
      <c r="H55" s="130"/>
      <c r="J55" s="133">
        <v>438.73</v>
      </c>
      <c r="K55" s="133">
        <v>5.52</v>
      </c>
      <c r="L55" s="133">
        <v>3.04</v>
      </c>
      <c r="M55" s="133">
        <v>0.85</v>
      </c>
      <c r="N55" s="119">
        <f t="shared" si="1"/>
        <v>448.14000000000004</v>
      </c>
      <c r="O55" s="117">
        <f t="shared" si="2"/>
        <v>2.9079999999999586</v>
      </c>
      <c r="Q55" s="131"/>
      <c r="R55" s="133">
        <v>5.88</v>
      </c>
      <c r="S55" s="133">
        <v>7.0000000000000007E-2</v>
      </c>
      <c r="T55" s="133">
        <v>0.06</v>
      </c>
      <c r="U55" s="133">
        <v>0.02</v>
      </c>
      <c r="V55" s="119">
        <f t="shared" si="0"/>
        <v>6.0299999999999994</v>
      </c>
    </row>
    <row r="56" spans="1:22" x14ac:dyDescent="0.2">
      <c r="A56" s="129" t="s">
        <v>194</v>
      </c>
      <c r="B56" s="129" t="s">
        <v>194</v>
      </c>
      <c r="C56" s="188">
        <v>44319.291672719904</v>
      </c>
      <c r="D56" s="130">
        <v>481.221</v>
      </c>
      <c r="E56" s="129" t="s">
        <v>195</v>
      </c>
      <c r="F56" s="129" t="s">
        <v>196</v>
      </c>
      <c r="G56" s="129" t="s">
        <v>198</v>
      </c>
      <c r="H56" s="130"/>
      <c r="J56" s="133">
        <v>457.57</v>
      </c>
      <c r="K56" s="133">
        <v>6.2</v>
      </c>
      <c r="L56" s="133">
        <v>3</v>
      </c>
      <c r="M56" s="133">
        <v>0.85</v>
      </c>
      <c r="N56" s="119">
        <f t="shared" si="1"/>
        <v>467.62</v>
      </c>
      <c r="O56" s="117">
        <f t="shared" si="2"/>
        <v>13.600999999999999</v>
      </c>
      <c r="Q56" s="131"/>
      <c r="R56" s="133">
        <v>6.51</v>
      </c>
      <c r="S56" s="133">
        <v>0.09</v>
      </c>
      <c r="T56" s="133">
        <v>0.06</v>
      </c>
      <c r="U56" s="133">
        <v>0.02</v>
      </c>
      <c r="V56" s="119">
        <f t="shared" si="0"/>
        <v>6.6799999999999988</v>
      </c>
    </row>
    <row r="57" spans="1:22" x14ac:dyDescent="0.2">
      <c r="A57" s="129" t="s">
        <v>194</v>
      </c>
      <c r="B57" s="129" t="s">
        <v>194</v>
      </c>
      <c r="C57" s="188">
        <v>44319.333339386576</v>
      </c>
      <c r="D57" s="130">
        <v>497.85599999999999</v>
      </c>
      <c r="E57" s="129" t="s">
        <v>195</v>
      </c>
      <c r="F57" s="129" t="s">
        <v>196</v>
      </c>
      <c r="G57" s="129" t="s">
        <v>198</v>
      </c>
      <c r="H57" s="130"/>
      <c r="J57" s="133">
        <v>474.06</v>
      </c>
      <c r="K57" s="133">
        <v>6.52</v>
      </c>
      <c r="L57" s="133">
        <v>3.02</v>
      </c>
      <c r="M57" s="133">
        <v>0.84</v>
      </c>
      <c r="N57" s="119">
        <f t="shared" si="1"/>
        <v>484.43999999999994</v>
      </c>
      <c r="O57" s="117">
        <f t="shared" si="2"/>
        <v>13.416000000000054</v>
      </c>
      <c r="Q57" s="131"/>
      <c r="R57" s="133">
        <v>7.1</v>
      </c>
      <c r="S57" s="133">
        <v>0.1</v>
      </c>
      <c r="T57" s="133">
        <v>0.06</v>
      </c>
      <c r="U57" s="133">
        <v>0.02</v>
      </c>
      <c r="V57" s="119">
        <f t="shared" si="0"/>
        <v>7.2799999999999985</v>
      </c>
    </row>
    <row r="58" spans="1:22" x14ac:dyDescent="0.2">
      <c r="A58" s="129" t="s">
        <v>194</v>
      </c>
      <c r="B58" s="129" t="s">
        <v>194</v>
      </c>
      <c r="C58" s="188">
        <v>44319.37500605324</v>
      </c>
      <c r="D58" s="130">
        <v>509.74</v>
      </c>
      <c r="E58" s="129" t="s">
        <v>195</v>
      </c>
      <c r="F58" s="129" t="s">
        <v>196</v>
      </c>
      <c r="G58" s="129" t="s">
        <v>198</v>
      </c>
      <c r="H58" s="130"/>
      <c r="J58" s="133">
        <v>498.82</v>
      </c>
      <c r="K58" s="133">
        <v>7.08</v>
      </c>
      <c r="L58" s="133">
        <v>3.08</v>
      </c>
      <c r="M58" s="133">
        <v>0.84</v>
      </c>
      <c r="N58" s="119">
        <f t="shared" si="1"/>
        <v>509.81999999999994</v>
      </c>
      <c r="O58" s="117">
        <f t="shared" si="2"/>
        <v>-7.999999999992724E-2</v>
      </c>
      <c r="Q58" s="131"/>
      <c r="R58" s="133">
        <v>7.59</v>
      </c>
      <c r="S58" s="133">
        <v>0.11</v>
      </c>
      <c r="T58" s="133">
        <v>7.0000000000000007E-2</v>
      </c>
      <c r="U58" s="133">
        <v>0.02</v>
      </c>
      <c r="V58" s="119">
        <f t="shared" si="0"/>
        <v>7.79</v>
      </c>
    </row>
    <row r="59" spans="1:22" x14ac:dyDescent="0.2">
      <c r="A59" s="129" t="s">
        <v>194</v>
      </c>
      <c r="B59" s="129" t="s">
        <v>194</v>
      </c>
      <c r="C59" s="188">
        <v>44319.416672719904</v>
      </c>
      <c r="D59" s="130">
        <v>528.178</v>
      </c>
      <c r="E59" s="129" t="s">
        <v>195</v>
      </c>
      <c r="F59" s="129" t="s">
        <v>196</v>
      </c>
      <c r="G59" s="129" t="s">
        <v>198</v>
      </c>
      <c r="H59" s="130"/>
      <c r="J59" s="133">
        <v>516.66</v>
      </c>
      <c r="K59" s="133">
        <v>7.39</v>
      </c>
      <c r="L59" s="133">
        <v>3.22</v>
      </c>
      <c r="M59" s="133">
        <v>0.85</v>
      </c>
      <c r="N59" s="119">
        <f t="shared" si="1"/>
        <v>528.12</v>
      </c>
      <c r="O59" s="117">
        <f t="shared" si="2"/>
        <v>5.7999999999992724E-2</v>
      </c>
      <c r="Q59" s="131"/>
      <c r="R59" s="133">
        <v>7.79</v>
      </c>
      <c r="S59" s="133">
        <v>0.11</v>
      </c>
      <c r="T59" s="133">
        <v>7.0000000000000007E-2</v>
      </c>
      <c r="U59" s="133">
        <v>0.02</v>
      </c>
      <c r="V59" s="119">
        <f t="shared" si="0"/>
        <v>7.99</v>
      </c>
    </row>
    <row r="60" spans="1:22" x14ac:dyDescent="0.2">
      <c r="A60" s="129" t="s">
        <v>194</v>
      </c>
      <c r="B60" s="129" t="s">
        <v>194</v>
      </c>
      <c r="C60" s="188">
        <v>44319.458339386576</v>
      </c>
      <c r="D60" s="130">
        <v>553.02800000000002</v>
      </c>
      <c r="E60" s="129" t="s">
        <v>195</v>
      </c>
      <c r="F60" s="129" t="s">
        <v>196</v>
      </c>
      <c r="G60" s="129" t="s">
        <v>198</v>
      </c>
      <c r="H60" s="130"/>
      <c r="J60" s="133">
        <v>541.38</v>
      </c>
      <c r="K60" s="133">
        <v>7.42</v>
      </c>
      <c r="L60" s="133">
        <v>3.19</v>
      </c>
      <c r="M60" s="133">
        <v>0.84</v>
      </c>
      <c r="N60" s="119">
        <f t="shared" si="1"/>
        <v>552.83000000000004</v>
      </c>
      <c r="O60" s="117">
        <f t="shared" si="2"/>
        <v>0.19799999999997908</v>
      </c>
      <c r="Q60" s="131"/>
      <c r="R60" s="133">
        <v>8.3800000000000008</v>
      </c>
      <c r="S60" s="133">
        <v>0.12</v>
      </c>
      <c r="T60" s="133">
        <v>7.0000000000000007E-2</v>
      </c>
      <c r="U60" s="133">
        <v>0.02</v>
      </c>
      <c r="V60" s="119">
        <f t="shared" si="0"/>
        <v>8.59</v>
      </c>
    </row>
    <row r="61" spans="1:22" x14ac:dyDescent="0.2">
      <c r="A61" s="129" t="s">
        <v>194</v>
      </c>
      <c r="B61" s="129" t="s">
        <v>194</v>
      </c>
      <c r="C61" s="188">
        <v>44319.50000605324</v>
      </c>
      <c r="D61" s="130">
        <v>573.31399999999996</v>
      </c>
      <c r="E61" s="129" t="s">
        <v>195</v>
      </c>
      <c r="F61" s="129" t="s">
        <v>196</v>
      </c>
      <c r="G61" s="129" t="s">
        <v>198</v>
      </c>
      <c r="H61" s="130"/>
      <c r="J61" s="133">
        <v>561.5</v>
      </c>
      <c r="K61" s="133">
        <v>7.75</v>
      </c>
      <c r="L61" s="133">
        <v>3.06</v>
      </c>
      <c r="M61" s="133">
        <v>0.85</v>
      </c>
      <c r="N61" s="119">
        <f t="shared" si="1"/>
        <v>573.16</v>
      </c>
      <c r="O61" s="117">
        <f t="shared" si="2"/>
        <v>0.15399999999999636</v>
      </c>
      <c r="Q61" s="131"/>
      <c r="R61" s="133">
        <v>8.7799999999999994</v>
      </c>
      <c r="S61" s="133">
        <v>0.12</v>
      </c>
      <c r="T61" s="133">
        <v>7.0000000000000007E-2</v>
      </c>
      <c r="U61" s="133">
        <v>0.02</v>
      </c>
      <c r="V61" s="119">
        <f t="shared" si="0"/>
        <v>8.9899999999999984</v>
      </c>
    </row>
    <row r="62" spans="1:22" x14ac:dyDescent="0.2">
      <c r="A62" s="129" t="s">
        <v>194</v>
      </c>
      <c r="B62" s="129" t="s">
        <v>194</v>
      </c>
      <c r="C62" s="188">
        <v>44319.541672719904</v>
      </c>
      <c r="D62" s="130">
        <v>571.49199999999996</v>
      </c>
      <c r="E62" s="129" t="s">
        <v>195</v>
      </c>
      <c r="F62" s="129" t="s">
        <v>196</v>
      </c>
      <c r="G62" s="129" t="s">
        <v>198</v>
      </c>
      <c r="H62" s="130"/>
      <c r="J62" s="133">
        <v>559.25</v>
      </c>
      <c r="K62" s="133">
        <v>8.06</v>
      </c>
      <c r="L62" s="133">
        <v>3.01</v>
      </c>
      <c r="M62" s="133">
        <v>0.83</v>
      </c>
      <c r="N62" s="119">
        <f t="shared" si="1"/>
        <v>571.15</v>
      </c>
      <c r="O62" s="117">
        <f t="shared" si="2"/>
        <v>0.34199999999998454</v>
      </c>
      <c r="Q62" s="131"/>
      <c r="R62" s="133">
        <v>8.48</v>
      </c>
      <c r="S62" s="133">
        <v>0.12</v>
      </c>
      <c r="T62" s="133">
        <v>7.0000000000000007E-2</v>
      </c>
      <c r="U62" s="133">
        <v>0.02</v>
      </c>
      <c r="V62" s="119">
        <f t="shared" si="0"/>
        <v>8.69</v>
      </c>
    </row>
    <row r="63" spans="1:22" x14ac:dyDescent="0.2">
      <c r="A63" s="129" t="s">
        <v>194</v>
      </c>
      <c r="B63" s="129" t="s">
        <v>194</v>
      </c>
      <c r="C63" s="188">
        <v>44319.583339386576</v>
      </c>
      <c r="D63" s="130">
        <v>585.68100000000004</v>
      </c>
      <c r="E63" s="129" t="s">
        <v>195</v>
      </c>
      <c r="F63" s="129" t="s">
        <v>196</v>
      </c>
      <c r="G63" s="129" t="s">
        <v>198</v>
      </c>
      <c r="H63" s="130"/>
      <c r="J63" s="133">
        <v>573.37</v>
      </c>
      <c r="K63" s="133">
        <v>8.2200000000000006</v>
      </c>
      <c r="L63" s="133">
        <v>2.99</v>
      </c>
      <c r="M63" s="133">
        <v>0.84</v>
      </c>
      <c r="N63" s="119">
        <f t="shared" si="1"/>
        <v>585.42000000000007</v>
      </c>
      <c r="O63" s="117">
        <f t="shared" si="2"/>
        <v>0.26099999999996726</v>
      </c>
      <c r="Q63" s="131"/>
      <c r="R63" s="133">
        <v>8.9700000000000006</v>
      </c>
      <c r="S63" s="133">
        <v>0.13</v>
      </c>
      <c r="T63" s="133">
        <v>7.0000000000000007E-2</v>
      </c>
      <c r="U63" s="133">
        <v>0.02</v>
      </c>
      <c r="V63" s="119">
        <f t="shared" si="0"/>
        <v>9.1900000000000013</v>
      </c>
    </row>
    <row r="64" spans="1:22" x14ac:dyDescent="0.2">
      <c r="A64" s="129" t="s">
        <v>194</v>
      </c>
      <c r="B64" s="129" t="s">
        <v>194</v>
      </c>
      <c r="C64" s="188">
        <v>44319.62500605324</v>
      </c>
      <c r="D64" s="130">
        <v>588.17499999999995</v>
      </c>
      <c r="E64" s="129" t="s">
        <v>195</v>
      </c>
      <c r="F64" s="129" t="s">
        <v>196</v>
      </c>
      <c r="G64" s="129" t="s">
        <v>198</v>
      </c>
      <c r="H64" s="130"/>
      <c r="J64" s="133">
        <v>576.12</v>
      </c>
      <c r="K64" s="133">
        <v>8.36</v>
      </c>
      <c r="L64" s="133">
        <v>3.04</v>
      </c>
      <c r="M64" s="133">
        <v>0.84</v>
      </c>
      <c r="N64" s="119">
        <f t="shared" si="1"/>
        <v>588.36</v>
      </c>
      <c r="O64" s="117">
        <f t="shared" si="2"/>
        <v>-0.18500000000005912</v>
      </c>
      <c r="Q64" s="131"/>
      <c r="R64" s="133">
        <v>8.8699999999999992</v>
      </c>
      <c r="S64" s="133">
        <v>0.13</v>
      </c>
      <c r="T64" s="133">
        <v>7.0000000000000007E-2</v>
      </c>
      <c r="U64" s="133">
        <v>0.02</v>
      </c>
      <c r="V64" s="119">
        <f t="shared" si="0"/>
        <v>9.09</v>
      </c>
    </row>
    <row r="65" spans="1:22" x14ac:dyDescent="0.2">
      <c r="A65" s="129" t="s">
        <v>194</v>
      </c>
      <c r="B65" s="129" t="s">
        <v>194</v>
      </c>
      <c r="C65" s="188">
        <v>44319.666672719904</v>
      </c>
      <c r="D65" s="130">
        <v>597.10599999999999</v>
      </c>
      <c r="E65" s="129" t="s">
        <v>195</v>
      </c>
      <c r="F65" s="129" t="s">
        <v>196</v>
      </c>
      <c r="G65" s="129" t="s">
        <v>198</v>
      </c>
      <c r="H65" s="130"/>
      <c r="J65" s="133">
        <v>585.07000000000005</v>
      </c>
      <c r="K65" s="133">
        <v>8.24</v>
      </c>
      <c r="L65" s="133">
        <v>3.07</v>
      </c>
      <c r="M65" s="133">
        <v>0.84</v>
      </c>
      <c r="N65" s="119">
        <f t="shared" si="1"/>
        <v>597.22000000000014</v>
      </c>
      <c r="O65" s="117">
        <f t="shared" si="2"/>
        <v>-0.11400000000014643</v>
      </c>
      <c r="Q65" s="131"/>
      <c r="R65" s="133">
        <v>9.17</v>
      </c>
      <c r="S65" s="133">
        <v>0.13</v>
      </c>
      <c r="T65" s="133">
        <v>7.0000000000000007E-2</v>
      </c>
      <c r="U65" s="133">
        <v>0.02</v>
      </c>
      <c r="V65" s="119">
        <f t="shared" si="0"/>
        <v>9.39</v>
      </c>
    </row>
    <row r="66" spans="1:22" x14ac:dyDescent="0.2">
      <c r="A66" s="129" t="s">
        <v>194</v>
      </c>
      <c r="B66" s="129" t="s">
        <v>194</v>
      </c>
      <c r="C66" s="188">
        <v>44319.708339386576</v>
      </c>
      <c r="D66" s="130">
        <v>598.346</v>
      </c>
      <c r="E66" s="129" t="s">
        <v>195</v>
      </c>
      <c r="F66" s="129" t="s">
        <v>196</v>
      </c>
      <c r="G66" s="129" t="s">
        <v>198</v>
      </c>
      <c r="H66" s="130"/>
      <c r="J66" s="133">
        <v>586.29</v>
      </c>
      <c r="K66" s="133">
        <v>8.0500000000000007</v>
      </c>
      <c r="L66" s="133">
        <v>3.1</v>
      </c>
      <c r="M66" s="133">
        <v>0.82</v>
      </c>
      <c r="N66" s="119">
        <f t="shared" si="1"/>
        <v>598.26</v>
      </c>
      <c r="O66" s="117">
        <f t="shared" si="2"/>
        <v>8.6000000000012733E-2</v>
      </c>
      <c r="Q66" s="131"/>
      <c r="R66" s="133">
        <v>9.67</v>
      </c>
      <c r="S66" s="133">
        <v>0.13</v>
      </c>
      <c r="T66" s="133">
        <v>7.0000000000000007E-2</v>
      </c>
      <c r="U66" s="133">
        <v>0.02</v>
      </c>
      <c r="V66" s="119">
        <f t="shared" ref="V66:V129" si="3">SUM(R66:U66)</f>
        <v>9.89</v>
      </c>
    </row>
    <row r="67" spans="1:22" x14ac:dyDescent="0.2">
      <c r="A67" s="129" t="s">
        <v>194</v>
      </c>
      <c r="B67" s="129" t="s">
        <v>194</v>
      </c>
      <c r="C67" s="188">
        <v>44319.75000605324</v>
      </c>
      <c r="D67" s="130">
        <v>593.351</v>
      </c>
      <c r="E67" s="129" t="s">
        <v>195</v>
      </c>
      <c r="F67" s="129" t="s">
        <v>196</v>
      </c>
      <c r="G67" s="129" t="s">
        <v>198</v>
      </c>
      <c r="H67" s="130"/>
      <c r="J67" s="133">
        <v>581.44000000000005</v>
      </c>
      <c r="K67" s="133">
        <v>8.1999999999999993</v>
      </c>
      <c r="L67" s="133">
        <v>3.07</v>
      </c>
      <c r="M67" s="133">
        <v>0.83</v>
      </c>
      <c r="N67" s="119">
        <f t="shared" ref="N67:N130" si="4">SUM(J67:M67)</f>
        <v>593.54000000000019</v>
      </c>
      <c r="O67" s="117">
        <f t="shared" ref="O67:O130" si="5">D67-N67</f>
        <v>-0.1890000000001919</v>
      </c>
      <c r="Q67" s="131"/>
      <c r="R67" s="133">
        <v>9.66</v>
      </c>
      <c r="S67" s="133">
        <v>0.14000000000000001</v>
      </c>
      <c r="T67" s="133">
        <v>7.0000000000000007E-2</v>
      </c>
      <c r="U67" s="133">
        <v>0.02</v>
      </c>
      <c r="V67" s="119">
        <f t="shared" si="3"/>
        <v>9.89</v>
      </c>
    </row>
    <row r="68" spans="1:22" x14ac:dyDescent="0.2">
      <c r="A68" s="129" t="s">
        <v>194</v>
      </c>
      <c r="B68" s="129" t="s">
        <v>194</v>
      </c>
      <c r="C68" s="188">
        <v>44319.791672719904</v>
      </c>
      <c r="D68" s="130">
        <v>589.95000000000005</v>
      </c>
      <c r="E68" s="129" t="s">
        <v>195</v>
      </c>
      <c r="F68" s="129" t="s">
        <v>196</v>
      </c>
      <c r="G68" s="129" t="s">
        <v>198</v>
      </c>
      <c r="H68" s="130"/>
      <c r="J68" s="133">
        <v>578.51</v>
      </c>
      <c r="K68" s="133">
        <v>8.1300000000000008</v>
      </c>
      <c r="L68" s="133">
        <v>3.01</v>
      </c>
      <c r="M68" s="133">
        <v>0.82</v>
      </c>
      <c r="N68" s="119">
        <f t="shared" si="4"/>
        <v>590.47</v>
      </c>
      <c r="O68" s="117">
        <f t="shared" si="5"/>
        <v>-0.51999999999998181</v>
      </c>
      <c r="Q68" s="131"/>
      <c r="R68" s="133">
        <v>9.66</v>
      </c>
      <c r="S68" s="133">
        <v>0.14000000000000001</v>
      </c>
      <c r="T68" s="133">
        <v>7.0000000000000007E-2</v>
      </c>
      <c r="U68" s="133">
        <v>0.02</v>
      </c>
      <c r="V68" s="119">
        <f t="shared" si="3"/>
        <v>9.89</v>
      </c>
    </row>
    <row r="69" spans="1:22" x14ac:dyDescent="0.2">
      <c r="A69" s="129" t="s">
        <v>194</v>
      </c>
      <c r="B69" s="129" t="s">
        <v>194</v>
      </c>
      <c r="C69" s="188">
        <v>44319.833339386576</v>
      </c>
      <c r="D69" s="130">
        <v>580.21400000000006</v>
      </c>
      <c r="E69" s="129" t="s">
        <v>195</v>
      </c>
      <c r="F69" s="129" t="s">
        <v>196</v>
      </c>
      <c r="G69" s="129" t="s">
        <v>198</v>
      </c>
      <c r="H69" s="130"/>
      <c r="J69" s="133">
        <v>567.96</v>
      </c>
      <c r="K69" s="133">
        <v>8.06</v>
      </c>
      <c r="L69" s="133">
        <v>3.03</v>
      </c>
      <c r="M69" s="133">
        <v>0.84</v>
      </c>
      <c r="N69" s="119">
        <f t="shared" si="4"/>
        <v>579.89</v>
      </c>
      <c r="O69" s="117">
        <f t="shared" si="5"/>
        <v>0.32400000000006912</v>
      </c>
      <c r="Q69" s="131"/>
      <c r="R69" s="133">
        <v>9.3699999999999992</v>
      </c>
      <c r="S69" s="133">
        <v>0.13</v>
      </c>
      <c r="T69" s="133">
        <v>7.0000000000000007E-2</v>
      </c>
      <c r="U69" s="133">
        <v>0.02</v>
      </c>
      <c r="V69" s="119">
        <f t="shared" si="3"/>
        <v>9.59</v>
      </c>
    </row>
    <row r="70" spans="1:22" x14ac:dyDescent="0.2">
      <c r="A70" s="129" t="s">
        <v>194</v>
      </c>
      <c r="B70" s="129" t="s">
        <v>194</v>
      </c>
      <c r="C70" s="188">
        <v>44319.87500605324</v>
      </c>
      <c r="D70" s="130">
        <v>579.77200000000005</v>
      </c>
      <c r="E70" s="129" t="s">
        <v>195</v>
      </c>
      <c r="F70" s="129" t="s">
        <v>196</v>
      </c>
      <c r="G70" s="129" t="s">
        <v>198</v>
      </c>
      <c r="H70" s="130"/>
      <c r="J70" s="133">
        <v>567.52</v>
      </c>
      <c r="K70" s="133">
        <v>8.07</v>
      </c>
      <c r="L70" s="133">
        <v>3.13</v>
      </c>
      <c r="M70" s="133">
        <v>0.84</v>
      </c>
      <c r="N70" s="119">
        <f t="shared" si="4"/>
        <v>579.56000000000006</v>
      </c>
      <c r="O70" s="117">
        <f t="shared" si="5"/>
        <v>0.21199999999998909</v>
      </c>
      <c r="Q70" s="131"/>
      <c r="R70" s="133">
        <v>9.07</v>
      </c>
      <c r="S70" s="133">
        <v>0.13</v>
      </c>
      <c r="T70" s="133">
        <v>7.0000000000000007E-2</v>
      </c>
      <c r="U70" s="133">
        <v>0.02</v>
      </c>
      <c r="V70" s="119">
        <f t="shared" si="3"/>
        <v>9.2900000000000009</v>
      </c>
    </row>
    <row r="71" spans="1:22" x14ac:dyDescent="0.2">
      <c r="A71" s="129" t="s">
        <v>194</v>
      </c>
      <c r="B71" s="129" t="s">
        <v>194</v>
      </c>
      <c r="C71" s="188">
        <v>44319.916672719904</v>
      </c>
      <c r="D71" s="130">
        <v>582.83900000000006</v>
      </c>
      <c r="E71" s="129" t="s">
        <v>195</v>
      </c>
      <c r="F71" s="129" t="s">
        <v>196</v>
      </c>
      <c r="G71" s="129" t="s">
        <v>198</v>
      </c>
      <c r="H71" s="130"/>
      <c r="J71" s="133">
        <v>570.6</v>
      </c>
      <c r="K71" s="133">
        <v>7.87</v>
      </c>
      <c r="L71" s="133">
        <v>3.21</v>
      </c>
      <c r="M71" s="133">
        <v>0.84</v>
      </c>
      <c r="N71" s="119">
        <f t="shared" si="4"/>
        <v>582.5200000000001</v>
      </c>
      <c r="O71" s="117">
        <f t="shared" si="5"/>
        <v>0.31899999999995998</v>
      </c>
      <c r="Q71" s="131"/>
      <c r="R71" s="133">
        <v>9.57</v>
      </c>
      <c r="S71" s="133">
        <v>0.13</v>
      </c>
      <c r="T71" s="133">
        <v>0.08</v>
      </c>
      <c r="U71" s="133">
        <v>0.02</v>
      </c>
      <c r="V71" s="119">
        <f t="shared" si="3"/>
        <v>9.8000000000000007</v>
      </c>
    </row>
    <row r="72" spans="1:22" x14ac:dyDescent="0.2">
      <c r="A72" s="129" t="s">
        <v>194</v>
      </c>
      <c r="B72" s="129" t="s">
        <v>194</v>
      </c>
      <c r="C72" s="188">
        <v>44319.958339386576</v>
      </c>
      <c r="D72" s="130">
        <v>543.16200000000003</v>
      </c>
      <c r="E72" s="129" t="s">
        <v>195</v>
      </c>
      <c r="F72" s="129" t="s">
        <v>196</v>
      </c>
      <c r="G72" s="129" t="s">
        <v>198</v>
      </c>
      <c r="H72" s="130"/>
      <c r="J72" s="133">
        <v>531.26</v>
      </c>
      <c r="K72" s="133">
        <v>7.41</v>
      </c>
      <c r="L72" s="133">
        <v>3.15</v>
      </c>
      <c r="M72" s="133">
        <v>0.84</v>
      </c>
      <c r="N72" s="119">
        <f t="shared" si="4"/>
        <v>542.66</v>
      </c>
      <c r="O72" s="117">
        <f t="shared" si="5"/>
        <v>0.50200000000006639</v>
      </c>
      <c r="Q72" s="131"/>
      <c r="R72" s="133">
        <v>8.7799999999999994</v>
      </c>
      <c r="S72" s="133">
        <v>0.12</v>
      </c>
      <c r="T72" s="133">
        <v>7.0000000000000007E-2</v>
      </c>
      <c r="U72" s="133">
        <v>0.02</v>
      </c>
      <c r="V72" s="119">
        <f t="shared" si="3"/>
        <v>8.9899999999999984</v>
      </c>
    </row>
    <row r="73" spans="1:22" x14ac:dyDescent="0.2">
      <c r="A73" s="129" t="s">
        <v>194</v>
      </c>
      <c r="B73" s="129" t="s">
        <v>194</v>
      </c>
      <c r="C73" s="188">
        <v>44320.00000605324</v>
      </c>
      <c r="D73" s="130">
        <v>497.24400000000003</v>
      </c>
      <c r="E73" s="129" t="s">
        <v>195</v>
      </c>
      <c r="F73" s="129" t="s">
        <v>196</v>
      </c>
      <c r="G73" s="129" t="s">
        <v>198</v>
      </c>
      <c r="H73" s="130"/>
      <c r="J73" s="133">
        <v>485.82</v>
      </c>
      <c r="K73" s="133">
        <v>6.77</v>
      </c>
      <c r="L73" s="133">
        <v>3.18</v>
      </c>
      <c r="M73" s="133">
        <v>0.85</v>
      </c>
      <c r="N73" s="119">
        <f t="shared" si="4"/>
        <v>496.62</v>
      </c>
      <c r="O73" s="117">
        <f t="shared" si="5"/>
        <v>0.62400000000002365</v>
      </c>
      <c r="Q73" s="131"/>
      <c r="R73" s="133">
        <v>7.4</v>
      </c>
      <c r="S73" s="133">
        <v>0.1</v>
      </c>
      <c r="T73" s="133">
        <v>7.0000000000000007E-2</v>
      </c>
      <c r="U73" s="133">
        <v>0.02</v>
      </c>
      <c r="V73" s="119">
        <f t="shared" si="3"/>
        <v>7.59</v>
      </c>
    </row>
    <row r="74" spans="1:22" x14ac:dyDescent="0.2">
      <c r="A74" s="129" t="s">
        <v>194</v>
      </c>
      <c r="B74" s="129" t="s">
        <v>194</v>
      </c>
      <c r="C74" s="188">
        <v>44320.041672719904</v>
      </c>
      <c r="D74" s="130">
        <v>460.04500000000002</v>
      </c>
      <c r="E74" s="129" t="s">
        <v>195</v>
      </c>
      <c r="F74" s="129" t="s">
        <v>196</v>
      </c>
      <c r="G74" s="129" t="s">
        <v>198</v>
      </c>
      <c r="H74" s="130"/>
      <c r="J74" s="133">
        <v>449.86</v>
      </c>
      <c r="K74" s="133">
        <v>6.29</v>
      </c>
      <c r="L74" s="133">
        <v>3.07</v>
      </c>
      <c r="M74" s="133">
        <v>0.84</v>
      </c>
      <c r="N74" s="119">
        <f t="shared" si="4"/>
        <v>460.06</v>
      </c>
      <c r="O74" s="117">
        <f t="shared" si="5"/>
        <v>-1.4999999999986358E-2</v>
      </c>
      <c r="Q74" s="131"/>
      <c r="R74" s="133">
        <v>6.51</v>
      </c>
      <c r="S74" s="133">
        <v>0.09</v>
      </c>
      <c r="T74" s="133">
        <v>0.06</v>
      </c>
      <c r="U74" s="133">
        <v>0.02</v>
      </c>
      <c r="V74" s="119">
        <f t="shared" si="3"/>
        <v>6.6799999999999988</v>
      </c>
    </row>
    <row r="75" spans="1:22" x14ac:dyDescent="0.2">
      <c r="A75" s="129" t="s">
        <v>194</v>
      </c>
      <c r="B75" s="129" t="s">
        <v>194</v>
      </c>
      <c r="C75" s="188">
        <v>44320.083339386576</v>
      </c>
      <c r="D75" s="130">
        <v>440.726</v>
      </c>
      <c r="E75" s="129" t="s">
        <v>195</v>
      </c>
      <c r="F75" s="129" t="s">
        <v>196</v>
      </c>
      <c r="G75" s="129" t="s">
        <v>198</v>
      </c>
      <c r="H75" s="130"/>
      <c r="J75" s="133">
        <v>431.06</v>
      </c>
      <c r="K75" s="133">
        <v>5.67</v>
      </c>
      <c r="L75" s="133">
        <v>3</v>
      </c>
      <c r="M75" s="133">
        <v>0.84</v>
      </c>
      <c r="N75" s="119">
        <f t="shared" si="4"/>
        <v>440.57</v>
      </c>
      <c r="O75" s="117">
        <f t="shared" si="5"/>
        <v>0.15600000000000591</v>
      </c>
      <c r="Q75" s="131"/>
      <c r="R75" s="133">
        <v>6.01</v>
      </c>
      <c r="S75" s="133">
        <v>0.08</v>
      </c>
      <c r="T75" s="133">
        <v>0.06</v>
      </c>
      <c r="U75" s="133">
        <v>0.02</v>
      </c>
      <c r="V75" s="119">
        <f t="shared" si="3"/>
        <v>6.169999999999999</v>
      </c>
    </row>
    <row r="76" spans="1:22" x14ac:dyDescent="0.2">
      <c r="A76" s="129" t="s">
        <v>194</v>
      </c>
      <c r="B76" s="129" t="s">
        <v>194</v>
      </c>
      <c r="C76" s="188">
        <v>44320.12500605324</v>
      </c>
      <c r="D76" s="130">
        <v>435.22500000000002</v>
      </c>
      <c r="E76" s="129" t="s">
        <v>195</v>
      </c>
      <c r="F76" s="129" t="s">
        <v>196</v>
      </c>
      <c r="G76" s="129" t="s">
        <v>198</v>
      </c>
      <c r="H76" s="130"/>
      <c r="J76" s="133">
        <v>425.71</v>
      </c>
      <c r="K76" s="133">
        <v>5.42</v>
      </c>
      <c r="L76" s="133">
        <v>3.07</v>
      </c>
      <c r="M76" s="133">
        <v>0.84</v>
      </c>
      <c r="N76" s="119">
        <f t="shared" si="4"/>
        <v>435.03999999999996</v>
      </c>
      <c r="O76" s="117">
        <f t="shared" si="5"/>
        <v>0.18500000000005912</v>
      </c>
      <c r="Q76" s="131"/>
      <c r="R76" s="133">
        <v>5.73</v>
      </c>
      <c r="S76" s="133">
        <v>7.0000000000000007E-2</v>
      </c>
      <c r="T76" s="133">
        <v>0.06</v>
      </c>
      <c r="U76" s="133">
        <v>0.02</v>
      </c>
      <c r="V76" s="119">
        <f t="shared" si="3"/>
        <v>5.88</v>
      </c>
    </row>
    <row r="77" spans="1:22" x14ac:dyDescent="0.2">
      <c r="A77" s="129" t="s">
        <v>194</v>
      </c>
      <c r="B77" s="129" t="s">
        <v>194</v>
      </c>
      <c r="C77" s="188">
        <v>44320.166672719904</v>
      </c>
      <c r="D77" s="130">
        <v>426.78699999999998</v>
      </c>
      <c r="E77" s="129" t="s">
        <v>195</v>
      </c>
      <c r="F77" s="129" t="s">
        <v>196</v>
      </c>
      <c r="G77" s="129" t="s">
        <v>198</v>
      </c>
      <c r="H77" s="130"/>
      <c r="J77" s="133">
        <v>417.26</v>
      </c>
      <c r="K77" s="133">
        <v>5.38</v>
      </c>
      <c r="L77" s="133">
        <v>3.15</v>
      </c>
      <c r="M77" s="133">
        <v>0.83</v>
      </c>
      <c r="N77" s="119">
        <f t="shared" si="4"/>
        <v>426.61999999999995</v>
      </c>
      <c r="O77" s="117">
        <f t="shared" si="5"/>
        <v>0.16700000000003001</v>
      </c>
      <c r="Q77" s="131"/>
      <c r="R77" s="133">
        <v>5.42</v>
      </c>
      <c r="S77" s="133">
        <v>7.0000000000000007E-2</v>
      </c>
      <c r="T77" s="133">
        <v>0.06</v>
      </c>
      <c r="U77" s="133">
        <v>0.01</v>
      </c>
      <c r="V77" s="119">
        <f t="shared" si="3"/>
        <v>5.56</v>
      </c>
    </row>
    <row r="78" spans="1:22" x14ac:dyDescent="0.2">
      <c r="A78" s="129" t="s">
        <v>194</v>
      </c>
      <c r="B78" s="129" t="s">
        <v>194</v>
      </c>
      <c r="C78" s="188">
        <v>44320.208339386576</v>
      </c>
      <c r="D78" s="130">
        <v>433.65600000000001</v>
      </c>
      <c r="E78" s="129" t="s">
        <v>195</v>
      </c>
      <c r="F78" s="129" t="s">
        <v>196</v>
      </c>
      <c r="G78" s="129" t="s">
        <v>198</v>
      </c>
      <c r="H78" s="130"/>
      <c r="J78" s="133">
        <v>423.9</v>
      </c>
      <c r="K78" s="133">
        <v>5.61</v>
      </c>
      <c r="L78" s="133">
        <v>3.12</v>
      </c>
      <c r="M78" s="133">
        <v>0.82</v>
      </c>
      <c r="N78" s="119">
        <f t="shared" si="4"/>
        <v>433.45</v>
      </c>
      <c r="O78" s="117">
        <f t="shared" si="5"/>
        <v>0.20600000000001728</v>
      </c>
      <c r="Q78" s="131"/>
      <c r="R78" s="133">
        <v>5.72</v>
      </c>
      <c r="S78" s="133">
        <v>0.08</v>
      </c>
      <c r="T78" s="133">
        <v>0.06</v>
      </c>
      <c r="U78" s="133">
        <v>0.02</v>
      </c>
      <c r="V78" s="119">
        <f t="shared" si="3"/>
        <v>5.879999999999999</v>
      </c>
    </row>
    <row r="79" spans="1:22" x14ac:dyDescent="0.2">
      <c r="A79" s="129" t="s">
        <v>194</v>
      </c>
      <c r="B79" s="129" t="s">
        <v>194</v>
      </c>
      <c r="C79" s="188">
        <v>44320.25000605324</v>
      </c>
      <c r="D79" s="130">
        <v>444.053</v>
      </c>
      <c r="E79" s="129" t="s">
        <v>195</v>
      </c>
      <c r="F79" s="129" t="s">
        <v>196</v>
      </c>
      <c r="G79" s="129" t="s">
        <v>198</v>
      </c>
      <c r="H79" s="130"/>
      <c r="J79" s="133">
        <v>433.99</v>
      </c>
      <c r="K79" s="133">
        <v>5.93</v>
      </c>
      <c r="L79" s="133">
        <v>3.07</v>
      </c>
      <c r="M79" s="133">
        <v>0.84</v>
      </c>
      <c r="N79" s="119">
        <f t="shared" si="4"/>
        <v>443.83</v>
      </c>
      <c r="O79" s="117">
        <f t="shared" si="5"/>
        <v>0.22300000000001319</v>
      </c>
      <c r="Q79" s="131"/>
      <c r="R79" s="133">
        <v>6.69</v>
      </c>
      <c r="S79" s="133">
        <v>0.09</v>
      </c>
      <c r="T79" s="133">
        <v>7.0000000000000007E-2</v>
      </c>
      <c r="U79" s="133">
        <v>0.02</v>
      </c>
      <c r="V79" s="119">
        <f t="shared" si="3"/>
        <v>6.87</v>
      </c>
    </row>
    <row r="80" spans="1:22" x14ac:dyDescent="0.2">
      <c r="A80" s="129" t="s">
        <v>194</v>
      </c>
      <c r="B80" s="129" t="s">
        <v>194</v>
      </c>
      <c r="C80" s="188">
        <v>44320.291672719904</v>
      </c>
      <c r="D80" s="130">
        <v>478.92200000000003</v>
      </c>
      <c r="E80" s="129" t="s">
        <v>195</v>
      </c>
      <c r="F80" s="129" t="s">
        <v>196</v>
      </c>
      <c r="G80" s="129" t="s">
        <v>198</v>
      </c>
      <c r="H80" s="130"/>
      <c r="J80" s="133">
        <v>468.39</v>
      </c>
      <c r="K80" s="133">
        <v>6.46</v>
      </c>
      <c r="L80" s="133">
        <v>2.96</v>
      </c>
      <c r="M80" s="133">
        <v>0.84</v>
      </c>
      <c r="N80" s="119">
        <f t="shared" si="4"/>
        <v>478.64999999999992</v>
      </c>
      <c r="O80" s="117">
        <f t="shared" si="5"/>
        <v>0.27200000000010505</v>
      </c>
      <c r="Q80" s="131"/>
      <c r="R80" s="133">
        <v>7.4</v>
      </c>
      <c r="S80" s="133">
        <v>0.1</v>
      </c>
      <c r="T80" s="133">
        <v>7.0000000000000007E-2</v>
      </c>
      <c r="U80" s="133">
        <v>0.02</v>
      </c>
      <c r="V80" s="119">
        <f t="shared" si="3"/>
        <v>7.59</v>
      </c>
    </row>
    <row r="81" spans="1:22" x14ac:dyDescent="0.2">
      <c r="A81" s="129" t="s">
        <v>194</v>
      </c>
      <c r="B81" s="129" t="s">
        <v>194</v>
      </c>
      <c r="C81" s="188">
        <v>44320.333339386576</v>
      </c>
      <c r="D81" s="130">
        <v>508.50099999999998</v>
      </c>
      <c r="E81" s="129" t="s">
        <v>195</v>
      </c>
      <c r="F81" s="129" t="s">
        <v>196</v>
      </c>
      <c r="G81" s="129" t="s">
        <v>198</v>
      </c>
      <c r="H81" s="130"/>
      <c r="J81" s="133">
        <v>497.26</v>
      </c>
      <c r="K81" s="133">
        <v>6.97</v>
      </c>
      <c r="L81" s="133">
        <v>3</v>
      </c>
      <c r="M81" s="133">
        <v>0.85</v>
      </c>
      <c r="N81" s="119">
        <f t="shared" si="4"/>
        <v>508.08000000000004</v>
      </c>
      <c r="O81" s="117">
        <f t="shared" si="5"/>
        <v>0.42099999999993543</v>
      </c>
      <c r="Q81" s="131"/>
      <c r="R81" s="133">
        <v>8.9700000000000006</v>
      </c>
      <c r="S81" s="133">
        <v>0.13</v>
      </c>
      <c r="T81" s="133">
        <v>0.08</v>
      </c>
      <c r="U81" s="133">
        <v>0.02</v>
      </c>
      <c r="V81" s="119">
        <f t="shared" si="3"/>
        <v>9.2000000000000011</v>
      </c>
    </row>
    <row r="82" spans="1:22" x14ac:dyDescent="0.2">
      <c r="A82" s="129" t="s">
        <v>194</v>
      </c>
      <c r="B82" s="129" t="s">
        <v>194</v>
      </c>
      <c r="C82" s="188">
        <v>44320.37500605324</v>
      </c>
      <c r="D82" s="130">
        <v>523.25599999999997</v>
      </c>
      <c r="E82" s="129" t="s">
        <v>195</v>
      </c>
      <c r="F82" s="129" t="s">
        <v>196</v>
      </c>
      <c r="G82" s="129" t="s">
        <v>198</v>
      </c>
      <c r="H82" s="130"/>
      <c r="J82" s="133">
        <v>511.45</v>
      </c>
      <c r="K82" s="133">
        <v>7.41</v>
      </c>
      <c r="L82" s="133">
        <v>3.21</v>
      </c>
      <c r="M82" s="133">
        <v>0.85</v>
      </c>
      <c r="N82" s="119">
        <f t="shared" si="4"/>
        <v>522.92000000000007</v>
      </c>
      <c r="O82" s="117">
        <f t="shared" si="5"/>
        <v>0.33599999999989905</v>
      </c>
      <c r="Q82" s="131"/>
      <c r="R82" s="133">
        <v>8.26</v>
      </c>
      <c r="S82" s="133">
        <v>0.12</v>
      </c>
      <c r="T82" s="133">
        <v>7.0000000000000007E-2</v>
      </c>
      <c r="U82" s="133">
        <v>0.02</v>
      </c>
      <c r="V82" s="119">
        <f t="shared" si="3"/>
        <v>8.4699999999999989</v>
      </c>
    </row>
    <row r="83" spans="1:22" x14ac:dyDescent="0.2">
      <c r="A83" s="129" t="s">
        <v>194</v>
      </c>
      <c r="B83" s="129" t="s">
        <v>194</v>
      </c>
      <c r="C83" s="188">
        <v>44320.416672719904</v>
      </c>
      <c r="D83" s="130">
        <v>538.19600000000003</v>
      </c>
      <c r="E83" s="129" t="s">
        <v>195</v>
      </c>
      <c r="F83" s="129" t="s">
        <v>196</v>
      </c>
      <c r="G83" s="129" t="s">
        <v>198</v>
      </c>
      <c r="H83" s="130"/>
      <c r="J83" s="133">
        <v>525.91</v>
      </c>
      <c r="K83" s="133">
        <v>7.7</v>
      </c>
      <c r="L83" s="133">
        <v>3.42</v>
      </c>
      <c r="M83" s="133">
        <v>0.84</v>
      </c>
      <c r="N83" s="119">
        <f t="shared" si="4"/>
        <v>537.87</v>
      </c>
      <c r="O83" s="117">
        <f t="shared" si="5"/>
        <v>0.32600000000002183</v>
      </c>
      <c r="Q83" s="131"/>
      <c r="R83" s="133">
        <v>8.8699999999999992</v>
      </c>
      <c r="S83" s="133">
        <v>0.13</v>
      </c>
      <c r="T83" s="133">
        <v>0.08</v>
      </c>
      <c r="U83" s="133">
        <v>0.02</v>
      </c>
      <c r="V83" s="119">
        <f t="shared" si="3"/>
        <v>9.1</v>
      </c>
    </row>
    <row r="84" spans="1:22" x14ac:dyDescent="0.2">
      <c r="A84" s="129" t="s">
        <v>194</v>
      </c>
      <c r="B84" s="129" t="s">
        <v>194</v>
      </c>
      <c r="C84" s="188">
        <v>44320.458339386576</v>
      </c>
      <c r="D84" s="130">
        <v>554.38</v>
      </c>
      <c r="E84" s="129" t="s">
        <v>195</v>
      </c>
      <c r="F84" s="129" t="s">
        <v>196</v>
      </c>
      <c r="G84" s="129" t="s">
        <v>198</v>
      </c>
      <c r="H84" s="130"/>
      <c r="J84" s="133">
        <v>541.51</v>
      </c>
      <c r="K84" s="133">
        <v>8.06</v>
      </c>
      <c r="L84" s="133">
        <v>3.54</v>
      </c>
      <c r="M84" s="133">
        <v>0.85</v>
      </c>
      <c r="N84" s="119">
        <f t="shared" si="4"/>
        <v>553.95999999999992</v>
      </c>
      <c r="O84" s="117">
        <f t="shared" si="5"/>
        <v>0.42000000000007276</v>
      </c>
      <c r="Q84" s="131"/>
      <c r="R84" s="133">
        <v>9.4600000000000009</v>
      </c>
      <c r="S84" s="133">
        <v>0.14000000000000001</v>
      </c>
      <c r="T84" s="133">
        <v>0.09</v>
      </c>
      <c r="U84" s="133">
        <v>0.02</v>
      </c>
      <c r="V84" s="119">
        <f t="shared" si="3"/>
        <v>9.7100000000000009</v>
      </c>
    </row>
    <row r="85" spans="1:22" x14ac:dyDescent="0.2">
      <c r="A85" s="129" t="s">
        <v>194</v>
      </c>
      <c r="B85" s="129" t="s">
        <v>194</v>
      </c>
      <c r="C85" s="188">
        <v>44320.50000605324</v>
      </c>
      <c r="D85" s="130">
        <v>571.50099999999998</v>
      </c>
      <c r="E85" s="129" t="s">
        <v>195</v>
      </c>
      <c r="F85" s="129" t="s">
        <v>196</v>
      </c>
      <c r="G85" s="129" t="s">
        <v>198</v>
      </c>
      <c r="H85" s="130"/>
      <c r="J85" s="133">
        <v>558.33000000000004</v>
      </c>
      <c r="K85" s="133">
        <v>8.26</v>
      </c>
      <c r="L85" s="133">
        <v>3.4</v>
      </c>
      <c r="M85" s="133">
        <v>0.85</v>
      </c>
      <c r="N85" s="119">
        <f t="shared" si="4"/>
        <v>570.84</v>
      </c>
      <c r="O85" s="117">
        <f t="shared" si="5"/>
        <v>0.66099999999994452</v>
      </c>
      <c r="Q85" s="131"/>
      <c r="R85" s="133">
        <v>10.35</v>
      </c>
      <c r="S85" s="133">
        <v>0.15</v>
      </c>
      <c r="T85" s="133">
        <v>0.09</v>
      </c>
      <c r="U85" s="133">
        <v>0.02</v>
      </c>
      <c r="V85" s="119">
        <f t="shared" si="3"/>
        <v>10.61</v>
      </c>
    </row>
    <row r="86" spans="1:22" x14ac:dyDescent="0.2">
      <c r="A86" s="129" t="s">
        <v>194</v>
      </c>
      <c r="B86" s="129" t="s">
        <v>194</v>
      </c>
      <c r="C86" s="188">
        <v>44320.541672719904</v>
      </c>
      <c r="D86" s="130">
        <v>574.43600000000004</v>
      </c>
      <c r="E86" s="129" t="s">
        <v>195</v>
      </c>
      <c r="F86" s="129" t="s">
        <v>196</v>
      </c>
      <c r="G86" s="129" t="s">
        <v>198</v>
      </c>
      <c r="H86" s="130"/>
      <c r="J86" s="133">
        <v>561.25</v>
      </c>
      <c r="K86" s="133">
        <v>8.2100000000000009</v>
      </c>
      <c r="L86" s="133">
        <v>3.47</v>
      </c>
      <c r="M86" s="133">
        <v>0.85</v>
      </c>
      <c r="N86" s="119">
        <f t="shared" si="4"/>
        <v>573.78000000000009</v>
      </c>
      <c r="O86" s="117">
        <f t="shared" si="5"/>
        <v>0.65599999999994907</v>
      </c>
      <c r="Q86" s="131"/>
      <c r="R86" s="133">
        <v>11.24</v>
      </c>
      <c r="S86" s="133">
        <v>0.16</v>
      </c>
      <c r="T86" s="133">
        <v>0.1</v>
      </c>
      <c r="U86" s="133">
        <v>0.02</v>
      </c>
      <c r="V86" s="119">
        <f t="shared" si="3"/>
        <v>11.52</v>
      </c>
    </row>
    <row r="87" spans="1:22" x14ac:dyDescent="0.2">
      <c r="A87" s="129" t="s">
        <v>194</v>
      </c>
      <c r="B87" s="129" t="s">
        <v>194</v>
      </c>
      <c r="C87" s="188">
        <v>44320.583339386576</v>
      </c>
      <c r="D87" s="130">
        <v>566.99300000000005</v>
      </c>
      <c r="E87" s="129" t="s">
        <v>195</v>
      </c>
      <c r="F87" s="129" t="s">
        <v>196</v>
      </c>
      <c r="G87" s="129" t="s">
        <v>198</v>
      </c>
      <c r="H87" s="130"/>
      <c r="J87" s="133">
        <v>554.66</v>
      </c>
      <c r="K87" s="133">
        <v>8.4600000000000009</v>
      </c>
      <c r="L87" s="133">
        <v>3.33</v>
      </c>
      <c r="M87" s="133">
        <v>0.83</v>
      </c>
      <c r="N87" s="119">
        <f t="shared" si="4"/>
        <v>567.28000000000009</v>
      </c>
      <c r="O87" s="117">
        <f t="shared" si="5"/>
        <v>-0.28700000000003456</v>
      </c>
      <c r="Q87" s="131"/>
      <c r="R87" s="133">
        <v>11.23</v>
      </c>
      <c r="S87" s="133">
        <v>0.17</v>
      </c>
      <c r="T87" s="133">
        <v>0.09</v>
      </c>
      <c r="U87" s="133">
        <v>0.02</v>
      </c>
      <c r="V87" s="119">
        <f t="shared" si="3"/>
        <v>11.51</v>
      </c>
    </row>
    <row r="88" spans="1:22" x14ac:dyDescent="0.2">
      <c r="A88" s="129" t="s">
        <v>194</v>
      </c>
      <c r="B88" s="129" t="s">
        <v>194</v>
      </c>
      <c r="C88" s="188">
        <v>44320.62500605324</v>
      </c>
      <c r="D88" s="130">
        <v>563.45500000000004</v>
      </c>
      <c r="E88" s="129" t="s">
        <v>195</v>
      </c>
      <c r="F88" s="129" t="s">
        <v>196</v>
      </c>
      <c r="G88" s="129" t="s">
        <v>198</v>
      </c>
      <c r="H88" s="130"/>
      <c r="J88" s="133">
        <v>550.64</v>
      </c>
      <c r="K88" s="133">
        <v>8.2899999999999991</v>
      </c>
      <c r="L88" s="133">
        <v>2.92</v>
      </c>
      <c r="M88" s="133">
        <v>0.79</v>
      </c>
      <c r="N88" s="119">
        <f t="shared" si="4"/>
        <v>562.63999999999987</v>
      </c>
      <c r="O88" s="117">
        <f t="shared" si="5"/>
        <v>0.81500000000016826</v>
      </c>
      <c r="Q88" s="131"/>
      <c r="R88" s="133">
        <v>11.13</v>
      </c>
      <c r="S88" s="133">
        <v>0.17</v>
      </c>
      <c r="T88" s="133">
        <v>0.08</v>
      </c>
      <c r="U88" s="133">
        <v>0.02</v>
      </c>
      <c r="V88" s="119">
        <f t="shared" si="3"/>
        <v>11.4</v>
      </c>
    </row>
    <row r="89" spans="1:22" x14ac:dyDescent="0.2">
      <c r="A89" s="129" t="s">
        <v>194</v>
      </c>
      <c r="B89" s="129" t="s">
        <v>194</v>
      </c>
      <c r="C89" s="188">
        <v>44320.666672719904</v>
      </c>
      <c r="D89" s="130">
        <v>561.26099999999997</v>
      </c>
      <c r="E89" s="129" t="s">
        <v>195</v>
      </c>
      <c r="F89" s="129" t="s">
        <v>196</v>
      </c>
      <c r="G89" s="129" t="s">
        <v>198</v>
      </c>
      <c r="H89" s="130"/>
      <c r="J89" s="133">
        <v>548.1</v>
      </c>
      <c r="K89" s="133">
        <v>8.61</v>
      </c>
      <c r="L89" s="133">
        <v>2.97</v>
      </c>
      <c r="M89" s="133">
        <v>0.79</v>
      </c>
      <c r="N89" s="119">
        <f t="shared" si="4"/>
        <v>560.47</v>
      </c>
      <c r="O89" s="117">
        <f t="shared" si="5"/>
        <v>0.79099999999993997</v>
      </c>
      <c r="Q89" s="131"/>
      <c r="R89" s="133">
        <v>10.63</v>
      </c>
      <c r="S89" s="133">
        <v>0.17</v>
      </c>
      <c r="T89" s="133">
        <v>0.08</v>
      </c>
      <c r="U89" s="133">
        <v>0.02</v>
      </c>
      <c r="V89" s="119">
        <f t="shared" si="3"/>
        <v>10.9</v>
      </c>
    </row>
    <row r="90" spans="1:22" x14ac:dyDescent="0.2">
      <c r="A90" s="129" t="s">
        <v>194</v>
      </c>
      <c r="B90" s="129" t="s">
        <v>194</v>
      </c>
      <c r="C90" s="188">
        <v>44320.708339386576</v>
      </c>
      <c r="D90" s="130">
        <v>581.327</v>
      </c>
      <c r="E90" s="129" t="s">
        <v>195</v>
      </c>
      <c r="F90" s="129" t="s">
        <v>196</v>
      </c>
      <c r="G90" s="129" t="s">
        <v>198</v>
      </c>
      <c r="H90" s="130"/>
      <c r="J90" s="133">
        <v>567.97</v>
      </c>
      <c r="K90" s="133">
        <v>8.9499999999999993</v>
      </c>
      <c r="L90" s="133">
        <v>3.29</v>
      </c>
      <c r="M90" s="133">
        <v>0.78</v>
      </c>
      <c r="N90" s="119">
        <f t="shared" si="4"/>
        <v>580.99</v>
      </c>
      <c r="O90" s="117">
        <f t="shared" si="5"/>
        <v>0.33699999999998909</v>
      </c>
      <c r="Q90" s="131"/>
      <c r="R90" s="133">
        <v>11.81</v>
      </c>
      <c r="S90" s="133">
        <v>0.19</v>
      </c>
      <c r="T90" s="133">
        <v>0.1</v>
      </c>
      <c r="U90" s="133">
        <v>0.02</v>
      </c>
      <c r="V90" s="119">
        <f t="shared" si="3"/>
        <v>12.12</v>
      </c>
    </row>
    <row r="91" spans="1:22" x14ac:dyDescent="0.2">
      <c r="A91" s="129" t="s">
        <v>194</v>
      </c>
      <c r="B91" s="129" t="s">
        <v>194</v>
      </c>
      <c r="C91" s="188">
        <v>44320.75000605324</v>
      </c>
      <c r="D91" s="130">
        <v>583.447</v>
      </c>
      <c r="E91" s="129" t="s">
        <v>195</v>
      </c>
      <c r="F91" s="129" t="s">
        <v>196</v>
      </c>
      <c r="G91" s="129" t="s">
        <v>198</v>
      </c>
      <c r="H91" s="130"/>
      <c r="J91" s="133">
        <v>570.29999999999995</v>
      </c>
      <c r="K91" s="133">
        <v>8.86</v>
      </c>
      <c r="L91" s="133">
        <v>3.38</v>
      </c>
      <c r="M91" s="133">
        <v>0.78</v>
      </c>
      <c r="N91" s="119">
        <f t="shared" si="4"/>
        <v>583.31999999999994</v>
      </c>
      <c r="O91" s="117">
        <f t="shared" si="5"/>
        <v>0.12700000000006639</v>
      </c>
      <c r="Q91" s="131"/>
      <c r="R91" s="133">
        <v>12.6</v>
      </c>
      <c r="S91" s="133">
        <v>0.2</v>
      </c>
      <c r="T91" s="133">
        <v>0.1</v>
      </c>
      <c r="U91" s="133">
        <v>0.02</v>
      </c>
      <c r="V91" s="119">
        <f t="shared" si="3"/>
        <v>12.919999999999998</v>
      </c>
    </row>
    <row r="92" spans="1:22" x14ac:dyDescent="0.2">
      <c r="A92" s="129" t="s">
        <v>194</v>
      </c>
      <c r="B92" s="129" t="s">
        <v>194</v>
      </c>
      <c r="C92" s="188">
        <v>44320.791672719904</v>
      </c>
      <c r="D92" s="130">
        <v>585.97799999999995</v>
      </c>
      <c r="E92" s="129" t="s">
        <v>195</v>
      </c>
      <c r="F92" s="129" t="s">
        <v>196</v>
      </c>
      <c r="G92" s="129" t="s">
        <v>198</v>
      </c>
      <c r="H92" s="130"/>
      <c r="J92" s="133">
        <v>573.44000000000005</v>
      </c>
      <c r="K92" s="133">
        <v>8.67</v>
      </c>
      <c r="L92" s="133">
        <v>3.15</v>
      </c>
      <c r="M92" s="133">
        <v>0.79</v>
      </c>
      <c r="N92" s="119">
        <f t="shared" si="4"/>
        <v>586.04999999999995</v>
      </c>
      <c r="O92" s="117">
        <f t="shared" si="5"/>
        <v>-7.2000000000002728E-2</v>
      </c>
      <c r="Q92" s="131"/>
      <c r="R92" s="133">
        <v>10.54</v>
      </c>
      <c r="S92" s="133">
        <v>0.16</v>
      </c>
      <c r="T92" s="133">
        <v>0.08</v>
      </c>
      <c r="U92" s="133">
        <v>0.02</v>
      </c>
      <c r="V92" s="119">
        <f t="shared" si="3"/>
        <v>10.799999999999999</v>
      </c>
    </row>
    <row r="93" spans="1:22" x14ac:dyDescent="0.2">
      <c r="A93" s="129" t="s">
        <v>194</v>
      </c>
      <c r="B93" s="129" t="s">
        <v>194</v>
      </c>
      <c r="C93" s="188">
        <v>44320.833339386576</v>
      </c>
      <c r="D93" s="130">
        <v>579.678</v>
      </c>
      <c r="E93" s="129" t="s">
        <v>195</v>
      </c>
      <c r="F93" s="129" t="s">
        <v>196</v>
      </c>
      <c r="G93" s="129" t="s">
        <v>198</v>
      </c>
      <c r="H93" s="130"/>
      <c r="J93" s="133">
        <v>567.23</v>
      </c>
      <c r="K93" s="133">
        <v>8.5299999999999994</v>
      </c>
      <c r="L93" s="133">
        <v>3.33</v>
      </c>
      <c r="M93" s="133">
        <v>0.79</v>
      </c>
      <c r="N93" s="119">
        <f t="shared" si="4"/>
        <v>579.88</v>
      </c>
      <c r="O93" s="117">
        <f t="shared" si="5"/>
        <v>-0.20199999999999818</v>
      </c>
      <c r="Q93" s="131"/>
      <c r="R93" s="133">
        <v>9.9499999999999993</v>
      </c>
      <c r="S93" s="133">
        <v>0.15</v>
      </c>
      <c r="T93" s="133">
        <v>0.08</v>
      </c>
      <c r="U93" s="133">
        <v>0.02</v>
      </c>
      <c r="V93" s="119">
        <f t="shared" si="3"/>
        <v>10.199999999999999</v>
      </c>
    </row>
    <row r="94" spans="1:22" x14ac:dyDescent="0.2">
      <c r="A94" s="129" t="s">
        <v>194</v>
      </c>
      <c r="B94" s="129" t="s">
        <v>194</v>
      </c>
      <c r="C94" s="188">
        <v>44320.87500605324</v>
      </c>
      <c r="D94" s="130">
        <v>586.97</v>
      </c>
      <c r="E94" s="129" t="s">
        <v>195</v>
      </c>
      <c r="F94" s="129" t="s">
        <v>196</v>
      </c>
      <c r="G94" s="129" t="s">
        <v>198</v>
      </c>
      <c r="H94" s="130"/>
      <c r="J94" s="133">
        <v>574.19000000000005</v>
      </c>
      <c r="K94" s="133">
        <v>8.85</v>
      </c>
      <c r="L94" s="133">
        <v>3.36</v>
      </c>
      <c r="M94" s="133">
        <v>0.79</v>
      </c>
      <c r="N94" s="119">
        <f t="shared" si="4"/>
        <v>587.19000000000005</v>
      </c>
      <c r="O94" s="117">
        <f t="shared" si="5"/>
        <v>-0.22000000000002728</v>
      </c>
      <c r="Q94" s="131"/>
      <c r="R94" s="133">
        <v>9.16</v>
      </c>
      <c r="S94" s="133">
        <v>0.14000000000000001</v>
      </c>
      <c r="T94" s="133">
        <v>0.08</v>
      </c>
      <c r="U94" s="133">
        <v>0.02</v>
      </c>
      <c r="V94" s="119">
        <f t="shared" si="3"/>
        <v>9.4</v>
      </c>
    </row>
    <row r="95" spans="1:22" x14ac:dyDescent="0.2">
      <c r="A95" s="129" t="s">
        <v>194</v>
      </c>
      <c r="B95" s="129" t="s">
        <v>194</v>
      </c>
      <c r="C95" s="188">
        <v>44320.916672719904</v>
      </c>
      <c r="D95" s="130">
        <v>578.34100000000001</v>
      </c>
      <c r="E95" s="129" t="s">
        <v>195</v>
      </c>
      <c r="F95" s="129" t="s">
        <v>196</v>
      </c>
      <c r="G95" s="129" t="s">
        <v>198</v>
      </c>
      <c r="H95" s="130"/>
      <c r="J95" s="133">
        <v>566.09</v>
      </c>
      <c r="K95" s="133">
        <v>8.5399999999999991</v>
      </c>
      <c r="L95" s="133">
        <v>3.27</v>
      </c>
      <c r="M95" s="133">
        <v>0.78</v>
      </c>
      <c r="N95" s="119">
        <f t="shared" si="4"/>
        <v>578.67999999999995</v>
      </c>
      <c r="O95" s="117">
        <f t="shared" si="5"/>
        <v>-0.33899999999994179</v>
      </c>
      <c r="Q95" s="131"/>
      <c r="R95" s="133">
        <v>8.67</v>
      </c>
      <c r="S95" s="133">
        <v>0.13</v>
      </c>
      <c r="T95" s="133">
        <v>7.0000000000000007E-2</v>
      </c>
      <c r="U95" s="133">
        <v>0.02</v>
      </c>
      <c r="V95" s="119">
        <f t="shared" si="3"/>
        <v>8.89</v>
      </c>
    </row>
    <row r="96" spans="1:22" x14ac:dyDescent="0.2">
      <c r="A96" s="129" t="s">
        <v>194</v>
      </c>
      <c r="B96" s="129" t="s">
        <v>194</v>
      </c>
      <c r="C96" s="188">
        <v>44320.958339386576</v>
      </c>
      <c r="D96" s="130">
        <v>543.37599999999998</v>
      </c>
      <c r="E96" s="129" t="s">
        <v>195</v>
      </c>
      <c r="F96" s="129" t="s">
        <v>196</v>
      </c>
      <c r="G96" s="129" t="s">
        <v>198</v>
      </c>
      <c r="H96" s="130"/>
      <c r="J96" s="133">
        <v>531.91</v>
      </c>
      <c r="K96" s="133">
        <v>7.71</v>
      </c>
      <c r="L96" s="133">
        <v>3.22</v>
      </c>
      <c r="M96" s="133">
        <v>0.79</v>
      </c>
      <c r="N96" s="119">
        <f t="shared" si="4"/>
        <v>543.63</v>
      </c>
      <c r="O96" s="117">
        <f t="shared" si="5"/>
        <v>-0.2540000000000191</v>
      </c>
      <c r="Q96" s="131"/>
      <c r="R96" s="133">
        <v>7.98</v>
      </c>
      <c r="S96" s="133">
        <v>0.12</v>
      </c>
      <c r="T96" s="133">
        <v>7.0000000000000007E-2</v>
      </c>
      <c r="U96" s="133">
        <v>0.02</v>
      </c>
      <c r="V96" s="119">
        <f t="shared" si="3"/>
        <v>8.19</v>
      </c>
    </row>
    <row r="97" spans="1:22" x14ac:dyDescent="0.2">
      <c r="A97" s="129" t="s">
        <v>194</v>
      </c>
      <c r="B97" s="129" t="s">
        <v>194</v>
      </c>
      <c r="C97" s="188">
        <v>44321.00000605324</v>
      </c>
      <c r="D97" s="130">
        <v>500.005</v>
      </c>
      <c r="E97" s="129" t="s">
        <v>195</v>
      </c>
      <c r="F97" s="129" t="s">
        <v>196</v>
      </c>
      <c r="G97" s="129" t="s">
        <v>198</v>
      </c>
      <c r="H97" s="130"/>
      <c r="J97" s="133">
        <v>490.03</v>
      </c>
      <c r="K97" s="133">
        <v>6.65</v>
      </c>
      <c r="L97" s="133">
        <v>3.26</v>
      </c>
      <c r="M97" s="133">
        <v>0.79</v>
      </c>
      <c r="N97" s="119">
        <f t="shared" si="4"/>
        <v>500.72999999999996</v>
      </c>
      <c r="O97" s="117">
        <f t="shared" si="5"/>
        <v>-0.72499999999996589</v>
      </c>
      <c r="Q97" s="131"/>
      <c r="R97" s="133">
        <v>7.4</v>
      </c>
      <c r="S97" s="133">
        <v>0.1</v>
      </c>
      <c r="T97" s="133">
        <v>7.0000000000000007E-2</v>
      </c>
      <c r="U97" s="133">
        <v>0.02</v>
      </c>
      <c r="V97" s="119">
        <f t="shared" si="3"/>
        <v>7.59</v>
      </c>
    </row>
    <row r="98" spans="1:22" x14ac:dyDescent="0.2">
      <c r="A98" s="129" t="s">
        <v>194</v>
      </c>
      <c r="B98" s="129" t="s">
        <v>194</v>
      </c>
      <c r="C98" s="188">
        <v>44321.041672719904</v>
      </c>
      <c r="D98" s="130">
        <v>470.56299999999999</v>
      </c>
      <c r="E98" s="129" t="s">
        <v>195</v>
      </c>
      <c r="F98" s="129" t="s">
        <v>196</v>
      </c>
      <c r="G98" s="129" t="s">
        <v>198</v>
      </c>
      <c r="H98" s="130"/>
      <c r="J98" s="133">
        <v>460.22</v>
      </c>
      <c r="K98" s="133">
        <v>6.18</v>
      </c>
      <c r="L98" s="133">
        <v>3.13</v>
      </c>
      <c r="M98" s="133">
        <v>0.79</v>
      </c>
      <c r="N98" s="119">
        <f t="shared" si="4"/>
        <v>470.32000000000005</v>
      </c>
      <c r="O98" s="117">
        <f t="shared" si="5"/>
        <v>0.24299999999993815</v>
      </c>
      <c r="Q98" s="131"/>
      <c r="R98" s="133">
        <v>6.99</v>
      </c>
      <c r="S98" s="133">
        <v>0.09</v>
      </c>
      <c r="T98" s="133">
        <v>7.0000000000000007E-2</v>
      </c>
      <c r="U98" s="133">
        <v>0.02</v>
      </c>
      <c r="V98" s="119">
        <f t="shared" si="3"/>
        <v>7.17</v>
      </c>
    </row>
    <row r="99" spans="1:22" x14ac:dyDescent="0.2">
      <c r="A99" s="129" t="s">
        <v>194</v>
      </c>
      <c r="B99" s="129" t="s">
        <v>194</v>
      </c>
      <c r="C99" s="188">
        <v>44321.083339386576</v>
      </c>
      <c r="D99" s="130">
        <v>461.30700000000002</v>
      </c>
      <c r="E99" s="129" t="s">
        <v>195</v>
      </c>
      <c r="F99" s="129" t="s">
        <v>196</v>
      </c>
      <c r="G99" s="129" t="s">
        <v>198</v>
      </c>
      <c r="H99" s="130"/>
      <c r="J99" s="133">
        <v>451.31</v>
      </c>
      <c r="K99" s="133">
        <v>5.87</v>
      </c>
      <c r="L99" s="133">
        <v>3.15</v>
      </c>
      <c r="M99" s="133">
        <v>0.79</v>
      </c>
      <c r="N99" s="119">
        <f t="shared" si="4"/>
        <v>461.12</v>
      </c>
      <c r="O99" s="117">
        <f t="shared" si="5"/>
        <v>0.18700000000001182</v>
      </c>
      <c r="Q99" s="131"/>
      <c r="R99" s="133">
        <v>6.71</v>
      </c>
      <c r="S99" s="133">
        <v>0.09</v>
      </c>
      <c r="T99" s="133">
        <v>7.0000000000000007E-2</v>
      </c>
      <c r="U99" s="133">
        <v>0.02</v>
      </c>
      <c r="V99" s="119">
        <f t="shared" si="3"/>
        <v>6.89</v>
      </c>
    </row>
    <row r="100" spans="1:22" x14ac:dyDescent="0.2">
      <c r="A100" s="129" t="s">
        <v>194</v>
      </c>
      <c r="B100" s="129" t="s">
        <v>194</v>
      </c>
      <c r="C100" s="188">
        <v>44321.12500605324</v>
      </c>
      <c r="D100" s="130">
        <v>457.27699999999999</v>
      </c>
      <c r="E100" s="129" t="s">
        <v>195</v>
      </c>
      <c r="F100" s="129" t="s">
        <v>196</v>
      </c>
      <c r="G100" s="129" t="s">
        <v>198</v>
      </c>
      <c r="H100" s="130"/>
      <c r="J100" s="133">
        <v>447.29</v>
      </c>
      <c r="K100" s="133">
        <v>5.65</v>
      </c>
      <c r="L100" s="133">
        <v>3.31</v>
      </c>
      <c r="M100" s="133">
        <v>0.79</v>
      </c>
      <c r="N100" s="119">
        <f t="shared" si="4"/>
        <v>457.04</v>
      </c>
      <c r="O100" s="117">
        <f t="shared" si="5"/>
        <v>0.23699999999996635</v>
      </c>
      <c r="Q100" s="131"/>
      <c r="R100" s="133">
        <v>6.8</v>
      </c>
      <c r="S100" s="133">
        <v>0.09</v>
      </c>
      <c r="T100" s="133">
        <v>0.08</v>
      </c>
      <c r="U100" s="133">
        <v>0.02</v>
      </c>
      <c r="V100" s="119">
        <f t="shared" si="3"/>
        <v>6.9899999999999993</v>
      </c>
    </row>
    <row r="101" spans="1:22" x14ac:dyDescent="0.2">
      <c r="A101" s="129" t="s">
        <v>194</v>
      </c>
      <c r="B101" s="129" t="s">
        <v>194</v>
      </c>
      <c r="C101" s="188">
        <v>44321.166672719904</v>
      </c>
      <c r="D101" s="130">
        <v>442.05700000000002</v>
      </c>
      <c r="E101" s="129" t="s">
        <v>195</v>
      </c>
      <c r="F101" s="129" t="s">
        <v>196</v>
      </c>
      <c r="G101" s="129" t="s">
        <v>198</v>
      </c>
      <c r="H101" s="130"/>
      <c r="J101" s="133">
        <v>432.35</v>
      </c>
      <c r="K101" s="133">
        <v>5.55</v>
      </c>
      <c r="L101" s="133">
        <v>3.28</v>
      </c>
      <c r="M101" s="133">
        <v>0.79</v>
      </c>
      <c r="N101" s="119">
        <f t="shared" si="4"/>
        <v>441.97</v>
      </c>
      <c r="O101" s="117">
        <f t="shared" si="5"/>
        <v>8.6999999999989086E-2</v>
      </c>
      <c r="Q101" s="131"/>
      <c r="R101" s="133">
        <v>6.81</v>
      </c>
      <c r="S101" s="133">
        <v>0.09</v>
      </c>
      <c r="T101" s="133">
        <v>0.08</v>
      </c>
      <c r="U101" s="133">
        <v>0.02</v>
      </c>
      <c r="V101" s="119">
        <f t="shared" si="3"/>
        <v>6.9999999999999991</v>
      </c>
    </row>
    <row r="102" spans="1:22" x14ac:dyDescent="0.2">
      <c r="A102" s="129" t="s">
        <v>194</v>
      </c>
      <c r="B102" s="129" t="s">
        <v>194</v>
      </c>
      <c r="C102" s="188">
        <v>44321.208339386576</v>
      </c>
      <c r="D102" s="130">
        <v>436.15699999999998</v>
      </c>
      <c r="E102" s="129" t="s">
        <v>195</v>
      </c>
      <c r="F102" s="129" t="s">
        <v>196</v>
      </c>
      <c r="G102" s="129" t="s">
        <v>198</v>
      </c>
      <c r="H102" s="130"/>
      <c r="J102" s="133">
        <v>426.37</v>
      </c>
      <c r="K102" s="133">
        <v>5.62</v>
      </c>
      <c r="L102" s="133">
        <v>3.32</v>
      </c>
      <c r="M102" s="133">
        <v>0.78</v>
      </c>
      <c r="N102" s="119">
        <f t="shared" si="4"/>
        <v>436.09</v>
      </c>
      <c r="O102" s="117">
        <f t="shared" si="5"/>
        <v>6.7000000000007276E-2</v>
      </c>
      <c r="Q102" s="131"/>
      <c r="R102" s="133">
        <v>6.61</v>
      </c>
      <c r="S102" s="133">
        <v>0.09</v>
      </c>
      <c r="T102" s="133">
        <v>7.0000000000000007E-2</v>
      </c>
      <c r="U102" s="133">
        <v>0.02</v>
      </c>
      <c r="V102" s="119">
        <f t="shared" si="3"/>
        <v>6.79</v>
      </c>
    </row>
    <row r="103" spans="1:22" x14ac:dyDescent="0.2">
      <c r="A103" s="129" t="s">
        <v>194</v>
      </c>
      <c r="B103" s="129" t="s">
        <v>194</v>
      </c>
      <c r="C103" s="188">
        <v>44321.25000605324</v>
      </c>
      <c r="D103" s="130">
        <v>454.28899999999999</v>
      </c>
      <c r="E103" s="129" t="s">
        <v>195</v>
      </c>
      <c r="F103" s="129" t="s">
        <v>196</v>
      </c>
      <c r="G103" s="129" t="s">
        <v>198</v>
      </c>
      <c r="H103" s="130"/>
      <c r="J103" s="133">
        <v>444.09</v>
      </c>
      <c r="K103" s="133">
        <v>6.01</v>
      </c>
      <c r="L103" s="133">
        <v>3.29</v>
      </c>
      <c r="M103" s="133">
        <v>0.79</v>
      </c>
      <c r="N103" s="119">
        <f t="shared" si="4"/>
        <v>454.18</v>
      </c>
      <c r="O103" s="117">
        <f t="shared" si="5"/>
        <v>0.10899999999998045</v>
      </c>
      <c r="Q103" s="131"/>
      <c r="R103" s="133">
        <v>6.59</v>
      </c>
      <c r="S103" s="133">
        <v>0.09</v>
      </c>
      <c r="T103" s="133">
        <v>7.0000000000000007E-2</v>
      </c>
      <c r="U103" s="133">
        <v>0.02</v>
      </c>
      <c r="V103" s="119">
        <f t="shared" si="3"/>
        <v>6.77</v>
      </c>
    </row>
    <row r="104" spans="1:22" x14ac:dyDescent="0.2">
      <c r="A104" s="129" t="s">
        <v>194</v>
      </c>
      <c r="B104" s="129" t="s">
        <v>194</v>
      </c>
      <c r="C104" s="188">
        <v>44321.291672719904</v>
      </c>
      <c r="D104" s="130">
        <v>484.10700000000003</v>
      </c>
      <c r="E104" s="129" t="s">
        <v>195</v>
      </c>
      <c r="F104" s="129" t="s">
        <v>196</v>
      </c>
      <c r="G104" s="129" t="s">
        <v>198</v>
      </c>
      <c r="H104" s="130"/>
      <c r="J104" s="133">
        <v>473.14</v>
      </c>
      <c r="K104" s="133">
        <v>6.73</v>
      </c>
      <c r="L104" s="133">
        <v>3.24</v>
      </c>
      <c r="M104" s="133">
        <v>0.79</v>
      </c>
      <c r="N104" s="119">
        <f t="shared" si="4"/>
        <v>483.90000000000003</v>
      </c>
      <c r="O104" s="117">
        <f t="shared" si="5"/>
        <v>0.20699999999999363</v>
      </c>
      <c r="Q104" s="131"/>
      <c r="R104" s="133">
        <v>7.2</v>
      </c>
      <c r="S104" s="133">
        <v>0.1</v>
      </c>
      <c r="T104" s="133">
        <v>7.0000000000000007E-2</v>
      </c>
      <c r="U104" s="133">
        <v>0.02</v>
      </c>
      <c r="V104" s="119">
        <f t="shared" si="3"/>
        <v>7.39</v>
      </c>
    </row>
    <row r="105" spans="1:22" x14ac:dyDescent="0.2">
      <c r="A105" s="129" t="s">
        <v>194</v>
      </c>
      <c r="B105" s="129" t="s">
        <v>194</v>
      </c>
      <c r="C105" s="188">
        <v>44321.333339386576</v>
      </c>
      <c r="D105" s="130">
        <v>517.74800000000005</v>
      </c>
      <c r="E105" s="129" t="s">
        <v>195</v>
      </c>
      <c r="F105" s="129" t="s">
        <v>196</v>
      </c>
      <c r="G105" s="129" t="s">
        <v>198</v>
      </c>
      <c r="H105" s="130"/>
      <c r="J105" s="133">
        <v>492.24</v>
      </c>
      <c r="K105" s="133">
        <v>7.21</v>
      </c>
      <c r="L105" s="133">
        <v>3.27</v>
      </c>
      <c r="M105" s="133">
        <v>0.79</v>
      </c>
      <c r="N105" s="119">
        <f t="shared" si="4"/>
        <v>503.51</v>
      </c>
      <c r="O105" s="117">
        <f t="shared" si="5"/>
        <v>14.238000000000056</v>
      </c>
      <c r="Q105" s="131"/>
      <c r="R105" s="133">
        <v>7.85</v>
      </c>
      <c r="S105" s="133">
        <v>0.12</v>
      </c>
      <c r="T105" s="133">
        <v>0.08</v>
      </c>
      <c r="U105" s="133">
        <v>0.02</v>
      </c>
      <c r="V105" s="119">
        <f t="shared" si="3"/>
        <v>8.0699999999999985</v>
      </c>
    </row>
    <row r="106" spans="1:22" x14ac:dyDescent="0.2">
      <c r="A106" s="129" t="s">
        <v>194</v>
      </c>
      <c r="B106" s="129" t="s">
        <v>194</v>
      </c>
      <c r="C106" s="188">
        <v>44321.37500605324</v>
      </c>
      <c r="D106" s="130">
        <v>528.65300000000002</v>
      </c>
      <c r="E106" s="129" t="s">
        <v>195</v>
      </c>
      <c r="F106" s="129" t="s">
        <v>196</v>
      </c>
      <c r="G106" s="129" t="s">
        <v>198</v>
      </c>
      <c r="H106" s="130"/>
      <c r="J106" s="133">
        <v>502.87</v>
      </c>
      <c r="K106" s="133">
        <v>7.05</v>
      </c>
      <c r="L106" s="133">
        <v>3.55</v>
      </c>
      <c r="M106" s="133">
        <v>0.79</v>
      </c>
      <c r="N106" s="119">
        <f t="shared" si="4"/>
        <v>514.26</v>
      </c>
      <c r="O106" s="117">
        <f t="shared" si="5"/>
        <v>14.393000000000029</v>
      </c>
      <c r="Q106" s="131"/>
      <c r="R106" s="133">
        <v>8.25</v>
      </c>
      <c r="S106" s="133">
        <v>0.12</v>
      </c>
      <c r="T106" s="133">
        <v>0.08</v>
      </c>
      <c r="U106" s="133">
        <v>0.02</v>
      </c>
      <c r="V106" s="119">
        <f t="shared" si="3"/>
        <v>8.4699999999999989</v>
      </c>
    </row>
    <row r="107" spans="1:22" x14ac:dyDescent="0.2">
      <c r="A107" s="129" t="s">
        <v>194</v>
      </c>
      <c r="B107" s="129" t="s">
        <v>194</v>
      </c>
      <c r="C107" s="188">
        <v>44321.416672719904</v>
      </c>
      <c r="D107" s="130">
        <v>535.64499999999998</v>
      </c>
      <c r="E107" s="129" t="s">
        <v>195</v>
      </c>
      <c r="F107" s="129" t="s">
        <v>196</v>
      </c>
      <c r="G107" s="129" t="s">
        <v>198</v>
      </c>
      <c r="H107" s="130"/>
      <c r="J107" s="133">
        <v>509.74</v>
      </c>
      <c r="K107" s="133">
        <v>6.94</v>
      </c>
      <c r="L107" s="133">
        <v>3.64</v>
      </c>
      <c r="M107" s="133">
        <v>0.79</v>
      </c>
      <c r="N107" s="119">
        <f t="shared" si="4"/>
        <v>521.11</v>
      </c>
      <c r="O107" s="117">
        <f t="shared" si="5"/>
        <v>14.534999999999968</v>
      </c>
      <c r="Q107" s="131"/>
      <c r="R107" s="133">
        <v>8.64</v>
      </c>
      <c r="S107" s="133">
        <v>0.12</v>
      </c>
      <c r="T107" s="133">
        <v>0.09</v>
      </c>
      <c r="U107" s="133">
        <v>0.02</v>
      </c>
      <c r="V107" s="119">
        <f t="shared" si="3"/>
        <v>8.8699999999999992</v>
      </c>
    </row>
    <row r="108" spans="1:22" x14ac:dyDescent="0.2">
      <c r="A108" s="129" t="s">
        <v>194</v>
      </c>
      <c r="B108" s="129" t="s">
        <v>194</v>
      </c>
      <c r="C108" s="188">
        <v>44321.458339386576</v>
      </c>
      <c r="D108" s="130">
        <v>546.11</v>
      </c>
      <c r="E108" s="129" t="s">
        <v>195</v>
      </c>
      <c r="F108" s="129" t="s">
        <v>196</v>
      </c>
      <c r="G108" s="129" t="s">
        <v>198</v>
      </c>
      <c r="H108" s="130"/>
      <c r="J108" s="133">
        <v>518.84</v>
      </c>
      <c r="K108" s="133">
        <v>8.17</v>
      </c>
      <c r="L108" s="133">
        <v>3.6</v>
      </c>
      <c r="M108" s="133">
        <v>0.79</v>
      </c>
      <c r="N108" s="119">
        <f t="shared" si="4"/>
        <v>531.4</v>
      </c>
      <c r="O108" s="117">
        <f t="shared" si="5"/>
        <v>14.710000000000036</v>
      </c>
      <c r="Q108" s="131"/>
      <c r="R108" s="133">
        <v>8.6999999999999993</v>
      </c>
      <c r="S108" s="133">
        <v>0.14000000000000001</v>
      </c>
      <c r="T108" s="133">
        <v>0.09</v>
      </c>
      <c r="U108" s="133">
        <v>0.02</v>
      </c>
      <c r="V108" s="119">
        <f t="shared" si="3"/>
        <v>8.9499999999999993</v>
      </c>
    </row>
    <row r="109" spans="1:22" x14ac:dyDescent="0.2">
      <c r="A109" s="129" t="s">
        <v>194</v>
      </c>
      <c r="B109" s="129" t="s">
        <v>194</v>
      </c>
      <c r="C109" s="188">
        <v>44321.50000605324</v>
      </c>
      <c r="D109" s="130">
        <v>548.85199999999998</v>
      </c>
      <c r="E109" s="129" t="s">
        <v>195</v>
      </c>
      <c r="F109" s="129" t="s">
        <v>196</v>
      </c>
      <c r="G109" s="129" t="s">
        <v>198</v>
      </c>
      <c r="H109" s="130"/>
      <c r="J109" s="133">
        <v>521.6</v>
      </c>
      <c r="K109" s="133">
        <v>8.2100000000000009</v>
      </c>
      <c r="L109" s="133">
        <v>3.41</v>
      </c>
      <c r="M109" s="133">
        <v>0.79</v>
      </c>
      <c r="N109" s="119">
        <f t="shared" si="4"/>
        <v>534.01</v>
      </c>
      <c r="O109" s="117">
        <f t="shared" si="5"/>
        <v>14.841999999999985</v>
      </c>
      <c r="Q109" s="131"/>
      <c r="R109" s="133">
        <v>8.82</v>
      </c>
      <c r="S109" s="133">
        <v>0.14000000000000001</v>
      </c>
      <c r="T109" s="133">
        <v>0.08</v>
      </c>
      <c r="U109" s="133">
        <v>0.02</v>
      </c>
      <c r="V109" s="119">
        <f t="shared" si="3"/>
        <v>9.06</v>
      </c>
    </row>
    <row r="110" spans="1:22" x14ac:dyDescent="0.2">
      <c r="A110" s="129" t="s">
        <v>194</v>
      </c>
      <c r="B110" s="129" t="s">
        <v>194</v>
      </c>
      <c r="C110" s="188">
        <v>44321.541672719904</v>
      </c>
      <c r="D110" s="130">
        <v>549.27099999999996</v>
      </c>
      <c r="E110" s="129" t="s">
        <v>195</v>
      </c>
      <c r="F110" s="129" t="s">
        <v>196</v>
      </c>
      <c r="G110" s="129" t="s">
        <v>198</v>
      </c>
      <c r="H110" s="130"/>
      <c r="J110" s="133">
        <v>522.38</v>
      </c>
      <c r="K110" s="133">
        <v>8.0500000000000007</v>
      </c>
      <c r="L110" s="133">
        <v>3.2</v>
      </c>
      <c r="M110" s="133">
        <v>0.79</v>
      </c>
      <c r="N110" s="119">
        <f t="shared" si="4"/>
        <v>534.41999999999996</v>
      </c>
      <c r="O110" s="117">
        <f t="shared" si="5"/>
        <v>14.850999999999999</v>
      </c>
      <c r="Q110" s="131"/>
      <c r="R110" s="133">
        <v>9.32</v>
      </c>
      <c r="S110" s="133">
        <v>0.14000000000000001</v>
      </c>
      <c r="T110" s="133">
        <v>0.08</v>
      </c>
      <c r="U110" s="133">
        <v>0.02</v>
      </c>
      <c r="V110" s="119">
        <f t="shared" si="3"/>
        <v>9.56</v>
      </c>
    </row>
    <row r="111" spans="1:22" x14ac:dyDescent="0.2">
      <c r="A111" s="129" t="s">
        <v>194</v>
      </c>
      <c r="B111" s="129" t="s">
        <v>194</v>
      </c>
      <c r="C111" s="188">
        <v>44321.583339386576</v>
      </c>
      <c r="D111" s="130">
        <v>551.68799999999999</v>
      </c>
      <c r="E111" s="129" t="s">
        <v>195</v>
      </c>
      <c r="F111" s="129" t="s">
        <v>196</v>
      </c>
      <c r="G111" s="129" t="s">
        <v>198</v>
      </c>
      <c r="H111" s="130"/>
      <c r="J111" s="133">
        <v>538.14</v>
      </c>
      <c r="K111" s="133">
        <v>7.98</v>
      </c>
      <c r="L111" s="133">
        <v>3.3</v>
      </c>
      <c r="M111" s="133">
        <v>0.72</v>
      </c>
      <c r="N111" s="119">
        <f t="shared" si="4"/>
        <v>550.14</v>
      </c>
      <c r="O111" s="117">
        <f t="shared" si="5"/>
        <v>1.5480000000000018</v>
      </c>
      <c r="Q111" s="131"/>
      <c r="R111" s="133">
        <v>9.15</v>
      </c>
      <c r="S111" s="133">
        <v>0.14000000000000001</v>
      </c>
      <c r="T111" s="133">
        <v>0.08</v>
      </c>
      <c r="U111" s="133">
        <v>0.02</v>
      </c>
      <c r="V111" s="119">
        <f t="shared" si="3"/>
        <v>9.39</v>
      </c>
    </row>
    <row r="112" spans="1:22" x14ac:dyDescent="0.2">
      <c r="A112" s="129" t="s">
        <v>194</v>
      </c>
      <c r="B112" s="129" t="s">
        <v>194</v>
      </c>
      <c r="C112" s="188">
        <v>44321.62500605324</v>
      </c>
      <c r="D112" s="130">
        <v>542.80999999999995</v>
      </c>
      <c r="E112" s="129" t="s">
        <v>195</v>
      </c>
      <c r="F112" s="129" t="s">
        <v>196</v>
      </c>
      <c r="G112" s="129" t="s">
        <v>198</v>
      </c>
      <c r="H112" s="130"/>
      <c r="J112" s="133">
        <v>529.15</v>
      </c>
      <c r="K112" s="133">
        <v>7.74</v>
      </c>
      <c r="L112" s="133">
        <v>3.37</v>
      </c>
      <c r="M112" s="133">
        <v>0.7</v>
      </c>
      <c r="N112" s="119">
        <f t="shared" si="4"/>
        <v>540.96</v>
      </c>
      <c r="O112" s="117">
        <f t="shared" si="5"/>
        <v>1.8499999999999091</v>
      </c>
      <c r="Q112" s="131"/>
      <c r="R112" s="133">
        <v>9.27</v>
      </c>
      <c r="S112" s="133">
        <v>0.14000000000000001</v>
      </c>
      <c r="T112" s="133">
        <v>0.08</v>
      </c>
      <c r="U112" s="133">
        <v>0.02</v>
      </c>
      <c r="V112" s="119">
        <f t="shared" si="3"/>
        <v>9.51</v>
      </c>
    </row>
    <row r="113" spans="1:22" x14ac:dyDescent="0.2">
      <c r="A113" s="129" t="s">
        <v>194</v>
      </c>
      <c r="B113" s="129" t="s">
        <v>194</v>
      </c>
      <c r="C113" s="188">
        <v>44321.666672719904</v>
      </c>
      <c r="D113" s="130">
        <v>539.44299999999998</v>
      </c>
      <c r="E113" s="129" t="s">
        <v>195</v>
      </c>
      <c r="F113" s="129" t="s">
        <v>196</v>
      </c>
      <c r="G113" s="129" t="s">
        <v>198</v>
      </c>
      <c r="H113" s="130"/>
      <c r="J113" s="133">
        <v>525.79999999999995</v>
      </c>
      <c r="K113" s="133">
        <v>7.61</v>
      </c>
      <c r="L113" s="133">
        <v>3.14</v>
      </c>
      <c r="M113" s="133">
        <v>0.7</v>
      </c>
      <c r="N113" s="119">
        <f t="shared" si="4"/>
        <v>537.25</v>
      </c>
      <c r="O113" s="117">
        <f t="shared" si="5"/>
        <v>2.1929999999999836</v>
      </c>
      <c r="Q113" s="131"/>
      <c r="R113" s="133">
        <v>8.66</v>
      </c>
      <c r="S113" s="133">
        <v>0.12</v>
      </c>
      <c r="T113" s="133">
        <v>7.0000000000000007E-2</v>
      </c>
      <c r="U113" s="133">
        <v>0.02</v>
      </c>
      <c r="V113" s="119">
        <f t="shared" si="3"/>
        <v>8.8699999999999992</v>
      </c>
    </row>
    <row r="114" spans="1:22" x14ac:dyDescent="0.2">
      <c r="A114" s="129" t="s">
        <v>194</v>
      </c>
      <c r="B114" s="129" t="s">
        <v>194</v>
      </c>
      <c r="C114" s="188">
        <v>44321.708339386576</v>
      </c>
      <c r="D114" s="130">
        <v>534.71299999999997</v>
      </c>
      <c r="E114" s="129" t="s">
        <v>195</v>
      </c>
      <c r="F114" s="129" t="s">
        <v>196</v>
      </c>
      <c r="G114" s="129" t="s">
        <v>198</v>
      </c>
      <c r="H114" s="130"/>
      <c r="J114" s="133">
        <v>507.62</v>
      </c>
      <c r="K114" s="133">
        <v>7.48</v>
      </c>
      <c r="L114" s="133">
        <v>3.06</v>
      </c>
      <c r="M114" s="133">
        <v>0.68</v>
      </c>
      <c r="N114" s="119">
        <f t="shared" si="4"/>
        <v>518.83999999999992</v>
      </c>
      <c r="O114" s="117">
        <f t="shared" si="5"/>
        <v>15.873000000000047</v>
      </c>
      <c r="Q114" s="131"/>
      <c r="R114" s="133">
        <v>8.93</v>
      </c>
      <c r="S114" s="133">
        <v>0.13</v>
      </c>
      <c r="T114" s="133">
        <v>7.0000000000000007E-2</v>
      </c>
      <c r="U114" s="133">
        <v>0.02</v>
      </c>
      <c r="V114" s="119">
        <f t="shared" si="3"/>
        <v>9.15</v>
      </c>
    </row>
    <row r="115" spans="1:22" x14ac:dyDescent="0.2">
      <c r="A115" s="129" t="s">
        <v>194</v>
      </c>
      <c r="B115" s="129" t="s">
        <v>194</v>
      </c>
      <c r="C115" s="188">
        <v>44321.75000605324</v>
      </c>
      <c r="D115" s="130">
        <v>535.37599999999998</v>
      </c>
      <c r="E115" s="129" t="s">
        <v>195</v>
      </c>
      <c r="F115" s="129" t="s">
        <v>196</v>
      </c>
      <c r="G115" s="129" t="s">
        <v>198</v>
      </c>
      <c r="H115" s="130"/>
      <c r="J115" s="133">
        <v>508.38</v>
      </c>
      <c r="K115" s="133">
        <v>7.34</v>
      </c>
      <c r="L115" s="133">
        <v>2.94</v>
      </c>
      <c r="M115" s="133">
        <v>0.73</v>
      </c>
      <c r="N115" s="119">
        <f t="shared" si="4"/>
        <v>519.3900000000001</v>
      </c>
      <c r="O115" s="117">
        <f t="shared" si="5"/>
        <v>15.985999999999876</v>
      </c>
      <c r="Q115" s="131"/>
      <c r="R115" s="133">
        <v>8.8000000000000007</v>
      </c>
      <c r="S115" s="133">
        <v>0.13</v>
      </c>
      <c r="T115" s="133">
        <v>7.0000000000000007E-2</v>
      </c>
      <c r="U115" s="133">
        <v>0.02</v>
      </c>
      <c r="V115" s="119">
        <f t="shared" si="3"/>
        <v>9.0200000000000014</v>
      </c>
    </row>
    <row r="116" spans="1:22" x14ac:dyDescent="0.2">
      <c r="A116" s="129" t="s">
        <v>194</v>
      </c>
      <c r="B116" s="129" t="s">
        <v>194</v>
      </c>
      <c r="C116" s="188">
        <v>44321.791672719904</v>
      </c>
      <c r="D116" s="130">
        <v>535.95000000000005</v>
      </c>
      <c r="E116" s="129" t="s">
        <v>195</v>
      </c>
      <c r="F116" s="129" t="s">
        <v>196</v>
      </c>
      <c r="G116" s="129" t="s">
        <v>198</v>
      </c>
      <c r="H116" s="130"/>
      <c r="J116" s="133">
        <v>509.12</v>
      </c>
      <c r="K116" s="133">
        <v>7.35</v>
      </c>
      <c r="L116" s="133">
        <v>2.93</v>
      </c>
      <c r="M116" s="133">
        <v>0.79</v>
      </c>
      <c r="N116" s="119">
        <f t="shared" si="4"/>
        <v>520.18999999999994</v>
      </c>
      <c r="O116" s="117">
        <f t="shared" si="5"/>
        <v>15.760000000000105</v>
      </c>
      <c r="Q116" s="131"/>
      <c r="R116" s="133">
        <v>8.73</v>
      </c>
      <c r="S116" s="133">
        <v>0.13</v>
      </c>
      <c r="T116" s="133">
        <v>7.0000000000000007E-2</v>
      </c>
      <c r="U116" s="133">
        <v>0.02</v>
      </c>
      <c r="V116" s="119">
        <f t="shared" si="3"/>
        <v>8.9500000000000011</v>
      </c>
    </row>
    <row r="117" spans="1:22" x14ac:dyDescent="0.2">
      <c r="A117" s="129" t="s">
        <v>194</v>
      </c>
      <c r="B117" s="129" t="s">
        <v>194</v>
      </c>
      <c r="C117" s="188">
        <v>44321.833339386576</v>
      </c>
      <c r="D117" s="130">
        <v>536.93200000000002</v>
      </c>
      <c r="E117" s="129" t="s">
        <v>195</v>
      </c>
      <c r="F117" s="129" t="s">
        <v>196</v>
      </c>
      <c r="G117" s="129" t="s">
        <v>198</v>
      </c>
      <c r="H117" s="130"/>
      <c r="J117" s="133">
        <v>510.41</v>
      </c>
      <c r="K117" s="133">
        <v>7.33</v>
      </c>
      <c r="L117" s="133">
        <v>2.93</v>
      </c>
      <c r="M117" s="133">
        <v>0.79</v>
      </c>
      <c r="N117" s="119">
        <f t="shared" si="4"/>
        <v>521.45999999999992</v>
      </c>
      <c r="O117" s="117">
        <f t="shared" si="5"/>
        <v>15.472000000000094</v>
      </c>
      <c r="Q117" s="131"/>
      <c r="R117" s="133">
        <v>8.73</v>
      </c>
      <c r="S117" s="133">
        <v>0.12</v>
      </c>
      <c r="T117" s="133">
        <v>7.0000000000000007E-2</v>
      </c>
      <c r="U117" s="133">
        <v>0.02</v>
      </c>
      <c r="V117" s="119">
        <f t="shared" si="3"/>
        <v>8.94</v>
      </c>
    </row>
    <row r="118" spans="1:22" x14ac:dyDescent="0.2">
      <c r="A118" s="129" t="s">
        <v>194</v>
      </c>
      <c r="B118" s="129" t="s">
        <v>194</v>
      </c>
      <c r="C118" s="188">
        <v>44321.87500605324</v>
      </c>
      <c r="D118" s="130">
        <v>546.65800000000002</v>
      </c>
      <c r="E118" s="129" t="s">
        <v>195</v>
      </c>
      <c r="F118" s="129" t="s">
        <v>196</v>
      </c>
      <c r="G118" s="129" t="s">
        <v>198</v>
      </c>
      <c r="H118" s="130"/>
      <c r="J118" s="133">
        <v>519.83000000000004</v>
      </c>
      <c r="K118" s="133">
        <v>7.5</v>
      </c>
      <c r="L118" s="133">
        <v>3.12</v>
      </c>
      <c r="M118" s="133">
        <v>0.77</v>
      </c>
      <c r="N118" s="119">
        <f t="shared" si="4"/>
        <v>531.22</v>
      </c>
      <c r="O118" s="117">
        <f t="shared" si="5"/>
        <v>15.437999999999988</v>
      </c>
      <c r="Q118" s="131"/>
      <c r="R118" s="133">
        <v>8.6300000000000008</v>
      </c>
      <c r="S118" s="133">
        <v>0.12</v>
      </c>
      <c r="T118" s="133">
        <v>7.0000000000000007E-2</v>
      </c>
      <c r="U118" s="133">
        <v>0.02</v>
      </c>
      <c r="V118" s="119">
        <f t="shared" si="3"/>
        <v>8.84</v>
      </c>
    </row>
    <row r="119" spans="1:22" x14ac:dyDescent="0.2">
      <c r="A119" s="129" t="s">
        <v>194</v>
      </c>
      <c r="B119" s="129" t="s">
        <v>194</v>
      </c>
      <c r="C119" s="188">
        <v>44321.916672719904</v>
      </c>
      <c r="D119" s="130">
        <v>553.44200000000001</v>
      </c>
      <c r="E119" s="129" t="s">
        <v>195</v>
      </c>
      <c r="F119" s="129" t="s">
        <v>196</v>
      </c>
      <c r="G119" s="129" t="s">
        <v>198</v>
      </c>
      <c r="H119" s="130"/>
      <c r="J119" s="133">
        <v>526.62</v>
      </c>
      <c r="K119" s="133">
        <v>7.72</v>
      </c>
      <c r="L119" s="133">
        <v>3.18</v>
      </c>
      <c r="M119" s="133">
        <v>0.78</v>
      </c>
      <c r="N119" s="119">
        <f t="shared" si="4"/>
        <v>538.29999999999995</v>
      </c>
      <c r="O119" s="117">
        <f t="shared" si="5"/>
        <v>15.142000000000053</v>
      </c>
      <c r="Q119" s="131"/>
      <c r="R119" s="133">
        <v>8.64</v>
      </c>
      <c r="S119" s="133">
        <v>0.13</v>
      </c>
      <c r="T119" s="133">
        <v>7.0000000000000007E-2</v>
      </c>
      <c r="U119" s="133">
        <v>0.02</v>
      </c>
      <c r="V119" s="119">
        <f t="shared" si="3"/>
        <v>8.8600000000000012</v>
      </c>
    </row>
    <row r="120" spans="1:22" x14ac:dyDescent="0.2">
      <c r="A120" s="129" t="s">
        <v>194</v>
      </c>
      <c r="B120" s="129" t="s">
        <v>194</v>
      </c>
      <c r="C120" s="188">
        <v>44321.958339386576</v>
      </c>
      <c r="D120" s="130">
        <v>535.46900000000005</v>
      </c>
      <c r="E120" s="129" t="s">
        <v>195</v>
      </c>
      <c r="F120" s="129" t="s">
        <v>196</v>
      </c>
      <c r="G120" s="129" t="s">
        <v>198</v>
      </c>
      <c r="H120" s="130"/>
      <c r="J120" s="133">
        <v>509.16</v>
      </c>
      <c r="K120" s="133">
        <v>7.2</v>
      </c>
      <c r="L120" s="133">
        <v>3.18</v>
      </c>
      <c r="M120" s="133">
        <v>0.78</v>
      </c>
      <c r="N120" s="119">
        <f t="shared" si="4"/>
        <v>520.31999999999994</v>
      </c>
      <c r="O120" s="117">
        <f t="shared" si="5"/>
        <v>15.149000000000115</v>
      </c>
      <c r="Q120" s="131"/>
      <c r="R120" s="133">
        <v>7.95</v>
      </c>
      <c r="S120" s="133">
        <v>0.11</v>
      </c>
      <c r="T120" s="133">
        <v>7.0000000000000007E-2</v>
      </c>
      <c r="U120" s="133">
        <v>0.02</v>
      </c>
      <c r="V120" s="119">
        <f t="shared" si="3"/>
        <v>8.15</v>
      </c>
    </row>
    <row r="121" spans="1:22" x14ac:dyDescent="0.2">
      <c r="A121" s="129" t="s">
        <v>194</v>
      </c>
      <c r="B121" s="129" t="s">
        <v>194</v>
      </c>
      <c r="C121" s="188">
        <v>44322.00000605324</v>
      </c>
      <c r="D121" s="130">
        <v>502.19200000000001</v>
      </c>
      <c r="E121" s="129" t="s">
        <v>195</v>
      </c>
      <c r="F121" s="129" t="s">
        <v>196</v>
      </c>
      <c r="G121" s="129" t="s">
        <v>198</v>
      </c>
      <c r="H121" s="130"/>
      <c r="J121" s="133">
        <v>477.28</v>
      </c>
      <c r="K121" s="133">
        <v>6.63</v>
      </c>
      <c r="L121" s="133">
        <v>3.11</v>
      </c>
      <c r="M121" s="133">
        <v>0.78</v>
      </c>
      <c r="N121" s="119">
        <f t="shared" si="4"/>
        <v>487.79999999999995</v>
      </c>
      <c r="O121" s="117">
        <f t="shared" si="5"/>
        <v>14.392000000000053</v>
      </c>
      <c r="Q121" s="131"/>
      <c r="R121" s="133">
        <v>7.58</v>
      </c>
      <c r="S121" s="133">
        <v>0.1</v>
      </c>
      <c r="T121" s="133">
        <v>7.0000000000000007E-2</v>
      </c>
      <c r="U121" s="133">
        <v>0.02</v>
      </c>
      <c r="V121" s="119">
        <f t="shared" si="3"/>
        <v>7.77</v>
      </c>
    </row>
    <row r="122" spans="1:22" x14ac:dyDescent="0.2">
      <c r="A122" s="129" t="s">
        <v>194</v>
      </c>
      <c r="B122" s="129" t="s">
        <v>194</v>
      </c>
      <c r="C122" s="188">
        <v>44322.041672719904</v>
      </c>
      <c r="D122" s="130">
        <v>479.90300000000002</v>
      </c>
      <c r="E122" s="129" t="s">
        <v>195</v>
      </c>
      <c r="F122" s="129" t="s">
        <v>196</v>
      </c>
      <c r="G122" s="129" t="s">
        <v>198</v>
      </c>
      <c r="H122" s="130"/>
      <c r="J122" s="133">
        <v>468.83</v>
      </c>
      <c r="K122" s="133">
        <v>6.26</v>
      </c>
      <c r="L122" s="133">
        <v>3.08</v>
      </c>
      <c r="M122" s="133">
        <v>0.77</v>
      </c>
      <c r="N122" s="119">
        <f t="shared" si="4"/>
        <v>478.93999999999994</v>
      </c>
      <c r="O122" s="117">
        <f t="shared" si="5"/>
        <v>0.96300000000007913</v>
      </c>
      <c r="Q122" s="131"/>
      <c r="R122" s="133">
        <v>7.58</v>
      </c>
      <c r="S122" s="133">
        <v>0.1</v>
      </c>
      <c r="T122" s="133">
        <v>7.0000000000000007E-2</v>
      </c>
      <c r="U122" s="133">
        <v>0.02</v>
      </c>
      <c r="V122" s="119">
        <f t="shared" si="3"/>
        <v>7.77</v>
      </c>
    </row>
    <row r="123" spans="1:22" x14ac:dyDescent="0.2">
      <c r="A123" s="129" t="s">
        <v>194</v>
      </c>
      <c r="B123" s="129" t="s">
        <v>194</v>
      </c>
      <c r="C123" s="188">
        <v>44322.083339386576</v>
      </c>
      <c r="D123" s="130">
        <v>474.57299999999998</v>
      </c>
      <c r="E123" s="129" t="s">
        <v>195</v>
      </c>
      <c r="F123" s="129" t="s">
        <v>196</v>
      </c>
      <c r="G123" s="129" t="s">
        <v>198</v>
      </c>
      <c r="H123" s="130"/>
      <c r="J123" s="133">
        <v>463.24</v>
      </c>
      <c r="K123" s="133">
        <v>6.21</v>
      </c>
      <c r="L123" s="133">
        <v>3.18</v>
      </c>
      <c r="M123" s="133">
        <v>0.76</v>
      </c>
      <c r="N123" s="119">
        <f t="shared" si="4"/>
        <v>473.39</v>
      </c>
      <c r="O123" s="117">
        <f t="shared" si="5"/>
        <v>1.1829999999999927</v>
      </c>
      <c r="Q123" s="131"/>
      <c r="R123" s="133">
        <v>7.5</v>
      </c>
      <c r="S123" s="133">
        <v>0.1</v>
      </c>
      <c r="T123" s="133">
        <v>7.0000000000000007E-2</v>
      </c>
      <c r="U123" s="133">
        <v>0.02</v>
      </c>
      <c r="V123" s="119">
        <f t="shared" si="3"/>
        <v>7.6899999999999995</v>
      </c>
    </row>
    <row r="124" spans="1:22" x14ac:dyDescent="0.2">
      <c r="A124" s="129" t="s">
        <v>194</v>
      </c>
      <c r="B124" s="129" t="s">
        <v>194</v>
      </c>
      <c r="C124" s="188">
        <v>44322.12500605324</v>
      </c>
      <c r="D124" s="130">
        <v>465.02600000000001</v>
      </c>
      <c r="E124" s="129" t="s">
        <v>195</v>
      </c>
      <c r="F124" s="129" t="s">
        <v>196</v>
      </c>
      <c r="G124" s="129" t="s">
        <v>198</v>
      </c>
      <c r="H124" s="130"/>
      <c r="J124" s="133">
        <v>453.3</v>
      </c>
      <c r="K124" s="133">
        <v>6.25</v>
      </c>
      <c r="L124" s="133">
        <v>3.25</v>
      </c>
      <c r="M124" s="133">
        <v>0.78</v>
      </c>
      <c r="N124" s="119">
        <f t="shared" si="4"/>
        <v>463.58</v>
      </c>
      <c r="O124" s="117">
        <f t="shared" si="5"/>
        <v>1.4460000000000264</v>
      </c>
      <c r="Q124" s="131"/>
      <c r="R124" s="133">
        <v>7.78</v>
      </c>
      <c r="S124" s="133">
        <v>0.11</v>
      </c>
      <c r="T124" s="133">
        <v>0.08</v>
      </c>
      <c r="U124" s="133">
        <v>0.02</v>
      </c>
      <c r="V124" s="119">
        <f t="shared" si="3"/>
        <v>7.99</v>
      </c>
    </row>
    <row r="125" spans="1:22" x14ac:dyDescent="0.2">
      <c r="A125" s="129" t="s">
        <v>194</v>
      </c>
      <c r="B125" s="129" t="s">
        <v>194</v>
      </c>
      <c r="C125" s="188">
        <v>44322.166672719904</v>
      </c>
      <c r="D125" s="130">
        <v>470.27699999999999</v>
      </c>
      <c r="E125" s="129" t="s">
        <v>195</v>
      </c>
      <c r="F125" s="129" t="s">
        <v>196</v>
      </c>
      <c r="G125" s="129" t="s">
        <v>198</v>
      </c>
      <c r="H125" s="130"/>
      <c r="J125" s="133">
        <v>458.67</v>
      </c>
      <c r="K125" s="133">
        <v>6.3</v>
      </c>
      <c r="L125" s="133">
        <v>3.25</v>
      </c>
      <c r="M125" s="133">
        <v>0.81</v>
      </c>
      <c r="N125" s="119">
        <f t="shared" si="4"/>
        <v>469.03000000000003</v>
      </c>
      <c r="O125" s="117">
        <f t="shared" si="5"/>
        <v>1.2469999999999573</v>
      </c>
      <c r="Q125" s="131"/>
      <c r="R125" s="133">
        <v>7.89</v>
      </c>
      <c r="S125" s="133">
        <v>0.11</v>
      </c>
      <c r="T125" s="133">
        <v>0.08</v>
      </c>
      <c r="U125" s="133">
        <v>0.02</v>
      </c>
      <c r="V125" s="119">
        <f t="shared" si="3"/>
        <v>8.1</v>
      </c>
    </row>
    <row r="126" spans="1:22" x14ac:dyDescent="0.2">
      <c r="A126" s="129" t="s">
        <v>194</v>
      </c>
      <c r="B126" s="129" t="s">
        <v>194</v>
      </c>
      <c r="C126" s="188">
        <v>44322.208339386576</v>
      </c>
      <c r="D126" s="130">
        <v>485.97899999999998</v>
      </c>
      <c r="E126" s="129" t="s">
        <v>195</v>
      </c>
      <c r="F126" s="129" t="s">
        <v>196</v>
      </c>
      <c r="G126" s="129" t="s">
        <v>198</v>
      </c>
      <c r="H126" s="130"/>
      <c r="J126" s="133">
        <v>473.82</v>
      </c>
      <c r="K126" s="133">
        <v>6.49</v>
      </c>
      <c r="L126" s="133">
        <v>3.2</v>
      </c>
      <c r="M126" s="133">
        <v>0.83</v>
      </c>
      <c r="N126" s="119">
        <f t="shared" si="4"/>
        <v>484.34</v>
      </c>
      <c r="O126" s="117">
        <f t="shared" si="5"/>
        <v>1.63900000000001</v>
      </c>
      <c r="Q126" s="131"/>
      <c r="R126" s="133">
        <v>8.07</v>
      </c>
      <c r="S126" s="133">
        <v>0.11</v>
      </c>
      <c r="T126" s="133">
        <v>0.08</v>
      </c>
      <c r="U126" s="133">
        <v>0.02</v>
      </c>
      <c r="V126" s="119">
        <f t="shared" si="3"/>
        <v>8.2799999999999994</v>
      </c>
    </row>
    <row r="127" spans="1:22" x14ac:dyDescent="0.2">
      <c r="A127" s="129" t="s">
        <v>194</v>
      </c>
      <c r="B127" s="129" t="s">
        <v>194</v>
      </c>
      <c r="C127" s="188">
        <v>44322.25000605324</v>
      </c>
      <c r="D127" s="130">
        <v>510.214</v>
      </c>
      <c r="E127" s="129" t="s">
        <v>195</v>
      </c>
      <c r="F127" s="129" t="s">
        <v>196</v>
      </c>
      <c r="G127" s="129" t="s">
        <v>198</v>
      </c>
      <c r="H127" s="130"/>
      <c r="J127" s="133">
        <v>497.39</v>
      </c>
      <c r="K127" s="133">
        <v>7.2</v>
      </c>
      <c r="L127" s="133">
        <v>3.17</v>
      </c>
      <c r="M127" s="133">
        <v>0.83</v>
      </c>
      <c r="N127" s="119">
        <f t="shared" si="4"/>
        <v>508.59</v>
      </c>
      <c r="O127" s="117">
        <f t="shared" si="5"/>
        <v>1.6240000000000236</v>
      </c>
      <c r="Q127" s="131"/>
      <c r="R127" s="133">
        <v>8.08</v>
      </c>
      <c r="S127" s="133">
        <v>0.12</v>
      </c>
      <c r="T127" s="133">
        <v>7.0000000000000007E-2</v>
      </c>
      <c r="U127" s="133">
        <v>0.02</v>
      </c>
      <c r="V127" s="119">
        <f t="shared" si="3"/>
        <v>8.2899999999999991</v>
      </c>
    </row>
    <row r="128" spans="1:22" x14ac:dyDescent="0.2">
      <c r="A128" s="129" t="s">
        <v>194</v>
      </c>
      <c r="B128" s="129" t="s">
        <v>194</v>
      </c>
      <c r="C128" s="188">
        <v>44322.291672719904</v>
      </c>
      <c r="D128" s="130">
        <v>554.76700000000005</v>
      </c>
      <c r="E128" s="129" t="s">
        <v>195</v>
      </c>
      <c r="F128" s="129" t="s">
        <v>196</v>
      </c>
      <c r="G128" s="129" t="s">
        <v>198</v>
      </c>
      <c r="H128" s="130"/>
      <c r="J128" s="133">
        <v>526.54999999999995</v>
      </c>
      <c r="K128" s="133">
        <v>7.95</v>
      </c>
      <c r="L128" s="133">
        <v>3.17</v>
      </c>
      <c r="M128" s="133">
        <v>0.84</v>
      </c>
      <c r="N128" s="119">
        <f t="shared" si="4"/>
        <v>538.51</v>
      </c>
      <c r="O128" s="117">
        <f t="shared" si="5"/>
        <v>16.257000000000062</v>
      </c>
      <c r="Q128" s="131"/>
      <c r="R128" s="133">
        <v>8.6300000000000008</v>
      </c>
      <c r="S128" s="133">
        <v>0.13</v>
      </c>
      <c r="T128" s="133">
        <v>7.0000000000000007E-2</v>
      </c>
      <c r="U128" s="133">
        <v>0.02</v>
      </c>
      <c r="V128" s="119">
        <f t="shared" si="3"/>
        <v>8.8500000000000014</v>
      </c>
    </row>
    <row r="129" spans="1:22" x14ac:dyDescent="0.2">
      <c r="A129" s="129" t="s">
        <v>194</v>
      </c>
      <c r="B129" s="129" t="s">
        <v>194</v>
      </c>
      <c r="C129" s="188">
        <v>44322.333339386576</v>
      </c>
      <c r="D129" s="130">
        <v>579.40599999999995</v>
      </c>
      <c r="E129" s="129" t="s">
        <v>195</v>
      </c>
      <c r="F129" s="129" t="s">
        <v>196</v>
      </c>
      <c r="G129" s="129" t="s">
        <v>198</v>
      </c>
      <c r="H129" s="130"/>
      <c r="J129" s="133">
        <v>550.29999999999995</v>
      </c>
      <c r="K129" s="133">
        <v>8.7200000000000006</v>
      </c>
      <c r="L129" s="133">
        <v>3.26</v>
      </c>
      <c r="M129" s="133">
        <v>0.84</v>
      </c>
      <c r="N129" s="119">
        <f t="shared" si="4"/>
        <v>563.12</v>
      </c>
      <c r="O129" s="117">
        <f t="shared" si="5"/>
        <v>16.285999999999945</v>
      </c>
      <c r="Q129" s="131"/>
      <c r="R129" s="133">
        <v>8.92</v>
      </c>
      <c r="S129" s="133">
        <v>0.14000000000000001</v>
      </c>
      <c r="T129" s="133">
        <v>7.0000000000000007E-2</v>
      </c>
      <c r="U129" s="133">
        <v>0.02</v>
      </c>
      <c r="V129" s="119">
        <f t="shared" si="3"/>
        <v>9.15</v>
      </c>
    </row>
    <row r="130" spans="1:22" x14ac:dyDescent="0.2">
      <c r="A130" s="129" t="s">
        <v>194</v>
      </c>
      <c r="B130" s="129" t="s">
        <v>194</v>
      </c>
      <c r="C130" s="188">
        <v>44322.37500605324</v>
      </c>
      <c r="D130" s="130">
        <v>586.09400000000005</v>
      </c>
      <c r="E130" s="129" t="s">
        <v>195</v>
      </c>
      <c r="F130" s="129" t="s">
        <v>196</v>
      </c>
      <c r="G130" s="129" t="s">
        <v>198</v>
      </c>
      <c r="H130" s="130"/>
      <c r="J130" s="133">
        <v>563.9</v>
      </c>
      <c r="K130" s="133">
        <v>8.91</v>
      </c>
      <c r="L130" s="133">
        <v>3.48</v>
      </c>
      <c r="M130" s="133">
        <v>0.83</v>
      </c>
      <c r="N130" s="119">
        <f t="shared" si="4"/>
        <v>577.12</v>
      </c>
      <c r="O130" s="117">
        <f t="shared" si="5"/>
        <v>8.9740000000000464</v>
      </c>
      <c r="Q130" s="131"/>
      <c r="R130" s="133">
        <v>8.44</v>
      </c>
      <c r="S130" s="133">
        <v>0.13</v>
      </c>
      <c r="T130" s="133">
        <v>7.0000000000000007E-2</v>
      </c>
      <c r="U130" s="133">
        <v>0.02</v>
      </c>
      <c r="V130" s="119">
        <f t="shared" ref="V130:V193" si="6">SUM(R130:U130)</f>
        <v>8.66</v>
      </c>
    </row>
    <row r="131" spans="1:22" x14ac:dyDescent="0.2">
      <c r="A131" s="129" t="s">
        <v>194</v>
      </c>
      <c r="B131" s="129" t="s">
        <v>194</v>
      </c>
      <c r="C131" s="188">
        <v>44322.416672719904</v>
      </c>
      <c r="D131" s="130">
        <v>571.13400000000001</v>
      </c>
      <c r="E131" s="129" t="s">
        <v>195</v>
      </c>
      <c r="F131" s="129" t="s">
        <v>196</v>
      </c>
      <c r="G131" s="129" t="s">
        <v>198</v>
      </c>
      <c r="H131" s="130"/>
      <c r="J131" s="133">
        <v>542.87</v>
      </c>
      <c r="K131" s="133">
        <v>8.59</v>
      </c>
      <c r="L131" s="133">
        <v>3.45</v>
      </c>
      <c r="M131" s="133">
        <v>0.82</v>
      </c>
      <c r="N131" s="119">
        <f t="shared" ref="N131:N194" si="7">SUM(J131:M131)</f>
        <v>555.73000000000013</v>
      </c>
      <c r="O131" s="117">
        <f t="shared" ref="O131:O194" si="8">D131-N131</f>
        <v>15.403999999999883</v>
      </c>
      <c r="Q131" s="131"/>
      <c r="R131" s="133">
        <v>7.87</v>
      </c>
      <c r="S131" s="133">
        <v>0.12</v>
      </c>
      <c r="T131" s="133">
        <v>7.0000000000000007E-2</v>
      </c>
      <c r="U131" s="133">
        <v>0.02</v>
      </c>
      <c r="V131" s="119">
        <f t="shared" si="6"/>
        <v>8.08</v>
      </c>
    </row>
    <row r="132" spans="1:22" x14ac:dyDescent="0.2">
      <c r="A132" s="129" t="s">
        <v>194</v>
      </c>
      <c r="B132" s="129" t="s">
        <v>194</v>
      </c>
      <c r="C132" s="188">
        <v>44322.458339386576</v>
      </c>
      <c r="D132" s="130">
        <v>557.71500000000003</v>
      </c>
      <c r="E132" s="129" t="s">
        <v>195</v>
      </c>
      <c r="F132" s="129" t="s">
        <v>196</v>
      </c>
      <c r="G132" s="129" t="s">
        <v>198</v>
      </c>
      <c r="H132" s="130"/>
      <c r="J132" s="133">
        <v>527.63</v>
      </c>
      <c r="K132" s="133">
        <v>8.76</v>
      </c>
      <c r="L132" s="133">
        <v>3.45</v>
      </c>
      <c r="M132" s="133">
        <v>0.84</v>
      </c>
      <c r="N132" s="119">
        <f t="shared" si="7"/>
        <v>540.68000000000006</v>
      </c>
      <c r="O132" s="117">
        <f t="shared" si="8"/>
        <v>17.034999999999968</v>
      </c>
      <c r="Q132" s="131"/>
      <c r="R132" s="133">
        <v>7.81</v>
      </c>
      <c r="S132" s="133">
        <v>0.13</v>
      </c>
      <c r="T132" s="133">
        <v>7.0000000000000007E-2</v>
      </c>
      <c r="U132" s="133">
        <v>0.02</v>
      </c>
      <c r="V132" s="119">
        <f t="shared" si="6"/>
        <v>8.0299999999999994</v>
      </c>
    </row>
    <row r="133" spans="1:22" x14ac:dyDescent="0.2">
      <c r="A133" s="129" t="s">
        <v>194</v>
      </c>
      <c r="B133" s="129" t="s">
        <v>194</v>
      </c>
      <c r="C133" s="188">
        <v>44322.50000605324</v>
      </c>
      <c r="D133" s="130">
        <v>555.73599999999999</v>
      </c>
      <c r="E133" s="129" t="s">
        <v>195</v>
      </c>
      <c r="F133" s="129" t="s">
        <v>196</v>
      </c>
      <c r="G133" s="129" t="s">
        <v>198</v>
      </c>
      <c r="H133" s="130"/>
      <c r="J133" s="133">
        <v>526.59</v>
      </c>
      <c r="K133" s="133">
        <v>8.4700000000000006</v>
      </c>
      <c r="L133" s="133">
        <v>3.54</v>
      </c>
      <c r="M133" s="133">
        <v>0.84</v>
      </c>
      <c r="N133" s="119">
        <f t="shared" si="7"/>
        <v>539.44000000000005</v>
      </c>
      <c r="O133" s="117">
        <f t="shared" si="8"/>
        <v>16.295999999999935</v>
      </c>
      <c r="Q133" s="131"/>
      <c r="R133" s="133">
        <v>7.92</v>
      </c>
      <c r="S133" s="133">
        <v>0.13</v>
      </c>
      <c r="T133" s="133">
        <v>0.08</v>
      </c>
      <c r="U133" s="133">
        <v>0.02</v>
      </c>
      <c r="V133" s="119">
        <f t="shared" si="6"/>
        <v>8.15</v>
      </c>
    </row>
    <row r="134" spans="1:22" x14ac:dyDescent="0.2">
      <c r="A134" s="129" t="s">
        <v>194</v>
      </c>
      <c r="B134" s="129" t="s">
        <v>194</v>
      </c>
      <c r="C134" s="188">
        <v>44322.541672719904</v>
      </c>
      <c r="D134" s="130">
        <v>546.72299999999996</v>
      </c>
      <c r="E134" s="129" t="s">
        <v>195</v>
      </c>
      <c r="F134" s="129" t="s">
        <v>196</v>
      </c>
      <c r="G134" s="129" t="s">
        <v>198</v>
      </c>
      <c r="H134" s="130"/>
      <c r="J134" s="133">
        <v>518.29</v>
      </c>
      <c r="K134" s="133">
        <v>7.92</v>
      </c>
      <c r="L134" s="133">
        <v>3.4</v>
      </c>
      <c r="M134" s="133">
        <v>0.83</v>
      </c>
      <c r="N134" s="119">
        <f t="shared" si="7"/>
        <v>530.43999999999994</v>
      </c>
      <c r="O134" s="117">
        <f t="shared" si="8"/>
        <v>16.283000000000015</v>
      </c>
      <c r="Q134" s="131"/>
      <c r="R134" s="133">
        <v>8.4</v>
      </c>
      <c r="S134" s="133">
        <v>0.13</v>
      </c>
      <c r="T134" s="133">
        <v>0.08</v>
      </c>
      <c r="U134" s="133">
        <v>0.02</v>
      </c>
      <c r="V134" s="119">
        <f t="shared" si="6"/>
        <v>8.6300000000000008</v>
      </c>
    </row>
    <row r="135" spans="1:22" x14ac:dyDescent="0.2">
      <c r="A135" s="129" t="s">
        <v>194</v>
      </c>
      <c r="B135" s="129" t="s">
        <v>194</v>
      </c>
      <c r="C135" s="188">
        <v>44322.583339386576</v>
      </c>
      <c r="D135" s="130">
        <v>548.43399999999997</v>
      </c>
      <c r="E135" s="129" t="s">
        <v>195</v>
      </c>
      <c r="F135" s="129" t="s">
        <v>196</v>
      </c>
      <c r="G135" s="129" t="s">
        <v>198</v>
      </c>
      <c r="H135" s="130"/>
      <c r="J135" s="133">
        <v>521.20000000000005</v>
      </c>
      <c r="K135" s="133">
        <v>7.97</v>
      </c>
      <c r="L135" s="133">
        <v>3.26</v>
      </c>
      <c r="M135" s="133">
        <v>0.83</v>
      </c>
      <c r="N135" s="119">
        <f t="shared" si="7"/>
        <v>533.2600000000001</v>
      </c>
      <c r="O135" s="117">
        <f t="shared" si="8"/>
        <v>15.173999999999864</v>
      </c>
      <c r="Q135" s="131"/>
      <c r="R135" s="133">
        <v>8.4</v>
      </c>
      <c r="S135" s="133">
        <v>0.13</v>
      </c>
      <c r="T135" s="133">
        <v>0.08</v>
      </c>
      <c r="U135" s="133">
        <v>0.02</v>
      </c>
      <c r="V135" s="119">
        <f t="shared" si="6"/>
        <v>8.6300000000000008</v>
      </c>
    </row>
    <row r="136" spans="1:22" x14ac:dyDescent="0.2">
      <c r="A136" s="129" t="s">
        <v>194</v>
      </c>
      <c r="B136" s="129" t="s">
        <v>194</v>
      </c>
      <c r="C136" s="188">
        <v>44322.62500605324</v>
      </c>
      <c r="D136" s="130">
        <v>538.63099999999997</v>
      </c>
      <c r="E136" s="129" t="s">
        <v>195</v>
      </c>
      <c r="F136" s="129" t="s">
        <v>196</v>
      </c>
      <c r="G136" s="129" t="s">
        <v>198</v>
      </c>
      <c r="H136" s="130"/>
      <c r="J136" s="133">
        <v>510.61</v>
      </c>
      <c r="K136" s="133">
        <v>7.61</v>
      </c>
      <c r="L136" s="133">
        <v>3.58</v>
      </c>
      <c r="M136" s="133">
        <v>0.83</v>
      </c>
      <c r="N136" s="119">
        <f t="shared" si="7"/>
        <v>522.63000000000011</v>
      </c>
      <c r="O136" s="117">
        <f t="shared" si="8"/>
        <v>16.000999999999863</v>
      </c>
      <c r="Q136" s="131"/>
      <c r="R136" s="133">
        <v>8.59</v>
      </c>
      <c r="S136" s="133">
        <v>0.13</v>
      </c>
      <c r="T136" s="133">
        <v>0.09</v>
      </c>
      <c r="U136" s="133">
        <v>0.02</v>
      </c>
      <c r="V136" s="119">
        <f t="shared" si="6"/>
        <v>8.83</v>
      </c>
    </row>
    <row r="137" spans="1:22" x14ac:dyDescent="0.2">
      <c r="A137" s="129" t="s">
        <v>194</v>
      </c>
      <c r="B137" s="129" t="s">
        <v>194</v>
      </c>
      <c r="C137" s="188">
        <v>44322.666672719904</v>
      </c>
      <c r="D137" s="130">
        <v>535.39</v>
      </c>
      <c r="E137" s="129" t="s">
        <v>195</v>
      </c>
      <c r="F137" s="129" t="s">
        <v>196</v>
      </c>
      <c r="G137" s="129" t="s">
        <v>198</v>
      </c>
      <c r="H137" s="130"/>
      <c r="J137" s="133">
        <v>508.23</v>
      </c>
      <c r="K137" s="133">
        <v>7.35</v>
      </c>
      <c r="L137" s="133">
        <v>3.19</v>
      </c>
      <c r="M137" s="133">
        <v>0.83</v>
      </c>
      <c r="N137" s="119">
        <f t="shared" si="7"/>
        <v>519.60000000000014</v>
      </c>
      <c r="O137" s="117">
        <f t="shared" si="8"/>
        <v>15.78999999999985</v>
      </c>
      <c r="Q137" s="131"/>
      <c r="R137" s="133">
        <v>8.8800000000000008</v>
      </c>
      <c r="S137" s="133">
        <v>0.13</v>
      </c>
      <c r="T137" s="133">
        <v>0.08</v>
      </c>
      <c r="U137" s="133">
        <v>0.02</v>
      </c>
      <c r="V137" s="119">
        <f t="shared" si="6"/>
        <v>9.1100000000000012</v>
      </c>
    </row>
    <row r="138" spans="1:22" x14ac:dyDescent="0.2">
      <c r="A138" s="129" t="s">
        <v>194</v>
      </c>
      <c r="B138" s="129" t="s">
        <v>194</v>
      </c>
      <c r="C138" s="188">
        <v>44322.708339386576</v>
      </c>
      <c r="D138" s="130">
        <v>537.10299999999995</v>
      </c>
      <c r="E138" s="129" t="s">
        <v>195</v>
      </c>
      <c r="F138" s="129" t="s">
        <v>196</v>
      </c>
      <c r="G138" s="129" t="s">
        <v>198</v>
      </c>
      <c r="H138" s="130"/>
      <c r="J138" s="133">
        <v>525.41</v>
      </c>
      <c r="K138" s="133">
        <v>7.36</v>
      </c>
      <c r="L138" s="133">
        <v>3.21</v>
      </c>
      <c r="M138" s="133">
        <v>0.82</v>
      </c>
      <c r="N138" s="119">
        <f t="shared" si="7"/>
        <v>536.80000000000007</v>
      </c>
      <c r="O138" s="117">
        <f t="shared" si="8"/>
        <v>0.30299999999988358</v>
      </c>
      <c r="Q138" s="131"/>
      <c r="R138" s="133">
        <v>9.07</v>
      </c>
      <c r="S138" s="133">
        <v>0.13</v>
      </c>
      <c r="T138" s="133">
        <v>0.08</v>
      </c>
      <c r="U138" s="133">
        <v>0.02</v>
      </c>
      <c r="V138" s="119">
        <f t="shared" si="6"/>
        <v>9.3000000000000007</v>
      </c>
    </row>
    <row r="139" spans="1:22" x14ac:dyDescent="0.2">
      <c r="A139" s="129" t="s">
        <v>194</v>
      </c>
      <c r="B139" s="129" t="s">
        <v>194</v>
      </c>
      <c r="C139" s="188">
        <v>44322.75000605324</v>
      </c>
      <c r="D139" s="130">
        <v>532.72</v>
      </c>
      <c r="E139" s="129" t="s">
        <v>195</v>
      </c>
      <c r="F139" s="129" t="s">
        <v>196</v>
      </c>
      <c r="G139" s="129" t="s">
        <v>198</v>
      </c>
      <c r="H139" s="130"/>
      <c r="J139" s="133">
        <v>506.78</v>
      </c>
      <c r="K139" s="133">
        <v>7.49</v>
      </c>
      <c r="L139" s="133">
        <v>3.19</v>
      </c>
      <c r="M139" s="133">
        <v>0.82</v>
      </c>
      <c r="N139" s="119">
        <f t="shared" si="7"/>
        <v>518.28000000000009</v>
      </c>
      <c r="O139" s="117">
        <f t="shared" si="8"/>
        <v>14.439999999999941</v>
      </c>
      <c r="Q139" s="131"/>
      <c r="R139" s="133">
        <v>9.3000000000000007</v>
      </c>
      <c r="S139" s="133">
        <v>0.14000000000000001</v>
      </c>
      <c r="T139" s="133">
        <v>0.08</v>
      </c>
      <c r="U139" s="133">
        <v>0.02</v>
      </c>
      <c r="V139" s="119">
        <f t="shared" si="6"/>
        <v>9.5400000000000009</v>
      </c>
    </row>
    <row r="140" spans="1:22" x14ac:dyDescent="0.2">
      <c r="A140" s="129" t="s">
        <v>194</v>
      </c>
      <c r="B140" s="129" t="s">
        <v>194</v>
      </c>
      <c r="C140" s="188">
        <v>44322.791672719904</v>
      </c>
      <c r="D140" s="130">
        <v>532.07299999999998</v>
      </c>
      <c r="E140" s="129" t="s">
        <v>195</v>
      </c>
      <c r="F140" s="129" t="s">
        <v>196</v>
      </c>
      <c r="G140" s="129" t="s">
        <v>198</v>
      </c>
      <c r="H140" s="130"/>
      <c r="J140" s="133">
        <v>505.5</v>
      </c>
      <c r="K140" s="133">
        <v>7.5</v>
      </c>
      <c r="L140" s="133">
        <v>3.02</v>
      </c>
      <c r="M140" s="133">
        <v>0.8</v>
      </c>
      <c r="N140" s="119">
        <f t="shared" si="7"/>
        <v>516.81999999999994</v>
      </c>
      <c r="O140" s="117">
        <f t="shared" si="8"/>
        <v>15.253000000000043</v>
      </c>
      <c r="Q140" s="131"/>
      <c r="R140" s="133">
        <v>9.8699999999999992</v>
      </c>
      <c r="S140" s="133">
        <v>0.15</v>
      </c>
      <c r="T140" s="133">
        <v>0.08</v>
      </c>
      <c r="U140" s="133">
        <v>0.02</v>
      </c>
      <c r="V140" s="119">
        <f t="shared" si="6"/>
        <v>10.119999999999999</v>
      </c>
    </row>
    <row r="141" spans="1:22" x14ac:dyDescent="0.2">
      <c r="A141" s="129" t="s">
        <v>194</v>
      </c>
      <c r="B141" s="129" t="s">
        <v>194</v>
      </c>
      <c r="C141" s="188">
        <v>44322.833339386576</v>
      </c>
      <c r="D141" s="130">
        <v>529.39200000000005</v>
      </c>
      <c r="E141" s="129" t="s">
        <v>195</v>
      </c>
      <c r="F141" s="129" t="s">
        <v>196</v>
      </c>
      <c r="G141" s="129" t="s">
        <v>198</v>
      </c>
      <c r="H141" s="130"/>
      <c r="J141" s="133">
        <v>503.55</v>
      </c>
      <c r="K141" s="133">
        <v>7.08</v>
      </c>
      <c r="L141" s="133">
        <v>3.01</v>
      </c>
      <c r="M141" s="133">
        <v>0.8</v>
      </c>
      <c r="N141" s="119">
        <f t="shared" si="7"/>
        <v>514.43999999999994</v>
      </c>
      <c r="O141" s="117">
        <f t="shared" si="8"/>
        <v>14.952000000000112</v>
      </c>
      <c r="Q141" s="131"/>
      <c r="R141" s="133">
        <v>9.41</v>
      </c>
      <c r="S141" s="133">
        <v>0.13</v>
      </c>
      <c r="T141" s="133">
        <v>0.08</v>
      </c>
      <c r="U141" s="133">
        <v>0.02</v>
      </c>
      <c r="V141" s="119">
        <f t="shared" si="6"/>
        <v>9.64</v>
      </c>
    </row>
    <row r="142" spans="1:22" x14ac:dyDescent="0.2">
      <c r="A142" s="129" t="s">
        <v>194</v>
      </c>
      <c r="B142" s="129" t="s">
        <v>194</v>
      </c>
      <c r="C142" s="188">
        <v>44322.87500605324</v>
      </c>
      <c r="D142" s="130">
        <v>551.56500000000005</v>
      </c>
      <c r="E142" s="129" t="s">
        <v>195</v>
      </c>
      <c r="F142" s="129" t="s">
        <v>196</v>
      </c>
      <c r="G142" s="129" t="s">
        <v>198</v>
      </c>
      <c r="H142" s="130"/>
      <c r="J142" s="133">
        <v>526.27</v>
      </c>
      <c r="K142" s="133">
        <v>7.74</v>
      </c>
      <c r="L142" s="133">
        <v>3.25</v>
      </c>
      <c r="M142" s="133">
        <v>0.81</v>
      </c>
      <c r="N142" s="119">
        <f t="shared" si="7"/>
        <v>538.06999999999994</v>
      </c>
      <c r="O142" s="117">
        <f t="shared" si="8"/>
        <v>13.495000000000118</v>
      </c>
      <c r="Q142" s="131"/>
      <c r="R142" s="133">
        <v>9.16</v>
      </c>
      <c r="S142" s="133">
        <v>0.14000000000000001</v>
      </c>
      <c r="T142" s="133">
        <v>0.08</v>
      </c>
      <c r="U142" s="133">
        <v>0.02</v>
      </c>
      <c r="V142" s="119">
        <f t="shared" si="6"/>
        <v>9.4</v>
      </c>
    </row>
    <row r="143" spans="1:22" x14ac:dyDescent="0.2">
      <c r="A143" s="129" t="s">
        <v>194</v>
      </c>
      <c r="B143" s="129" t="s">
        <v>194</v>
      </c>
      <c r="C143" s="188">
        <v>44322.916672719904</v>
      </c>
      <c r="D143" s="130">
        <v>555.89099999999996</v>
      </c>
      <c r="E143" s="129" t="s">
        <v>195</v>
      </c>
      <c r="F143" s="129" t="s">
        <v>196</v>
      </c>
      <c r="G143" s="129" t="s">
        <v>198</v>
      </c>
      <c r="H143" s="130"/>
      <c r="J143" s="133">
        <v>528.77</v>
      </c>
      <c r="K143" s="133">
        <v>7.93</v>
      </c>
      <c r="L143" s="133">
        <v>3.38</v>
      </c>
      <c r="M143" s="133">
        <v>0.83</v>
      </c>
      <c r="N143" s="119">
        <f t="shared" si="7"/>
        <v>540.91</v>
      </c>
      <c r="O143" s="117">
        <f t="shared" si="8"/>
        <v>14.980999999999995</v>
      </c>
      <c r="Q143" s="131"/>
      <c r="R143" s="133">
        <v>8.5500000000000007</v>
      </c>
      <c r="S143" s="133">
        <v>0.13</v>
      </c>
      <c r="T143" s="133">
        <v>0.08</v>
      </c>
      <c r="U143" s="133">
        <v>0.02</v>
      </c>
      <c r="V143" s="119">
        <f t="shared" si="6"/>
        <v>8.7800000000000011</v>
      </c>
    </row>
    <row r="144" spans="1:22" x14ac:dyDescent="0.2">
      <c r="A144" s="129" t="s">
        <v>194</v>
      </c>
      <c r="B144" s="129" t="s">
        <v>194</v>
      </c>
      <c r="C144" s="188">
        <v>44322.958339386576</v>
      </c>
      <c r="D144" s="130">
        <v>538.65899999999999</v>
      </c>
      <c r="E144" s="129" t="s">
        <v>195</v>
      </c>
      <c r="F144" s="129" t="s">
        <v>196</v>
      </c>
      <c r="G144" s="129" t="s">
        <v>198</v>
      </c>
      <c r="H144" s="130"/>
      <c r="J144" s="133">
        <v>511.82</v>
      </c>
      <c r="K144" s="133">
        <v>7.51</v>
      </c>
      <c r="L144" s="133">
        <v>3.36</v>
      </c>
      <c r="M144" s="133">
        <v>0.82</v>
      </c>
      <c r="N144" s="119">
        <f t="shared" si="7"/>
        <v>523.5100000000001</v>
      </c>
      <c r="O144" s="117">
        <f t="shared" si="8"/>
        <v>15.148999999999887</v>
      </c>
      <c r="Q144" s="131"/>
      <c r="R144" s="133">
        <v>8.0500000000000007</v>
      </c>
      <c r="S144" s="133">
        <v>0.12</v>
      </c>
      <c r="T144" s="133">
        <v>7.0000000000000007E-2</v>
      </c>
      <c r="U144" s="133">
        <v>0.02</v>
      </c>
      <c r="V144" s="119">
        <f t="shared" si="6"/>
        <v>8.26</v>
      </c>
    </row>
    <row r="145" spans="1:22" x14ac:dyDescent="0.2">
      <c r="A145" s="129" t="s">
        <v>194</v>
      </c>
      <c r="B145" s="129" t="s">
        <v>194</v>
      </c>
      <c r="C145" s="188">
        <v>44323.00000605324</v>
      </c>
      <c r="D145" s="130">
        <v>504.85700000000003</v>
      </c>
      <c r="E145" s="129" t="s">
        <v>195</v>
      </c>
      <c r="F145" s="129" t="s">
        <v>196</v>
      </c>
      <c r="G145" s="129" t="s">
        <v>198</v>
      </c>
      <c r="H145" s="130"/>
      <c r="J145" s="133">
        <v>477.3</v>
      </c>
      <c r="K145" s="133">
        <v>6.84</v>
      </c>
      <c r="L145" s="133">
        <v>3.34</v>
      </c>
      <c r="M145" s="133">
        <v>0.83</v>
      </c>
      <c r="N145" s="119">
        <f t="shared" si="7"/>
        <v>488.30999999999995</v>
      </c>
      <c r="O145" s="117">
        <f t="shared" si="8"/>
        <v>16.547000000000082</v>
      </c>
      <c r="Q145" s="131"/>
      <c r="R145" s="133">
        <v>7.82</v>
      </c>
      <c r="S145" s="133">
        <v>0.11</v>
      </c>
      <c r="T145" s="133">
        <v>0.08</v>
      </c>
      <c r="U145" s="133">
        <v>0.02</v>
      </c>
      <c r="V145" s="119">
        <f t="shared" si="6"/>
        <v>8.0299999999999994</v>
      </c>
    </row>
    <row r="146" spans="1:22" x14ac:dyDescent="0.2">
      <c r="A146" s="129" t="s">
        <v>194</v>
      </c>
      <c r="B146" s="129" t="s">
        <v>194</v>
      </c>
      <c r="C146" s="188">
        <v>44323.041672719904</v>
      </c>
      <c r="D146" s="130">
        <v>492.18200000000002</v>
      </c>
      <c r="E146" s="129" t="s">
        <v>195</v>
      </c>
      <c r="F146" s="129" t="s">
        <v>196</v>
      </c>
      <c r="G146" s="129" t="s">
        <v>198</v>
      </c>
      <c r="H146" s="130"/>
      <c r="J146" s="133">
        <v>477.39</v>
      </c>
      <c r="K146" s="133">
        <v>6.19</v>
      </c>
      <c r="L146" s="133">
        <v>3.22</v>
      </c>
      <c r="M146" s="133">
        <v>0.82</v>
      </c>
      <c r="N146" s="119">
        <f t="shared" si="7"/>
        <v>487.62</v>
      </c>
      <c r="O146" s="117">
        <f t="shared" si="8"/>
        <v>4.5620000000000118</v>
      </c>
      <c r="Q146" s="131"/>
      <c r="R146" s="133">
        <v>7.73</v>
      </c>
      <c r="S146" s="133">
        <v>0.1</v>
      </c>
      <c r="T146" s="133">
        <v>0.08</v>
      </c>
      <c r="U146" s="133">
        <v>0.02</v>
      </c>
      <c r="V146" s="119">
        <f t="shared" si="6"/>
        <v>7.93</v>
      </c>
    </row>
    <row r="147" spans="1:22" x14ac:dyDescent="0.2">
      <c r="A147" s="129" t="s">
        <v>194</v>
      </c>
      <c r="B147" s="129" t="s">
        <v>194</v>
      </c>
      <c r="C147" s="188">
        <v>44323.083339386576</v>
      </c>
      <c r="D147" s="130">
        <v>480.58300000000003</v>
      </c>
      <c r="E147" s="129" t="s">
        <v>195</v>
      </c>
      <c r="F147" s="129" t="s">
        <v>196</v>
      </c>
      <c r="G147" s="129" t="s">
        <v>198</v>
      </c>
      <c r="H147" s="130"/>
      <c r="J147" s="133">
        <v>469.26</v>
      </c>
      <c r="K147" s="133">
        <v>5.93</v>
      </c>
      <c r="L147" s="133">
        <v>3.15</v>
      </c>
      <c r="M147" s="133">
        <v>0.82</v>
      </c>
      <c r="N147" s="119">
        <f t="shared" si="7"/>
        <v>479.15999999999997</v>
      </c>
      <c r="O147" s="117">
        <f t="shared" si="8"/>
        <v>1.4230000000000587</v>
      </c>
      <c r="Q147" s="131"/>
      <c r="R147" s="133">
        <v>7.39</v>
      </c>
      <c r="S147" s="133">
        <v>0.09</v>
      </c>
      <c r="T147" s="133">
        <v>7.0000000000000007E-2</v>
      </c>
      <c r="U147" s="133">
        <v>0.02</v>
      </c>
      <c r="V147" s="119">
        <f t="shared" si="6"/>
        <v>7.5699999999999994</v>
      </c>
    </row>
    <row r="148" spans="1:22" x14ac:dyDescent="0.2">
      <c r="A148" s="129" t="s">
        <v>194</v>
      </c>
      <c r="B148" s="129" t="s">
        <v>194</v>
      </c>
      <c r="C148" s="188">
        <v>44323.12500605324</v>
      </c>
      <c r="D148" s="130">
        <v>475.68599999999998</v>
      </c>
      <c r="E148" s="129" t="s">
        <v>195</v>
      </c>
      <c r="F148" s="129" t="s">
        <v>196</v>
      </c>
      <c r="G148" s="129" t="s">
        <v>198</v>
      </c>
      <c r="H148" s="130"/>
      <c r="J148" s="133">
        <v>464.63</v>
      </c>
      <c r="K148" s="133">
        <v>5.73</v>
      </c>
      <c r="L148" s="133">
        <v>3.18</v>
      </c>
      <c r="M148" s="133">
        <v>0.83</v>
      </c>
      <c r="N148" s="119">
        <f t="shared" si="7"/>
        <v>474.37</v>
      </c>
      <c r="O148" s="117">
        <f t="shared" si="8"/>
        <v>1.3159999999999741</v>
      </c>
      <c r="Q148" s="131"/>
      <c r="R148" s="133">
        <v>7.41</v>
      </c>
      <c r="S148" s="133">
        <v>0.09</v>
      </c>
      <c r="T148" s="133">
        <v>7.0000000000000007E-2</v>
      </c>
      <c r="U148" s="133">
        <v>0.02</v>
      </c>
      <c r="V148" s="119">
        <f t="shared" si="6"/>
        <v>7.59</v>
      </c>
    </row>
    <row r="149" spans="1:22" x14ac:dyDescent="0.2">
      <c r="A149" s="129" t="s">
        <v>194</v>
      </c>
      <c r="B149" s="129" t="s">
        <v>194</v>
      </c>
      <c r="C149" s="188">
        <v>44323.166672719904</v>
      </c>
      <c r="D149" s="130">
        <v>474.37200000000001</v>
      </c>
      <c r="E149" s="129" t="s">
        <v>195</v>
      </c>
      <c r="F149" s="129" t="s">
        <v>196</v>
      </c>
      <c r="G149" s="129" t="s">
        <v>198</v>
      </c>
      <c r="H149" s="130"/>
      <c r="J149" s="133">
        <v>463.33</v>
      </c>
      <c r="K149" s="133">
        <v>5.79</v>
      </c>
      <c r="L149" s="133">
        <v>3.25</v>
      </c>
      <c r="M149" s="133">
        <v>0.82</v>
      </c>
      <c r="N149" s="119">
        <f t="shared" si="7"/>
        <v>473.19</v>
      </c>
      <c r="O149" s="117">
        <f t="shared" si="8"/>
        <v>1.1820000000000164</v>
      </c>
      <c r="Q149" s="131"/>
      <c r="R149" s="133">
        <v>7.19</v>
      </c>
      <c r="S149" s="133">
        <v>0.09</v>
      </c>
      <c r="T149" s="133">
        <v>7.0000000000000007E-2</v>
      </c>
      <c r="U149" s="133">
        <v>0.02</v>
      </c>
      <c r="V149" s="119">
        <f t="shared" si="6"/>
        <v>7.37</v>
      </c>
    </row>
    <row r="150" spans="1:22" x14ac:dyDescent="0.2">
      <c r="A150" s="129" t="s">
        <v>194</v>
      </c>
      <c r="B150" s="129" t="s">
        <v>194</v>
      </c>
      <c r="C150" s="188">
        <v>44323.208339386576</v>
      </c>
      <c r="D150" s="130">
        <v>501.09300000000002</v>
      </c>
      <c r="E150" s="129" t="s">
        <v>195</v>
      </c>
      <c r="F150" s="129" t="s">
        <v>196</v>
      </c>
      <c r="G150" s="129" t="s">
        <v>198</v>
      </c>
      <c r="H150" s="130"/>
      <c r="J150" s="133">
        <v>489.64</v>
      </c>
      <c r="K150" s="133">
        <v>6.04</v>
      </c>
      <c r="L150" s="133">
        <v>3.23</v>
      </c>
      <c r="M150" s="133">
        <v>0.82</v>
      </c>
      <c r="N150" s="119">
        <f t="shared" si="7"/>
        <v>499.73</v>
      </c>
      <c r="O150" s="117">
        <f t="shared" si="8"/>
        <v>1.3629999999999995</v>
      </c>
      <c r="Q150" s="131"/>
      <c r="R150" s="133">
        <v>7.71</v>
      </c>
      <c r="S150" s="133">
        <v>0.1</v>
      </c>
      <c r="T150" s="133">
        <v>0.08</v>
      </c>
      <c r="U150" s="133">
        <v>0.02</v>
      </c>
      <c r="V150" s="119">
        <f t="shared" si="6"/>
        <v>7.9099999999999993</v>
      </c>
    </row>
    <row r="151" spans="1:22" x14ac:dyDescent="0.2">
      <c r="A151" s="129" t="s">
        <v>194</v>
      </c>
      <c r="B151" s="129" t="s">
        <v>194</v>
      </c>
      <c r="C151" s="188">
        <v>44323.25000605324</v>
      </c>
      <c r="D151" s="130">
        <v>515.31899999999996</v>
      </c>
      <c r="E151" s="129" t="s">
        <v>195</v>
      </c>
      <c r="F151" s="129" t="s">
        <v>196</v>
      </c>
      <c r="G151" s="129" t="s">
        <v>198</v>
      </c>
      <c r="H151" s="130"/>
      <c r="J151" s="133">
        <v>503.27</v>
      </c>
      <c r="K151" s="133">
        <v>6.35</v>
      </c>
      <c r="L151" s="133">
        <v>3.22</v>
      </c>
      <c r="M151" s="133">
        <v>0.83</v>
      </c>
      <c r="N151" s="119">
        <f t="shared" si="7"/>
        <v>513.67000000000007</v>
      </c>
      <c r="O151" s="117">
        <f t="shared" si="8"/>
        <v>1.6489999999998872</v>
      </c>
      <c r="Q151" s="131"/>
      <c r="R151" s="133">
        <v>7.8</v>
      </c>
      <c r="S151" s="133">
        <v>0.1</v>
      </c>
      <c r="T151" s="133">
        <v>7.0000000000000007E-2</v>
      </c>
      <c r="U151" s="133">
        <v>0.02</v>
      </c>
      <c r="V151" s="119">
        <f t="shared" si="6"/>
        <v>7.9899999999999993</v>
      </c>
    </row>
    <row r="152" spans="1:22" x14ac:dyDescent="0.2">
      <c r="A152" s="129" t="s">
        <v>194</v>
      </c>
      <c r="B152" s="129" t="s">
        <v>194</v>
      </c>
      <c r="C152" s="188">
        <v>44323.291672719904</v>
      </c>
      <c r="D152" s="130">
        <v>544.053</v>
      </c>
      <c r="E152" s="129" t="s">
        <v>195</v>
      </c>
      <c r="F152" s="129" t="s">
        <v>196</v>
      </c>
      <c r="G152" s="129" t="s">
        <v>198</v>
      </c>
      <c r="H152" s="130"/>
      <c r="J152" s="133">
        <v>531.30999999999995</v>
      </c>
      <c r="K152" s="133">
        <v>7.21</v>
      </c>
      <c r="L152" s="133">
        <v>3.1</v>
      </c>
      <c r="M152" s="133">
        <v>0.83</v>
      </c>
      <c r="N152" s="119">
        <f t="shared" si="7"/>
        <v>542.45000000000005</v>
      </c>
      <c r="O152" s="117">
        <f t="shared" si="8"/>
        <v>1.6029999999999518</v>
      </c>
      <c r="Q152" s="131"/>
      <c r="R152" s="133">
        <v>8.7799999999999994</v>
      </c>
      <c r="S152" s="133">
        <v>0.12</v>
      </c>
      <c r="T152" s="133">
        <v>7.0000000000000007E-2</v>
      </c>
      <c r="U152" s="133">
        <v>0.02</v>
      </c>
      <c r="V152" s="119">
        <f t="shared" si="6"/>
        <v>8.9899999999999984</v>
      </c>
    </row>
    <row r="153" spans="1:22" x14ac:dyDescent="0.2">
      <c r="A153" s="129" t="s">
        <v>194</v>
      </c>
      <c r="B153" s="129" t="s">
        <v>194</v>
      </c>
      <c r="C153" s="188">
        <v>44323.333339386576</v>
      </c>
      <c r="D153" s="130">
        <v>570.15599999999995</v>
      </c>
      <c r="E153" s="129" t="s">
        <v>195</v>
      </c>
      <c r="F153" s="129" t="s">
        <v>196</v>
      </c>
      <c r="G153" s="129" t="s">
        <v>198</v>
      </c>
      <c r="H153" s="130"/>
      <c r="J153" s="133">
        <v>546.91</v>
      </c>
      <c r="K153" s="133">
        <v>7.87</v>
      </c>
      <c r="L153" s="133">
        <v>3.16</v>
      </c>
      <c r="M153" s="133">
        <v>0.81</v>
      </c>
      <c r="N153" s="119">
        <f t="shared" si="7"/>
        <v>558.74999999999989</v>
      </c>
      <c r="O153" s="117">
        <f t="shared" si="8"/>
        <v>11.406000000000063</v>
      </c>
      <c r="Q153" s="131"/>
      <c r="R153" s="133">
        <v>9.66</v>
      </c>
      <c r="S153" s="133">
        <v>0.14000000000000001</v>
      </c>
      <c r="T153" s="133">
        <v>0.08</v>
      </c>
      <c r="U153" s="133">
        <v>0.02</v>
      </c>
      <c r="V153" s="119">
        <f t="shared" si="6"/>
        <v>9.9</v>
      </c>
    </row>
    <row r="154" spans="1:22" x14ac:dyDescent="0.2">
      <c r="A154" s="129" t="s">
        <v>194</v>
      </c>
      <c r="B154" s="129" t="s">
        <v>194</v>
      </c>
      <c r="C154" s="188">
        <v>44323.37500605324</v>
      </c>
      <c r="D154" s="130">
        <v>579.11599999999999</v>
      </c>
      <c r="E154" s="129" t="s">
        <v>195</v>
      </c>
      <c r="F154" s="129" t="s">
        <v>196</v>
      </c>
      <c r="G154" s="129" t="s">
        <v>198</v>
      </c>
      <c r="H154" s="130"/>
      <c r="J154" s="133">
        <v>562.23</v>
      </c>
      <c r="K154" s="133">
        <v>8.39</v>
      </c>
      <c r="L154" s="133">
        <v>3.23</v>
      </c>
      <c r="M154" s="133">
        <v>0.83</v>
      </c>
      <c r="N154" s="119">
        <f t="shared" si="7"/>
        <v>574.68000000000006</v>
      </c>
      <c r="O154" s="117">
        <f t="shared" si="8"/>
        <v>4.4359999999999218</v>
      </c>
      <c r="Q154" s="131"/>
      <c r="R154" s="133">
        <v>9.16</v>
      </c>
      <c r="S154" s="133">
        <v>0.14000000000000001</v>
      </c>
      <c r="T154" s="133">
        <v>7.0000000000000007E-2</v>
      </c>
      <c r="U154" s="133">
        <v>0.02</v>
      </c>
      <c r="V154" s="119">
        <f t="shared" si="6"/>
        <v>9.39</v>
      </c>
    </row>
    <row r="155" spans="1:22" x14ac:dyDescent="0.2">
      <c r="A155" s="129" t="s">
        <v>194</v>
      </c>
      <c r="B155" s="129" t="s">
        <v>194</v>
      </c>
      <c r="C155" s="188">
        <v>44323.416672719904</v>
      </c>
      <c r="D155" s="130">
        <v>572.17499999999995</v>
      </c>
      <c r="E155" s="129" t="s">
        <v>195</v>
      </c>
      <c r="F155" s="129" t="s">
        <v>196</v>
      </c>
      <c r="G155" s="129" t="s">
        <v>198</v>
      </c>
      <c r="H155" s="130"/>
      <c r="J155" s="133">
        <v>552.39</v>
      </c>
      <c r="K155" s="133">
        <v>8.27</v>
      </c>
      <c r="L155" s="133">
        <v>3.37</v>
      </c>
      <c r="M155" s="133">
        <v>0.83</v>
      </c>
      <c r="N155" s="119">
        <f t="shared" si="7"/>
        <v>564.86</v>
      </c>
      <c r="O155" s="117">
        <f t="shared" si="8"/>
        <v>7.3149999999999409</v>
      </c>
      <c r="Q155" s="131"/>
      <c r="R155" s="133">
        <v>8.67</v>
      </c>
      <c r="S155" s="133">
        <v>0.13</v>
      </c>
      <c r="T155" s="133">
        <v>7.0000000000000007E-2</v>
      </c>
      <c r="U155" s="133">
        <v>0.02</v>
      </c>
      <c r="V155" s="119">
        <f t="shared" si="6"/>
        <v>8.89</v>
      </c>
    </row>
    <row r="156" spans="1:22" x14ac:dyDescent="0.2">
      <c r="A156" s="129" t="s">
        <v>194</v>
      </c>
      <c r="B156" s="129" t="s">
        <v>194</v>
      </c>
      <c r="C156" s="188">
        <v>44323.458339386576</v>
      </c>
      <c r="D156" s="130">
        <v>569.94799999999998</v>
      </c>
      <c r="E156" s="129" t="s">
        <v>195</v>
      </c>
      <c r="F156" s="129" t="s">
        <v>196</v>
      </c>
      <c r="G156" s="129" t="s">
        <v>198</v>
      </c>
      <c r="H156" s="130"/>
      <c r="J156" s="133">
        <v>550.27</v>
      </c>
      <c r="K156" s="133">
        <v>8.3000000000000007</v>
      </c>
      <c r="L156" s="133">
        <v>3.38</v>
      </c>
      <c r="M156" s="133">
        <v>0.82</v>
      </c>
      <c r="N156" s="119">
        <f t="shared" si="7"/>
        <v>562.77</v>
      </c>
      <c r="O156" s="117">
        <f t="shared" si="8"/>
        <v>7.1779999999999973</v>
      </c>
      <c r="Q156" s="131"/>
      <c r="R156" s="133">
        <v>9.06</v>
      </c>
      <c r="S156" s="133">
        <v>0.14000000000000001</v>
      </c>
      <c r="T156" s="133">
        <v>0.08</v>
      </c>
      <c r="U156" s="133">
        <v>0.02</v>
      </c>
      <c r="V156" s="119">
        <f t="shared" si="6"/>
        <v>9.3000000000000007</v>
      </c>
    </row>
    <row r="157" spans="1:22" x14ac:dyDescent="0.2">
      <c r="A157" s="129" t="s">
        <v>194</v>
      </c>
      <c r="B157" s="129" t="s">
        <v>194</v>
      </c>
      <c r="C157" s="188">
        <v>44323.50000605324</v>
      </c>
      <c r="D157" s="130">
        <v>569.95699999999999</v>
      </c>
      <c r="E157" s="129" t="s">
        <v>195</v>
      </c>
      <c r="F157" s="129" t="s">
        <v>196</v>
      </c>
      <c r="G157" s="129" t="s">
        <v>198</v>
      </c>
      <c r="H157" s="130"/>
      <c r="J157" s="133">
        <v>548.08000000000004</v>
      </c>
      <c r="K157" s="133">
        <v>8.08</v>
      </c>
      <c r="L157" s="133">
        <v>3.25</v>
      </c>
      <c r="M157" s="133">
        <v>0.79</v>
      </c>
      <c r="N157" s="119">
        <f t="shared" si="7"/>
        <v>560.20000000000005</v>
      </c>
      <c r="O157" s="117">
        <f t="shared" si="8"/>
        <v>9.7569999999999482</v>
      </c>
      <c r="Q157" s="131"/>
      <c r="R157" s="133">
        <v>9.4600000000000009</v>
      </c>
      <c r="S157" s="133">
        <v>0.14000000000000001</v>
      </c>
      <c r="T157" s="133">
        <v>0.08</v>
      </c>
      <c r="U157" s="133">
        <v>0.02</v>
      </c>
      <c r="V157" s="119">
        <f t="shared" si="6"/>
        <v>9.7000000000000011</v>
      </c>
    </row>
    <row r="158" spans="1:22" x14ac:dyDescent="0.2">
      <c r="A158" s="129" t="s">
        <v>194</v>
      </c>
      <c r="B158" s="129" t="s">
        <v>194</v>
      </c>
      <c r="C158" s="188">
        <v>44323.541672719904</v>
      </c>
      <c r="D158" s="130">
        <v>558.49300000000005</v>
      </c>
      <c r="E158" s="129" t="s">
        <v>195</v>
      </c>
      <c r="F158" s="129" t="s">
        <v>196</v>
      </c>
      <c r="G158" s="129" t="s">
        <v>198</v>
      </c>
      <c r="H158" s="130"/>
      <c r="J158" s="133">
        <v>540.29</v>
      </c>
      <c r="K158" s="133">
        <v>7.88</v>
      </c>
      <c r="L158" s="133">
        <v>3.08</v>
      </c>
      <c r="M158" s="133">
        <v>0.77</v>
      </c>
      <c r="N158" s="119">
        <f t="shared" si="7"/>
        <v>552.02</v>
      </c>
      <c r="O158" s="117">
        <f t="shared" si="8"/>
        <v>6.47300000000007</v>
      </c>
      <c r="Q158" s="131"/>
      <c r="R158" s="133">
        <v>9.4600000000000009</v>
      </c>
      <c r="S158" s="133">
        <v>0.14000000000000001</v>
      </c>
      <c r="T158" s="133">
        <v>7.0000000000000007E-2</v>
      </c>
      <c r="U158" s="133">
        <v>0.02</v>
      </c>
      <c r="V158" s="119">
        <f t="shared" si="6"/>
        <v>9.6900000000000013</v>
      </c>
    </row>
    <row r="159" spans="1:22" x14ac:dyDescent="0.2">
      <c r="A159" s="129" t="s">
        <v>194</v>
      </c>
      <c r="B159" s="129" t="s">
        <v>194</v>
      </c>
      <c r="C159" s="188">
        <v>44323.583339386576</v>
      </c>
      <c r="D159" s="130">
        <v>551.69799999999998</v>
      </c>
      <c r="E159" s="129" t="s">
        <v>195</v>
      </c>
      <c r="F159" s="129" t="s">
        <v>196</v>
      </c>
      <c r="G159" s="129" t="s">
        <v>198</v>
      </c>
      <c r="H159" s="130"/>
      <c r="J159" s="133">
        <v>533.36</v>
      </c>
      <c r="K159" s="133">
        <v>8.15</v>
      </c>
      <c r="L159" s="133">
        <v>3.07</v>
      </c>
      <c r="M159" s="133">
        <v>0.77</v>
      </c>
      <c r="N159" s="119">
        <f t="shared" si="7"/>
        <v>545.35</v>
      </c>
      <c r="O159" s="117">
        <f t="shared" si="8"/>
        <v>6.3479999999999563</v>
      </c>
      <c r="Q159" s="131"/>
      <c r="R159" s="133">
        <v>9.65</v>
      </c>
      <c r="S159" s="133">
        <v>0.15</v>
      </c>
      <c r="T159" s="133">
        <v>0.08</v>
      </c>
      <c r="U159" s="133">
        <v>0.02</v>
      </c>
      <c r="V159" s="119">
        <f t="shared" si="6"/>
        <v>9.9</v>
      </c>
    </row>
    <row r="160" spans="1:22" x14ac:dyDescent="0.2">
      <c r="A160" s="129" t="s">
        <v>194</v>
      </c>
      <c r="B160" s="129" t="s">
        <v>194</v>
      </c>
      <c r="C160" s="188">
        <v>44323.62500605324</v>
      </c>
      <c r="D160" s="130">
        <v>542.48500000000001</v>
      </c>
      <c r="E160" s="129" t="s">
        <v>195</v>
      </c>
      <c r="F160" s="129" t="s">
        <v>196</v>
      </c>
      <c r="G160" s="129" t="s">
        <v>198</v>
      </c>
      <c r="H160" s="130"/>
      <c r="J160" s="133">
        <v>524.69000000000005</v>
      </c>
      <c r="K160" s="133">
        <v>7.59</v>
      </c>
      <c r="L160" s="133">
        <v>3.05</v>
      </c>
      <c r="M160" s="133">
        <v>0.78</v>
      </c>
      <c r="N160" s="119">
        <f t="shared" si="7"/>
        <v>536.11</v>
      </c>
      <c r="O160" s="117">
        <f t="shared" si="8"/>
        <v>6.375</v>
      </c>
      <c r="Q160" s="131"/>
      <c r="R160" s="133">
        <v>9.76</v>
      </c>
      <c r="S160" s="133">
        <v>0.14000000000000001</v>
      </c>
      <c r="T160" s="133">
        <v>0.08</v>
      </c>
      <c r="U160" s="133">
        <v>0.02</v>
      </c>
      <c r="V160" s="119">
        <f t="shared" si="6"/>
        <v>10</v>
      </c>
    </row>
    <row r="161" spans="1:22" x14ac:dyDescent="0.2">
      <c r="A161" s="129" t="s">
        <v>194</v>
      </c>
      <c r="B161" s="129" t="s">
        <v>194</v>
      </c>
      <c r="C161" s="188">
        <v>44323.666672719904</v>
      </c>
      <c r="D161" s="130">
        <v>537.54999999999995</v>
      </c>
      <c r="E161" s="129" t="s">
        <v>195</v>
      </c>
      <c r="F161" s="129" t="s">
        <v>196</v>
      </c>
      <c r="G161" s="129" t="s">
        <v>198</v>
      </c>
      <c r="H161" s="130"/>
      <c r="J161" s="133">
        <v>526.35</v>
      </c>
      <c r="K161" s="133">
        <v>7.22</v>
      </c>
      <c r="L161" s="133">
        <v>3.09</v>
      </c>
      <c r="M161" s="133">
        <v>0.77</v>
      </c>
      <c r="N161" s="119">
        <f t="shared" si="7"/>
        <v>537.43000000000006</v>
      </c>
      <c r="O161" s="117">
        <f t="shared" si="8"/>
        <v>0.11999999999989086</v>
      </c>
      <c r="Q161" s="131"/>
      <c r="R161" s="133">
        <v>8.7799999999999994</v>
      </c>
      <c r="S161" s="133">
        <v>0.12</v>
      </c>
      <c r="T161" s="133">
        <v>0.08</v>
      </c>
      <c r="U161" s="133">
        <v>0.02</v>
      </c>
      <c r="V161" s="119">
        <f t="shared" si="6"/>
        <v>8.9999999999999982</v>
      </c>
    </row>
    <row r="162" spans="1:22" x14ac:dyDescent="0.2">
      <c r="A162" s="129" t="s">
        <v>194</v>
      </c>
      <c r="B162" s="129" t="s">
        <v>194</v>
      </c>
      <c r="C162" s="188">
        <v>44323.708339386576</v>
      </c>
      <c r="D162" s="130">
        <v>535.21</v>
      </c>
      <c r="E162" s="129" t="s">
        <v>195</v>
      </c>
      <c r="F162" s="129" t="s">
        <v>196</v>
      </c>
      <c r="G162" s="129" t="s">
        <v>198</v>
      </c>
      <c r="H162" s="130"/>
      <c r="J162" s="133">
        <v>516.67999999999995</v>
      </c>
      <c r="K162" s="133">
        <v>7.37</v>
      </c>
      <c r="L162" s="133">
        <v>3.09</v>
      </c>
      <c r="M162" s="133">
        <v>0.79</v>
      </c>
      <c r="N162" s="119">
        <f t="shared" si="7"/>
        <v>527.92999999999995</v>
      </c>
      <c r="O162" s="117">
        <f t="shared" si="8"/>
        <v>7.2800000000000864</v>
      </c>
      <c r="Q162" s="131"/>
      <c r="R162" s="133">
        <v>9.0399999999999991</v>
      </c>
      <c r="S162" s="133">
        <v>0.13</v>
      </c>
      <c r="T162" s="133">
        <v>0.08</v>
      </c>
      <c r="U162" s="133">
        <v>0.02</v>
      </c>
      <c r="V162" s="119">
        <f t="shared" si="6"/>
        <v>9.27</v>
      </c>
    </row>
    <row r="163" spans="1:22" x14ac:dyDescent="0.2">
      <c r="A163" s="129" t="s">
        <v>194</v>
      </c>
      <c r="B163" s="129" t="s">
        <v>194</v>
      </c>
      <c r="C163" s="188">
        <v>44323.75000605324</v>
      </c>
      <c r="D163" s="130">
        <v>525.09799999999996</v>
      </c>
      <c r="E163" s="129" t="s">
        <v>195</v>
      </c>
      <c r="F163" s="129" t="s">
        <v>196</v>
      </c>
      <c r="G163" s="129" t="s">
        <v>198</v>
      </c>
      <c r="H163" s="130"/>
      <c r="J163" s="133">
        <v>506.16</v>
      </c>
      <c r="K163" s="133">
        <v>7.26</v>
      </c>
      <c r="L163" s="133">
        <v>3.07</v>
      </c>
      <c r="M163" s="133">
        <v>0.78</v>
      </c>
      <c r="N163" s="119">
        <f t="shared" si="7"/>
        <v>517.2700000000001</v>
      </c>
      <c r="O163" s="117">
        <f t="shared" si="8"/>
        <v>7.8279999999998608</v>
      </c>
      <c r="Q163" s="131"/>
      <c r="R163" s="133">
        <v>8.83</v>
      </c>
      <c r="S163" s="133">
        <v>0.13</v>
      </c>
      <c r="T163" s="133">
        <v>0.08</v>
      </c>
      <c r="U163" s="133">
        <v>0.02</v>
      </c>
      <c r="V163" s="119">
        <f t="shared" si="6"/>
        <v>9.06</v>
      </c>
    </row>
    <row r="164" spans="1:22" x14ac:dyDescent="0.2">
      <c r="A164" s="129" t="s">
        <v>194</v>
      </c>
      <c r="B164" s="129" t="s">
        <v>194</v>
      </c>
      <c r="C164" s="188">
        <v>44323.791672719904</v>
      </c>
      <c r="D164" s="130">
        <v>525.12099999999998</v>
      </c>
      <c r="E164" s="129" t="s">
        <v>195</v>
      </c>
      <c r="F164" s="129" t="s">
        <v>196</v>
      </c>
      <c r="G164" s="129" t="s">
        <v>198</v>
      </c>
      <c r="H164" s="130"/>
      <c r="J164" s="133">
        <v>506.08</v>
      </c>
      <c r="K164" s="133">
        <v>7.05</v>
      </c>
      <c r="L164" s="133">
        <v>2.96</v>
      </c>
      <c r="M164" s="133">
        <v>0.78</v>
      </c>
      <c r="N164" s="119">
        <f t="shared" si="7"/>
        <v>516.87</v>
      </c>
      <c r="O164" s="117">
        <f t="shared" si="8"/>
        <v>8.2509999999999764</v>
      </c>
      <c r="Q164" s="131"/>
      <c r="R164" s="133">
        <v>8.56</v>
      </c>
      <c r="S164" s="133">
        <v>0.12</v>
      </c>
      <c r="T164" s="133">
        <v>7.0000000000000007E-2</v>
      </c>
      <c r="U164" s="133">
        <v>0.02</v>
      </c>
      <c r="V164" s="119">
        <f t="shared" si="6"/>
        <v>8.77</v>
      </c>
    </row>
    <row r="165" spans="1:22" x14ac:dyDescent="0.2">
      <c r="A165" s="129" t="s">
        <v>194</v>
      </c>
      <c r="B165" s="129" t="s">
        <v>194</v>
      </c>
      <c r="C165" s="188">
        <v>44323.833339386576</v>
      </c>
      <c r="D165" s="130">
        <v>525.60400000000004</v>
      </c>
      <c r="E165" s="129" t="s">
        <v>195</v>
      </c>
      <c r="F165" s="129" t="s">
        <v>196</v>
      </c>
      <c r="G165" s="129" t="s">
        <v>198</v>
      </c>
      <c r="H165" s="130"/>
      <c r="J165" s="133">
        <v>506.86</v>
      </c>
      <c r="K165" s="133">
        <v>6.91</v>
      </c>
      <c r="L165" s="133">
        <v>2.93</v>
      </c>
      <c r="M165" s="133">
        <v>0.77</v>
      </c>
      <c r="N165" s="119">
        <f t="shared" si="7"/>
        <v>517.46999999999991</v>
      </c>
      <c r="O165" s="117">
        <f t="shared" si="8"/>
        <v>8.1340000000001282</v>
      </c>
      <c r="Q165" s="131"/>
      <c r="R165" s="133">
        <v>8.4600000000000009</v>
      </c>
      <c r="S165" s="133">
        <v>0.12</v>
      </c>
      <c r="T165" s="133">
        <v>7.0000000000000007E-2</v>
      </c>
      <c r="U165" s="133">
        <v>0.02</v>
      </c>
      <c r="V165" s="119">
        <f t="shared" si="6"/>
        <v>8.67</v>
      </c>
    </row>
    <row r="166" spans="1:22" x14ac:dyDescent="0.2">
      <c r="A166" s="129" t="s">
        <v>194</v>
      </c>
      <c r="B166" s="129" t="s">
        <v>194</v>
      </c>
      <c r="C166" s="188">
        <v>44323.87500605324</v>
      </c>
      <c r="D166" s="130">
        <v>545.99699999999996</v>
      </c>
      <c r="E166" s="129" t="s">
        <v>195</v>
      </c>
      <c r="F166" s="129" t="s">
        <v>196</v>
      </c>
      <c r="G166" s="129" t="s">
        <v>198</v>
      </c>
      <c r="H166" s="130"/>
      <c r="J166" s="133">
        <v>526.77</v>
      </c>
      <c r="K166" s="133">
        <v>7.59</v>
      </c>
      <c r="L166" s="133">
        <v>3.09</v>
      </c>
      <c r="M166" s="133">
        <v>0.78</v>
      </c>
      <c r="N166" s="119">
        <f t="shared" si="7"/>
        <v>538.23</v>
      </c>
      <c r="O166" s="117">
        <f t="shared" si="8"/>
        <v>7.7669999999999391</v>
      </c>
      <c r="Q166" s="131"/>
      <c r="R166" s="133">
        <v>8.68</v>
      </c>
      <c r="S166" s="133">
        <v>0.12</v>
      </c>
      <c r="T166" s="133">
        <v>7.0000000000000007E-2</v>
      </c>
      <c r="U166" s="133">
        <v>0.02</v>
      </c>
      <c r="V166" s="119">
        <f t="shared" si="6"/>
        <v>8.8899999999999988</v>
      </c>
    </row>
    <row r="167" spans="1:22" x14ac:dyDescent="0.2">
      <c r="A167" s="129" t="s">
        <v>194</v>
      </c>
      <c r="B167" s="129" t="s">
        <v>194</v>
      </c>
      <c r="C167" s="188">
        <v>44323.916672719904</v>
      </c>
      <c r="D167" s="130">
        <v>558.52300000000002</v>
      </c>
      <c r="E167" s="129" t="s">
        <v>195</v>
      </c>
      <c r="F167" s="129" t="s">
        <v>196</v>
      </c>
      <c r="G167" s="129" t="s">
        <v>198</v>
      </c>
      <c r="H167" s="130"/>
      <c r="J167" s="133">
        <v>538.99</v>
      </c>
      <c r="K167" s="133">
        <v>7.71</v>
      </c>
      <c r="L167" s="133">
        <v>3.2</v>
      </c>
      <c r="M167" s="133">
        <v>0.79</v>
      </c>
      <c r="N167" s="119">
        <f t="shared" si="7"/>
        <v>550.69000000000005</v>
      </c>
      <c r="O167" s="117">
        <f t="shared" si="8"/>
        <v>7.83299999999997</v>
      </c>
      <c r="Q167" s="131"/>
      <c r="R167" s="133">
        <v>8.48</v>
      </c>
      <c r="S167" s="133">
        <v>0.12</v>
      </c>
      <c r="T167" s="133">
        <v>7.0000000000000007E-2</v>
      </c>
      <c r="U167" s="133">
        <v>0.02</v>
      </c>
      <c r="V167" s="119">
        <f t="shared" si="6"/>
        <v>8.69</v>
      </c>
    </row>
    <row r="168" spans="1:22" x14ac:dyDescent="0.2">
      <c r="A168" s="129" t="s">
        <v>194</v>
      </c>
      <c r="B168" s="129" t="s">
        <v>194</v>
      </c>
      <c r="C168" s="188">
        <v>44323.958339386576</v>
      </c>
      <c r="D168" s="130">
        <v>541.93600000000004</v>
      </c>
      <c r="E168" s="129" t="s">
        <v>195</v>
      </c>
      <c r="F168" s="129" t="s">
        <v>196</v>
      </c>
      <c r="G168" s="129" t="s">
        <v>198</v>
      </c>
      <c r="H168" s="130"/>
      <c r="J168" s="133">
        <v>523</v>
      </c>
      <c r="K168" s="133">
        <v>7.29</v>
      </c>
      <c r="L168" s="133">
        <v>3.2</v>
      </c>
      <c r="M168" s="133">
        <v>0.79</v>
      </c>
      <c r="N168" s="119">
        <f t="shared" si="7"/>
        <v>534.28</v>
      </c>
      <c r="O168" s="117">
        <f t="shared" si="8"/>
        <v>7.6560000000000628</v>
      </c>
      <c r="Q168" s="131"/>
      <c r="R168" s="133">
        <v>8.7799999999999994</v>
      </c>
      <c r="S168" s="133">
        <v>0.12</v>
      </c>
      <c r="T168" s="133">
        <v>0.08</v>
      </c>
      <c r="U168" s="133">
        <v>0.02</v>
      </c>
      <c r="V168" s="119">
        <f t="shared" si="6"/>
        <v>8.9999999999999982</v>
      </c>
    </row>
    <row r="169" spans="1:22" x14ac:dyDescent="0.2">
      <c r="A169" s="129" t="s">
        <v>194</v>
      </c>
      <c r="B169" s="129" t="s">
        <v>194</v>
      </c>
      <c r="C169" s="188">
        <v>44324.00000605324</v>
      </c>
      <c r="D169" s="130">
        <v>521.65099999999995</v>
      </c>
      <c r="E169" s="129" t="s">
        <v>195</v>
      </c>
      <c r="F169" s="129" t="s">
        <v>196</v>
      </c>
      <c r="G169" s="129" t="s">
        <v>198</v>
      </c>
      <c r="H169" s="130"/>
      <c r="J169" s="133">
        <v>510.2</v>
      </c>
      <c r="K169" s="133">
        <v>6.47</v>
      </c>
      <c r="L169" s="133">
        <v>3.25</v>
      </c>
      <c r="M169" s="133">
        <v>0.77</v>
      </c>
      <c r="N169" s="119">
        <f t="shared" si="7"/>
        <v>520.68999999999994</v>
      </c>
      <c r="O169" s="117">
        <f t="shared" si="8"/>
        <v>0.96100000000001273</v>
      </c>
      <c r="Q169" s="131"/>
      <c r="R169" s="133">
        <v>8.18</v>
      </c>
      <c r="S169" s="133">
        <v>0.1</v>
      </c>
      <c r="T169" s="133">
        <v>0.08</v>
      </c>
      <c r="U169" s="133">
        <v>0.02</v>
      </c>
      <c r="V169" s="119">
        <f t="shared" si="6"/>
        <v>8.379999999999999</v>
      </c>
    </row>
    <row r="170" spans="1:22" x14ac:dyDescent="0.2">
      <c r="A170" s="129" t="s">
        <v>194</v>
      </c>
      <c r="B170" s="129" t="s">
        <v>194</v>
      </c>
      <c r="C170" s="188">
        <v>44324.041672719904</v>
      </c>
      <c r="D170" s="130">
        <v>506.43900000000002</v>
      </c>
      <c r="E170" s="129" t="s">
        <v>195</v>
      </c>
      <c r="F170" s="129" t="s">
        <v>196</v>
      </c>
      <c r="G170" s="129" t="s">
        <v>198</v>
      </c>
      <c r="H170" s="130"/>
      <c r="J170" s="133">
        <v>492.58</v>
      </c>
      <c r="K170" s="133">
        <v>5.98</v>
      </c>
      <c r="L170" s="133">
        <v>3.21</v>
      </c>
      <c r="M170" s="133">
        <v>0.79</v>
      </c>
      <c r="N170" s="119">
        <f t="shared" si="7"/>
        <v>502.56</v>
      </c>
      <c r="O170" s="117">
        <f t="shared" si="8"/>
        <v>3.8790000000000191</v>
      </c>
      <c r="Q170" s="131"/>
      <c r="R170" s="133">
        <v>7.45</v>
      </c>
      <c r="S170" s="133">
        <v>0.09</v>
      </c>
      <c r="T170" s="133">
        <v>7.0000000000000007E-2</v>
      </c>
      <c r="U170" s="133">
        <v>0.02</v>
      </c>
      <c r="V170" s="119">
        <f t="shared" si="6"/>
        <v>7.63</v>
      </c>
    </row>
    <row r="171" spans="1:22" x14ac:dyDescent="0.2">
      <c r="A171" s="129" t="s">
        <v>194</v>
      </c>
      <c r="B171" s="129" t="s">
        <v>194</v>
      </c>
      <c r="C171" s="188">
        <v>44324.083339386576</v>
      </c>
      <c r="D171" s="130">
        <v>493.05599999999998</v>
      </c>
      <c r="E171" s="129" t="s">
        <v>195</v>
      </c>
      <c r="F171" s="129" t="s">
        <v>196</v>
      </c>
      <c r="G171" s="129" t="s">
        <v>198</v>
      </c>
      <c r="H171" s="130"/>
      <c r="J171" s="133">
        <v>466.89</v>
      </c>
      <c r="K171" s="133">
        <v>5.9</v>
      </c>
      <c r="L171" s="133">
        <v>3.2</v>
      </c>
      <c r="M171" s="133">
        <v>0.78</v>
      </c>
      <c r="N171" s="119">
        <f t="shared" si="7"/>
        <v>476.76999999999992</v>
      </c>
      <c r="O171" s="117">
        <f t="shared" si="8"/>
        <v>16.286000000000058</v>
      </c>
      <c r="Q171" s="131"/>
      <c r="R171" s="133">
        <v>6.79</v>
      </c>
      <c r="S171" s="133">
        <v>0.09</v>
      </c>
      <c r="T171" s="133">
        <v>7.0000000000000007E-2</v>
      </c>
      <c r="U171" s="133">
        <v>0.02</v>
      </c>
      <c r="V171" s="119">
        <f t="shared" si="6"/>
        <v>6.97</v>
      </c>
    </row>
    <row r="172" spans="1:22" x14ac:dyDescent="0.2">
      <c r="A172" s="129" t="s">
        <v>194</v>
      </c>
      <c r="B172" s="129" t="s">
        <v>194</v>
      </c>
      <c r="C172" s="188">
        <v>44324.12500605324</v>
      </c>
      <c r="D172" s="130">
        <v>485.40499999999997</v>
      </c>
      <c r="E172" s="129" t="s">
        <v>195</v>
      </c>
      <c r="F172" s="129" t="s">
        <v>196</v>
      </c>
      <c r="G172" s="129" t="s">
        <v>198</v>
      </c>
      <c r="H172" s="130"/>
      <c r="J172" s="133">
        <v>460.2</v>
      </c>
      <c r="K172" s="133">
        <v>5.72</v>
      </c>
      <c r="L172" s="133">
        <v>3.19</v>
      </c>
      <c r="M172" s="133">
        <v>0.79</v>
      </c>
      <c r="N172" s="119">
        <f t="shared" si="7"/>
        <v>469.90000000000003</v>
      </c>
      <c r="O172" s="117">
        <f t="shared" si="8"/>
        <v>15.504999999999939</v>
      </c>
      <c r="Q172" s="131"/>
      <c r="R172" s="133">
        <v>6.5</v>
      </c>
      <c r="S172" s="133">
        <v>0.08</v>
      </c>
      <c r="T172" s="133">
        <v>7.0000000000000007E-2</v>
      </c>
      <c r="U172" s="133">
        <v>0.02</v>
      </c>
      <c r="V172" s="119">
        <f t="shared" si="6"/>
        <v>6.67</v>
      </c>
    </row>
    <row r="173" spans="1:22" x14ac:dyDescent="0.2">
      <c r="A173" s="129" t="s">
        <v>194</v>
      </c>
      <c r="B173" s="129" t="s">
        <v>194</v>
      </c>
      <c r="C173" s="188">
        <v>44324.166672719904</v>
      </c>
      <c r="D173" s="130">
        <v>483.88400000000001</v>
      </c>
      <c r="E173" s="129" t="s">
        <v>195</v>
      </c>
      <c r="F173" s="129" t="s">
        <v>196</v>
      </c>
      <c r="G173" s="129" t="s">
        <v>198</v>
      </c>
      <c r="H173" s="130"/>
      <c r="J173" s="133">
        <v>454.91</v>
      </c>
      <c r="K173" s="133">
        <v>5.64</v>
      </c>
      <c r="L173" s="133">
        <v>3.21</v>
      </c>
      <c r="M173" s="133">
        <v>0.78</v>
      </c>
      <c r="N173" s="119">
        <f t="shared" si="7"/>
        <v>464.53999999999996</v>
      </c>
      <c r="O173" s="117">
        <f t="shared" si="8"/>
        <v>19.344000000000051</v>
      </c>
      <c r="Q173" s="131"/>
      <c r="R173" s="133">
        <v>6.46</v>
      </c>
      <c r="S173" s="133">
        <v>0.08</v>
      </c>
      <c r="T173" s="133">
        <v>7.0000000000000007E-2</v>
      </c>
      <c r="U173" s="133">
        <v>0.02</v>
      </c>
      <c r="V173" s="119">
        <f t="shared" si="6"/>
        <v>6.63</v>
      </c>
    </row>
    <row r="174" spans="1:22" x14ac:dyDescent="0.2">
      <c r="A174" s="129" t="s">
        <v>194</v>
      </c>
      <c r="B174" s="129" t="s">
        <v>194</v>
      </c>
      <c r="C174" s="188">
        <v>44324.208339386576</v>
      </c>
      <c r="D174" s="130">
        <v>493.01100000000002</v>
      </c>
      <c r="E174" s="129" t="s">
        <v>195</v>
      </c>
      <c r="F174" s="129" t="s">
        <v>196</v>
      </c>
      <c r="G174" s="129" t="s">
        <v>198</v>
      </c>
      <c r="H174" s="130"/>
      <c r="J174" s="133">
        <v>461.58</v>
      </c>
      <c r="K174" s="133">
        <v>5.76</v>
      </c>
      <c r="L174" s="133">
        <v>3.35</v>
      </c>
      <c r="M174" s="133">
        <v>0.82</v>
      </c>
      <c r="N174" s="119">
        <f t="shared" si="7"/>
        <v>471.51</v>
      </c>
      <c r="O174" s="117">
        <f t="shared" si="8"/>
        <v>21.501000000000033</v>
      </c>
      <c r="Q174" s="131"/>
      <c r="R174" s="133">
        <v>6.43</v>
      </c>
      <c r="S174" s="133">
        <v>0.08</v>
      </c>
      <c r="T174" s="133">
        <v>7.0000000000000007E-2</v>
      </c>
      <c r="U174" s="133">
        <v>0.02</v>
      </c>
      <c r="V174" s="119">
        <f t="shared" si="6"/>
        <v>6.6</v>
      </c>
    </row>
    <row r="175" spans="1:22" x14ac:dyDescent="0.2">
      <c r="A175" s="129" t="s">
        <v>194</v>
      </c>
      <c r="B175" s="129" t="s">
        <v>194</v>
      </c>
      <c r="C175" s="188">
        <v>44324.25000605324</v>
      </c>
      <c r="D175" s="130">
        <v>501.85300000000001</v>
      </c>
      <c r="E175" s="129" t="s">
        <v>195</v>
      </c>
      <c r="F175" s="129" t="s">
        <v>196</v>
      </c>
      <c r="G175" s="129" t="s">
        <v>198</v>
      </c>
      <c r="H175" s="130"/>
      <c r="J175" s="133">
        <v>469.56</v>
      </c>
      <c r="K175" s="133">
        <v>6.07</v>
      </c>
      <c r="L175" s="133">
        <v>3.36</v>
      </c>
      <c r="M175" s="133">
        <v>0.85</v>
      </c>
      <c r="N175" s="119">
        <f t="shared" si="7"/>
        <v>479.84000000000003</v>
      </c>
      <c r="O175" s="117">
        <f t="shared" si="8"/>
        <v>22.012999999999977</v>
      </c>
      <c r="Q175" s="131"/>
      <c r="R175" s="133">
        <v>6.62</v>
      </c>
      <c r="S175" s="133">
        <v>0.09</v>
      </c>
      <c r="T175" s="133">
        <v>7.0000000000000007E-2</v>
      </c>
      <c r="U175" s="133">
        <v>0.02</v>
      </c>
      <c r="V175" s="119">
        <f t="shared" si="6"/>
        <v>6.8</v>
      </c>
    </row>
    <row r="176" spans="1:22" x14ac:dyDescent="0.2">
      <c r="A176" s="129" t="s">
        <v>194</v>
      </c>
      <c r="B176" s="129" t="s">
        <v>194</v>
      </c>
      <c r="C176" s="188">
        <v>44324.291672719904</v>
      </c>
      <c r="D176" s="130">
        <v>509.09100000000001</v>
      </c>
      <c r="E176" s="129" t="s">
        <v>195</v>
      </c>
      <c r="F176" s="129" t="s">
        <v>196</v>
      </c>
      <c r="G176" s="129" t="s">
        <v>198</v>
      </c>
      <c r="H176" s="130"/>
      <c r="J176" s="133">
        <v>476.33</v>
      </c>
      <c r="K176" s="133">
        <v>6.36</v>
      </c>
      <c r="L176" s="133">
        <v>3.18</v>
      </c>
      <c r="M176" s="133">
        <v>0.85</v>
      </c>
      <c r="N176" s="119">
        <f t="shared" si="7"/>
        <v>486.72</v>
      </c>
      <c r="O176" s="117">
        <f t="shared" si="8"/>
        <v>22.370999999999981</v>
      </c>
      <c r="Q176" s="131"/>
      <c r="R176" s="133">
        <v>7</v>
      </c>
      <c r="S176" s="133">
        <v>0.09</v>
      </c>
      <c r="T176" s="133">
        <v>7.0000000000000007E-2</v>
      </c>
      <c r="U176" s="133">
        <v>0.02</v>
      </c>
      <c r="V176" s="119">
        <f t="shared" si="6"/>
        <v>7.18</v>
      </c>
    </row>
    <row r="177" spans="1:22" x14ac:dyDescent="0.2">
      <c r="A177" s="129" t="s">
        <v>194</v>
      </c>
      <c r="B177" s="129" t="s">
        <v>194</v>
      </c>
      <c r="C177" s="188">
        <v>44324.333339386576</v>
      </c>
      <c r="D177" s="130">
        <v>522.87</v>
      </c>
      <c r="E177" s="129" t="s">
        <v>195</v>
      </c>
      <c r="F177" s="129" t="s">
        <v>196</v>
      </c>
      <c r="G177" s="129" t="s">
        <v>198</v>
      </c>
      <c r="H177" s="130"/>
      <c r="J177" s="133">
        <v>491.65</v>
      </c>
      <c r="K177" s="133">
        <v>7</v>
      </c>
      <c r="L177" s="133">
        <v>3.12</v>
      </c>
      <c r="M177" s="133">
        <v>0.85</v>
      </c>
      <c r="N177" s="119">
        <f t="shared" si="7"/>
        <v>502.62</v>
      </c>
      <c r="O177" s="117">
        <f t="shared" si="8"/>
        <v>20.25</v>
      </c>
      <c r="Q177" s="131"/>
      <c r="R177" s="133">
        <v>7.13</v>
      </c>
      <c r="S177" s="133">
        <v>0.1</v>
      </c>
      <c r="T177" s="133">
        <v>7.0000000000000007E-2</v>
      </c>
      <c r="U177" s="133">
        <v>0.02</v>
      </c>
      <c r="V177" s="119">
        <f t="shared" si="6"/>
        <v>7.3199999999999994</v>
      </c>
    </row>
    <row r="178" spans="1:22" x14ac:dyDescent="0.2">
      <c r="A178" s="129" t="s">
        <v>194</v>
      </c>
      <c r="B178" s="129" t="s">
        <v>194</v>
      </c>
      <c r="C178" s="188">
        <v>44324.37500605324</v>
      </c>
      <c r="D178" s="130">
        <v>533.37400000000002</v>
      </c>
      <c r="E178" s="129" t="s">
        <v>195</v>
      </c>
      <c r="F178" s="129" t="s">
        <v>196</v>
      </c>
      <c r="G178" s="129" t="s">
        <v>198</v>
      </c>
      <c r="H178" s="130"/>
      <c r="J178" s="133">
        <v>502.94</v>
      </c>
      <c r="K178" s="133">
        <v>7.2</v>
      </c>
      <c r="L178" s="133">
        <v>3.23</v>
      </c>
      <c r="M178" s="133">
        <v>0.84</v>
      </c>
      <c r="N178" s="119">
        <f t="shared" si="7"/>
        <v>514.21</v>
      </c>
      <c r="O178" s="117">
        <f t="shared" si="8"/>
        <v>19.163999999999987</v>
      </c>
      <c r="Q178" s="131"/>
      <c r="R178" s="133">
        <v>7.15</v>
      </c>
      <c r="S178" s="133">
        <v>0.1</v>
      </c>
      <c r="T178" s="133">
        <v>7.0000000000000007E-2</v>
      </c>
      <c r="U178" s="133">
        <v>0.02</v>
      </c>
      <c r="V178" s="119">
        <f t="shared" si="6"/>
        <v>7.34</v>
      </c>
    </row>
    <row r="179" spans="1:22" x14ac:dyDescent="0.2">
      <c r="A179" s="129" t="s">
        <v>194</v>
      </c>
      <c r="B179" s="129" t="s">
        <v>194</v>
      </c>
      <c r="C179" s="188">
        <v>44324.416672719904</v>
      </c>
      <c r="D179" s="130">
        <v>538.48099999999999</v>
      </c>
      <c r="E179" s="129" t="s">
        <v>195</v>
      </c>
      <c r="F179" s="129" t="s">
        <v>196</v>
      </c>
      <c r="G179" s="129" t="s">
        <v>198</v>
      </c>
      <c r="H179" s="130"/>
      <c r="J179" s="133">
        <v>515.57000000000005</v>
      </c>
      <c r="K179" s="133">
        <v>7.21</v>
      </c>
      <c r="L179" s="133">
        <v>3.32</v>
      </c>
      <c r="M179" s="133">
        <v>0.87</v>
      </c>
      <c r="N179" s="119">
        <f t="shared" si="7"/>
        <v>526.97000000000014</v>
      </c>
      <c r="O179" s="117">
        <f t="shared" si="8"/>
        <v>11.510999999999854</v>
      </c>
      <c r="Q179" s="131"/>
      <c r="R179" s="133">
        <v>7.14</v>
      </c>
      <c r="S179" s="133">
        <v>0.1</v>
      </c>
      <c r="T179" s="133">
        <v>7.0000000000000007E-2</v>
      </c>
      <c r="U179" s="133">
        <v>0.02</v>
      </c>
      <c r="V179" s="119">
        <f t="shared" si="6"/>
        <v>7.3299999999999992</v>
      </c>
    </row>
    <row r="180" spans="1:22" x14ac:dyDescent="0.2">
      <c r="A180" s="129" t="s">
        <v>194</v>
      </c>
      <c r="B180" s="129" t="s">
        <v>194</v>
      </c>
      <c r="C180" s="188">
        <v>44324.458339386576</v>
      </c>
      <c r="D180" s="130">
        <v>534.07100000000003</v>
      </c>
      <c r="E180" s="129" t="s">
        <v>195</v>
      </c>
      <c r="F180" s="129" t="s">
        <v>196</v>
      </c>
      <c r="G180" s="129" t="s">
        <v>198</v>
      </c>
      <c r="H180" s="130"/>
      <c r="J180" s="133">
        <v>511.33</v>
      </c>
      <c r="K180" s="133">
        <v>7.09</v>
      </c>
      <c r="L180" s="133">
        <v>3.28</v>
      </c>
      <c r="M180" s="133">
        <v>0.85</v>
      </c>
      <c r="N180" s="119">
        <f t="shared" si="7"/>
        <v>522.54999999999995</v>
      </c>
      <c r="O180" s="117">
        <f t="shared" si="8"/>
        <v>11.521000000000072</v>
      </c>
      <c r="Q180" s="131"/>
      <c r="R180" s="133">
        <v>6.66</v>
      </c>
      <c r="S180" s="133">
        <v>0.09</v>
      </c>
      <c r="T180" s="133">
        <v>0.06</v>
      </c>
      <c r="U180" s="133">
        <v>0.02</v>
      </c>
      <c r="V180" s="119">
        <f t="shared" si="6"/>
        <v>6.8299999999999992</v>
      </c>
    </row>
    <row r="181" spans="1:22" x14ac:dyDescent="0.2">
      <c r="A181" s="129" t="s">
        <v>194</v>
      </c>
      <c r="B181" s="129" t="s">
        <v>194</v>
      </c>
      <c r="C181" s="188">
        <v>44324.50000605324</v>
      </c>
      <c r="D181" s="130">
        <v>523.14</v>
      </c>
      <c r="E181" s="129" t="s">
        <v>195</v>
      </c>
      <c r="F181" s="129" t="s">
        <v>196</v>
      </c>
      <c r="G181" s="129" t="s">
        <v>198</v>
      </c>
      <c r="H181" s="130"/>
      <c r="J181" s="133">
        <v>494.29</v>
      </c>
      <c r="K181" s="133">
        <v>6.8</v>
      </c>
      <c r="L181" s="133">
        <v>3.15</v>
      </c>
      <c r="M181" s="133">
        <v>0.84</v>
      </c>
      <c r="N181" s="119">
        <f t="shared" si="7"/>
        <v>505.08</v>
      </c>
      <c r="O181" s="117">
        <f t="shared" si="8"/>
        <v>18.060000000000002</v>
      </c>
      <c r="Q181" s="131"/>
      <c r="R181" s="133">
        <v>6.37</v>
      </c>
      <c r="S181" s="133">
        <v>0.09</v>
      </c>
      <c r="T181" s="133">
        <v>0.06</v>
      </c>
      <c r="U181" s="133">
        <v>0.02</v>
      </c>
      <c r="V181" s="119">
        <f t="shared" si="6"/>
        <v>6.5399999999999991</v>
      </c>
    </row>
    <row r="182" spans="1:22" x14ac:dyDescent="0.2">
      <c r="A182" s="129" t="s">
        <v>194</v>
      </c>
      <c r="B182" s="129" t="s">
        <v>194</v>
      </c>
      <c r="C182" s="188">
        <v>44324.541672719904</v>
      </c>
      <c r="D182" s="130">
        <v>509.60300000000001</v>
      </c>
      <c r="E182" s="129" t="s">
        <v>195</v>
      </c>
      <c r="F182" s="129" t="s">
        <v>196</v>
      </c>
      <c r="G182" s="129" t="s">
        <v>198</v>
      </c>
      <c r="H182" s="130"/>
      <c r="J182" s="133">
        <v>481.61</v>
      </c>
      <c r="K182" s="133">
        <v>6.58</v>
      </c>
      <c r="L182" s="133">
        <v>3.11</v>
      </c>
      <c r="M182" s="133">
        <v>0.85</v>
      </c>
      <c r="N182" s="119">
        <f t="shared" si="7"/>
        <v>492.15000000000003</v>
      </c>
      <c r="O182" s="117">
        <f t="shared" si="8"/>
        <v>17.452999999999975</v>
      </c>
      <c r="Q182" s="131"/>
      <c r="R182" s="133">
        <v>6.19</v>
      </c>
      <c r="S182" s="133">
        <v>0.09</v>
      </c>
      <c r="T182" s="133">
        <v>0.06</v>
      </c>
      <c r="U182" s="133">
        <v>0.02</v>
      </c>
      <c r="V182" s="119">
        <f t="shared" si="6"/>
        <v>6.3599999999999994</v>
      </c>
    </row>
    <row r="183" spans="1:22" x14ac:dyDescent="0.2">
      <c r="A183" s="129" t="s">
        <v>194</v>
      </c>
      <c r="B183" s="129" t="s">
        <v>194</v>
      </c>
      <c r="C183" s="188">
        <v>44324.583339386576</v>
      </c>
      <c r="D183" s="130">
        <v>504.39</v>
      </c>
      <c r="E183" s="129" t="s">
        <v>195</v>
      </c>
      <c r="F183" s="129" t="s">
        <v>196</v>
      </c>
      <c r="G183" s="129" t="s">
        <v>198</v>
      </c>
      <c r="H183" s="130"/>
      <c r="J183" s="133">
        <v>487.35</v>
      </c>
      <c r="K183" s="133">
        <v>6.32</v>
      </c>
      <c r="L183" s="133">
        <v>3.1</v>
      </c>
      <c r="M183" s="133">
        <v>0.85</v>
      </c>
      <c r="N183" s="119">
        <f t="shared" si="7"/>
        <v>497.62000000000006</v>
      </c>
      <c r="O183" s="117">
        <f t="shared" si="8"/>
        <v>6.769999999999925</v>
      </c>
      <c r="Q183" s="131"/>
      <c r="R183" s="133">
        <v>6.13</v>
      </c>
      <c r="S183" s="133">
        <v>0.08</v>
      </c>
      <c r="T183" s="133">
        <v>0.06</v>
      </c>
      <c r="U183" s="133">
        <v>0.02</v>
      </c>
      <c r="V183" s="119">
        <f t="shared" si="6"/>
        <v>6.2899999999999991</v>
      </c>
    </row>
    <row r="184" spans="1:22" x14ac:dyDescent="0.2">
      <c r="A184" s="129" t="s">
        <v>194</v>
      </c>
      <c r="B184" s="129" t="s">
        <v>194</v>
      </c>
      <c r="C184" s="188">
        <v>44324.62500605324</v>
      </c>
      <c r="D184" s="130">
        <v>501.22199999999998</v>
      </c>
      <c r="E184" s="129" t="s">
        <v>195</v>
      </c>
      <c r="F184" s="129" t="s">
        <v>196</v>
      </c>
      <c r="G184" s="129" t="s">
        <v>198</v>
      </c>
      <c r="H184" s="130"/>
      <c r="J184" s="133">
        <v>491.06</v>
      </c>
      <c r="K184" s="133">
        <v>6.09</v>
      </c>
      <c r="L184" s="133">
        <v>3.15</v>
      </c>
      <c r="M184" s="133">
        <v>0.84</v>
      </c>
      <c r="N184" s="119">
        <f t="shared" si="7"/>
        <v>501.13999999999993</v>
      </c>
      <c r="O184" s="117">
        <f t="shared" si="8"/>
        <v>8.2000000000050477E-2</v>
      </c>
      <c r="Q184" s="131"/>
      <c r="R184" s="133">
        <v>6.21</v>
      </c>
      <c r="S184" s="133">
        <v>0.08</v>
      </c>
      <c r="T184" s="133">
        <v>0.06</v>
      </c>
      <c r="U184" s="133">
        <v>0.02</v>
      </c>
      <c r="V184" s="119">
        <f t="shared" si="6"/>
        <v>6.3699999999999992</v>
      </c>
    </row>
    <row r="185" spans="1:22" x14ac:dyDescent="0.2">
      <c r="A185" s="129" t="s">
        <v>194</v>
      </c>
      <c r="B185" s="129" t="s">
        <v>194</v>
      </c>
      <c r="C185" s="188">
        <v>44324.666672719904</v>
      </c>
      <c r="D185" s="130">
        <v>497.38600000000002</v>
      </c>
      <c r="E185" s="129" t="s">
        <v>195</v>
      </c>
      <c r="F185" s="129" t="s">
        <v>196</v>
      </c>
      <c r="G185" s="129" t="s">
        <v>198</v>
      </c>
      <c r="H185" s="130"/>
      <c r="J185" s="133">
        <v>487.12</v>
      </c>
      <c r="K185" s="133">
        <v>5.95</v>
      </c>
      <c r="L185" s="133">
        <v>3.23</v>
      </c>
      <c r="M185" s="133">
        <v>0.83</v>
      </c>
      <c r="N185" s="119">
        <f t="shared" si="7"/>
        <v>497.13</v>
      </c>
      <c r="O185" s="117">
        <f t="shared" si="8"/>
        <v>0.25600000000002865</v>
      </c>
      <c r="Q185" s="131"/>
      <c r="R185" s="133">
        <v>6.12</v>
      </c>
      <c r="S185" s="133">
        <v>7.0000000000000007E-2</v>
      </c>
      <c r="T185" s="133">
        <v>0.06</v>
      </c>
      <c r="U185" s="133">
        <v>0.02</v>
      </c>
      <c r="V185" s="119">
        <f t="shared" si="6"/>
        <v>6.27</v>
      </c>
    </row>
    <row r="186" spans="1:22" x14ac:dyDescent="0.2">
      <c r="A186" s="129" t="s">
        <v>194</v>
      </c>
      <c r="B186" s="129" t="s">
        <v>194</v>
      </c>
      <c r="C186" s="188">
        <v>44324.708339386576</v>
      </c>
      <c r="D186" s="130">
        <v>500.71800000000002</v>
      </c>
      <c r="E186" s="129" t="s">
        <v>195</v>
      </c>
      <c r="F186" s="129" t="s">
        <v>196</v>
      </c>
      <c r="G186" s="129" t="s">
        <v>198</v>
      </c>
      <c r="H186" s="130"/>
      <c r="J186" s="133">
        <v>490.17</v>
      </c>
      <c r="K186" s="133">
        <v>5.99</v>
      </c>
      <c r="L186" s="133">
        <v>3.23</v>
      </c>
      <c r="M186" s="133">
        <v>0.84</v>
      </c>
      <c r="N186" s="119">
        <f t="shared" si="7"/>
        <v>500.23</v>
      </c>
      <c r="O186" s="117">
        <f t="shared" si="8"/>
        <v>0.48799999999999955</v>
      </c>
      <c r="Q186" s="131"/>
      <c r="R186" s="133">
        <v>6.21</v>
      </c>
      <c r="S186" s="133">
        <v>0.08</v>
      </c>
      <c r="T186" s="133">
        <v>7.0000000000000007E-2</v>
      </c>
      <c r="U186" s="133">
        <v>0.02</v>
      </c>
      <c r="V186" s="119">
        <f t="shared" si="6"/>
        <v>6.38</v>
      </c>
    </row>
    <row r="187" spans="1:22" x14ac:dyDescent="0.2">
      <c r="A187" s="129" t="s">
        <v>194</v>
      </c>
      <c r="B187" s="129" t="s">
        <v>194</v>
      </c>
      <c r="C187" s="188">
        <v>44324.75000605324</v>
      </c>
      <c r="D187" s="130">
        <v>500.72500000000002</v>
      </c>
      <c r="E187" s="129" t="s">
        <v>195</v>
      </c>
      <c r="F187" s="129" t="s">
        <v>196</v>
      </c>
      <c r="G187" s="129" t="s">
        <v>198</v>
      </c>
      <c r="H187" s="130"/>
      <c r="J187" s="133">
        <v>489.83</v>
      </c>
      <c r="K187" s="133">
        <v>6.03</v>
      </c>
      <c r="L187" s="133">
        <v>3.1</v>
      </c>
      <c r="M187" s="133">
        <v>0.84</v>
      </c>
      <c r="N187" s="119">
        <f t="shared" si="7"/>
        <v>499.79999999999995</v>
      </c>
      <c r="O187" s="117">
        <f t="shared" si="8"/>
        <v>0.92500000000006821</v>
      </c>
      <c r="Q187" s="131"/>
      <c r="R187" s="133">
        <v>6.12</v>
      </c>
      <c r="S187" s="133">
        <v>7.0000000000000007E-2</v>
      </c>
      <c r="T187" s="133">
        <v>0.06</v>
      </c>
      <c r="U187" s="133">
        <v>0.02</v>
      </c>
      <c r="V187" s="119">
        <f t="shared" si="6"/>
        <v>6.27</v>
      </c>
    </row>
    <row r="188" spans="1:22" x14ac:dyDescent="0.2">
      <c r="A188" s="129" t="s">
        <v>194</v>
      </c>
      <c r="B188" s="129" t="s">
        <v>194</v>
      </c>
      <c r="C188" s="188">
        <v>44324.791672719904</v>
      </c>
      <c r="D188" s="130">
        <v>508.334</v>
      </c>
      <c r="E188" s="129" t="s">
        <v>195</v>
      </c>
      <c r="F188" s="129" t="s">
        <v>196</v>
      </c>
      <c r="G188" s="129" t="s">
        <v>198</v>
      </c>
      <c r="H188" s="130"/>
      <c r="J188" s="133">
        <v>497.23</v>
      </c>
      <c r="K188" s="133">
        <v>5.95</v>
      </c>
      <c r="L188" s="133">
        <v>3.04</v>
      </c>
      <c r="M188" s="133">
        <v>0.84</v>
      </c>
      <c r="N188" s="119">
        <f t="shared" si="7"/>
        <v>507.06</v>
      </c>
      <c r="O188" s="117">
        <f t="shared" si="8"/>
        <v>1.2740000000000009</v>
      </c>
      <c r="Q188" s="131"/>
      <c r="R188" s="133">
        <v>6.13</v>
      </c>
      <c r="S188" s="133">
        <v>7.0000000000000007E-2</v>
      </c>
      <c r="T188" s="133">
        <v>0.06</v>
      </c>
      <c r="U188" s="133">
        <v>0.02</v>
      </c>
      <c r="V188" s="119">
        <f t="shared" si="6"/>
        <v>6.2799999999999994</v>
      </c>
    </row>
    <row r="189" spans="1:22" x14ac:dyDescent="0.2">
      <c r="A189" s="129" t="s">
        <v>194</v>
      </c>
      <c r="B189" s="129" t="s">
        <v>194</v>
      </c>
      <c r="C189" s="188">
        <v>44324.833339386576</v>
      </c>
      <c r="D189" s="130">
        <v>508.09899999999999</v>
      </c>
      <c r="E189" s="129" t="s">
        <v>195</v>
      </c>
      <c r="F189" s="129" t="s">
        <v>196</v>
      </c>
      <c r="G189" s="129" t="s">
        <v>198</v>
      </c>
      <c r="H189" s="130"/>
      <c r="J189" s="133">
        <v>485.65</v>
      </c>
      <c r="K189" s="133">
        <v>6.08</v>
      </c>
      <c r="L189" s="133">
        <v>3.05</v>
      </c>
      <c r="M189" s="133">
        <v>0.83</v>
      </c>
      <c r="N189" s="119">
        <f t="shared" si="7"/>
        <v>495.60999999999996</v>
      </c>
      <c r="O189" s="117">
        <f t="shared" si="8"/>
        <v>12.489000000000033</v>
      </c>
      <c r="Q189" s="131"/>
      <c r="R189" s="133">
        <v>6.72</v>
      </c>
      <c r="S189" s="133">
        <v>0.08</v>
      </c>
      <c r="T189" s="133">
        <v>0.06</v>
      </c>
      <c r="U189" s="133">
        <v>0.02</v>
      </c>
      <c r="V189" s="119">
        <f t="shared" si="6"/>
        <v>6.879999999999999</v>
      </c>
    </row>
    <row r="190" spans="1:22" x14ac:dyDescent="0.2">
      <c r="A190" s="129" t="s">
        <v>194</v>
      </c>
      <c r="B190" s="129" t="s">
        <v>194</v>
      </c>
      <c r="C190" s="188">
        <v>44324.87500605324</v>
      </c>
      <c r="D190" s="130">
        <v>523.86699999999996</v>
      </c>
      <c r="E190" s="129" t="s">
        <v>195</v>
      </c>
      <c r="F190" s="129" t="s">
        <v>196</v>
      </c>
      <c r="G190" s="129" t="s">
        <v>198</v>
      </c>
      <c r="H190" s="130"/>
      <c r="J190" s="133">
        <v>499.8</v>
      </c>
      <c r="K190" s="133">
        <v>6.57</v>
      </c>
      <c r="L190" s="133">
        <v>3.16</v>
      </c>
      <c r="M190" s="133">
        <v>0.85</v>
      </c>
      <c r="N190" s="119">
        <f t="shared" si="7"/>
        <v>510.38000000000005</v>
      </c>
      <c r="O190" s="117">
        <f t="shared" si="8"/>
        <v>13.48699999999991</v>
      </c>
      <c r="Q190" s="131"/>
      <c r="R190" s="133">
        <v>7.6</v>
      </c>
      <c r="S190" s="133">
        <v>0.1</v>
      </c>
      <c r="T190" s="133">
        <v>7.0000000000000007E-2</v>
      </c>
      <c r="U190" s="133">
        <v>0.02</v>
      </c>
      <c r="V190" s="119">
        <f t="shared" si="6"/>
        <v>7.7899999999999991</v>
      </c>
    </row>
    <row r="191" spans="1:22" x14ac:dyDescent="0.2">
      <c r="A191" s="129" t="s">
        <v>194</v>
      </c>
      <c r="B191" s="129" t="s">
        <v>194</v>
      </c>
      <c r="C191" s="188">
        <v>44324.916672719904</v>
      </c>
      <c r="D191" s="130">
        <v>533.21199999999999</v>
      </c>
      <c r="E191" s="129" t="s">
        <v>195</v>
      </c>
      <c r="F191" s="129" t="s">
        <v>196</v>
      </c>
      <c r="G191" s="129" t="s">
        <v>198</v>
      </c>
      <c r="H191" s="130"/>
      <c r="J191" s="133">
        <v>508.81</v>
      </c>
      <c r="K191" s="133">
        <v>6.74</v>
      </c>
      <c r="L191" s="133">
        <v>3.33</v>
      </c>
      <c r="M191" s="133">
        <v>0.85</v>
      </c>
      <c r="N191" s="119">
        <f t="shared" si="7"/>
        <v>519.73</v>
      </c>
      <c r="O191" s="117">
        <f t="shared" si="8"/>
        <v>13.481999999999971</v>
      </c>
      <c r="Q191" s="131"/>
      <c r="R191" s="133">
        <v>7.8</v>
      </c>
      <c r="S191" s="133">
        <v>0.1</v>
      </c>
      <c r="T191" s="133">
        <v>7.0000000000000007E-2</v>
      </c>
      <c r="U191" s="133">
        <v>0.02</v>
      </c>
      <c r="V191" s="119">
        <f t="shared" si="6"/>
        <v>7.9899999999999993</v>
      </c>
    </row>
    <row r="192" spans="1:22" x14ac:dyDescent="0.2">
      <c r="A192" s="129" t="s">
        <v>194</v>
      </c>
      <c r="B192" s="129" t="s">
        <v>194</v>
      </c>
      <c r="C192" s="188">
        <v>44324.958339386576</v>
      </c>
      <c r="D192" s="130">
        <v>513.55899999999997</v>
      </c>
      <c r="E192" s="129" t="s">
        <v>195</v>
      </c>
      <c r="F192" s="129" t="s">
        <v>196</v>
      </c>
      <c r="G192" s="129" t="s">
        <v>198</v>
      </c>
      <c r="H192" s="130"/>
      <c r="J192" s="133">
        <v>489.2</v>
      </c>
      <c r="K192" s="133">
        <v>6.42</v>
      </c>
      <c r="L192" s="133">
        <v>3.3</v>
      </c>
      <c r="M192" s="133">
        <v>0.84</v>
      </c>
      <c r="N192" s="119">
        <f t="shared" si="7"/>
        <v>499.76</v>
      </c>
      <c r="O192" s="117">
        <f t="shared" si="8"/>
        <v>13.798999999999978</v>
      </c>
      <c r="Q192" s="131"/>
      <c r="R192" s="133">
        <v>7.21</v>
      </c>
      <c r="S192" s="133">
        <v>0.1</v>
      </c>
      <c r="T192" s="133">
        <v>7.0000000000000007E-2</v>
      </c>
      <c r="U192" s="133">
        <v>0.02</v>
      </c>
      <c r="V192" s="119">
        <f t="shared" si="6"/>
        <v>7.3999999999999995</v>
      </c>
    </row>
    <row r="193" spans="1:22" x14ac:dyDescent="0.2">
      <c r="A193" s="129" t="s">
        <v>194</v>
      </c>
      <c r="B193" s="129" t="s">
        <v>194</v>
      </c>
      <c r="C193" s="188">
        <v>44325.00000605324</v>
      </c>
      <c r="D193" s="130">
        <v>494.60300000000001</v>
      </c>
      <c r="E193" s="129" t="s">
        <v>195</v>
      </c>
      <c r="F193" s="129" t="s">
        <v>196</v>
      </c>
      <c r="G193" s="129" t="s">
        <v>198</v>
      </c>
      <c r="H193" s="130"/>
      <c r="J193" s="133">
        <v>471.09</v>
      </c>
      <c r="K193" s="133">
        <v>6.05</v>
      </c>
      <c r="L193" s="133">
        <v>3.19</v>
      </c>
      <c r="M193" s="133">
        <v>0.85</v>
      </c>
      <c r="N193" s="119">
        <f t="shared" si="7"/>
        <v>481.18</v>
      </c>
      <c r="O193" s="117">
        <f t="shared" si="8"/>
        <v>13.423000000000002</v>
      </c>
      <c r="Q193" s="131"/>
      <c r="R193" s="133">
        <v>7.3</v>
      </c>
      <c r="S193" s="133">
        <v>0.09</v>
      </c>
      <c r="T193" s="133">
        <v>7.0000000000000007E-2</v>
      </c>
      <c r="U193" s="133">
        <v>0.02</v>
      </c>
      <c r="V193" s="119">
        <f t="shared" si="6"/>
        <v>7.4799999999999995</v>
      </c>
    </row>
    <row r="194" spans="1:22" x14ac:dyDescent="0.2">
      <c r="A194" s="129" t="s">
        <v>194</v>
      </c>
      <c r="B194" s="129" t="s">
        <v>194</v>
      </c>
      <c r="C194" s="188">
        <v>44325.041672719904</v>
      </c>
      <c r="D194" s="130">
        <v>483.53199999999998</v>
      </c>
      <c r="E194" s="129" t="s">
        <v>195</v>
      </c>
      <c r="F194" s="129" t="s">
        <v>196</v>
      </c>
      <c r="G194" s="129" t="s">
        <v>198</v>
      </c>
      <c r="H194" s="130"/>
      <c r="J194" s="133">
        <v>463.67</v>
      </c>
      <c r="K194" s="133">
        <v>5.63</v>
      </c>
      <c r="L194" s="133">
        <v>3.09</v>
      </c>
      <c r="M194" s="133">
        <v>0.84</v>
      </c>
      <c r="N194" s="119">
        <f t="shared" si="7"/>
        <v>473.22999999999996</v>
      </c>
      <c r="O194" s="117">
        <f t="shared" si="8"/>
        <v>10.302000000000021</v>
      </c>
      <c r="Q194" s="131"/>
      <c r="R194" s="133">
        <v>6.56</v>
      </c>
      <c r="S194" s="133">
        <v>0.08</v>
      </c>
      <c r="T194" s="133">
        <v>7.0000000000000007E-2</v>
      </c>
      <c r="U194" s="133">
        <v>0.02</v>
      </c>
      <c r="V194" s="119">
        <f t="shared" ref="V194:V257" si="9">SUM(R194:U194)</f>
        <v>6.7299999999999995</v>
      </c>
    </row>
    <row r="195" spans="1:22" x14ac:dyDescent="0.2">
      <c r="A195" s="129" t="s">
        <v>194</v>
      </c>
      <c r="B195" s="129" t="s">
        <v>194</v>
      </c>
      <c r="C195" s="188">
        <v>44325.083339386576</v>
      </c>
      <c r="D195" s="130">
        <v>464.89699999999999</v>
      </c>
      <c r="E195" s="129" t="s">
        <v>195</v>
      </c>
      <c r="F195" s="129" t="s">
        <v>196</v>
      </c>
      <c r="G195" s="129" t="s">
        <v>198</v>
      </c>
      <c r="H195" s="130"/>
      <c r="J195" s="133">
        <v>445.58</v>
      </c>
      <c r="K195" s="133">
        <v>5.53</v>
      </c>
      <c r="L195" s="133">
        <v>3.12</v>
      </c>
      <c r="M195" s="133">
        <v>0.85</v>
      </c>
      <c r="N195" s="119">
        <f t="shared" ref="N195:N258" si="10">SUM(J195:M195)</f>
        <v>455.08</v>
      </c>
      <c r="O195" s="117">
        <f t="shared" ref="O195:O258" si="11">D195-N195</f>
        <v>9.8170000000000073</v>
      </c>
      <c r="Q195" s="131"/>
      <c r="R195" s="133">
        <v>7.14</v>
      </c>
      <c r="S195" s="133">
        <v>0.09</v>
      </c>
      <c r="T195" s="133">
        <v>7.0000000000000007E-2</v>
      </c>
      <c r="U195" s="133">
        <v>0.02</v>
      </c>
      <c r="V195" s="119">
        <f t="shared" si="9"/>
        <v>7.3199999999999994</v>
      </c>
    </row>
    <row r="196" spans="1:22" x14ac:dyDescent="0.2">
      <c r="A196" s="129" t="s">
        <v>194</v>
      </c>
      <c r="B196" s="129" t="s">
        <v>194</v>
      </c>
      <c r="C196" s="188">
        <v>44325.12500605324</v>
      </c>
      <c r="D196" s="130">
        <v>458.20800000000003</v>
      </c>
      <c r="E196" s="129" t="s">
        <v>195</v>
      </c>
      <c r="F196" s="129" t="s">
        <v>196</v>
      </c>
      <c r="G196" s="129" t="s">
        <v>198</v>
      </c>
      <c r="H196" s="130"/>
      <c r="J196" s="133">
        <v>449.39</v>
      </c>
      <c r="K196" s="133">
        <v>5.36</v>
      </c>
      <c r="L196" s="133">
        <v>3.16</v>
      </c>
      <c r="M196" s="133">
        <v>0.84</v>
      </c>
      <c r="N196" s="119">
        <f t="shared" si="10"/>
        <v>458.75</v>
      </c>
      <c r="O196" s="117">
        <f t="shared" si="11"/>
        <v>-0.54199999999997317</v>
      </c>
      <c r="Q196" s="131"/>
      <c r="R196" s="133">
        <v>7.49</v>
      </c>
      <c r="S196" s="133">
        <v>0.09</v>
      </c>
      <c r="T196" s="133">
        <v>0.08</v>
      </c>
      <c r="U196" s="133">
        <v>0.02</v>
      </c>
      <c r="V196" s="119">
        <f t="shared" si="9"/>
        <v>7.68</v>
      </c>
    </row>
    <row r="197" spans="1:22" x14ac:dyDescent="0.2">
      <c r="A197" s="129" t="s">
        <v>194</v>
      </c>
      <c r="B197" s="129" t="s">
        <v>194</v>
      </c>
      <c r="C197" s="188">
        <v>44325.166672719904</v>
      </c>
      <c r="D197" s="130">
        <v>462.97800000000001</v>
      </c>
      <c r="E197" s="129" t="s">
        <v>195</v>
      </c>
      <c r="F197" s="129" t="s">
        <v>196</v>
      </c>
      <c r="G197" s="129" t="s">
        <v>198</v>
      </c>
      <c r="H197" s="130"/>
      <c r="J197" s="133">
        <v>454.45</v>
      </c>
      <c r="K197" s="133">
        <v>5.3</v>
      </c>
      <c r="L197" s="133">
        <v>3.27</v>
      </c>
      <c r="M197" s="133">
        <v>0.83</v>
      </c>
      <c r="N197" s="119">
        <f t="shared" si="10"/>
        <v>463.84999999999997</v>
      </c>
      <c r="O197" s="117">
        <f t="shared" si="11"/>
        <v>-0.87199999999995725</v>
      </c>
      <c r="Q197" s="131"/>
      <c r="R197" s="133">
        <v>7.81</v>
      </c>
      <c r="S197" s="133">
        <v>0.09</v>
      </c>
      <c r="T197" s="133">
        <v>0.09</v>
      </c>
      <c r="U197" s="133">
        <v>0.02</v>
      </c>
      <c r="V197" s="119">
        <f t="shared" si="9"/>
        <v>8.01</v>
      </c>
    </row>
    <row r="198" spans="1:22" x14ac:dyDescent="0.2">
      <c r="A198" s="129" t="s">
        <v>194</v>
      </c>
      <c r="B198" s="129" t="s">
        <v>194</v>
      </c>
      <c r="C198" s="188">
        <v>44325.208339386576</v>
      </c>
      <c r="D198" s="130">
        <v>464.36500000000001</v>
      </c>
      <c r="E198" s="129" t="s">
        <v>195</v>
      </c>
      <c r="F198" s="129" t="s">
        <v>196</v>
      </c>
      <c r="G198" s="129" t="s">
        <v>198</v>
      </c>
      <c r="H198" s="130"/>
      <c r="J198" s="133">
        <v>455.66</v>
      </c>
      <c r="K198" s="133">
        <v>5.34</v>
      </c>
      <c r="L198" s="133">
        <v>3.27</v>
      </c>
      <c r="M198" s="133">
        <v>0.84</v>
      </c>
      <c r="N198" s="119">
        <f t="shared" si="10"/>
        <v>465.10999999999996</v>
      </c>
      <c r="O198" s="117">
        <f t="shared" si="11"/>
        <v>-0.7449999999999477</v>
      </c>
      <c r="Q198" s="131"/>
      <c r="R198" s="133">
        <v>8.48</v>
      </c>
      <c r="S198" s="133">
        <v>0.1</v>
      </c>
      <c r="T198" s="133">
        <v>0.09</v>
      </c>
      <c r="U198" s="133">
        <v>0.02</v>
      </c>
      <c r="V198" s="119">
        <f t="shared" si="9"/>
        <v>8.69</v>
      </c>
    </row>
    <row r="199" spans="1:22" x14ac:dyDescent="0.2">
      <c r="A199" s="129" t="s">
        <v>194</v>
      </c>
      <c r="B199" s="129" t="s">
        <v>194</v>
      </c>
      <c r="C199" s="188">
        <v>44325.25000605324</v>
      </c>
      <c r="D199" s="130">
        <v>472.00099999999998</v>
      </c>
      <c r="E199" s="129" t="s">
        <v>195</v>
      </c>
      <c r="F199" s="129" t="s">
        <v>196</v>
      </c>
      <c r="G199" s="129" t="s">
        <v>198</v>
      </c>
      <c r="H199" s="130"/>
      <c r="J199" s="133">
        <v>463.47</v>
      </c>
      <c r="K199" s="133">
        <v>5.48</v>
      </c>
      <c r="L199" s="133">
        <v>3.16</v>
      </c>
      <c r="M199" s="133">
        <v>0.85</v>
      </c>
      <c r="N199" s="119">
        <f t="shared" si="10"/>
        <v>472.96000000000009</v>
      </c>
      <c r="O199" s="117">
        <f t="shared" si="11"/>
        <v>-0.95900000000011687</v>
      </c>
      <c r="Q199" s="131"/>
      <c r="R199" s="133">
        <v>8.89</v>
      </c>
      <c r="S199" s="133">
        <v>0.1</v>
      </c>
      <c r="T199" s="133">
        <v>0.09</v>
      </c>
      <c r="U199" s="133">
        <v>0.02</v>
      </c>
      <c r="V199" s="119">
        <f t="shared" si="9"/>
        <v>9.1</v>
      </c>
    </row>
    <row r="200" spans="1:22" x14ac:dyDescent="0.2">
      <c r="A200" s="129" t="s">
        <v>194</v>
      </c>
      <c r="B200" s="129" t="s">
        <v>194</v>
      </c>
      <c r="C200" s="188">
        <v>44325.291672719904</v>
      </c>
      <c r="D200" s="130">
        <v>485.56299999999999</v>
      </c>
      <c r="E200" s="129" t="s">
        <v>195</v>
      </c>
      <c r="F200" s="129" t="s">
        <v>196</v>
      </c>
      <c r="G200" s="129" t="s">
        <v>198</v>
      </c>
      <c r="H200" s="130"/>
      <c r="J200" s="133">
        <v>476.91</v>
      </c>
      <c r="K200" s="133">
        <v>5.76</v>
      </c>
      <c r="L200" s="133">
        <v>3.1</v>
      </c>
      <c r="M200" s="133">
        <v>0.83</v>
      </c>
      <c r="N200" s="119">
        <f t="shared" si="10"/>
        <v>486.6</v>
      </c>
      <c r="O200" s="117">
        <f t="shared" si="11"/>
        <v>-1.0370000000000346</v>
      </c>
      <c r="Q200" s="131"/>
      <c r="R200" s="133">
        <v>8.6</v>
      </c>
      <c r="S200" s="133">
        <v>0.1</v>
      </c>
      <c r="T200" s="133">
        <v>0.09</v>
      </c>
      <c r="U200" s="133">
        <v>0.02</v>
      </c>
      <c r="V200" s="119">
        <f t="shared" si="9"/>
        <v>8.8099999999999987</v>
      </c>
    </row>
    <row r="201" spans="1:22" x14ac:dyDescent="0.2">
      <c r="A201" s="129" t="s">
        <v>194</v>
      </c>
      <c r="B201" s="129" t="s">
        <v>194</v>
      </c>
      <c r="C201" s="188">
        <v>44325.333339386576</v>
      </c>
      <c r="D201" s="130">
        <v>489.02300000000002</v>
      </c>
      <c r="E201" s="129" t="s">
        <v>195</v>
      </c>
      <c r="F201" s="129" t="s">
        <v>196</v>
      </c>
      <c r="G201" s="129" t="s">
        <v>198</v>
      </c>
      <c r="H201" s="130"/>
      <c r="J201" s="133">
        <v>479.74</v>
      </c>
      <c r="K201" s="133">
        <v>6.3</v>
      </c>
      <c r="L201" s="133">
        <v>3.05</v>
      </c>
      <c r="M201" s="133">
        <v>0.84</v>
      </c>
      <c r="N201" s="119">
        <f t="shared" si="10"/>
        <v>489.93</v>
      </c>
      <c r="O201" s="117">
        <f t="shared" si="11"/>
        <v>-0.90699999999998226</v>
      </c>
      <c r="Q201" s="131"/>
      <c r="R201" s="133">
        <v>8.77</v>
      </c>
      <c r="S201" s="133">
        <v>0.12</v>
      </c>
      <c r="T201" s="133">
        <v>0.08</v>
      </c>
      <c r="U201" s="133">
        <v>0.02</v>
      </c>
      <c r="V201" s="119">
        <f t="shared" si="9"/>
        <v>8.9899999999999984</v>
      </c>
    </row>
    <row r="202" spans="1:22" x14ac:dyDescent="0.2">
      <c r="A202" s="129" t="s">
        <v>194</v>
      </c>
      <c r="B202" s="129" t="s">
        <v>194</v>
      </c>
      <c r="C202" s="188">
        <v>44325.37500605324</v>
      </c>
      <c r="D202" s="130">
        <v>510.791</v>
      </c>
      <c r="E202" s="129" t="s">
        <v>195</v>
      </c>
      <c r="F202" s="129" t="s">
        <v>196</v>
      </c>
      <c r="G202" s="129" t="s">
        <v>198</v>
      </c>
      <c r="H202" s="130"/>
      <c r="J202" s="133">
        <v>500.91</v>
      </c>
      <c r="K202" s="133">
        <v>6.82</v>
      </c>
      <c r="L202" s="133">
        <v>3.09</v>
      </c>
      <c r="M202" s="133">
        <v>0.83</v>
      </c>
      <c r="N202" s="119">
        <f t="shared" si="10"/>
        <v>511.65</v>
      </c>
      <c r="O202" s="117">
        <f t="shared" si="11"/>
        <v>-0.85899999999998045</v>
      </c>
      <c r="Q202" s="131"/>
      <c r="R202" s="133">
        <v>8.19</v>
      </c>
      <c r="S202" s="133">
        <v>0.11</v>
      </c>
      <c r="T202" s="133">
        <v>0.08</v>
      </c>
      <c r="U202" s="133">
        <v>0.02</v>
      </c>
      <c r="V202" s="119">
        <f t="shared" si="9"/>
        <v>8.3999999999999986</v>
      </c>
    </row>
    <row r="203" spans="1:22" x14ac:dyDescent="0.2">
      <c r="A203" s="129" t="s">
        <v>194</v>
      </c>
      <c r="B203" s="129" t="s">
        <v>194</v>
      </c>
      <c r="C203" s="188">
        <v>44325.416672719904</v>
      </c>
      <c r="D203" s="130">
        <v>513.678</v>
      </c>
      <c r="E203" s="129" t="s">
        <v>195</v>
      </c>
      <c r="F203" s="129" t="s">
        <v>196</v>
      </c>
      <c r="G203" s="129" t="s">
        <v>198</v>
      </c>
      <c r="H203" s="130"/>
      <c r="J203" s="133">
        <v>502.14</v>
      </c>
      <c r="K203" s="133">
        <v>6.96</v>
      </c>
      <c r="L203" s="133">
        <v>3.21</v>
      </c>
      <c r="M203" s="133">
        <v>0.85</v>
      </c>
      <c r="N203" s="119">
        <f t="shared" si="10"/>
        <v>513.16</v>
      </c>
      <c r="O203" s="117">
        <f t="shared" si="11"/>
        <v>0.5180000000000291</v>
      </c>
      <c r="Q203" s="131"/>
      <c r="R203" s="133">
        <v>7.66</v>
      </c>
      <c r="S203" s="133">
        <v>0.11</v>
      </c>
      <c r="T203" s="133">
        <v>7.0000000000000007E-2</v>
      </c>
      <c r="U203" s="133">
        <v>0.02</v>
      </c>
      <c r="V203" s="119">
        <f t="shared" si="9"/>
        <v>7.86</v>
      </c>
    </row>
    <row r="204" spans="1:22" x14ac:dyDescent="0.2">
      <c r="A204" s="129" t="s">
        <v>194</v>
      </c>
      <c r="B204" s="129" t="s">
        <v>194</v>
      </c>
      <c r="C204" s="188">
        <v>44325.458339386576</v>
      </c>
      <c r="D204" s="130">
        <v>502.95299999999997</v>
      </c>
      <c r="E204" s="129" t="s">
        <v>195</v>
      </c>
      <c r="F204" s="129" t="s">
        <v>196</v>
      </c>
      <c r="G204" s="129" t="s">
        <v>198</v>
      </c>
      <c r="H204" s="130"/>
      <c r="J204" s="133">
        <v>485.38</v>
      </c>
      <c r="K204" s="133">
        <v>6.67</v>
      </c>
      <c r="L204" s="133">
        <v>3.18</v>
      </c>
      <c r="M204" s="133">
        <v>0.83</v>
      </c>
      <c r="N204" s="119">
        <f t="shared" si="10"/>
        <v>496.06</v>
      </c>
      <c r="O204" s="117">
        <f t="shared" si="11"/>
        <v>6.8929999999999723</v>
      </c>
      <c r="Q204" s="131"/>
      <c r="R204" s="133">
        <v>7.78</v>
      </c>
      <c r="S204" s="133">
        <v>0.11</v>
      </c>
      <c r="T204" s="133">
        <v>0.08</v>
      </c>
      <c r="U204" s="133">
        <v>0.02</v>
      </c>
      <c r="V204" s="119">
        <f t="shared" si="9"/>
        <v>7.99</v>
      </c>
    </row>
    <row r="205" spans="1:22" x14ac:dyDescent="0.2">
      <c r="A205" s="129" t="s">
        <v>194</v>
      </c>
      <c r="B205" s="129" t="s">
        <v>194</v>
      </c>
      <c r="C205" s="188">
        <v>44325.50000605324</v>
      </c>
      <c r="D205" s="130">
        <v>500.35399999999998</v>
      </c>
      <c r="E205" s="129" t="s">
        <v>195</v>
      </c>
      <c r="F205" s="129" t="s">
        <v>196</v>
      </c>
      <c r="G205" s="129" t="s">
        <v>198</v>
      </c>
      <c r="H205" s="130"/>
      <c r="J205" s="133">
        <v>482.64</v>
      </c>
      <c r="K205" s="133">
        <v>6.69</v>
      </c>
      <c r="L205" s="133">
        <v>3.05</v>
      </c>
      <c r="M205" s="133">
        <v>0.84</v>
      </c>
      <c r="N205" s="119">
        <f t="shared" si="10"/>
        <v>493.21999999999997</v>
      </c>
      <c r="O205" s="117">
        <f t="shared" si="11"/>
        <v>7.1340000000000146</v>
      </c>
      <c r="Q205" s="131"/>
      <c r="R205" s="133">
        <v>7.48</v>
      </c>
      <c r="S205" s="133">
        <v>0.1</v>
      </c>
      <c r="T205" s="133">
        <v>7.0000000000000007E-2</v>
      </c>
      <c r="U205" s="133">
        <v>0.02</v>
      </c>
      <c r="V205" s="119">
        <f t="shared" si="9"/>
        <v>7.67</v>
      </c>
    </row>
    <row r="206" spans="1:22" x14ac:dyDescent="0.2">
      <c r="A206" s="129" t="s">
        <v>194</v>
      </c>
      <c r="B206" s="129" t="s">
        <v>194</v>
      </c>
      <c r="C206" s="188">
        <v>44325.541672719904</v>
      </c>
      <c r="D206" s="130">
        <v>502.399</v>
      </c>
      <c r="E206" s="129" t="s">
        <v>195</v>
      </c>
      <c r="F206" s="129" t="s">
        <v>196</v>
      </c>
      <c r="G206" s="129" t="s">
        <v>198</v>
      </c>
      <c r="H206" s="130"/>
      <c r="J206" s="133">
        <v>487.82</v>
      </c>
      <c r="K206" s="133">
        <v>6.64</v>
      </c>
      <c r="L206" s="133">
        <v>3</v>
      </c>
      <c r="M206" s="133">
        <v>0.82</v>
      </c>
      <c r="N206" s="119">
        <f t="shared" si="10"/>
        <v>498.28</v>
      </c>
      <c r="O206" s="117">
        <f t="shared" si="11"/>
        <v>4.1190000000000282</v>
      </c>
      <c r="Q206" s="131"/>
      <c r="R206" s="133">
        <v>7.04</v>
      </c>
      <c r="S206" s="133">
        <v>0.1</v>
      </c>
      <c r="T206" s="133">
        <v>7.0000000000000007E-2</v>
      </c>
      <c r="U206" s="133">
        <v>0.02</v>
      </c>
      <c r="V206" s="119">
        <f t="shared" si="9"/>
        <v>7.2299999999999995</v>
      </c>
    </row>
    <row r="207" spans="1:22" x14ac:dyDescent="0.2">
      <c r="A207" s="129" t="s">
        <v>194</v>
      </c>
      <c r="B207" s="129" t="s">
        <v>194</v>
      </c>
      <c r="C207" s="188">
        <v>44325.583339386576</v>
      </c>
      <c r="D207" s="130">
        <v>506.32600000000002</v>
      </c>
      <c r="E207" s="129" t="s">
        <v>195</v>
      </c>
      <c r="F207" s="129" t="s">
        <v>196</v>
      </c>
      <c r="G207" s="129" t="s">
        <v>198</v>
      </c>
      <c r="H207" s="130"/>
      <c r="J207" s="133">
        <v>495.8</v>
      </c>
      <c r="K207" s="133">
        <v>6.48</v>
      </c>
      <c r="L207" s="133">
        <v>3.01</v>
      </c>
      <c r="M207" s="133">
        <v>0.83</v>
      </c>
      <c r="N207" s="119">
        <f t="shared" si="10"/>
        <v>506.12</v>
      </c>
      <c r="O207" s="117">
        <f t="shared" si="11"/>
        <v>0.20600000000001728</v>
      </c>
      <c r="Q207" s="131"/>
      <c r="R207" s="133">
        <v>7.09</v>
      </c>
      <c r="S207" s="133">
        <v>0.09</v>
      </c>
      <c r="T207" s="133">
        <v>7.0000000000000007E-2</v>
      </c>
      <c r="U207" s="133">
        <v>0.02</v>
      </c>
      <c r="V207" s="119">
        <f t="shared" si="9"/>
        <v>7.27</v>
      </c>
    </row>
    <row r="208" spans="1:22" x14ac:dyDescent="0.2">
      <c r="A208" s="129" t="s">
        <v>194</v>
      </c>
      <c r="B208" s="129" t="s">
        <v>194</v>
      </c>
      <c r="C208" s="188">
        <v>44325.62500605324</v>
      </c>
      <c r="D208" s="130">
        <v>507.23099999999999</v>
      </c>
      <c r="E208" s="129" t="s">
        <v>195</v>
      </c>
      <c r="F208" s="129" t="s">
        <v>196</v>
      </c>
      <c r="G208" s="129" t="s">
        <v>198</v>
      </c>
      <c r="H208" s="130"/>
      <c r="J208" s="133">
        <v>497.16</v>
      </c>
      <c r="K208" s="133">
        <v>6.2</v>
      </c>
      <c r="L208" s="133">
        <v>3.05</v>
      </c>
      <c r="M208" s="133">
        <v>0.83</v>
      </c>
      <c r="N208" s="119">
        <f t="shared" si="10"/>
        <v>507.24</v>
      </c>
      <c r="O208" s="117">
        <f t="shared" si="11"/>
        <v>-9.0000000000145519E-3</v>
      </c>
      <c r="Q208" s="131"/>
      <c r="R208" s="133">
        <v>7.41</v>
      </c>
      <c r="S208" s="133">
        <v>0.09</v>
      </c>
      <c r="T208" s="133">
        <v>7.0000000000000007E-2</v>
      </c>
      <c r="U208" s="133">
        <v>0.02</v>
      </c>
      <c r="V208" s="119">
        <f t="shared" si="9"/>
        <v>7.59</v>
      </c>
    </row>
    <row r="209" spans="1:22" x14ac:dyDescent="0.2">
      <c r="A209" s="129" t="s">
        <v>194</v>
      </c>
      <c r="B209" s="129" t="s">
        <v>194</v>
      </c>
      <c r="C209" s="188">
        <v>44325.666672719904</v>
      </c>
      <c r="D209" s="130">
        <v>503.428</v>
      </c>
      <c r="E209" s="129" t="s">
        <v>195</v>
      </c>
      <c r="F209" s="129" t="s">
        <v>196</v>
      </c>
      <c r="G209" s="129" t="s">
        <v>198</v>
      </c>
      <c r="H209" s="130"/>
      <c r="J209" s="133">
        <v>493.33</v>
      </c>
      <c r="K209" s="133">
        <v>6.12</v>
      </c>
      <c r="L209" s="133">
        <v>3.14</v>
      </c>
      <c r="M209" s="133">
        <v>0.82</v>
      </c>
      <c r="N209" s="119">
        <f t="shared" si="10"/>
        <v>503.40999999999997</v>
      </c>
      <c r="O209" s="117">
        <f t="shared" si="11"/>
        <v>1.8000000000029104E-2</v>
      </c>
      <c r="Q209" s="131"/>
      <c r="R209" s="133">
        <v>7.79</v>
      </c>
      <c r="S209" s="133">
        <v>0.1</v>
      </c>
      <c r="T209" s="133">
        <v>0.08</v>
      </c>
      <c r="U209" s="133">
        <v>0.02</v>
      </c>
      <c r="V209" s="119">
        <f t="shared" si="9"/>
        <v>7.9899999999999993</v>
      </c>
    </row>
    <row r="210" spans="1:22" x14ac:dyDescent="0.2">
      <c r="A210" s="129" t="s">
        <v>194</v>
      </c>
      <c r="B210" s="129" t="s">
        <v>194</v>
      </c>
      <c r="C210" s="188">
        <v>44325.708339386576</v>
      </c>
      <c r="D210" s="130">
        <v>508.86099999999999</v>
      </c>
      <c r="E210" s="129" t="s">
        <v>195</v>
      </c>
      <c r="F210" s="129" t="s">
        <v>196</v>
      </c>
      <c r="G210" s="129" t="s">
        <v>198</v>
      </c>
      <c r="H210" s="130"/>
      <c r="J210" s="133">
        <v>498.46</v>
      </c>
      <c r="K210" s="133">
        <v>6.16</v>
      </c>
      <c r="L210" s="133">
        <v>3.11</v>
      </c>
      <c r="M210" s="133">
        <v>0.83</v>
      </c>
      <c r="N210" s="119">
        <f t="shared" si="10"/>
        <v>508.56</v>
      </c>
      <c r="O210" s="117">
        <f t="shared" si="11"/>
        <v>0.30099999999998772</v>
      </c>
      <c r="Q210" s="131"/>
      <c r="R210" s="133">
        <v>7.71</v>
      </c>
      <c r="S210" s="133">
        <v>0.1</v>
      </c>
      <c r="T210" s="133">
        <v>7.0000000000000007E-2</v>
      </c>
      <c r="U210" s="133">
        <v>0.02</v>
      </c>
      <c r="V210" s="119">
        <f t="shared" si="9"/>
        <v>7.8999999999999995</v>
      </c>
    </row>
    <row r="211" spans="1:22" x14ac:dyDescent="0.2">
      <c r="A211" s="129" t="s">
        <v>194</v>
      </c>
      <c r="B211" s="129" t="s">
        <v>194</v>
      </c>
      <c r="C211" s="188">
        <v>44325.75000605324</v>
      </c>
      <c r="D211" s="130">
        <v>517.69799999999998</v>
      </c>
      <c r="E211" s="129" t="s">
        <v>195</v>
      </c>
      <c r="F211" s="129" t="s">
        <v>196</v>
      </c>
      <c r="G211" s="129" t="s">
        <v>198</v>
      </c>
      <c r="H211" s="130"/>
      <c r="J211" s="133">
        <v>494.89</v>
      </c>
      <c r="K211" s="133">
        <v>6.15</v>
      </c>
      <c r="L211" s="133">
        <v>3.03</v>
      </c>
      <c r="M211" s="133">
        <v>0.84</v>
      </c>
      <c r="N211" s="119">
        <f t="shared" si="10"/>
        <v>504.90999999999991</v>
      </c>
      <c r="O211" s="117">
        <f t="shared" si="11"/>
        <v>12.788000000000068</v>
      </c>
      <c r="Q211" s="131"/>
      <c r="R211" s="133">
        <v>7.42</v>
      </c>
      <c r="S211" s="133">
        <v>0.09</v>
      </c>
      <c r="T211" s="133">
        <v>7.0000000000000007E-2</v>
      </c>
      <c r="U211" s="133">
        <v>0.02</v>
      </c>
      <c r="V211" s="119">
        <f t="shared" si="9"/>
        <v>7.6</v>
      </c>
    </row>
    <row r="212" spans="1:22" x14ac:dyDescent="0.2">
      <c r="A212" s="129" t="s">
        <v>194</v>
      </c>
      <c r="B212" s="129" t="s">
        <v>194</v>
      </c>
      <c r="C212" s="188">
        <v>44325.791672719904</v>
      </c>
      <c r="D212" s="130">
        <v>517.94500000000005</v>
      </c>
      <c r="E212" s="129" t="s">
        <v>195</v>
      </c>
      <c r="F212" s="129" t="s">
        <v>196</v>
      </c>
      <c r="G212" s="129" t="s">
        <v>198</v>
      </c>
      <c r="H212" s="130"/>
      <c r="J212" s="133">
        <v>489.87</v>
      </c>
      <c r="K212" s="133">
        <v>6.28</v>
      </c>
      <c r="L212" s="133">
        <v>2.94</v>
      </c>
      <c r="M212" s="133">
        <v>0.84</v>
      </c>
      <c r="N212" s="119">
        <f t="shared" si="10"/>
        <v>499.92999999999995</v>
      </c>
      <c r="O212" s="117">
        <f t="shared" si="11"/>
        <v>18.0150000000001</v>
      </c>
      <c r="Q212" s="131"/>
      <c r="R212" s="133">
        <v>7.61</v>
      </c>
      <c r="S212" s="133">
        <v>0.1</v>
      </c>
      <c r="T212" s="133">
        <v>7.0000000000000007E-2</v>
      </c>
      <c r="U212" s="133">
        <v>0.02</v>
      </c>
      <c r="V212" s="119">
        <f t="shared" si="9"/>
        <v>7.8</v>
      </c>
    </row>
    <row r="213" spans="1:22" x14ac:dyDescent="0.2">
      <c r="A213" s="129" t="s">
        <v>194</v>
      </c>
      <c r="B213" s="129" t="s">
        <v>194</v>
      </c>
      <c r="C213" s="188">
        <v>44325.833339386576</v>
      </c>
      <c r="D213" s="130">
        <v>520.78399999999999</v>
      </c>
      <c r="E213" s="129" t="s">
        <v>195</v>
      </c>
      <c r="F213" s="129" t="s">
        <v>196</v>
      </c>
      <c r="G213" s="129" t="s">
        <v>198</v>
      </c>
      <c r="H213" s="130"/>
      <c r="J213" s="133">
        <v>509.28</v>
      </c>
      <c r="K213" s="133">
        <v>6.39</v>
      </c>
      <c r="L213" s="133">
        <v>2.96</v>
      </c>
      <c r="M213" s="133">
        <v>0.84</v>
      </c>
      <c r="N213" s="119">
        <f t="shared" si="10"/>
        <v>519.47</v>
      </c>
      <c r="O213" s="117">
        <f t="shared" si="11"/>
        <v>1.3139999999999645</v>
      </c>
      <c r="Q213" s="131"/>
      <c r="R213" s="133">
        <v>7.51</v>
      </c>
      <c r="S213" s="133">
        <v>0.09</v>
      </c>
      <c r="T213" s="133">
        <v>7.0000000000000007E-2</v>
      </c>
      <c r="U213" s="133">
        <v>0.02</v>
      </c>
      <c r="V213" s="119">
        <f t="shared" si="9"/>
        <v>7.6899999999999995</v>
      </c>
    </row>
    <row r="214" spans="1:22" x14ac:dyDescent="0.2">
      <c r="A214" s="129" t="s">
        <v>194</v>
      </c>
      <c r="B214" s="129" t="s">
        <v>194</v>
      </c>
      <c r="C214" s="188">
        <v>44325.87500605324</v>
      </c>
      <c r="D214" s="130">
        <v>539.11</v>
      </c>
      <c r="E214" s="129" t="s">
        <v>195</v>
      </c>
      <c r="F214" s="129" t="s">
        <v>196</v>
      </c>
      <c r="G214" s="129" t="s">
        <v>198</v>
      </c>
      <c r="H214" s="130"/>
      <c r="J214" s="133">
        <v>526.99</v>
      </c>
      <c r="K214" s="133">
        <v>6.81</v>
      </c>
      <c r="L214" s="133">
        <v>3.07</v>
      </c>
      <c r="M214" s="133">
        <v>0.84</v>
      </c>
      <c r="N214" s="119">
        <f t="shared" si="10"/>
        <v>537.71</v>
      </c>
      <c r="O214" s="117">
        <f t="shared" si="11"/>
        <v>1.3999999999999773</v>
      </c>
      <c r="Q214" s="131"/>
      <c r="R214" s="133">
        <v>7.21</v>
      </c>
      <c r="S214" s="133">
        <v>0.09</v>
      </c>
      <c r="T214" s="133">
        <v>0.06</v>
      </c>
      <c r="U214" s="133">
        <v>0.02</v>
      </c>
      <c r="V214" s="119">
        <f t="shared" si="9"/>
        <v>7.379999999999999</v>
      </c>
    </row>
    <row r="215" spans="1:22" x14ac:dyDescent="0.2">
      <c r="A215" s="129" t="s">
        <v>194</v>
      </c>
      <c r="B215" s="129" t="s">
        <v>194</v>
      </c>
      <c r="C215" s="188">
        <v>44325.916672719904</v>
      </c>
      <c r="D215" s="130">
        <v>538.51599999999996</v>
      </c>
      <c r="E215" s="129" t="s">
        <v>195</v>
      </c>
      <c r="F215" s="129" t="s">
        <v>196</v>
      </c>
      <c r="G215" s="129" t="s">
        <v>198</v>
      </c>
      <c r="H215" s="130"/>
      <c r="J215" s="133">
        <v>511.2</v>
      </c>
      <c r="K215" s="133">
        <v>6.88</v>
      </c>
      <c r="L215" s="133">
        <v>3.23</v>
      </c>
      <c r="M215" s="133">
        <v>0.85</v>
      </c>
      <c r="N215" s="119">
        <f t="shared" si="10"/>
        <v>522.16000000000008</v>
      </c>
      <c r="O215" s="117">
        <f t="shared" si="11"/>
        <v>16.355999999999881</v>
      </c>
      <c r="Q215" s="131"/>
      <c r="R215" s="133">
        <v>7.27</v>
      </c>
      <c r="S215" s="133">
        <v>0.1</v>
      </c>
      <c r="T215" s="133">
        <v>7.0000000000000007E-2</v>
      </c>
      <c r="U215" s="133">
        <v>0.02</v>
      </c>
      <c r="V215" s="119">
        <f t="shared" si="9"/>
        <v>7.4599999999999991</v>
      </c>
    </row>
    <row r="216" spans="1:22" x14ac:dyDescent="0.2">
      <c r="A216" s="129" t="s">
        <v>194</v>
      </c>
      <c r="B216" s="129" t="s">
        <v>194</v>
      </c>
      <c r="C216" s="188">
        <v>44325.958339386576</v>
      </c>
      <c r="D216" s="130">
        <v>528.24</v>
      </c>
      <c r="E216" s="129" t="s">
        <v>195</v>
      </c>
      <c r="F216" s="129" t="s">
        <v>196</v>
      </c>
      <c r="G216" s="129" t="s">
        <v>198</v>
      </c>
      <c r="H216" s="130"/>
      <c r="J216" s="133">
        <v>500.18</v>
      </c>
      <c r="K216" s="133">
        <v>6.74</v>
      </c>
      <c r="L216" s="133">
        <v>3.21</v>
      </c>
      <c r="M216" s="133">
        <v>0.85</v>
      </c>
      <c r="N216" s="119">
        <f t="shared" si="10"/>
        <v>510.98</v>
      </c>
      <c r="O216" s="117">
        <f t="shared" si="11"/>
        <v>17.259999999999991</v>
      </c>
      <c r="Q216" s="131"/>
      <c r="R216" s="133">
        <v>7.07</v>
      </c>
      <c r="S216" s="133">
        <v>0.1</v>
      </c>
      <c r="T216" s="133">
        <v>7.0000000000000007E-2</v>
      </c>
      <c r="U216" s="133">
        <v>0.02</v>
      </c>
      <c r="V216" s="119">
        <f t="shared" si="9"/>
        <v>7.26</v>
      </c>
    </row>
    <row r="217" spans="1:22" x14ac:dyDescent="0.2">
      <c r="A217" s="129" t="s">
        <v>194</v>
      </c>
      <c r="B217" s="129" t="s">
        <v>194</v>
      </c>
      <c r="C217" s="188">
        <v>44326.00000605324</v>
      </c>
      <c r="D217" s="130">
        <v>499.51299999999998</v>
      </c>
      <c r="E217" s="129" t="s">
        <v>195</v>
      </c>
      <c r="F217" s="129" t="s">
        <v>196</v>
      </c>
      <c r="G217" s="129" t="s">
        <v>198</v>
      </c>
      <c r="H217" s="130"/>
      <c r="J217" s="133">
        <v>470.39</v>
      </c>
      <c r="K217" s="133">
        <v>6.21</v>
      </c>
      <c r="L217" s="133">
        <v>3.17</v>
      </c>
      <c r="M217" s="133">
        <v>0.86</v>
      </c>
      <c r="N217" s="119">
        <f t="shared" si="10"/>
        <v>480.63</v>
      </c>
      <c r="O217" s="117">
        <f t="shared" si="11"/>
        <v>18.882999999999981</v>
      </c>
      <c r="Q217" s="131"/>
      <c r="R217" s="133">
        <v>6.55</v>
      </c>
      <c r="S217" s="133">
        <v>0.09</v>
      </c>
      <c r="T217" s="133">
        <v>7.0000000000000007E-2</v>
      </c>
      <c r="U217" s="133">
        <v>0.02</v>
      </c>
      <c r="V217" s="119">
        <f t="shared" si="9"/>
        <v>6.7299999999999995</v>
      </c>
    </row>
    <row r="218" spans="1:22" x14ac:dyDescent="0.2">
      <c r="A218" s="129" t="s">
        <v>194</v>
      </c>
      <c r="B218" s="129" t="s">
        <v>194</v>
      </c>
      <c r="C218" s="188">
        <v>44326.041672719904</v>
      </c>
      <c r="D218" s="130">
        <v>471.14699999999999</v>
      </c>
      <c r="E218" s="129" t="s">
        <v>195</v>
      </c>
      <c r="F218" s="129" t="s">
        <v>196</v>
      </c>
      <c r="G218" s="129" t="s">
        <v>198</v>
      </c>
      <c r="H218" s="130"/>
      <c r="J218" s="133">
        <v>444.13</v>
      </c>
      <c r="K218" s="133">
        <v>5.56</v>
      </c>
      <c r="L218" s="133">
        <v>3.1</v>
      </c>
      <c r="M218" s="133">
        <v>0.86</v>
      </c>
      <c r="N218" s="119">
        <f t="shared" si="10"/>
        <v>453.65000000000003</v>
      </c>
      <c r="O218" s="117">
        <f t="shared" si="11"/>
        <v>17.496999999999957</v>
      </c>
      <c r="Q218" s="131"/>
      <c r="R218" s="133">
        <v>6.27</v>
      </c>
      <c r="S218" s="133">
        <v>0.08</v>
      </c>
      <c r="T218" s="133">
        <v>7.0000000000000007E-2</v>
      </c>
      <c r="U218" s="133">
        <v>0.02</v>
      </c>
      <c r="V218" s="119">
        <f t="shared" si="9"/>
        <v>6.4399999999999995</v>
      </c>
    </row>
    <row r="219" spans="1:22" x14ac:dyDescent="0.2">
      <c r="A219" s="129" t="s">
        <v>194</v>
      </c>
      <c r="B219" s="129" t="s">
        <v>194</v>
      </c>
      <c r="C219" s="188">
        <v>44326.083339386576</v>
      </c>
      <c r="D219" s="130">
        <v>467.75400000000002</v>
      </c>
      <c r="E219" s="129" t="s">
        <v>195</v>
      </c>
      <c r="F219" s="129" t="s">
        <v>196</v>
      </c>
      <c r="G219" s="129" t="s">
        <v>198</v>
      </c>
      <c r="H219" s="130"/>
      <c r="J219" s="133">
        <v>457.99</v>
      </c>
      <c r="K219" s="133">
        <v>5.57</v>
      </c>
      <c r="L219" s="133">
        <v>3.1</v>
      </c>
      <c r="M219" s="133">
        <v>0.85</v>
      </c>
      <c r="N219" s="119">
        <f t="shared" si="10"/>
        <v>467.51000000000005</v>
      </c>
      <c r="O219" s="117">
        <f t="shared" si="11"/>
        <v>0.24399999999997135</v>
      </c>
      <c r="Q219" s="131"/>
      <c r="R219" s="133">
        <v>6.12</v>
      </c>
      <c r="S219" s="133">
        <v>7.0000000000000007E-2</v>
      </c>
      <c r="T219" s="133">
        <v>7.0000000000000007E-2</v>
      </c>
      <c r="U219" s="133">
        <v>0.02</v>
      </c>
      <c r="V219" s="119">
        <f t="shared" si="9"/>
        <v>6.28</v>
      </c>
    </row>
    <row r="220" spans="1:22" x14ac:dyDescent="0.2">
      <c r="A220" s="129" t="s">
        <v>194</v>
      </c>
      <c r="B220" s="129" t="s">
        <v>194</v>
      </c>
      <c r="C220" s="188">
        <v>44326.12500605324</v>
      </c>
      <c r="D220" s="130">
        <v>458.16699999999997</v>
      </c>
      <c r="E220" s="129" t="s">
        <v>195</v>
      </c>
      <c r="F220" s="129" t="s">
        <v>196</v>
      </c>
      <c r="G220" s="129" t="s">
        <v>198</v>
      </c>
      <c r="H220" s="130"/>
      <c r="J220" s="133">
        <v>448.49</v>
      </c>
      <c r="K220" s="133">
        <v>5.58</v>
      </c>
      <c r="L220" s="133">
        <v>3.15</v>
      </c>
      <c r="M220" s="133">
        <v>0.84</v>
      </c>
      <c r="N220" s="119">
        <f t="shared" si="10"/>
        <v>458.05999999999995</v>
      </c>
      <c r="O220" s="117">
        <f t="shared" si="11"/>
        <v>0.10700000000002774</v>
      </c>
      <c r="Q220" s="131"/>
      <c r="R220" s="133">
        <v>5.91</v>
      </c>
      <c r="S220" s="133">
        <v>7.0000000000000007E-2</v>
      </c>
      <c r="T220" s="133">
        <v>7.0000000000000007E-2</v>
      </c>
      <c r="U220" s="133">
        <v>0.02</v>
      </c>
      <c r="V220" s="119">
        <f t="shared" si="9"/>
        <v>6.07</v>
      </c>
    </row>
    <row r="221" spans="1:22" x14ac:dyDescent="0.2">
      <c r="A221" s="129" t="s">
        <v>194</v>
      </c>
      <c r="B221" s="129" t="s">
        <v>194</v>
      </c>
      <c r="C221" s="188">
        <v>44326.166672719904</v>
      </c>
      <c r="D221" s="130">
        <v>463.81200000000001</v>
      </c>
      <c r="E221" s="129" t="s">
        <v>195</v>
      </c>
      <c r="F221" s="129" t="s">
        <v>196</v>
      </c>
      <c r="G221" s="129" t="s">
        <v>198</v>
      </c>
      <c r="H221" s="130"/>
      <c r="J221" s="133">
        <v>453.53</v>
      </c>
      <c r="K221" s="133">
        <v>6.25</v>
      </c>
      <c r="L221" s="133">
        <v>3.25</v>
      </c>
      <c r="M221" s="133">
        <v>0.84</v>
      </c>
      <c r="N221" s="119">
        <f t="shared" si="10"/>
        <v>463.86999999999995</v>
      </c>
      <c r="O221" s="117">
        <f t="shared" si="11"/>
        <v>-5.7999999999935881E-2</v>
      </c>
      <c r="Q221" s="131"/>
      <c r="R221" s="133">
        <v>6.02</v>
      </c>
      <c r="S221" s="133">
        <v>0.08</v>
      </c>
      <c r="T221" s="133">
        <v>7.0000000000000007E-2</v>
      </c>
      <c r="U221" s="133">
        <v>0.02</v>
      </c>
      <c r="V221" s="119">
        <f t="shared" si="9"/>
        <v>6.1899999999999995</v>
      </c>
    </row>
    <row r="222" spans="1:22" x14ac:dyDescent="0.2">
      <c r="A222" s="129" t="s">
        <v>194</v>
      </c>
      <c r="B222" s="129" t="s">
        <v>194</v>
      </c>
      <c r="C222" s="188">
        <v>44326.208339386576</v>
      </c>
      <c r="D222" s="130">
        <v>472.41300000000001</v>
      </c>
      <c r="E222" s="129" t="s">
        <v>195</v>
      </c>
      <c r="F222" s="129" t="s">
        <v>196</v>
      </c>
      <c r="G222" s="129" t="s">
        <v>198</v>
      </c>
      <c r="H222" s="130"/>
      <c r="J222" s="133">
        <v>461.98</v>
      </c>
      <c r="K222" s="133">
        <v>6.41</v>
      </c>
      <c r="L222" s="133">
        <v>3.25</v>
      </c>
      <c r="M222" s="133">
        <v>0.84</v>
      </c>
      <c r="N222" s="119">
        <f t="shared" si="10"/>
        <v>472.48</v>
      </c>
      <c r="O222" s="117">
        <f t="shared" si="11"/>
        <v>-6.7000000000007276E-2</v>
      </c>
      <c r="Q222" s="131"/>
      <c r="R222" s="133">
        <v>6.31</v>
      </c>
      <c r="S222" s="133">
        <v>0.09</v>
      </c>
      <c r="T222" s="133">
        <v>7.0000000000000007E-2</v>
      </c>
      <c r="U222" s="133">
        <v>0.02</v>
      </c>
      <c r="V222" s="119">
        <f t="shared" si="9"/>
        <v>6.4899999999999993</v>
      </c>
    </row>
    <row r="223" spans="1:22" x14ac:dyDescent="0.2">
      <c r="A223" s="129" t="s">
        <v>194</v>
      </c>
      <c r="B223" s="129" t="s">
        <v>194</v>
      </c>
      <c r="C223" s="188">
        <v>44326.25000605324</v>
      </c>
      <c r="D223" s="130">
        <v>495.47800000000001</v>
      </c>
      <c r="E223" s="129" t="s">
        <v>195</v>
      </c>
      <c r="F223" s="129" t="s">
        <v>196</v>
      </c>
      <c r="G223" s="129" t="s">
        <v>198</v>
      </c>
      <c r="H223" s="130"/>
      <c r="J223" s="133">
        <v>480.99</v>
      </c>
      <c r="K223" s="133">
        <v>6.75</v>
      </c>
      <c r="L223" s="133">
        <v>3.12</v>
      </c>
      <c r="M223" s="133">
        <v>0.84</v>
      </c>
      <c r="N223" s="119">
        <f t="shared" si="10"/>
        <v>491.7</v>
      </c>
      <c r="O223" s="117">
        <f t="shared" si="11"/>
        <v>3.77800000000002</v>
      </c>
      <c r="Q223" s="131"/>
      <c r="R223" s="133">
        <v>6.73</v>
      </c>
      <c r="S223" s="133">
        <v>0.09</v>
      </c>
      <c r="T223" s="133">
        <v>7.0000000000000007E-2</v>
      </c>
      <c r="U223" s="133">
        <v>0.02</v>
      </c>
      <c r="V223" s="119">
        <f t="shared" si="9"/>
        <v>6.91</v>
      </c>
    </row>
    <row r="224" spans="1:22" x14ac:dyDescent="0.2">
      <c r="A224" s="129" t="s">
        <v>194</v>
      </c>
      <c r="B224" s="129" t="s">
        <v>194</v>
      </c>
      <c r="C224" s="188">
        <v>44326.291672719904</v>
      </c>
      <c r="D224" s="130">
        <v>532.81799999999998</v>
      </c>
      <c r="E224" s="129" t="s">
        <v>195</v>
      </c>
      <c r="F224" s="129" t="s">
        <v>196</v>
      </c>
      <c r="G224" s="129" t="s">
        <v>198</v>
      </c>
      <c r="H224" s="130"/>
      <c r="J224" s="133">
        <v>509.22</v>
      </c>
      <c r="K224" s="133">
        <v>7.45</v>
      </c>
      <c r="L224" s="133">
        <v>3.09</v>
      </c>
      <c r="M224" s="133">
        <v>0.87</v>
      </c>
      <c r="N224" s="119">
        <f t="shared" si="10"/>
        <v>520.63000000000011</v>
      </c>
      <c r="O224" s="117">
        <f t="shared" si="11"/>
        <v>12.187999999999874</v>
      </c>
      <c r="Q224" s="131"/>
      <c r="R224" s="133">
        <v>7.68</v>
      </c>
      <c r="S224" s="133">
        <v>0.11</v>
      </c>
      <c r="T224" s="133">
        <v>7.0000000000000007E-2</v>
      </c>
      <c r="U224" s="133">
        <v>0.02</v>
      </c>
      <c r="V224" s="119">
        <f t="shared" si="9"/>
        <v>7.88</v>
      </c>
    </row>
    <row r="225" spans="1:22" x14ac:dyDescent="0.2">
      <c r="A225" s="129" t="s">
        <v>194</v>
      </c>
      <c r="B225" s="129" t="s">
        <v>194</v>
      </c>
      <c r="C225" s="188">
        <v>44326.333339386576</v>
      </c>
      <c r="D225" s="130">
        <v>550.46400000000006</v>
      </c>
      <c r="E225" s="129" t="s">
        <v>195</v>
      </c>
      <c r="F225" s="129" t="s">
        <v>196</v>
      </c>
      <c r="G225" s="129" t="s">
        <v>198</v>
      </c>
      <c r="H225" s="130"/>
      <c r="J225" s="133">
        <v>539.22</v>
      </c>
      <c r="K225" s="133">
        <v>8.1</v>
      </c>
      <c r="L225" s="133">
        <v>3.13</v>
      </c>
      <c r="M225" s="133">
        <v>0.87</v>
      </c>
      <c r="N225" s="119">
        <f t="shared" si="10"/>
        <v>551.32000000000005</v>
      </c>
      <c r="O225" s="117">
        <f t="shared" si="11"/>
        <v>-0.85599999999999454</v>
      </c>
      <c r="Q225" s="131"/>
      <c r="R225" s="133">
        <v>8.36</v>
      </c>
      <c r="S225" s="133">
        <v>0.13</v>
      </c>
      <c r="T225" s="133">
        <v>7.0000000000000007E-2</v>
      </c>
      <c r="U225" s="133">
        <v>0.02</v>
      </c>
      <c r="V225" s="119">
        <f t="shared" si="9"/>
        <v>8.58</v>
      </c>
    </row>
    <row r="226" spans="1:22" x14ac:dyDescent="0.2">
      <c r="A226" s="129" t="s">
        <v>194</v>
      </c>
      <c r="B226" s="129" t="s">
        <v>194</v>
      </c>
      <c r="C226" s="188">
        <v>44326.37500605324</v>
      </c>
      <c r="D226" s="130">
        <v>569.19399999999996</v>
      </c>
      <c r="E226" s="129" t="s">
        <v>195</v>
      </c>
      <c r="F226" s="129" t="s">
        <v>196</v>
      </c>
      <c r="G226" s="129" t="s">
        <v>198</v>
      </c>
      <c r="H226" s="130"/>
      <c r="J226" s="133">
        <v>556.91999999999996</v>
      </c>
      <c r="K226" s="133">
        <v>8.4700000000000006</v>
      </c>
      <c r="L226" s="133">
        <v>3.28</v>
      </c>
      <c r="M226" s="133">
        <v>0.86</v>
      </c>
      <c r="N226" s="119">
        <f t="shared" si="10"/>
        <v>569.53</v>
      </c>
      <c r="O226" s="117">
        <f t="shared" si="11"/>
        <v>-0.33600000000001273</v>
      </c>
      <c r="Q226" s="131"/>
      <c r="R226" s="133">
        <v>7.88</v>
      </c>
      <c r="S226" s="133">
        <v>0.12</v>
      </c>
      <c r="T226" s="133">
        <v>7.0000000000000007E-2</v>
      </c>
      <c r="U226" s="133">
        <v>0.02</v>
      </c>
      <c r="V226" s="119">
        <f t="shared" si="9"/>
        <v>8.09</v>
      </c>
    </row>
    <row r="227" spans="1:22" x14ac:dyDescent="0.2">
      <c r="A227" s="129" t="s">
        <v>194</v>
      </c>
      <c r="B227" s="129" t="s">
        <v>194</v>
      </c>
      <c r="C227" s="188">
        <v>44326.416672719904</v>
      </c>
      <c r="D227" s="130">
        <v>578.33100000000002</v>
      </c>
      <c r="E227" s="129" t="s">
        <v>195</v>
      </c>
      <c r="F227" s="129" t="s">
        <v>196</v>
      </c>
      <c r="G227" s="129" t="s">
        <v>198</v>
      </c>
      <c r="H227" s="130"/>
      <c r="J227" s="133">
        <v>551.4</v>
      </c>
      <c r="K227" s="133">
        <v>8.83</v>
      </c>
      <c r="L227" s="133">
        <v>3.26</v>
      </c>
      <c r="M227" s="133">
        <v>0.86</v>
      </c>
      <c r="N227" s="119">
        <f t="shared" si="10"/>
        <v>564.35</v>
      </c>
      <c r="O227" s="117">
        <f t="shared" si="11"/>
        <v>13.980999999999995</v>
      </c>
      <c r="Q227" s="131"/>
      <c r="R227" s="133">
        <v>8.06</v>
      </c>
      <c r="S227" s="133">
        <v>0.13</v>
      </c>
      <c r="T227" s="133">
        <v>7.0000000000000007E-2</v>
      </c>
      <c r="U227" s="133">
        <v>0.02</v>
      </c>
      <c r="V227" s="119">
        <f t="shared" si="9"/>
        <v>8.2800000000000011</v>
      </c>
    </row>
    <row r="228" spans="1:22" x14ac:dyDescent="0.2">
      <c r="A228" s="129" t="s">
        <v>194</v>
      </c>
      <c r="B228" s="129" t="s">
        <v>194</v>
      </c>
      <c r="C228" s="188">
        <v>44326.458339386576</v>
      </c>
      <c r="D228" s="130">
        <v>583.24300000000005</v>
      </c>
      <c r="E228" s="129" t="s">
        <v>195</v>
      </c>
      <c r="F228" s="129" t="s">
        <v>196</v>
      </c>
      <c r="G228" s="129" t="s">
        <v>198</v>
      </c>
      <c r="H228" s="130"/>
      <c r="J228" s="133">
        <v>555.79</v>
      </c>
      <c r="K228" s="133">
        <v>8.75</v>
      </c>
      <c r="L228" s="133">
        <v>3.18</v>
      </c>
      <c r="M228" s="133">
        <v>0.86</v>
      </c>
      <c r="N228" s="119">
        <f t="shared" si="10"/>
        <v>568.57999999999993</v>
      </c>
      <c r="O228" s="117">
        <f t="shared" si="11"/>
        <v>14.663000000000125</v>
      </c>
      <c r="Q228" s="131"/>
      <c r="R228" s="133">
        <v>8.24</v>
      </c>
      <c r="S228" s="133">
        <v>0.13</v>
      </c>
      <c r="T228" s="133">
        <v>7.0000000000000007E-2</v>
      </c>
      <c r="U228" s="133">
        <v>0.02</v>
      </c>
      <c r="V228" s="119">
        <f t="shared" si="9"/>
        <v>8.4600000000000009</v>
      </c>
    </row>
    <row r="229" spans="1:22" x14ac:dyDescent="0.2">
      <c r="A229" s="129" t="s">
        <v>194</v>
      </c>
      <c r="B229" s="129" t="s">
        <v>194</v>
      </c>
      <c r="C229" s="188">
        <v>44326.50000605324</v>
      </c>
      <c r="D229" s="130">
        <v>583.25</v>
      </c>
      <c r="E229" s="129" t="s">
        <v>195</v>
      </c>
      <c r="F229" s="129" t="s">
        <v>196</v>
      </c>
      <c r="G229" s="129" t="s">
        <v>198</v>
      </c>
      <c r="H229" s="130"/>
      <c r="J229" s="133">
        <v>556.30999999999995</v>
      </c>
      <c r="K229" s="133">
        <v>8.42</v>
      </c>
      <c r="L229" s="133">
        <v>3.15</v>
      </c>
      <c r="M229" s="133">
        <v>0.84</v>
      </c>
      <c r="N229" s="119">
        <f t="shared" si="10"/>
        <v>568.71999999999991</v>
      </c>
      <c r="O229" s="117">
        <f t="shared" si="11"/>
        <v>14.530000000000086</v>
      </c>
      <c r="Q229" s="131"/>
      <c r="R229" s="133">
        <v>8.5500000000000007</v>
      </c>
      <c r="S229" s="133">
        <v>0.13</v>
      </c>
      <c r="T229" s="133">
        <v>7.0000000000000007E-2</v>
      </c>
      <c r="U229" s="133">
        <v>0.02</v>
      </c>
      <c r="V229" s="119">
        <f t="shared" si="9"/>
        <v>8.7700000000000014</v>
      </c>
    </row>
    <row r="230" spans="1:22" x14ac:dyDescent="0.2">
      <c r="A230" s="129" t="s">
        <v>194</v>
      </c>
      <c r="B230" s="129" t="s">
        <v>194</v>
      </c>
      <c r="C230" s="188">
        <v>44326.541672719904</v>
      </c>
      <c r="D230" s="130">
        <v>583.83799999999997</v>
      </c>
      <c r="E230" s="129" t="s">
        <v>195</v>
      </c>
      <c r="F230" s="129" t="s">
        <v>196</v>
      </c>
      <c r="G230" s="129" t="s">
        <v>198</v>
      </c>
      <c r="H230" s="130"/>
      <c r="J230" s="133">
        <v>556.98</v>
      </c>
      <c r="K230" s="133">
        <v>8.31</v>
      </c>
      <c r="L230" s="133">
        <v>3.06</v>
      </c>
      <c r="M230" s="133">
        <v>0.84</v>
      </c>
      <c r="N230" s="119">
        <f t="shared" si="10"/>
        <v>569.18999999999994</v>
      </c>
      <c r="O230" s="117">
        <f t="shared" si="11"/>
        <v>14.648000000000025</v>
      </c>
      <c r="Q230" s="131"/>
      <c r="R230" s="133">
        <v>8.5500000000000007</v>
      </c>
      <c r="S230" s="133">
        <v>0.13</v>
      </c>
      <c r="T230" s="133">
        <v>7.0000000000000007E-2</v>
      </c>
      <c r="U230" s="133">
        <v>0.02</v>
      </c>
      <c r="V230" s="119">
        <f t="shared" si="9"/>
        <v>8.7700000000000014</v>
      </c>
    </row>
    <row r="231" spans="1:22" x14ac:dyDescent="0.2">
      <c r="A231" s="129" t="s">
        <v>194</v>
      </c>
      <c r="B231" s="129" t="s">
        <v>194</v>
      </c>
      <c r="C231" s="188">
        <v>44326.583339386576</v>
      </c>
      <c r="D231" s="130">
        <v>573.54</v>
      </c>
      <c r="E231" s="129" t="s">
        <v>195</v>
      </c>
      <c r="F231" s="129" t="s">
        <v>196</v>
      </c>
      <c r="G231" s="129" t="s">
        <v>198</v>
      </c>
      <c r="H231" s="130"/>
      <c r="J231" s="133">
        <v>546.94000000000005</v>
      </c>
      <c r="K231" s="133">
        <v>8.1999999999999993</v>
      </c>
      <c r="L231" s="133">
        <v>3.08</v>
      </c>
      <c r="M231" s="133">
        <v>0.83</v>
      </c>
      <c r="N231" s="119">
        <f t="shared" si="10"/>
        <v>559.05000000000018</v>
      </c>
      <c r="O231" s="117">
        <f t="shared" si="11"/>
        <v>14.489999999999782</v>
      </c>
      <c r="Q231" s="131"/>
      <c r="R231" s="133">
        <v>8.35</v>
      </c>
      <c r="S231" s="133">
        <v>0.12</v>
      </c>
      <c r="T231" s="133">
        <v>7.0000000000000007E-2</v>
      </c>
      <c r="U231" s="133">
        <v>0.02</v>
      </c>
      <c r="V231" s="119">
        <f t="shared" si="9"/>
        <v>8.5599999999999987</v>
      </c>
    </row>
    <row r="232" spans="1:22" x14ac:dyDescent="0.2">
      <c r="A232" s="129" t="s">
        <v>194</v>
      </c>
      <c r="B232" s="129" t="s">
        <v>194</v>
      </c>
      <c r="C232" s="188">
        <v>44326.62500605324</v>
      </c>
      <c r="D232" s="130">
        <v>571.48599999999999</v>
      </c>
      <c r="E232" s="129" t="s">
        <v>195</v>
      </c>
      <c r="F232" s="129" t="s">
        <v>196</v>
      </c>
      <c r="G232" s="129" t="s">
        <v>198</v>
      </c>
      <c r="H232" s="130"/>
      <c r="J232" s="133">
        <v>545.41</v>
      </c>
      <c r="K232" s="133">
        <v>8.0299999999999994</v>
      </c>
      <c r="L232" s="133">
        <v>3.17</v>
      </c>
      <c r="M232" s="133">
        <v>0.83</v>
      </c>
      <c r="N232" s="119">
        <f t="shared" si="10"/>
        <v>557.43999999999994</v>
      </c>
      <c r="O232" s="117">
        <f t="shared" si="11"/>
        <v>14.046000000000049</v>
      </c>
      <c r="Q232" s="131"/>
      <c r="R232" s="133">
        <v>7.97</v>
      </c>
      <c r="S232" s="133">
        <v>0.12</v>
      </c>
      <c r="T232" s="133">
        <v>7.0000000000000007E-2</v>
      </c>
      <c r="U232" s="133">
        <v>0.02</v>
      </c>
      <c r="V232" s="119">
        <f t="shared" si="9"/>
        <v>8.18</v>
      </c>
    </row>
    <row r="233" spans="1:22" x14ac:dyDescent="0.2">
      <c r="A233" s="129" t="s">
        <v>194</v>
      </c>
      <c r="B233" s="129" t="s">
        <v>194</v>
      </c>
      <c r="C233" s="188">
        <v>44326.666672719904</v>
      </c>
      <c r="D233" s="130">
        <v>562.45000000000005</v>
      </c>
      <c r="E233" s="129" t="s">
        <v>195</v>
      </c>
      <c r="F233" s="129" t="s">
        <v>196</v>
      </c>
      <c r="G233" s="129" t="s">
        <v>198</v>
      </c>
      <c r="H233" s="130"/>
      <c r="J233" s="133">
        <v>536.41</v>
      </c>
      <c r="K233" s="133">
        <v>7.97</v>
      </c>
      <c r="L233" s="133">
        <v>3.17</v>
      </c>
      <c r="M233" s="133">
        <v>0.83</v>
      </c>
      <c r="N233" s="119">
        <f t="shared" si="10"/>
        <v>548.38</v>
      </c>
      <c r="O233" s="117">
        <f t="shared" si="11"/>
        <v>14.07000000000005</v>
      </c>
      <c r="Q233" s="131"/>
      <c r="R233" s="133">
        <v>8.0500000000000007</v>
      </c>
      <c r="S233" s="133">
        <v>0.12</v>
      </c>
      <c r="T233" s="133">
        <v>7.0000000000000007E-2</v>
      </c>
      <c r="U233" s="133">
        <v>0.02</v>
      </c>
      <c r="V233" s="119">
        <f t="shared" si="9"/>
        <v>8.26</v>
      </c>
    </row>
    <row r="234" spans="1:22" x14ac:dyDescent="0.2">
      <c r="A234" s="129" t="s">
        <v>194</v>
      </c>
      <c r="B234" s="129" t="s">
        <v>194</v>
      </c>
      <c r="C234" s="188">
        <v>44326.708339386576</v>
      </c>
      <c r="D234" s="130">
        <v>557.21600000000001</v>
      </c>
      <c r="E234" s="129" t="s">
        <v>195</v>
      </c>
      <c r="F234" s="129" t="s">
        <v>196</v>
      </c>
      <c r="G234" s="129" t="s">
        <v>198</v>
      </c>
      <c r="H234" s="130"/>
      <c r="J234" s="133">
        <v>530.84</v>
      </c>
      <c r="K234" s="133">
        <v>8.17</v>
      </c>
      <c r="L234" s="133">
        <v>3.16</v>
      </c>
      <c r="M234" s="133">
        <v>0.81</v>
      </c>
      <c r="N234" s="119">
        <f t="shared" si="10"/>
        <v>542.9799999999999</v>
      </c>
      <c r="O234" s="117">
        <f t="shared" si="11"/>
        <v>14.236000000000104</v>
      </c>
      <c r="Q234" s="131"/>
      <c r="R234" s="133">
        <v>8.06</v>
      </c>
      <c r="S234" s="133">
        <v>0.12</v>
      </c>
      <c r="T234" s="133">
        <v>7.0000000000000007E-2</v>
      </c>
      <c r="U234" s="133">
        <v>0.02</v>
      </c>
      <c r="V234" s="119">
        <f t="shared" si="9"/>
        <v>8.27</v>
      </c>
    </row>
    <row r="235" spans="1:22" x14ac:dyDescent="0.2">
      <c r="A235" s="129" t="s">
        <v>194</v>
      </c>
      <c r="B235" s="129" t="s">
        <v>194</v>
      </c>
      <c r="C235" s="188">
        <v>44326.75000605324</v>
      </c>
      <c r="D235" s="130">
        <v>547.39099999999996</v>
      </c>
      <c r="E235" s="129" t="s">
        <v>195</v>
      </c>
      <c r="F235" s="129" t="s">
        <v>196</v>
      </c>
      <c r="G235" s="129" t="s">
        <v>198</v>
      </c>
      <c r="H235" s="130"/>
      <c r="J235" s="133">
        <v>520.94000000000005</v>
      </c>
      <c r="K235" s="133">
        <v>7.93</v>
      </c>
      <c r="L235" s="133">
        <v>3.21</v>
      </c>
      <c r="M235" s="133">
        <v>0.82</v>
      </c>
      <c r="N235" s="119">
        <f t="shared" si="10"/>
        <v>532.90000000000009</v>
      </c>
      <c r="O235" s="117">
        <f t="shared" si="11"/>
        <v>14.490999999999872</v>
      </c>
      <c r="Q235" s="131"/>
      <c r="R235" s="133">
        <v>8.15</v>
      </c>
      <c r="S235" s="133">
        <v>0.12</v>
      </c>
      <c r="T235" s="133">
        <v>7.0000000000000007E-2</v>
      </c>
      <c r="U235" s="133">
        <v>0.02</v>
      </c>
      <c r="V235" s="119">
        <f t="shared" si="9"/>
        <v>8.36</v>
      </c>
    </row>
    <row r="236" spans="1:22" x14ac:dyDescent="0.2">
      <c r="A236" s="129" t="s">
        <v>194</v>
      </c>
      <c r="B236" s="129" t="s">
        <v>194</v>
      </c>
      <c r="C236" s="188">
        <v>44326.791672719904</v>
      </c>
      <c r="D236" s="130">
        <v>549.95600000000002</v>
      </c>
      <c r="E236" s="129" t="s">
        <v>195</v>
      </c>
      <c r="F236" s="129" t="s">
        <v>196</v>
      </c>
      <c r="G236" s="129" t="s">
        <v>198</v>
      </c>
      <c r="H236" s="130"/>
      <c r="J236" s="133">
        <v>523.30999999999995</v>
      </c>
      <c r="K236" s="133">
        <v>7.8</v>
      </c>
      <c r="L236" s="133">
        <v>3.22</v>
      </c>
      <c r="M236" s="133">
        <v>0.83</v>
      </c>
      <c r="N236" s="119">
        <f t="shared" si="10"/>
        <v>535.16</v>
      </c>
      <c r="O236" s="117">
        <f t="shared" si="11"/>
        <v>14.796000000000049</v>
      </c>
      <c r="Q236" s="131"/>
      <c r="R236" s="133">
        <v>8.25</v>
      </c>
      <c r="S236" s="133">
        <v>0.12</v>
      </c>
      <c r="T236" s="133">
        <v>7.0000000000000007E-2</v>
      </c>
      <c r="U236" s="133">
        <v>0.02</v>
      </c>
      <c r="V236" s="119">
        <f t="shared" si="9"/>
        <v>8.4599999999999991</v>
      </c>
    </row>
    <row r="237" spans="1:22" x14ac:dyDescent="0.2">
      <c r="A237" s="129" t="s">
        <v>194</v>
      </c>
      <c r="B237" s="129" t="s">
        <v>194</v>
      </c>
      <c r="C237" s="188">
        <v>44326.833339386576</v>
      </c>
      <c r="D237" s="130">
        <v>550.02499999999998</v>
      </c>
      <c r="E237" s="129" t="s">
        <v>195</v>
      </c>
      <c r="F237" s="129" t="s">
        <v>196</v>
      </c>
      <c r="G237" s="129" t="s">
        <v>198</v>
      </c>
      <c r="H237" s="130"/>
      <c r="J237" s="133">
        <v>522.55999999999995</v>
      </c>
      <c r="K237" s="133">
        <v>7.81</v>
      </c>
      <c r="L237" s="133">
        <v>3.46</v>
      </c>
      <c r="M237" s="133">
        <v>0.81</v>
      </c>
      <c r="N237" s="119">
        <f t="shared" si="10"/>
        <v>534.63999999999987</v>
      </c>
      <c r="O237" s="117">
        <f t="shared" si="11"/>
        <v>15.385000000000105</v>
      </c>
      <c r="Q237" s="131"/>
      <c r="R237" s="133">
        <v>8.5399999999999991</v>
      </c>
      <c r="S237" s="133">
        <v>0.13</v>
      </c>
      <c r="T237" s="133">
        <v>0.08</v>
      </c>
      <c r="U237" s="133">
        <v>0.02</v>
      </c>
      <c r="V237" s="119">
        <f t="shared" si="9"/>
        <v>8.77</v>
      </c>
    </row>
    <row r="238" spans="1:22" x14ac:dyDescent="0.2">
      <c r="A238" s="129" t="s">
        <v>194</v>
      </c>
      <c r="B238" s="129" t="s">
        <v>194</v>
      </c>
      <c r="C238" s="188">
        <v>44326.87500605324</v>
      </c>
      <c r="D238" s="130">
        <v>569.14200000000005</v>
      </c>
      <c r="E238" s="129" t="s">
        <v>195</v>
      </c>
      <c r="F238" s="129" t="s">
        <v>196</v>
      </c>
      <c r="G238" s="129" t="s">
        <v>198</v>
      </c>
      <c r="H238" s="130"/>
      <c r="J238" s="133">
        <v>541.11</v>
      </c>
      <c r="K238" s="133">
        <v>8.2899999999999991</v>
      </c>
      <c r="L238" s="133">
        <v>3.51</v>
      </c>
      <c r="M238" s="133">
        <v>0.81</v>
      </c>
      <c r="N238" s="119">
        <f t="shared" si="10"/>
        <v>553.71999999999991</v>
      </c>
      <c r="O238" s="117">
        <f t="shared" si="11"/>
        <v>15.422000000000139</v>
      </c>
      <c r="Q238" s="131"/>
      <c r="R238" s="133">
        <v>9.02</v>
      </c>
      <c r="S238" s="133">
        <v>0.14000000000000001</v>
      </c>
      <c r="T238" s="133">
        <v>0.09</v>
      </c>
      <c r="U238" s="133">
        <v>0.02</v>
      </c>
      <c r="V238" s="119">
        <f t="shared" si="9"/>
        <v>9.27</v>
      </c>
    </row>
    <row r="239" spans="1:22" x14ac:dyDescent="0.2">
      <c r="A239" s="129" t="s">
        <v>194</v>
      </c>
      <c r="B239" s="129" t="s">
        <v>194</v>
      </c>
      <c r="C239" s="188">
        <v>44326.916672719904</v>
      </c>
      <c r="D239" s="130">
        <v>572.279</v>
      </c>
      <c r="E239" s="129" t="s">
        <v>195</v>
      </c>
      <c r="F239" s="129" t="s">
        <v>196</v>
      </c>
      <c r="G239" s="129" t="s">
        <v>198</v>
      </c>
      <c r="H239" s="130"/>
      <c r="J239" s="133">
        <v>544.04</v>
      </c>
      <c r="K239" s="133">
        <v>8.44</v>
      </c>
      <c r="L239" s="133">
        <v>3.68</v>
      </c>
      <c r="M239" s="133">
        <v>0.82</v>
      </c>
      <c r="N239" s="119">
        <f t="shared" si="10"/>
        <v>556.98</v>
      </c>
      <c r="O239" s="117">
        <f t="shared" si="11"/>
        <v>15.298999999999978</v>
      </c>
      <c r="Q239" s="131"/>
      <c r="R239" s="133">
        <v>9.02</v>
      </c>
      <c r="S239" s="133">
        <v>0.14000000000000001</v>
      </c>
      <c r="T239" s="133">
        <v>0.09</v>
      </c>
      <c r="U239" s="133">
        <v>0.02</v>
      </c>
      <c r="V239" s="119">
        <f t="shared" si="9"/>
        <v>9.27</v>
      </c>
    </row>
    <row r="240" spans="1:22" x14ac:dyDescent="0.2">
      <c r="A240" s="129" t="s">
        <v>194</v>
      </c>
      <c r="B240" s="129" t="s">
        <v>194</v>
      </c>
      <c r="C240" s="188">
        <v>44326.958339386576</v>
      </c>
      <c r="D240" s="130">
        <v>553.01099999999997</v>
      </c>
      <c r="E240" s="129" t="s">
        <v>195</v>
      </c>
      <c r="F240" s="129" t="s">
        <v>196</v>
      </c>
      <c r="G240" s="129" t="s">
        <v>198</v>
      </c>
      <c r="H240" s="130"/>
      <c r="J240" s="133">
        <v>525.47</v>
      </c>
      <c r="K240" s="133">
        <v>7.59</v>
      </c>
      <c r="L240" s="133">
        <v>3.67</v>
      </c>
      <c r="M240" s="133">
        <v>0.82</v>
      </c>
      <c r="N240" s="119">
        <f t="shared" si="10"/>
        <v>537.55000000000007</v>
      </c>
      <c r="O240" s="117">
        <f t="shared" si="11"/>
        <v>15.460999999999899</v>
      </c>
      <c r="Q240" s="131"/>
      <c r="R240" s="133">
        <v>8.33</v>
      </c>
      <c r="S240" s="133">
        <v>0.12</v>
      </c>
      <c r="T240" s="133">
        <v>0.09</v>
      </c>
      <c r="U240" s="133">
        <v>0.02</v>
      </c>
      <c r="V240" s="119">
        <f t="shared" si="9"/>
        <v>8.5599999999999987</v>
      </c>
    </row>
    <row r="241" spans="1:22" x14ac:dyDescent="0.2">
      <c r="A241" s="129" t="s">
        <v>194</v>
      </c>
      <c r="B241" s="129" t="s">
        <v>194</v>
      </c>
      <c r="C241" s="188">
        <v>44327.00000605324</v>
      </c>
      <c r="D241" s="130">
        <v>526.79999999999995</v>
      </c>
      <c r="E241" s="129" t="s">
        <v>195</v>
      </c>
      <c r="F241" s="129" t="s">
        <v>196</v>
      </c>
      <c r="G241" s="129" t="s">
        <v>198</v>
      </c>
      <c r="H241" s="130"/>
      <c r="J241" s="133">
        <v>499.92</v>
      </c>
      <c r="K241" s="133">
        <v>7.05</v>
      </c>
      <c r="L241" s="133">
        <v>3.56</v>
      </c>
      <c r="M241" s="133">
        <v>0.83</v>
      </c>
      <c r="N241" s="119">
        <f t="shared" si="10"/>
        <v>511.36</v>
      </c>
      <c r="O241" s="117">
        <f t="shared" si="11"/>
        <v>15.439999999999941</v>
      </c>
      <c r="Q241" s="131"/>
      <c r="R241" s="133">
        <v>7.67</v>
      </c>
      <c r="S241" s="133">
        <v>0.11</v>
      </c>
      <c r="T241" s="133">
        <v>0.08</v>
      </c>
      <c r="U241" s="133">
        <v>0.02</v>
      </c>
      <c r="V241" s="119">
        <f t="shared" si="9"/>
        <v>7.88</v>
      </c>
    </row>
    <row r="242" spans="1:22" x14ac:dyDescent="0.2">
      <c r="A242" s="129" t="s">
        <v>194</v>
      </c>
      <c r="B242" s="129" t="s">
        <v>194</v>
      </c>
      <c r="C242" s="188">
        <v>44327.041672719904</v>
      </c>
      <c r="D242" s="130">
        <v>503.51400000000001</v>
      </c>
      <c r="E242" s="129" t="s">
        <v>195</v>
      </c>
      <c r="F242" s="129" t="s">
        <v>196</v>
      </c>
      <c r="G242" s="129" t="s">
        <v>198</v>
      </c>
      <c r="H242" s="130"/>
      <c r="J242" s="133">
        <v>478.63</v>
      </c>
      <c r="K242" s="133">
        <v>6.55</v>
      </c>
      <c r="L242" s="133">
        <v>3.38</v>
      </c>
      <c r="M242" s="133">
        <v>0.83</v>
      </c>
      <c r="N242" s="119">
        <f t="shared" si="10"/>
        <v>489.39</v>
      </c>
      <c r="O242" s="117">
        <f t="shared" si="11"/>
        <v>14.124000000000024</v>
      </c>
      <c r="Q242" s="131"/>
      <c r="R242" s="133">
        <v>7.28</v>
      </c>
      <c r="S242" s="133">
        <v>0.1</v>
      </c>
      <c r="T242" s="133">
        <v>0.08</v>
      </c>
      <c r="U242" s="133">
        <v>0.02</v>
      </c>
      <c r="V242" s="119">
        <f t="shared" si="9"/>
        <v>7.4799999999999995</v>
      </c>
    </row>
    <row r="243" spans="1:22" x14ac:dyDescent="0.2">
      <c r="A243" s="129" t="s">
        <v>194</v>
      </c>
      <c r="B243" s="129" t="s">
        <v>194</v>
      </c>
      <c r="C243" s="188">
        <v>44327.083339386576</v>
      </c>
      <c r="D243" s="130">
        <v>490.49599999999998</v>
      </c>
      <c r="E243" s="129" t="s">
        <v>195</v>
      </c>
      <c r="F243" s="129" t="s">
        <v>196</v>
      </c>
      <c r="G243" s="129" t="s">
        <v>198</v>
      </c>
      <c r="H243" s="130"/>
      <c r="J243" s="133">
        <v>479.65</v>
      </c>
      <c r="K243" s="133">
        <v>6.36</v>
      </c>
      <c r="L243" s="133">
        <v>3.37</v>
      </c>
      <c r="M243" s="133">
        <v>0.83</v>
      </c>
      <c r="N243" s="119">
        <f t="shared" si="10"/>
        <v>490.21</v>
      </c>
      <c r="O243" s="117">
        <f t="shared" si="11"/>
        <v>0.28600000000000136</v>
      </c>
      <c r="Q243" s="131"/>
      <c r="R243" s="133">
        <v>6.61</v>
      </c>
      <c r="S243" s="133">
        <v>0.09</v>
      </c>
      <c r="T243" s="133">
        <v>7.0000000000000007E-2</v>
      </c>
      <c r="U243" s="133">
        <v>0.02</v>
      </c>
      <c r="V243" s="119">
        <f t="shared" si="9"/>
        <v>6.79</v>
      </c>
    </row>
    <row r="244" spans="1:22" x14ac:dyDescent="0.2">
      <c r="A244" s="129" t="s">
        <v>194</v>
      </c>
      <c r="B244" s="129" t="s">
        <v>194</v>
      </c>
      <c r="C244" s="188">
        <v>44327.12500605324</v>
      </c>
      <c r="D244" s="130">
        <v>488.31299999999999</v>
      </c>
      <c r="E244" s="129" t="s">
        <v>195</v>
      </c>
      <c r="F244" s="129" t="s">
        <v>196</v>
      </c>
      <c r="G244" s="129" t="s">
        <v>198</v>
      </c>
      <c r="H244" s="130"/>
      <c r="J244" s="133">
        <v>477.28</v>
      </c>
      <c r="K244" s="133">
        <v>6.43</v>
      </c>
      <c r="L244" s="133">
        <v>3.47</v>
      </c>
      <c r="M244" s="133">
        <v>0.83</v>
      </c>
      <c r="N244" s="119">
        <f t="shared" si="10"/>
        <v>488.01</v>
      </c>
      <c r="O244" s="117">
        <f t="shared" si="11"/>
        <v>0.30299999999999727</v>
      </c>
      <c r="Q244" s="131"/>
      <c r="R244" s="133">
        <v>6.3</v>
      </c>
      <c r="S244" s="133">
        <v>0.09</v>
      </c>
      <c r="T244" s="133">
        <v>7.0000000000000007E-2</v>
      </c>
      <c r="U244" s="133">
        <v>0.02</v>
      </c>
      <c r="V244" s="119">
        <f t="shared" si="9"/>
        <v>6.4799999999999995</v>
      </c>
    </row>
    <row r="245" spans="1:22" x14ac:dyDescent="0.2">
      <c r="A245" s="129" t="s">
        <v>194</v>
      </c>
      <c r="B245" s="129" t="s">
        <v>194</v>
      </c>
      <c r="C245" s="188">
        <v>44327.166672719904</v>
      </c>
      <c r="D245" s="130">
        <v>494.27800000000002</v>
      </c>
      <c r="E245" s="129" t="s">
        <v>195</v>
      </c>
      <c r="F245" s="129" t="s">
        <v>196</v>
      </c>
      <c r="G245" s="129" t="s">
        <v>198</v>
      </c>
      <c r="H245" s="130"/>
      <c r="J245" s="133">
        <v>483.18</v>
      </c>
      <c r="K245" s="133">
        <v>6.58</v>
      </c>
      <c r="L245" s="133">
        <v>3.51</v>
      </c>
      <c r="M245" s="133">
        <v>0.83</v>
      </c>
      <c r="N245" s="119">
        <f t="shared" si="10"/>
        <v>494.09999999999997</v>
      </c>
      <c r="O245" s="117">
        <f t="shared" si="11"/>
        <v>0.17800000000005411</v>
      </c>
      <c r="Q245" s="131"/>
      <c r="R245" s="133">
        <v>6.31</v>
      </c>
      <c r="S245" s="133">
        <v>0.09</v>
      </c>
      <c r="T245" s="133">
        <v>7.0000000000000007E-2</v>
      </c>
      <c r="U245" s="133">
        <v>0.02</v>
      </c>
      <c r="V245" s="119">
        <f t="shared" si="9"/>
        <v>6.4899999999999993</v>
      </c>
    </row>
    <row r="246" spans="1:22" x14ac:dyDescent="0.2">
      <c r="A246" s="129" t="s">
        <v>194</v>
      </c>
      <c r="B246" s="129" t="s">
        <v>194</v>
      </c>
      <c r="C246" s="188">
        <v>44327.208339386576</v>
      </c>
      <c r="D246" s="130">
        <v>501.10300000000001</v>
      </c>
      <c r="E246" s="129" t="s">
        <v>195</v>
      </c>
      <c r="F246" s="129" t="s">
        <v>196</v>
      </c>
      <c r="G246" s="129" t="s">
        <v>198</v>
      </c>
      <c r="H246" s="130"/>
      <c r="J246" s="133">
        <v>489.43</v>
      </c>
      <c r="K246" s="133">
        <v>7.12</v>
      </c>
      <c r="L246" s="133">
        <v>3.53</v>
      </c>
      <c r="M246" s="133">
        <v>0.83</v>
      </c>
      <c r="N246" s="119">
        <f t="shared" si="10"/>
        <v>500.90999999999997</v>
      </c>
      <c r="O246" s="117">
        <f t="shared" si="11"/>
        <v>0.19300000000004047</v>
      </c>
      <c r="Q246" s="131"/>
      <c r="R246" s="133">
        <v>6.88</v>
      </c>
      <c r="S246" s="133">
        <v>0.1</v>
      </c>
      <c r="T246" s="133">
        <v>0.08</v>
      </c>
      <c r="U246" s="133">
        <v>0.02</v>
      </c>
      <c r="V246" s="119">
        <f t="shared" si="9"/>
        <v>7.0799999999999992</v>
      </c>
    </row>
    <row r="247" spans="1:22" x14ac:dyDescent="0.2">
      <c r="A247" s="129" t="s">
        <v>194</v>
      </c>
      <c r="B247" s="129" t="s">
        <v>194</v>
      </c>
      <c r="C247" s="188">
        <v>44327.25000605324</v>
      </c>
      <c r="D247" s="130">
        <v>529.62</v>
      </c>
      <c r="E247" s="129" t="s">
        <v>195</v>
      </c>
      <c r="F247" s="129" t="s">
        <v>196</v>
      </c>
      <c r="G247" s="129" t="s">
        <v>198</v>
      </c>
      <c r="H247" s="130"/>
      <c r="J247" s="133">
        <v>517.75</v>
      </c>
      <c r="K247" s="133">
        <v>7.5</v>
      </c>
      <c r="L247" s="133">
        <v>3.4</v>
      </c>
      <c r="M247" s="133">
        <v>0.83</v>
      </c>
      <c r="N247" s="119">
        <f t="shared" si="10"/>
        <v>529.48</v>
      </c>
      <c r="O247" s="117">
        <f t="shared" si="11"/>
        <v>0.13999999999998636</v>
      </c>
      <c r="Q247" s="131"/>
      <c r="R247" s="133">
        <v>7.29</v>
      </c>
      <c r="S247" s="133">
        <v>0.11</v>
      </c>
      <c r="T247" s="133">
        <v>7.0000000000000007E-2</v>
      </c>
      <c r="U247" s="133">
        <v>0.02</v>
      </c>
      <c r="V247" s="119">
        <f t="shared" si="9"/>
        <v>7.49</v>
      </c>
    </row>
    <row r="248" spans="1:22" x14ac:dyDescent="0.2">
      <c r="A248" s="129" t="s">
        <v>194</v>
      </c>
      <c r="B248" s="129" t="s">
        <v>194</v>
      </c>
      <c r="C248" s="188">
        <v>44327.291672719904</v>
      </c>
      <c r="D248" s="130">
        <v>565.20799999999997</v>
      </c>
      <c r="E248" s="129" t="s">
        <v>195</v>
      </c>
      <c r="F248" s="129" t="s">
        <v>196</v>
      </c>
      <c r="G248" s="129" t="s">
        <v>198</v>
      </c>
      <c r="H248" s="130"/>
      <c r="J248" s="133">
        <v>552.6</v>
      </c>
      <c r="K248" s="133">
        <v>8.31</v>
      </c>
      <c r="L248" s="133">
        <v>3.37</v>
      </c>
      <c r="M248" s="133">
        <v>0.83</v>
      </c>
      <c r="N248" s="119">
        <f t="shared" si="10"/>
        <v>565.11</v>
      </c>
      <c r="O248" s="117">
        <f t="shared" si="11"/>
        <v>9.7999999999956344E-2</v>
      </c>
      <c r="Q248" s="131"/>
      <c r="R248" s="133">
        <v>8.4700000000000006</v>
      </c>
      <c r="S248" s="133">
        <v>0.13</v>
      </c>
      <c r="T248" s="133">
        <v>0.08</v>
      </c>
      <c r="U248" s="133">
        <v>0.02</v>
      </c>
      <c r="V248" s="119">
        <f t="shared" si="9"/>
        <v>8.7000000000000011</v>
      </c>
    </row>
    <row r="249" spans="1:22" x14ac:dyDescent="0.2">
      <c r="A249" s="129" t="s">
        <v>194</v>
      </c>
      <c r="B249" s="129" t="s">
        <v>194</v>
      </c>
      <c r="C249" s="188">
        <v>44327.333339386576</v>
      </c>
      <c r="D249" s="130">
        <v>592.48</v>
      </c>
      <c r="E249" s="129" t="s">
        <v>195</v>
      </c>
      <c r="F249" s="129" t="s">
        <v>196</v>
      </c>
      <c r="G249" s="129" t="s">
        <v>198</v>
      </c>
      <c r="H249" s="130"/>
      <c r="J249" s="133">
        <v>579.1</v>
      </c>
      <c r="K249" s="133">
        <v>8.77</v>
      </c>
      <c r="L249" s="133">
        <v>3.34</v>
      </c>
      <c r="M249" s="133">
        <v>0.84</v>
      </c>
      <c r="N249" s="119">
        <f t="shared" si="10"/>
        <v>592.05000000000007</v>
      </c>
      <c r="O249" s="117">
        <f t="shared" si="11"/>
        <v>0.42999999999994998</v>
      </c>
      <c r="Q249" s="131"/>
      <c r="R249" s="133">
        <v>9.36</v>
      </c>
      <c r="S249" s="133">
        <v>0.14000000000000001</v>
      </c>
      <c r="T249" s="133">
        <v>0.08</v>
      </c>
      <c r="U249" s="133">
        <v>0.02</v>
      </c>
      <c r="V249" s="119">
        <f t="shared" si="9"/>
        <v>9.6</v>
      </c>
    </row>
    <row r="250" spans="1:22" x14ac:dyDescent="0.2">
      <c r="A250" s="129" t="s">
        <v>194</v>
      </c>
      <c r="B250" s="129" t="s">
        <v>194</v>
      </c>
      <c r="C250" s="188">
        <v>44327.37500605324</v>
      </c>
      <c r="D250" s="130">
        <v>587.17499999999995</v>
      </c>
      <c r="E250" s="129" t="s">
        <v>195</v>
      </c>
      <c r="F250" s="129" t="s">
        <v>196</v>
      </c>
      <c r="G250" s="129" t="s">
        <v>198</v>
      </c>
      <c r="H250" s="130"/>
      <c r="J250" s="133">
        <v>573.9</v>
      </c>
      <c r="K250" s="133">
        <v>8.66</v>
      </c>
      <c r="L250" s="133">
        <v>3.38</v>
      </c>
      <c r="M250" s="133">
        <v>0.84</v>
      </c>
      <c r="N250" s="119">
        <f t="shared" si="10"/>
        <v>586.78</v>
      </c>
      <c r="O250" s="117">
        <f t="shared" si="11"/>
        <v>0.39499999999998181</v>
      </c>
      <c r="Q250" s="131"/>
      <c r="R250" s="133">
        <v>8.77</v>
      </c>
      <c r="S250" s="133">
        <v>0.13</v>
      </c>
      <c r="T250" s="133">
        <v>7.0000000000000007E-2</v>
      </c>
      <c r="U250" s="133">
        <v>0.02</v>
      </c>
      <c r="V250" s="119">
        <f t="shared" si="9"/>
        <v>8.99</v>
      </c>
    </row>
    <row r="251" spans="1:22" x14ac:dyDescent="0.2">
      <c r="A251" s="129" t="s">
        <v>194</v>
      </c>
      <c r="B251" s="129" t="s">
        <v>194</v>
      </c>
      <c r="C251" s="188">
        <v>44327.416672719904</v>
      </c>
      <c r="D251" s="130">
        <v>571.49599999999998</v>
      </c>
      <c r="E251" s="129" t="s">
        <v>195</v>
      </c>
      <c r="F251" s="129" t="s">
        <v>196</v>
      </c>
      <c r="G251" s="129" t="s">
        <v>198</v>
      </c>
      <c r="H251" s="130"/>
      <c r="J251" s="133">
        <v>549.04999999999995</v>
      </c>
      <c r="K251" s="133">
        <v>8.5299999999999994</v>
      </c>
      <c r="L251" s="133">
        <v>3.66</v>
      </c>
      <c r="M251" s="133">
        <v>0.83</v>
      </c>
      <c r="N251" s="119">
        <f t="shared" si="10"/>
        <v>562.06999999999994</v>
      </c>
      <c r="O251" s="117">
        <f t="shared" si="11"/>
        <v>9.4260000000000446</v>
      </c>
      <c r="Q251" s="131"/>
      <c r="R251" s="133">
        <v>8.2200000000000006</v>
      </c>
      <c r="S251" s="133">
        <v>0.13</v>
      </c>
      <c r="T251" s="133">
        <v>0.08</v>
      </c>
      <c r="U251" s="133">
        <v>0.02</v>
      </c>
      <c r="V251" s="119">
        <f t="shared" si="9"/>
        <v>8.4500000000000011</v>
      </c>
    </row>
    <row r="252" spans="1:22" x14ac:dyDescent="0.2">
      <c r="A252" s="129" t="s">
        <v>194</v>
      </c>
      <c r="B252" s="129" t="s">
        <v>194</v>
      </c>
      <c r="C252" s="188">
        <v>44327.458339386576</v>
      </c>
      <c r="D252" s="130">
        <v>557.65099999999995</v>
      </c>
      <c r="E252" s="129" t="s">
        <v>195</v>
      </c>
      <c r="F252" s="129" t="s">
        <v>196</v>
      </c>
      <c r="G252" s="129" t="s">
        <v>198</v>
      </c>
      <c r="H252" s="130"/>
      <c r="J252" s="133">
        <v>530.04</v>
      </c>
      <c r="K252" s="133">
        <v>8.34</v>
      </c>
      <c r="L252" s="133">
        <v>3.68</v>
      </c>
      <c r="M252" s="133">
        <v>0.84</v>
      </c>
      <c r="N252" s="119">
        <f t="shared" si="10"/>
        <v>542.9</v>
      </c>
      <c r="O252" s="117">
        <f t="shared" si="11"/>
        <v>14.750999999999976</v>
      </c>
      <c r="Q252" s="131"/>
      <c r="R252" s="133">
        <v>8.34</v>
      </c>
      <c r="S252" s="133">
        <v>0.13</v>
      </c>
      <c r="T252" s="133">
        <v>0.08</v>
      </c>
      <c r="U252" s="133">
        <v>0.02</v>
      </c>
      <c r="V252" s="119">
        <f t="shared" si="9"/>
        <v>8.57</v>
      </c>
    </row>
    <row r="253" spans="1:22" x14ac:dyDescent="0.2">
      <c r="A253" s="129" t="s">
        <v>194</v>
      </c>
      <c r="B253" s="129" t="s">
        <v>194</v>
      </c>
      <c r="C253" s="188">
        <v>44327.50000605324</v>
      </c>
      <c r="D253" s="130">
        <v>547.75199999999995</v>
      </c>
      <c r="E253" s="129" t="s">
        <v>195</v>
      </c>
      <c r="F253" s="129" t="s">
        <v>196</v>
      </c>
      <c r="G253" s="129" t="s">
        <v>198</v>
      </c>
      <c r="H253" s="130"/>
      <c r="J253" s="133">
        <v>520.34</v>
      </c>
      <c r="K253" s="133">
        <v>8.1199999999999992</v>
      </c>
      <c r="L253" s="133">
        <v>3.56</v>
      </c>
      <c r="M253" s="133">
        <v>0.83</v>
      </c>
      <c r="N253" s="119">
        <f t="shared" si="10"/>
        <v>532.85</v>
      </c>
      <c r="O253" s="117">
        <f t="shared" si="11"/>
        <v>14.90199999999993</v>
      </c>
      <c r="Q253" s="131"/>
      <c r="R253" s="133">
        <v>8.0500000000000007</v>
      </c>
      <c r="S253" s="133">
        <v>0.13</v>
      </c>
      <c r="T253" s="133">
        <v>0.08</v>
      </c>
      <c r="U253" s="133">
        <v>0.02</v>
      </c>
      <c r="V253" s="119">
        <f t="shared" si="9"/>
        <v>8.2800000000000011</v>
      </c>
    </row>
    <row r="254" spans="1:22" x14ac:dyDescent="0.2">
      <c r="A254" s="129" t="s">
        <v>194</v>
      </c>
      <c r="B254" s="129" t="s">
        <v>194</v>
      </c>
      <c r="C254" s="188">
        <v>44327.541672719904</v>
      </c>
      <c r="D254" s="130">
        <v>547.24300000000005</v>
      </c>
      <c r="E254" s="129" t="s">
        <v>195</v>
      </c>
      <c r="F254" s="129" t="s">
        <v>196</v>
      </c>
      <c r="G254" s="129" t="s">
        <v>198</v>
      </c>
      <c r="H254" s="130"/>
      <c r="J254" s="133">
        <v>519.24</v>
      </c>
      <c r="K254" s="133">
        <v>8.3000000000000007</v>
      </c>
      <c r="L254" s="133">
        <v>3.53</v>
      </c>
      <c r="M254" s="133">
        <v>0.82</v>
      </c>
      <c r="N254" s="119">
        <f t="shared" si="10"/>
        <v>531.89</v>
      </c>
      <c r="O254" s="117">
        <f t="shared" si="11"/>
        <v>15.353000000000065</v>
      </c>
      <c r="Q254" s="131"/>
      <c r="R254" s="133">
        <v>8.24</v>
      </c>
      <c r="S254" s="133">
        <v>0.13</v>
      </c>
      <c r="T254" s="133">
        <v>0.08</v>
      </c>
      <c r="U254" s="133">
        <v>0.02</v>
      </c>
      <c r="V254" s="119">
        <f t="shared" si="9"/>
        <v>8.4700000000000006</v>
      </c>
    </row>
    <row r="255" spans="1:22" x14ac:dyDescent="0.2">
      <c r="A255" s="129" t="s">
        <v>194</v>
      </c>
      <c r="B255" s="129" t="s">
        <v>194</v>
      </c>
      <c r="C255" s="188">
        <v>44327.583339386576</v>
      </c>
      <c r="D255" s="130">
        <v>547.56600000000003</v>
      </c>
      <c r="E255" s="129" t="s">
        <v>195</v>
      </c>
      <c r="F255" s="129" t="s">
        <v>196</v>
      </c>
      <c r="G255" s="129" t="s">
        <v>198</v>
      </c>
      <c r="H255" s="130"/>
      <c r="J255" s="133">
        <v>519.59</v>
      </c>
      <c r="K255" s="133">
        <v>8.0299999999999994</v>
      </c>
      <c r="L255" s="133">
        <v>3.55</v>
      </c>
      <c r="M255" s="133">
        <v>0.82</v>
      </c>
      <c r="N255" s="119">
        <f t="shared" si="10"/>
        <v>531.99</v>
      </c>
      <c r="O255" s="117">
        <f t="shared" si="11"/>
        <v>15.576000000000022</v>
      </c>
      <c r="Q255" s="131"/>
      <c r="R255" s="133">
        <v>8.44</v>
      </c>
      <c r="S255" s="133">
        <v>0.13</v>
      </c>
      <c r="T255" s="133">
        <v>0.08</v>
      </c>
      <c r="U255" s="133">
        <v>0.02</v>
      </c>
      <c r="V255" s="119">
        <f t="shared" si="9"/>
        <v>8.67</v>
      </c>
    </row>
    <row r="256" spans="1:22" x14ac:dyDescent="0.2">
      <c r="A256" s="129" t="s">
        <v>194</v>
      </c>
      <c r="B256" s="129" t="s">
        <v>194</v>
      </c>
      <c r="C256" s="188">
        <v>44327.62500605324</v>
      </c>
      <c r="D256" s="130">
        <v>546.09900000000005</v>
      </c>
      <c r="E256" s="129" t="s">
        <v>195</v>
      </c>
      <c r="F256" s="129" t="s">
        <v>196</v>
      </c>
      <c r="G256" s="129" t="s">
        <v>198</v>
      </c>
      <c r="H256" s="130"/>
      <c r="J256" s="133">
        <v>517.92999999999995</v>
      </c>
      <c r="K256" s="133">
        <v>7.87</v>
      </c>
      <c r="L256" s="133">
        <v>3.62</v>
      </c>
      <c r="M256" s="133">
        <v>0.82</v>
      </c>
      <c r="N256" s="119">
        <f t="shared" si="10"/>
        <v>530.24</v>
      </c>
      <c r="O256" s="117">
        <f t="shared" si="11"/>
        <v>15.859000000000037</v>
      </c>
      <c r="Q256" s="131"/>
      <c r="R256" s="133">
        <v>8.24</v>
      </c>
      <c r="S256" s="133">
        <v>0.12</v>
      </c>
      <c r="T256" s="133">
        <v>0.08</v>
      </c>
      <c r="U256" s="133">
        <v>0.02</v>
      </c>
      <c r="V256" s="119">
        <f t="shared" si="9"/>
        <v>8.4599999999999991</v>
      </c>
    </row>
    <row r="257" spans="1:22" x14ac:dyDescent="0.2">
      <c r="A257" s="129" t="s">
        <v>194</v>
      </c>
      <c r="B257" s="129" t="s">
        <v>194</v>
      </c>
      <c r="C257" s="188">
        <v>44327.666672719904</v>
      </c>
      <c r="D257" s="130">
        <v>540.45000000000005</v>
      </c>
      <c r="E257" s="129" t="s">
        <v>195</v>
      </c>
      <c r="F257" s="129" t="s">
        <v>196</v>
      </c>
      <c r="G257" s="129" t="s">
        <v>198</v>
      </c>
      <c r="H257" s="130"/>
      <c r="I257" s="104"/>
      <c r="J257" s="133">
        <v>512.23</v>
      </c>
      <c r="K257" s="133">
        <v>7.74</v>
      </c>
      <c r="L257" s="133">
        <v>3.48</v>
      </c>
      <c r="M257" s="133">
        <v>0.83</v>
      </c>
      <c r="N257" s="119">
        <f t="shared" si="10"/>
        <v>524.28000000000009</v>
      </c>
      <c r="O257" s="117">
        <f t="shared" si="11"/>
        <v>16.169999999999959</v>
      </c>
      <c r="Q257" s="131"/>
      <c r="R257" s="133">
        <v>7.94</v>
      </c>
      <c r="S257" s="133">
        <v>0.12</v>
      </c>
      <c r="T257" s="133">
        <v>0.08</v>
      </c>
      <c r="U257" s="133">
        <v>0.02</v>
      </c>
      <c r="V257" s="119">
        <f t="shared" si="9"/>
        <v>8.16</v>
      </c>
    </row>
    <row r="258" spans="1:22" x14ac:dyDescent="0.2">
      <c r="A258" s="129" t="s">
        <v>194</v>
      </c>
      <c r="B258" s="129" t="s">
        <v>194</v>
      </c>
      <c r="C258" s="188">
        <v>44327.708339386576</v>
      </c>
      <c r="D258" s="130">
        <v>539.35299999999995</v>
      </c>
      <c r="E258" s="129" t="s">
        <v>195</v>
      </c>
      <c r="F258" s="129" t="s">
        <v>196</v>
      </c>
      <c r="G258" s="129" t="s">
        <v>198</v>
      </c>
      <c r="H258" s="130"/>
      <c r="I258" s="104"/>
      <c r="J258" s="133">
        <v>511.38</v>
      </c>
      <c r="K258" s="133">
        <v>7.78</v>
      </c>
      <c r="L258" s="133">
        <v>3.43</v>
      </c>
      <c r="M258" s="133">
        <v>0.82</v>
      </c>
      <c r="N258" s="119">
        <f t="shared" si="10"/>
        <v>523.41</v>
      </c>
      <c r="O258" s="117">
        <f t="shared" si="11"/>
        <v>15.942999999999984</v>
      </c>
      <c r="Q258" s="131"/>
      <c r="R258" s="133">
        <v>7.95</v>
      </c>
      <c r="S258" s="133">
        <v>0.12</v>
      </c>
      <c r="T258" s="133">
        <v>0.08</v>
      </c>
      <c r="U258" s="133">
        <v>0.02</v>
      </c>
      <c r="V258" s="119">
        <f t="shared" ref="V258:V321" si="12">SUM(R258:U258)</f>
        <v>8.17</v>
      </c>
    </row>
    <row r="259" spans="1:22" x14ac:dyDescent="0.2">
      <c r="A259" s="129" t="s">
        <v>194</v>
      </c>
      <c r="B259" s="129" t="s">
        <v>194</v>
      </c>
      <c r="C259" s="188">
        <v>44327.75000605324</v>
      </c>
      <c r="D259" s="130">
        <v>540.51900000000001</v>
      </c>
      <c r="E259" s="129" t="s">
        <v>195</v>
      </c>
      <c r="F259" s="129" t="s">
        <v>196</v>
      </c>
      <c r="G259" s="129" t="s">
        <v>198</v>
      </c>
      <c r="H259" s="130"/>
      <c r="I259" s="104"/>
      <c r="J259" s="133">
        <v>513.87</v>
      </c>
      <c r="K259" s="133">
        <v>7.47</v>
      </c>
      <c r="L259" s="133">
        <v>3.4</v>
      </c>
      <c r="M259" s="133">
        <v>0.82</v>
      </c>
      <c r="N259" s="119">
        <f t="shared" ref="N259:N322" si="13">SUM(J259:M259)</f>
        <v>525.56000000000006</v>
      </c>
      <c r="O259" s="117">
        <f t="shared" ref="O259:O322" si="14">D259-N259</f>
        <v>14.958999999999946</v>
      </c>
      <c r="Q259" s="131"/>
      <c r="R259" s="133">
        <v>8.15</v>
      </c>
      <c r="S259" s="133">
        <v>0.12</v>
      </c>
      <c r="T259" s="133">
        <v>0.08</v>
      </c>
      <c r="U259" s="133">
        <v>0.02</v>
      </c>
      <c r="V259" s="119">
        <f t="shared" si="12"/>
        <v>8.3699999999999992</v>
      </c>
    </row>
    <row r="260" spans="1:22" x14ac:dyDescent="0.2">
      <c r="A260" s="129" t="s">
        <v>194</v>
      </c>
      <c r="B260" s="129" t="s">
        <v>194</v>
      </c>
      <c r="C260" s="188">
        <v>44327.791672719904</v>
      </c>
      <c r="D260" s="130">
        <v>532.68600000000004</v>
      </c>
      <c r="E260" s="129" t="s">
        <v>195</v>
      </c>
      <c r="F260" s="129" t="s">
        <v>196</v>
      </c>
      <c r="G260" s="129" t="s">
        <v>198</v>
      </c>
      <c r="H260" s="130"/>
      <c r="J260" s="133">
        <v>506.42</v>
      </c>
      <c r="K260" s="133">
        <v>7.2</v>
      </c>
      <c r="L260" s="133">
        <v>3.31</v>
      </c>
      <c r="M260" s="133">
        <v>0.83</v>
      </c>
      <c r="N260" s="119">
        <f t="shared" si="13"/>
        <v>517.76</v>
      </c>
      <c r="O260" s="117">
        <f t="shared" si="14"/>
        <v>14.926000000000045</v>
      </c>
      <c r="Q260" s="131"/>
      <c r="R260" s="133">
        <v>8.25</v>
      </c>
      <c r="S260" s="133">
        <v>0.12</v>
      </c>
      <c r="T260" s="133">
        <v>0.08</v>
      </c>
      <c r="U260" s="133">
        <v>0.02</v>
      </c>
      <c r="V260" s="119">
        <f t="shared" si="12"/>
        <v>8.4699999999999989</v>
      </c>
    </row>
    <row r="261" spans="1:22" x14ac:dyDescent="0.2">
      <c r="A261" s="129" t="s">
        <v>194</v>
      </c>
      <c r="B261" s="129" t="s">
        <v>194</v>
      </c>
      <c r="C261" s="188">
        <v>44327.833339386576</v>
      </c>
      <c r="D261" s="130">
        <v>539.09500000000003</v>
      </c>
      <c r="E261" s="129" t="s">
        <v>195</v>
      </c>
      <c r="F261" s="129" t="s">
        <v>196</v>
      </c>
      <c r="G261" s="129" t="s">
        <v>198</v>
      </c>
      <c r="H261" s="130"/>
      <c r="J261" s="133">
        <v>512.23</v>
      </c>
      <c r="K261" s="133">
        <v>7.64</v>
      </c>
      <c r="L261" s="133">
        <v>3.31</v>
      </c>
      <c r="M261" s="133">
        <v>0.83</v>
      </c>
      <c r="N261" s="119">
        <f t="shared" si="13"/>
        <v>524.01</v>
      </c>
      <c r="O261" s="117">
        <f t="shared" si="14"/>
        <v>15.085000000000036</v>
      </c>
      <c r="Q261" s="131"/>
      <c r="R261" s="133">
        <v>8.7200000000000006</v>
      </c>
      <c r="S261" s="133">
        <v>0.13</v>
      </c>
      <c r="T261" s="133">
        <v>0.08</v>
      </c>
      <c r="U261" s="133">
        <v>0.02</v>
      </c>
      <c r="V261" s="119">
        <f t="shared" si="12"/>
        <v>8.9500000000000011</v>
      </c>
    </row>
    <row r="262" spans="1:22" x14ac:dyDescent="0.2">
      <c r="A262" s="129" t="s">
        <v>194</v>
      </c>
      <c r="B262" s="129" t="s">
        <v>194</v>
      </c>
      <c r="C262" s="188">
        <v>44327.87500605324</v>
      </c>
      <c r="D262" s="130">
        <v>548.68499999999995</v>
      </c>
      <c r="E262" s="129" t="s">
        <v>195</v>
      </c>
      <c r="F262" s="129" t="s">
        <v>196</v>
      </c>
      <c r="G262" s="129" t="s">
        <v>198</v>
      </c>
      <c r="H262" s="130"/>
      <c r="J262" s="133">
        <v>521.11</v>
      </c>
      <c r="K262" s="133">
        <v>8.15</v>
      </c>
      <c r="L262" s="133">
        <v>3.42</v>
      </c>
      <c r="M262" s="133">
        <v>0.81</v>
      </c>
      <c r="N262" s="119">
        <f t="shared" si="13"/>
        <v>533.4899999999999</v>
      </c>
      <c r="O262" s="117">
        <f t="shared" si="14"/>
        <v>15.19500000000005</v>
      </c>
      <c r="Q262" s="131"/>
      <c r="R262" s="133">
        <v>8.6300000000000008</v>
      </c>
      <c r="S262" s="133">
        <v>0.14000000000000001</v>
      </c>
      <c r="T262" s="133">
        <v>0.08</v>
      </c>
      <c r="U262" s="133">
        <v>0.02</v>
      </c>
      <c r="V262" s="119">
        <f t="shared" si="12"/>
        <v>8.870000000000001</v>
      </c>
    </row>
    <row r="263" spans="1:22" x14ac:dyDescent="0.2">
      <c r="A263" s="129" t="s">
        <v>194</v>
      </c>
      <c r="B263" s="129" t="s">
        <v>194</v>
      </c>
      <c r="C263" s="188">
        <v>44327.916672719904</v>
      </c>
      <c r="D263" s="130">
        <v>554.98099999999999</v>
      </c>
      <c r="E263" s="129" t="s">
        <v>195</v>
      </c>
      <c r="F263" s="129" t="s">
        <v>196</v>
      </c>
      <c r="G263" s="129" t="s">
        <v>198</v>
      </c>
      <c r="H263" s="130"/>
      <c r="J263" s="133">
        <v>527.23</v>
      </c>
      <c r="K263" s="133">
        <v>8.31</v>
      </c>
      <c r="L263" s="133">
        <v>3.57</v>
      </c>
      <c r="M263" s="133">
        <v>0.82</v>
      </c>
      <c r="N263" s="119">
        <f t="shared" si="13"/>
        <v>539.93000000000006</v>
      </c>
      <c r="O263" s="117">
        <f t="shared" si="14"/>
        <v>15.050999999999931</v>
      </c>
      <c r="Q263" s="131"/>
      <c r="R263" s="133">
        <v>8.7100000000000009</v>
      </c>
      <c r="S263" s="133">
        <v>0.14000000000000001</v>
      </c>
      <c r="T263" s="133">
        <v>0.08</v>
      </c>
      <c r="U263" s="133">
        <v>0.02</v>
      </c>
      <c r="V263" s="119">
        <f t="shared" si="12"/>
        <v>8.9500000000000011</v>
      </c>
    </row>
    <row r="264" spans="1:22" x14ac:dyDescent="0.2">
      <c r="A264" s="129" t="s">
        <v>194</v>
      </c>
      <c r="B264" s="129" t="s">
        <v>194</v>
      </c>
      <c r="C264" s="188">
        <v>44327.958339386576</v>
      </c>
      <c r="D264" s="130">
        <v>530.56299999999999</v>
      </c>
      <c r="E264" s="129" t="s">
        <v>195</v>
      </c>
      <c r="F264" s="129" t="s">
        <v>196</v>
      </c>
      <c r="G264" s="129" t="s">
        <v>198</v>
      </c>
      <c r="H264" s="130"/>
      <c r="J264" s="133">
        <v>503.19</v>
      </c>
      <c r="K264" s="133">
        <v>7.93</v>
      </c>
      <c r="L264" s="133">
        <v>3.55</v>
      </c>
      <c r="M264" s="133">
        <v>0.83</v>
      </c>
      <c r="N264" s="119">
        <f t="shared" si="13"/>
        <v>515.5</v>
      </c>
      <c r="O264" s="117">
        <f t="shared" si="14"/>
        <v>15.062999999999988</v>
      </c>
      <c r="Q264" s="131"/>
      <c r="R264" s="133">
        <v>7.95</v>
      </c>
      <c r="S264" s="133">
        <v>0.12</v>
      </c>
      <c r="T264" s="133">
        <v>0.08</v>
      </c>
      <c r="U264" s="133">
        <v>0.02</v>
      </c>
      <c r="V264" s="119">
        <f t="shared" si="12"/>
        <v>8.17</v>
      </c>
    </row>
    <row r="265" spans="1:22" x14ac:dyDescent="0.2">
      <c r="A265" s="129" t="s">
        <v>194</v>
      </c>
      <c r="B265" s="129" t="s">
        <v>194</v>
      </c>
      <c r="C265" s="188">
        <v>44328.00000605324</v>
      </c>
      <c r="D265" s="130">
        <v>500.90600000000001</v>
      </c>
      <c r="E265" s="129" t="s">
        <v>195</v>
      </c>
      <c r="F265" s="129" t="s">
        <v>196</v>
      </c>
      <c r="G265" s="129" t="s">
        <v>198</v>
      </c>
      <c r="H265" s="130"/>
      <c r="J265" s="133">
        <v>474.52</v>
      </c>
      <c r="K265" s="133">
        <v>7.31</v>
      </c>
      <c r="L265" s="133">
        <v>3.44</v>
      </c>
      <c r="M265" s="133">
        <v>0.84</v>
      </c>
      <c r="N265" s="119">
        <f t="shared" si="13"/>
        <v>486.10999999999996</v>
      </c>
      <c r="O265" s="117">
        <f t="shared" si="14"/>
        <v>14.796000000000049</v>
      </c>
      <c r="Q265" s="131"/>
      <c r="R265" s="133">
        <v>6.98</v>
      </c>
      <c r="S265" s="133">
        <v>0.11</v>
      </c>
      <c r="T265" s="133">
        <v>7.0000000000000007E-2</v>
      </c>
      <c r="U265" s="133">
        <v>0.02</v>
      </c>
      <c r="V265" s="119">
        <f t="shared" si="12"/>
        <v>7.1800000000000006</v>
      </c>
    </row>
    <row r="266" spans="1:22" x14ac:dyDescent="0.2">
      <c r="A266" s="129" t="s">
        <v>194</v>
      </c>
      <c r="B266" s="129" t="s">
        <v>194</v>
      </c>
      <c r="C266" s="188">
        <v>44328.041672719904</v>
      </c>
      <c r="D266" s="130">
        <v>474.72899999999998</v>
      </c>
      <c r="E266" s="129" t="s">
        <v>195</v>
      </c>
      <c r="F266" s="129" t="s">
        <v>196</v>
      </c>
      <c r="G266" s="129" t="s">
        <v>198</v>
      </c>
      <c r="H266" s="130"/>
      <c r="J266" s="133">
        <v>452.83</v>
      </c>
      <c r="K266" s="133">
        <v>6.94</v>
      </c>
      <c r="L266" s="133">
        <v>3.42</v>
      </c>
      <c r="M266" s="133">
        <v>0.82</v>
      </c>
      <c r="N266" s="119">
        <f t="shared" si="13"/>
        <v>464.01</v>
      </c>
      <c r="O266" s="117">
        <f t="shared" si="14"/>
        <v>10.718999999999994</v>
      </c>
      <c r="Q266" s="131"/>
      <c r="R266" s="133">
        <v>6.44</v>
      </c>
      <c r="S266" s="133">
        <v>0.1</v>
      </c>
      <c r="T266" s="133">
        <v>7.0000000000000007E-2</v>
      </c>
      <c r="U266" s="133">
        <v>0.02</v>
      </c>
      <c r="V266" s="119">
        <f t="shared" si="12"/>
        <v>6.63</v>
      </c>
    </row>
    <row r="267" spans="1:22" x14ac:dyDescent="0.2">
      <c r="A267" s="129" t="s">
        <v>194</v>
      </c>
      <c r="B267" s="129" t="s">
        <v>194</v>
      </c>
      <c r="C267" s="188">
        <v>44328.083339386576</v>
      </c>
      <c r="D267" s="130">
        <v>466.25599999999997</v>
      </c>
      <c r="E267" s="129" t="s">
        <v>195</v>
      </c>
      <c r="F267" s="129" t="s">
        <v>196</v>
      </c>
      <c r="G267" s="129" t="s">
        <v>198</v>
      </c>
      <c r="H267" s="130"/>
      <c r="J267" s="133">
        <v>455.03</v>
      </c>
      <c r="K267" s="133">
        <v>6.68</v>
      </c>
      <c r="L267" s="133">
        <v>3.44</v>
      </c>
      <c r="M267" s="133">
        <v>0.83</v>
      </c>
      <c r="N267" s="119">
        <f t="shared" si="13"/>
        <v>465.97999999999996</v>
      </c>
      <c r="O267" s="117">
        <f t="shared" si="14"/>
        <v>0.27600000000001046</v>
      </c>
      <c r="Q267" s="131"/>
      <c r="R267" s="133">
        <v>6.41</v>
      </c>
      <c r="S267" s="133">
        <v>0.09</v>
      </c>
      <c r="T267" s="133">
        <v>7.0000000000000007E-2</v>
      </c>
      <c r="U267" s="133">
        <v>0.02</v>
      </c>
      <c r="V267" s="119">
        <f t="shared" si="12"/>
        <v>6.59</v>
      </c>
    </row>
    <row r="268" spans="1:22" x14ac:dyDescent="0.2">
      <c r="A268" s="129" t="s">
        <v>194</v>
      </c>
      <c r="B268" s="129" t="s">
        <v>194</v>
      </c>
      <c r="C268" s="188">
        <v>44328.12500605324</v>
      </c>
      <c r="D268" s="130">
        <v>459.197</v>
      </c>
      <c r="E268" s="129" t="s">
        <v>195</v>
      </c>
      <c r="F268" s="129" t="s">
        <v>196</v>
      </c>
      <c r="G268" s="129" t="s">
        <v>198</v>
      </c>
      <c r="H268" s="130"/>
      <c r="J268" s="133">
        <v>448.01</v>
      </c>
      <c r="K268" s="133">
        <v>6.54</v>
      </c>
      <c r="L268" s="133">
        <v>3.5</v>
      </c>
      <c r="M268" s="133">
        <v>0.83</v>
      </c>
      <c r="N268" s="119">
        <f t="shared" si="13"/>
        <v>458.88</v>
      </c>
      <c r="O268" s="117">
        <f t="shared" si="14"/>
        <v>0.31700000000000728</v>
      </c>
      <c r="Q268" s="131"/>
      <c r="R268" s="133">
        <v>6.2</v>
      </c>
      <c r="S268" s="133">
        <v>0.09</v>
      </c>
      <c r="T268" s="133">
        <v>0.08</v>
      </c>
      <c r="U268" s="133">
        <v>0.02</v>
      </c>
      <c r="V268" s="119">
        <f t="shared" si="12"/>
        <v>6.39</v>
      </c>
    </row>
    <row r="269" spans="1:22" x14ac:dyDescent="0.2">
      <c r="A269" s="129" t="s">
        <v>194</v>
      </c>
      <c r="B269" s="129" t="s">
        <v>194</v>
      </c>
      <c r="C269" s="188">
        <v>44328.166672719904</v>
      </c>
      <c r="D269" s="130">
        <v>464.55</v>
      </c>
      <c r="E269" s="129" t="s">
        <v>195</v>
      </c>
      <c r="F269" s="129" t="s">
        <v>196</v>
      </c>
      <c r="G269" s="129" t="s">
        <v>198</v>
      </c>
      <c r="H269" s="130"/>
      <c r="J269" s="133">
        <v>453.36</v>
      </c>
      <c r="K269" s="133">
        <v>6.56</v>
      </c>
      <c r="L269" s="133">
        <v>3.62</v>
      </c>
      <c r="M269" s="133">
        <v>0.83</v>
      </c>
      <c r="N269" s="119">
        <f t="shared" si="13"/>
        <v>464.37</v>
      </c>
      <c r="O269" s="117">
        <f t="shared" si="14"/>
        <v>0.18000000000000682</v>
      </c>
      <c r="Q269" s="131"/>
      <c r="R269" s="133">
        <v>6.11</v>
      </c>
      <c r="S269" s="133">
        <v>0.09</v>
      </c>
      <c r="T269" s="133">
        <v>0.08</v>
      </c>
      <c r="U269" s="133">
        <v>0.02</v>
      </c>
      <c r="V269" s="119">
        <f t="shared" si="12"/>
        <v>6.3</v>
      </c>
    </row>
    <row r="270" spans="1:22" x14ac:dyDescent="0.2">
      <c r="A270" s="129" t="s">
        <v>194</v>
      </c>
      <c r="B270" s="129" t="s">
        <v>194</v>
      </c>
      <c r="C270" s="188">
        <v>44328.208339386576</v>
      </c>
      <c r="D270" s="130">
        <v>471.61599999999999</v>
      </c>
      <c r="E270" s="129" t="s">
        <v>195</v>
      </c>
      <c r="F270" s="129" t="s">
        <v>196</v>
      </c>
      <c r="G270" s="129" t="s">
        <v>198</v>
      </c>
      <c r="H270" s="130"/>
      <c r="J270" s="133">
        <v>460.09</v>
      </c>
      <c r="K270" s="133">
        <v>6.9</v>
      </c>
      <c r="L270" s="133">
        <v>3.62</v>
      </c>
      <c r="M270" s="133">
        <v>0.83</v>
      </c>
      <c r="N270" s="119">
        <f t="shared" si="13"/>
        <v>471.43999999999994</v>
      </c>
      <c r="O270" s="117">
        <f t="shared" si="14"/>
        <v>0.17600000000004457</v>
      </c>
      <c r="Q270" s="131"/>
      <c r="R270" s="133">
        <v>6.39</v>
      </c>
      <c r="S270" s="133">
        <v>0.1</v>
      </c>
      <c r="T270" s="133">
        <v>0.08</v>
      </c>
      <c r="U270" s="133">
        <v>0.02</v>
      </c>
      <c r="V270" s="119">
        <f t="shared" si="12"/>
        <v>6.589999999999999</v>
      </c>
    </row>
    <row r="271" spans="1:22" x14ac:dyDescent="0.2">
      <c r="A271" s="129" t="s">
        <v>194</v>
      </c>
      <c r="B271" s="129" t="s">
        <v>194</v>
      </c>
      <c r="C271" s="188">
        <v>44328.25000605324</v>
      </c>
      <c r="D271" s="130">
        <v>492.71300000000002</v>
      </c>
      <c r="E271" s="129" t="s">
        <v>195</v>
      </c>
      <c r="F271" s="129" t="s">
        <v>196</v>
      </c>
      <c r="G271" s="129" t="s">
        <v>198</v>
      </c>
      <c r="H271" s="130"/>
      <c r="J271" s="133">
        <v>480.87</v>
      </c>
      <c r="K271" s="133">
        <v>7.33</v>
      </c>
      <c r="L271" s="133">
        <v>3.56</v>
      </c>
      <c r="M271" s="133">
        <v>0.83</v>
      </c>
      <c r="N271" s="119">
        <f t="shared" si="13"/>
        <v>492.59</v>
      </c>
      <c r="O271" s="117">
        <f t="shared" si="14"/>
        <v>0.12300000000004729</v>
      </c>
      <c r="Q271" s="131"/>
      <c r="R271" s="133">
        <v>6.89</v>
      </c>
      <c r="S271" s="133">
        <v>0.1</v>
      </c>
      <c r="T271" s="133">
        <v>0.08</v>
      </c>
      <c r="U271" s="133">
        <v>0.02</v>
      </c>
      <c r="V271" s="119">
        <f t="shared" si="12"/>
        <v>7.089999999999999</v>
      </c>
    </row>
    <row r="272" spans="1:22" x14ac:dyDescent="0.2">
      <c r="A272" s="129" t="s">
        <v>194</v>
      </c>
      <c r="B272" s="129" t="s">
        <v>194</v>
      </c>
      <c r="C272" s="188">
        <v>44328.291672719904</v>
      </c>
      <c r="D272" s="130">
        <v>536.19600000000003</v>
      </c>
      <c r="E272" s="129" t="s">
        <v>195</v>
      </c>
      <c r="F272" s="129" t="s">
        <v>196</v>
      </c>
      <c r="G272" s="129" t="s">
        <v>198</v>
      </c>
      <c r="H272" s="130"/>
      <c r="J272" s="133">
        <v>523.73</v>
      </c>
      <c r="K272" s="133">
        <v>7.95</v>
      </c>
      <c r="L272" s="133">
        <v>3.45</v>
      </c>
      <c r="M272" s="133">
        <v>0.83</v>
      </c>
      <c r="N272" s="119">
        <f t="shared" si="13"/>
        <v>535.96000000000015</v>
      </c>
      <c r="O272" s="117">
        <f t="shared" si="14"/>
        <v>0.23599999999987631</v>
      </c>
      <c r="Q272" s="131"/>
      <c r="R272" s="133">
        <v>7.88</v>
      </c>
      <c r="S272" s="133">
        <v>0.12</v>
      </c>
      <c r="T272" s="133">
        <v>0.08</v>
      </c>
      <c r="U272" s="133">
        <v>0.02</v>
      </c>
      <c r="V272" s="119">
        <f t="shared" si="12"/>
        <v>8.1</v>
      </c>
    </row>
    <row r="273" spans="1:22" x14ac:dyDescent="0.2">
      <c r="A273" s="129" t="s">
        <v>194</v>
      </c>
      <c r="B273" s="129" t="s">
        <v>194</v>
      </c>
      <c r="C273" s="188">
        <v>44328.333339386576</v>
      </c>
      <c r="D273" s="130">
        <v>565.721</v>
      </c>
      <c r="E273" s="129" t="s">
        <v>195</v>
      </c>
      <c r="F273" s="129" t="s">
        <v>196</v>
      </c>
      <c r="G273" s="129" t="s">
        <v>198</v>
      </c>
      <c r="H273" s="130"/>
      <c r="J273" s="133">
        <v>541.75</v>
      </c>
      <c r="K273" s="133">
        <v>8.4600000000000009</v>
      </c>
      <c r="L273" s="133">
        <v>3.48</v>
      </c>
      <c r="M273" s="133">
        <v>0.84</v>
      </c>
      <c r="N273" s="119">
        <f t="shared" si="13"/>
        <v>554.53000000000009</v>
      </c>
      <c r="O273" s="117">
        <f t="shared" si="14"/>
        <v>11.190999999999917</v>
      </c>
      <c r="Q273" s="131"/>
      <c r="R273" s="133">
        <v>8.9700000000000006</v>
      </c>
      <c r="S273" s="133">
        <v>0.14000000000000001</v>
      </c>
      <c r="T273" s="133">
        <v>0.09</v>
      </c>
      <c r="U273" s="133">
        <v>0.02</v>
      </c>
      <c r="V273" s="119">
        <f t="shared" si="12"/>
        <v>9.2200000000000006</v>
      </c>
    </row>
    <row r="274" spans="1:22" x14ac:dyDescent="0.2">
      <c r="A274" s="129" t="s">
        <v>194</v>
      </c>
      <c r="B274" s="129" t="s">
        <v>194</v>
      </c>
      <c r="C274" s="188">
        <v>44328.37500605324</v>
      </c>
      <c r="D274" s="130">
        <v>570.42200000000003</v>
      </c>
      <c r="E274" s="129" t="s">
        <v>195</v>
      </c>
      <c r="F274" s="129" t="s">
        <v>196</v>
      </c>
      <c r="G274" s="129" t="s">
        <v>198</v>
      </c>
      <c r="H274" s="130"/>
      <c r="J274" s="133">
        <v>542.33000000000004</v>
      </c>
      <c r="K274" s="133">
        <v>9.02</v>
      </c>
      <c r="L274" s="133">
        <v>3.48</v>
      </c>
      <c r="M274" s="133">
        <v>0.84</v>
      </c>
      <c r="N274" s="119">
        <f t="shared" si="13"/>
        <v>555.67000000000007</v>
      </c>
      <c r="O274" s="117">
        <f t="shared" si="14"/>
        <v>14.751999999999953</v>
      </c>
      <c r="Q274" s="131"/>
      <c r="R274" s="133">
        <v>8.8000000000000007</v>
      </c>
      <c r="S274" s="133">
        <v>0.15</v>
      </c>
      <c r="T274" s="133">
        <v>0.09</v>
      </c>
      <c r="U274" s="133">
        <v>0.02</v>
      </c>
      <c r="V274" s="119">
        <f t="shared" si="12"/>
        <v>9.06</v>
      </c>
    </row>
    <row r="275" spans="1:22" x14ac:dyDescent="0.2">
      <c r="A275" s="129" t="s">
        <v>194</v>
      </c>
      <c r="B275" s="129" t="s">
        <v>194</v>
      </c>
      <c r="C275" s="188">
        <v>44328.416672719904</v>
      </c>
      <c r="D275" s="130">
        <v>575.48800000000006</v>
      </c>
      <c r="E275" s="129" t="s">
        <v>195</v>
      </c>
      <c r="F275" s="129" t="s">
        <v>196</v>
      </c>
      <c r="G275" s="129" t="s">
        <v>198</v>
      </c>
      <c r="H275" s="130"/>
      <c r="J275" s="133">
        <v>547.37</v>
      </c>
      <c r="K275" s="133">
        <v>8.89</v>
      </c>
      <c r="L275" s="133">
        <v>3.56</v>
      </c>
      <c r="M275" s="133">
        <v>0.83</v>
      </c>
      <c r="N275" s="119">
        <f t="shared" si="13"/>
        <v>560.65</v>
      </c>
      <c r="O275" s="117">
        <f t="shared" si="14"/>
        <v>14.838000000000079</v>
      </c>
      <c r="Q275" s="131"/>
      <c r="R275" s="133">
        <v>8.73</v>
      </c>
      <c r="S275" s="133">
        <v>0.14000000000000001</v>
      </c>
      <c r="T275" s="133">
        <v>0.09</v>
      </c>
      <c r="U275" s="133">
        <v>0.02</v>
      </c>
      <c r="V275" s="119">
        <f t="shared" si="12"/>
        <v>8.98</v>
      </c>
    </row>
    <row r="276" spans="1:22" x14ac:dyDescent="0.2">
      <c r="A276" s="129" t="s">
        <v>194</v>
      </c>
      <c r="B276" s="129" t="s">
        <v>194</v>
      </c>
      <c r="C276" s="188">
        <v>44328.458339386576</v>
      </c>
      <c r="D276" s="130">
        <v>570.11500000000001</v>
      </c>
      <c r="E276" s="129" t="s">
        <v>195</v>
      </c>
      <c r="F276" s="129" t="s">
        <v>196</v>
      </c>
      <c r="G276" s="129" t="s">
        <v>198</v>
      </c>
      <c r="H276" s="130"/>
      <c r="J276" s="133">
        <v>542.19000000000005</v>
      </c>
      <c r="K276" s="133">
        <v>8.76</v>
      </c>
      <c r="L276" s="133">
        <v>3.48</v>
      </c>
      <c r="M276" s="133">
        <v>0.83</v>
      </c>
      <c r="N276" s="119">
        <f t="shared" si="13"/>
        <v>555.2600000000001</v>
      </c>
      <c r="O276" s="117">
        <f t="shared" si="14"/>
        <v>14.854999999999905</v>
      </c>
      <c r="Q276" s="131"/>
      <c r="R276" s="133">
        <v>9.11</v>
      </c>
      <c r="S276" s="133">
        <v>0.15</v>
      </c>
      <c r="T276" s="133">
        <v>0.09</v>
      </c>
      <c r="U276" s="133">
        <v>0.02</v>
      </c>
      <c r="V276" s="119">
        <f t="shared" si="12"/>
        <v>9.3699999999999992</v>
      </c>
    </row>
    <row r="277" spans="1:22" x14ac:dyDescent="0.2">
      <c r="A277" s="129" t="s">
        <v>194</v>
      </c>
      <c r="B277" s="129" t="s">
        <v>194</v>
      </c>
      <c r="C277" s="188">
        <v>44328.50000605324</v>
      </c>
      <c r="D277" s="130">
        <v>559.36800000000005</v>
      </c>
      <c r="E277" s="129" t="s">
        <v>195</v>
      </c>
      <c r="F277" s="129" t="s">
        <v>196</v>
      </c>
      <c r="G277" s="129" t="s">
        <v>198</v>
      </c>
      <c r="H277" s="130"/>
      <c r="J277" s="133">
        <v>529.52</v>
      </c>
      <c r="K277" s="133">
        <v>8.6199999999999992</v>
      </c>
      <c r="L277" s="133">
        <v>3.36</v>
      </c>
      <c r="M277" s="133">
        <v>0.83</v>
      </c>
      <c r="N277" s="119">
        <f t="shared" si="13"/>
        <v>542.33000000000004</v>
      </c>
      <c r="O277" s="117">
        <f t="shared" si="14"/>
        <v>17.038000000000011</v>
      </c>
      <c r="Q277" s="131"/>
      <c r="R277" s="133">
        <v>8.77</v>
      </c>
      <c r="S277" s="133">
        <v>0.14000000000000001</v>
      </c>
      <c r="T277" s="133">
        <v>0.08</v>
      </c>
      <c r="U277" s="133">
        <v>0.02</v>
      </c>
      <c r="V277" s="119">
        <f t="shared" si="12"/>
        <v>9.01</v>
      </c>
    </row>
    <row r="278" spans="1:22" x14ac:dyDescent="0.2">
      <c r="A278" s="129" t="s">
        <v>194</v>
      </c>
      <c r="B278" s="129" t="s">
        <v>194</v>
      </c>
      <c r="C278" s="188">
        <v>44328.541672719904</v>
      </c>
      <c r="D278" s="130">
        <v>552.90599999999995</v>
      </c>
      <c r="E278" s="129" t="s">
        <v>195</v>
      </c>
      <c r="F278" s="129" t="s">
        <v>196</v>
      </c>
      <c r="G278" s="129" t="s">
        <v>198</v>
      </c>
      <c r="H278" s="130"/>
      <c r="J278" s="133">
        <v>523.07000000000005</v>
      </c>
      <c r="K278" s="133">
        <v>8.26</v>
      </c>
      <c r="L278" s="133">
        <v>3.28</v>
      </c>
      <c r="M278" s="133">
        <v>0.81</v>
      </c>
      <c r="N278" s="119">
        <f t="shared" si="13"/>
        <v>535.41999999999996</v>
      </c>
      <c r="O278" s="117">
        <f t="shared" si="14"/>
        <v>17.48599999999999</v>
      </c>
      <c r="Q278" s="131"/>
      <c r="R278" s="133">
        <v>8.31</v>
      </c>
      <c r="S278" s="133">
        <v>0.13</v>
      </c>
      <c r="T278" s="133">
        <v>0.08</v>
      </c>
      <c r="U278" s="133">
        <v>0.02</v>
      </c>
      <c r="V278" s="119">
        <f t="shared" si="12"/>
        <v>8.5400000000000009</v>
      </c>
    </row>
    <row r="279" spans="1:22" x14ac:dyDescent="0.2">
      <c r="A279" s="129" t="s">
        <v>194</v>
      </c>
      <c r="B279" s="129" t="s">
        <v>194</v>
      </c>
      <c r="C279" s="130">
        <v>44328.583339386576</v>
      </c>
      <c r="D279" s="130">
        <v>550.66899999999998</v>
      </c>
      <c r="E279" s="129" t="s">
        <v>195</v>
      </c>
      <c r="F279" s="129" t="s">
        <v>196</v>
      </c>
      <c r="G279" s="129" t="s">
        <v>198</v>
      </c>
      <c r="H279" s="130"/>
      <c r="J279" s="133">
        <v>520.82000000000005</v>
      </c>
      <c r="K279" s="133">
        <v>8.17</v>
      </c>
      <c r="L279" s="133">
        <v>3.27</v>
      </c>
      <c r="M279" s="133">
        <v>0.75</v>
      </c>
      <c r="N279" s="119">
        <f t="shared" si="13"/>
        <v>533.01</v>
      </c>
      <c r="O279" s="117">
        <f t="shared" si="14"/>
        <v>17.658999999999992</v>
      </c>
      <c r="Q279" s="131"/>
      <c r="R279" s="133">
        <v>8.2100000000000009</v>
      </c>
      <c r="S279" s="133">
        <v>0.13</v>
      </c>
      <c r="T279" s="133">
        <v>0.08</v>
      </c>
      <c r="U279" s="133">
        <v>0.02</v>
      </c>
      <c r="V279" s="119">
        <f t="shared" si="12"/>
        <v>8.4400000000000013</v>
      </c>
    </row>
    <row r="280" spans="1:22" x14ac:dyDescent="0.2">
      <c r="A280" s="129" t="s">
        <v>194</v>
      </c>
      <c r="B280" s="129" t="s">
        <v>194</v>
      </c>
      <c r="C280" s="130">
        <v>44328.62500605324</v>
      </c>
      <c r="D280" s="130">
        <v>546.37800000000004</v>
      </c>
      <c r="E280" s="129" t="s">
        <v>195</v>
      </c>
      <c r="F280" s="129" t="s">
        <v>196</v>
      </c>
      <c r="G280" s="129" t="s">
        <v>198</v>
      </c>
      <c r="H280" s="130"/>
      <c r="J280" s="133">
        <v>516.26</v>
      </c>
      <c r="K280" s="133">
        <v>8.06</v>
      </c>
      <c r="L280" s="133">
        <v>3.34</v>
      </c>
      <c r="M280" s="133">
        <v>0.75</v>
      </c>
      <c r="N280" s="119">
        <f t="shared" si="13"/>
        <v>528.41</v>
      </c>
      <c r="O280" s="117">
        <f t="shared" si="14"/>
        <v>17.968000000000075</v>
      </c>
      <c r="Q280" s="131"/>
      <c r="R280" s="133">
        <v>8.02</v>
      </c>
      <c r="S280" s="133">
        <v>0.12</v>
      </c>
      <c r="T280" s="133">
        <v>0.08</v>
      </c>
      <c r="U280" s="133">
        <v>0.02</v>
      </c>
      <c r="V280" s="119">
        <f t="shared" si="12"/>
        <v>8.2399999999999984</v>
      </c>
    </row>
    <row r="281" spans="1:22" x14ac:dyDescent="0.2">
      <c r="A281" s="129" t="s">
        <v>194</v>
      </c>
      <c r="B281" s="129" t="s">
        <v>194</v>
      </c>
      <c r="C281" s="130">
        <v>44328.666672719904</v>
      </c>
      <c r="D281" s="130">
        <v>541.98699999999997</v>
      </c>
      <c r="E281" s="129" t="s">
        <v>195</v>
      </c>
      <c r="F281" s="129" t="s">
        <v>196</v>
      </c>
      <c r="G281" s="129" t="s">
        <v>198</v>
      </c>
      <c r="H281" s="130"/>
      <c r="I281" s="104"/>
      <c r="J281" s="133">
        <v>511.68</v>
      </c>
      <c r="K281" s="133">
        <v>7.89</v>
      </c>
      <c r="L281" s="133">
        <v>3.38</v>
      </c>
      <c r="M281" s="133">
        <v>0.76</v>
      </c>
      <c r="N281" s="119">
        <f t="shared" si="13"/>
        <v>523.71</v>
      </c>
      <c r="O281" s="117">
        <f t="shared" si="14"/>
        <v>18.27699999999993</v>
      </c>
      <c r="Q281" s="131"/>
      <c r="R281" s="133">
        <v>7.72</v>
      </c>
      <c r="S281" s="133">
        <v>0.12</v>
      </c>
      <c r="T281" s="133">
        <v>0.08</v>
      </c>
      <c r="U281" s="133">
        <v>0.02</v>
      </c>
      <c r="V281" s="119">
        <f t="shared" si="12"/>
        <v>7.9399999999999995</v>
      </c>
    </row>
    <row r="282" spans="1:22" x14ac:dyDescent="0.2">
      <c r="A282" s="129" t="s">
        <v>194</v>
      </c>
      <c r="B282" s="129" t="s">
        <v>194</v>
      </c>
      <c r="C282" s="130">
        <v>44328.708339386576</v>
      </c>
      <c r="D282" s="130">
        <v>543.02800000000002</v>
      </c>
      <c r="E282" s="129" t="s">
        <v>195</v>
      </c>
      <c r="F282" s="129" t="s">
        <v>196</v>
      </c>
      <c r="G282" s="129" t="s">
        <v>198</v>
      </c>
      <c r="H282" s="130"/>
      <c r="I282" s="104"/>
      <c r="J282" s="133">
        <v>512.78</v>
      </c>
      <c r="K282" s="133">
        <v>8.02</v>
      </c>
      <c r="L282" s="133">
        <v>3.42</v>
      </c>
      <c r="M282" s="133">
        <v>0.75</v>
      </c>
      <c r="N282" s="119">
        <f t="shared" si="13"/>
        <v>524.96999999999991</v>
      </c>
      <c r="O282" s="117">
        <f t="shared" si="14"/>
        <v>18.058000000000106</v>
      </c>
      <c r="Q282" s="131"/>
      <c r="R282" s="133">
        <v>7.73</v>
      </c>
      <c r="S282" s="133">
        <v>0.12</v>
      </c>
      <c r="T282" s="133">
        <v>0.08</v>
      </c>
      <c r="U282" s="133">
        <v>0.02</v>
      </c>
      <c r="V282" s="119">
        <f t="shared" si="12"/>
        <v>7.95</v>
      </c>
    </row>
    <row r="283" spans="1:22" x14ac:dyDescent="0.2">
      <c r="A283" s="129" t="s">
        <v>194</v>
      </c>
      <c r="B283" s="129" t="s">
        <v>194</v>
      </c>
      <c r="C283" s="130">
        <v>44328.75000605324</v>
      </c>
      <c r="D283" s="130">
        <v>541.67200000000003</v>
      </c>
      <c r="E283" s="129" t="s">
        <v>195</v>
      </c>
      <c r="F283" s="129" t="s">
        <v>196</v>
      </c>
      <c r="G283" s="129" t="s">
        <v>198</v>
      </c>
      <c r="H283" s="130"/>
      <c r="J283" s="133">
        <v>511.37</v>
      </c>
      <c r="K283" s="133">
        <v>8.25</v>
      </c>
      <c r="L283" s="133">
        <v>3.46</v>
      </c>
      <c r="M283" s="133">
        <v>0.74</v>
      </c>
      <c r="N283" s="119">
        <f t="shared" si="13"/>
        <v>523.82000000000005</v>
      </c>
      <c r="O283" s="117">
        <f t="shared" si="14"/>
        <v>17.851999999999975</v>
      </c>
      <c r="Q283" s="131"/>
      <c r="R283" s="133">
        <v>7.82</v>
      </c>
      <c r="S283" s="133">
        <v>0.13</v>
      </c>
      <c r="T283" s="133">
        <v>0.08</v>
      </c>
      <c r="U283" s="133">
        <v>0.02</v>
      </c>
      <c r="V283" s="119">
        <f t="shared" si="12"/>
        <v>8.0499999999999989</v>
      </c>
    </row>
    <row r="284" spans="1:22" x14ac:dyDescent="0.2">
      <c r="A284" s="129" t="s">
        <v>194</v>
      </c>
      <c r="B284" s="129" t="s">
        <v>194</v>
      </c>
      <c r="C284" s="130">
        <v>44328.791672719904</v>
      </c>
      <c r="D284" s="130">
        <v>540.36300000000006</v>
      </c>
      <c r="E284" s="129" t="s">
        <v>195</v>
      </c>
      <c r="F284" s="129" t="s">
        <v>196</v>
      </c>
      <c r="G284" s="129" t="s">
        <v>198</v>
      </c>
      <c r="H284" s="130"/>
      <c r="J284" s="133">
        <v>512.69000000000005</v>
      </c>
      <c r="K284" s="133">
        <v>7.75</v>
      </c>
      <c r="L284" s="133">
        <v>3.45</v>
      </c>
      <c r="M284" s="133">
        <v>0.8</v>
      </c>
      <c r="N284" s="119">
        <f t="shared" si="13"/>
        <v>524.69000000000005</v>
      </c>
      <c r="O284" s="117">
        <f t="shared" si="14"/>
        <v>15.673000000000002</v>
      </c>
      <c r="Q284" s="131"/>
      <c r="R284" s="133">
        <v>8.0500000000000007</v>
      </c>
      <c r="S284" s="133">
        <v>0.12</v>
      </c>
      <c r="T284" s="133">
        <v>0.08</v>
      </c>
      <c r="U284" s="133">
        <v>0.02</v>
      </c>
      <c r="V284" s="119">
        <f t="shared" si="12"/>
        <v>8.27</v>
      </c>
    </row>
    <row r="285" spans="1:22" x14ac:dyDescent="0.2">
      <c r="A285" s="129" t="s">
        <v>194</v>
      </c>
      <c r="B285" s="129" t="s">
        <v>194</v>
      </c>
      <c r="C285" s="130">
        <v>44328.833339386576</v>
      </c>
      <c r="D285" s="130">
        <v>542.28</v>
      </c>
      <c r="E285" s="129" t="s">
        <v>195</v>
      </c>
      <c r="F285" s="129" t="s">
        <v>196</v>
      </c>
      <c r="G285" s="129" t="s">
        <v>198</v>
      </c>
      <c r="H285" s="130"/>
      <c r="J285" s="133">
        <v>515.25</v>
      </c>
      <c r="K285" s="133">
        <v>7.76</v>
      </c>
      <c r="L285" s="133">
        <v>3.45</v>
      </c>
      <c r="M285" s="133">
        <v>0.83</v>
      </c>
      <c r="N285" s="119">
        <f t="shared" si="13"/>
        <v>527.29000000000008</v>
      </c>
      <c r="O285" s="117">
        <f t="shared" si="14"/>
        <v>14.989999999999895</v>
      </c>
      <c r="Q285" s="131"/>
      <c r="R285" s="133">
        <v>8.24</v>
      </c>
      <c r="S285" s="133">
        <v>0.12</v>
      </c>
      <c r="T285" s="133">
        <v>0.08</v>
      </c>
      <c r="U285" s="133">
        <v>0.02</v>
      </c>
      <c r="V285" s="119">
        <f t="shared" si="12"/>
        <v>8.4599999999999991</v>
      </c>
    </row>
    <row r="286" spans="1:22" x14ac:dyDescent="0.2">
      <c r="A286" s="129" t="s">
        <v>194</v>
      </c>
      <c r="B286" s="129" t="s">
        <v>194</v>
      </c>
      <c r="C286" s="130">
        <v>44328.87500605324</v>
      </c>
      <c r="D286" s="130">
        <v>551.25</v>
      </c>
      <c r="E286" s="129" t="s">
        <v>195</v>
      </c>
      <c r="F286" s="129" t="s">
        <v>196</v>
      </c>
      <c r="G286" s="129" t="s">
        <v>198</v>
      </c>
      <c r="H286" s="130"/>
      <c r="J286" s="133">
        <v>534.03</v>
      </c>
      <c r="K286" s="133">
        <v>8.1199999999999992</v>
      </c>
      <c r="L286" s="133">
        <v>3.48</v>
      </c>
      <c r="M286" s="133">
        <v>0.81</v>
      </c>
      <c r="N286" s="119">
        <f t="shared" si="13"/>
        <v>546.43999999999994</v>
      </c>
      <c r="O286" s="117">
        <f t="shared" si="14"/>
        <v>4.8100000000000591</v>
      </c>
      <c r="Q286" s="131"/>
      <c r="R286" s="133">
        <v>8.52</v>
      </c>
      <c r="S286" s="133">
        <v>0.13</v>
      </c>
      <c r="T286" s="133">
        <v>0.08</v>
      </c>
      <c r="U286" s="133">
        <v>0.02</v>
      </c>
      <c r="V286" s="119">
        <f t="shared" si="12"/>
        <v>8.75</v>
      </c>
    </row>
    <row r="287" spans="1:22" x14ac:dyDescent="0.2">
      <c r="A287" s="129" t="s">
        <v>194</v>
      </c>
      <c r="B287" s="129" t="s">
        <v>194</v>
      </c>
      <c r="C287" s="130">
        <v>44328.916672719904</v>
      </c>
      <c r="D287" s="130">
        <v>562.50300000000004</v>
      </c>
      <c r="E287" s="129" t="s">
        <v>195</v>
      </c>
      <c r="F287" s="129" t="s">
        <v>196</v>
      </c>
      <c r="G287" s="129" t="s">
        <v>198</v>
      </c>
      <c r="H287" s="130"/>
      <c r="J287" s="133">
        <v>532.58000000000004</v>
      </c>
      <c r="K287" s="133">
        <v>8.42</v>
      </c>
      <c r="L287" s="133">
        <v>3.62</v>
      </c>
      <c r="M287" s="133">
        <v>0.81</v>
      </c>
      <c r="N287" s="119">
        <f t="shared" si="13"/>
        <v>545.42999999999995</v>
      </c>
      <c r="O287" s="117">
        <f t="shared" si="14"/>
        <v>17.073000000000093</v>
      </c>
      <c r="Q287" s="131"/>
      <c r="R287" s="133">
        <v>8.49</v>
      </c>
      <c r="S287" s="133">
        <v>0.13</v>
      </c>
      <c r="T287" s="133">
        <v>0.08</v>
      </c>
      <c r="U287" s="133">
        <v>0.02</v>
      </c>
      <c r="V287" s="119">
        <f t="shared" si="12"/>
        <v>8.7200000000000006</v>
      </c>
    </row>
    <row r="288" spans="1:22" x14ac:dyDescent="0.2">
      <c r="A288" s="129" t="s">
        <v>194</v>
      </c>
      <c r="B288" s="129" t="s">
        <v>194</v>
      </c>
      <c r="C288" s="130">
        <v>44328.958339386576</v>
      </c>
      <c r="D288" s="130">
        <v>542.30700000000002</v>
      </c>
      <c r="E288" s="129" t="s">
        <v>195</v>
      </c>
      <c r="F288" s="129" t="s">
        <v>196</v>
      </c>
      <c r="G288" s="129" t="s">
        <v>198</v>
      </c>
      <c r="H288" s="130"/>
      <c r="J288" s="133">
        <v>512.94000000000005</v>
      </c>
      <c r="K288" s="133">
        <v>7.75</v>
      </c>
      <c r="L288" s="133">
        <v>3.52</v>
      </c>
      <c r="M288" s="133">
        <v>0.81</v>
      </c>
      <c r="N288" s="119">
        <f t="shared" si="13"/>
        <v>525.02</v>
      </c>
      <c r="O288" s="117">
        <f t="shared" si="14"/>
        <v>17.287000000000035</v>
      </c>
      <c r="Q288" s="131"/>
      <c r="R288" s="133">
        <v>8.2100000000000009</v>
      </c>
      <c r="S288" s="133">
        <v>0.12</v>
      </c>
      <c r="T288" s="133">
        <v>0.08</v>
      </c>
      <c r="U288" s="133">
        <v>0.02</v>
      </c>
      <c r="V288" s="119">
        <f t="shared" si="12"/>
        <v>8.43</v>
      </c>
    </row>
    <row r="289" spans="1:22" x14ac:dyDescent="0.2">
      <c r="A289" s="129" t="s">
        <v>194</v>
      </c>
      <c r="B289" s="129" t="s">
        <v>194</v>
      </c>
      <c r="C289" s="130">
        <v>44329.00000605324</v>
      </c>
      <c r="D289" s="130">
        <v>513.36800000000005</v>
      </c>
      <c r="E289" s="129" t="s">
        <v>195</v>
      </c>
      <c r="F289" s="129" t="s">
        <v>196</v>
      </c>
      <c r="G289" s="129" t="s">
        <v>198</v>
      </c>
      <c r="H289" s="130"/>
      <c r="J289" s="133">
        <v>487.53</v>
      </c>
      <c r="K289" s="133">
        <v>7.05</v>
      </c>
      <c r="L289" s="133">
        <v>3.53</v>
      </c>
      <c r="M289" s="133">
        <v>0.81</v>
      </c>
      <c r="N289" s="119">
        <f t="shared" si="13"/>
        <v>498.91999999999996</v>
      </c>
      <c r="O289" s="117">
        <f t="shared" si="14"/>
        <v>14.448000000000093</v>
      </c>
      <c r="Q289" s="131"/>
      <c r="R289" s="133">
        <v>7.57</v>
      </c>
      <c r="S289" s="133">
        <v>0.11</v>
      </c>
      <c r="T289" s="133">
        <v>0.08</v>
      </c>
      <c r="U289" s="133">
        <v>0.02</v>
      </c>
      <c r="V289" s="119">
        <f t="shared" si="12"/>
        <v>7.78</v>
      </c>
    </row>
    <row r="290" spans="1:22" x14ac:dyDescent="0.2">
      <c r="A290" s="129" t="s">
        <v>194</v>
      </c>
      <c r="B290" s="129" t="s">
        <v>194</v>
      </c>
      <c r="C290" s="130">
        <v>44329.041672719904</v>
      </c>
      <c r="D290" s="130">
        <v>500.65699999999998</v>
      </c>
      <c r="E290" s="129" t="s">
        <v>195</v>
      </c>
      <c r="F290" s="129" t="s">
        <v>196</v>
      </c>
      <c r="G290" s="129" t="s">
        <v>198</v>
      </c>
      <c r="H290" s="130"/>
      <c r="J290" s="133">
        <v>488.58</v>
      </c>
      <c r="K290" s="133">
        <v>7.02</v>
      </c>
      <c r="L290" s="133">
        <v>3.44</v>
      </c>
      <c r="M290" s="133">
        <v>0.8</v>
      </c>
      <c r="N290" s="119">
        <f t="shared" si="13"/>
        <v>499.84</v>
      </c>
      <c r="O290" s="117">
        <f t="shared" si="14"/>
        <v>0.81700000000000728</v>
      </c>
      <c r="Q290" s="131"/>
      <c r="R290" s="133">
        <v>7.39</v>
      </c>
      <c r="S290" s="133">
        <v>0.11</v>
      </c>
      <c r="T290" s="133">
        <v>0.08</v>
      </c>
      <c r="U290" s="133">
        <v>0.02</v>
      </c>
      <c r="V290" s="119">
        <f t="shared" si="12"/>
        <v>7.6</v>
      </c>
    </row>
    <row r="291" spans="1:22" x14ac:dyDescent="0.2">
      <c r="A291" s="129" t="s">
        <v>194</v>
      </c>
      <c r="B291" s="129" t="s">
        <v>194</v>
      </c>
      <c r="C291" s="130">
        <v>44329.083339386576</v>
      </c>
      <c r="D291" s="130">
        <v>497.14800000000002</v>
      </c>
      <c r="E291" s="129" t="s">
        <v>195</v>
      </c>
      <c r="F291" s="129" t="s">
        <v>196</v>
      </c>
      <c r="G291" s="129" t="s">
        <v>198</v>
      </c>
      <c r="H291" s="130"/>
      <c r="J291" s="133">
        <v>485.04</v>
      </c>
      <c r="K291" s="133">
        <v>6.84</v>
      </c>
      <c r="L291" s="133">
        <v>3.47</v>
      </c>
      <c r="M291" s="133">
        <v>0.82</v>
      </c>
      <c r="N291" s="119">
        <f t="shared" si="13"/>
        <v>496.17</v>
      </c>
      <c r="O291" s="117">
        <f t="shared" si="14"/>
        <v>0.97800000000000864</v>
      </c>
      <c r="Q291" s="131"/>
      <c r="R291" s="133">
        <v>7.58</v>
      </c>
      <c r="S291" s="133">
        <v>0.11</v>
      </c>
      <c r="T291" s="133">
        <v>0.08</v>
      </c>
      <c r="U291" s="133">
        <v>0.02</v>
      </c>
      <c r="V291" s="119">
        <f t="shared" si="12"/>
        <v>7.79</v>
      </c>
    </row>
    <row r="292" spans="1:22" x14ac:dyDescent="0.2">
      <c r="A292" s="129" t="s">
        <v>194</v>
      </c>
      <c r="B292" s="129" t="s">
        <v>194</v>
      </c>
      <c r="C292" s="130">
        <v>44329.12500605324</v>
      </c>
      <c r="D292" s="130">
        <v>499.637</v>
      </c>
      <c r="E292" s="129" t="s">
        <v>195</v>
      </c>
      <c r="F292" s="129" t="s">
        <v>196</v>
      </c>
      <c r="G292" s="129" t="s">
        <v>198</v>
      </c>
      <c r="H292" s="130"/>
      <c r="J292" s="133">
        <v>487.38</v>
      </c>
      <c r="K292" s="133">
        <v>6.9</v>
      </c>
      <c r="L292" s="133">
        <v>3.5</v>
      </c>
      <c r="M292" s="133">
        <v>0.81</v>
      </c>
      <c r="N292" s="119">
        <f t="shared" si="13"/>
        <v>498.59</v>
      </c>
      <c r="O292" s="117">
        <f t="shared" si="14"/>
        <v>1.0470000000000255</v>
      </c>
      <c r="Q292" s="131"/>
      <c r="R292" s="133">
        <v>7.79</v>
      </c>
      <c r="S292" s="133">
        <v>0.11</v>
      </c>
      <c r="T292" s="133">
        <v>0.09</v>
      </c>
      <c r="U292" s="133">
        <v>0.02</v>
      </c>
      <c r="V292" s="119">
        <f t="shared" si="12"/>
        <v>8.01</v>
      </c>
    </row>
    <row r="293" spans="1:22" x14ac:dyDescent="0.2">
      <c r="A293" s="129" t="s">
        <v>194</v>
      </c>
      <c r="B293" s="129" t="s">
        <v>194</v>
      </c>
      <c r="C293" s="130">
        <v>44329.166672719904</v>
      </c>
      <c r="D293" s="130">
        <v>512.45000000000005</v>
      </c>
      <c r="E293" s="129" t="s">
        <v>195</v>
      </c>
      <c r="F293" s="129" t="s">
        <v>196</v>
      </c>
      <c r="G293" s="129" t="s">
        <v>198</v>
      </c>
      <c r="H293" s="130"/>
      <c r="J293" s="133">
        <v>500</v>
      </c>
      <c r="K293" s="133">
        <v>7.14</v>
      </c>
      <c r="L293" s="133">
        <v>3.62</v>
      </c>
      <c r="M293" s="133">
        <v>0.81</v>
      </c>
      <c r="N293" s="119">
        <f t="shared" si="13"/>
        <v>511.57</v>
      </c>
      <c r="O293" s="117">
        <f t="shared" si="14"/>
        <v>0.8800000000000523</v>
      </c>
      <c r="Q293" s="131"/>
      <c r="R293" s="133">
        <v>7.79</v>
      </c>
      <c r="S293" s="133">
        <v>0.11</v>
      </c>
      <c r="T293" s="133">
        <v>0.09</v>
      </c>
      <c r="U293" s="133">
        <v>0.02</v>
      </c>
      <c r="V293" s="119">
        <f t="shared" si="12"/>
        <v>8.01</v>
      </c>
    </row>
    <row r="294" spans="1:22" x14ac:dyDescent="0.2">
      <c r="A294" s="129" t="s">
        <v>194</v>
      </c>
      <c r="B294" s="129" t="s">
        <v>194</v>
      </c>
      <c r="C294" s="130">
        <v>44329.208339386576</v>
      </c>
      <c r="D294" s="130">
        <v>529.13800000000003</v>
      </c>
      <c r="E294" s="129" t="s">
        <v>195</v>
      </c>
      <c r="F294" s="129" t="s">
        <v>196</v>
      </c>
      <c r="G294" s="129" t="s">
        <v>198</v>
      </c>
      <c r="H294" s="130"/>
      <c r="J294" s="133">
        <v>516.16999999999996</v>
      </c>
      <c r="K294" s="133">
        <v>7.46</v>
      </c>
      <c r="L294" s="133">
        <v>3.58</v>
      </c>
      <c r="M294" s="133">
        <v>0.81</v>
      </c>
      <c r="N294" s="119">
        <f t="shared" si="13"/>
        <v>528.02</v>
      </c>
      <c r="O294" s="117">
        <f t="shared" si="14"/>
        <v>1.1180000000000518</v>
      </c>
      <c r="Q294" s="131"/>
      <c r="R294" s="133">
        <v>8.4600000000000009</v>
      </c>
      <c r="S294" s="133">
        <v>0.12</v>
      </c>
      <c r="T294" s="133">
        <v>0.09</v>
      </c>
      <c r="U294" s="133">
        <v>0.02</v>
      </c>
      <c r="V294" s="119">
        <f t="shared" si="12"/>
        <v>8.69</v>
      </c>
    </row>
    <row r="295" spans="1:22" x14ac:dyDescent="0.2">
      <c r="A295" s="129" t="s">
        <v>194</v>
      </c>
      <c r="B295" s="129" t="s">
        <v>194</v>
      </c>
      <c r="C295" s="130">
        <v>44329.25000605324</v>
      </c>
      <c r="D295" s="130">
        <v>566.15200000000004</v>
      </c>
      <c r="E295" s="129" t="s">
        <v>195</v>
      </c>
      <c r="F295" s="129" t="s">
        <v>196</v>
      </c>
      <c r="G295" s="129" t="s">
        <v>198</v>
      </c>
      <c r="H295" s="130"/>
      <c r="J295" s="133">
        <v>552.26</v>
      </c>
      <c r="K295" s="133">
        <v>8.09</v>
      </c>
      <c r="L295" s="133">
        <v>3.49</v>
      </c>
      <c r="M295" s="133">
        <v>0.81</v>
      </c>
      <c r="N295" s="119">
        <f t="shared" si="13"/>
        <v>564.65</v>
      </c>
      <c r="O295" s="117">
        <f t="shared" si="14"/>
        <v>1.5020000000000664</v>
      </c>
      <c r="Q295" s="131"/>
      <c r="R295" s="133">
        <v>9.07</v>
      </c>
      <c r="S295" s="133">
        <v>0.13</v>
      </c>
      <c r="T295" s="133">
        <v>0.09</v>
      </c>
      <c r="U295" s="133">
        <v>0.02</v>
      </c>
      <c r="V295" s="119">
        <f t="shared" si="12"/>
        <v>9.31</v>
      </c>
    </row>
    <row r="296" spans="1:22" x14ac:dyDescent="0.2">
      <c r="A296" s="129" t="s">
        <v>194</v>
      </c>
      <c r="B296" s="129" t="s">
        <v>194</v>
      </c>
      <c r="C296" s="130">
        <v>44329.291672719904</v>
      </c>
      <c r="D296" s="130">
        <v>611.01300000000003</v>
      </c>
      <c r="E296" s="129" t="s">
        <v>195</v>
      </c>
      <c r="F296" s="129" t="s">
        <v>196</v>
      </c>
      <c r="G296" s="129" t="s">
        <v>198</v>
      </c>
      <c r="H296" s="130"/>
      <c r="J296" s="133">
        <v>596.54</v>
      </c>
      <c r="K296" s="133">
        <v>8.7100000000000009</v>
      </c>
      <c r="L296" s="133">
        <v>3.37</v>
      </c>
      <c r="M296" s="133">
        <v>0.81</v>
      </c>
      <c r="N296" s="119">
        <f t="shared" si="13"/>
        <v>609.42999999999995</v>
      </c>
      <c r="O296" s="117">
        <f t="shared" si="14"/>
        <v>1.5830000000000837</v>
      </c>
      <c r="Q296" s="131"/>
      <c r="R296" s="133">
        <v>10.15</v>
      </c>
      <c r="S296" s="133">
        <v>0.15</v>
      </c>
      <c r="T296" s="133">
        <v>0.08</v>
      </c>
      <c r="U296" s="133">
        <v>0.02</v>
      </c>
      <c r="V296" s="119">
        <f t="shared" si="12"/>
        <v>10.4</v>
      </c>
    </row>
    <row r="297" spans="1:22" x14ac:dyDescent="0.2">
      <c r="A297" s="129" t="s">
        <v>194</v>
      </c>
      <c r="B297" s="129" t="s">
        <v>194</v>
      </c>
      <c r="C297" s="130">
        <v>44329.333339386576</v>
      </c>
      <c r="D297" s="130">
        <v>643.44899999999996</v>
      </c>
      <c r="E297" s="129" t="s">
        <v>195</v>
      </c>
      <c r="F297" s="129" t="s">
        <v>196</v>
      </c>
      <c r="G297" s="129" t="s">
        <v>198</v>
      </c>
      <c r="H297" s="130"/>
      <c r="J297" s="133">
        <v>624.51</v>
      </c>
      <c r="K297" s="133">
        <v>9.26</v>
      </c>
      <c r="L297" s="133">
        <v>3.74</v>
      </c>
      <c r="M297" s="133">
        <v>0.81</v>
      </c>
      <c r="N297" s="119">
        <f t="shared" si="13"/>
        <v>638.31999999999994</v>
      </c>
      <c r="O297" s="117">
        <f t="shared" si="14"/>
        <v>5.1290000000000191</v>
      </c>
      <c r="Q297" s="131"/>
      <c r="R297" s="133">
        <v>10.64</v>
      </c>
      <c r="S297" s="133">
        <v>0.16</v>
      </c>
      <c r="T297" s="133">
        <v>0.09</v>
      </c>
      <c r="U297" s="133">
        <v>0.02</v>
      </c>
      <c r="V297" s="119">
        <f t="shared" si="12"/>
        <v>10.91</v>
      </c>
    </row>
    <row r="298" spans="1:22" x14ac:dyDescent="0.2">
      <c r="A298" s="129" t="s">
        <v>194</v>
      </c>
      <c r="B298" s="129" t="s">
        <v>194</v>
      </c>
      <c r="C298" s="130">
        <v>44329.37500605324</v>
      </c>
      <c r="D298" s="130">
        <v>638.01300000000003</v>
      </c>
      <c r="E298" s="129" t="s">
        <v>195</v>
      </c>
      <c r="F298" s="129" t="s">
        <v>196</v>
      </c>
      <c r="G298" s="129" t="s">
        <v>198</v>
      </c>
      <c r="H298" s="130"/>
      <c r="J298" s="133">
        <v>622.62</v>
      </c>
      <c r="K298" s="133">
        <v>9.36</v>
      </c>
      <c r="L298" s="133">
        <v>3.76</v>
      </c>
      <c r="M298" s="133">
        <v>0.81</v>
      </c>
      <c r="N298" s="119">
        <f t="shared" si="13"/>
        <v>636.54999999999995</v>
      </c>
      <c r="O298" s="117">
        <f t="shared" si="14"/>
        <v>1.4630000000000791</v>
      </c>
      <c r="Q298" s="131"/>
      <c r="R298" s="133">
        <v>9.9499999999999993</v>
      </c>
      <c r="S298" s="133">
        <v>0.15</v>
      </c>
      <c r="T298" s="133">
        <v>0.09</v>
      </c>
      <c r="U298" s="133">
        <v>0.02</v>
      </c>
      <c r="V298" s="119">
        <f t="shared" si="12"/>
        <v>10.209999999999999</v>
      </c>
    </row>
    <row r="299" spans="1:22" x14ac:dyDescent="0.2">
      <c r="A299" s="129" t="s">
        <v>194</v>
      </c>
      <c r="B299" s="129" t="s">
        <v>194</v>
      </c>
      <c r="C299" s="130">
        <v>44329.416672719904</v>
      </c>
      <c r="D299" s="130">
        <v>605.745</v>
      </c>
      <c r="E299" s="129" t="s">
        <v>195</v>
      </c>
      <c r="F299" s="129" t="s">
        <v>196</v>
      </c>
      <c r="G299" s="129" t="s">
        <v>198</v>
      </c>
      <c r="H299" s="130"/>
      <c r="J299" s="133">
        <v>591.69000000000005</v>
      </c>
      <c r="K299" s="133">
        <v>8.77</v>
      </c>
      <c r="L299" s="133">
        <v>3.48</v>
      </c>
      <c r="M299" s="133">
        <v>0.81</v>
      </c>
      <c r="N299" s="119">
        <f t="shared" si="13"/>
        <v>604.75</v>
      </c>
      <c r="O299" s="117">
        <f t="shared" si="14"/>
        <v>0.99500000000000455</v>
      </c>
      <c r="Q299" s="131"/>
      <c r="R299" s="133">
        <v>10.050000000000001</v>
      </c>
      <c r="S299" s="133">
        <v>0.15</v>
      </c>
      <c r="T299" s="133">
        <v>0.08</v>
      </c>
      <c r="U299" s="133">
        <v>0.02</v>
      </c>
      <c r="V299" s="119">
        <f t="shared" si="12"/>
        <v>10.3</v>
      </c>
    </row>
    <row r="300" spans="1:22" x14ac:dyDescent="0.2">
      <c r="A300" s="129" t="s">
        <v>194</v>
      </c>
      <c r="B300" s="129" t="s">
        <v>194</v>
      </c>
      <c r="C300" s="130">
        <v>44329.458339386576</v>
      </c>
      <c r="D300" s="130">
        <v>580.91300000000001</v>
      </c>
      <c r="E300" s="129" t="s">
        <v>195</v>
      </c>
      <c r="F300" s="129" t="s">
        <v>196</v>
      </c>
      <c r="G300" s="129" t="s">
        <v>198</v>
      </c>
      <c r="H300" s="130"/>
      <c r="J300" s="133">
        <v>567.29</v>
      </c>
      <c r="K300" s="133">
        <v>8.66</v>
      </c>
      <c r="L300" s="133">
        <v>3.33</v>
      </c>
      <c r="M300" s="133">
        <v>0.81</v>
      </c>
      <c r="N300" s="119">
        <f t="shared" si="13"/>
        <v>580.08999999999992</v>
      </c>
      <c r="O300" s="117">
        <f t="shared" si="14"/>
        <v>0.82300000000009277</v>
      </c>
      <c r="Q300" s="131"/>
      <c r="R300" s="133">
        <v>9.34</v>
      </c>
      <c r="S300" s="133">
        <v>0.14000000000000001</v>
      </c>
      <c r="T300" s="133">
        <v>0.08</v>
      </c>
      <c r="U300" s="133">
        <v>0.02</v>
      </c>
      <c r="V300" s="119">
        <f t="shared" si="12"/>
        <v>9.58</v>
      </c>
    </row>
    <row r="301" spans="1:22" x14ac:dyDescent="0.2">
      <c r="A301" s="129" t="s">
        <v>194</v>
      </c>
      <c r="B301" s="129" t="s">
        <v>194</v>
      </c>
      <c r="C301" s="130">
        <v>44329.50000605324</v>
      </c>
      <c r="D301" s="130">
        <v>566.83100000000002</v>
      </c>
      <c r="E301" s="129" t="s">
        <v>195</v>
      </c>
      <c r="F301" s="129" t="s">
        <v>196</v>
      </c>
      <c r="G301" s="129" t="s">
        <v>198</v>
      </c>
      <c r="H301" s="130"/>
      <c r="J301" s="133">
        <v>553.85</v>
      </c>
      <c r="K301" s="133">
        <v>8.6300000000000008</v>
      </c>
      <c r="L301" s="133">
        <v>3.39</v>
      </c>
      <c r="M301" s="133">
        <v>0.81</v>
      </c>
      <c r="N301" s="119">
        <f t="shared" si="13"/>
        <v>566.67999999999995</v>
      </c>
      <c r="O301" s="117">
        <f t="shared" si="14"/>
        <v>0.1510000000000673</v>
      </c>
      <c r="Q301" s="131"/>
      <c r="R301" s="133">
        <v>8.76</v>
      </c>
      <c r="S301" s="133">
        <v>0.14000000000000001</v>
      </c>
      <c r="T301" s="133">
        <v>0.08</v>
      </c>
      <c r="U301" s="133">
        <v>0.02</v>
      </c>
      <c r="V301" s="119">
        <f t="shared" si="12"/>
        <v>9</v>
      </c>
    </row>
    <row r="302" spans="1:22" x14ac:dyDescent="0.2">
      <c r="A302" s="129" t="s">
        <v>194</v>
      </c>
      <c r="B302" s="129" t="s">
        <v>194</v>
      </c>
      <c r="C302" s="130">
        <v>44329.541672719904</v>
      </c>
      <c r="D302" s="130">
        <v>556.88099999999997</v>
      </c>
      <c r="E302" s="129" t="s">
        <v>195</v>
      </c>
      <c r="F302" s="129" t="s">
        <v>196</v>
      </c>
      <c r="G302" s="129" t="s">
        <v>198</v>
      </c>
      <c r="H302" s="130"/>
      <c r="J302" s="133">
        <v>544.33000000000004</v>
      </c>
      <c r="K302" s="133">
        <v>8.26</v>
      </c>
      <c r="L302" s="133">
        <v>3.39</v>
      </c>
      <c r="M302" s="133">
        <v>0.81</v>
      </c>
      <c r="N302" s="119">
        <f t="shared" si="13"/>
        <v>556.79</v>
      </c>
      <c r="O302" s="117">
        <f t="shared" si="14"/>
        <v>9.1000000000008185E-2</v>
      </c>
      <c r="Q302" s="131"/>
      <c r="R302" s="133">
        <v>8.57</v>
      </c>
      <c r="S302" s="133">
        <v>0.13</v>
      </c>
      <c r="T302" s="133">
        <v>0.08</v>
      </c>
      <c r="U302" s="133">
        <v>0.02</v>
      </c>
      <c r="V302" s="119">
        <f t="shared" si="12"/>
        <v>8.8000000000000007</v>
      </c>
    </row>
    <row r="303" spans="1:22" x14ac:dyDescent="0.2">
      <c r="A303" s="129" t="s">
        <v>194</v>
      </c>
      <c r="B303" s="129" t="s">
        <v>194</v>
      </c>
      <c r="C303" s="130">
        <v>44329.583339386576</v>
      </c>
      <c r="D303" s="130">
        <v>553.56100000000004</v>
      </c>
      <c r="E303" s="129" t="s">
        <v>195</v>
      </c>
      <c r="F303" s="129" t="s">
        <v>196</v>
      </c>
      <c r="G303" s="129" t="s">
        <v>198</v>
      </c>
      <c r="H303" s="130"/>
      <c r="J303" s="133">
        <v>540.89</v>
      </c>
      <c r="K303" s="133">
        <v>8.49</v>
      </c>
      <c r="L303" s="133">
        <v>3.33</v>
      </c>
      <c r="M303" s="133">
        <v>0.82</v>
      </c>
      <c r="N303" s="119">
        <f t="shared" si="13"/>
        <v>553.53000000000009</v>
      </c>
      <c r="O303" s="117">
        <f t="shared" si="14"/>
        <v>3.0999999999949068E-2</v>
      </c>
      <c r="Q303" s="131"/>
      <c r="R303" s="133">
        <v>8.65</v>
      </c>
      <c r="S303" s="133">
        <v>0.14000000000000001</v>
      </c>
      <c r="T303" s="133">
        <v>0.08</v>
      </c>
      <c r="U303" s="133">
        <v>0.02</v>
      </c>
      <c r="V303" s="119">
        <f t="shared" si="12"/>
        <v>8.89</v>
      </c>
    </row>
    <row r="304" spans="1:22" x14ac:dyDescent="0.2">
      <c r="A304" s="129" t="s">
        <v>194</v>
      </c>
      <c r="B304" s="129" t="s">
        <v>194</v>
      </c>
      <c r="C304" s="130">
        <v>44329.62500605324</v>
      </c>
      <c r="D304" s="130">
        <v>547.22900000000004</v>
      </c>
      <c r="E304" s="129" t="s">
        <v>195</v>
      </c>
      <c r="F304" s="129" t="s">
        <v>196</v>
      </c>
      <c r="G304" s="129" t="s">
        <v>198</v>
      </c>
      <c r="H304" s="130"/>
      <c r="J304" s="133">
        <v>531.78</v>
      </c>
      <c r="K304" s="133">
        <v>8.01</v>
      </c>
      <c r="L304" s="133">
        <v>3.23</v>
      </c>
      <c r="M304" s="133">
        <v>0.82</v>
      </c>
      <c r="N304" s="119">
        <f t="shared" si="13"/>
        <v>543.84</v>
      </c>
      <c r="O304" s="117">
        <f t="shared" si="14"/>
        <v>3.38900000000001</v>
      </c>
      <c r="Q304" s="131"/>
      <c r="R304" s="133">
        <v>8.51</v>
      </c>
      <c r="S304" s="133">
        <v>0.13</v>
      </c>
      <c r="T304" s="133">
        <v>0.08</v>
      </c>
      <c r="U304" s="133">
        <v>0.02</v>
      </c>
      <c r="V304" s="119">
        <f t="shared" si="12"/>
        <v>8.74</v>
      </c>
    </row>
    <row r="305" spans="1:22" x14ac:dyDescent="0.2">
      <c r="A305" s="129" t="s">
        <v>194</v>
      </c>
      <c r="B305" s="129" t="s">
        <v>194</v>
      </c>
      <c r="C305" s="130">
        <v>44329.666672719904</v>
      </c>
      <c r="D305" s="130">
        <v>548.84199999999998</v>
      </c>
      <c r="E305" s="129" t="s">
        <v>195</v>
      </c>
      <c r="F305" s="129" t="s">
        <v>196</v>
      </c>
      <c r="G305" s="129" t="s">
        <v>198</v>
      </c>
      <c r="H305" s="130"/>
      <c r="J305" s="133">
        <v>523.08000000000004</v>
      </c>
      <c r="K305" s="133">
        <v>7.59</v>
      </c>
      <c r="L305" s="133">
        <v>3.2</v>
      </c>
      <c r="M305" s="133">
        <v>0.82</v>
      </c>
      <c r="N305" s="119">
        <f t="shared" si="13"/>
        <v>534.69000000000017</v>
      </c>
      <c r="O305" s="117">
        <f t="shared" si="14"/>
        <v>14.151999999999816</v>
      </c>
      <c r="Q305" s="131"/>
      <c r="R305" s="133">
        <v>8.35</v>
      </c>
      <c r="S305" s="133">
        <v>0.12</v>
      </c>
      <c r="T305" s="133">
        <v>0.08</v>
      </c>
      <c r="U305" s="133">
        <v>0.02</v>
      </c>
      <c r="V305" s="119">
        <f t="shared" si="12"/>
        <v>8.5699999999999985</v>
      </c>
    </row>
    <row r="306" spans="1:22" x14ac:dyDescent="0.2">
      <c r="A306" s="129" t="s">
        <v>194</v>
      </c>
      <c r="B306" s="129" t="s">
        <v>194</v>
      </c>
      <c r="C306" s="130">
        <v>44329.708339386576</v>
      </c>
      <c r="D306" s="130">
        <v>546.80999999999995</v>
      </c>
      <c r="E306" s="129" t="s">
        <v>195</v>
      </c>
      <c r="F306" s="129" t="s">
        <v>196</v>
      </c>
      <c r="G306" s="129" t="s">
        <v>198</v>
      </c>
      <c r="H306" s="130"/>
      <c r="J306" s="133">
        <v>520.95000000000005</v>
      </c>
      <c r="K306" s="133">
        <v>7.81</v>
      </c>
      <c r="L306" s="133">
        <v>3.19</v>
      </c>
      <c r="M306" s="133">
        <v>0.81</v>
      </c>
      <c r="N306" s="119">
        <f t="shared" si="13"/>
        <v>532.76</v>
      </c>
      <c r="O306" s="117">
        <f t="shared" si="14"/>
        <v>14.049999999999955</v>
      </c>
      <c r="Q306" s="131"/>
      <c r="R306" s="133">
        <v>8.17</v>
      </c>
      <c r="S306" s="133">
        <v>0.12</v>
      </c>
      <c r="T306" s="133">
        <v>7.0000000000000007E-2</v>
      </c>
      <c r="U306" s="133">
        <v>0.02</v>
      </c>
      <c r="V306" s="119">
        <f t="shared" si="12"/>
        <v>8.379999999999999</v>
      </c>
    </row>
    <row r="307" spans="1:22" x14ac:dyDescent="0.2">
      <c r="A307" s="129" t="s">
        <v>194</v>
      </c>
      <c r="B307" s="129" t="s">
        <v>194</v>
      </c>
      <c r="C307" s="130">
        <v>44329.75000605324</v>
      </c>
      <c r="D307" s="130">
        <v>543.84299999999996</v>
      </c>
      <c r="E307" s="129" t="s">
        <v>195</v>
      </c>
      <c r="F307" s="129" t="s">
        <v>196</v>
      </c>
      <c r="G307" s="129" t="s">
        <v>198</v>
      </c>
      <c r="H307" s="130"/>
      <c r="J307" s="133">
        <v>524.47</v>
      </c>
      <c r="K307" s="133">
        <v>7.65</v>
      </c>
      <c r="L307" s="133">
        <v>3.06</v>
      </c>
      <c r="M307" s="133">
        <v>0.81</v>
      </c>
      <c r="N307" s="119">
        <f t="shared" si="13"/>
        <v>535.9899999999999</v>
      </c>
      <c r="O307" s="117">
        <f t="shared" si="14"/>
        <v>7.8530000000000655</v>
      </c>
      <c r="Q307" s="131"/>
      <c r="R307" s="133">
        <v>8.15</v>
      </c>
      <c r="S307" s="133">
        <v>0.12</v>
      </c>
      <c r="T307" s="133">
        <v>7.0000000000000007E-2</v>
      </c>
      <c r="U307" s="133">
        <v>0.02</v>
      </c>
      <c r="V307" s="119">
        <f t="shared" si="12"/>
        <v>8.36</v>
      </c>
    </row>
    <row r="308" spans="1:22" x14ac:dyDescent="0.2">
      <c r="A308" s="129" t="s">
        <v>194</v>
      </c>
      <c r="B308" s="129" t="s">
        <v>194</v>
      </c>
      <c r="C308" s="130">
        <v>44329.791672719904</v>
      </c>
      <c r="D308" s="130">
        <v>537.52099999999996</v>
      </c>
      <c r="E308" s="129" t="s">
        <v>195</v>
      </c>
      <c r="F308" s="129" t="s">
        <v>196</v>
      </c>
      <c r="G308" s="129" t="s">
        <v>198</v>
      </c>
      <c r="H308" s="130"/>
      <c r="J308" s="133">
        <v>514.71</v>
      </c>
      <c r="K308" s="133">
        <v>7.58</v>
      </c>
      <c r="L308" s="133">
        <v>3.18</v>
      </c>
      <c r="M308" s="133">
        <v>0.81</v>
      </c>
      <c r="N308" s="119">
        <f t="shared" si="13"/>
        <v>526.28</v>
      </c>
      <c r="O308" s="117">
        <f t="shared" si="14"/>
        <v>11.240999999999985</v>
      </c>
      <c r="Q308" s="131"/>
      <c r="R308" s="133">
        <v>8.02</v>
      </c>
      <c r="S308" s="133">
        <v>0.12</v>
      </c>
      <c r="T308" s="133">
        <v>7.0000000000000007E-2</v>
      </c>
      <c r="U308" s="133">
        <v>0.02</v>
      </c>
      <c r="V308" s="119">
        <f t="shared" si="12"/>
        <v>8.2299999999999986</v>
      </c>
    </row>
    <row r="309" spans="1:22" x14ac:dyDescent="0.2">
      <c r="A309" s="129" t="s">
        <v>194</v>
      </c>
      <c r="B309" s="129" t="s">
        <v>194</v>
      </c>
      <c r="C309" s="130">
        <v>44329.833339386576</v>
      </c>
      <c r="D309" s="130">
        <v>545.15899999999999</v>
      </c>
      <c r="E309" s="129" t="s">
        <v>195</v>
      </c>
      <c r="F309" s="129" t="s">
        <v>196</v>
      </c>
      <c r="G309" s="129" t="s">
        <v>198</v>
      </c>
      <c r="H309" s="130"/>
      <c r="J309" s="133">
        <v>532.23</v>
      </c>
      <c r="K309" s="133">
        <v>7.6</v>
      </c>
      <c r="L309" s="133">
        <v>3.31</v>
      </c>
      <c r="M309" s="133">
        <v>0.8</v>
      </c>
      <c r="N309" s="119">
        <f t="shared" si="13"/>
        <v>543.93999999999994</v>
      </c>
      <c r="O309" s="117">
        <f t="shared" si="14"/>
        <v>1.2190000000000509</v>
      </c>
      <c r="Q309" s="131"/>
      <c r="R309" s="133">
        <v>7.89</v>
      </c>
      <c r="S309" s="133">
        <v>0.11</v>
      </c>
      <c r="T309" s="133">
        <v>7.0000000000000007E-2</v>
      </c>
      <c r="U309" s="133">
        <v>0.02</v>
      </c>
      <c r="V309" s="119">
        <f t="shared" si="12"/>
        <v>8.09</v>
      </c>
    </row>
    <row r="310" spans="1:22" x14ac:dyDescent="0.2">
      <c r="A310" s="129" t="s">
        <v>194</v>
      </c>
      <c r="B310" s="129" t="s">
        <v>194</v>
      </c>
      <c r="C310" s="130">
        <v>44329.87500605324</v>
      </c>
      <c r="D310" s="130">
        <v>549.82399999999996</v>
      </c>
      <c r="E310" s="129" t="s">
        <v>195</v>
      </c>
      <c r="F310" s="129" t="s">
        <v>196</v>
      </c>
      <c r="G310" s="129" t="s">
        <v>198</v>
      </c>
      <c r="H310" s="130"/>
      <c r="J310" s="133">
        <v>536.79</v>
      </c>
      <c r="K310" s="133">
        <v>7.85</v>
      </c>
      <c r="L310" s="133">
        <v>3.38</v>
      </c>
      <c r="M310" s="133">
        <v>0.8</v>
      </c>
      <c r="N310" s="119">
        <f t="shared" si="13"/>
        <v>548.81999999999994</v>
      </c>
      <c r="O310" s="117">
        <f t="shared" si="14"/>
        <v>1.0040000000000191</v>
      </c>
      <c r="Q310" s="131"/>
      <c r="R310" s="133">
        <v>8.07</v>
      </c>
      <c r="S310" s="133">
        <v>0.12</v>
      </c>
      <c r="T310" s="133">
        <v>0.08</v>
      </c>
      <c r="U310" s="133">
        <v>0.02</v>
      </c>
      <c r="V310" s="119">
        <f t="shared" si="12"/>
        <v>8.2899999999999991</v>
      </c>
    </row>
    <row r="311" spans="1:22" x14ac:dyDescent="0.2">
      <c r="A311" s="129" t="s">
        <v>194</v>
      </c>
      <c r="B311" s="129" t="s">
        <v>194</v>
      </c>
      <c r="C311" s="130">
        <v>44329.916672719904</v>
      </c>
      <c r="D311" s="130">
        <v>565.71799999999996</v>
      </c>
      <c r="E311" s="129" t="s">
        <v>195</v>
      </c>
      <c r="F311" s="129" t="s">
        <v>196</v>
      </c>
      <c r="G311" s="129" t="s">
        <v>198</v>
      </c>
      <c r="H311" s="130"/>
      <c r="J311" s="133">
        <v>538.79999999999995</v>
      </c>
      <c r="K311" s="133">
        <v>8.1199999999999992</v>
      </c>
      <c r="L311" s="133">
        <v>3.49</v>
      </c>
      <c r="M311" s="133">
        <v>0.81</v>
      </c>
      <c r="N311" s="119">
        <f t="shared" si="13"/>
        <v>551.21999999999991</v>
      </c>
      <c r="O311" s="117">
        <f t="shared" si="14"/>
        <v>14.498000000000047</v>
      </c>
      <c r="Q311" s="131"/>
      <c r="R311" s="133">
        <v>8.17</v>
      </c>
      <c r="S311" s="133">
        <v>0.12</v>
      </c>
      <c r="T311" s="133">
        <v>0.08</v>
      </c>
      <c r="U311" s="133">
        <v>0.02</v>
      </c>
      <c r="V311" s="119">
        <f t="shared" si="12"/>
        <v>8.3899999999999988</v>
      </c>
    </row>
    <row r="312" spans="1:22" x14ac:dyDescent="0.2">
      <c r="A312" s="129" t="s">
        <v>194</v>
      </c>
      <c r="B312" s="129" t="s">
        <v>194</v>
      </c>
      <c r="C312" s="130">
        <v>44329.958339386576</v>
      </c>
      <c r="D312" s="130">
        <v>542.548</v>
      </c>
      <c r="E312" s="129" t="s">
        <v>195</v>
      </c>
      <c r="F312" s="129" t="s">
        <v>196</v>
      </c>
      <c r="G312" s="129" t="s">
        <v>198</v>
      </c>
      <c r="H312" s="130"/>
      <c r="J312" s="133">
        <v>515.6</v>
      </c>
      <c r="K312" s="133">
        <v>7.6</v>
      </c>
      <c r="L312" s="133">
        <v>3.25</v>
      </c>
      <c r="M312" s="133">
        <v>0.81</v>
      </c>
      <c r="N312" s="119">
        <f t="shared" si="13"/>
        <v>527.26</v>
      </c>
      <c r="O312" s="117">
        <f t="shared" si="14"/>
        <v>15.288000000000011</v>
      </c>
      <c r="Q312" s="131"/>
      <c r="R312" s="133">
        <v>7.75</v>
      </c>
      <c r="S312" s="133">
        <v>0.11</v>
      </c>
      <c r="T312" s="133">
        <v>7.0000000000000007E-2</v>
      </c>
      <c r="U312" s="133">
        <v>0.02</v>
      </c>
      <c r="V312" s="119">
        <f t="shared" si="12"/>
        <v>7.95</v>
      </c>
    </row>
    <row r="313" spans="1:22" x14ac:dyDescent="0.2">
      <c r="A313" s="129" t="s">
        <v>194</v>
      </c>
      <c r="B313" s="129" t="s">
        <v>194</v>
      </c>
      <c r="C313" s="130">
        <v>44330.00000605324</v>
      </c>
      <c r="D313" s="130">
        <v>519.39300000000003</v>
      </c>
      <c r="E313" s="129" t="s">
        <v>195</v>
      </c>
      <c r="F313" s="129" t="s">
        <v>196</v>
      </c>
      <c r="G313" s="129" t="s">
        <v>198</v>
      </c>
      <c r="H313" s="130"/>
      <c r="J313" s="133">
        <v>497.07</v>
      </c>
      <c r="K313" s="133">
        <v>7.04</v>
      </c>
      <c r="L313" s="133">
        <v>3.15</v>
      </c>
      <c r="M313" s="133">
        <v>0.81</v>
      </c>
      <c r="N313" s="119">
        <f t="shared" si="13"/>
        <v>508.07</v>
      </c>
      <c r="O313" s="117">
        <f t="shared" si="14"/>
        <v>11.323000000000036</v>
      </c>
      <c r="Q313" s="131"/>
      <c r="R313" s="133">
        <v>7.05</v>
      </c>
      <c r="S313" s="133">
        <v>0.1</v>
      </c>
      <c r="T313" s="133">
        <v>7.0000000000000007E-2</v>
      </c>
      <c r="U313" s="133">
        <v>0.02</v>
      </c>
      <c r="V313" s="119">
        <f t="shared" si="12"/>
        <v>7.2399999999999993</v>
      </c>
    </row>
    <row r="314" spans="1:22" x14ac:dyDescent="0.2">
      <c r="A314" s="129" t="s">
        <v>194</v>
      </c>
      <c r="B314" s="129" t="s">
        <v>194</v>
      </c>
      <c r="C314" s="130">
        <v>44330.041672719904</v>
      </c>
      <c r="D314" s="130">
        <v>498.53800000000001</v>
      </c>
      <c r="E314" s="129" t="s">
        <v>195</v>
      </c>
      <c r="F314" s="129" t="s">
        <v>196</v>
      </c>
      <c r="G314" s="129" t="s">
        <v>198</v>
      </c>
      <c r="H314" s="130"/>
      <c r="J314" s="133">
        <v>483.65</v>
      </c>
      <c r="K314" s="133">
        <v>6.86</v>
      </c>
      <c r="L314" s="133">
        <v>3.15</v>
      </c>
      <c r="M314" s="133">
        <v>0.81</v>
      </c>
      <c r="N314" s="119">
        <f t="shared" si="13"/>
        <v>494.46999999999997</v>
      </c>
      <c r="O314" s="117">
        <f t="shared" si="14"/>
        <v>4.0680000000000405</v>
      </c>
      <c r="Q314" s="131"/>
      <c r="R314" s="133">
        <v>6.65</v>
      </c>
      <c r="S314" s="133">
        <v>0.09</v>
      </c>
      <c r="T314" s="133">
        <v>7.0000000000000007E-2</v>
      </c>
      <c r="U314" s="133">
        <v>0.02</v>
      </c>
      <c r="V314" s="119">
        <f t="shared" si="12"/>
        <v>6.83</v>
      </c>
    </row>
    <row r="315" spans="1:22" x14ac:dyDescent="0.2">
      <c r="A315" s="129" t="s">
        <v>194</v>
      </c>
      <c r="B315" s="129" t="s">
        <v>194</v>
      </c>
      <c r="C315" s="130">
        <v>44330.083339386576</v>
      </c>
      <c r="D315" s="130">
        <v>492.13299999999998</v>
      </c>
      <c r="E315" s="129" t="s">
        <v>195</v>
      </c>
      <c r="F315" s="129" t="s">
        <v>196</v>
      </c>
      <c r="G315" s="129" t="s">
        <v>198</v>
      </c>
      <c r="H315" s="130"/>
      <c r="J315" s="133">
        <v>480.82</v>
      </c>
      <c r="K315" s="133">
        <v>6.62</v>
      </c>
      <c r="L315" s="133">
        <v>3.18</v>
      </c>
      <c r="M315" s="133">
        <v>0.82</v>
      </c>
      <c r="N315" s="119">
        <f t="shared" si="13"/>
        <v>491.44</v>
      </c>
      <c r="O315" s="117">
        <f t="shared" si="14"/>
        <v>0.69299999999998363</v>
      </c>
      <c r="Q315" s="131"/>
      <c r="R315" s="133">
        <v>6.71</v>
      </c>
      <c r="S315" s="133">
        <v>0.09</v>
      </c>
      <c r="T315" s="133">
        <v>7.0000000000000007E-2</v>
      </c>
      <c r="U315" s="133">
        <v>0.02</v>
      </c>
      <c r="V315" s="119">
        <f t="shared" si="12"/>
        <v>6.89</v>
      </c>
    </row>
    <row r="316" spans="1:22" x14ac:dyDescent="0.2">
      <c r="A316" s="129" t="s">
        <v>194</v>
      </c>
      <c r="B316" s="129" t="s">
        <v>194</v>
      </c>
      <c r="C316" s="130">
        <v>44330.12500605324</v>
      </c>
      <c r="D316" s="130">
        <v>490.16300000000001</v>
      </c>
      <c r="E316" s="129" t="s">
        <v>195</v>
      </c>
      <c r="F316" s="129" t="s">
        <v>196</v>
      </c>
      <c r="G316" s="129" t="s">
        <v>198</v>
      </c>
      <c r="H316" s="130"/>
      <c r="J316" s="133">
        <v>478.61</v>
      </c>
      <c r="K316" s="133">
        <v>6.66</v>
      </c>
      <c r="L316" s="133">
        <v>3.27</v>
      </c>
      <c r="M316" s="133">
        <v>0.81</v>
      </c>
      <c r="N316" s="119">
        <f t="shared" si="13"/>
        <v>489.35</v>
      </c>
      <c r="O316" s="117">
        <f t="shared" si="14"/>
        <v>0.81299999999998818</v>
      </c>
      <c r="Q316" s="131"/>
      <c r="R316" s="133">
        <v>6.3</v>
      </c>
      <c r="S316" s="133">
        <v>0.09</v>
      </c>
      <c r="T316" s="133">
        <v>7.0000000000000007E-2</v>
      </c>
      <c r="U316" s="133">
        <v>0.02</v>
      </c>
      <c r="V316" s="119">
        <f t="shared" si="12"/>
        <v>6.4799999999999995</v>
      </c>
    </row>
    <row r="317" spans="1:22" x14ac:dyDescent="0.2">
      <c r="A317" s="129" t="s">
        <v>194</v>
      </c>
      <c r="B317" s="129" t="s">
        <v>194</v>
      </c>
      <c r="C317" s="130">
        <v>44330.166672719904</v>
      </c>
      <c r="D317" s="130">
        <v>501.74400000000003</v>
      </c>
      <c r="E317" s="129" t="s">
        <v>195</v>
      </c>
      <c r="F317" s="129" t="s">
        <v>196</v>
      </c>
      <c r="G317" s="129" t="s">
        <v>198</v>
      </c>
      <c r="H317" s="130"/>
      <c r="J317" s="133">
        <v>490.25</v>
      </c>
      <c r="K317" s="133">
        <v>6.7</v>
      </c>
      <c r="L317" s="133">
        <v>3.35</v>
      </c>
      <c r="M317" s="133">
        <v>0.82</v>
      </c>
      <c r="N317" s="119">
        <f t="shared" si="13"/>
        <v>501.12</v>
      </c>
      <c r="O317" s="117">
        <f t="shared" si="14"/>
        <v>0.62400000000002365</v>
      </c>
      <c r="Q317" s="131"/>
      <c r="R317" s="133">
        <v>6.41</v>
      </c>
      <c r="S317" s="133">
        <v>0.09</v>
      </c>
      <c r="T317" s="133">
        <v>7.0000000000000007E-2</v>
      </c>
      <c r="U317" s="133">
        <v>0.02</v>
      </c>
      <c r="V317" s="119">
        <f t="shared" si="12"/>
        <v>6.59</v>
      </c>
    </row>
    <row r="318" spans="1:22" x14ac:dyDescent="0.2">
      <c r="A318" s="129" t="s">
        <v>194</v>
      </c>
      <c r="B318" s="129" t="s">
        <v>194</v>
      </c>
      <c r="C318" s="130">
        <v>44330.208339386576</v>
      </c>
      <c r="D318" s="130">
        <v>508.387</v>
      </c>
      <c r="E318" s="129" t="s">
        <v>195</v>
      </c>
      <c r="F318" s="129" t="s">
        <v>196</v>
      </c>
      <c r="G318" s="129" t="s">
        <v>198</v>
      </c>
      <c r="H318" s="130"/>
      <c r="J318" s="133">
        <v>496.41</v>
      </c>
      <c r="K318" s="133">
        <v>6.83</v>
      </c>
      <c r="L318" s="133">
        <v>3.36</v>
      </c>
      <c r="M318" s="133">
        <v>0.8</v>
      </c>
      <c r="N318" s="119">
        <f t="shared" si="13"/>
        <v>507.40000000000003</v>
      </c>
      <c r="O318" s="117">
        <f t="shared" si="14"/>
        <v>0.98699999999996635</v>
      </c>
      <c r="Q318" s="131"/>
      <c r="R318" s="133">
        <v>6.79</v>
      </c>
      <c r="S318" s="133">
        <v>0.09</v>
      </c>
      <c r="T318" s="133">
        <v>7.0000000000000007E-2</v>
      </c>
      <c r="U318" s="133">
        <v>0.02</v>
      </c>
      <c r="V318" s="119">
        <f t="shared" si="12"/>
        <v>6.97</v>
      </c>
    </row>
    <row r="319" spans="1:22" x14ac:dyDescent="0.2">
      <c r="A319" s="129" t="s">
        <v>194</v>
      </c>
      <c r="B319" s="129" t="s">
        <v>194</v>
      </c>
      <c r="C319" s="130">
        <v>44330.25000605324</v>
      </c>
      <c r="D319" s="130">
        <v>539.66600000000005</v>
      </c>
      <c r="E319" s="129" t="s">
        <v>195</v>
      </c>
      <c r="F319" s="129" t="s">
        <v>196</v>
      </c>
      <c r="G319" s="129" t="s">
        <v>198</v>
      </c>
      <c r="H319" s="130"/>
      <c r="J319" s="133">
        <v>526.67999999999995</v>
      </c>
      <c r="K319" s="133">
        <v>7.71</v>
      </c>
      <c r="L319" s="133">
        <v>3.27</v>
      </c>
      <c r="M319" s="133">
        <v>0.82</v>
      </c>
      <c r="N319" s="119">
        <f t="shared" si="13"/>
        <v>538.48</v>
      </c>
      <c r="O319" s="117">
        <f t="shared" si="14"/>
        <v>1.1860000000000355</v>
      </c>
      <c r="Q319" s="131"/>
      <c r="R319" s="133">
        <v>7.2</v>
      </c>
      <c r="S319" s="133">
        <v>0.1</v>
      </c>
      <c r="T319" s="133">
        <v>7.0000000000000007E-2</v>
      </c>
      <c r="U319" s="133">
        <v>0.02</v>
      </c>
      <c r="V319" s="119">
        <f t="shared" si="12"/>
        <v>7.39</v>
      </c>
    </row>
    <row r="320" spans="1:22" x14ac:dyDescent="0.2">
      <c r="A320" s="129" t="s">
        <v>194</v>
      </c>
      <c r="B320" s="129" t="s">
        <v>194</v>
      </c>
      <c r="C320" s="130">
        <v>44330.291672719904</v>
      </c>
      <c r="D320" s="130">
        <v>581.96199999999999</v>
      </c>
      <c r="E320" s="129" t="s">
        <v>195</v>
      </c>
      <c r="F320" s="129" t="s">
        <v>196</v>
      </c>
      <c r="G320" s="129" t="s">
        <v>198</v>
      </c>
      <c r="H320" s="130"/>
      <c r="J320" s="133">
        <v>568.20000000000005</v>
      </c>
      <c r="K320" s="133">
        <v>8.5399999999999991</v>
      </c>
      <c r="L320" s="133">
        <v>3.19</v>
      </c>
      <c r="M320" s="133">
        <v>0.81</v>
      </c>
      <c r="N320" s="119">
        <f t="shared" si="13"/>
        <v>580.74</v>
      </c>
      <c r="O320" s="117">
        <f t="shared" si="14"/>
        <v>1.22199999999998</v>
      </c>
      <c r="Q320" s="131"/>
      <c r="R320" s="133">
        <v>8.18</v>
      </c>
      <c r="S320" s="133">
        <v>0.12</v>
      </c>
      <c r="T320" s="133">
        <v>7.0000000000000007E-2</v>
      </c>
      <c r="U320" s="133">
        <v>0.02</v>
      </c>
      <c r="V320" s="119">
        <f t="shared" si="12"/>
        <v>8.3899999999999988</v>
      </c>
    </row>
    <row r="321" spans="1:22" x14ac:dyDescent="0.2">
      <c r="A321" s="129" t="s">
        <v>194</v>
      </c>
      <c r="B321" s="129" t="s">
        <v>194</v>
      </c>
      <c r="C321" s="130">
        <v>44330.333339386576</v>
      </c>
      <c r="D321" s="130">
        <v>612.03599999999994</v>
      </c>
      <c r="E321" s="129" t="s">
        <v>195</v>
      </c>
      <c r="F321" s="129" t="s">
        <v>196</v>
      </c>
      <c r="G321" s="129" t="s">
        <v>198</v>
      </c>
      <c r="H321" s="130"/>
      <c r="J321" s="133">
        <v>597.48</v>
      </c>
      <c r="K321" s="133">
        <v>9.11</v>
      </c>
      <c r="L321" s="133">
        <v>3.35</v>
      </c>
      <c r="M321" s="133">
        <v>0.82</v>
      </c>
      <c r="N321" s="119">
        <f t="shared" si="13"/>
        <v>610.7600000000001</v>
      </c>
      <c r="O321" s="117">
        <f t="shared" si="14"/>
        <v>1.2759999999998399</v>
      </c>
      <c r="Q321" s="131"/>
      <c r="R321" s="133">
        <v>8.3699999999999992</v>
      </c>
      <c r="S321" s="133">
        <v>0.13</v>
      </c>
      <c r="T321" s="133">
        <v>7.0000000000000007E-2</v>
      </c>
      <c r="U321" s="133">
        <v>0.02</v>
      </c>
      <c r="V321" s="119">
        <f t="shared" si="12"/>
        <v>8.59</v>
      </c>
    </row>
    <row r="322" spans="1:22" x14ac:dyDescent="0.2">
      <c r="A322" s="129" t="s">
        <v>194</v>
      </c>
      <c r="B322" s="129" t="s">
        <v>194</v>
      </c>
      <c r="C322" s="130">
        <v>44330.37500605324</v>
      </c>
      <c r="D322" s="130">
        <v>604.00400000000002</v>
      </c>
      <c r="E322" s="129" t="s">
        <v>195</v>
      </c>
      <c r="F322" s="129" t="s">
        <v>196</v>
      </c>
      <c r="G322" s="129" t="s">
        <v>198</v>
      </c>
      <c r="H322" s="130"/>
      <c r="J322" s="133">
        <v>589.04999999999995</v>
      </c>
      <c r="K322" s="133">
        <v>9.33</v>
      </c>
      <c r="L322" s="133">
        <v>3.73</v>
      </c>
      <c r="M322" s="133">
        <v>0.81</v>
      </c>
      <c r="N322" s="119">
        <f t="shared" si="13"/>
        <v>602.91999999999996</v>
      </c>
      <c r="O322" s="117">
        <f t="shared" si="14"/>
        <v>1.08400000000006</v>
      </c>
      <c r="Q322" s="131"/>
      <c r="R322" s="133">
        <v>8.06</v>
      </c>
      <c r="S322" s="133">
        <v>0.13</v>
      </c>
      <c r="T322" s="133">
        <v>0.08</v>
      </c>
      <c r="U322" s="133">
        <v>0.02</v>
      </c>
      <c r="V322" s="119">
        <f t="shared" ref="V322:V385" si="15">SUM(R322:U322)</f>
        <v>8.2900000000000009</v>
      </c>
    </row>
    <row r="323" spans="1:22" x14ac:dyDescent="0.2">
      <c r="A323" s="129" t="s">
        <v>194</v>
      </c>
      <c r="B323" s="129" t="s">
        <v>194</v>
      </c>
      <c r="C323" s="130">
        <v>44330.416672719904</v>
      </c>
      <c r="D323" s="130">
        <v>590.23199999999997</v>
      </c>
      <c r="E323" s="129" t="s">
        <v>195</v>
      </c>
      <c r="F323" s="129" t="s">
        <v>196</v>
      </c>
      <c r="G323" s="129" t="s">
        <v>198</v>
      </c>
      <c r="H323" s="130"/>
      <c r="J323" s="133">
        <v>576.30999999999995</v>
      </c>
      <c r="K323" s="133">
        <v>8.6999999999999993</v>
      </c>
      <c r="L323" s="133">
        <v>3.4</v>
      </c>
      <c r="M323" s="133">
        <v>0.83</v>
      </c>
      <c r="N323" s="119">
        <f t="shared" ref="N323:N386" si="16">SUM(J323:M323)</f>
        <v>589.24</v>
      </c>
      <c r="O323" s="117">
        <f t="shared" ref="O323:O386" si="17">D323-N323</f>
        <v>0.9919999999999618</v>
      </c>
      <c r="Q323" s="131"/>
      <c r="R323" s="133">
        <v>8.18</v>
      </c>
      <c r="S323" s="133">
        <v>0.12</v>
      </c>
      <c r="T323" s="133">
        <v>7.0000000000000007E-2</v>
      </c>
      <c r="U323" s="133">
        <v>0.02</v>
      </c>
      <c r="V323" s="119">
        <f t="shared" si="15"/>
        <v>8.3899999999999988</v>
      </c>
    </row>
    <row r="324" spans="1:22" x14ac:dyDescent="0.2">
      <c r="A324" s="129" t="s">
        <v>194</v>
      </c>
      <c r="B324" s="129" t="s">
        <v>194</v>
      </c>
      <c r="C324" s="130">
        <v>44330.458339386576</v>
      </c>
      <c r="D324" s="130">
        <v>572.85299999999995</v>
      </c>
      <c r="E324" s="129" t="s">
        <v>195</v>
      </c>
      <c r="F324" s="129" t="s">
        <v>196</v>
      </c>
      <c r="G324" s="129" t="s">
        <v>198</v>
      </c>
      <c r="H324" s="130"/>
      <c r="J324" s="133">
        <v>548.74</v>
      </c>
      <c r="K324" s="133">
        <v>8.7100000000000009</v>
      </c>
      <c r="L324" s="133">
        <v>3.46</v>
      </c>
      <c r="M324" s="133">
        <v>0.83</v>
      </c>
      <c r="N324" s="119">
        <f t="shared" si="16"/>
        <v>561.74000000000012</v>
      </c>
      <c r="O324" s="117">
        <f t="shared" si="17"/>
        <v>11.112999999999829</v>
      </c>
      <c r="Q324" s="131"/>
      <c r="R324" s="133">
        <v>8.1199999999999992</v>
      </c>
      <c r="S324" s="133">
        <v>0.13</v>
      </c>
      <c r="T324" s="133">
        <v>0.08</v>
      </c>
      <c r="U324" s="133">
        <v>0.02</v>
      </c>
      <c r="V324" s="119">
        <f t="shared" si="15"/>
        <v>8.35</v>
      </c>
    </row>
    <row r="325" spans="1:22" x14ac:dyDescent="0.2">
      <c r="A325" s="129" t="s">
        <v>194</v>
      </c>
      <c r="B325" s="129" t="s">
        <v>194</v>
      </c>
      <c r="C325" s="130">
        <v>44330.50000605324</v>
      </c>
      <c r="D325" s="130">
        <v>559.303</v>
      </c>
      <c r="E325" s="129" t="s">
        <v>195</v>
      </c>
      <c r="F325" s="129" t="s">
        <v>196</v>
      </c>
      <c r="G325" s="129" t="s">
        <v>198</v>
      </c>
      <c r="H325" s="130"/>
      <c r="J325" s="133">
        <v>532.29999999999995</v>
      </c>
      <c r="K325" s="133">
        <v>8.52</v>
      </c>
      <c r="L325" s="133">
        <v>3.21</v>
      </c>
      <c r="M325" s="133">
        <v>0.82</v>
      </c>
      <c r="N325" s="119">
        <f t="shared" si="16"/>
        <v>544.85</v>
      </c>
      <c r="O325" s="117">
        <f t="shared" si="17"/>
        <v>14.452999999999975</v>
      </c>
      <c r="Q325" s="131"/>
      <c r="R325" s="133">
        <v>7.85</v>
      </c>
      <c r="S325" s="133">
        <v>0.13</v>
      </c>
      <c r="T325" s="133">
        <v>7.0000000000000007E-2</v>
      </c>
      <c r="U325" s="133">
        <v>0.02</v>
      </c>
      <c r="V325" s="119">
        <f t="shared" si="15"/>
        <v>8.0699999999999985</v>
      </c>
    </row>
    <row r="326" spans="1:22" x14ac:dyDescent="0.2">
      <c r="A326" s="129" t="s">
        <v>194</v>
      </c>
      <c r="B326" s="129" t="s">
        <v>194</v>
      </c>
      <c r="C326" s="130">
        <v>44330.541672719904</v>
      </c>
      <c r="D326" s="130">
        <v>555.57100000000003</v>
      </c>
      <c r="E326" s="129" t="s">
        <v>195</v>
      </c>
      <c r="F326" s="129" t="s">
        <v>196</v>
      </c>
      <c r="G326" s="129" t="s">
        <v>198</v>
      </c>
      <c r="H326" s="130"/>
      <c r="J326" s="133">
        <v>529.21</v>
      </c>
      <c r="K326" s="133">
        <v>8.07</v>
      </c>
      <c r="L326" s="133">
        <v>3.33</v>
      </c>
      <c r="M326" s="133">
        <v>0.82</v>
      </c>
      <c r="N326" s="119">
        <f t="shared" si="16"/>
        <v>541.43000000000018</v>
      </c>
      <c r="O326" s="117">
        <f t="shared" si="17"/>
        <v>14.140999999999849</v>
      </c>
      <c r="Q326" s="131"/>
      <c r="R326" s="133">
        <v>7.77</v>
      </c>
      <c r="S326" s="133">
        <v>0.12</v>
      </c>
      <c r="T326" s="133">
        <v>7.0000000000000007E-2</v>
      </c>
      <c r="U326" s="133">
        <v>0.02</v>
      </c>
      <c r="V326" s="119">
        <f t="shared" si="15"/>
        <v>7.9799999999999995</v>
      </c>
    </row>
    <row r="327" spans="1:22" x14ac:dyDescent="0.2">
      <c r="A327" s="129" t="s">
        <v>194</v>
      </c>
      <c r="B327" s="129" t="s">
        <v>194</v>
      </c>
      <c r="C327" s="130">
        <v>44330.583339386576</v>
      </c>
      <c r="D327" s="130">
        <v>556.34299999999996</v>
      </c>
      <c r="E327" s="129" t="s">
        <v>195</v>
      </c>
      <c r="F327" s="129" t="s">
        <v>196</v>
      </c>
      <c r="G327" s="129" t="s">
        <v>198</v>
      </c>
      <c r="H327" s="130"/>
      <c r="J327" s="133">
        <v>533.27</v>
      </c>
      <c r="K327" s="133">
        <v>8.2200000000000006</v>
      </c>
      <c r="L327" s="133">
        <v>3.34</v>
      </c>
      <c r="M327" s="133">
        <v>0.82</v>
      </c>
      <c r="N327" s="119">
        <f t="shared" si="16"/>
        <v>545.65000000000009</v>
      </c>
      <c r="O327" s="117">
        <f t="shared" si="17"/>
        <v>10.69299999999987</v>
      </c>
      <c r="Q327" s="131"/>
      <c r="R327" s="133">
        <v>7.83</v>
      </c>
      <c r="S327" s="133">
        <v>0.12</v>
      </c>
      <c r="T327" s="133">
        <v>7.0000000000000007E-2</v>
      </c>
      <c r="U327" s="133">
        <v>0.02</v>
      </c>
      <c r="V327" s="119">
        <f t="shared" si="15"/>
        <v>8.0399999999999991</v>
      </c>
    </row>
    <row r="328" spans="1:22" x14ac:dyDescent="0.2">
      <c r="A328" s="129" t="s">
        <v>194</v>
      </c>
      <c r="B328" s="129" t="s">
        <v>194</v>
      </c>
      <c r="C328" s="130">
        <v>44330.62500605324</v>
      </c>
      <c r="D328" s="130">
        <v>556.77800000000002</v>
      </c>
      <c r="E328" s="129" t="s">
        <v>195</v>
      </c>
      <c r="F328" s="129" t="s">
        <v>196</v>
      </c>
      <c r="G328" s="129" t="s">
        <v>198</v>
      </c>
      <c r="H328" s="130"/>
      <c r="J328" s="133">
        <v>529.04</v>
      </c>
      <c r="K328" s="133">
        <v>8.1199999999999992</v>
      </c>
      <c r="L328" s="133">
        <v>3.37</v>
      </c>
      <c r="M328" s="133">
        <v>0.82</v>
      </c>
      <c r="N328" s="119">
        <f t="shared" si="16"/>
        <v>541.35</v>
      </c>
      <c r="O328" s="117">
        <f t="shared" si="17"/>
        <v>15.427999999999997</v>
      </c>
      <c r="Q328" s="131"/>
      <c r="R328" s="133">
        <v>7.55</v>
      </c>
      <c r="S328" s="133">
        <v>0.12</v>
      </c>
      <c r="T328" s="133">
        <v>7.0000000000000007E-2</v>
      </c>
      <c r="U328" s="133">
        <v>0.02</v>
      </c>
      <c r="V328" s="119">
        <f t="shared" si="15"/>
        <v>7.76</v>
      </c>
    </row>
    <row r="329" spans="1:22" x14ac:dyDescent="0.2">
      <c r="A329" s="129" t="s">
        <v>194</v>
      </c>
      <c r="B329" s="129" t="s">
        <v>194</v>
      </c>
      <c r="C329" s="130">
        <v>44330.666672719904</v>
      </c>
      <c r="D329" s="130">
        <v>552.65200000000004</v>
      </c>
      <c r="E329" s="129" t="s">
        <v>195</v>
      </c>
      <c r="F329" s="129" t="s">
        <v>196</v>
      </c>
      <c r="G329" s="129" t="s">
        <v>198</v>
      </c>
      <c r="H329" s="130"/>
      <c r="J329" s="133">
        <v>523.59</v>
      </c>
      <c r="K329" s="133">
        <v>7.85</v>
      </c>
      <c r="L329" s="133">
        <v>3.04</v>
      </c>
      <c r="M329" s="133">
        <v>0.82</v>
      </c>
      <c r="N329" s="119">
        <f t="shared" si="16"/>
        <v>535.30000000000007</v>
      </c>
      <c r="O329" s="117">
        <f t="shared" si="17"/>
        <v>17.351999999999975</v>
      </c>
      <c r="Q329" s="131"/>
      <c r="R329" s="133">
        <v>7.44</v>
      </c>
      <c r="S329" s="133">
        <v>0.11</v>
      </c>
      <c r="T329" s="133">
        <v>0.06</v>
      </c>
      <c r="U329" s="133">
        <v>0.02</v>
      </c>
      <c r="V329" s="119">
        <f t="shared" si="15"/>
        <v>7.63</v>
      </c>
    </row>
    <row r="330" spans="1:22" x14ac:dyDescent="0.2">
      <c r="A330" s="129" t="s">
        <v>194</v>
      </c>
      <c r="B330" s="129" t="s">
        <v>194</v>
      </c>
      <c r="C330" s="130">
        <v>44330.708339386576</v>
      </c>
      <c r="D330" s="130">
        <v>547.73599999999999</v>
      </c>
      <c r="E330" s="129" t="s">
        <v>195</v>
      </c>
      <c r="F330" s="129" t="s">
        <v>196</v>
      </c>
      <c r="G330" s="129" t="s">
        <v>198</v>
      </c>
      <c r="H330" s="130"/>
      <c r="J330" s="133">
        <v>532.35</v>
      </c>
      <c r="K330" s="133">
        <v>7.75</v>
      </c>
      <c r="L330" s="133">
        <v>3.02</v>
      </c>
      <c r="M330" s="133">
        <v>0.81</v>
      </c>
      <c r="N330" s="119">
        <f t="shared" si="16"/>
        <v>543.92999999999995</v>
      </c>
      <c r="O330" s="117">
        <f t="shared" si="17"/>
        <v>3.80600000000004</v>
      </c>
      <c r="Q330" s="131"/>
      <c r="R330" s="133">
        <v>7.24</v>
      </c>
      <c r="S330" s="133">
        <v>0.1</v>
      </c>
      <c r="T330" s="133">
        <v>0.06</v>
      </c>
      <c r="U330" s="133">
        <v>0.02</v>
      </c>
      <c r="V330" s="119">
        <f t="shared" si="15"/>
        <v>7.419999999999999</v>
      </c>
    </row>
    <row r="331" spans="1:22" x14ac:dyDescent="0.2">
      <c r="A331" s="129" t="s">
        <v>194</v>
      </c>
      <c r="B331" s="129" t="s">
        <v>194</v>
      </c>
      <c r="C331" s="130">
        <v>44330.75000605324</v>
      </c>
      <c r="D331" s="130">
        <v>549.91300000000001</v>
      </c>
      <c r="E331" s="129" t="s">
        <v>195</v>
      </c>
      <c r="F331" s="129" t="s">
        <v>196</v>
      </c>
      <c r="G331" s="129" t="s">
        <v>198</v>
      </c>
      <c r="H331" s="130"/>
      <c r="J331" s="133">
        <v>520.75</v>
      </c>
      <c r="K331" s="133">
        <v>7.64</v>
      </c>
      <c r="L331" s="133">
        <v>3.03</v>
      </c>
      <c r="M331" s="133">
        <v>0.8</v>
      </c>
      <c r="N331" s="119">
        <f t="shared" si="16"/>
        <v>532.21999999999991</v>
      </c>
      <c r="O331" s="117">
        <f t="shared" si="17"/>
        <v>17.693000000000097</v>
      </c>
      <c r="Q331" s="131"/>
      <c r="R331" s="133">
        <v>6.77</v>
      </c>
      <c r="S331" s="133">
        <v>0.1</v>
      </c>
      <c r="T331" s="133">
        <v>0.06</v>
      </c>
      <c r="U331" s="133">
        <v>0.01</v>
      </c>
      <c r="V331" s="119">
        <f t="shared" si="15"/>
        <v>6.9399999999999986</v>
      </c>
    </row>
    <row r="332" spans="1:22" x14ac:dyDescent="0.2">
      <c r="A332" s="129" t="s">
        <v>194</v>
      </c>
      <c r="B332" s="129" t="s">
        <v>194</v>
      </c>
      <c r="C332" s="130">
        <v>44330.791672719904</v>
      </c>
      <c r="D332" s="130">
        <v>542.73</v>
      </c>
      <c r="E332" s="129" t="s">
        <v>195</v>
      </c>
      <c r="F332" s="129" t="s">
        <v>196</v>
      </c>
      <c r="G332" s="129" t="s">
        <v>198</v>
      </c>
      <c r="H332" s="130"/>
      <c r="J332" s="133">
        <v>516.21</v>
      </c>
      <c r="K332" s="133">
        <v>7.62</v>
      </c>
      <c r="L332" s="133">
        <v>2.9</v>
      </c>
      <c r="M332" s="133">
        <v>0.81</v>
      </c>
      <c r="N332" s="119">
        <f t="shared" si="16"/>
        <v>527.54</v>
      </c>
      <c r="O332" s="117">
        <f t="shared" si="17"/>
        <v>15.190000000000055</v>
      </c>
      <c r="Q332" s="131"/>
      <c r="R332" s="133">
        <v>6.71</v>
      </c>
      <c r="S332" s="133">
        <v>0.1</v>
      </c>
      <c r="T332" s="133">
        <v>0.06</v>
      </c>
      <c r="U332" s="133">
        <v>0.01</v>
      </c>
      <c r="V332" s="119">
        <f t="shared" si="15"/>
        <v>6.879999999999999</v>
      </c>
    </row>
    <row r="333" spans="1:22" x14ac:dyDescent="0.2">
      <c r="A333" s="129" t="s">
        <v>194</v>
      </c>
      <c r="B333" s="129" t="s">
        <v>194</v>
      </c>
      <c r="C333" s="130">
        <v>44330.833339386576</v>
      </c>
      <c r="D333" s="130">
        <v>539.65200000000004</v>
      </c>
      <c r="E333" s="129" t="s">
        <v>195</v>
      </c>
      <c r="F333" s="129" t="s">
        <v>196</v>
      </c>
      <c r="G333" s="129" t="s">
        <v>198</v>
      </c>
      <c r="H333" s="130"/>
      <c r="J333" s="133">
        <v>526.65</v>
      </c>
      <c r="K333" s="133">
        <v>7.55</v>
      </c>
      <c r="L333" s="133">
        <v>2.91</v>
      </c>
      <c r="M333" s="133">
        <v>0.81</v>
      </c>
      <c r="N333" s="119">
        <f t="shared" si="16"/>
        <v>537.91999999999985</v>
      </c>
      <c r="O333" s="117">
        <f t="shared" si="17"/>
        <v>1.7320000000001983</v>
      </c>
      <c r="Q333" s="131"/>
      <c r="R333" s="133">
        <v>6.89</v>
      </c>
      <c r="S333" s="133">
        <v>0.1</v>
      </c>
      <c r="T333" s="133">
        <v>0.06</v>
      </c>
      <c r="U333" s="133">
        <v>0.01</v>
      </c>
      <c r="V333" s="119">
        <f t="shared" si="15"/>
        <v>7.0599999999999987</v>
      </c>
    </row>
    <row r="334" spans="1:22" x14ac:dyDescent="0.2">
      <c r="A334" s="129" t="s">
        <v>194</v>
      </c>
      <c r="B334" s="129" t="s">
        <v>194</v>
      </c>
      <c r="C334" s="130">
        <v>44330.87500605324</v>
      </c>
      <c r="D334" s="130">
        <v>544.33199999999999</v>
      </c>
      <c r="E334" s="129" t="s">
        <v>195</v>
      </c>
      <c r="F334" s="129" t="s">
        <v>196</v>
      </c>
      <c r="G334" s="129" t="s">
        <v>198</v>
      </c>
      <c r="H334" s="130"/>
      <c r="J334" s="133">
        <v>532.29</v>
      </c>
      <c r="K334" s="133">
        <v>7.34</v>
      </c>
      <c r="L334" s="133">
        <v>2.96</v>
      </c>
      <c r="M334" s="133">
        <v>0.81</v>
      </c>
      <c r="N334" s="119">
        <f t="shared" si="16"/>
        <v>543.4</v>
      </c>
      <c r="O334" s="117">
        <f t="shared" si="17"/>
        <v>0.93200000000001637</v>
      </c>
      <c r="Q334" s="131"/>
      <c r="R334" s="133">
        <v>7</v>
      </c>
      <c r="S334" s="133">
        <v>0.1</v>
      </c>
      <c r="T334" s="133">
        <v>0.06</v>
      </c>
      <c r="U334" s="133">
        <v>0.02</v>
      </c>
      <c r="V334" s="119">
        <f t="shared" si="15"/>
        <v>7.1799999999999988</v>
      </c>
    </row>
    <row r="335" spans="1:22" x14ac:dyDescent="0.2">
      <c r="A335" s="129" t="s">
        <v>194</v>
      </c>
      <c r="B335" s="129" t="s">
        <v>194</v>
      </c>
      <c r="C335" s="130">
        <v>44330.916672719904</v>
      </c>
      <c r="D335" s="130">
        <v>551.05100000000004</v>
      </c>
      <c r="E335" s="129" t="s">
        <v>195</v>
      </c>
      <c r="F335" s="129" t="s">
        <v>196</v>
      </c>
      <c r="G335" s="129" t="s">
        <v>198</v>
      </c>
      <c r="H335" s="130"/>
      <c r="J335" s="133">
        <v>521.19000000000005</v>
      </c>
      <c r="K335" s="133">
        <v>7.63</v>
      </c>
      <c r="L335" s="133">
        <v>3.19</v>
      </c>
      <c r="M335" s="133">
        <v>0.81</v>
      </c>
      <c r="N335" s="119">
        <f t="shared" si="16"/>
        <v>532.82000000000005</v>
      </c>
      <c r="O335" s="117">
        <f t="shared" si="17"/>
        <v>18.230999999999995</v>
      </c>
      <c r="Q335" s="131"/>
      <c r="R335" s="133">
        <v>7.24</v>
      </c>
      <c r="S335" s="133">
        <v>0.11</v>
      </c>
      <c r="T335" s="133">
        <v>7.0000000000000007E-2</v>
      </c>
      <c r="U335" s="133">
        <v>0.02</v>
      </c>
      <c r="V335" s="119">
        <f t="shared" si="15"/>
        <v>7.44</v>
      </c>
    </row>
    <row r="336" spans="1:22" x14ac:dyDescent="0.2">
      <c r="A336" s="129" t="s">
        <v>194</v>
      </c>
      <c r="B336" s="129" t="s">
        <v>194</v>
      </c>
      <c r="C336" s="130">
        <v>44330.958339386576</v>
      </c>
      <c r="D336" s="130">
        <v>535.09699999999998</v>
      </c>
      <c r="E336" s="129" t="s">
        <v>195</v>
      </c>
      <c r="F336" s="129" t="s">
        <v>196</v>
      </c>
      <c r="G336" s="129" t="s">
        <v>198</v>
      </c>
      <c r="H336" s="130"/>
      <c r="J336" s="133">
        <v>504.69</v>
      </c>
      <c r="K336" s="133">
        <v>7.46</v>
      </c>
      <c r="L336" s="133">
        <v>3.17</v>
      </c>
      <c r="M336" s="133">
        <v>0.82</v>
      </c>
      <c r="N336" s="119">
        <f t="shared" si="16"/>
        <v>516.14</v>
      </c>
      <c r="O336" s="117">
        <f t="shared" si="17"/>
        <v>18.956999999999994</v>
      </c>
      <c r="Q336" s="131"/>
      <c r="R336" s="133">
        <v>6.75</v>
      </c>
      <c r="S336" s="133">
        <v>0.1</v>
      </c>
      <c r="T336" s="133">
        <v>0.06</v>
      </c>
      <c r="U336" s="133">
        <v>0.02</v>
      </c>
      <c r="V336" s="119">
        <f t="shared" si="15"/>
        <v>6.9299999999999988</v>
      </c>
    </row>
    <row r="337" spans="1:22" x14ac:dyDescent="0.2">
      <c r="A337" s="129" t="s">
        <v>194</v>
      </c>
      <c r="B337" s="129" t="s">
        <v>194</v>
      </c>
      <c r="C337" s="130">
        <v>44331.00000605324</v>
      </c>
      <c r="D337" s="130">
        <v>511.74900000000002</v>
      </c>
      <c r="E337" s="129" t="s">
        <v>195</v>
      </c>
      <c r="F337" s="129" t="s">
        <v>196</v>
      </c>
      <c r="G337" s="129" t="s">
        <v>198</v>
      </c>
      <c r="H337" s="130"/>
      <c r="J337" s="133">
        <v>481.96</v>
      </c>
      <c r="K337" s="133">
        <v>7</v>
      </c>
      <c r="L337" s="133">
        <v>3.12</v>
      </c>
      <c r="M337" s="133">
        <v>0.82</v>
      </c>
      <c r="N337" s="119">
        <f t="shared" si="16"/>
        <v>492.9</v>
      </c>
      <c r="O337" s="117">
        <f t="shared" si="17"/>
        <v>18.849000000000046</v>
      </c>
      <c r="Q337" s="131"/>
      <c r="R337" s="133">
        <v>6.08</v>
      </c>
      <c r="S337" s="133">
        <v>0.09</v>
      </c>
      <c r="T337" s="133">
        <v>0.06</v>
      </c>
      <c r="U337" s="133">
        <v>0.01</v>
      </c>
      <c r="V337" s="119">
        <f t="shared" si="15"/>
        <v>6.2399999999999993</v>
      </c>
    </row>
    <row r="338" spans="1:22" x14ac:dyDescent="0.2">
      <c r="A338" s="129" t="s">
        <v>194</v>
      </c>
      <c r="B338" s="129" t="s">
        <v>194</v>
      </c>
      <c r="C338" s="130">
        <v>44331.041672719904</v>
      </c>
      <c r="D338" s="130">
        <v>495.197</v>
      </c>
      <c r="E338" s="129" t="s">
        <v>195</v>
      </c>
      <c r="F338" s="129" t="s">
        <v>196</v>
      </c>
      <c r="G338" s="129" t="s">
        <v>198</v>
      </c>
      <c r="H338" s="130"/>
      <c r="J338" s="133">
        <v>468.91</v>
      </c>
      <c r="K338" s="133">
        <v>6.62</v>
      </c>
      <c r="L338" s="133">
        <v>3.17</v>
      </c>
      <c r="M338" s="133">
        <v>0.82</v>
      </c>
      <c r="N338" s="119">
        <f t="shared" si="16"/>
        <v>479.52000000000004</v>
      </c>
      <c r="O338" s="117">
        <f t="shared" si="17"/>
        <v>15.676999999999964</v>
      </c>
      <c r="Q338" s="131"/>
      <c r="R338" s="133">
        <v>5.84</v>
      </c>
      <c r="S338" s="133">
        <v>0.08</v>
      </c>
      <c r="T338" s="133">
        <v>0.06</v>
      </c>
      <c r="U338" s="133">
        <v>0.01</v>
      </c>
      <c r="V338" s="119">
        <f t="shared" si="15"/>
        <v>5.9899999999999993</v>
      </c>
    </row>
    <row r="339" spans="1:22" x14ac:dyDescent="0.2">
      <c r="A339" s="129" t="s">
        <v>194</v>
      </c>
      <c r="B339" s="129" t="s">
        <v>194</v>
      </c>
      <c r="C339" s="130">
        <v>44331.083339386576</v>
      </c>
      <c r="D339" s="130">
        <v>489.59500000000003</v>
      </c>
      <c r="E339" s="129" t="s">
        <v>195</v>
      </c>
      <c r="F339" s="129" t="s">
        <v>196</v>
      </c>
      <c r="G339" s="129" t="s">
        <v>198</v>
      </c>
      <c r="H339" s="130"/>
      <c r="J339" s="133">
        <v>463.35</v>
      </c>
      <c r="K339" s="133">
        <v>6.6</v>
      </c>
      <c r="L339" s="133">
        <v>3.18</v>
      </c>
      <c r="M339" s="133">
        <v>0.81</v>
      </c>
      <c r="N339" s="119">
        <f t="shared" si="16"/>
        <v>473.94000000000005</v>
      </c>
      <c r="O339" s="117">
        <f t="shared" si="17"/>
        <v>15.654999999999973</v>
      </c>
      <c r="Q339" s="131"/>
      <c r="R339" s="133">
        <v>5.92</v>
      </c>
      <c r="S339" s="133">
        <v>0.08</v>
      </c>
      <c r="T339" s="133">
        <v>0.06</v>
      </c>
      <c r="U339" s="133">
        <v>0.01</v>
      </c>
      <c r="V339" s="119">
        <f t="shared" si="15"/>
        <v>6.0699999999999994</v>
      </c>
    </row>
    <row r="340" spans="1:22" x14ac:dyDescent="0.2">
      <c r="A340" s="129" t="s">
        <v>194</v>
      </c>
      <c r="B340" s="129" t="s">
        <v>194</v>
      </c>
      <c r="C340" s="130">
        <v>44331.12500605324</v>
      </c>
      <c r="D340" s="130">
        <v>492.19200000000001</v>
      </c>
      <c r="E340" s="129" t="s">
        <v>195</v>
      </c>
      <c r="F340" s="129" t="s">
        <v>196</v>
      </c>
      <c r="G340" s="129" t="s">
        <v>198</v>
      </c>
      <c r="H340" s="130"/>
      <c r="J340" s="133">
        <v>465.64</v>
      </c>
      <c r="K340" s="133">
        <v>6.55</v>
      </c>
      <c r="L340" s="133">
        <v>3.25</v>
      </c>
      <c r="M340" s="133">
        <v>0.81</v>
      </c>
      <c r="N340" s="119">
        <f t="shared" si="16"/>
        <v>476.25</v>
      </c>
      <c r="O340" s="117">
        <f t="shared" si="17"/>
        <v>15.942000000000007</v>
      </c>
      <c r="Q340" s="131"/>
      <c r="R340" s="133">
        <v>6.11</v>
      </c>
      <c r="S340" s="133">
        <v>0.09</v>
      </c>
      <c r="T340" s="133">
        <v>7.0000000000000007E-2</v>
      </c>
      <c r="U340" s="133">
        <v>0.02</v>
      </c>
      <c r="V340" s="119">
        <f t="shared" si="15"/>
        <v>6.29</v>
      </c>
    </row>
    <row r="341" spans="1:22" x14ac:dyDescent="0.2">
      <c r="A341" s="129" t="s">
        <v>194</v>
      </c>
      <c r="B341" s="129" t="s">
        <v>194</v>
      </c>
      <c r="C341" s="130">
        <v>44331.166672719904</v>
      </c>
      <c r="D341" s="130">
        <v>499.53899999999999</v>
      </c>
      <c r="E341" s="129" t="s">
        <v>195</v>
      </c>
      <c r="F341" s="129" t="s">
        <v>196</v>
      </c>
      <c r="G341" s="129" t="s">
        <v>198</v>
      </c>
      <c r="H341" s="130"/>
      <c r="J341" s="133">
        <v>487.11</v>
      </c>
      <c r="K341" s="133">
        <v>6.52</v>
      </c>
      <c r="L341" s="133">
        <v>3.33</v>
      </c>
      <c r="M341" s="133">
        <v>0.8</v>
      </c>
      <c r="N341" s="119">
        <f t="shared" si="16"/>
        <v>497.76</v>
      </c>
      <c r="O341" s="117">
        <f t="shared" si="17"/>
        <v>1.7789999999999964</v>
      </c>
      <c r="Q341" s="131"/>
      <c r="R341" s="133">
        <v>6.2</v>
      </c>
      <c r="S341" s="133">
        <v>0.08</v>
      </c>
      <c r="T341" s="133">
        <v>7.0000000000000007E-2</v>
      </c>
      <c r="U341" s="133">
        <v>0.01</v>
      </c>
      <c r="V341" s="119">
        <f t="shared" si="15"/>
        <v>6.36</v>
      </c>
    </row>
    <row r="342" spans="1:22" x14ac:dyDescent="0.2">
      <c r="A342" s="129" t="s">
        <v>194</v>
      </c>
      <c r="B342" s="129" t="s">
        <v>194</v>
      </c>
      <c r="C342" s="130">
        <v>44331.208339386576</v>
      </c>
      <c r="D342" s="130">
        <v>510.88499999999999</v>
      </c>
      <c r="E342" s="129" t="s">
        <v>195</v>
      </c>
      <c r="F342" s="129" t="s">
        <v>196</v>
      </c>
      <c r="G342" s="129" t="s">
        <v>198</v>
      </c>
      <c r="H342" s="130"/>
      <c r="J342" s="133">
        <v>498.32</v>
      </c>
      <c r="K342" s="133">
        <v>6.69</v>
      </c>
      <c r="L342" s="133">
        <v>3.34</v>
      </c>
      <c r="M342" s="133">
        <v>0.81</v>
      </c>
      <c r="N342" s="119">
        <f t="shared" si="16"/>
        <v>509.15999999999997</v>
      </c>
      <c r="O342" s="117">
        <f t="shared" si="17"/>
        <v>1.7250000000000227</v>
      </c>
      <c r="Q342" s="131"/>
      <c r="R342" s="133">
        <v>6.41</v>
      </c>
      <c r="S342" s="133">
        <v>0.09</v>
      </c>
      <c r="T342" s="133">
        <v>7.0000000000000007E-2</v>
      </c>
      <c r="U342" s="133">
        <v>0.02</v>
      </c>
      <c r="V342" s="119">
        <f t="shared" si="15"/>
        <v>6.59</v>
      </c>
    </row>
    <row r="343" spans="1:22" x14ac:dyDescent="0.2">
      <c r="A343" s="129" t="s">
        <v>194</v>
      </c>
      <c r="B343" s="129" t="s">
        <v>194</v>
      </c>
      <c r="C343" s="130">
        <v>44331.25000605324</v>
      </c>
      <c r="D343" s="130">
        <v>531.66399999999999</v>
      </c>
      <c r="E343" s="129" t="s">
        <v>195</v>
      </c>
      <c r="F343" s="129" t="s">
        <v>196</v>
      </c>
      <c r="G343" s="129" t="s">
        <v>198</v>
      </c>
      <c r="H343" s="130"/>
      <c r="J343" s="133">
        <v>518.41999999999996</v>
      </c>
      <c r="K343" s="133">
        <v>6.93</v>
      </c>
      <c r="L343" s="133">
        <v>3.18</v>
      </c>
      <c r="M343" s="133">
        <v>0.8</v>
      </c>
      <c r="N343" s="119">
        <f t="shared" si="16"/>
        <v>529.32999999999981</v>
      </c>
      <c r="O343" s="117">
        <f t="shared" si="17"/>
        <v>2.3340000000001737</v>
      </c>
      <c r="Q343" s="131"/>
      <c r="R343" s="133">
        <v>6.91</v>
      </c>
      <c r="S343" s="133">
        <v>0.09</v>
      </c>
      <c r="T343" s="133">
        <v>7.0000000000000007E-2</v>
      </c>
      <c r="U343" s="133">
        <v>0.02</v>
      </c>
      <c r="V343" s="119">
        <f t="shared" si="15"/>
        <v>7.09</v>
      </c>
    </row>
    <row r="344" spans="1:22" x14ac:dyDescent="0.2">
      <c r="A344" s="129" t="s">
        <v>194</v>
      </c>
      <c r="B344" s="129" t="s">
        <v>194</v>
      </c>
      <c r="C344" s="130">
        <v>44331.291672719904</v>
      </c>
      <c r="D344" s="130">
        <v>552.95799999999997</v>
      </c>
      <c r="E344" s="129" t="s">
        <v>195</v>
      </c>
      <c r="F344" s="129" t="s">
        <v>196</v>
      </c>
      <c r="G344" s="129" t="s">
        <v>198</v>
      </c>
      <c r="H344" s="130"/>
      <c r="J344" s="133">
        <v>538.79</v>
      </c>
      <c r="K344" s="133">
        <v>7.1</v>
      </c>
      <c r="L344" s="133">
        <v>3.2</v>
      </c>
      <c r="M344" s="133">
        <v>0.82</v>
      </c>
      <c r="N344" s="119">
        <f t="shared" si="16"/>
        <v>549.91000000000008</v>
      </c>
      <c r="O344" s="117">
        <f t="shared" si="17"/>
        <v>3.0479999999998881</v>
      </c>
      <c r="Q344" s="131"/>
      <c r="R344" s="133">
        <v>7.29</v>
      </c>
      <c r="S344" s="133">
        <v>0.1</v>
      </c>
      <c r="T344" s="133">
        <v>7.0000000000000007E-2</v>
      </c>
      <c r="U344" s="133">
        <v>0.02</v>
      </c>
      <c r="V344" s="119">
        <f t="shared" si="15"/>
        <v>7.4799999999999995</v>
      </c>
    </row>
    <row r="345" spans="1:22" x14ac:dyDescent="0.2">
      <c r="A345" s="129" t="s">
        <v>194</v>
      </c>
      <c r="B345" s="129" t="s">
        <v>194</v>
      </c>
      <c r="C345" s="130">
        <v>44331.333339386576</v>
      </c>
      <c r="D345" s="130">
        <v>574.80399999999997</v>
      </c>
      <c r="E345" s="129" t="s">
        <v>195</v>
      </c>
      <c r="F345" s="129" t="s">
        <v>196</v>
      </c>
      <c r="G345" s="129" t="s">
        <v>198</v>
      </c>
      <c r="H345" s="130"/>
      <c r="J345" s="133">
        <v>560.48</v>
      </c>
      <c r="K345" s="133">
        <v>7.13</v>
      </c>
      <c r="L345" s="133">
        <v>3.25</v>
      </c>
      <c r="M345" s="133">
        <v>0.82</v>
      </c>
      <c r="N345" s="119">
        <f t="shared" si="16"/>
        <v>571.68000000000006</v>
      </c>
      <c r="O345" s="117">
        <f t="shared" si="17"/>
        <v>3.12399999999991</v>
      </c>
      <c r="Q345" s="131"/>
      <c r="R345" s="133">
        <v>6.81</v>
      </c>
      <c r="S345" s="133">
        <v>0.09</v>
      </c>
      <c r="T345" s="133">
        <v>0.06</v>
      </c>
      <c r="U345" s="133">
        <v>0.01</v>
      </c>
      <c r="V345" s="119">
        <f t="shared" si="15"/>
        <v>6.9699999999999989</v>
      </c>
    </row>
    <row r="346" spans="1:22" x14ac:dyDescent="0.2">
      <c r="A346" s="129" t="s">
        <v>194</v>
      </c>
      <c r="B346" s="129" t="s">
        <v>194</v>
      </c>
      <c r="C346" s="130">
        <v>44331.37500605324</v>
      </c>
      <c r="D346" s="130">
        <v>575.47799999999995</v>
      </c>
      <c r="E346" s="129" t="s">
        <v>195</v>
      </c>
      <c r="F346" s="129" t="s">
        <v>196</v>
      </c>
      <c r="G346" s="129" t="s">
        <v>198</v>
      </c>
      <c r="H346" s="130"/>
      <c r="J346" s="133">
        <v>562.1</v>
      </c>
      <c r="K346" s="133">
        <v>6.93</v>
      </c>
      <c r="L346" s="133">
        <v>3.3</v>
      </c>
      <c r="M346" s="133">
        <v>0.81</v>
      </c>
      <c r="N346" s="119">
        <f t="shared" si="16"/>
        <v>573.13999999999987</v>
      </c>
      <c r="O346" s="117">
        <f t="shared" si="17"/>
        <v>2.3380000000000791</v>
      </c>
      <c r="Q346" s="131"/>
      <c r="R346" s="133">
        <v>6.51</v>
      </c>
      <c r="S346" s="133">
        <v>0.08</v>
      </c>
      <c r="T346" s="133">
        <v>0.06</v>
      </c>
      <c r="U346" s="133">
        <v>0.01</v>
      </c>
      <c r="V346" s="119">
        <f t="shared" si="15"/>
        <v>6.6599999999999993</v>
      </c>
    </row>
    <row r="347" spans="1:22" x14ac:dyDescent="0.2">
      <c r="A347" s="129" t="s">
        <v>194</v>
      </c>
      <c r="B347" s="129" t="s">
        <v>194</v>
      </c>
      <c r="C347" s="130">
        <v>44331.416672719904</v>
      </c>
      <c r="D347" s="130">
        <v>565.21799999999996</v>
      </c>
      <c r="E347" s="129" t="s">
        <v>195</v>
      </c>
      <c r="F347" s="129" t="s">
        <v>196</v>
      </c>
      <c r="G347" s="129" t="s">
        <v>198</v>
      </c>
      <c r="H347" s="130"/>
      <c r="J347" s="133">
        <v>553.16</v>
      </c>
      <c r="K347" s="133">
        <v>6.88</v>
      </c>
      <c r="L347" s="133">
        <v>2.73</v>
      </c>
      <c r="M347" s="133">
        <v>0.81</v>
      </c>
      <c r="N347" s="119">
        <f t="shared" si="16"/>
        <v>563.57999999999993</v>
      </c>
      <c r="O347" s="117">
        <f t="shared" si="17"/>
        <v>1.6380000000000337</v>
      </c>
      <c r="Q347" s="131"/>
      <c r="R347" s="133">
        <v>6.42</v>
      </c>
      <c r="S347" s="133">
        <v>0.08</v>
      </c>
      <c r="T347" s="133">
        <v>0.05</v>
      </c>
      <c r="U347" s="133">
        <v>0.01</v>
      </c>
      <c r="V347" s="119">
        <f t="shared" si="15"/>
        <v>6.56</v>
      </c>
    </row>
    <row r="348" spans="1:22" x14ac:dyDescent="0.2">
      <c r="A348" s="129" t="s">
        <v>194</v>
      </c>
      <c r="B348" s="129" t="s">
        <v>194</v>
      </c>
      <c r="C348" s="130">
        <v>44331.458339386576</v>
      </c>
      <c r="D348" s="130">
        <v>546.36500000000001</v>
      </c>
      <c r="E348" s="129" t="s">
        <v>195</v>
      </c>
      <c r="F348" s="129" t="s">
        <v>196</v>
      </c>
      <c r="G348" s="129" t="s">
        <v>198</v>
      </c>
      <c r="H348" s="130"/>
      <c r="J348" s="133">
        <v>535.80999999999995</v>
      </c>
      <c r="K348" s="133">
        <v>6.7</v>
      </c>
      <c r="L348" s="133">
        <v>2.14</v>
      </c>
      <c r="M348" s="133">
        <v>0.82</v>
      </c>
      <c r="N348" s="119">
        <f t="shared" si="16"/>
        <v>545.47</v>
      </c>
      <c r="O348" s="117">
        <f t="shared" si="17"/>
        <v>0.89499999999998181</v>
      </c>
      <c r="Q348" s="131"/>
      <c r="R348" s="133">
        <v>6.32</v>
      </c>
      <c r="S348" s="133">
        <v>0.08</v>
      </c>
      <c r="T348" s="133">
        <v>0.04</v>
      </c>
      <c r="U348" s="133">
        <v>0.01</v>
      </c>
      <c r="V348" s="119">
        <f t="shared" si="15"/>
        <v>6.45</v>
      </c>
    </row>
    <row r="349" spans="1:22" x14ac:dyDescent="0.2">
      <c r="A349" s="129" t="s">
        <v>194</v>
      </c>
      <c r="B349" s="129" t="s">
        <v>194</v>
      </c>
      <c r="C349" s="130">
        <v>44331.50000605324</v>
      </c>
      <c r="D349" s="130">
        <v>533.47900000000004</v>
      </c>
      <c r="E349" s="129" t="s">
        <v>195</v>
      </c>
      <c r="F349" s="129" t="s">
        <v>196</v>
      </c>
      <c r="G349" s="129" t="s">
        <v>198</v>
      </c>
      <c r="H349" s="130"/>
      <c r="J349" s="133">
        <v>523.54999999999995</v>
      </c>
      <c r="K349" s="133">
        <v>6.47</v>
      </c>
      <c r="L349" s="133">
        <v>2.36</v>
      </c>
      <c r="M349" s="133">
        <v>0.82</v>
      </c>
      <c r="N349" s="119">
        <f t="shared" si="16"/>
        <v>533.20000000000005</v>
      </c>
      <c r="O349" s="117">
        <f t="shared" si="17"/>
        <v>0.27899999999999636</v>
      </c>
      <c r="Q349" s="131"/>
      <c r="R349" s="133">
        <v>6.01</v>
      </c>
      <c r="S349" s="133">
        <v>7.0000000000000007E-2</v>
      </c>
      <c r="T349" s="133">
        <v>0.04</v>
      </c>
      <c r="U349" s="133">
        <v>0.01</v>
      </c>
      <c r="V349" s="119">
        <f t="shared" si="15"/>
        <v>6.13</v>
      </c>
    </row>
    <row r="350" spans="1:22" x14ac:dyDescent="0.2">
      <c r="A350" s="129" t="s">
        <v>194</v>
      </c>
      <c r="B350" s="129" t="s">
        <v>194</v>
      </c>
      <c r="C350" s="130">
        <v>44331.541672719904</v>
      </c>
      <c r="D350" s="130">
        <v>529.11599999999999</v>
      </c>
      <c r="E350" s="129" t="s">
        <v>195</v>
      </c>
      <c r="F350" s="129" t="s">
        <v>196</v>
      </c>
      <c r="G350" s="129" t="s">
        <v>198</v>
      </c>
      <c r="H350" s="130"/>
      <c r="I350" s="104"/>
      <c r="J350" s="133">
        <v>515.48</v>
      </c>
      <c r="K350" s="133">
        <v>6.35</v>
      </c>
      <c r="L350" s="133">
        <v>3.19</v>
      </c>
      <c r="M350" s="133">
        <v>0.82</v>
      </c>
      <c r="N350" s="119">
        <f t="shared" si="16"/>
        <v>525.84000000000015</v>
      </c>
      <c r="O350" s="117">
        <f t="shared" si="17"/>
        <v>3.2759999999998399</v>
      </c>
      <c r="Q350" s="131"/>
      <c r="R350" s="133">
        <v>6.19</v>
      </c>
      <c r="S350" s="133">
        <v>0.08</v>
      </c>
      <c r="T350" s="133">
        <v>0.06</v>
      </c>
      <c r="U350" s="133">
        <v>0.01</v>
      </c>
      <c r="V350" s="119">
        <f t="shared" si="15"/>
        <v>6.34</v>
      </c>
    </row>
    <row r="351" spans="1:22" x14ac:dyDescent="0.2">
      <c r="A351" s="129" t="s">
        <v>194</v>
      </c>
      <c r="B351" s="129" t="s">
        <v>194</v>
      </c>
      <c r="C351" s="130">
        <v>44331.583339386576</v>
      </c>
      <c r="D351" s="130">
        <v>534.76700000000005</v>
      </c>
      <c r="E351" s="129" t="s">
        <v>195</v>
      </c>
      <c r="F351" s="129" t="s">
        <v>196</v>
      </c>
      <c r="G351" s="129" t="s">
        <v>198</v>
      </c>
      <c r="H351" s="130"/>
      <c r="I351" s="104"/>
      <c r="J351" s="133">
        <v>524.66</v>
      </c>
      <c r="K351" s="133">
        <v>6.27</v>
      </c>
      <c r="L351" s="133">
        <v>3.13</v>
      </c>
      <c r="M351" s="133">
        <v>0.81</v>
      </c>
      <c r="N351" s="119">
        <f t="shared" si="16"/>
        <v>534.86999999999989</v>
      </c>
      <c r="O351" s="117">
        <f t="shared" si="17"/>
        <v>-0.10299999999983811</v>
      </c>
      <c r="Q351" s="131"/>
      <c r="R351" s="133">
        <v>6.12</v>
      </c>
      <c r="S351" s="133">
        <v>7.0000000000000007E-2</v>
      </c>
      <c r="T351" s="133">
        <v>0.06</v>
      </c>
      <c r="U351" s="133">
        <v>0.01</v>
      </c>
      <c r="V351" s="119">
        <f t="shared" si="15"/>
        <v>6.26</v>
      </c>
    </row>
    <row r="352" spans="1:22" x14ac:dyDescent="0.2">
      <c r="A352" s="129" t="s">
        <v>194</v>
      </c>
      <c r="B352" s="129" t="s">
        <v>194</v>
      </c>
      <c r="C352" s="130">
        <v>44331.62500605324</v>
      </c>
      <c r="D352" s="130">
        <v>530.79100000000005</v>
      </c>
      <c r="E352" s="129" t="s">
        <v>195</v>
      </c>
      <c r="F352" s="129" t="s">
        <v>196</v>
      </c>
      <c r="G352" s="129" t="s">
        <v>198</v>
      </c>
      <c r="H352" s="130"/>
      <c r="I352" s="104"/>
      <c r="J352" s="133">
        <v>521</v>
      </c>
      <c r="K352" s="133">
        <v>6.22</v>
      </c>
      <c r="L352" s="133">
        <v>2.96</v>
      </c>
      <c r="M352" s="133">
        <v>0.82</v>
      </c>
      <c r="N352" s="119">
        <f t="shared" si="16"/>
        <v>531.00000000000011</v>
      </c>
      <c r="O352" s="117">
        <f t="shared" si="17"/>
        <v>-0.20900000000006003</v>
      </c>
      <c r="Q352" s="131"/>
      <c r="R352" s="133">
        <v>6.13</v>
      </c>
      <c r="S352" s="133">
        <v>7.0000000000000007E-2</v>
      </c>
      <c r="T352" s="133">
        <v>0.06</v>
      </c>
      <c r="U352" s="133">
        <v>0.01</v>
      </c>
      <c r="V352" s="119">
        <f t="shared" si="15"/>
        <v>6.27</v>
      </c>
    </row>
    <row r="353" spans="1:22" x14ac:dyDescent="0.2">
      <c r="A353" s="129" t="s">
        <v>194</v>
      </c>
      <c r="B353" s="129" t="s">
        <v>194</v>
      </c>
      <c r="C353" s="130">
        <v>44331.666672719904</v>
      </c>
      <c r="D353" s="130">
        <v>544.45500000000004</v>
      </c>
      <c r="E353" s="129" t="s">
        <v>195</v>
      </c>
      <c r="F353" s="129" t="s">
        <v>196</v>
      </c>
      <c r="G353" s="129" t="s">
        <v>198</v>
      </c>
      <c r="H353" s="130"/>
      <c r="I353" s="104"/>
      <c r="J353" s="133">
        <v>534.64</v>
      </c>
      <c r="K353" s="133">
        <v>6.31</v>
      </c>
      <c r="L353" s="133">
        <v>3.03</v>
      </c>
      <c r="M353" s="133">
        <v>0.82</v>
      </c>
      <c r="N353" s="119">
        <f t="shared" si="16"/>
        <v>544.79999999999995</v>
      </c>
      <c r="O353" s="117">
        <f t="shared" si="17"/>
        <v>-0.3449999999999136</v>
      </c>
      <c r="Q353" s="131"/>
      <c r="R353" s="133">
        <v>6.33</v>
      </c>
      <c r="S353" s="133">
        <v>7.0000000000000007E-2</v>
      </c>
      <c r="T353" s="133">
        <v>0.06</v>
      </c>
      <c r="U353" s="133">
        <v>0.01</v>
      </c>
      <c r="V353" s="119">
        <f t="shared" si="15"/>
        <v>6.47</v>
      </c>
    </row>
    <row r="354" spans="1:22" x14ac:dyDescent="0.2">
      <c r="A354" s="129" t="s">
        <v>194</v>
      </c>
      <c r="B354" s="129" t="s">
        <v>194</v>
      </c>
      <c r="C354" s="130">
        <v>44331.708339386576</v>
      </c>
      <c r="D354" s="130">
        <v>553.33399999999995</v>
      </c>
      <c r="E354" s="129" t="s">
        <v>195</v>
      </c>
      <c r="F354" s="129" t="s">
        <v>196</v>
      </c>
      <c r="G354" s="129" t="s">
        <v>198</v>
      </c>
      <c r="H354" s="130"/>
      <c r="I354" s="104"/>
      <c r="J354" s="133">
        <v>540.1</v>
      </c>
      <c r="K354" s="133">
        <v>6.36</v>
      </c>
      <c r="L354" s="133">
        <v>3.12</v>
      </c>
      <c r="M354" s="133">
        <v>0.81</v>
      </c>
      <c r="N354" s="119">
        <f t="shared" si="16"/>
        <v>550.39</v>
      </c>
      <c r="O354" s="117">
        <f t="shared" si="17"/>
        <v>2.94399999999996</v>
      </c>
      <c r="Q354" s="131"/>
      <c r="R354" s="133">
        <v>6.77</v>
      </c>
      <c r="S354" s="133">
        <v>0.08</v>
      </c>
      <c r="T354" s="133">
        <v>0.06</v>
      </c>
      <c r="U354" s="133">
        <v>0.02</v>
      </c>
      <c r="V354" s="119">
        <f t="shared" si="15"/>
        <v>6.9299999999999988</v>
      </c>
    </row>
    <row r="355" spans="1:22" x14ac:dyDescent="0.2">
      <c r="A355" s="129" t="s">
        <v>194</v>
      </c>
      <c r="B355" s="129" t="s">
        <v>194</v>
      </c>
      <c r="C355" s="130">
        <v>44331.75000605324</v>
      </c>
      <c r="D355" s="130">
        <v>555.39200000000005</v>
      </c>
      <c r="E355" s="129" t="s">
        <v>195</v>
      </c>
      <c r="F355" s="129" t="s">
        <v>196</v>
      </c>
      <c r="G355" s="129" t="s">
        <v>198</v>
      </c>
      <c r="H355" s="130"/>
      <c r="I355" s="104"/>
      <c r="J355" s="133">
        <v>533.38</v>
      </c>
      <c r="K355" s="133">
        <v>6.52</v>
      </c>
      <c r="L355" s="133">
        <v>3.01</v>
      </c>
      <c r="M355" s="133">
        <v>0.82</v>
      </c>
      <c r="N355" s="119">
        <f t="shared" si="16"/>
        <v>543.73</v>
      </c>
      <c r="O355" s="117">
        <f t="shared" si="17"/>
        <v>11.662000000000035</v>
      </c>
      <c r="Q355" s="131"/>
      <c r="R355" s="133">
        <v>7.05</v>
      </c>
      <c r="S355" s="133">
        <v>0.09</v>
      </c>
      <c r="T355" s="133">
        <v>0.06</v>
      </c>
      <c r="U355" s="133">
        <v>0.02</v>
      </c>
      <c r="V355" s="119">
        <f t="shared" si="15"/>
        <v>7.2199999999999989</v>
      </c>
    </row>
    <row r="356" spans="1:22" x14ac:dyDescent="0.2">
      <c r="A356" s="129" t="s">
        <v>194</v>
      </c>
      <c r="B356" s="129" t="s">
        <v>194</v>
      </c>
      <c r="C356" s="130">
        <v>44331.791672719904</v>
      </c>
      <c r="D356" s="130">
        <v>553.47199999999998</v>
      </c>
      <c r="E356" s="129" t="s">
        <v>195</v>
      </c>
      <c r="F356" s="129" t="s">
        <v>196</v>
      </c>
      <c r="G356" s="129" t="s">
        <v>198</v>
      </c>
      <c r="H356" s="130"/>
      <c r="I356" s="104"/>
      <c r="J356" s="133">
        <v>525.51</v>
      </c>
      <c r="K356" s="133">
        <v>6.46</v>
      </c>
      <c r="L356" s="133">
        <v>2.99</v>
      </c>
      <c r="M356" s="133">
        <v>0.81</v>
      </c>
      <c r="N356" s="119">
        <f t="shared" si="16"/>
        <v>535.77</v>
      </c>
      <c r="O356" s="117">
        <f t="shared" si="17"/>
        <v>17.701999999999998</v>
      </c>
      <c r="Q356" s="131"/>
      <c r="R356" s="133">
        <v>7.16</v>
      </c>
      <c r="S356" s="133">
        <v>0.09</v>
      </c>
      <c r="T356" s="133">
        <v>0.06</v>
      </c>
      <c r="U356" s="133">
        <v>0.02</v>
      </c>
      <c r="V356" s="119">
        <f t="shared" si="15"/>
        <v>7.3299999999999992</v>
      </c>
    </row>
    <row r="357" spans="1:22" x14ac:dyDescent="0.2">
      <c r="A357" s="129" t="s">
        <v>194</v>
      </c>
      <c r="B357" s="129" t="s">
        <v>194</v>
      </c>
      <c r="C357" s="130">
        <v>44331.833339386576</v>
      </c>
      <c r="D357" s="130">
        <v>542.61599999999999</v>
      </c>
      <c r="E357" s="129" t="s">
        <v>195</v>
      </c>
      <c r="F357" s="129" t="s">
        <v>196</v>
      </c>
      <c r="G357" s="129" t="s">
        <v>198</v>
      </c>
      <c r="H357" s="130"/>
      <c r="J357" s="133">
        <v>513.86</v>
      </c>
      <c r="K357" s="133">
        <v>6.48</v>
      </c>
      <c r="L357" s="133">
        <v>3.01</v>
      </c>
      <c r="M357" s="133">
        <v>0.82</v>
      </c>
      <c r="N357" s="119">
        <f t="shared" si="16"/>
        <v>524.17000000000007</v>
      </c>
      <c r="O357" s="117">
        <f t="shared" si="17"/>
        <v>18.445999999999913</v>
      </c>
      <c r="Q357" s="131"/>
      <c r="R357" s="133">
        <v>6.97</v>
      </c>
      <c r="S357" s="133">
        <v>0.09</v>
      </c>
      <c r="T357" s="133">
        <v>0.06</v>
      </c>
      <c r="U357" s="133">
        <v>0.02</v>
      </c>
      <c r="V357" s="119">
        <f t="shared" si="15"/>
        <v>7.1399999999999988</v>
      </c>
    </row>
    <row r="358" spans="1:22" x14ac:dyDescent="0.2">
      <c r="A358" s="129" t="s">
        <v>194</v>
      </c>
      <c r="B358" s="129" t="s">
        <v>194</v>
      </c>
      <c r="C358" s="130">
        <v>44331.87500605324</v>
      </c>
      <c r="D358" s="130">
        <v>541.91300000000001</v>
      </c>
      <c r="E358" s="129" t="s">
        <v>195</v>
      </c>
      <c r="F358" s="129" t="s">
        <v>196</v>
      </c>
      <c r="G358" s="129" t="s">
        <v>198</v>
      </c>
      <c r="H358" s="130"/>
      <c r="J358" s="133">
        <v>530.73</v>
      </c>
      <c r="K358" s="133">
        <v>6.57</v>
      </c>
      <c r="L358" s="133">
        <v>3.04</v>
      </c>
      <c r="M358" s="133">
        <v>0.82</v>
      </c>
      <c r="N358" s="119">
        <f t="shared" si="16"/>
        <v>541.16000000000008</v>
      </c>
      <c r="O358" s="117">
        <f t="shared" si="17"/>
        <v>0.75299999999992906</v>
      </c>
      <c r="Q358" s="131"/>
      <c r="R358" s="133">
        <v>6.72</v>
      </c>
      <c r="S358" s="133">
        <v>0.08</v>
      </c>
      <c r="T358" s="133">
        <v>0.06</v>
      </c>
      <c r="U358" s="133">
        <v>0.02</v>
      </c>
      <c r="V358" s="119">
        <f t="shared" si="15"/>
        <v>6.879999999999999</v>
      </c>
    </row>
    <row r="359" spans="1:22" x14ac:dyDescent="0.2">
      <c r="A359" s="129" t="s">
        <v>194</v>
      </c>
      <c r="B359" s="129" t="s">
        <v>194</v>
      </c>
      <c r="C359" s="130">
        <v>44331.916672719904</v>
      </c>
      <c r="D359" s="130">
        <v>546.53899999999999</v>
      </c>
      <c r="E359" s="129" t="s">
        <v>195</v>
      </c>
      <c r="F359" s="129" t="s">
        <v>196</v>
      </c>
      <c r="G359" s="129" t="s">
        <v>198</v>
      </c>
      <c r="H359" s="130"/>
      <c r="J359" s="133">
        <v>534.82000000000005</v>
      </c>
      <c r="K359" s="133">
        <v>6.66</v>
      </c>
      <c r="L359" s="133">
        <v>3.18</v>
      </c>
      <c r="M359" s="133">
        <v>0.82</v>
      </c>
      <c r="N359" s="119">
        <f t="shared" si="16"/>
        <v>545.48</v>
      </c>
      <c r="O359" s="117">
        <f t="shared" si="17"/>
        <v>1.0589999999999691</v>
      </c>
      <c r="Q359" s="131"/>
      <c r="R359" s="133">
        <v>7.2</v>
      </c>
      <c r="S359" s="133">
        <v>0.09</v>
      </c>
      <c r="T359" s="133">
        <v>7.0000000000000007E-2</v>
      </c>
      <c r="U359" s="133">
        <v>0.02</v>
      </c>
      <c r="V359" s="119">
        <f t="shared" si="15"/>
        <v>7.38</v>
      </c>
    </row>
    <row r="360" spans="1:22" x14ac:dyDescent="0.2">
      <c r="A360" s="129" t="s">
        <v>194</v>
      </c>
      <c r="B360" s="129" t="s">
        <v>194</v>
      </c>
      <c r="C360" s="130">
        <v>44331.958339386576</v>
      </c>
      <c r="D360" s="130">
        <v>528.53700000000003</v>
      </c>
      <c r="E360" s="129" t="s">
        <v>195</v>
      </c>
      <c r="F360" s="129" t="s">
        <v>196</v>
      </c>
      <c r="G360" s="129" t="s">
        <v>198</v>
      </c>
      <c r="H360" s="130"/>
      <c r="J360" s="133">
        <v>510.41</v>
      </c>
      <c r="K360" s="133">
        <v>6.3</v>
      </c>
      <c r="L360" s="133">
        <v>3.16</v>
      </c>
      <c r="M360" s="133">
        <v>0.83</v>
      </c>
      <c r="N360" s="119">
        <f t="shared" si="16"/>
        <v>520.70000000000005</v>
      </c>
      <c r="O360" s="117">
        <f t="shared" si="17"/>
        <v>7.8369999999999891</v>
      </c>
      <c r="Q360" s="131"/>
      <c r="R360" s="133">
        <v>7.01</v>
      </c>
      <c r="S360" s="133">
        <v>0.09</v>
      </c>
      <c r="T360" s="133">
        <v>7.0000000000000007E-2</v>
      </c>
      <c r="U360" s="133">
        <v>0.02</v>
      </c>
      <c r="V360" s="119">
        <f t="shared" si="15"/>
        <v>7.1899999999999995</v>
      </c>
    </row>
    <row r="361" spans="1:22" x14ac:dyDescent="0.2">
      <c r="A361" s="129" t="s">
        <v>194</v>
      </c>
      <c r="B361" s="129" t="s">
        <v>194</v>
      </c>
      <c r="C361" s="130">
        <v>44332.00000605324</v>
      </c>
      <c r="D361" s="130">
        <v>497.19499999999999</v>
      </c>
      <c r="E361" s="129" t="s">
        <v>195</v>
      </c>
      <c r="F361" s="129" t="s">
        <v>196</v>
      </c>
      <c r="G361" s="129" t="s">
        <v>198</v>
      </c>
      <c r="H361" s="130"/>
      <c r="J361" s="133">
        <v>469.85</v>
      </c>
      <c r="K361" s="133">
        <v>5.84</v>
      </c>
      <c r="L361" s="133">
        <v>2.96</v>
      </c>
      <c r="M361" s="133">
        <v>0.84</v>
      </c>
      <c r="N361" s="119">
        <f t="shared" si="16"/>
        <v>479.48999999999995</v>
      </c>
      <c r="O361" s="117">
        <f t="shared" si="17"/>
        <v>17.705000000000041</v>
      </c>
      <c r="Q361" s="131"/>
      <c r="R361" s="133">
        <v>6</v>
      </c>
      <c r="S361" s="133">
        <v>7.0000000000000007E-2</v>
      </c>
      <c r="T361" s="133">
        <v>0.06</v>
      </c>
      <c r="U361" s="133">
        <v>0.02</v>
      </c>
      <c r="V361" s="119">
        <f t="shared" si="15"/>
        <v>6.1499999999999995</v>
      </c>
    </row>
    <row r="362" spans="1:22" x14ac:dyDescent="0.2">
      <c r="A362" s="129" t="s">
        <v>194</v>
      </c>
      <c r="B362" s="129" t="s">
        <v>194</v>
      </c>
      <c r="C362" s="130">
        <v>44332.041672719904</v>
      </c>
      <c r="D362" s="130">
        <v>473.33199999999999</v>
      </c>
      <c r="E362" s="129" t="s">
        <v>195</v>
      </c>
      <c r="F362" s="129" t="s">
        <v>196</v>
      </c>
      <c r="G362" s="129" t="s">
        <v>198</v>
      </c>
      <c r="H362" s="130"/>
      <c r="J362" s="133">
        <v>464.06</v>
      </c>
      <c r="K362" s="133">
        <v>5.38</v>
      </c>
      <c r="L362" s="133">
        <v>2.96</v>
      </c>
      <c r="M362" s="133">
        <v>0.82</v>
      </c>
      <c r="N362" s="119">
        <f t="shared" si="16"/>
        <v>473.21999999999997</v>
      </c>
      <c r="O362" s="117">
        <f t="shared" si="17"/>
        <v>0.11200000000002319</v>
      </c>
      <c r="Q362" s="131"/>
      <c r="R362" s="133">
        <v>5.54</v>
      </c>
      <c r="S362" s="133">
        <v>0.06</v>
      </c>
      <c r="T362" s="133">
        <v>0.06</v>
      </c>
      <c r="U362" s="133">
        <v>0.01</v>
      </c>
      <c r="V362" s="119">
        <f t="shared" si="15"/>
        <v>5.669999999999999</v>
      </c>
    </row>
    <row r="363" spans="1:22" x14ac:dyDescent="0.2">
      <c r="A363" s="129" t="s">
        <v>194</v>
      </c>
      <c r="B363" s="129" t="s">
        <v>194</v>
      </c>
      <c r="C363" s="130">
        <v>44332.083339386576</v>
      </c>
      <c r="D363" s="130">
        <v>461.40800000000002</v>
      </c>
      <c r="E363" s="129" t="s">
        <v>195</v>
      </c>
      <c r="F363" s="129" t="s">
        <v>196</v>
      </c>
      <c r="G363" s="129" t="s">
        <v>198</v>
      </c>
      <c r="H363" s="130"/>
      <c r="J363" s="133">
        <v>452.31</v>
      </c>
      <c r="K363" s="133">
        <v>5.14</v>
      </c>
      <c r="L363" s="133">
        <v>2.96</v>
      </c>
      <c r="M363" s="133">
        <v>0.83</v>
      </c>
      <c r="N363" s="119">
        <f t="shared" si="16"/>
        <v>461.23999999999995</v>
      </c>
      <c r="O363" s="117">
        <f t="shared" si="17"/>
        <v>0.16800000000006321</v>
      </c>
      <c r="Q363" s="131"/>
      <c r="R363" s="133">
        <v>5.33</v>
      </c>
      <c r="S363" s="133">
        <v>0.06</v>
      </c>
      <c r="T363" s="133">
        <v>0.06</v>
      </c>
      <c r="U363" s="133">
        <v>0.01</v>
      </c>
      <c r="V363" s="119">
        <f t="shared" si="15"/>
        <v>5.4599999999999991</v>
      </c>
    </row>
    <row r="364" spans="1:22" x14ac:dyDescent="0.2">
      <c r="A364" s="129" t="s">
        <v>194</v>
      </c>
      <c r="B364" s="129" t="s">
        <v>194</v>
      </c>
      <c r="C364" s="130">
        <v>44332.12500605324</v>
      </c>
      <c r="D364" s="130">
        <v>446.83600000000001</v>
      </c>
      <c r="E364" s="129" t="s">
        <v>195</v>
      </c>
      <c r="F364" s="129" t="s">
        <v>196</v>
      </c>
      <c r="G364" s="129" t="s">
        <v>198</v>
      </c>
      <c r="H364" s="130"/>
      <c r="J364" s="133">
        <v>438.08</v>
      </c>
      <c r="K364" s="133">
        <v>4.84</v>
      </c>
      <c r="L364" s="133">
        <v>2.96</v>
      </c>
      <c r="M364" s="133">
        <v>0.83</v>
      </c>
      <c r="N364" s="119">
        <f t="shared" si="16"/>
        <v>446.70999999999992</v>
      </c>
      <c r="O364" s="117">
        <f t="shared" si="17"/>
        <v>0.12600000000009004</v>
      </c>
      <c r="Q364" s="131"/>
      <c r="R364" s="133">
        <v>4.95</v>
      </c>
      <c r="S364" s="133">
        <v>0.06</v>
      </c>
      <c r="T364" s="133">
        <v>0.05</v>
      </c>
      <c r="U364" s="133">
        <v>0.01</v>
      </c>
      <c r="V364" s="119">
        <f t="shared" si="15"/>
        <v>5.0699999999999994</v>
      </c>
    </row>
    <row r="365" spans="1:22" x14ac:dyDescent="0.2">
      <c r="A365" s="129" t="s">
        <v>194</v>
      </c>
      <c r="B365" s="129" t="s">
        <v>194</v>
      </c>
      <c r="C365" s="130">
        <v>44332.166672719904</v>
      </c>
      <c r="D365" s="130">
        <v>450.601</v>
      </c>
      <c r="E365" s="129" t="s">
        <v>195</v>
      </c>
      <c r="F365" s="129" t="s">
        <v>196</v>
      </c>
      <c r="G365" s="129" t="s">
        <v>198</v>
      </c>
      <c r="H365" s="130"/>
      <c r="J365" s="133">
        <v>441.79</v>
      </c>
      <c r="K365" s="133">
        <v>4.7300000000000004</v>
      </c>
      <c r="L365" s="133">
        <v>3.1</v>
      </c>
      <c r="M365" s="133">
        <v>0.83</v>
      </c>
      <c r="N365" s="119">
        <f t="shared" si="16"/>
        <v>450.45000000000005</v>
      </c>
      <c r="O365" s="117">
        <f t="shared" si="17"/>
        <v>0.15099999999995362</v>
      </c>
      <c r="Q365" s="131"/>
      <c r="R365" s="133">
        <v>4.8499999999999996</v>
      </c>
      <c r="S365" s="133">
        <v>0.05</v>
      </c>
      <c r="T365" s="133">
        <v>0.06</v>
      </c>
      <c r="U365" s="133">
        <v>0.01</v>
      </c>
      <c r="V365" s="119">
        <f t="shared" si="15"/>
        <v>4.9699999999999989</v>
      </c>
    </row>
    <row r="366" spans="1:22" x14ac:dyDescent="0.2">
      <c r="A366" s="129" t="s">
        <v>194</v>
      </c>
      <c r="B366" s="129" t="s">
        <v>194</v>
      </c>
      <c r="C366" s="130">
        <v>44332.208339386576</v>
      </c>
      <c r="D366" s="130">
        <v>448.64</v>
      </c>
      <c r="E366" s="129" t="s">
        <v>195</v>
      </c>
      <c r="F366" s="129" t="s">
        <v>196</v>
      </c>
      <c r="G366" s="129" t="s">
        <v>198</v>
      </c>
      <c r="H366" s="130"/>
      <c r="J366" s="133">
        <v>439.67</v>
      </c>
      <c r="K366" s="133">
        <v>4.8600000000000003</v>
      </c>
      <c r="L366" s="133">
        <v>3.09</v>
      </c>
      <c r="M366" s="133">
        <v>0.82</v>
      </c>
      <c r="N366" s="119">
        <f t="shared" si="16"/>
        <v>448.44</v>
      </c>
      <c r="O366" s="117">
        <f t="shared" si="17"/>
        <v>0.19999999999998863</v>
      </c>
      <c r="Q366" s="131"/>
      <c r="R366" s="133">
        <v>4.74</v>
      </c>
      <c r="S366" s="133">
        <v>0.05</v>
      </c>
      <c r="T366" s="133">
        <v>0.05</v>
      </c>
      <c r="U366" s="133">
        <v>0.01</v>
      </c>
      <c r="V366" s="119">
        <f t="shared" si="15"/>
        <v>4.8499999999999996</v>
      </c>
    </row>
    <row r="367" spans="1:22" x14ac:dyDescent="0.2">
      <c r="A367" s="129" t="s">
        <v>194</v>
      </c>
      <c r="B367" s="129" t="s">
        <v>194</v>
      </c>
      <c r="C367" s="130">
        <v>44332.25000605324</v>
      </c>
      <c r="D367" s="130">
        <v>452.26600000000002</v>
      </c>
      <c r="E367" s="129" t="s">
        <v>195</v>
      </c>
      <c r="F367" s="129" t="s">
        <v>196</v>
      </c>
      <c r="G367" s="129" t="s">
        <v>198</v>
      </c>
      <c r="H367" s="130"/>
      <c r="J367" s="133">
        <v>443.35</v>
      </c>
      <c r="K367" s="133">
        <v>4.8899999999999997</v>
      </c>
      <c r="L367" s="133">
        <v>3.03</v>
      </c>
      <c r="M367" s="133">
        <v>0.82</v>
      </c>
      <c r="N367" s="119">
        <f t="shared" si="16"/>
        <v>452.09</v>
      </c>
      <c r="O367" s="117">
        <f t="shared" si="17"/>
        <v>0.17600000000004457</v>
      </c>
      <c r="Q367" s="131"/>
      <c r="R367" s="133">
        <v>4.75</v>
      </c>
      <c r="S367" s="133">
        <v>0.05</v>
      </c>
      <c r="T367" s="133">
        <v>0.05</v>
      </c>
      <c r="U367" s="133">
        <v>0.01</v>
      </c>
      <c r="V367" s="119">
        <f t="shared" si="15"/>
        <v>4.8599999999999994</v>
      </c>
    </row>
    <row r="368" spans="1:22" x14ac:dyDescent="0.2">
      <c r="A368" s="129" t="s">
        <v>194</v>
      </c>
      <c r="B368" s="129" t="s">
        <v>194</v>
      </c>
      <c r="C368" s="130">
        <v>44332.291672719904</v>
      </c>
      <c r="D368" s="130">
        <v>460.233</v>
      </c>
      <c r="E368" s="129" t="s">
        <v>195</v>
      </c>
      <c r="F368" s="129" t="s">
        <v>196</v>
      </c>
      <c r="G368" s="129" t="s">
        <v>198</v>
      </c>
      <c r="H368" s="130"/>
      <c r="J368" s="133">
        <v>451.25</v>
      </c>
      <c r="K368" s="133">
        <v>5.01</v>
      </c>
      <c r="L368" s="133">
        <v>2.9</v>
      </c>
      <c r="M368" s="133">
        <v>0.84</v>
      </c>
      <c r="N368" s="119">
        <f t="shared" si="16"/>
        <v>459.99999999999994</v>
      </c>
      <c r="O368" s="117">
        <f t="shared" si="17"/>
        <v>0.23300000000006094</v>
      </c>
      <c r="Q368" s="131"/>
      <c r="R368" s="133">
        <v>4.74</v>
      </c>
      <c r="S368" s="133">
        <v>0.05</v>
      </c>
      <c r="T368" s="133">
        <v>0.05</v>
      </c>
      <c r="U368" s="133">
        <v>0.01</v>
      </c>
      <c r="V368" s="119">
        <f t="shared" si="15"/>
        <v>4.8499999999999996</v>
      </c>
    </row>
    <row r="369" spans="1:22" x14ac:dyDescent="0.2">
      <c r="A369" s="129" t="s">
        <v>194</v>
      </c>
      <c r="B369" s="129" t="s">
        <v>194</v>
      </c>
      <c r="C369" s="130">
        <v>44332.333339386576</v>
      </c>
      <c r="D369" s="130">
        <v>468.14499999999998</v>
      </c>
      <c r="E369" s="129" t="s">
        <v>195</v>
      </c>
      <c r="F369" s="129" t="s">
        <v>196</v>
      </c>
      <c r="G369" s="129" t="s">
        <v>198</v>
      </c>
      <c r="H369" s="130"/>
      <c r="J369" s="133">
        <v>458.76</v>
      </c>
      <c r="K369" s="133">
        <v>5.47</v>
      </c>
      <c r="L369" s="133">
        <v>2.87</v>
      </c>
      <c r="M369" s="133">
        <v>0.83</v>
      </c>
      <c r="N369" s="119">
        <f t="shared" si="16"/>
        <v>467.93</v>
      </c>
      <c r="O369" s="117">
        <f t="shared" si="17"/>
        <v>0.21499999999997499</v>
      </c>
      <c r="Q369" s="131"/>
      <c r="R369" s="133">
        <v>4.84</v>
      </c>
      <c r="S369" s="133">
        <v>0.06</v>
      </c>
      <c r="T369" s="133">
        <v>0.05</v>
      </c>
      <c r="U369" s="133">
        <v>0.01</v>
      </c>
      <c r="V369" s="119">
        <f t="shared" si="15"/>
        <v>4.9599999999999991</v>
      </c>
    </row>
    <row r="370" spans="1:22" x14ac:dyDescent="0.2">
      <c r="A370" s="129" t="s">
        <v>194</v>
      </c>
      <c r="B370" s="129" t="s">
        <v>194</v>
      </c>
      <c r="C370" s="130">
        <v>44332.37500605324</v>
      </c>
      <c r="D370" s="130">
        <v>489.13499999999999</v>
      </c>
      <c r="E370" s="129" t="s">
        <v>195</v>
      </c>
      <c r="F370" s="129" t="s">
        <v>196</v>
      </c>
      <c r="G370" s="129" t="s">
        <v>198</v>
      </c>
      <c r="H370" s="130"/>
      <c r="J370" s="133">
        <v>478.96</v>
      </c>
      <c r="K370" s="133">
        <v>6.16</v>
      </c>
      <c r="L370" s="133">
        <v>2.98</v>
      </c>
      <c r="M370" s="133">
        <v>0.83</v>
      </c>
      <c r="N370" s="119">
        <f t="shared" si="16"/>
        <v>488.93</v>
      </c>
      <c r="O370" s="117">
        <f t="shared" si="17"/>
        <v>0.20499999999998408</v>
      </c>
      <c r="Q370" s="131"/>
      <c r="R370" s="133">
        <v>5.23</v>
      </c>
      <c r="S370" s="133">
        <v>7.0000000000000007E-2</v>
      </c>
      <c r="T370" s="133">
        <v>0.05</v>
      </c>
      <c r="U370" s="133">
        <v>0.01</v>
      </c>
      <c r="V370" s="119">
        <f t="shared" si="15"/>
        <v>5.36</v>
      </c>
    </row>
    <row r="371" spans="1:22" x14ac:dyDescent="0.2">
      <c r="A371" s="129" t="s">
        <v>194</v>
      </c>
      <c r="B371" s="129" t="s">
        <v>194</v>
      </c>
      <c r="C371" s="130">
        <v>44332.416672719904</v>
      </c>
      <c r="D371" s="130">
        <v>509.93400000000003</v>
      </c>
      <c r="E371" s="129" t="s">
        <v>195</v>
      </c>
      <c r="F371" s="129" t="s">
        <v>196</v>
      </c>
      <c r="G371" s="129" t="s">
        <v>198</v>
      </c>
      <c r="H371" s="130"/>
      <c r="J371" s="133">
        <v>499.58</v>
      </c>
      <c r="K371" s="133">
        <v>6.3</v>
      </c>
      <c r="L371" s="133">
        <v>2.99</v>
      </c>
      <c r="M371" s="133">
        <v>0.83</v>
      </c>
      <c r="N371" s="119">
        <f t="shared" si="16"/>
        <v>509.7</v>
      </c>
      <c r="O371" s="117">
        <f t="shared" si="17"/>
        <v>0.23400000000003729</v>
      </c>
      <c r="Q371" s="131"/>
      <c r="R371" s="133">
        <v>5.91</v>
      </c>
      <c r="S371" s="133">
        <v>7.0000000000000007E-2</v>
      </c>
      <c r="T371" s="133">
        <v>0.06</v>
      </c>
      <c r="U371" s="133">
        <v>0.01</v>
      </c>
      <c r="V371" s="119">
        <f t="shared" si="15"/>
        <v>6.05</v>
      </c>
    </row>
    <row r="372" spans="1:22" x14ac:dyDescent="0.2">
      <c r="A372" s="129" t="s">
        <v>194</v>
      </c>
      <c r="B372" s="129" t="s">
        <v>194</v>
      </c>
      <c r="C372" s="130">
        <v>44332.458339386576</v>
      </c>
      <c r="D372" s="130">
        <v>515.19200000000001</v>
      </c>
      <c r="E372" s="129" t="s">
        <v>195</v>
      </c>
      <c r="F372" s="129" t="s">
        <v>196</v>
      </c>
      <c r="G372" s="129" t="s">
        <v>198</v>
      </c>
      <c r="H372" s="130"/>
      <c r="J372" s="133">
        <v>505.14</v>
      </c>
      <c r="K372" s="133">
        <v>6.21</v>
      </c>
      <c r="L372" s="133">
        <v>2.88</v>
      </c>
      <c r="M372" s="133">
        <v>0.81</v>
      </c>
      <c r="N372" s="119">
        <f t="shared" si="16"/>
        <v>515.04</v>
      </c>
      <c r="O372" s="117">
        <f t="shared" si="17"/>
        <v>0.15200000000004366</v>
      </c>
      <c r="Q372" s="131"/>
      <c r="R372" s="133">
        <v>6.03</v>
      </c>
      <c r="S372" s="133">
        <v>7.0000000000000007E-2</v>
      </c>
      <c r="T372" s="133">
        <v>0.05</v>
      </c>
      <c r="U372" s="133">
        <v>0.01</v>
      </c>
      <c r="V372" s="119">
        <f t="shared" si="15"/>
        <v>6.16</v>
      </c>
    </row>
    <row r="373" spans="1:22" x14ac:dyDescent="0.2">
      <c r="A373" s="129" t="s">
        <v>194</v>
      </c>
      <c r="B373" s="129" t="s">
        <v>194</v>
      </c>
      <c r="C373" s="130">
        <v>44332.50000605324</v>
      </c>
      <c r="D373" s="130">
        <v>512.65599999999995</v>
      </c>
      <c r="E373" s="129" t="s">
        <v>195</v>
      </c>
      <c r="F373" s="129" t="s">
        <v>196</v>
      </c>
      <c r="G373" s="129" t="s">
        <v>198</v>
      </c>
      <c r="H373" s="130"/>
      <c r="J373" s="133">
        <v>502.46</v>
      </c>
      <c r="K373" s="133">
        <v>6.34</v>
      </c>
      <c r="L373" s="133">
        <v>2.81</v>
      </c>
      <c r="M373" s="133">
        <v>0.82</v>
      </c>
      <c r="N373" s="119">
        <f t="shared" si="16"/>
        <v>512.42999999999995</v>
      </c>
      <c r="O373" s="117">
        <f t="shared" si="17"/>
        <v>0.22599999999999909</v>
      </c>
      <c r="Q373" s="131"/>
      <c r="R373" s="133">
        <v>6.11</v>
      </c>
      <c r="S373" s="133">
        <v>0.08</v>
      </c>
      <c r="T373" s="133">
        <v>0.06</v>
      </c>
      <c r="U373" s="133">
        <v>0.01</v>
      </c>
      <c r="V373" s="119">
        <f t="shared" si="15"/>
        <v>6.26</v>
      </c>
    </row>
    <row r="374" spans="1:22" x14ac:dyDescent="0.2">
      <c r="A374" s="129" t="s">
        <v>194</v>
      </c>
      <c r="B374" s="129" t="s">
        <v>194</v>
      </c>
      <c r="C374" s="130">
        <v>44332.541672719904</v>
      </c>
      <c r="D374" s="130">
        <v>518.70100000000002</v>
      </c>
      <c r="E374" s="129" t="s">
        <v>195</v>
      </c>
      <c r="F374" s="129" t="s">
        <v>196</v>
      </c>
      <c r="G374" s="129" t="s">
        <v>198</v>
      </c>
      <c r="H374" s="130"/>
      <c r="J374" s="133">
        <v>508.28</v>
      </c>
      <c r="K374" s="133">
        <v>6.53</v>
      </c>
      <c r="L374" s="133">
        <v>2.81</v>
      </c>
      <c r="M374" s="133">
        <v>0.83</v>
      </c>
      <c r="N374" s="119">
        <f t="shared" si="16"/>
        <v>518.44999999999993</v>
      </c>
      <c r="O374" s="117">
        <f t="shared" si="17"/>
        <v>0.25100000000009004</v>
      </c>
      <c r="Q374" s="131"/>
      <c r="R374" s="133">
        <v>6.22</v>
      </c>
      <c r="S374" s="133">
        <v>0.08</v>
      </c>
      <c r="T374" s="133">
        <v>0.06</v>
      </c>
      <c r="U374" s="133">
        <v>0.02</v>
      </c>
      <c r="V374" s="119">
        <f t="shared" si="15"/>
        <v>6.379999999999999</v>
      </c>
    </row>
    <row r="375" spans="1:22" x14ac:dyDescent="0.2">
      <c r="A375" s="129" t="s">
        <v>194</v>
      </c>
      <c r="B375" s="129" t="s">
        <v>194</v>
      </c>
      <c r="C375" s="130">
        <v>44332.583339386576</v>
      </c>
      <c r="D375" s="130">
        <v>519.048</v>
      </c>
      <c r="E375" s="129" t="s">
        <v>195</v>
      </c>
      <c r="F375" s="129" t="s">
        <v>196</v>
      </c>
      <c r="G375" s="129" t="s">
        <v>198</v>
      </c>
      <c r="H375" s="130"/>
      <c r="I375" s="104"/>
      <c r="J375" s="133">
        <v>508.76</v>
      </c>
      <c r="K375" s="133">
        <v>6.45</v>
      </c>
      <c r="L375" s="133">
        <v>2.83</v>
      </c>
      <c r="M375" s="133">
        <v>0.82</v>
      </c>
      <c r="N375" s="119">
        <f t="shared" si="16"/>
        <v>518.86000000000013</v>
      </c>
      <c r="O375" s="117">
        <f t="shared" si="17"/>
        <v>0.18799999999987449</v>
      </c>
      <c r="Q375" s="131"/>
      <c r="R375" s="133">
        <v>6.52</v>
      </c>
      <c r="S375" s="133">
        <v>0.08</v>
      </c>
      <c r="T375" s="133">
        <v>0.06</v>
      </c>
      <c r="U375" s="133">
        <v>0.02</v>
      </c>
      <c r="V375" s="119">
        <f t="shared" si="15"/>
        <v>6.6799999999999988</v>
      </c>
    </row>
    <row r="376" spans="1:22" x14ac:dyDescent="0.2">
      <c r="A376" s="129" t="s">
        <v>194</v>
      </c>
      <c r="B376" s="129" t="s">
        <v>194</v>
      </c>
      <c r="C376" s="130">
        <v>44332.62500605324</v>
      </c>
      <c r="D376" s="130">
        <v>519.86500000000001</v>
      </c>
      <c r="E376" s="129" t="s">
        <v>195</v>
      </c>
      <c r="F376" s="129" t="s">
        <v>196</v>
      </c>
      <c r="G376" s="129" t="s">
        <v>198</v>
      </c>
      <c r="H376" s="130"/>
      <c r="I376" s="104"/>
      <c r="J376" s="133">
        <v>506.52</v>
      </c>
      <c r="K376" s="133">
        <v>6.33</v>
      </c>
      <c r="L376" s="133">
        <v>2.91</v>
      </c>
      <c r="M376" s="133">
        <v>0.83</v>
      </c>
      <c r="N376" s="119">
        <f t="shared" si="16"/>
        <v>516.59</v>
      </c>
      <c r="O376" s="117">
        <f t="shared" si="17"/>
        <v>3.2749999999999773</v>
      </c>
      <c r="Q376" s="131"/>
      <c r="R376" s="133">
        <v>6.56</v>
      </c>
      <c r="S376" s="133">
        <v>0.08</v>
      </c>
      <c r="T376" s="133">
        <v>0.06</v>
      </c>
      <c r="U376" s="133">
        <v>0.02</v>
      </c>
      <c r="V376" s="119">
        <f t="shared" si="15"/>
        <v>6.7199999999999989</v>
      </c>
    </row>
    <row r="377" spans="1:22" x14ac:dyDescent="0.2">
      <c r="A377" s="129" t="s">
        <v>194</v>
      </c>
      <c r="B377" s="129" t="s">
        <v>194</v>
      </c>
      <c r="C377" s="130">
        <v>44332.666672719904</v>
      </c>
      <c r="D377" s="130">
        <v>525.03300000000002</v>
      </c>
      <c r="E377" s="129" t="s">
        <v>195</v>
      </c>
      <c r="F377" s="129" t="s">
        <v>196</v>
      </c>
      <c r="G377" s="129" t="s">
        <v>198</v>
      </c>
      <c r="H377" s="130"/>
      <c r="I377" s="104"/>
      <c r="J377" s="133">
        <v>505.23</v>
      </c>
      <c r="K377" s="133">
        <v>6.52</v>
      </c>
      <c r="L377" s="133">
        <v>2.95</v>
      </c>
      <c r="M377" s="133">
        <v>0.81</v>
      </c>
      <c r="N377" s="119">
        <f t="shared" si="16"/>
        <v>515.51</v>
      </c>
      <c r="O377" s="117">
        <f t="shared" si="17"/>
        <v>9.5230000000000246</v>
      </c>
      <c r="Q377" s="131"/>
      <c r="R377" s="133">
        <v>6.77</v>
      </c>
      <c r="S377" s="133">
        <v>0.09</v>
      </c>
      <c r="T377" s="133">
        <v>0.06</v>
      </c>
      <c r="U377" s="133">
        <v>0.02</v>
      </c>
      <c r="V377" s="119">
        <f t="shared" si="15"/>
        <v>6.9399999999999986</v>
      </c>
    </row>
    <row r="378" spans="1:22" x14ac:dyDescent="0.2">
      <c r="A378" s="129" t="s">
        <v>194</v>
      </c>
      <c r="B378" s="129" t="s">
        <v>194</v>
      </c>
      <c r="C378" s="130">
        <v>44332.708339386576</v>
      </c>
      <c r="D378" s="130">
        <v>526.46900000000005</v>
      </c>
      <c r="E378" s="129" t="s">
        <v>195</v>
      </c>
      <c r="F378" s="129" t="s">
        <v>196</v>
      </c>
      <c r="G378" s="129" t="s">
        <v>198</v>
      </c>
      <c r="H378" s="130"/>
      <c r="J378" s="133">
        <v>516.58000000000004</v>
      </c>
      <c r="K378" s="133">
        <v>6.41</v>
      </c>
      <c r="L378" s="133">
        <v>2.91</v>
      </c>
      <c r="M378" s="133">
        <v>0.82</v>
      </c>
      <c r="N378" s="119">
        <f t="shared" si="16"/>
        <v>526.72</v>
      </c>
      <c r="O378" s="117">
        <f t="shared" si="17"/>
        <v>-0.25099999999997635</v>
      </c>
      <c r="Q378" s="131"/>
      <c r="R378" s="133">
        <v>7.2</v>
      </c>
      <c r="S378" s="133">
        <v>0.09</v>
      </c>
      <c r="T378" s="133">
        <v>0.06</v>
      </c>
      <c r="U378" s="133">
        <v>0.02</v>
      </c>
      <c r="V378" s="119">
        <f t="shared" si="15"/>
        <v>7.3699999999999992</v>
      </c>
    </row>
    <row r="379" spans="1:22" x14ac:dyDescent="0.2">
      <c r="A379" s="129" t="s">
        <v>194</v>
      </c>
      <c r="B379" s="129" t="s">
        <v>194</v>
      </c>
      <c r="C379" s="130">
        <v>44332.75000605324</v>
      </c>
      <c r="D379" s="130">
        <v>531.59900000000005</v>
      </c>
      <c r="E379" s="129" t="s">
        <v>195</v>
      </c>
      <c r="F379" s="129" t="s">
        <v>196</v>
      </c>
      <c r="G379" s="129" t="s">
        <v>198</v>
      </c>
      <c r="H379" s="130"/>
      <c r="J379" s="133">
        <v>505.12</v>
      </c>
      <c r="K379" s="133">
        <v>6.53</v>
      </c>
      <c r="L379" s="133">
        <v>2.92</v>
      </c>
      <c r="M379" s="133">
        <v>0.82</v>
      </c>
      <c r="N379" s="119">
        <f t="shared" si="16"/>
        <v>515.39</v>
      </c>
      <c r="O379" s="117">
        <f t="shared" si="17"/>
        <v>16.20900000000006</v>
      </c>
      <c r="Q379" s="131"/>
      <c r="R379" s="133">
        <v>7.73</v>
      </c>
      <c r="S379" s="133">
        <v>0.1</v>
      </c>
      <c r="T379" s="133">
        <v>7.0000000000000007E-2</v>
      </c>
      <c r="U379" s="133">
        <v>0.02</v>
      </c>
      <c r="V379" s="119">
        <f t="shared" si="15"/>
        <v>7.92</v>
      </c>
    </row>
    <row r="380" spans="1:22" x14ac:dyDescent="0.2">
      <c r="A380" s="129" t="s">
        <v>194</v>
      </c>
      <c r="B380" s="129" t="s">
        <v>194</v>
      </c>
      <c r="C380" s="130">
        <v>44332.791672719904</v>
      </c>
      <c r="D380" s="130">
        <v>534.96900000000005</v>
      </c>
      <c r="E380" s="129" t="s">
        <v>195</v>
      </c>
      <c r="F380" s="129" t="s">
        <v>196</v>
      </c>
      <c r="G380" s="129" t="s">
        <v>198</v>
      </c>
      <c r="H380" s="130"/>
      <c r="J380" s="133">
        <v>506.86</v>
      </c>
      <c r="K380" s="133">
        <v>6.67</v>
      </c>
      <c r="L380" s="133">
        <v>2.8</v>
      </c>
      <c r="M380" s="133">
        <v>0.82</v>
      </c>
      <c r="N380" s="119">
        <f t="shared" si="16"/>
        <v>517.15</v>
      </c>
      <c r="O380" s="117">
        <f t="shared" si="17"/>
        <v>17.819000000000074</v>
      </c>
      <c r="Q380" s="131"/>
      <c r="R380" s="133">
        <v>7.83</v>
      </c>
      <c r="S380" s="133">
        <v>0.1</v>
      </c>
      <c r="T380" s="133">
        <v>7.0000000000000007E-2</v>
      </c>
      <c r="U380" s="133">
        <v>0.02</v>
      </c>
      <c r="V380" s="119">
        <f t="shared" si="15"/>
        <v>8.02</v>
      </c>
    </row>
    <row r="381" spans="1:22" x14ac:dyDescent="0.2">
      <c r="A381" s="129" t="s">
        <v>194</v>
      </c>
      <c r="B381" s="129" t="s">
        <v>194</v>
      </c>
      <c r="C381" s="130">
        <v>44332.833339386576</v>
      </c>
      <c r="D381" s="130">
        <v>539.59500000000003</v>
      </c>
      <c r="E381" s="129" t="s">
        <v>195</v>
      </c>
      <c r="F381" s="129" t="s">
        <v>196</v>
      </c>
      <c r="G381" s="129" t="s">
        <v>198</v>
      </c>
      <c r="H381" s="130"/>
      <c r="J381" s="133">
        <v>510.19</v>
      </c>
      <c r="K381" s="133">
        <v>6.92</v>
      </c>
      <c r="L381" s="133">
        <v>2.81</v>
      </c>
      <c r="M381" s="133">
        <v>0.83</v>
      </c>
      <c r="N381" s="119">
        <f t="shared" si="16"/>
        <v>520.75</v>
      </c>
      <c r="O381" s="117">
        <f t="shared" si="17"/>
        <v>18.845000000000027</v>
      </c>
      <c r="Q381" s="131"/>
      <c r="R381" s="133">
        <v>7.62</v>
      </c>
      <c r="S381" s="133">
        <v>0.1</v>
      </c>
      <c r="T381" s="133">
        <v>0.06</v>
      </c>
      <c r="U381" s="133">
        <v>0.02</v>
      </c>
      <c r="V381" s="119">
        <f t="shared" si="15"/>
        <v>7.7999999999999989</v>
      </c>
    </row>
    <row r="382" spans="1:22" x14ac:dyDescent="0.2">
      <c r="A382" s="129" t="s">
        <v>194</v>
      </c>
      <c r="B382" s="129" t="s">
        <v>194</v>
      </c>
      <c r="C382" s="130">
        <v>44332.87500605324</v>
      </c>
      <c r="D382" s="130">
        <v>551.49</v>
      </c>
      <c r="E382" s="129" t="s">
        <v>195</v>
      </c>
      <c r="F382" s="129" t="s">
        <v>196</v>
      </c>
      <c r="G382" s="129" t="s">
        <v>198</v>
      </c>
      <c r="H382" s="130"/>
      <c r="J382" s="133">
        <v>520.08000000000004</v>
      </c>
      <c r="K382" s="133">
        <v>6.95</v>
      </c>
      <c r="L382" s="133">
        <v>2.91</v>
      </c>
      <c r="M382" s="133">
        <v>0.82</v>
      </c>
      <c r="N382" s="119">
        <f t="shared" si="16"/>
        <v>530.7600000000001</v>
      </c>
      <c r="O382" s="117">
        <f t="shared" si="17"/>
        <v>20.729999999999905</v>
      </c>
      <c r="Q382" s="131"/>
      <c r="R382" s="133">
        <v>7.8</v>
      </c>
      <c r="S382" s="133">
        <v>0.1</v>
      </c>
      <c r="T382" s="133">
        <v>7.0000000000000007E-2</v>
      </c>
      <c r="U382" s="133">
        <v>0.02</v>
      </c>
      <c r="V382" s="119">
        <f t="shared" si="15"/>
        <v>7.9899999999999993</v>
      </c>
    </row>
    <row r="383" spans="1:22" x14ac:dyDescent="0.2">
      <c r="A383" s="129" t="s">
        <v>194</v>
      </c>
      <c r="B383" s="129" t="s">
        <v>194</v>
      </c>
      <c r="C383" s="130">
        <v>44332.916672719904</v>
      </c>
      <c r="D383" s="130">
        <v>558.84500000000003</v>
      </c>
      <c r="E383" s="129" t="s">
        <v>195</v>
      </c>
      <c r="F383" s="129" t="s">
        <v>196</v>
      </c>
      <c r="G383" s="129" t="s">
        <v>198</v>
      </c>
      <c r="H383" s="130"/>
      <c r="J383" s="133">
        <v>527.09</v>
      </c>
      <c r="K383" s="133">
        <v>7.1</v>
      </c>
      <c r="L383" s="133">
        <v>3.04</v>
      </c>
      <c r="M383" s="133">
        <v>0.83</v>
      </c>
      <c r="N383" s="119">
        <f t="shared" si="16"/>
        <v>538.06000000000006</v>
      </c>
      <c r="O383" s="117">
        <f t="shared" si="17"/>
        <v>20.784999999999968</v>
      </c>
      <c r="Q383" s="131"/>
      <c r="R383" s="133">
        <v>7.98</v>
      </c>
      <c r="S383" s="133">
        <v>0.11</v>
      </c>
      <c r="T383" s="133">
        <v>7.0000000000000007E-2</v>
      </c>
      <c r="U383" s="133">
        <v>0.02</v>
      </c>
      <c r="V383" s="119">
        <f t="shared" si="15"/>
        <v>8.18</v>
      </c>
    </row>
    <row r="384" spans="1:22" x14ac:dyDescent="0.2">
      <c r="A384" s="129" t="s">
        <v>194</v>
      </c>
      <c r="B384" s="129" t="s">
        <v>194</v>
      </c>
      <c r="C384" s="130">
        <v>44332.958339386576</v>
      </c>
      <c r="D384" s="130">
        <v>537.55700000000002</v>
      </c>
      <c r="E384" s="129" t="s">
        <v>195</v>
      </c>
      <c r="F384" s="129" t="s">
        <v>196</v>
      </c>
      <c r="G384" s="129" t="s">
        <v>198</v>
      </c>
      <c r="H384" s="130"/>
      <c r="J384" s="133">
        <v>508.3</v>
      </c>
      <c r="K384" s="133">
        <v>6.52</v>
      </c>
      <c r="L384" s="133">
        <v>3.01</v>
      </c>
      <c r="M384" s="133">
        <v>0.84</v>
      </c>
      <c r="N384" s="119">
        <f t="shared" si="16"/>
        <v>518.67000000000007</v>
      </c>
      <c r="O384" s="117">
        <f t="shared" si="17"/>
        <v>18.886999999999944</v>
      </c>
      <c r="Q384" s="131"/>
      <c r="R384" s="133">
        <v>7.54</v>
      </c>
      <c r="S384" s="133">
        <v>0.1</v>
      </c>
      <c r="T384" s="133">
        <v>7.0000000000000007E-2</v>
      </c>
      <c r="U384" s="133">
        <v>0.02</v>
      </c>
      <c r="V384" s="119">
        <f t="shared" si="15"/>
        <v>7.7299999999999995</v>
      </c>
    </row>
    <row r="385" spans="1:22" x14ac:dyDescent="0.2">
      <c r="A385" s="129" t="s">
        <v>194</v>
      </c>
      <c r="B385" s="129" t="s">
        <v>194</v>
      </c>
      <c r="C385" s="130">
        <v>44333.00000605324</v>
      </c>
      <c r="D385" s="130">
        <v>501.709</v>
      </c>
      <c r="E385" s="129" t="s">
        <v>195</v>
      </c>
      <c r="F385" s="129" t="s">
        <v>196</v>
      </c>
      <c r="G385" s="129" t="s">
        <v>198</v>
      </c>
      <c r="H385" s="130"/>
      <c r="J385" s="133">
        <v>473.25</v>
      </c>
      <c r="K385" s="133">
        <v>5.77</v>
      </c>
      <c r="L385" s="133">
        <v>2.94</v>
      </c>
      <c r="M385" s="133">
        <v>0.86</v>
      </c>
      <c r="N385" s="119">
        <f t="shared" si="16"/>
        <v>482.82</v>
      </c>
      <c r="O385" s="117">
        <f t="shared" si="17"/>
        <v>18.88900000000001</v>
      </c>
      <c r="Q385" s="131"/>
      <c r="R385" s="133">
        <v>6.85</v>
      </c>
      <c r="S385" s="133">
        <v>0.08</v>
      </c>
      <c r="T385" s="133">
        <v>7.0000000000000007E-2</v>
      </c>
      <c r="U385" s="133">
        <v>0.02</v>
      </c>
      <c r="V385" s="119">
        <f t="shared" si="15"/>
        <v>7.02</v>
      </c>
    </row>
    <row r="386" spans="1:22" x14ac:dyDescent="0.2">
      <c r="A386" s="129" t="s">
        <v>194</v>
      </c>
      <c r="B386" s="129" t="s">
        <v>194</v>
      </c>
      <c r="C386" s="130">
        <v>44333.041672719904</v>
      </c>
      <c r="D386" s="130">
        <v>482.74599999999998</v>
      </c>
      <c r="E386" s="129" t="s">
        <v>195</v>
      </c>
      <c r="F386" s="129" t="s">
        <v>196</v>
      </c>
      <c r="G386" s="129" t="s">
        <v>198</v>
      </c>
      <c r="H386" s="130"/>
      <c r="J386" s="133">
        <v>453.83</v>
      </c>
      <c r="K386" s="133">
        <v>5.23</v>
      </c>
      <c r="L386" s="133">
        <v>2.95</v>
      </c>
      <c r="M386" s="133">
        <v>0.85</v>
      </c>
      <c r="N386" s="119">
        <f t="shared" si="16"/>
        <v>462.86</v>
      </c>
      <c r="O386" s="117">
        <f t="shared" si="17"/>
        <v>19.885999999999967</v>
      </c>
      <c r="Q386" s="131"/>
      <c r="R386" s="133">
        <v>6.45</v>
      </c>
      <c r="S386" s="133">
        <v>7.0000000000000007E-2</v>
      </c>
      <c r="T386" s="133">
        <v>7.0000000000000007E-2</v>
      </c>
      <c r="U386" s="133">
        <v>0.02</v>
      </c>
      <c r="V386" s="119">
        <f t="shared" ref="V386:V449" si="18">SUM(R386:U386)</f>
        <v>6.61</v>
      </c>
    </row>
    <row r="387" spans="1:22" x14ac:dyDescent="0.2">
      <c r="A387" s="129" t="s">
        <v>194</v>
      </c>
      <c r="B387" s="129" t="s">
        <v>194</v>
      </c>
      <c r="C387" s="130">
        <v>44333.083339386576</v>
      </c>
      <c r="D387" s="130">
        <v>469.47300000000001</v>
      </c>
      <c r="E387" s="129" t="s">
        <v>195</v>
      </c>
      <c r="F387" s="129" t="s">
        <v>196</v>
      </c>
      <c r="G387" s="129" t="s">
        <v>198</v>
      </c>
      <c r="H387" s="130"/>
      <c r="J387" s="133">
        <v>446.56</v>
      </c>
      <c r="K387" s="133">
        <v>5.07</v>
      </c>
      <c r="L387" s="133">
        <v>2.94</v>
      </c>
      <c r="M387" s="133">
        <v>0.84</v>
      </c>
      <c r="N387" s="119">
        <f t="shared" ref="N387:N450" si="19">SUM(J387:M387)</f>
        <v>455.40999999999997</v>
      </c>
      <c r="O387" s="117">
        <f t="shared" ref="O387:O450" si="20">D387-N387</f>
        <v>14.063000000000045</v>
      </c>
      <c r="Q387" s="131"/>
      <c r="R387" s="133">
        <v>6.51</v>
      </c>
      <c r="S387" s="133">
        <v>7.0000000000000007E-2</v>
      </c>
      <c r="T387" s="133">
        <v>7.0000000000000007E-2</v>
      </c>
      <c r="U387" s="133">
        <v>0.02</v>
      </c>
      <c r="V387" s="119">
        <f t="shared" si="18"/>
        <v>6.67</v>
      </c>
    </row>
    <row r="388" spans="1:22" x14ac:dyDescent="0.2">
      <c r="A388" s="129" t="s">
        <v>194</v>
      </c>
      <c r="B388" s="129" t="s">
        <v>194</v>
      </c>
      <c r="C388" s="130">
        <v>44333.12500605324</v>
      </c>
      <c r="D388" s="130">
        <v>465.791</v>
      </c>
      <c r="E388" s="129" t="s">
        <v>195</v>
      </c>
      <c r="F388" s="129" t="s">
        <v>196</v>
      </c>
      <c r="G388" s="129" t="s">
        <v>198</v>
      </c>
      <c r="H388" s="130"/>
      <c r="J388" s="133">
        <v>456.68</v>
      </c>
      <c r="K388" s="133">
        <v>5.09</v>
      </c>
      <c r="L388" s="133">
        <v>2.95</v>
      </c>
      <c r="M388" s="133">
        <v>0.83</v>
      </c>
      <c r="N388" s="119">
        <f t="shared" si="19"/>
        <v>465.54999999999995</v>
      </c>
      <c r="O388" s="117">
        <f t="shared" si="20"/>
        <v>0.24100000000004229</v>
      </c>
      <c r="Q388" s="131"/>
      <c r="R388" s="133">
        <v>6.12</v>
      </c>
      <c r="S388" s="133">
        <v>7.0000000000000007E-2</v>
      </c>
      <c r="T388" s="133">
        <v>0.06</v>
      </c>
      <c r="U388" s="133">
        <v>0.02</v>
      </c>
      <c r="V388" s="119">
        <f t="shared" si="18"/>
        <v>6.27</v>
      </c>
    </row>
    <row r="389" spans="1:22" x14ac:dyDescent="0.2">
      <c r="A389" s="129" t="s">
        <v>194</v>
      </c>
      <c r="B389" s="129" t="s">
        <v>194</v>
      </c>
      <c r="C389" s="130">
        <v>44333.166672719904</v>
      </c>
      <c r="D389" s="130">
        <v>462.65100000000001</v>
      </c>
      <c r="E389" s="129" t="s">
        <v>195</v>
      </c>
      <c r="F389" s="129" t="s">
        <v>196</v>
      </c>
      <c r="G389" s="129" t="s">
        <v>198</v>
      </c>
      <c r="H389" s="130"/>
      <c r="J389" s="133">
        <v>453.53</v>
      </c>
      <c r="K389" s="133">
        <v>4.95</v>
      </c>
      <c r="L389" s="133">
        <v>3.12</v>
      </c>
      <c r="M389" s="133">
        <v>0.83</v>
      </c>
      <c r="N389" s="119">
        <f t="shared" si="19"/>
        <v>462.42999999999995</v>
      </c>
      <c r="O389" s="117">
        <f t="shared" si="20"/>
        <v>0.22100000000006048</v>
      </c>
      <c r="Q389" s="131"/>
      <c r="R389" s="133">
        <v>5.93</v>
      </c>
      <c r="S389" s="133">
        <v>7.0000000000000007E-2</v>
      </c>
      <c r="T389" s="133">
        <v>7.0000000000000007E-2</v>
      </c>
      <c r="U389" s="133">
        <v>0.02</v>
      </c>
      <c r="V389" s="119">
        <f t="shared" si="18"/>
        <v>6.09</v>
      </c>
    </row>
    <row r="390" spans="1:22" x14ac:dyDescent="0.2">
      <c r="A390" s="129" t="s">
        <v>194</v>
      </c>
      <c r="B390" s="129" t="s">
        <v>194</v>
      </c>
      <c r="C390" s="130">
        <v>44333.208339386576</v>
      </c>
      <c r="D390" s="130">
        <v>469.95</v>
      </c>
      <c r="E390" s="129" t="s">
        <v>195</v>
      </c>
      <c r="F390" s="129" t="s">
        <v>196</v>
      </c>
      <c r="G390" s="129" t="s">
        <v>198</v>
      </c>
      <c r="H390" s="130"/>
      <c r="J390" s="133">
        <v>460.18</v>
      </c>
      <c r="K390" s="133">
        <v>5.57</v>
      </c>
      <c r="L390" s="133">
        <v>3.13</v>
      </c>
      <c r="M390" s="133">
        <v>0.83</v>
      </c>
      <c r="N390" s="119">
        <f t="shared" si="19"/>
        <v>469.71</v>
      </c>
      <c r="O390" s="117">
        <f t="shared" si="20"/>
        <v>0.24000000000000909</v>
      </c>
      <c r="Q390" s="131"/>
      <c r="R390" s="133">
        <v>5.82</v>
      </c>
      <c r="S390" s="133">
        <v>7.0000000000000007E-2</v>
      </c>
      <c r="T390" s="133">
        <v>0.06</v>
      </c>
      <c r="U390" s="133">
        <v>0.02</v>
      </c>
      <c r="V390" s="119">
        <f t="shared" si="18"/>
        <v>5.97</v>
      </c>
    </row>
    <row r="391" spans="1:22" x14ac:dyDescent="0.2">
      <c r="A391" s="129" t="s">
        <v>194</v>
      </c>
      <c r="B391" s="129" t="s">
        <v>194</v>
      </c>
      <c r="C391" s="130">
        <v>44333.25000605324</v>
      </c>
      <c r="D391" s="130">
        <v>488.44600000000003</v>
      </c>
      <c r="E391" s="129" t="s">
        <v>195</v>
      </c>
      <c r="F391" s="129" t="s">
        <v>196</v>
      </c>
      <c r="G391" s="129" t="s">
        <v>198</v>
      </c>
      <c r="H391" s="130"/>
      <c r="J391" s="133">
        <v>478.57</v>
      </c>
      <c r="K391" s="133">
        <v>5.98</v>
      </c>
      <c r="L391" s="133">
        <v>3.04</v>
      </c>
      <c r="M391" s="133">
        <v>0.83</v>
      </c>
      <c r="N391" s="119">
        <f t="shared" si="19"/>
        <v>488.42</v>
      </c>
      <c r="O391" s="117">
        <f t="shared" si="20"/>
        <v>2.6000000000010459E-2</v>
      </c>
      <c r="Q391" s="131"/>
      <c r="R391" s="133">
        <v>6.52</v>
      </c>
      <c r="S391" s="133">
        <v>0.08</v>
      </c>
      <c r="T391" s="133">
        <v>7.0000000000000007E-2</v>
      </c>
      <c r="U391" s="133">
        <v>0.02</v>
      </c>
      <c r="V391" s="119">
        <f t="shared" si="18"/>
        <v>6.6899999999999995</v>
      </c>
    </row>
    <row r="392" spans="1:22" x14ac:dyDescent="0.2">
      <c r="A392" s="129" t="s">
        <v>194</v>
      </c>
      <c r="B392" s="129" t="s">
        <v>194</v>
      </c>
      <c r="C392" s="130">
        <v>44333.291672719904</v>
      </c>
      <c r="D392" s="130">
        <v>525.76</v>
      </c>
      <c r="E392" s="129" t="s">
        <v>195</v>
      </c>
      <c r="F392" s="129" t="s">
        <v>196</v>
      </c>
      <c r="G392" s="129" t="s">
        <v>198</v>
      </c>
      <c r="H392" s="130"/>
      <c r="J392" s="133">
        <v>515.61</v>
      </c>
      <c r="K392" s="133">
        <v>6.68</v>
      </c>
      <c r="L392" s="133">
        <v>2.96</v>
      </c>
      <c r="M392" s="133">
        <v>0.83</v>
      </c>
      <c r="N392" s="119">
        <f t="shared" si="19"/>
        <v>526.08000000000004</v>
      </c>
      <c r="O392" s="117">
        <f t="shared" si="20"/>
        <v>-0.32000000000005002</v>
      </c>
      <c r="Q392" s="131"/>
      <c r="R392" s="133">
        <v>7.3</v>
      </c>
      <c r="S392" s="133">
        <v>0.1</v>
      </c>
      <c r="T392" s="133">
        <v>7.0000000000000007E-2</v>
      </c>
      <c r="U392" s="133">
        <v>0.02</v>
      </c>
      <c r="V392" s="119">
        <f t="shared" si="18"/>
        <v>7.4899999999999993</v>
      </c>
    </row>
    <row r="393" spans="1:22" x14ac:dyDescent="0.2">
      <c r="A393" s="129" t="s">
        <v>194</v>
      </c>
      <c r="B393" s="129" t="s">
        <v>194</v>
      </c>
      <c r="C393" s="130">
        <v>44333.333339386576</v>
      </c>
      <c r="D393" s="130">
        <v>550.71400000000006</v>
      </c>
      <c r="E393" s="129" t="s">
        <v>195</v>
      </c>
      <c r="F393" s="129" t="s">
        <v>196</v>
      </c>
      <c r="G393" s="129" t="s">
        <v>198</v>
      </c>
      <c r="H393" s="130"/>
      <c r="J393" s="133">
        <v>539.58000000000004</v>
      </c>
      <c r="K393" s="133">
        <v>7.36</v>
      </c>
      <c r="L393" s="133">
        <v>3.09</v>
      </c>
      <c r="M393" s="133">
        <v>0.84</v>
      </c>
      <c r="N393" s="119">
        <f t="shared" si="19"/>
        <v>550.87000000000012</v>
      </c>
      <c r="O393" s="117">
        <f t="shared" si="20"/>
        <v>-0.15600000000006276</v>
      </c>
      <c r="Q393" s="131"/>
      <c r="R393" s="133">
        <v>7.48</v>
      </c>
      <c r="S393" s="133">
        <v>0.1</v>
      </c>
      <c r="T393" s="133">
        <v>7.0000000000000007E-2</v>
      </c>
      <c r="U393" s="133">
        <v>0.02</v>
      </c>
      <c r="V393" s="119">
        <f t="shared" si="18"/>
        <v>7.67</v>
      </c>
    </row>
    <row r="394" spans="1:22" x14ac:dyDescent="0.2">
      <c r="A394" s="129" t="s">
        <v>194</v>
      </c>
      <c r="B394" s="129" t="s">
        <v>194</v>
      </c>
      <c r="C394" s="130">
        <v>44333.37500605324</v>
      </c>
      <c r="D394" s="130">
        <v>567.04300000000001</v>
      </c>
      <c r="E394" s="129" t="s">
        <v>195</v>
      </c>
      <c r="F394" s="129" t="s">
        <v>196</v>
      </c>
      <c r="G394" s="129" t="s">
        <v>198</v>
      </c>
      <c r="H394" s="130"/>
      <c r="J394" s="133">
        <v>555.13</v>
      </c>
      <c r="K394" s="133">
        <v>7.96</v>
      </c>
      <c r="L394" s="133">
        <v>3.16</v>
      </c>
      <c r="M394" s="133">
        <v>0.83</v>
      </c>
      <c r="N394" s="119">
        <f t="shared" si="19"/>
        <v>567.08000000000004</v>
      </c>
      <c r="O394" s="117">
        <f t="shared" si="20"/>
        <v>-3.7000000000034561E-2</v>
      </c>
      <c r="Q394" s="131"/>
      <c r="R394" s="133">
        <v>7.79</v>
      </c>
      <c r="S394" s="133">
        <v>0.11</v>
      </c>
      <c r="T394" s="133">
        <v>7.0000000000000007E-2</v>
      </c>
      <c r="U394" s="133">
        <v>0.02</v>
      </c>
      <c r="V394" s="119">
        <f t="shared" si="18"/>
        <v>7.99</v>
      </c>
    </row>
    <row r="395" spans="1:22" x14ac:dyDescent="0.2">
      <c r="A395" s="129" t="s">
        <v>194</v>
      </c>
      <c r="B395" s="129" t="s">
        <v>194</v>
      </c>
      <c r="C395" s="130">
        <v>44333.416672719904</v>
      </c>
      <c r="D395" s="130">
        <v>576.99</v>
      </c>
      <c r="E395" s="129" t="s">
        <v>195</v>
      </c>
      <c r="F395" s="129" t="s">
        <v>196</v>
      </c>
      <c r="G395" s="129" t="s">
        <v>198</v>
      </c>
      <c r="H395" s="130"/>
      <c r="J395" s="133">
        <v>564.52</v>
      </c>
      <c r="K395" s="133">
        <v>8.3000000000000007</v>
      </c>
      <c r="L395" s="133">
        <v>3.17</v>
      </c>
      <c r="M395" s="133">
        <v>0.84</v>
      </c>
      <c r="N395" s="119">
        <f t="shared" si="19"/>
        <v>576.82999999999993</v>
      </c>
      <c r="O395" s="117">
        <f t="shared" si="20"/>
        <v>0.16000000000008185</v>
      </c>
      <c r="Q395" s="131"/>
      <c r="R395" s="133">
        <v>7.97</v>
      </c>
      <c r="S395" s="133">
        <v>0.12</v>
      </c>
      <c r="T395" s="133">
        <v>7.0000000000000007E-2</v>
      </c>
      <c r="U395" s="133">
        <v>0.02</v>
      </c>
      <c r="V395" s="119">
        <f t="shared" si="18"/>
        <v>8.18</v>
      </c>
    </row>
    <row r="396" spans="1:22" x14ac:dyDescent="0.2">
      <c r="A396" s="129" t="s">
        <v>194</v>
      </c>
      <c r="B396" s="129" t="s">
        <v>194</v>
      </c>
      <c r="C396" s="130">
        <v>44333.458339386576</v>
      </c>
      <c r="D396" s="130">
        <v>586.84699999999998</v>
      </c>
      <c r="E396" s="129" t="s">
        <v>195</v>
      </c>
      <c r="F396" s="129" t="s">
        <v>196</v>
      </c>
      <c r="G396" s="129" t="s">
        <v>198</v>
      </c>
      <c r="H396" s="130"/>
      <c r="J396" s="133">
        <v>563.27</v>
      </c>
      <c r="K396" s="133">
        <v>8.9499999999999993</v>
      </c>
      <c r="L396" s="133">
        <v>3.16</v>
      </c>
      <c r="M396" s="133">
        <v>0.84</v>
      </c>
      <c r="N396" s="119">
        <f t="shared" si="19"/>
        <v>576.22</v>
      </c>
      <c r="O396" s="117">
        <f t="shared" si="20"/>
        <v>10.626999999999953</v>
      </c>
      <c r="Q396" s="131"/>
      <c r="R396" s="133">
        <v>8.2200000000000006</v>
      </c>
      <c r="S396" s="133">
        <v>0.13</v>
      </c>
      <c r="T396" s="133">
        <v>7.0000000000000007E-2</v>
      </c>
      <c r="U396" s="133">
        <v>0.02</v>
      </c>
      <c r="V396" s="119">
        <f t="shared" si="18"/>
        <v>8.4400000000000013</v>
      </c>
    </row>
    <row r="397" spans="1:22" x14ac:dyDescent="0.2">
      <c r="A397" s="129" t="s">
        <v>194</v>
      </c>
      <c r="B397" s="129" t="s">
        <v>194</v>
      </c>
      <c r="C397" s="130">
        <v>44333.50000605324</v>
      </c>
      <c r="D397" s="130">
        <v>576.20399999999995</v>
      </c>
      <c r="E397" s="129" t="s">
        <v>195</v>
      </c>
      <c r="F397" s="129" t="s">
        <v>196</v>
      </c>
      <c r="G397" s="129" t="s">
        <v>198</v>
      </c>
      <c r="H397" s="130"/>
      <c r="J397" s="133">
        <v>553.11</v>
      </c>
      <c r="K397" s="133">
        <v>8.75</v>
      </c>
      <c r="L397" s="133">
        <v>2.85</v>
      </c>
      <c r="M397" s="133">
        <v>0.85</v>
      </c>
      <c r="N397" s="119">
        <f t="shared" si="19"/>
        <v>565.56000000000006</v>
      </c>
      <c r="O397" s="117">
        <f t="shared" si="20"/>
        <v>10.643999999999892</v>
      </c>
      <c r="Q397" s="131"/>
      <c r="R397" s="133">
        <v>8.1999999999999993</v>
      </c>
      <c r="S397" s="133">
        <v>0.13</v>
      </c>
      <c r="T397" s="133">
        <v>0.06</v>
      </c>
      <c r="U397" s="133">
        <v>0.02</v>
      </c>
      <c r="V397" s="119">
        <f t="shared" si="18"/>
        <v>8.41</v>
      </c>
    </row>
    <row r="398" spans="1:22" x14ac:dyDescent="0.2">
      <c r="A398" s="129" t="s">
        <v>194</v>
      </c>
      <c r="B398" s="129" t="s">
        <v>194</v>
      </c>
      <c r="C398" s="130">
        <v>44333.541672719904</v>
      </c>
      <c r="D398" s="130">
        <v>575.18899999999996</v>
      </c>
      <c r="E398" s="129" t="s">
        <v>195</v>
      </c>
      <c r="F398" s="129" t="s">
        <v>196</v>
      </c>
      <c r="G398" s="129" t="s">
        <v>198</v>
      </c>
      <c r="H398" s="130"/>
      <c r="J398" s="133">
        <v>562.61</v>
      </c>
      <c r="K398" s="133">
        <v>8.51</v>
      </c>
      <c r="L398" s="133">
        <v>2.97</v>
      </c>
      <c r="M398" s="133">
        <v>0.82</v>
      </c>
      <c r="N398" s="119">
        <f t="shared" si="19"/>
        <v>574.91000000000008</v>
      </c>
      <c r="O398" s="117">
        <f t="shared" si="20"/>
        <v>0.27899999999988268</v>
      </c>
      <c r="Q398" s="131"/>
      <c r="R398" s="133">
        <v>8.4700000000000006</v>
      </c>
      <c r="S398" s="133">
        <v>0.13</v>
      </c>
      <c r="T398" s="133">
        <v>7.0000000000000007E-2</v>
      </c>
      <c r="U398" s="133">
        <v>0.02</v>
      </c>
      <c r="V398" s="119">
        <f t="shared" si="18"/>
        <v>8.6900000000000013</v>
      </c>
    </row>
    <row r="399" spans="1:22" x14ac:dyDescent="0.2">
      <c r="A399" s="129" t="s">
        <v>194</v>
      </c>
      <c r="B399" s="129" t="s">
        <v>194</v>
      </c>
      <c r="C399" s="130">
        <v>44333.583339386576</v>
      </c>
      <c r="D399" s="130">
        <v>577.09</v>
      </c>
      <c r="E399" s="129" t="s">
        <v>195</v>
      </c>
      <c r="F399" s="129" t="s">
        <v>196</v>
      </c>
      <c r="G399" s="129" t="s">
        <v>198</v>
      </c>
      <c r="H399" s="130"/>
      <c r="J399" s="133">
        <v>564.5</v>
      </c>
      <c r="K399" s="133">
        <v>8.76</v>
      </c>
      <c r="L399" s="133">
        <v>2.99</v>
      </c>
      <c r="M399" s="133">
        <v>0.83</v>
      </c>
      <c r="N399" s="119">
        <f t="shared" si="19"/>
        <v>577.08000000000004</v>
      </c>
      <c r="O399" s="117">
        <f t="shared" si="20"/>
        <v>9.9999999999909051E-3</v>
      </c>
      <c r="Q399" s="131"/>
      <c r="R399" s="133">
        <v>8.57</v>
      </c>
      <c r="S399" s="133">
        <v>0.13</v>
      </c>
      <c r="T399" s="133">
        <v>7.0000000000000007E-2</v>
      </c>
      <c r="U399" s="133">
        <v>0.02</v>
      </c>
      <c r="V399" s="119">
        <f t="shared" si="18"/>
        <v>8.7900000000000009</v>
      </c>
    </row>
    <row r="400" spans="1:22" x14ac:dyDescent="0.2">
      <c r="A400" s="129" t="s">
        <v>194</v>
      </c>
      <c r="B400" s="129" t="s">
        <v>194</v>
      </c>
      <c r="C400" s="130">
        <v>44333.62500605324</v>
      </c>
      <c r="D400" s="130">
        <v>577.44500000000005</v>
      </c>
      <c r="E400" s="129" t="s">
        <v>195</v>
      </c>
      <c r="F400" s="129" t="s">
        <v>196</v>
      </c>
      <c r="G400" s="129" t="s">
        <v>198</v>
      </c>
      <c r="H400" s="130"/>
      <c r="I400" s="104"/>
      <c r="J400" s="133">
        <v>565.71</v>
      </c>
      <c r="K400" s="133">
        <v>8.56</v>
      </c>
      <c r="L400" s="133">
        <v>3.09</v>
      </c>
      <c r="M400" s="133">
        <v>0.84</v>
      </c>
      <c r="N400" s="119">
        <f t="shared" si="19"/>
        <v>578.20000000000005</v>
      </c>
      <c r="O400" s="117">
        <f t="shared" si="20"/>
        <v>-0.75499999999999545</v>
      </c>
      <c r="Q400" s="131"/>
      <c r="R400" s="133">
        <v>8.3699999999999992</v>
      </c>
      <c r="S400" s="133">
        <v>0.13</v>
      </c>
      <c r="T400" s="133">
        <v>7.0000000000000007E-2</v>
      </c>
      <c r="U400" s="133">
        <v>0.02</v>
      </c>
      <c r="V400" s="119">
        <f t="shared" si="18"/>
        <v>8.59</v>
      </c>
    </row>
    <row r="401" spans="1:22" x14ac:dyDescent="0.2">
      <c r="A401" s="129" t="s">
        <v>194</v>
      </c>
      <c r="B401" s="129" t="s">
        <v>194</v>
      </c>
      <c r="C401" s="130">
        <v>44333.666672719904</v>
      </c>
      <c r="D401" s="130">
        <v>572.41700000000003</v>
      </c>
      <c r="E401" s="129" t="s">
        <v>195</v>
      </c>
      <c r="F401" s="129" t="s">
        <v>196</v>
      </c>
      <c r="G401" s="129" t="s">
        <v>198</v>
      </c>
      <c r="H401" s="130"/>
      <c r="I401" s="104"/>
      <c r="J401" s="133">
        <v>561.35</v>
      </c>
      <c r="K401" s="133">
        <v>8.4499999999999993</v>
      </c>
      <c r="L401" s="133">
        <v>2.99</v>
      </c>
      <c r="M401" s="133">
        <v>0.83</v>
      </c>
      <c r="N401" s="119">
        <f t="shared" si="19"/>
        <v>573.62000000000012</v>
      </c>
      <c r="O401" s="117">
        <f t="shared" si="20"/>
        <v>-1.2030000000000882</v>
      </c>
      <c r="Q401" s="131"/>
      <c r="R401" s="133">
        <v>8.18</v>
      </c>
      <c r="S401" s="133">
        <v>0.12</v>
      </c>
      <c r="T401" s="133">
        <v>7.0000000000000007E-2</v>
      </c>
      <c r="U401" s="133">
        <v>0.02</v>
      </c>
      <c r="V401" s="119">
        <f t="shared" si="18"/>
        <v>8.3899999999999988</v>
      </c>
    </row>
    <row r="402" spans="1:22" x14ac:dyDescent="0.2">
      <c r="A402" s="129" t="s">
        <v>194</v>
      </c>
      <c r="B402" s="129" t="s">
        <v>194</v>
      </c>
      <c r="C402" s="130">
        <v>44333.708339386576</v>
      </c>
      <c r="D402" s="130">
        <v>575.15099999999995</v>
      </c>
      <c r="E402" s="129" t="s">
        <v>195</v>
      </c>
      <c r="F402" s="129" t="s">
        <v>196</v>
      </c>
      <c r="G402" s="129" t="s">
        <v>198</v>
      </c>
      <c r="H402" s="130"/>
      <c r="I402" s="104"/>
      <c r="J402" s="133">
        <v>563.98</v>
      </c>
      <c r="K402" s="133">
        <v>8.39</v>
      </c>
      <c r="L402" s="133">
        <v>2.98</v>
      </c>
      <c r="M402" s="133">
        <v>0.83</v>
      </c>
      <c r="N402" s="119">
        <f t="shared" si="19"/>
        <v>576.18000000000006</v>
      </c>
      <c r="O402" s="117">
        <f t="shared" si="20"/>
        <v>-1.02900000000011</v>
      </c>
      <c r="Q402" s="131"/>
      <c r="R402" s="133">
        <v>8.08</v>
      </c>
      <c r="S402" s="133">
        <v>0.12</v>
      </c>
      <c r="T402" s="133">
        <v>7.0000000000000007E-2</v>
      </c>
      <c r="U402" s="133">
        <v>0.02</v>
      </c>
      <c r="V402" s="119">
        <f t="shared" si="18"/>
        <v>8.2899999999999991</v>
      </c>
    </row>
    <row r="403" spans="1:22" x14ac:dyDescent="0.2">
      <c r="A403" s="129" t="s">
        <v>194</v>
      </c>
      <c r="B403" s="129" t="s">
        <v>194</v>
      </c>
      <c r="C403" s="130">
        <v>44333.75000605324</v>
      </c>
      <c r="D403" s="130">
        <v>567.63900000000001</v>
      </c>
      <c r="E403" s="129" t="s">
        <v>195</v>
      </c>
      <c r="F403" s="129" t="s">
        <v>196</v>
      </c>
      <c r="G403" s="129" t="s">
        <v>198</v>
      </c>
      <c r="H403" s="130"/>
      <c r="I403" s="104"/>
      <c r="J403" s="133">
        <v>557.22</v>
      </c>
      <c r="K403" s="133">
        <v>8.16</v>
      </c>
      <c r="L403" s="133">
        <v>2.83</v>
      </c>
      <c r="M403" s="133">
        <v>0.83</v>
      </c>
      <c r="N403" s="119">
        <f t="shared" si="19"/>
        <v>569.04000000000008</v>
      </c>
      <c r="O403" s="117">
        <f t="shared" si="20"/>
        <v>-1.4010000000000673</v>
      </c>
      <c r="Q403" s="131"/>
      <c r="R403" s="133">
        <v>8.2799999999999994</v>
      </c>
      <c r="S403" s="133">
        <v>0.12</v>
      </c>
      <c r="T403" s="133">
        <v>0.06</v>
      </c>
      <c r="U403" s="133">
        <v>0.02</v>
      </c>
      <c r="V403" s="119">
        <f t="shared" si="18"/>
        <v>8.4799999999999986</v>
      </c>
    </row>
    <row r="404" spans="1:22" x14ac:dyDescent="0.2">
      <c r="A404" s="129" t="s">
        <v>194</v>
      </c>
      <c r="B404" s="129" t="s">
        <v>194</v>
      </c>
      <c r="C404" s="130">
        <v>44333.791672719904</v>
      </c>
      <c r="D404" s="130">
        <v>573.43799999999999</v>
      </c>
      <c r="E404" s="129" t="s">
        <v>195</v>
      </c>
      <c r="F404" s="129" t="s">
        <v>196</v>
      </c>
      <c r="G404" s="129" t="s">
        <v>198</v>
      </c>
      <c r="H404" s="130"/>
      <c r="J404" s="133">
        <v>556.07000000000005</v>
      </c>
      <c r="K404" s="133">
        <v>8.1300000000000008</v>
      </c>
      <c r="L404" s="133">
        <v>2.83</v>
      </c>
      <c r="M404" s="133">
        <v>0.83</v>
      </c>
      <c r="N404" s="119">
        <f t="shared" si="19"/>
        <v>567.86000000000013</v>
      </c>
      <c r="O404" s="117">
        <f t="shared" si="20"/>
        <v>5.5779999999998608</v>
      </c>
      <c r="Q404" s="131"/>
      <c r="R404" s="133">
        <v>8.48</v>
      </c>
      <c r="S404" s="133">
        <v>0.12</v>
      </c>
      <c r="T404" s="133">
        <v>0.06</v>
      </c>
      <c r="U404" s="133">
        <v>0.02</v>
      </c>
      <c r="V404" s="119">
        <f t="shared" si="18"/>
        <v>8.68</v>
      </c>
    </row>
    <row r="405" spans="1:22" x14ac:dyDescent="0.2">
      <c r="A405" s="129" t="s">
        <v>194</v>
      </c>
      <c r="B405" s="129" t="s">
        <v>194</v>
      </c>
      <c r="C405" s="130">
        <v>44333.833339386576</v>
      </c>
      <c r="D405" s="130">
        <v>569.92899999999997</v>
      </c>
      <c r="E405" s="129" t="s">
        <v>195</v>
      </c>
      <c r="F405" s="129" t="s">
        <v>196</v>
      </c>
      <c r="G405" s="129" t="s">
        <v>198</v>
      </c>
      <c r="H405" s="130"/>
      <c r="J405" s="133">
        <v>551.5</v>
      </c>
      <c r="K405" s="133">
        <v>8.14</v>
      </c>
      <c r="L405" s="133">
        <v>2.83</v>
      </c>
      <c r="M405" s="133">
        <v>0.83</v>
      </c>
      <c r="N405" s="119">
        <f t="shared" si="19"/>
        <v>563.30000000000007</v>
      </c>
      <c r="O405" s="117">
        <f t="shared" si="20"/>
        <v>6.6289999999999054</v>
      </c>
      <c r="Q405" s="131"/>
      <c r="R405" s="133">
        <v>8.9700000000000006</v>
      </c>
      <c r="S405" s="133">
        <v>0.13</v>
      </c>
      <c r="T405" s="133">
        <v>7.0000000000000007E-2</v>
      </c>
      <c r="U405" s="133">
        <v>0.02</v>
      </c>
      <c r="V405" s="119">
        <f t="shared" si="18"/>
        <v>9.1900000000000013</v>
      </c>
    </row>
    <row r="406" spans="1:22" x14ac:dyDescent="0.2">
      <c r="A406" s="129" t="s">
        <v>194</v>
      </c>
      <c r="B406" s="129" t="s">
        <v>194</v>
      </c>
      <c r="C406" s="130">
        <v>44333.87500605324</v>
      </c>
      <c r="D406" s="130">
        <v>587.08399999999995</v>
      </c>
      <c r="E406" s="129" t="s">
        <v>195</v>
      </c>
      <c r="F406" s="129" t="s">
        <v>196</v>
      </c>
      <c r="G406" s="129" t="s">
        <v>198</v>
      </c>
      <c r="H406" s="130"/>
      <c r="J406" s="133">
        <v>574.82000000000005</v>
      </c>
      <c r="K406" s="133">
        <v>8.25</v>
      </c>
      <c r="L406" s="133">
        <v>3</v>
      </c>
      <c r="M406" s="133">
        <v>0.82</v>
      </c>
      <c r="N406" s="119">
        <f t="shared" si="19"/>
        <v>586.8900000000001</v>
      </c>
      <c r="O406" s="117">
        <f t="shared" si="20"/>
        <v>0.1939999999998463</v>
      </c>
      <c r="Q406" s="131"/>
      <c r="R406" s="133">
        <v>9.07</v>
      </c>
      <c r="S406" s="133">
        <v>0.13</v>
      </c>
      <c r="T406" s="133">
        <v>7.0000000000000007E-2</v>
      </c>
      <c r="U406" s="133">
        <v>0.02</v>
      </c>
      <c r="V406" s="119">
        <f t="shared" si="18"/>
        <v>9.2900000000000009</v>
      </c>
    </row>
    <row r="407" spans="1:22" x14ac:dyDescent="0.2">
      <c r="A407" s="129" t="s">
        <v>194</v>
      </c>
      <c r="B407" s="129" t="s">
        <v>194</v>
      </c>
      <c r="C407" s="130">
        <v>44333.916672719904</v>
      </c>
      <c r="D407" s="130">
        <v>588.197</v>
      </c>
      <c r="E407" s="129" t="s">
        <v>195</v>
      </c>
      <c r="F407" s="129" t="s">
        <v>196</v>
      </c>
      <c r="G407" s="129" t="s">
        <v>198</v>
      </c>
      <c r="H407" s="130"/>
      <c r="J407" s="133">
        <v>575.91999999999996</v>
      </c>
      <c r="K407" s="133">
        <v>8.26</v>
      </c>
      <c r="L407" s="133">
        <v>3.06</v>
      </c>
      <c r="M407" s="133">
        <v>0.83</v>
      </c>
      <c r="N407" s="119">
        <f t="shared" si="19"/>
        <v>588.06999999999994</v>
      </c>
      <c r="O407" s="117">
        <f t="shared" si="20"/>
        <v>0.12700000000006639</v>
      </c>
      <c r="Q407" s="131"/>
      <c r="R407" s="133">
        <v>9.17</v>
      </c>
      <c r="S407" s="133">
        <v>0.13</v>
      </c>
      <c r="T407" s="133">
        <v>7.0000000000000007E-2</v>
      </c>
      <c r="U407" s="133">
        <v>0.02</v>
      </c>
      <c r="V407" s="119">
        <f t="shared" si="18"/>
        <v>9.39</v>
      </c>
    </row>
    <row r="408" spans="1:22" x14ac:dyDescent="0.2">
      <c r="A408" s="129" t="s">
        <v>194</v>
      </c>
      <c r="B408" s="129" t="s">
        <v>194</v>
      </c>
      <c r="C408" s="130">
        <v>44333.958339386576</v>
      </c>
      <c r="D408" s="130">
        <v>559.30100000000004</v>
      </c>
      <c r="E408" s="129" t="s">
        <v>195</v>
      </c>
      <c r="F408" s="129" t="s">
        <v>196</v>
      </c>
      <c r="G408" s="129" t="s">
        <v>198</v>
      </c>
      <c r="H408" s="130"/>
      <c r="J408" s="133">
        <v>540.72</v>
      </c>
      <c r="K408" s="133">
        <v>7.42</v>
      </c>
      <c r="L408" s="133">
        <v>3.05</v>
      </c>
      <c r="M408" s="133">
        <v>0.83</v>
      </c>
      <c r="N408" s="119">
        <f t="shared" si="19"/>
        <v>552.02</v>
      </c>
      <c r="O408" s="117">
        <f t="shared" si="20"/>
        <v>7.2810000000000628</v>
      </c>
      <c r="Q408" s="131"/>
      <c r="R408" s="133">
        <v>8.7799999999999994</v>
      </c>
      <c r="S408" s="133">
        <v>0.12</v>
      </c>
      <c r="T408" s="133">
        <v>7.0000000000000007E-2</v>
      </c>
      <c r="U408" s="133">
        <v>0.02</v>
      </c>
      <c r="V408" s="119">
        <f t="shared" si="18"/>
        <v>8.9899999999999984</v>
      </c>
    </row>
    <row r="409" spans="1:22" x14ac:dyDescent="0.2">
      <c r="A409" s="129" t="s">
        <v>194</v>
      </c>
      <c r="B409" s="129" t="s">
        <v>194</v>
      </c>
      <c r="C409" s="130">
        <v>44334.00000605324</v>
      </c>
      <c r="D409" s="130">
        <v>523.80399999999997</v>
      </c>
      <c r="E409" s="129" t="s">
        <v>195</v>
      </c>
      <c r="F409" s="129" t="s">
        <v>196</v>
      </c>
      <c r="G409" s="129" t="s">
        <v>198</v>
      </c>
      <c r="H409" s="130"/>
      <c r="J409" s="133">
        <v>505.21</v>
      </c>
      <c r="K409" s="133">
        <v>6.86</v>
      </c>
      <c r="L409" s="133">
        <v>2.99</v>
      </c>
      <c r="M409" s="133">
        <v>0.83</v>
      </c>
      <c r="N409" s="119">
        <f t="shared" si="19"/>
        <v>515.89</v>
      </c>
      <c r="O409" s="117">
        <f t="shared" si="20"/>
        <v>7.9139999999999873</v>
      </c>
      <c r="Q409" s="131"/>
      <c r="R409" s="133">
        <v>7.77</v>
      </c>
      <c r="S409" s="133">
        <v>0.1</v>
      </c>
      <c r="T409" s="133">
        <v>7.0000000000000007E-2</v>
      </c>
      <c r="U409" s="133">
        <v>0.02</v>
      </c>
      <c r="V409" s="119">
        <f t="shared" si="18"/>
        <v>7.9599999999999991</v>
      </c>
    </row>
    <row r="410" spans="1:22" x14ac:dyDescent="0.2">
      <c r="A410" s="129" t="s">
        <v>194</v>
      </c>
      <c r="B410" s="129" t="s">
        <v>194</v>
      </c>
      <c r="C410" s="130">
        <v>44334.041672719904</v>
      </c>
      <c r="D410" s="130">
        <v>499.19099999999997</v>
      </c>
      <c r="E410" s="129" t="s">
        <v>195</v>
      </c>
      <c r="F410" s="129" t="s">
        <v>196</v>
      </c>
      <c r="G410" s="129" t="s">
        <v>198</v>
      </c>
      <c r="H410" s="130"/>
      <c r="J410" s="133">
        <v>469.32</v>
      </c>
      <c r="K410" s="133">
        <v>6.39</v>
      </c>
      <c r="L410" s="133">
        <v>2.97</v>
      </c>
      <c r="M410" s="133">
        <v>0.83</v>
      </c>
      <c r="N410" s="119">
        <f t="shared" si="19"/>
        <v>479.51</v>
      </c>
      <c r="O410" s="117">
        <f t="shared" si="20"/>
        <v>19.680999999999983</v>
      </c>
      <c r="Q410" s="131"/>
      <c r="R410" s="133">
        <v>7.29</v>
      </c>
      <c r="S410" s="133">
        <v>0.1</v>
      </c>
      <c r="T410" s="133">
        <v>7.0000000000000007E-2</v>
      </c>
      <c r="U410" s="133">
        <v>0.02</v>
      </c>
      <c r="V410" s="119">
        <f t="shared" si="18"/>
        <v>7.4799999999999995</v>
      </c>
    </row>
    <row r="411" spans="1:22" x14ac:dyDescent="0.2">
      <c r="A411" s="129" t="s">
        <v>194</v>
      </c>
      <c r="B411" s="129" t="s">
        <v>194</v>
      </c>
      <c r="C411" s="130">
        <v>44334.083339386576</v>
      </c>
      <c r="D411" s="130">
        <v>485.48899999999998</v>
      </c>
      <c r="E411" s="129" t="s">
        <v>195</v>
      </c>
      <c r="F411" s="129" t="s">
        <v>196</v>
      </c>
      <c r="G411" s="129" t="s">
        <v>198</v>
      </c>
      <c r="H411" s="130"/>
      <c r="J411" s="133">
        <v>457.92</v>
      </c>
      <c r="K411" s="133">
        <v>6.15</v>
      </c>
      <c r="L411" s="133">
        <v>2.94</v>
      </c>
      <c r="M411" s="133">
        <v>0.81</v>
      </c>
      <c r="N411" s="119">
        <f t="shared" si="19"/>
        <v>467.82</v>
      </c>
      <c r="O411" s="117">
        <f t="shared" si="20"/>
        <v>17.668999999999983</v>
      </c>
      <c r="Q411" s="131"/>
      <c r="R411" s="133">
        <v>7.04</v>
      </c>
      <c r="S411" s="133">
        <v>0.09</v>
      </c>
      <c r="T411" s="133">
        <v>7.0000000000000007E-2</v>
      </c>
      <c r="U411" s="133">
        <v>0.02</v>
      </c>
      <c r="V411" s="119">
        <f t="shared" si="18"/>
        <v>7.22</v>
      </c>
    </row>
    <row r="412" spans="1:22" x14ac:dyDescent="0.2">
      <c r="A412" s="129" t="s">
        <v>194</v>
      </c>
      <c r="B412" s="129" t="s">
        <v>194</v>
      </c>
      <c r="C412" s="130">
        <v>44334.12500605324</v>
      </c>
      <c r="D412" s="130">
        <v>471.86599999999999</v>
      </c>
      <c r="E412" s="129" t="s">
        <v>195</v>
      </c>
      <c r="F412" s="129" t="s">
        <v>196</v>
      </c>
      <c r="G412" s="129" t="s">
        <v>198</v>
      </c>
      <c r="H412" s="130"/>
      <c r="J412" s="133">
        <v>455</v>
      </c>
      <c r="K412" s="133">
        <v>5.87</v>
      </c>
      <c r="L412" s="133">
        <v>3.02</v>
      </c>
      <c r="M412" s="133">
        <v>0.81</v>
      </c>
      <c r="N412" s="119">
        <f t="shared" si="19"/>
        <v>464.7</v>
      </c>
      <c r="O412" s="117">
        <f t="shared" si="20"/>
        <v>7.1659999999999968</v>
      </c>
      <c r="Q412" s="131"/>
      <c r="R412" s="133">
        <v>6.69</v>
      </c>
      <c r="S412" s="133">
        <v>0.09</v>
      </c>
      <c r="T412" s="133">
        <v>7.0000000000000007E-2</v>
      </c>
      <c r="U412" s="133">
        <v>0.02</v>
      </c>
      <c r="V412" s="119">
        <f t="shared" si="18"/>
        <v>6.87</v>
      </c>
    </row>
    <row r="413" spans="1:22" x14ac:dyDescent="0.2">
      <c r="A413" s="129" t="s">
        <v>194</v>
      </c>
      <c r="B413" s="129" t="s">
        <v>194</v>
      </c>
      <c r="C413" s="130">
        <v>44334.166672719904</v>
      </c>
      <c r="D413" s="130">
        <v>469.80799999999999</v>
      </c>
      <c r="E413" s="129" t="s">
        <v>195</v>
      </c>
      <c r="F413" s="129" t="s">
        <v>196</v>
      </c>
      <c r="G413" s="129" t="s">
        <v>198</v>
      </c>
      <c r="H413" s="130"/>
      <c r="J413" s="133">
        <v>459.87</v>
      </c>
      <c r="K413" s="133">
        <v>5.88</v>
      </c>
      <c r="L413" s="133">
        <v>3.08</v>
      </c>
      <c r="M413" s="133">
        <v>0.81</v>
      </c>
      <c r="N413" s="119">
        <f t="shared" si="19"/>
        <v>469.64</v>
      </c>
      <c r="O413" s="117">
        <f t="shared" si="20"/>
        <v>0.16800000000000637</v>
      </c>
      <c r="Q413" s="131"/>
      <c r="R413" s="133">
        <v>6.52</v>
      </c>
      <c r="S413" s="133">
        <v>0.08</v>
      </c>
      <c r="T413" s="133">
        <v>7.0000000000000007E-2</v>
      </c>
      <c r="U413" s="133">
        <v>0.02</v>
      </c>
      <c r="V413" s="119">
        <f t="shared" si="18"/>
        <v>6.6899999999999995</v>
      </c>
    </row>
    <row r="414" spans="1:22" x14ac:dyDescent="0.2">
      <c r="A414" s="129" t="s">
        <v>194</v>
      </c>
      <c r="B414" s="129" t="s">
        <v>194</v>
      </c>
      <c r="C414" s="130">
        <v>44334.208339386576</v>
      </c>
      <c r="D414" s="130">
        <v>473.46699999999998</v>
      </c>
      <c r="E414" s="129" t="s">
        <v>195</v>
      </c>
      <c r="F414" s="129" t="s">
        <v>196</v>
      </c>
      <c r="G414" s="129" t="s">
        <v>198</v>
      </c>
      <c r="H414" s="130"/>
      <c r="J414" s="133">
        <v>463.45</v>
      </c>
      <c r="K414" s="133">
        <v>6</v>
      </c>
      <c r="L414" s="133">
        <v>3.08</v>
      </c>
      <c r="M414" s="133">
        <v>0.8</v>
      </c>
      <c r="N414" s="119">
        <f t="shared" si="19"/>
        <v>473.33</v>
      </c>
      <c r="O414" s="117">
        <f t="shared" si="20"/>
        <v>0.13700000000000045</v>
      </c>
      <c r="Q414" s="131"/>
      <c r="R414" s="133">
        <v>7.11</v>
      </c>
      <c r="S414" s="133">
        <v>0.09</v>
      </c>
      <c r="T414" s="133">
        <v>7.0000000000000007E-2</v>
      </c>
      <c r="U414" s="133">
        <v>0.02</v>
      </c>
      <c r="V414" s="119">
        <f t="shared" si="18"/>
        <v>7.29</v>
      </c>
    </row>
    <row r="415" spans="1:22" x14ac:dyDescent="0.2">
      <c r="A415" s="129" t="s">
        <v>194</v>
      </c>
      <c r="B415" s="129" t="s">
        <v>194</v>
      </c>
      <c r="C415" s="130">
        <v>44334.25000605324</v>
      </c>
      <c r="D415" s="130">
        <v>493.81400000000002</v>
      </c>
      <c r="E415" s="129" t="s">
        <v>195</v>
      </c>
      <c r="F415" s="129" t="s">
        <v>196</v>
      </c>
      <c r="G415" s="129" t="s">
        <v>198</v>
      </c>
      <c r="H415" s="130"/>
      <c r="J415" s="133">
        <v>483.56</v>
      </c>
      <c r="K415" s="133">
        <v>6.3</v>
      </c>
      <c r="L415" s="133">
        <v>3.01</v>
      </c>
      <c r="M415" s="133">
        <v>0.8</v>
      </c>
      <c r="N415" s="119">
        <f t="shared" si="19"/>
        <v>493.67</v>
      </c>
      <c r="O415" s="117">
        <f t="shared" si="20"/>
        <v>0.14400000000000546</v>
      </c>
      <c r="Q415" s="131"/>
      <c r="R415" s="133">
        <v>7.88</v>
      </c>
      <c r="S415" s="133">
        <v>0.1</v>
      </c>
      <c r="T415" s="133">
        <v>0.08</v>
      </c>
      <c r="U415" s="133">
        <v>0.02</v>
      </c>
      <c r="V415" s="119">
        <f t="shared" si="18"/>
        <v>8.0799999999999983</v>
      </c>
    </row>
    <row r="416" spans="1:22" x14ac:dyDescent="0.2">
      <c r="A416" s="129" t="s">
        <v>194</v>
      </c>
      <c r="B416" s="129" t="s">
        <v>194</v>
      </c>
      <c r="C416" s="130">
        <v>44334.291672719904</v>
      </c>
      <c r="D416" s="130">
        <v>515.74800000000005</v>
      </c>
      <c r="E416" s="129" t="s">
        <v>195</v>
      </c>
      <c r="F416" s="129" t="s">
        <v>196</v>
      </c>
      <c r="G416" s="129" t="s">
        <v>198</v>
      </c>
      <c r="H416" s="130"/>
      <c r="J416" s="133">
        <v>499.35</v>
      </c>
      <c r="K416" s="133">
        <v>6.92</v>
      </c>
      <c r="L416" s="133">
        <v>2.9</v>
      </c>
      <c r="M416" s="133">
        <v>0.81</v>
      </c>
      <c r="N416" s="119">
        <f t="shared" si="19"/>
        <v>509.98</v>
      </c>
      <c r="O416" s="117">
        <f t="shared" si="20"/>
        <v>5.7680000000000291</v>
      </c>
      <c r="Q416" s="131"/>
      <c r="R416" s="133">
        <v>8.2799999999999994</v>
      </c>
      <c r="S416" s="133">
        <v>0.12</v>
      </c>
      <c r="T416" s="133">
        <v>7.0000000000000007E-2</v>
      </c>
      <c r="U416" s="133">
        <v>0.02</v>
      </c>
      <c r="V416" s="119">
        <f t="shared" si="18"/>
        <v>8.4899999999999984</v>
      </c>
    </row>
    <row r="417" spans="1:22" x14ac:dyDescent="0.2">
      <c r="A417" s="129" t="s">
        <v>194</v>
      </c>
      <c r="B417" s="129" t="s">
        <v>194</v>
      </c>
      <c r="C417" s="130">
        <v>44334.333339386576</v>
      </c>
      <c r="D417" s="130">
        <v>540.57299999999998</v>
      </c>
      <c r="E417" s="129" t="s">
        <v>195</v>
      </c>
      <c r="F417" s="129" t="s">
        <v>196</v>
      </c>
      <c r="G417" s="129" t="s">
        <v>198</v>
      </c>
      <c r="H417" s="130"/>
      <c r="J417" s="133">
        <v>514.41999999999996</v>
      </c>
      <c r="K417" s="133">
        <v>7.74</v>
      </c>
      <c r="L417" s="133">
        <v>3.02</v>
      </c>
      <c r="M417" s="133">
        <v>0.81</v>
      </c>
      <c r="N417" s="119">
        <f t="shared" si="19"/>
        <v>525.9899999999999</v>
      </c>
      <c r="O417" s="117">
        <f t="shared" si="20"/>
        <v>14.583000000000084</v>
      </c>
      <c r="Q417" s="131"/>
      <c r="R417" s="133">
        <v>8.6300000000000008</v>
      </c>
      <c r="S417" s="133">
        <v>0.13</v>
      </c>
      <c r="T417" s="133">
        <v>0.08</v>
      </c>
      <c r="U417" s="133">
        <v>0.02</v>
      </c>
      <c r="V417" s="119">
        <f t="shared" si="18"/>
        <v>8.8600000000000012</v>
      </c>
    </row>
    <row r="418" spans="1:22" x14ac:dyDescent="0.2">
      <c r="A418" s="129" t="s">
        <v>194</v>
      </c>
      <c r="B418" s="129" t="s">
        <v>194</v>
      </c>
      <c r="C418" s="130">
        <v>44334.37500605324</v>
      </c>
      <c r="D418" s="130">
        <v>555.54999999999995</v>
      </c>
      <c r="E418" s="129" t="s">
        <v>195</v>
      </c>
      <c r="F418" s="129" t="s">
        <v>196</v>
      </c>
      <c r="G418" s="129" t="s">
        <v>198</v>
      </c>
      <c r="H418" s="130"/>
      <c r="J418" s="133">
        <v>529.09</v>
      </c>
      <c r="K418" s="133">
        <v>8.1199999999999992</v>
      </c>
      <c r="L418" s="133">
        <v>3.06</v>
      </c>
      <c r="M418" s="133">
        <v>0.8</v>
      </c>
      <c r="N418" s="119">
        <f t="shared" si="19"/>
        <v>541.06999999999994</v>
      </c>
      <c r="O418" s="117">
        <f t="shared" si="20"/>
        <v>14.480000000000018</v>
      </c>
      <c r="Q418" s="131"/>
      <c r="R418" s="133">
        <v>7.86</v>
      </c>
      <c r="S418" s="133">
        <v>0.12</v>
      </c>
      <c r="T418" s="133">
        <v>7.0000000000000007E-2</v>
      </c>
      <c r="U418" s="133">
        <v>0.02</v>
      </c>
      <c r="V418" s="119">
        <f t="shared" si="18"/>
        <v>8.07</v>
      </c>
    </row>
    <row r="419" spans="1:22" x14ac:dyDescent="0.2">
      <c r="A419" s="129" t="s">
        <v>194</v>
      </c>
      <c r="B419" s="129" t="s">
        <v>194</v>
      </c>
      <c r="C419" s="130">
        <v>44334.416672719904</v>
      </c>
      <c r="D419" s="130">
        <v>566.44600000000003</v>
      </c>
      <c r="E419" s="129" t="s">
        <v>195</v>
      </c>
      <c r="F419" s="129" t="s">
        <v>196</v>
      </c>
      <c r="G419" s="129" t="s">
        <v>198</v>
      </c>
      <c r="H419" s="130"/>
      <c r="J419" s="133">
        <v>536.58000000000004</v>
      </c>
      <c r="K419" s="133">
        <v>8.2799999999999994</v>
      </c>
      <c r="L419" s="133">
        <v>3.11</v>
      </c>
      <c r="M419" s="133">
        <v>0.8</v>
      </c>
      <c r="N419" s="119">
        <f t="shared" si="19"/>
        <v>548.77</v>
      </c>
      <c r="O419" s="117">
        <f t="shared" si="20"/>
        <v>17.676000000000045</v>
      </c>
      <c r="Q419" s="131"/>
      <c r="R419" s="133">
        <v>7.81</v>
      </c>
      <c r="S419" s="133">
        <v>0.12</v>
      </c>
      <c r="T419" s="133">
        <v>7.0000000000000007E-2</v>
      </c>
      <c r="U419" s="133">
        <v>0.02</v>
      </c>
      <c r="V419" s="119">
        <f t="shared" si="18"/>
        <v>8.02</v>
      </c>
    </row>
    <row r="420" spans="1:22" x14ac:dyDescent="0.2">
      <c r="A420" s="129" t="s">
        <v>194</v>
      </c>
      <c r="B420" s="129" t="s">
        <v>194</v>
      </c>
      <c r="C420" s="130">
        <v>44334.458339386576</v>
      </c>
      <c r="D420" s="130">
        <v>579.16600000000005</v>
      </c>
      <c r="E420" s="129" t="s">
        <v>195</v>
      </c>
      <c r="F420" s="129" t="s">
        <v>196</v>
      </c>
      <c r="G420" s="129" t="s">
        <v>198</v>
      </c>
      <c r="H420" s="130"/>
      <c r="J420" s="133">
        <v>552.70000000000005</v>
      </c>
      <c r="K420" s="133">
        <v>8.4700000000000006</v>
      </c>
      <c r="L420" s="133">
        <v>3.08</v>
      </c>
      <c r="M420" s="133">
        <v>0.81</v>
      </c>
      <c r="N420" s="119">
        <f t="shared" si="19"/>
        <v>565.06000000000006</v>
      </c>
      <c r="O420" s="117">
        <f t="shared" si="20"/>
        <v>14.105999999999995</v>
      </c>
      <c r="Q420" s="131"/>
      <c r="R420" s="133">
        <v>8.16</v>
      </c>
      <c r="S420" s="133">
        <v>0.12</v>
      </c>
      <c r="T420" s="133">
        <v>7.0000000000000007E-2</v>
      </c>
      <c r="U420" s="133">
        <v>0.02</v>
      </c>
      <c r="V420" s="119">
        <f t="shared" si="18"/>
        <v>8.3699999999999992</v>
      </c>
    </row>
    <row r="421" spans="1:22" x14ac:dyDescent="0.2">
      <c r="A421" s="129" t="s">
        <v>194</v>
      </c>
      <c r="B421" s="129" t="s">
        <v>194</v>
      </c>
      <c r="C421" s="130">
        <v>44334.50000605324</v>
      </c>
      <c r="D421" s="130">
        <v>587.22799999999995</v>
      </c>
      <c r="E421" s="129" t="s">
        <v>195</v>
      </c>
      <c r="F421" s="129" t="s">
        <v>196</v>
      </c>
      <c r="G421" s="129" t="s">
        <v>198</v>
      </c>
      <c r="H421" s="130"/>
      <c r="J421" s="133">
        <v>567.54999999999995</v>
      </c>
      <c r="K421" s="133">
        <v>8.6999999999999993</v>
      </c>
      <c r="L421" s="133">
        <v>2.95</v>
      </c>
      <c r="M421" s="133">
        <v>0.81</v>
      </c>
      <c r="N421" s="119">
        <f t="shared" si="19"/>
        <v>580.01</v>
      </c>
      <c r="O421" s="117">
        <f t="shared" si="20"/>
        <v>7.2179999999999609</v>
      </c>
      <c r="Q421" s="131"/>
      <c r="R421" s="133">
        <v>8.56</v>
      </c>
      <c r="S421" s="133">
        <v>0.13</v>
      </c>
      <c r="T421" s="133">
        <v>7.0000000000000007E-2</v>
      </c>
      <c r="U421" s="133">
        <v>0.02</v>
      </c>
      <c r="V421" s="119">
        <f t="shared" si="18"/>
        <v>8.7800000000000011</v>
      </c>
    </row>
    <row r="422" spans="1:22" x14ac:dyDescent="0.2">
      <c r="A422" s="129" t="s">
        <v>194</v>
      </c>
      <c r="B422" s="129" t="s">
        <v>194</v>
      </c>
      <c r="C422" s="130">
        <v>44334.541672719904</v>
      </c>
      <c r="D422" s="130">
        <v>586.86199999999997</v>
      </c>
      <c r="E422" s="129" t="s">
        <v>195</v>
      </c>
      <c r="F422" s="129" t="s">
        <v>196</v>
      </c>
      <c r="G422" s="129" t="s">
        <v>198</v>
      </c>
      <c r="H422" s="130"/>
      <c r="I422" s="104"/>
      <c r="J422" s="133">
        <v>567.49</v>
      </c>
      <c r="K422" s="133">
        <v>8.4600000000000009</v>
      </c>
      <c r="L422" s="133">
        <v>2.97</v>
      </c>
      <c r="M422" s="133">
        <v>0.81</v>
      </c>
      <c r="N422" s="119">
        <f t="shared" si="19"/>
        <v>579.73</v>
      </c>
      <c r="O422" s="117">
        <f t="shared" si="20"/>
        <v>7.1319999999999482</v>
      </c>
      <c r="Q422" s="131"/>
      <c r="R422" s="133">
        <v>8.56</v>
      </c>
      <c r="S422" s="133">
        <v>0.13</v>
      </c>
      <c r="T422" s="133">
        <v>7.0000000000000007E-2</v>
      </c>
      <c r="U422" s="133">
        <v>0.02</v>
      </c>
      <c r="V422" s="119">
        <f t="shared" si="18"/>
        <v>8.7800000000000011</v>
      </c>
    </row>
    <row r="423" spans="1:22" x14ac:dyDescent="0.2">
      <c r="A423" s="129" t="s">
        <v>194</v>
      </c>
      <c r="B423" s="129" t="s">
        <v>194</v>
      </c>
      <c r="C423" s="130">
        <v>44334.583339386576</v>
      </c>
      <c r="D423" s="130">
        <v>598.44899999999996</v>
      </c>
      <c r="E423" s="129" t="s">
        <v>195</v>
      </c>
      <c r="F423" s="129" t="s">
        <v>196</v>
      </c>
      <c r="G423" s="129" t="s">
        <v>198</v>
      </c>
      <c r="H423" s="130"/>
      <c r="I423" s="104"/>
      <c r="J423" s="133">
        <v>585.41999999999996</v>
      </c>
      <c r="K423" s="133">
        <v>8.59</v>
      </c>
      <c r="L423" s="133">
        <v>2.93</v>
      </c>
      <c r="M423" s="133">
        <v>0.81</v>
      </c>
      <c r="N423" s="119">
        <f t="shared" si="19"/>
        <v>597.74999999999989</v>
      </c>
      <c r="O423" s="117">
        <f t="shared" si="20"/>
        <v>0.69900000000006912</v>
      </c>
      <c r="Q423" s="131"/>
      <c r="R423" s="133">
        <v>8.9499999999999993</v>
      </c>
      <c r="S423" s="133">
        <v>0.13</v>
      </c>
      <c r="T423" s="133">
        <v>7.0000000000000007E-2</v>
      </c>
      <c r="U423" s="133">
        <v>0.02</v>
      </c>
      <c r="V423" s="119">
        <f t="shared" si="18"/>
        <v>9.17</v>
      </c>
    </row>
    <row r="424" spans="1:22" x14ac:dyDescent="0.2">
      <c r="A424" s="129" t="s">
        <v>194</v>
      </c>
      <c r="B424" s="129" t="s">
        <v>194</v>
      </c>
      <c r="C424" s="130">
        <v>44334.62500605324</v>
      </c>
      <c r="D424" s="130">
        <v>615.83100000000002</v>
      </c>
      <c r="E424" s="129" t="s">
        <v>195</v>
      </c>
      <c r="F424" s="129" t="s">
        <v>196</v>
      </c>
      <c r="G424" s="129" t="s">
        <v>198</v>
      </c>
      <c r="H424" s="130"/>
      <c r="I424" s="104"/>
      <c r="J424" s="133">
        <v>602.16999999999996</v>
      </c>
      <c r="K424" s="133">
        <v>8.8000000000000007</v>
      </c>
      <c r="L424" s="133">
        <v>3.1</v>
      </c>
      <c r="M424" s="133">
        <v>0.8</v>
      </c>
      <c r="N424" s="119">
        <f t="shared" si="19"/>
        <v>614.86999999999989</v>
      </c>
      <c r="O424" s="117">
        <f t="shared" si="20"/>
        <v>0.96100000000012642</v>
      </c>
      <c r="Q424" s="131"/>
      <c r="R424" s="133">
        <v>9.36</v>
      </c>
      <c r="S424" s="133">
        <v>0.14000000000000001</v>
      </c>
      <c r="T424" s="133">
        <v>7.0000000000000007E-2</v>
      </c>
      <c r="U424" s="133">
        <v>0.02</v>
      </c>
      <c r="V424" s="119">
        <f t="shared" si="18"/>
        <v>9.59</v>
      </c>
    </row>
    <row r="425" spans="1:22" x14ac:dyDescent="0.2">
      <c r="A425" s="129" t="s">
        <v>194</v>
      </c>
      <c r="B425" s="129" t="s">
        <v>194</v>
      </c>
      <c r="C425" s="130">
        <v>44334.666672719904</v>
      </c>
      <c r="D425" s="130">
        <v>626.58799999999997</v>
      </c>
      <c r="E425" s="129" t="s">
        <v>195</v>
      </c>
      <c r="F425" s="129" t="s">
        <v>196</v>
      </c>
      <c r="G425" s="129" t="s">
        <v>198</v>
      </c>
      <c r="H425" s="130"/>
      <c r="I425" s="104"/>
      <c r="J425" s="133">
        <v>613.47</v>
      </c>
      <c r="K425" s="133">
        <v>8.8699999999999992</v>
      </c>
      <c r="L425" s="133">
        <v>3.05</v>
      </c>
      <c r="M425" s="133">
        <v>0.8</v>
      </c>
      <c r="N425" s="119">
        <f t="shared" si="19"/>
        <v>626.18999999999994</v>
      </c>
      <c r="O425" s="117">
        <f t="shared" si="20"/>
        <v>0.39800000000002456</v>
      </c>
      <c r="Q425" s="131"/>
      <c r="R425" s="133">
        <v>9.66</v>
      </c>
      <c r="S425" s="133">
        <v>0.14000000000000001</v>
      </c>
      <c r="T425" s="133">
        <v>7.0000000000000007E-2</v>
      </c>
      <c r="U425" s="133">
        <v>0.02</v>
      </c>
      <c r="V425" s="119">
        <f t="shared" si="18"/>
        <v>9.89</v>
      </c>
    </row>
    <row r="426" spans="1:22" x14ac:dyDescent="0.2">
      <c r="A426" s="129" t="s">
        <v>194</v>
      </c>
      <c r="B426" s="129" t="s">
        <v>194</v>
      </c>
      <c r="C426" s="130">
        <v>44334.708339386576</v>
      </c>
      <c r="D426" s="130">
        <v>644.56500000000005</v>
      </c>
      <c r="E426" s="129" t="s">
        <v>195</v>
      </c>
      <c r="F426" s="129" t="s">
        <v>196</v>
      </c>
      <c r="G426" s="129" t="s">
        <v>198</v>
      </c>
      <c r="H426" s="130"/>
      <c r="I426" s="104"/>
      <c r="J426" s="133">
        <v>631.02</v>
      </c>
      <c r="K426" s="133">
        <v>8.94</v>
      </c>
      <c r="L426" s="133">
        <v>2.9</v>
      </c>
      <c r="M426" s="133">
        <v>0.8</v>
      </c>
      <c r="N426" s="119">
        <f t="shared" si="19"/>
        <v>643.66</v>
      </c>
      <c r="O426" s="117">
        <f t="shared" si="20"/>
        <v>0.9050000000000864</v>
      </c>
      <c r="Q426" s="131"/>
      <c r="R426" s="133">
        <v>10.35</v>
      </c>
      <c r="S426" s="133">
        <v>0.15</v>
      </c>
      <c r="T426" s="133">
        <v>7.0000000000000007E-2</v>
      </c>
      <c r="U426" s="133">
        <v>0.02</v>
      </c>
      <c r="V426" s="119">
        <f t="shared" si="18"/>
        <v>10.59</v>
      </c>
    </row>
    <row r="427" spans="1:22" x14ac:dyDescent="0.2">
      <c r="A427" s="129" t="s">
        <v>194</v>
      </c>
      <c r="B427" s="129" t="s">
        <v>194</v>
      </c>
      <c r="C427" s="130">
        <v>44334.75000605324</v>
      </c>
      <c r="D427" s="130">
        <v>646.23800000000006</v>
      </c>
      <c r="E427" s="129" t="s">
        <v>195</v>
      </c>
      <c r="F427" s="129" t="s">
        <v>196</v>
      </c>
      <c r="G427" s="129" t="s">
        <v>198</v>
      </c>
      <c r="H427" s="130"/>
      <c r="J427" s="133">
        <v>616.89</v>
      </c>
      <c r="K427" s="133">
        <v>8.7200000000000006</v>
      </c>
      <c r="L427" s="133">
        <v>2.89</v>
      </c>
      <c r="M427" s="133">
        <v>0.8</v>
      </c>
      <c r="N427" s="119">
        <f t="shared" si="19"/>
        <v>629.29999999999995</v>
      </c>
      <c r="O427" s="117">
        <f t="shared" si="20"/>
        <v>16.938000000000102</v>
      </c>
      <c r="Q427" s="131"/>
      <c r="R427" s="133">
        <v>10.97</v>
      </c>
      <c r="S427" s="133">
        <v>0.15</v>
      </c>
      <c r="T427" s="133">
        <v>7.0000000000000007E-2</v>
      </c>
      <c r="U427" s="133">
        <v>0.02</v>
      </c>
      <c r="V427" s="119">
        <f t="shared" si="18"/>
        <v>11.21</v>
      </c>
    </row>
    <row r="428" spans="1:22" x14ac:dyDescent="0.2">
      <c r="A428" s="129" t="s">
        <v>194</v>
      </c>
      <c r="B428" s="129" t="s">
        <v>194</v>
      </c>
      <c r="C428" s="130">
        <v>44334.791672719904</v>
      </c>
      <c r="D428" s="130">
        <v>637.64099999999996</v>
      </c>
      <c r="E428" s="129" t="s">
        <v>195</v>
      </c>
      <c r="F428" s="129" t="s">
        <v>196</v>
      </c>
      <c r="G428" s="129" t="s">
        <v>198</v>
      </c>
      <c r="H428" s="130"/>
      <c r="J428" s="133">
        <v>615.27</v>
      </c>
      <c r="K428" s="133">
        <v>8.81</v>
      </c>
      <c r="L428" s="133">
        <v>2.78</v>
      </c>
      <c r="M428" s="133">
        <v>0.8</v>
      </c>
      <c r="N428" s="119">
        <f t="shared" si="19"/>
        <v>627.65999999999985</v>
      </c>
      <c r="O428" s="117">
        <f t="shared" si="20"/>
        <v>9.9810000000001082</v>
      </c>
      <c r="Q428" s="131"/>
      <c r="R428" s="133">
        <v>11.14</v>
      </c>
      <c r="S428" s="133">
        <v>0.16</v>
      </c>
      <c r="T428" s="133">
        <v>7.0000000000000007E-2</v>
      </c>
      <c r="U428" s="133">
        <v>0.02</v>
      </c>
      <c r="V428" s="119">
        <f t="shared" si="18"/>
        <v>11.39</v>
      </c>
    </row>
    <row r="429" spans="1:22" x14ac:dyDescent="0.2">
      <c r="A429" s="129" t="s">
        <v>194</v>
      </c>
      <c r="B429" s="129" t="s">
        <v>194</v>
      </c>
      <c r="C429" s="130">
        <v>44334.833339386576</v>
      </c>
      <c r="D429" s="130">
        <v>634.245</v>
      </c>
      <c r="E429" s="129" t="s">
        <v>195</v>
      </c>
      <c r="F429" s="129" t="s">
        <v>196</v>
      </c>
      <c r="G429" s="129" t="s">
        <v>198</v>
      </c>
      <c r="H429" s="130"/>
      <c r="J429" s="133">
        <v>621.61</v>
      </c>
      <c r="K429" s="133">
        <v>8.92</v>
      </c>
      <c r="L429" s="133">
        <v>2.77</v>
      </c>
      <c r="M429" s="133">
        <v>0.8</v>
      </c>
      <c r="N429" s="119">
        <f t="shared" si="19"/>
        <v>634.09999999999991</v>
      </c>
      <c r="O429" s="117">
        <f t="shared" si="20"/>
        <v>0.1450000000000955</v>
      </c>
      <c r="Q429" s="131"/>
      <c r="R429" s="133">
        <v>10.94</v>
      </c>
      <c r="S429" s="133">
        <v>0.16</v>
      </c>
      <c r="T429" s="133">
        <v>7.0000000000000007E-2</v>
      </c>
      <c r="U429" s="133">
        <v>0.02</v>
      </c>
      <c r="V429" s="119">
        <f t="shared" si="18"/>
        <v>11.19</v>
      </c>
    </row>
    <row r="430" spans="1:22" x14ac:dyDescent="0.2">
      <c r="A430" s="129" t="s">
        <v>194</v>
      </c>
      <c r="B430" s="129" t="s">
        <v>194</v>
      </c>
      <c r="C430" s="130">
        <v>44334.87500605324</v>
      </c>
      <c r="D430" s="130">
        <v>630.09900000000005</v>
      </c>
      <c r="E430" s="129" t="s">
        <v>195</v>
      </c>
      <c r="F430" s="129" t="s">
        <v>196</v>
      </c>
      <c r="G430" s="129" t="s">
        <v>198</v>
      </c>
      <c r="H430" s="130"/>
      <c r="J430" s="133">
        <v>617.30999999999995</v>
      </c>
      <c r="K430" s="133">
        <v>8.84</v>
      </c>
      <c r="L430" s="133">
        <v>2.92</v>
      </c>
      <c r="M430" s="133">
        <v>0.79</v>
      </c>
      <c r="N430" s="119">
        <f t="shared" si="19"/>
        <v>629.8599999999999</v>
      </c>
      <c r="O430" s="117">
        <f t="shared" si="20"/>
        <v>0.23900000000014643</v>
      </c>
      <c r="Q430" s="131"/>
      <c r="R430" s="133">
        <v>10.65</v>
      </c>
      <c r="S430" s="133">
        <v>0.15</v>
      </c>
      <c r="T430" s="133">
        <v>7.0000000000000007E-2</v>
      </c>
      <c r="U430" s="133">
        <v>0.02</v>
      </c>
      <c r="V430" s="119">
        <f t="shared" si="18"/>
        <v>10.89</v>
      </c>
    </row>
    <row r="431" spans="1:22" x14ac:dyDescent="0.2">
      <c r="A431" s="129" t="s">
        <v>194</v>
      </c>
      <c r="B431" s="129" t="s">
        <v>194</v>
      </c>
      <c r="C431" s="130">
        <v>44334.916672719904</v>
      </c>
      <c r="D431" s="130">
        <v>630.33699999999999</v>
      </c>
      <c r="E431" s="129" t="s">
        <v>195</v>
      </c>
      <c r="F431" s="129" t="s">
        <v>196</v>
      </c>
      <c r="G431" s="129" t="s">
        <v>198</v>
      </c>
      <c r="H431" s="130"/>
      <c r="J431" s="133">
        <v>617.58000000000004</v>
      </c>
      <c r="K431" s="133">
        <v>8.76</v>
      </c>
      <c r="L431" s="133">
        <v>3.04</v>
      </c>
      <c r="M431" s="133">
        <v>0.81</v>
      </c>
      <c r="N431" s="119">
        <f t="shared" si="19"/>
        <v>630.18999999999994</v>
      </c>
      <c r="O431" s="117">
        <f t="shared" si="20"/>
        <v>0.1470000000000482</v>
      </c>
      <c r="Q431" s="131"/>
      <c r="R431" s="133">
        <v>10.75</v>
      </c>
      <c r="S431" s="133">
        <v>0.15</v>
      </c>
      <c r="T431" s="133">
        <v>0.08</v>
      </c>
      <c r="U431" s="133">
        <v>0.02</v>
      </c>
      <c r="V431" s="119">
        <f t="shared" si="18"/>
        <v>11</v>
      </c>
    </row>
    <row r="432" spans="1:22" x14ac:dyDescent="0.2">
      <c r="A432" s="129" t="s">
        <v>194</v>
      </c>
      <c r="B432" s="129" t="s">
        <v>194</v>
      </c>
      <c r="C432" s="130">
        <v>44334.958339386576</v>
      </c>
      <c r="D432" s="130">
        <v>590.21799999999996</v>
      </c>
      <c r="E432" s="129" t="s">
        <v>195</v>
      </c>
      <c r="F432" s="129" t="s">
        <v>196</v>
      </c>
      <c r="G432" s="129" t="s">
        <v>198</v>
      </c>
      <c r="H432" s="130"/>
      <c r="J432" s="133">
        <v>577.91999999999996</v>
      </c>
      <c r="K432" s="133">
        <v>8.0399999999999991</v>
      </c>
      <c r="L432" s="133">
        <v>3.03</v>
      </c>
      <c r="M432" s="133">
        <v>0.82</v>
      </c>
      <c r="N432" s="119">
        <f t="shared" si="19"/>
        <v>589.80999999999995</v>
      </c>
      <c r="O432" s="117">
        <f t="shared" si="20"/>
        <v>0.40800000000001546</v>
      </c>
      <c r="Q432" s="131"/>
      <c r="R432" s="133">
        <v>10.26</v>
      </c>
      <c r="S432" s="133">
        <v>0.14000000000000001</v>
      </c>
      <c r="T432" s="133">
        <v>0.08</v>
      </c>
      <c r="U432" s="133">
        <v>0.02</v>
      </c>
      <c r="V432" s="119">
        <f t="shared" si="18"/>
        <v>10.5</v>
      </c>
    </row>
    <row r="433" spans="1:22" x14ac:dyDescent="0.2">
      <c r="A433" s="129" t="s">
        <v>194</v>
      </c>
      <c r="B433" s="129" t="s">
        <v>194</v>
      </c>
      <c r="C433" s="130">
        <v>44335.00000605324</v>
      </c>
      <c r="D433" s="130">
        <v>544.42100000000005</v>
      </c>
      <c r="E433" s="129" t="s">
        <v>195</v>
      </c>
      <c r="F433" s="129" t="s">
        <v>196</v>
      </c>
      <c r="G433" s="129" t="s">
        <v>198</v>
      </c>
      <c r="H433" s="130"/>
      <c r="J433" s="133">
        <v>529.85</v>
      </c>
      <c r="K433" s="133">
        <v>7.2</v>
      </c>
      <c r="L433" s="133">
        <v>2.98</v>
      </c>
      <c r="M433" s="133">
        <v>0.82</v>
      </c>
      <c r="N433" s="119">
        <f t="shared" si="19"/>
        <v>540.85000000000014</v>
      </c>
      <c r="O433" s="117">
        <f t="shared" si="20"/>
        <v>3.5709999999999127</v>
      </c>
      <c r="Q433" s="131"/>
      <c r="R433" s="133">
        <v>9.3000000000000007</v>
      </c>
      <c r="S433" s="133">
        <v>0.13</v>
      </c>
      <c r="T433" s="133">
        <v>0.08</v>
      </c>
      <c r="U433" s="133">
        <v>0.02</v>
      </c>
      <c r="V433" s="119">
        <f t="shared" si="18"/>
        <v>9.5300000000000011</v>
      </c>
    </row>
    <row r="434" spans="1:22" x14ac:dyDescent="0.2">
      <c r="A434" s="129" t="s">
        <v>194</v>
      </c>
      <c r="B434" s="129" t="s">
        <v>194</v>
      </c>
      <c r="C434" s="130">
        <v>44335.041672719904</v>
      </c>
      <c r="D434" s="130">
        <v>511.48700000000002</v>
      </c>
      <c r="E434" s="129" t="s">
        <v>195</v>
      </c>
      <c r="F434" s="129" t="s">
        <v>196</v>
      </c>
      <c r="G434" s="129" t="s">
        <v>198</v>
      </c>
      <c r="H434" s="130"/>
      <c r="J434" s="133">
        <v>487.4</v>
      </c>
      <c r="K434" s="133">
        <v>6.54</v>
      </c>
      <c r="L434" s="133">
        <v>2.92</v>
      </c>
      <c r="M434" s="133">
        <v>0.8</v>
      </c>
      <c r="N434" s="119">
        <f t="shared" si="19"/>
        <v>497.66</v>
      </c>
      <c r="O434" s="117">
        <f t="shared" si="20"/>
        <v>13.826999999999998</v>
      </c>
      <c r="Q434" s="131"/>
      <c r="R434" s="133">
        <v>9.0299999999999994</v>
      </c>
      <c r="S434" s="133">
        <v>0.12</v>
      </c>
      <c r="T434" s="133">
        <v>0.08</v>
      </c>
      <c r="U434" s="133">
        <v>0.02</v>
      </c>
      <c r="V434" s="119">
        <f t="shared" si="18"/>
        <v>9.2499999999999982</v>
      </c>
    </row>
    <row r="435" spans="1:22" x14ac:dyDescent="0.2">
      <c r="A435" s="129" t="s">
        <v>194</v>
      </c>
      <c r="B435" s="129" t="s">
        <v>194</v>
      </c>
      <c r="C435" s="130">
        <v>44335.083339386576</v>
      </c>
      <c r="D435" s="130">
        <v>487.05599999999998</v>
      </c>
      <c r="E435" s="129" t="s">
        <v>195</v>
      </c>
      <c r="F435" s="129" t="s">
        <v>196</v>
      </c>
      <c r="G435" s="129" t="s">
        <v>198</v>
      </c>
      <c r="H435" s="130"/>
      <c r="J435" s="133">
        <v>476.9</v>
      </c>
      <c r="K435" s="133">
        <v>6.09</v>
      </c>
      <c r="L435" s="133">
        <v>2.96</v>
      </c>
      <c r="M435" s="133">
        <v>0.8</v>
      </c>
      <c r="N435" s="119">
        <f t="shared" si="19"/>
        <v>486.74999999999994</v>
      </c>
      <c r="O435" s="117">
        <f t="shared" si="20"/>
        <v>0.30600000000004002</v>
      </c>
      <c r="Q435" s="131"/>
      <c r="R435" s="133">
        <v>7.98</v>
      </c>
      <c r="S435" s="133">
        <v>0.1</v>
      </c>
      <c r="T435" s="133">
        <v>0.08</v>
      </c>
      <c r="U435" s="133">
        <v>0.02</v>
      </c>
      <c r="V435" s="119">
        <f t="shared" si="18"/>
        <v>8.18</v>
      </c>
    </row>
    <row r="436" spans="1:22" x14ac:dyDescent="0.2">
      <c r="A436" s="129" t="s">
        <v>194</v>
      </c>
      <c r="B436" s="129" t="s">
        <v>194</v>
      </c>
      <c r="C436" s="130">
        <v>44335.12500605324</v>
      </c>
      <c r="D436" s="130">
        <v>476.92399999999998</v>
      </c>
      <c r="E436" s="129" t="s">
        <v>195</v>
      </c>
      <c r="F436" s="129" t="s">
        <v>196</v>
      </c>
      <c r="G436" s="129" t="s">
        <v>198</v>
      </c>
      <c r="H436" s="130"/>
      <c r="J436" s="133">
        <v>466.84</v>
      </c>
      <c r="K436" s="133">
        <v>6</v>
      </c>
      <c r="L436" s="133">
        <v>3</v>
      </c>
      <c r="M436" s="133">
        <v>0.8</v>
      </c>
      <c r="N436" s="119">
        <f t="shared" si="19"/>
        <v>476.64</v>
      </c>
      <c r="O436" s="117">
        <f t="shared" si="20"/>
        <v>0.28399999999999181</v>
      </c>
      <c r="Q436" s="131"/>
      <c r="R436" s="133">
        <v>7.8</v>
      </c>
      <c r="S436" s="133">
        <v>0.1</v>
      </c>
      <c r="T436" s="133">
        <v>0.08</v>
      </c>
      <c r="U436" s="133">
        <v>0.02</v>
      </c>
      <c r="V436" s="119">
        <f t="shared" si="18"/>
        <v>7.9999999999999991</v>
      </c>
    </row>
    <row r="437" spans="1:22" x14ac:dyDescent="0.2">
      <c r="A437" s="129" t="s">
        <v>194</v>
      </c>
      <c r="B437" s="129" t="s">
        <v>194</v>
      </c>
      <c r="C437" s="130">
        <v>44335.166672719904</v>
      </c>
      <c r="D437" s="130">
        <v>470.27699999999999</v>
      </c>
      <c r="E437" s="129" t="s">
        <v>195</v>
      </c>
      <c r="F437" s="129" t="s">
        <v>196</v>
      </c>
      <c r="G437" s="129" t="s">
        <v>198</v>
      </c>
      <c r="H437" s="130"/>
      <c r="J437" s="133">
        <v>460.07</v>
      </c>
      <c r="K437" s="133">
        <v>6.12</v>
      </c>
      <c r="L437" s="133">
        <v>3.08</v>
      </c>
      <c r="M437" s="133">
        <v>0.8</v>
      </c>
      <c r="N437" s="119">
        <f t="shared" si="19"/>
        <v>470.07</v>
      </c>
      <c r="O437" s="117">
        <f t="shared" si="20"/>
        <v>0.20699999999999363</v>
      </c>
      <c r="Q437" s="131"/>
      <c r="R437" s="133">
        <v>7.29</v>
      </c>
      <c r="S437" s="133">
        <v>0.1</v>
      </c>
      <c r="T437" s="133">
        <v>0.08</v>
      </c>
      <c r="U437" s="133">
        <v>0.02</v>
      </c>
      <c r="V437" s="119">
        <f t="shared" si="18"/>
        <v>7.4899999999999993</v>
      </c>
    </row>
    <row r="438" spans="1:22" x14ac:dyDescent="0.2">
      <c r="A438" s="129" t="s">
        <v>194</v>
      </c>
      <c r="B438" s="129" t="s">
        <v>194</v>
      </c>
      <c r="C438" s="130">
        <v>44335.208339386576</v>
      </c>
      <c r="D438" s="130">
        <v>471.44099999999997</v>
      </c>
      <c r="E438" s="129" t="s">
        <v>195</v>
      </c>
      <c r="F438" s="129" t="s">
        <v>196</v>
      </c>
      <c r="G438" s="129" t="s">
        <v>198</v>
      </c>
      <c r="H438" s="130"/>
      <c r="J438" s="133">
        <v>461.3</v>
      </c>
      <c r="K438" s="133">
        <v>6.13</v>
      </c>
      <c r="L438" s="133">
        <v>3.08</v>
      </c>
      <c r="M438" s="133">
        <v>0.8</v>
      </c>
      <c r="N438" s="119">
        <f t="shared" si="19"/>
        <v>471.31</v>
      </c>
      <c r="O438" s="117">
        <f t="shared" si="20"/>
        <v>0.13099999999997181</v>
      </c>
      <c r="Q438" s="131"/>
      <c r="R438" s="133">
        <v>7.3</v>
      </c>
      <c r="S438" s="133">
        <v>0.1</v>
      </c>
      <c r="T438" s="133">
        <v>0.08</v>
      </c>
      <c r="U438" s="133">
        <v>0.02</v>
      </c>
      <c r="V438" s="119">
        <f t="shared" si="18"/>
        <v>7.4999999999999991</v>
      </c>
    </row>
    <row r="439" spans="1:22" x14ac:dyDescent="0.2">
      <c r="A439" s="129" t="s">
        <v>194</v>
      </c>
      <c r="B439" s="129" t="s">
        <v>194</v>
      </c>
      <c r="C439" s="130">
        <v>44335.25000605324</v>
      </c>
      <c r="D439" s="130">
        <v>483.06700000000001</v>
      </c>
      <c r="E439" s="129" t="s">
        <v>195</v>
      </c>
      <c r="F439" s="129" t="s">
        <v>196</v>
      </c>
      <c r="G439" s="129" t="s">
        <v>198</v>
      </c>
      <c r="H439" s="130"/>
      <c r="J439" s="133">
        <v>472.84</v>
      </c>
      <c r="K439" s="133">
        <v>6.27</v>
      </c>
      <c r="L439" s="133">
        <v>3.02</v>
      </c>
      <c r="M439" s="133">
        <v>0.81</v>
      </c>
      <c r="N439" s="119">
        <f t="shared" si="19"/>
        <v>482.93999999999994</v>
      </c>
      <c r="O439" s="117">
        <f t="shared" si="20"/>
        <v>0.12700000000006639</v>
      </c>
      <c r="Q439" s="131"/>
      <c r="R439" s="133">
        <v>7.5</v>
      </c>
      <c r="S439" s="133">
        <v>0.1</v>
      </c>
      <c r="T439" s="133">
        <v>7.0000000000000007E-2</v>
      </c>
      <c r="U439" s="133">
        <v>0.02</v>
      </c>
      <c r="V439" s="119">
        <f t="shared" si="18"/>
        <v>7.6899999999999995</v>
      </c>
    </row>
    <row r="440" spans="1:22" x14ac:dyDescent="0.2">
      <c r="A440" s="129" t="s">
        <v>194</v>
      </c>
      <c r="B440" s="129" t="s">
        <v>194</v>
      </c>
      <c r="C440" s="130">
        <v>44335.291672719904</v>
      </c>
      <c r="D440" s="130">
        <v>506.005</v>
      </c>
      <c r="E440" s="129" t="s">
        <v>195</v>
      </c>
      <c r="F440" s="129" t="s">
        <v>196</v>
      </c>
      <c r="G440" s="129" t="s">
        <v>198</v>
      </c>
      <c r="H440" s="130"/>
      <c r="J440" s="133">
        <v>495.36</v>
      </c>
      <c r="K440" s="133">
        <v>6.68</v>
      </c>
      <c r="L440" s="133">
        <v>2.9</v>
      </c>
      <c r="M440" s="133">
        <v>0.8</v>
      </c>
      <c r="N440" s="119">
        <f t="shared" si="19"/>
        <v>505.74</v>
      </c>
      <c r="O440" s="117">
        <f t="shared" si="20"/>
        <v>0.26499999999998636</v>
      </c>
      <c r="Q440" s="131"/>
      <c r="R440" s="133">
        <v>7.38</v>
      </c>
      <c r="S440" s="133">
        <v>0.1</v>
      </c>
      <c r="T440" s="133">
        <v>7.0000000000000007E-2</v>
      </c>
      <c r="U440" s="133">
        <v>0.02</v>
      </c>
      <c r="V440" s="119">
        <f t="shared" si="18"/>
        <v>7.5699999999999994</v>
      </c>
    </row>
    <row r="441" spans="1:22" x14ac:dyDescent="0.2">
      <c r="A441" s="129" t="s">
        <v>194</v>
      </c>
      <c r="B441" s="129" t="s">
        <v>194</v>
      </c>
      <c r="C441" s="130">
        <v>44335.333339386576</v>
      </c>
      <c r="D441" s="130">
        <v>539.08699999999999</v>
      </c>
      <c r="E441" s="129" t="s">
        <v>195</v>
      </c>
      <c r="F441" s="129" t="s">
        <v>196</v>
      </c>
      <c r="G441" s="129" t="s">
        <v>198</v>
      </c>
      <c r="H441" s="130"/>
      <c r="J441" s="133">
        <v>527.48</v>
      </c>
      <c r="K441" s="133">
        <v>7.44</v>
      </c>
      <c r="L441" s="133">
        <v>2.96</v>
      </c>
      <c r="M441" s="133">
        <v>0.8</v>
      </c>
      <c r="N441" s="119">
        <f t="shared" si="19"/>
        <v>538.68000000000006</v>
      </c>
      <c r="O441" s="117">
        <f t="shared" si="20"/>
        <v>0.40699999999992542</v>
      </c>
      <c r="Q441" s="131"/>
      <c r="R441" s="133">
        <v>7.69</v>
      </c>
      <c r="S441" s="133">
        <v>0.11</v>
      </c>
      <c r="T441" s="133">
        <v>7.0000000000000007E-2</v>
      </c>
      <c r="U441" s="133">
        <v>0.02</v>
      </c>
      <c r="V441" s="119">
        <f t="shared" si="18"/>
        <v>7.8900000000000006</v>
      </c>
    </row>
    <row r="442" spans="1:22" x14ac:dyDescent="0.2">
      <c r="A442" s="129" t="s">
        <v>194</v>
      </c>
      <c r="B442" s="129" t="s">
        <v>194</v>
      </c>
      <c r="C442" s="130">
        <v>44335.37500605324</v>
      </c>
      <c r="D442" s="130">
        <v>551.69100000000003</v>
      </c>
      <c r="E442" s="129" t="s">
        <v>195</v>
      </c>
      <c r="F442" s="129" t="s">
        <v>196</v>
      </c>
      <c r="G442" s="129" t="s">
        <v>198</v>
      </c>
      <c r="H442" s="130"/>
      <c r="J442" s="133">
        <v>539.54</v>
      </c>
      <c r="K442" s="133">
        <v>7.98</v>
      </c>
      <c r="L442" s="133">
        <v>3.09</v>
      </c>
      <c r="M442" s="133">
        <v>0.8</v>
      </c>
      <c r="N442" s="119">
        <f t="shared" si="19"/>
        <v>551.41</v>
      </c>
      <c r="O442" s="117">
        <f t="shared" si="20"/>
        <v>0.28100000000006276</v>
      </c>
      <c r="Q442" s="131"/>
      <c r="R442" s="133">
        <v>7.57</v>
      </c>
      <c r="S442" s="133">
        <v>0.11</v>
      </c>
      <c r="T442" s="133">
        <v>7.0000000000000007E-2</v>
      </c>
      <c r="U442" s="133">
        <v>0.02</v>
      </c>
      <c r="V442" s="119">
        <f t="shared" si="18"/>
        <v>7.7700000000000005</v>
      </c>
    </row>
    <row r="443" spans="1:22" x14ac:dyDescent="0.2">
      <c r="A443" s="129" t="s">
        <v>194</v>
      </c>
      <c r="B443" s="129" t="s">
        <v>194</v>
      </c>
      <c r="C443" s="130">
        <v>44335.416672719904</v>
      </c>
      <c r="D443" s="130">
        <v>571.14499999999998</v>
      </c>
      <c r="E443" s="129" t="s">
        <v>195</v>
      </c>
      <c r="F443" s="129" t="s">
        <v>196</v>
      </c>
      <c r="G443" s="129" t="s">
        <v>198</v>
      </c>
      <c r="H443" s="130"/>
      <c r="J443" s="133">
        <v>559.04</v>
      </c>
      <c r="K443" s="133">
        <v>8.02</v>
      </c>
      <c r="L443" s="133">
        <v>3.21</v>
      </c>
      <c r="M443" s="133">
        <v>0.8</v>
      </c>
      <c r="N443" s="119">
        <f t="shared" si="19"/>
        <v>571.06999999999994</v>
      </c>
      <c r="O443" s="117">
        <f t="shared" si="20"/>
        <v>7.5000000000045475E-2</v>
      </c>
      <c r="Q443" s="131"/>
      <c r="R443" s="133">
        <v>8.18</v>
      </c>
      <c r="S443" s="133">
        <v>0.12</v>
      </c>
      <c r="T443" s="133">
        <v>7.0000000000000007E-2</v>
      </c>
      <c r="U443" s="133">
        <v>0.02</v>
      </c>
      <c r="V443" s="119">
        <f t="shared" si="18"/>
        <v>8.3899999999999988</v>
      </c>
    </row>
    <row r="444" spans="1:22" x14ac:dyDescent="0.2">
      <c r="A444" s="129" t="s">
        <v>194</v>
      </c>
      <c r="B444" s="129" t="s">
        <v>194</v>
      </c>
      <c r="C444" s="130">
        <v>44335.458339386576</v>
      </c>
      <c r="D444" s="130">
        <v>592.33799999999997</v>
      </c>
      <c r="E444" s="129" t="s">
        <v>195</v>
      </c>
      <c r="F444" s="129" t="s">
        <v>196</v>
      </c>
      <c r="G444" s="129" t="s">
        <v>198</v>
      </c>
      <c r="H444" s="130"/>
      <c r="J444" s="133">
        <v>579.53</v>
      </c>
      <c r="K444" s="133">
        <v>8.66</v>
      </c>
      <c r="L444" s="133">
        <v>3.22</v>
      </c>
      <c r="M444" s="133">
        <v>0.8</v>
      </c>
      <c r="N444" s="119">
        <f t="shared" si="19"/>
        <v>592.20999999999992</v>
      </c>
      <c r="O444" s="117">
        <f t="shared" si="20"/>
        <v>0.12800000000004275</v>
      </c>
      <c r="Q444" s="131"/>
      <c r="R444" s="133">
        <v>9.16</v>
      </c>
      <c r="S444" s="133">
        <v>0.14000000000000001</v>
      </c>
      <c r="T444" s="133">
        <v>0.08</v>
      </c>
      <c r="U444" s="133">
        <v>0.02</v>
      </c>
      <c r="V444" s="119">
        <f t="shared" si="18"/>
        <v>9.4</v>
      </c>
    </row>
    <row r="445" spans="1:22" x14ac:dyDescent="0.2">
      <c r="A445" s="129" t="s">
        <v>194</v>
      </c>
      <c r="B445" s="129" t="s">
        <v>194</v>
      </c>
      <c r="C445" s="130">
        <v>44335.50000605324</v>
      </c>
      <c r="D445" s="130">
        <v>622.23099999999999</v>
      </c>
      <c r="E445" s="129" t="s">
        <v>195</v>
      </c>
      <c r="F445" s="129" t="s">
        <v>196</v>
      </c>
      <c r="G445" s="129" t="s">
        <v>198</v>
      </c>
      <c r="H445" s="130"/>
      <c r="J445" s="133">
        <v>609.29</v>
      </c>
      <c r="K445" s="133">
        <v>8.89</v>
      </c>
      <c r="L445" s="133">
        <v>3.04</v>
      </c>
      <c r="M445" s="133">
        <v>0.81</v>
      </c>
      <c r="N445" s="119">
        <f t="shared" si="19"/>
        <v>622.02999999999986</v>
      </c>
      <c r="O445" s="117">
        <f t="shared" si="20"/>
        <v>0.20100000000013551</v>
      </c>
      <c r="Q445" s="131"/>
      <c r="R445" s="133">
        <v>9.94</v>
      </c>
      <c r="S445" s="133">
        <v>0.14000000000000001</v>
      </c>
      <c r="T445" s="133">
        <v>7.0000000000000007E-2</v>
      </c>
      <c r="U445" s="133">
        <v>0.02</v>
      </c>
      <c r="V445" s="119">
        <f t="shared" si="18"/>
        <v>10.17</v>
      </c>
    </row>
    <row r="446" spans="1:22" x14ac:dyDescent="0.2">
      <c r="A446" s="129" t="s">
        <v>194</v>
      </c>
      <c r="B446" s="129" t="s">
        <v>194</v>
      </c>
      <c r="C446" s="130">
        <v>44335.541672719904</v>
      </c>
      <c r="D446" s="130">
        <v>657.31899999999996</v>
      </c>
      <c r="E446" s="129" t="s">
        <v>195</v>
      </c>
      <c r="F446" s="129" t="s">
        <v>196</v>
      </c>
      <c r="G446" s="129" t="s">
        <v>198</v>
      </c>
      <c r="H446" s="130"/>
      <c r="J446" s="133">
        <v>644.08000000000004</v>
      </c>
      <c r="K446" s="133">
        <v>9.07</v>
      </c>
      <c r="L446" s="133">
        <v>3.06</v>
      </c>
      <c r="M446" s="133">
        <v>0.79</v>
      </c>
      <c r="N446" s="119">
        <f t="shared" si="19"/>
        <v>657</v>
      </c>
      <c r="O446" s="117">
        <f t="shared" si="20"/>
        <v>0.31899999999995998</v>
      </c>
      <c r="Q446" s="131"/>
      <c r="R446" s="133">
        <v>10.65</v>
      </c>
      <c r="S446" s="133">
        <v>0.15</v>
      </c>
      <c r="T446" s="133">
        <v>7.0000000000000007E-2</v>
      </c>
      <c r="U446" s="133">
        <v>0.02</v>
      </c>
      <c r="V446" s="119">
        <f t="shared" si="18"/>
        <v>10.89</v>
      </c>
    </row>
    <row r="447" spans="1:22" x14ac:dyDescent="0.2">
      <c r="A447" s="129" t="s">
        <v>194</v>
      </c>
      <c r="B447" s="129" t="s">
        <v>194</v>
      </c>
      <c r="C447" s="130">
        <v>44335.583339386576</v>
      </c>
      <c r="D447" s="130">
        <v>683.21799999999996</v>
      </c>
      <c r="E447" s="129" t="s">
        <v>195</v>
      </c>
      <c r="F447" s="129" t="s">
        <v>196</v>
      </c>
      <c r="G447" s="129" t="s">
        <v>198</v>
      </c>
      <c r="H447" s="130"/>
      <c r="J447" s="133">
        <v>668.92</v>
      </c>
      <c r="K447" s="133">
        <v>9.93</v>
      </c>
      <c r="L447" s="133">
        <v>3.03</v>
      </c>
      <c r="M447" s="133">
        <v>0.79</v>
      </c>
      <c r="N447" s="119">
        <f t="shared" si="19"/>
        <v>682.66999999999985</v>
      </c>
      <c r="O447" s="117">
        <f t="shared" si="20"/>
        <v>0.54800000000011551</v>
      </c>
      <c r="Q447" s="131"/>
      <c r="R447" s="133">
        <v>11.9</v>
      </c>
      <c r="S447" s="133">
        <v>0.18</v>
      </c>
      <c r="T447" s="133">
        <v>0.08</v>
      </c>
      <c r="U447" s="133">
        <v>0.02</v>
      </c>
      <c r="V447" s="119">
        <f t="shared" si="18"/>
        <v>12.18</v>
      </c>
    </row>
    <row r="448" spans="1:22" x14ac:dyDescent="0.2">
      <c r="A448" s="129" t="s">
        <v>194</v>
      </c>
      <c r="B448" s="129" t="s">
        <v>194</v>
      </c>
      <c r="C448" s="130">
        <v>44335.62500605324</v>
      </c>
      <c r="D448" s="130">
        <v>710.04200000000003</v>
      </c>
      <c r="E448" s="129" t="s">
        <v>195</v>
      </c>
      <c r="F448" s="129" t="s">
        <v>196</v>
      </c>
      <c r="G448" s="129" t="s">
        <v>198</v>
      </c>
      <c r="H448" s="130"/>
      <c r="J448" s="133">
        <v>695.26</v>
      </c>
      <c r="K448" s="133">
        <v>10.06</v>
      </c>
      <c r="L448" s="133">
        <v>3.13</v>
      </c>
      <c r="M448" s="133">
        <v>0.79</v>
      </c>
      <c r="N448" s="119">
        <f t="shared" si="19"/>
        <v>709.2399999999999</v>
      </c>
      <c r="O448" s="117">
        <f t="shared" si="20"/>
        <v>0.80200000000013461</v>
      </c>
      <c r="Q448" s="131"/>
      <c r="R448" s="133">
        <v>12.12</v>
      </c>
      <c r="S448" s="133">
        <v>0.17</v>
      </c>
      <c r="T448" s="133">
        <v>0.08</v>
      </c>
      <c r="U448" s="133">
        <v>0.02</v>
      </c>
      <c r="V448" s="119">
        <f t="shared" si="18"/>
        <v>12.389999999999999</v>
      </c>
    </row>
    <row r="449" spans="1:22" x14ac:dyDescent="0.2">
      <c r="A449" s="129" t="s">
        <v>194</v>
      </c>
      <c r="B449" s="129" t="s">
        <v>194</v>
      </c>
      <c r="C449" s="130">
        <v>44335.666672719904</v>
      </c>
      <c r="D449" s="130">
        <v>724.34100000000001</v>
      </c>
      <c r="E449" s="129" t="s">
        <v>195</v>
      </c>
      <c r="F449" s="129" t="s">
        <v>196</v>
      </c>
      <c r="G449" s="129" t="s">
        <v>198</v>
      </c>
      <c r="H449" s="130"/>
      <c r="J449" s="133">
        <v>709.45</v>
      </c>
      <c r="K449" s="133">
        <v>10.220000000000001</v>
      </c>
      <c r="L449" s="133">
        <v>3.28</v>
      </c>
      <c r="M449" s="133">
        <v>0.78</v>
      </c>
      <c r="N449" s="119">
        <f t="shared" si="19"/>
        <v>723.73</v>
      </c>
      <c r="O449" s="117">
        <f t="shared" si="20"/>
        <v>0.61099999999999</v>
      </c>
      <c r="Q449" s="131"/>
      <c r="R449" s="133">
        <v>12.91</v>
      </c>
      <c r="S449" s="133">
        <v>0.19</v>
      </c>
      <c r="T449" s="133">
        <v>0.08</v>
      </c>
      <c r="U449" s="133">
        <v>0.02</v>
      </c>
      <c r="V449" s="119">
        <f t="shared" si="18"/>
        <v>13.2</v>
      </c>
    </row>
    <row r="450" spans="1:22" x14ac:dyDescent="0.2">
      <c r="A450" s="129" t="s">
        <v>194</v>
      </c>
      <c r="B450" s="129" t="s">
        <v>194</v>
      </c>
      <c r="C450" s="130">
        <v>44335.708339386576</v>
      </c>
      <c r="D450" s="130">
        <v>729.25199999999995</v>
      </c>
      <c r="E450" s="129" t="s">
        <v>195</v>
      </c>
      <c r="F450" s="129" t="s">
        <v>196</v>
      </c>
      <c r="G450" s="129" t="s">
        <v>198</v>
      </c>
      <c r="H450" s="130"/>
      <c r="J450" s="133">
        <v>714.45</v>
      </c>
      <c r="K450" s="133">
        <v>10.57</v>
      </c>
      <c r="L450" s="133">
        <v>2.99</v>
      </c>
      <c r="M450" s="133">
        <v>0.79</v>
      </c>
      <c r="N450" s="119">
        <f t="shared" si="19"/>
        <v>728.80000000000007</v>
      </c>
      <c r="O450" s="117">
        <f t="shared" si="20"/>
        <v>0.45199999999988449</v>
      </c>
      <c r="Q450" s="131"/>
      <c r="R450" s="133">
        <v>13.11</v>
      </c>
      <c r="S450" s="133">
        <v>0.19</v>
      </c>
      <c r="T450" s="133">
        <v>0.08</v>
      </c>
      <c r="U450" s="133">
        <v>0.02</v>
      </c>
      <c r="V450" s="119">
        <f t="shared" ref="V450:V513" si="21">SUM(R450:U450)</f>
        <v>13.399999999999999</v>
      </c>
    </row>
    <row r="451" spans="1:22" x14ac:dyDescent="0.2">
      <c r="A451" s="129" t="s">
        <v>194</v>
      </c>
      <c r="B451" s="129" t="s">
        <v>194</v>
      </c>
      <c r="C451" s="130">
        <v>44335.75000605324</v>
      </c>
      <c r="D451" s="130">
        <v>736.07299999999998</v>
      </c>
      <c r="E451" s="129" t="s">
        <v>195</v>
      </c>
      <c r="F451" s="129" t="s">
        <v>196</v>
      </c>
      <c r="G451" s="129" t="s">
        <v>198</v>
      </c>
      <c r="H451" s="130"/>
      <c r="J451" s="133">
        <v>721.97</v>
      </c>
      <c r="K451" s="133">
        <v>10.44</v>
      </c>
      <c r="L451" s="133">
        <v>2.99</v>
      </c>
      <c r="M451" s="133">
        <v>0.79</v>
      </c>
      <c r="N451" s="119">
        <f t="shared" ref="N451:N514" si="22">SUM(J451:M451)</f>
        <v>736.19</v>
      </c>
      <c r="O451" s="117">
        <f t="shared" ref="O451:O514" si="23">D451-N451</f>
        <v>-0.11700000000007549</v>
      </c>
      <c r="Q451" s="131"/>
      <c r="R451" s="133">
        <v>13.51</v>
      </c>
      <c r="S451" s="133">
        <v>0.2</v>
      </c>
      <c r="T451" s="133">
        <v>0.08</v>
      </c>
      <c r="U451" s="133">
        <v>0.02</v>
      </c>
      <c r="V451" s="119">
        <f t="shared" si="21"/>
        <v>13.809999999999999</v>
      </c>
    </row>
    <row r="452" spans="1:22" x14ac:dyDescent="0.2">
      <c r="A452" s="129" t="s">
        <v>194</v>
      </c>
      <c r="B452" s="129" t="s">
        <v>194</v>
      </c>
      <c r="C452" s="130">
        <v>44335.791672719904</v>
      </c>
      <c r="D452" s="130">
        <v>723.80200000000002</v>
      </c>
      <c r="E452" s="129" t="s">
        <v>195</v>
      </c>
      <c r="F452" s="129" t="s">
        <v>196</v>
      </c>
      <c r="G452" s="129" t="s">
        <v>198</v>
      </c>
      <c r="H452" s="130"/>
      <c r="J452" s="133">
        <v>710</v>
      </c>
      <c r="K452" s="133">
        <v>10.44</v>
      </c>
      <c r="L452" s="133">
        <v>2.85</v>
      </c>
      <c r="M452" s="133">
        <v>0.8</v>
      </c>
      <c r="N452" s="119">
        <f t="shared" si="22"/>
        <v>724.09</v>
      </c>
      <c r="O452" s="117">
        <f t="shared" si="23"/>
        <v>-0.28800000000001091</v>
      </c>
      <c r="Q452" s="131"/>
      <c r="R452" s="133">
        <v>13.21</v>
      </c>
      <c r="S452" s="133">
        <v>0.19</v>
      </c>
      <c r="T452" s="133">
        <v>7.0000000000000007E-2</v>
      </c>
      <c r="U452" s="133">
        <v>0.02</v>
      </c>
      <c r="V452" s="119">
        <f t="shared" si="21"/>
        <v>13.49</v>
      </c>
    </row>
    <row r="453" spans="1:22" x14ac:dyDescent="0.2">
      <c r="A453" s="129" t="s">
        <v>194</v>
      </c>
      <c r="B453" s="129" t="s">
        <v>194</v>
      </c>
      <c r="C453" s="130">
        <v>44335.833339386576</v>
      </c>
      <c r="D453" s="130">
        <v>701.08100000000002</v>
      </c>
      <c r="E453" s="129" t="s">
        <v>195</v>
      </c>
      <c r="F453" s="129" t="s">
        <v>196</v>
      </c>
      <c r="G453" s="129" t="s">
        <v>198</v>
      </c>
      <c r="H453" s="130"/>
      <c r="J453" s="133">
        <v>687.24</v>
      </c>
      <c r="K453" s="133">
        <v>10.3</v>
      </c>
      <c r="L453" s="133">
        <v>2.85</v>
      </c>
      <c r="M453" s="133">
        <v>0.79</v>
      </c>
      <c r="N453" s="119">
        <f t="shared" si="22"/>
        <v>701.18</v>
      </c>
      <c r="O453" s="117">
        <f t="shared" si="23"/>
        <v>-9.8999999999932697E-2</v>
      </c>
      <c r="Q453" s="131"/>
      <c r="R453" s="133">
        <v>12.61</v>
      </c>
      <c r="S453" s="133">
        <v>0.19</v>
      </c>
      <c r="T453" s="133">
        <v>7.0000000000000007E-2</v>
      </c>
      <c r="U453" s="133">
        <v>0.02</v>
      </c>
      <c r="V453" s="119">
        <f t="shared" si="21"/>
        <v>12.889999999999999</v>
      </c>
    </row>
    <row r="454" spans="1:22" x14ac:dyDescent="0.2">
      <c r="A454" s="129" t="s">
        <v>194</v>
      </c>
      <c r="B454" s="129" t="s">
        <v>194</v>
      </c>
      <c r="C454" s="130">
        <v>44335.87500605324</v>
      </c>
      <c r="D454" s="130">
        <v>678.19100000000003</v>
      </c>
      <c r="E454" s="129" t="s">
        <v>195</v>
      </c>
      <c r="F454" s="129" t="s">
        <v>196</v>
      </c>
      <c r="G454" s="129" t="s">
        <v>198</v>
      </c>
      <c r="H454" s="130"/>
      <c r="J454" s="133">
        <v>664.51</v>
      </c>
      <c r="K454" s="133">
        <v>9.85</v>
      </c>
      <c r="L454" s="133">
        <v>3.04</v>
      </c>
      <c r="M454" s="133">
        <v>0.79</v>
      </c>
      <c r="N454" s="119">
        <f t="shared" si="22"/>
        <v>678.18999999999994</v>
      </c>
      <c r="O454" s="117">
        <f t="shared" si="23"/>
        <v>1.00000000009004E-3</v>
      </c>
      <c r="Q454" s="131"/>
      <c r="R454" s="133">
        <v>11.53</v>
      </c>
      <c r="S454" s="133">
        <v>0.17</v>
      </c>
      <c r="T454" s="133">
        <v>7.0000000000000007E-2</v>
      </c>
      <c r="U454" s="133">
        <v>0.02</v>
      </c>
      <c r="V454" s="119">
        <f t="shared" si="21"/>
        <v>11.79</v>
      </c>
    </row>
    <row r="455" spans="1:22" x14ac:dyDescent="0.2">
      <c r="A455" s="129" t="s">
        <v>194</v>
      </c>
      <c r="B455" s="129" t="s">
        <v>194</v>
      </c>
      <c r="C455" s="130">
        <v>44335.916672719904</v>
      </c>
      <c r="D455" s="130">
        <v>667.59699999999998</v>
      </c>
      <c r="E455" s="129" t="s">
        <v>195</v>
      </c>
      <c r="F455" s="129" t="s">
        <v>196</v>
      </c>
      <c r="G455" s="129" t="s">
        <v>198</v>
      </c>
      <c r="H455" s="130"/>
      <c r="J455" s="133">
        <v>654.08000000000004</v>
      </c>
      <c r="K455" s="133">
        <v>9.51</v>
      </c>
      <c r="L455" s="133">
        <v>3.11</v>
      </c>
      <c r="M455" s="133">
        <v>0.8</v>
      </c>
      <c r="N455" s="119">
        <f t="shared" si="22"/>
        <v>667.5</v>
      </c>
      <c r="O455" s="117">
        <f t="shared" si="23"/>
        <v>9.6999999999979991E-2</v>
      </c>
      <c r="Q455" s="131"/>
      <c r="R455" s="133">
        <v>11.63</v>
      </c>
      <c r="S455" s="133">
        <v>0.17</v>
      </c>
      <c r="T455" s="133">
        <v>0.08</v>
      </c>
      <c r="U455" s="133">
        <v>0.02</v>
      </c>
      <c r="V455" s="119">
        <f t="shared" si="21"/>
        <v>11.9</v>
      </c>
    </row>
    <row r="456" spans="1:22" x14ac:dyDescent="0.2">
      <c r="A456" s="129" t="s">
        <v>194</v>
      </c>
      <c r="B456" s="129" t="s">
        <v>194</v>
      </c>
      <c r="C456" s="130">
        <v>44335.958339386576</v>
      </c>
      <c r="D456" s="130">
        <v>618.93100000000004</v>
      </c>
      <c r="E456" s="129" t="s">
        <v>195</v>
      </c>
      <c r="F456" s="129" t="s">
        <v>196</v>
      </c>
      <c r="G456" s="129" t="s">
        <v>198</v>
      </c>
      <c r="H456" s="130"/>
      <c r="J456" s="133">
        <v>605.88</v>
      </c>
      <c r="K456" s="133">
        <v>8.64</v>
      </c>
      <c r="L456" s="133">
        <v>3.07</v>
      </c>
      <c r="M456" s="133">
        <v>0.8</v>
      </c>
      <c r="N456" s="119">
        <f t="shared" si="22"/>
        <v>618.39</v>
      </c>
      <c r="O456" s="117">
        <f t="shared" si="23"/>
        <v>0.54100000000005366</v>
      </c>
      <c r="Q456" s="131"/>
      <c r="R456" s="133">
        <v>11.12</v>
      </c>
      <c r="S456" s="133">
        <v>0.16</v>
      </c>
      <c r="T456" s="133">
        <v>0.08</v>
      </c>
      <c r="U456" s="133">
        <v>0.02</v>
      </c>
      <c r="V456" s="119">
        <f t="shared" si="21"/>
        <v>11.379999999999999</v>
      </c>
    </row>
    <row r="457" spans="1:22" x14ac:dyDescent="0.2">
      <c r="A457" s="129" t="s">
        <v>194</v>
      </c>
      <c r="B457" s="129" t="s">
        <v>194</v>
      </c>
      <c r="C457" s="130">
        <v>44336.00000605324</v>
      </c>
      <c r="D457" s="130">
        <v>565.68399999999997</v>
      </c>
      <c r="E457" s="129" t="s">
        <v>195</v>
      </c>
      <c r="F457" s="129" t="s">
        <v>196</v>
      </c>
      <c r="G457" s="129" t="s">
        <v>198</v>
      </c>
      <c r="H457" s="130"/>
      <c r="J457" s="133">
        <v>550.44000000000005</v>
      </c>
      <c r="K457" s="133">
        <v>7.76</v>
      </c>
      <c r="L457" s="133">
        <v>3.1</v>
      </c>
      <c r="M457" s="133">
        <v>0.8</v>
      </c>
      <c r="N457" s="119">
        <f t="shared" si="22"/>
        <v>562.1</v>
      </c>
      <c r="O457" s="117">
        <f t="shared" si="23"/>
        <v>3.5839999999999463</v>
      </c>
      <c r="Q457" s="131"/>
      <c r="R457" s="133">
        <v>9.81</v>
      </c>
      <c r="S457" s="133">
        <v>0.14000000000000001</v>
      </c>
      <c r="T457" s="133">
        <v>0.08</v>
      </c>
      <c r="U457" s="133">
        <v>0.02</v>
      </c>
      <c r="V457" s="119">
        <f t="shared" si="21"/>
        <v>10.050000000000001</v>
      </c>
    </row>
    <row r="458" spans="1:22" x14ac:dyDescent="0.2">
      <c r="A458" s="129" t="s">
        <v>194</v>
      </c>
      <c r="B458" s="129" t="s">
        <v>194</v>
      </c>
      <c r="C458" s="130">
        <v>44336.041672719904</v>
      </c>
      <c r="D458" s="130">
        <v>525.25</v>
      </c>
      <c r="E458" s="129" t="s">
        <v>195</v>
      </c>
      <c r="F458" s="129" t="s">
        <v>196</v>
      </c>
      <c r="G458" s="129" t="s">
        <v>198</v>
      </c>
      <c r="H458" s="130"/>
      <c r="J458" s="133">
        <v>513.58000000000004</v>
      </c>
      <c r="K458" s="133">
        <v>6.87</v>
      </c>
      <c r="L458" s="133">
        <v>3.02</v>
      </c>
      <c r="M458" s="133">
        <v>0.8</v>
      </c>
      <c r="N458" s="119">
        <f t="shared" si="22"/>
        <v>524.27</v>
      </c>
      <c r="O458" s="117">
        <f t="shared" si="23"/>
        <v>0.98000000000001819</v>
      </c>
      <c r="Q458" s="131"/>
      <c r="R458" s="133">
        <v>9.16</v>
      </c>
      <c r="S458" s="133">
        <v>0.12</v>
      </c>
      <c r="T458" s="133">
        <v>0.08</v>
      </c>
      <c r="U458" s="133">
        <v>0.02</v>
      </c>
      <c r="V458" s="119">
        <f t="shared" si="21"/>
        <v>9.379999999999999</v>
      </c>
    </row>
    <row r="459" spans="1:22" x14ac:dyDescent="0.2">
      <c r="A459" s="129" t="s">
        <v>194</v>
      </c>
      <c r="B459" s="129" t="s">
        <v>194</v>
      </c>
      <c r="C459" s="130">
        <v>44336.083339386576</v>
      </c>
      <c r="D459" s="130">
        <v>496.62299999999999</v>
      </c>
      <c r="E459" s="129" t="s">
        <v>195</v>
      </c>
      <c r="F459" s="129" t="s">
        <v>196</v>
      </c>
      <c r="G459" s="129" t="s">
        <v>198</v>
      </c>
      <c r="H459" s="130"/>
      <c r="J459" s="133">
        <v>485.07</v>
      </c>
      <c r="K459" s="133">
        <v>6.51</v>
      </c>
      <c r="L459" s="133">
        <v>3.03</v>
      </c>
      <c r="M459" s="133">
        <v>0.79</v>
      </c>
      <c r="N459" s="119">
        <f t="shared" si="22"/>
        <v>495.4</v>
      </c>
      <c r="O459" s="117">
        <f t="shared" si="23"/>
        <v>1.2230000000000132</v>
      </c>
      <c r="Q459" s="131"/>
      <c r="R459" s="133">
        <v>8.09</v>
      </c>
      <c r="S459" s="133">
        <v>0.11</v>
      </c>
      <c r="T459" s="133">
        <v>0.08</v>
      </c>
      <c r="U459" s="133">
        <v>0.02</v>
      </c>
      <c r="V459" s="119">
        <f t="shared" si="21"/>
        <v>8.2999999999999989</v>
      </c>
    </row>
    <row r="460" spans="1:22" x14ac:dyDescent="0.2">
      <c r="A460" s="129" t="s">
        <v>194</v>
      </c>
      <c r="B460" s="129" t="s">
        <v>194</v>
      </c>
      <c r="C460" s="130">
        <v>44336.12500605324</v>
      </c>
      <c r="D460" s="130">
        <v>476.983</v>
      </c>
      <c r="E460" s="129" t="s">
        <v>195</v>
      </c>
      <c r="F460" s="129" t="s">
        <v>196</v>
      </c>
      <c r="G460" s="129" t="s">
        <v>198</v>
      </c>
      <c r="H460" s="130"/>
      <c r="J460" s="133">
        <v>465.25</v>
      </c>
      <c r="K460" s="133">
        <v>6.28</v>
      </c>
      <c r="L460" s="133">
        <v>3.06</v>
      </c>
      <c r="M460" s="133">
        <v>0.79</v>
      </c>
      <c r="N460" s="119">
        <f t="shared" si="22"/>
        <v>475.38</v>
      </c>
      <c r="O460" s="117">
        <f t="shared" si="23"/>
        <v>1.6030000000000086</v>
      </c>
      <c r="Q460" s="131"/>
      <c r="R460" s="133">
        <v>7.48</v>
      </c>
      <c r="S460" s="133">
        <v>0.1</v>
      </c>
      <c r="T460" s="133">
        <v>0.08</v>
      </c>
      <c r="U460" s="133">
        <v>0.02</v>
      </c>
      <c r="V460" s="119">
        <f t="shared" si="21"/>
        <v>7.68</v>
      </c>
    </row>
    <row r="461" spans="1:22" x14ac:dyDescent="0.2">
      <c r="A461" s="129" t="s">
        <v>194</v>
      </c>
      <c r="B461" s="129" t="s">
        <v>194</v>
      </c>
      <c r="C461" s="130">
        <v>44336.166672719904</v>
      </c>
      <c r="D461" s="130">
        <v>469.30500000000001</v>
      </c>
      <c r="E461" s="129" t="s">
        <v>195</v>
      </c>
      <c r="F461" s="129" t="s">
        <v>196</v>
      </c>
      <c r="G461" s="129" t="s">
        <v>198</v>
      </c>
      <c r="H461" s="130"/>
      <c r="J461" s="133">
        <v>457.91</v>
      </c>
      <c r="K461" s="133">
        <v>5.93</v>
      </c>
      <c r="L461" s="133">
        <v>3.16</v>
      </c>
      <c r="M461" s="133">
        <v>0.78</v>
      </c>
      <c r="N461" s="119">
        <f t="shared" si="22"/>
        <v>467.78000000000003</v>
      </c>
      <c r="O461" s="117">
        <f t="shared" si="23"/>
        <v>1.5249999999999773</v>
      </c>
      <c r="Q461" s="131"/>
      <c r="R461" s="133">
        <v>7.3</v>
      </c>
      <c r="S461" s="133">
        <v>0.1</v>
      </c>
      <c r="T461" s="133">
        <v>0.08</v>
      </c>
      <c r="U461" s="133">
        <v>0.02</v>
      </c>
      <c r="V461" s="119">
        <f t="shared" si="21"/>
        <v>7.4999999999999991</v>
      </c>
    </row>
    <row r="462" spans="1:22" x14ac:dyDescent="0.2">
      <c r="A462" s="129" t="s">
        <v>194</v>
      </c>
      <c r="B462" s="129" t="s">
        <v>194</v>
      </c>
      <c r="C462" s="130">
        <v>44336.208339386576</v>
      </c>
      <c r="D462" s="130">
        <v>474.40899999999999</v>
      </c>
      <c r="E462" s="129" t="s">
        <v>195</v>
      </c>
      <c r="F462" s="129" t="s">
        <v>196</v>
      </c>
      <c r="G462" s="129" t="s">
        <v>198</v>
      </c>
      <c r="H462" s="130"/>
      <c r="J462" s="133">
        <v>462.65</v>
      </c>
      <c r="K462" s="133">
        <v>5.95</v>
      </c>
      <c r="L462" s="133">
        <v>3.14</v>
      </c>
      <c r="M462" s="133">
        <v>0.79</v>
      </c>
      <c r="N462" s="119">
        <f t="shared" si="22"/>
        <v>472.53</v>
      </c>
      <c r="O462" s="117">
        <f t="shared" si="23"/>
        <v>1.8790000000000191</v>
      </c>
      <c r="Q462" s="131"/>
      <c r="R462" s="133">
        <v>7.31</v>
      </c>
      <c r="S462" s="133">
        <v>0.09</v>
      </c>
      <c r="T462" s="133">
        <v>0.08</v>
      </c>
      <c r="U462" s="133">
        <v>0.02</v>
      </c>
      <c r="V462" s="119">
        <f t="shared" si="21"/>
        <v>7.4999999999999991</v>
      </c>
    </row>
    <row r="463" spans="1:22" x14ac:dyDescent="0.2">
      <c r="A463" s="129" t="s">
        <v>194</v>
      </c>
      <c r="B463" s="129" t="s">
        <v>194</v>
      </c>
      <c r="C463" s="130">
        <v>44336.25000605324</v>
      </c>
      <c r="D463" s="130">
        <v>484.327</v>
      </c>
      <c r="E463" s="129" t="s">
        <v>195</v>
      </c>
      <c r="F463" s="129" t="s">
        <v>196</v>
      </c>
      <c r="G463" s="129" t="s">
        <v>198</v>
      </c>
      <c r="H463" s="130"/>
      <c r="J463" s="133">
        <v>471.86</v>
      </c>
      <c r="K463" s="133">
        <v>6.3</v>
      </c>
      <c r="L463" s="133">
        <v>3.06</v>
      </c>
      <c r="M463" s="133">
        <v>0.79</v>
      </c>
      <c r="N463" s="119">
        <f t="shared" si="22"/>
        <v>482.01000000000005</v>
      </c>
      <c r="O463" s="117">
        <f t="shared" si="23"/>
        <v>2.3169999999999504</v>
      </c>
      <c r="Q463" s="131"/>
      <c r="R463" s="133">
        <v>7.48</v>
      </c>
      <c r="S463" s="133">
        <v>0.1</v>
      </c>
      <c r="T463" s="133">
        <v>7.0000000000000007E-2</v>
      </c>
      <c r="U463" s="133">
        <v>0.02</v>
      </c>
      <c r="V463" s="119">
        <f t="shared" si="21"/>
        <v>7.67</v>
      </c>
    </row>
    <row r="464" spans="1:22" x14ac:dyDescent="0.2">
      <c r="A464" s="129" t="s">
        <v>194</v>
      </c>
      <c r="B464" s="129" t="s">
        <v>194</v>
      </c>
      <c r="C464" s="130">
        <v>44336.291672719904</v>
      </c>
      <c r="D464" s="130">
        <v>511.16899999999998</v>
      </c>
      <c r="E464" s="129" t="s">
        <v>195</v>
      </c>
      <c r="F464" s="129" t="s">
        <v>196</v>
      </c>
      <c r="G464" s="129" t="s">
        <v>198</v>
      </c>
      <c r="H464" s="130"/>
      <c r="J464" s="133">
        <v>498</v>
      </c>
      <c r="K464" s="133">
        <v>6.85</v>
      </c>
      <c r="L464" s="133">
        <v>2.97</v>
      </c>
      <c r="M464" s="133">
        <v>0.78</v>
      </c>
      <c r="N464" s="119">
        <f t="shared" si="22"/>
        <v>508.6</v>
      </c>
      <c r="O464" s="117">
        <f t="shared" si="23"/>
        <v>2.56899999999996</v>
      </c>
      <c r="Q464" s="131"/>
      <c r="R464" s="133">
        <v>7.79</v>
      </c>
      <c r="S464" s="133">
        <v>0.11</v>
      </c>
      <c r="T464" s="133">
        <v>7.0000000000000007E-2</v>
      </c>
      <c r="U464" s="133">
        <v>0.02</v>
      </c>
      <c r="V464" s="119">
        <f t="shared" si="21"/>
        <v>7.99</v>
      </c>
    </row>
    <row r="465" spans="1:22" x14ac:dyDescent="0.2">
      <c r="A465" s="129" t="s">
        <v>194</v>
      </c>
      <c r="B465" s="129" t="s">
        <v>194</v>
      </c>
      <c r="C465" s="130">
        <v>44336.333339386576</v>
      </c>
      <c r="D465" s="130">
        <v>539.83399999999995</v>
      </c>
      <c r="E465" s="129" t="s">
        <v>195</v>
      </c>
      <c r="F465" s="129" t="s">
        <v>196</v>
      </c>
      <c r="G465" s="129" t="s">
        <v>198</v>
      </c>
      <c r="H465" s="130"/>
      <c r="J465" s="133">
        <v>525.79999999999995</v>
      </c>
      <c r="K465" s="133">
        <v>7.43</v>
      </c>
      <c r="L465" s="133">
        <v>3.35</v>
      </c>
      <c r="M465" s="133">
        <v>0.78</v>
      </c>
      <c r="N465" s="119">
        <f t="shared" si="22"/>
        <v>537.3599999999999</v>
      </c>
      <c r="O465" s="117">
        <f t="shared" si="23"/>
        <v>2.4740000000000464</v>
      </c>
      <c r="Q465" s="131"/>
      <c r="R465" s="133">
        <v>8.27</v>
      </c>
      <c r="S465" s="133">
        <v>0.12</v>
      </c>
      <c r="T465" s="133">
        <v>0.08</v>
      </c>
      <c r="U465" s="133">
        <v>0.02</v>
      </c>
      <c r="V465" s="119">
        <f t="shared" si="21"/>
        <v>8.4899999999999984</v>
      </c>
    </row>
    <row r="466" spans="1:22" x14ac:dyDescent="0.2">
      <c r="A466" s="129" t="s">
        <v>194</v>
      </c>
      <c r="B466" s="129" t="s">
        <v>194</v>
      </c>
      <c r="C466" s="130">
        <v>44336.37500605324</v>
      </c>
      <c r="D466" s="130">
        <v>560.69399999999996</v>
      </c>
      <c r="E466" s="129" t="s">
        <v>195</v>
      </c>
      <c r="F466" s="129" t="s">
        <v>196</v>
      </c>
      <c r="G466" s="129" t="s">
        <v>198</v>
      </c>
      <c r="H466" s="130"/>
      <c r="J466" s="133">
        <v>547</v>
      </c>
      <c r="K466" s="133">
        <v>7.84</v>
      </c>
      <c r="L466" s="133">
        <v>3.37</v>
      </c>
      <c r="M466" s="133">
        <v>0.78</v>
      </c>
      <c r="N466" s="119">
        <f t="shared" si="22"/>
        <v>558.99</v>
      </c>
      <c r="O466" s="117">
        <f t="shared" si="23"/>
        <v>1.7039999999999509</v>
      </c>
      <c r="Q466" s="131"/>
      <c r="R466" s="133">
        <v>8.08</v>
      </c>
      <c r="S466" s="133">
        <v>0.12</v>
      </c>
      <c r="T466" s="133">
        <v>7.0000000000000007E-2</v>
      </c>
      <c r="U466" s="133">
        <v>0.02</v>
      </c>
      <c r="V466" s="119">
        <f t="shared" si="21"/>
        <v>8.2899999999999991</v>
      </c>
    </row>
    <row r="467" spans="1:22" x14ac:dyDescent="0.2">
      <c r="A467" s="129" t="s">
        <v>194</v>
      </c>
      <c r="B467" s="129" t="s">
        <v>194</v>
      </c>
      <c r="C467" s="130">
        <v>44336.416672719904</v>
      </c>
      <c r="D467" s="130">
        <v>575.36199999999997</v>
      </c>
      <c r="E467" s="129" t="s">
        <v>195</v>
      </c>
      <c r="F467" s="129" t="s">
        <v>196</v>
      </c>
      <c r="G467" s="129" t="s">
        <v>198</v>
      </c>
      <c r="H467" s="130"/>
      <c r="J467" s="133">
        <v>561.62</v>
      </c>
      <c r="K467" s="133">
        <v>8.26</v>
      </c>
      <c r="L467" s="133">
        <v>3.43</v>
      </c>
      <c r="M467" s="133">
        <v>0.79</v>
      </c>
      <c r="N467" s="119">
        <f t="shared" si="22"/>
        <v>574.09999999999991</v>
      </c>
      <c r="O467" s="117">
        <f t="shared" si="23"/>
        <v>1.2620000000000573</v>
      </c>
      <c r="Q467" s="131"/>
      <c r="R467" s="133">
        <v>8.57</v>
      </c>
      <c r="S467" s="133">
        <v>0.13</v>
      </c>
      <c r="T467" s="133">
        <v>0.08</v>
      </c>
      <c r="U467" s="133">
        <v>0.02</v>
      </c>
      <c r="V467" s="119">
        <f t="shared" si="21"/>
        <v>8.8000000000000007</v>
      </c>
    </row>
    <row r="468" spans="1:22" x14ac:dyDescent="0.2">
      <c r="A468" s="129" t="s">
        <v>194</v>
      </c>
      <c r="B468" s="129" t="s">
        <v>194</v>
      </c>
      <c r="C468" s="130">
        <v>44336.458339386576</v>
      </c>
      <c r="D468" s="130">
        <v>604.61500000000001</v>
      </c>
      <c r="E468" s="129" t="s">
        <v>195</v>
      </c>
      <c r="F468" s="129" t="s">
        <v>196</v>
      </c>
      <c r="G468" s="129" t="s">
        <v>198</v>
      </c>
      <c r="H468" s="130"/>
      <c r="J468" s="133">
        <v>590.52</v>
      </c>
      <c r="K468" s="133">
        <v>8.9600000000000009</v>
      </c>
      <c r="L468" s="133">
        <v>3.62</v>
      </c>
      <c r="M468" s="133">
        <v>0.78</v>
      </c>
      <c r="N468" s="119">
        <f t="shared" si="22"/>
        <v>603.88</v>
      </c>
      <c r="O468" s="117">
        <f t="shared" si="23"/>
        <v>0.73500000000001364</v>
      </c>
      <c r="Q468" s="131"/>
      <c r="R468" s="133">
        <v>9.64</v>
      </c>
      <c r="S468" s="133">
        <v>0.15</v>
      </c>
      <c r="T468" s="133">
        <v>0.09</v>
      </c>
      <c r="U468" s="133">
        <v>0.02</v>
      </c>
      <c r="V468" s="119">
        <f t="shared" si="21"/>
        <v>9.9</v>
      </c>
    </row>
    <row r="469" spans="1:22" x14ac:dyDescent="0.2">
      <c r="A469" s="129" t="s">
        <v>194</v>
      </c>
      <c r="B469" s="129" t="s">
        <v>194</v>
      </c>
      <c r="C469" s="130">
        <v>44336.50000605324</v>
      </c>
      <c r="D469" s="130">
        <v>632.12400000000002</v>
      </c>
      <c r="E469" s="129" t="s">
        <v>195</v>
      </c>
      <c r="F469" s="129" t="s">
        <v>196</v>
      </c>
      <c r="G469" s="129" t="s">
        <v>198</v>
      </c>
      <c r="H469" s="130"/>
      <c r="J469" s="133">
        <v>618.66</v>
      </c>
      <c r="K469" s="133">
        <v>9.44</v>
      </c>
      <c r="L469" s="133">
        <v>3.21</v>
      </c>
      <c r="M469" s="133">
        <v>0.78</v>
      </c>
      <c r="N469" s="119">
        <f t="shared" si="22"/>
        <v>632.09</v>
      </c>
      <c r="O469" s="117">
        <f t="shared" si="23"/>
        <v>3.3999999999991815E-2</v>
      </c>
      <c r="Q469" s="131"/>
      <c r="R469" s="133">
        <v>10.44</v>
      </c>
      <c r="S469" s="133">
        <v>0.16</v>
      </c>
      <c r="T469" s="133">
        <v>0.08</v>
      </c>
      <c r="U469" s="133">
        <v>0.02</v>
      </c>
      <c r="V469" s="119">
        <f t="shared" si="21"/>
        <v>10.7</v>
      </c>
    </row>
    <row r="470" spans="1:22" x14ac:dyDescent="0.2">
      <c r="A470" s="129" t="s">
        <v>194</v>
      </c>
      <c r="B470" s="129" t="s">
        <v>194</v>
      </c>
      <c r="C470" s="130">
        <v>44336.541672719904</v>
      </c>
      <c r="D470" s="130">
        <v>665.995</v>
      </c>
      <c r="E470" s="129" t="s">
        <v>195</v>
      </c>
      <c r="F470" s="129" t="s">
        <v>196</v>
      </c>
      <c r="G470" s="129" t="s">
        <v>198</v>
      </c>
      <c r="H470" s="130"/>
      <c r="J470" s="133">
        <v>645.37</v>
      </c>
      <c r="K470" s="133">
        <v>9.77</v>
      </c>
      <c r="L470" s="133">
        <v>3.52</v>
      </c>
      <c r="M470" s="133">
        <v>0.77</v>
      </c>
      <c r="N470" s="119">
        <f t="shared" si="22"/>
        <v>659.43</v>
      </c>
      <c r="O470" s="117">
        <f t="shared" si="23"/>
        <v>6.5650000000000546</v>
      </c>
      <c r="Q470" s="131"/>
      <c r="R470" s="133">
        <v>11.23</v>
      </c>
      <c r="S470" s="133">
        <v>0.17</v>
      </c>
      <c r="T470" s="133">
        <v>0.09</v>
      </c>
      <c r="U470" s="133">
        <v>0.02</v>
      </c>
      <c r="V470" s="119">
        <f t="shared" si="21"/>
        <v>11.51</v>
      </c>
    </row>
    <row r="471" spans="1:22" x14ac:dyDescent="0.2">
      <c r="A471" s="129" t="s">
        <v>194</v>
      </c>
      <c r="B471" s="129" t="s">
        <v>194</v>
      </c>
      <c r="C471" s="130">
        <v>44336.583339386576</v>
      </c>
      <c r="D471" s="130">
        <v>700.78899999999999</v>
      </c>
      <c r="E471" s="129" t="s">
        <v>195</v>
      </c>
      <c r="F471" s="129" t="s">
        <v>196</v>
      </c>
      <c r="G471" s="129" t="s">
        <v>198</v>
      </c>
      <c r="H471" s="130"/>
      <c r="J471" s="133">
        <v>679.63</v>
      </c>
      <c r="K471" s="133">
        <v>10.37</v>
      </c>
      <c r="L471" s="133">
        <v>3.38</v>
      </c>
      <c r="M471" s="133">
        <v>0.78</v>
      </c>
      <c r="N471" s="119">
        <f t="shared" si="22"/>
        <v>694.16</v>
      </c>
      <c r="O471" s="117">
        <f t="shared" si="23"/>
        <v>6.6290000000000191</v>
      </c>
      <c r="Q471" s="131"/>
      <c r="R471" s="133">
        <v>11.52</v>
      </c>
      <c r="S471" s="133">
        <v>0.18</v>
      </c>
      <c r="T471" s="133">
        <v>0.08</v>
      </c>
      <c r="U471" s="133">
        <v>0.02</v>
      </c>
      <c r="V471" s="119">
        <f t="shared" si="21"/>
        <v>11.799999999999999</v>
      </c>
    </row>
    <row r="472" spans="1:22" x14ac:dyDescent="0.2">
      <c r="A472" s="129" t="s">
        <v>194</v>
      </c>
      <c r="B472" s="129" t="s">
        <v>194</v>
      </c>
      <c r="C472" s="130">
        <v>44336.62500605324</v>
      </c>
      <c r="D472" s="130">
        <v>729.61500000000001</v>
      </c>
      <c r="E472" s="129" t="s">
        <v>195</v>
      </c>
      <c r="F472" s="129" t="s">
        <v>196</v>
      </c>
      <c r="G472" s="129" t="s">
        <v>198</v>
      </c>
      <c r="H472" s="130"/>
      <c r="J472" s="133">
        <v>708.44</v>
      </c>
      <c r="K472" s="133">
        <v>10.83</v>
      </c>
      <c r="L472" s="133">
        <v>3.27</v>
      </c>
      <c r="M472" s="133">
        <v>0.78</v>
      </c>
      <c r="N472" s="119">
        <f t="shared" si="22"/>
        <v>723.32</v>
      </c>
      <c r="O472" s="117">
        <f t="shared" si="23"/>
        <v>6.2949999999999591</v>
      </c>
      <c r="Q472" s="131"/>
      <c r="R472" s="133">
        <v>12.21</v>
      </c>
      <c r="S472" s="133">
        <v>0.19</v>
      </c>
      <c r="T472" s="133">
        <v>0.08</v>
      </c>
      <c r="U472" s="133">
        <v>0.02</v>
      </c>
      <c r="V472" s="119">
        <f t="shared" si="21"/>
        <v>12.5</v>
      </c>
    </row>
    <row r="473" spans="1:22" x14ac:dyDescent="0.2">
      <c r="A473" s="129" t="s">
        <v>194</v>
      </c>
      <c r="B473" s="129" t="s">
        <v>194</v>
      </c>
      <c r="C473" s="130">
        <v>44336.666672719904</v>
      </c>
      <c r="D473" s="130">
        <v>751.66800000000001</v>
      </c>
      <c r="E473" s="129" t="s">
        <v>195</v>
      </c>
      <c r="F473" s="129" t="s">
        <v>196</v>
      </c>
      <c r="G473" s="129" t="s">
        <v>198</v>
      </c>
      <c r="H473" s="130"/>
      <c r="J473" s="133">
        <v>730.34</v>
      </c>
      <c r="K473" s="133">
        <v>11.02</v>
      </c>
      <c r="L473" s="133">
        <v>3.31</v>
      </c>
      <c r="M473" s="133">
        <v>0.78</v>
      </c>
      <c r="N473" s="119">
        <f t="shared" si="22"/>
        <v>745.44999999999993</v>
      </c>
      <c r="O473" s="117">
        <f t="shared" si="23"/>
        <v>6.2180000000000746</v>
      </c>
      <c r="Q473" s="131"/>
      <c r="R473" s="133">
        <v>13.1</v>
      </c>
      <c r="S473" s="133">
        <v>0.2</v>
      </c>
      <c r="T473" s="133">
        <v>0.08</v>
      </c>
      <c r="U473" s="133">
        <v>0.02</v>
      </c>
      <c r="V473" s="119">
        <f t="shared" si="21"/>
        <v>13.399999999999999</v>
      </c>
    </row>
    <row r="474" spans="1:22" x14ac:dyDescent="0.2">
      <c r="A474" s="129" t="s">
        <v>194</v>
      </c>
      <c r="B474" s="129" t="s">
        <v>194</v>
      </c>
      <c r="C474" s="130">
        <v>44336.708339386576</v>
      </c>
      <c r="D474" s="130">
        <v>761.75800000000004</v>
      </c>
      <c r="E474" s="129" t="s">
        <v>195</v>
      </c>
      <c r="F474" s="129" t="s">
        <v>196</v>
      </c>
      <c r="G474" s="129" t="s">
        <v>198</v>
      </c>
      <c r="H474" s="130"/>
      <c r="J474" s="133">
        <v>741.01</v>
      </c>
      <c r="K474" s="133">
        <v>11.19</v>
      </c>
      <c r="L474" s="133">
        <v>3.02</v>
      </c>
      <c r="M474" s="133">
        <v>0.76</v>
      </c>
      <c r="N474" s="119">
        <f t="shared" si="22"/>
        <v>755.98</v>
      </c>
      <c r="O474" s="117">
        <f t="shared" si="23"/>
        <v>5.77800000000002</v>
      </c>
      <c r="Q474" s="131"/>
      <c r="R474" s="133">
        <v>13.69</v>
      </c>
      <c r="S474" s="133">
        <v>0.21</v>
      </c>
      <c r="T474" s="133">
        <v>0.08</v>
      </c>
      <c r="U474" s="133">
        <v>0.02</v>
      </c>
      <c r="V474" s="119">
        <f t="shared" si="21"/>
        <v>14</v>
      </c>
    </row>
    <row r="475" spans="1:22" x14ac:dyDescent="0.2">
      <c r="A475" s="129" t="s">
        <v>194</v>
      </c>
      <c r="B475" s="129" t="s">
        <v>194</v>
      </c>
      <c r="C475" s="130">
        <v>44336.75000605324</v>
      </c>
      <c r="D475" s="130">
        <v>763.25699999999995</v>
      </c>
      <c r="E475" s="129" t="s">
        <v>195</v>
      </c>
      <c r="F475" s="129" t="s">
        <v>196</v>
      </c>
      <c r="G475" s="129" t="s">
        <v>198</v>
      </c>
      <c r="H475" s="130"/>
      <c r="J475" s="133">
        <v>741.87</v>
      </c>
      <c r="K475" s="133">
        <v>10.99</v>
      </c>
      <c r="L475" s="133">
        <v>3.04</v>
      </c>
      <c r="M475" s="133">
        <v>0.78</v>
      </c>
      <c r="N475" s="119">
        <f t="shared" si="22"/>
        <v>756.68</v>
      </c>
      <c r="O475" s="117">
        <f t="shared" si="23"/>
        <v>6.5769999999999982</v>
      </c>
      <c r="Q475" s="131"/>
      <c r="R475" s="133">
        <v>13.7</v>
      </c>
      <c r="S475" s="133">
        <v>0.2</v>
      </c>
      <c r="T475" s="133">
        <v>0.08</v>
      </c>
      <c r="U475" s="133">
        <v>0.02</v>
      </c>
      <c r="V475" s="119">
        <f t="shared" si="21"/>
        <v>13.999999999999998</v>
      </c>
    </row>
    <row r="476" spans="1:22" x14ac:dyDescent="0.2">
      <c r="A476" s="129" t="s">
        <v>194</v>
      </c>
      <c r="B476" s="129" t="s">
        <v>194</v>
      </c>
      <c r="C476" s="130">
        <v>44336.791672719904</v>
      </c>
      <c r="D476" s="130">
        <v>750.51499999999999</v>
      </c>
      <c r="E476" s="129" t="s">
        <v>195</v>
      </c>
      <c r="F476" s="129" t="s">
        <v>196</v>
      </c>
      <c r="G476" s="129" t="s">
        <v>198</v>
      </c>
      <c r="H476" s="130"/>
      <c r="J476" s="133">
        <v>728.83</v>
      </c>
      <c r="K476" s="133">
        <v>10.99</v>
      </c>
      <c r="L476" s="133">
        <v>2.9</v>
      </c>
      <c r="M476" s="133">
        <v>0.78</v>
      </c>
      <c r="N476" s="119">
        <f t="shared" si="22"/>
        <v>743.5</v>
      </c>
      <c r="O476" s="117">
        <f t="shared" si="23"/>
        <v>7.0149999999999864</v>
      </c>
      <c r="Q476" s="131"/>
      <c r="R476" s="133">
        <v>12.81</v>
      </c>
      <c r="S476" s="133">
        <v>0.19</v>
      </c>
      <c r="T476" s="133">
        <v>7.0000000000000007E-2</v>
      </c>
      <c r="U476" s="133">
        <v>0.02</v>
      </c>
      <c r="V476" s="119">
        <f t="shared" si="21"/>
        <v>13.09</v>
      </c>
    </row>
    <row r="477" spans="1:22" x14ac:dyDescent="0.2">
      <c r="A477" s="129" t="s">
        <v>194</v>
      </c>
      <c r="B477" s="129" t="s">
        <v>194</v>
      </c>
      <c r="C477" s="130">
        <v>44336.833339386576</v>
      </c>
      <c r="D477" s="130">
        <v>721.20399999999995</v>
      </c>
      <c r="E477" s="129" t="s">
        <v>195</v>
      </c>
      <c r="F477" s="129" t="s">
        <v>196</v>
      </c>
      <c r="G477" s="129" t="s">
        <v>198</v>
      </c>
      <c r="H477" s="130"/>
      <c r="J477" s="133">
        <v>699.44</v>
      </c>
      <c r="K477" s="133">
        <v>10.93</v>
      </c>
      <c r="L477" s="133">
        <v>2.87</v>
      </c>
      <c r="M477" s="133">
        <v>0.78</v>
      </c>
      <c r="N477" s="119">
        <f t="shared" si="22"/>
        <v>714.02</v>
      </c>
      <c r="O477" s="117">
        <f t="shared" si="23"/>
        <v>7.1839999999999691</v>
      </c>
      <c r="Q477" s="131"/>
      <c r="R477" s="133">
        <v>11.62</v>
      </c>
      <c r="S477" s="133">
        <v>0.18</v>
      </c>
      <c r="T477" s="133">
        <v>7.0000000000000007E-2</v>
      </c>
      <c r="U477" s="133">
        <v>0.02</v>
      </c>
      <c r="V477" s="119">
        <f t="shared" si="21"/>
        <v>11.889999999999999</v>
      </c>
    </row>
    <row r="478" spans="1:22" x14ac:dyDescent="0.2">
      <c r="A478" s="129" t="s">
        <v>194</v>
      </c>
      <c r="B478" s="129" t="s">
        <v>194</v>
      </c>
      <c r="C478" s="130">
        <v>44336.87500605324</v>
      </c>
      <c r="D478" s="130">
        <v>690.01900000000001</v>
      </c>
      <c r="E478" s="129" t="s">
        <v>195</v>
      </c>
      <c r="F478" s="129" t="s">
        <v>196</v>
      </c>
      <c r="G478" s="129" t="s">
        <v>198</v>
      </c>
      <c r="H478" s="130"/>
      <c r="J478" s="133">
        <v>675.27</v>
      </c>
      <c r="K478" s="133">
        <v>10.4</v>
      </c>
      <c r="L478" s="133">
        <v>2.95</v>
      </c>
      <c r="M478" s="133">
        <v>0.77</v>
      </c>
      <c r="N478" s="119">
        <f t="shared" si="22"/>
        <v>689.39</v>
      </c>
      <c r="O478" s="117">
        <f t="shared" si="23"/>
        <v>0.6290000000000191</v>
      </c>
      <c r="Q478" s="131"/>
      <c r="R478" s="133">
        <v>11.03</v>
      </c>
      <c r="S478" s="133">
        <v>0.17</v>
      </c>
      <c r="T478" s="133">
        <v>7.0000000000000007E-2</v>
      </c>
      <c r="U478" s="133">
        <v>0.02</v>
      </c>
      <c r="V478" s="119">
        <f t="shared" si="21"/>
        <v>11.29</v>
      </c>
    </row>
    <row r="479" spans="1:22" x14ac:dyDescent="0.2">
      <c r="A479" s="129" t="s">
        <v>194</v>
      </c>
      <c r="B479" s="129" t="s">
        <v>194</v>
      </c>
      <c r="C479" s="130">
        <v>44336.916672719904</v>
      </c>
      <c r="D479" s="130">
        <v>673.93399999999997</v>
      </c>
      <c r="E479" s="129" t="s">
        <v>195</v>
      </c>
      <c r="F479" s="129" t="s">
        <v>196</v>
      </c>
      <c r="G479" s="129" t="s">
        <v>198</v>
      </c>
      <c r="H479" s="130"/>
      <c r="J479" s="133">
        <v>653.01</v>
      </c>
      <c r="K479" s="133">
        <v>10.01</v>
      </c>
      <c r="L479" s="133">
        <v>3.16</v>
      </c>
      <c r="M479" s="133">
        <v>0.79</v>
      </c>
      <c r="N479" s="119">
        <f t="shared" si="22"/>
        <v>666.96999999999991</v>
      </c>
      <c r="O479" s="117">
        <f t="shared" si="23"/>
        <v>6.9640000000000555</v>
      </c>
      <c r="Q479" s="131"/>
      <c r="R479" s="133">
        <v>11.01</v>
      </c>
      <c r="S479" s="133">
        <v>0.17</v>
      </c>
      <c r="T479" s="133">
        <v>7.0000000000000007E-2</v>
      </c>
      <c r="U479" s="133">
        <v>0.02</v>
      </c>
      <c r="V479" s="119">
        <f t="shared" si="21"/>
        <v>11.27</v>
      </c>
    </row>
    <row r="480" spans="1:22" x14ac:dyDescent="0.2">
      <c r="A480" s="129" t="s">
        <v>194</v>
      </c>
      <c r="B480" s="129" t="s">
        <v>194</v>
      </c>
      <c r="C480" s="130">
        <v>44336.958339386576</v>
      </c>
      <c r="D480" s="130">
        <v>622.27300000000002</v>
      </c>
      <c r="E480" s="129" t="s">
        <v>195</v>
      </c>
      <c r="F480" s="129" t="s">
        <v>196</v>
      </c>
      <c r="G480" s="129" t="s">
        <v>198</v>
      </c>
      <c r="H480" s="130"/>
      <c r="J480" s="133">
        <v>602.5</v>
      </c>
      <c r="K480" s="133">
        <v>9.0500000000000007</v>
      </c>
      <c r="L480" s="133">
        <v>3.15</v>
      </c>
      <c r="M480" s="133">
        <v>0.78</v>
      </c>
      <c r="N480" s="119">
        <f t="shared" si="22"/>
        <v>615.4799999999999</v>
      </c>
      <c r="O480" s="117">
        <f t="shared" si="23"/>
        <v>6.7930000000001201</v>
      </c>
      <c r="Q480" s="131"/>
      <c r="R480" s="133">
        <v>10.050000000000001</v>
      </c>
      <c r="S480" s="133">
        <v>0.15</v>
      </c>
      <c r="T480" s="133">
        <v>7.0000000000000007E-2</v>
      </c>
      <c r="U480" s="133">
        <v>0.02</v>
      </c>
      <c r="V480" s="119">
        <f t="shared" si="21"/>
        <v>10.290000000000001</v>
      </c>
    </row>
    <row r="481" spans="1:22" x14ac:dyDescent="0.2">
      <c r="A481" s="129" t="s">
        <v>194</v>
      </c>
      <c r="B481" s="129" t="s">
        <v>194</v>
      </c>
      <c r="C481" s="130">
        <v>44337.00000605324</v>
      </c>
      <c r="D481" s="130">
        <v>567.39300000000003</v>
      </c>
      <c r="E481" s="129" t="s">
        <v>195</v>
      </c>
      <c r="F481" s="129" t="s">
        <v>196</v>
      </c>
      <c r="G481" s="129" t="s">
        <v>198</v>
      </c>
      <c r="H481" s="130"/>
      <c r="J481" s="133">
        <v>554.62</v>
      </c>
      <c r="K481" s="133">
        <v>8.0299999999999994</v>
      </c>
      <c r="L481" s="133">
        <v>3.16</v>
      </c>
      <c r="M481" s="133">
        <v>0.79</v>
      </c>
      <c r="N481" s="119">
        <f t="shared" si="22"/>
        <v>566.59999999999991</v>
      </c>
      <c r="O481" s="117">
        <f t="shared" si="23"/>
        <v>0.79300000000012005</v>
      </c>
      <c r="Q481" s="131"/>
      <c r="R481" s="133">
        <v>8.67</v>
      </c>
      <c r="S481" s="133">
        <v>0.13</v>
      </c>
      <c r="T481" s="133">
        <v>7.0000000000000007E-2</v>
      </c>
      <c r="U481" s="133">
        <v>0.02</v>
      </c>
      <c r="V481" s="119">
        <f t="shared" si="21"/>
        <v>8.89</v>
      </c>
    </row>
    <row r="482" spans="1:22" x14ac:dyDescent="0.2">
      <c r="A482" s="129" t="s">
        <v>194</v>
      </c>
      <c r="B482" s="129" t="s">
        <v>194</v>
      </c>
      <c r="C482" s="130">
        <v>44337.041672719904</v>
      </c>
      <c r="D482" s="130">
        <v>526.11800000000005</v>
      </c>
      <c r="E482" s="129" t="s">
        <v>195</v>
      </c>
      <c r="F482" s="129" t="s">
        <v>196</v>
      </c>
      <c r="G482" s="129" t="s">
        <v>198</v>
      </c>
      <c r="H482" s="130"/>
      <c r="J482" s="133">
        <v>514.25</v>
      </c>
      <c r="K482" s="133">
        <v>7.08</v>
      </c>
      <c r="L482" s="133">
        <v>3.07</v>
      </c>
      <c r="M482" s="133">
        <v>0.77</v>
      </c>
      <c r="N482" s="119">
        <f t="shared" si="22"/>
        <v>525.17000000000007</v>
      </c>
      <c r="O482" s="117">
        <f t="shared" si="23"/>
        <v>0.94799999999997908</v>
      </c>
      <c r="Q482" s="131"/>
      <c r="R482" s="133">
        <v>7.88</v>
      </c>
      <c r="S482" s="133">
        <v>0.11</v>
      </c>
      <c r="T482" s="133">
        <v>7.0000000000000007E-2</v>
      </c>
      <c r="U482" s="133">
        <v>0.02</v>
      </c>
      <c r="V482" s="119">
        <f t="shared" si="21"/>
        <v>8.08</v>
      </c>
    </row>
    <row r="483" spans="1:22" x14ac:dyDescent="0.2">
      <c r="A483" s="129" t="s">
        <v>194</v>
      </c>
      <c r="B483" s="129" t="s">
        <v>194</v>
      </c>
      <c r="C483" s="130">
        <v>44337.083339386576</v>
      </c>
      <c r="D483" s="130">
        <v>495.28399999999999</v>
      </c>
      <c r="E483" s="129" t="s">
        <v>195</v>
      </c>
      <c r="F483" s="129" t="s">
        <v>196</v>
      </c>
      <c r="G483" s="129" t="s">
        <v>198</v>
      </c>
      <c r="H483" s="130"/>
      <c r="J483" s="133">
        <v>483.76</v>
      </c>
      <c r="K483" s="133">
        <v>6.5</v>
      </c>
      <c r="L483" s="133">
        <v>3.06</v>
      </c>
      <c r="M483" s="133">
        <v>0.78</v>
      </c>
      <c r="N483" s="119">
        <f t="shared" si="22"/>
        <v>494.09999999999997</v>
      </c>
      <c r="O483" s="117">
        <f t="shared" si="23"/>
        <v>1.1840000000000259</v>
      </c>
      <c r="Q483" s="131"/>
      <c r="R483" s="133">
        <v>7.4</v>
      </c>
      <c r="S483" s="133">
        <v>0.1</v>
      </c>
      <c r="T483" s="133">
        <v>7.0000000000000007E-2</v>
      </c>
      <c r="U483" s="133">
        <v>0.02</v>
      </c>
      <c r="V483" s="119">
        <f t="shared" si="21"/>
        <v>7.59</v>
      </c>
    </row>
    <row r="484" spans="1:22" x14ac:dyDescent="0.2">
      <c r="A484" s="129" t="s">
        <v>194</v>
      </c>
      <c r="B484" s="129" t="s">
        <v>194</v>
      </c>
      <c r="C484" s="130">
        <v>44337.12500605324</v>
      </c>
      <c r="D484" s="130">
        <v>475.15899999999999</v>
      </c>
      <c r="E484" s="129" t="s">
        <v>195</v>
      </c>
      <c r="F484" s="129" t="s">
        <v>196</v>
      </c>
      <c r="G484" s="129" t="s">
        <v>198</v>
      </c>
      <c r="H484" s="130"/>
      <c r="J484" s="133">
        <v>463.38</v>
      </c>
      <c r="K484" s="133">
        <v>6.38</v>
      </c>
      <c r="L484" s="133">
        <v>3.06</v>
      </c>
      <c r="M484" s="133">
        <v>0.78</v>
      </c>
      <c r="N484" s="119">
        <f t="shared" si="22"/>
        <v>473.59999999999997</v>
      </c>
      <c r="O484" s="117">
        <f t="shared" si="23"/>
        <v>1.5590000000000259</v>
      </c>
      <c r="Q484" s="131"/>
      <c r="R484" s="133">
        <v>7.09</v>
      </c>
      <c r="S484" s="133">
        <v>0.1</v>
      </c>
      <c r="T484" s="133">
        <v>7.0000000000000007E-2</v>
      </c>
      <c r="U484" s="133">
        <v>0.02</v>
      </c>
      <c r="V484" s="119">
        <f t="shared" si="21"/>
        <v>7.2799999999999994</v>
      </c>
    </row>
    <row r="485" spans="1:22" x14ac:dyDescent="0.2">
      <c r="A485" s="129" t="s">
        <v>194</v>
      </c>
      <c r="B485" s="129" t="s">
        <v>194</v>
      </c>
      <c r="C485" s="130">
        <v>44337.166672719904</v>
      </c>
      <c r="D485" s="130">
        <v>473.52100000000002</v>
      </c>
      <c r="E485" s="129" t="s">
        <v>195</v>
      </c>
      <c r="F485" s="129" t="s">
        <v>196</v>
      </c>
      <c r="G485" s="129" t="s">
        <v>198</v>
      </c>
      <c r="H485" s="130"/>
      <c r="J485" s="133">
        <v>461.84</v>
      </c>
      <c r="K485" s="133">
        <v>6.26</v>
      </c>
      <c r="L485" s="133">
        <v>3.12</v>
      </c>
      <c r="M485" s="133">
        <v>0.78</v>
      </c>
      <c r="N485" s="119">
        <f t="shared" si="22"/>
        <v>471.99999999999994</v>
      </c>
      <c r="O485" s="117">
        <f t="shared" si="23"/>
        <v>1.5210000000000719</v>
      </c>
      <c r="Q485" s="131"/>
      <c r="R485" s="133">
        <v>6.51</v>
      </c>
      <c r="S485" s="133">
        <v>0.09</v>
      </c>
      <c r="T485" s="133">
        <v>7.0000000000000007E-2</v>
      </c>
      <c r="U485" s="133">
        <v>0.02</v>
      </c>
      <c r="V485" s="119">
        <f t="shared" si="21"/>
        <v>6.6899999999999995</v>
      </c>
    </row>
    <row r="486" spans="1:22" x14ac:dyDescent="0.2">
      <c r="A486" s="129" t="s">
        <v>194</v>
      </c>
      <c r="B486" s="129" t="s">
        <v>194</v>
      </c>
      <c r="C486" s="130">
        <v>44337.208339386576</v>
      </c>
      <c r="D486" s="130">
        <v>470.755</v>
      </c>
      <c r="E486" s="129" t="s">
        <v>195</v>
      </c>
      <c r="F486" s="129" t="s">
        <v>196</v>
      </c>
      <c r="G486" s="129" t="s">
        <v>198</v>
      </c>
      <c r="H486" s="130"/>
      <c r="J486" s="133">
        <v>458.76</v>
      </c>
      <c r="K486" s="133">
        <v>6.13</v>
      </c>
      <c r="L486" s="133">
        <v>3.23</v>
      </c>
      <c r="M486" s="133">
        <v>0.77</v>
      </c>
      <c r="N486" s="119">
        <f t="shared" si="22"/>
        <v>468.89</v>
      </c>
      <c r="O486" s="117">
        <f t="shared" si="23"/>
        <v>1.8650000000000091</v>
      </c>
      <c r="Q486" s="131"/>
      <c r="R486" s="133">
        <v>6.71</v>
      </c>
      <c r="S486" s="133">
        <v>0.09</v>
      </c>
      <c r="T486" s="133">
        <v>7.0000000000000007E-2</v>
      </c>
      <c r="U486" s="133">
        <v>0.02</v>
      </c>
      <c r="V486" s="119">
        <f t="shared" si="21"/>
        <v>6.89</v>
      </c>
    </row>
    <row r="487" spans="1:22" x14ac:dyDescent="0.2">
      <c r="A487" s="129" t="s">
        <v>194</v>
      </c>
      <c r="B487" s="129" t="s">
        <v>194</v>
      </c>
      <c r="C487" s="130">
        <v>44337.25000605324</v>
      </c>
      <c r="D487" s="130">
        <v>482.70400000000001</v>
      </c>
      <c r="E487" s="129" t="s">
        <v>195</v>
      </c>
      <c r="F487" s="129" t="s">
        <v>196</v>
      </c>
      <c r="G487" s="129" t="s">
        <v>198</v>
      </c>
      <c r="H487" s="130"/>
      <c r="J487" s="133">
        <v>470.16</v>
      </c>
      <c r="K487" s="133">
        <v>6.25</v>
      </c>
      <c r="L487" s="133">
        <v>3.2</v>
      </c>
      <c r="M487" s="133">
        <v>0.77</v>
      </c>
      <c r="N487" s="119">
        <f t="shared" si="22"/>
        <v>480.38</v>
      </c>
      <c r="O487" s="117">
        <f t="shared" si="23"/>
        <v>2.3240000000000123</v>
      </c>
      <c r="Q487" s="131"/>
      <c r="R487" s="133">
        <v>6.99</v>
      </c>
      <c r="S487" s="133">
        <v>0.09</v>
      </c>
      <c r="T487" s="133">
        <v>0.08</v>
      </c>
      <c r="U487" s="133">
        <v>0.02</v>
      </c>
      <c r="V487" s="119">
        <f t="shared" si="21"/>
        <v>7.18</v>
      </c>
    </row>
    <row r="488" spans="1:22" x14ac:dyDescent="0.2">
      <c r="A488" s="129" t="s">
        <v>194</v>
      </c>
      <c r="B488" s="129" t="s">
        <v>194</v>
      </c>
      <c r="C488" s="130">
        <v>44337.291672719904</v>
      </c>
      <c r="D488" s="130">
        <v>501.69799999999998</v>
      </c>
      <c r="E488" s="129" t="s">
        <v>195</v>
      </c>
      <c r="F488" s="129" t="s">
        <v>196</v>
      </c>
      <c r="G488" s="129" t="s">
        <v>198</v>
      </c>
      <c r="H488" s="130"/>
      <c r="J488" s="133">
        <v>488.74</v>
      </c>
      <c r="K488" s="133">
        <v>6.59</v>
      </c>
      <c r="L488" s="133">
        <v>3.02</v>
      </c>
      <c r="M488" s="133">
        <v>0.78</v>
      </c>
      <c r="N488" s="119">
        <f t="shared" si="22"/>
        <v>499.12999999999994</v>
      </c>
      <c r="O488" s="117">
        <f t="shared" si="23"/>
        <v>2.5680000000000405</v>
      </c>
      <c r="Q488" s="131"/>
      <c r="R488" s="133">
        <v>7.6</v>
      </c>
      <c r="S488" s="133">
        <v>0.1</v>
      </c>
      <c r="T488" s="133">
        <v>7.0000000000000007E-2</v>
      </c>
      <c r="U488" s="133">
        <v>0.02</v>
      </c>
      <c r="V488" s="119">
        <f t="shared" si="21"/>
        <v>7.7899999999999991</v>
      </c>
    </row>
    <row r="489" spans="1:22" x14ac:dyDescent="0.2">
      <c r="A489" s="129" t="s">
        <v>194</v>
      </c>
      <c r="B489" s="129" t="s">
        <v>194</v>
      </c>
      <c r="C489" s="130">
        <v>44337.333339386576</v>
      </c>
      <c r="D489" s="130">
        <v>529.84699999999998</v>
      </c>
      <c r="E489" s="129" t="s">
        <v>195</v>
      </c>
      <c r="F489" s="129" t="s">
        <v>196</v>
      </c>
      <c r="G489" s="129" t="s">
        <v>198</v>
      </c>
      <c r="H489" s="130"/>
      <c r="J489" s="133">
        <v>516.17999999999995</v>
      </c>
      <c r="K489" s="133">
        <v>7.3</v>
      </c>
      <c r="L489" s="133">
        <v>3.08</v>
      </c>
      <c r="M489" s="133">
        <v>0.78</v>
      </c>
      <c r="N489" s="119">
        <f t="shared" si="22"/>
        <v>527.33999999999992</v>
      </c>
      <c r="O489" s="117">
        <f t="shared" si="23"/>
        <v>2.5070000000000618</v>
      </c>
      <c r="Q489" s="131"/>
      <c r="R489" s="133">
        <v>7.68</v>
      </c>
      <c r="S489" s="133">
        <v>0.11</v>
      </c>
      <c r="T489" s="133">
        <v>7.0000000000000007E-2</v>
      </c>
      <c r="U489" s="133">
        <v>0.02</v>
      </c>
      <c r="V489" s="119">
        <f t="shared" si="21"/>
        <v>7.88</v>
      </c>
    </row>
    <row r="490" spans="1:22" x14ac:dyDescent="0.2">
      <c r="A490" s="129" t="s">
        <v>194</v>
      </c>
      <c r="B490" s="129" t="s">
        <v>194</v>
      </c>
      <c r="C490" s="130">
        <v>44337.37500605324</v>
      </c>
      <c r="D490" s="130">
        <v>550.28300000000002</v>
      </c>
      <c r="E490" s="129" t="s">
        <v>195</v>
      </c>
      <c r="F490" s="129" t="s">
        <v>196</v>
      </c>
      <c r="G490" s="129" t="s">
        <v>198</v>
      </c>
      <c r="H490" s="130"/>
      <c r="J490" s="133">
        <v>536.88</v>
      </c>
      <c r="K490" s="133">
        <v>7.73</v>
      </c>
      <c r="L490" s="133">
        <v>3.1</v>
      </c>
      <c r="M490" s="133">
        <v>0.79</v>
      </c>
      <c r="N490" s="119">
        <f t="shared" si="22"/>
        <v>548.5</v>
      </c>
      <c r="O490" s="117">
        <f t="shared" si="23"/>
        <v>1.7830000000000155</v>
      </c>
      <c r="Q490" s="131"/>
      <c r="R490" s="133">
        <v>8.08</v>
      </c>
      <c r="S490" s="133">
        <v>0.12</v>
      </c>
      <c r="T490" s="133">
        <v>7.0000000000000007E-2</v>
      </c>
      <c r="U490" s="133">
        <v>0.02</v>
      </c>
      <c r="V490" s="119">
        <f t="shared" si="21"/>
        <v>8.2899999999999991</v>
      </c>
    </row>
    <row r="491" spans="1:22" x14ac:dyDescent="0.2">
      <c r="A491" s="129" t="s">
        <v>194</v>
      </c>
      <c r="B491" s="129" t="s">
        <v>194</v>
      </c>
      <c r="C491" s="130">
        <v>44337.416672719904</v>
      </c>
      <c r="D491" s="130">
        <v>571.65200000000004</v>
      </c>
      <c r="E491" s="129" t="s">
        <v>195</v>
      </c>
      <c r="F491" s="129" t="s">
        <v>196</v>
      </c>
      <c r="G491" s="129" t="s">
        <v>198</v>
      </c>
      <c r="H491" s="130"/>
      <c r="J491" s="133">
        <v>557.97</v>
      </c>
      <c r="K491" s="133">
        <v>8.35</v>
      </c>
      <c r="L491" s="133">
        <v>3.24</v>
      </c>
      <c r="M491" s="133">
        <v>0.79</v>
      </c>
      <c r="N491" s="119">
        <f t="shared" si="22"/>
        <v>570.35</v>
      </c>
      <c r="O491" s="117">
        <f t="shared" si="23"/>
        <v>1.3020000000000209</v>
      </c>
      <c r="Q491" s="131"/>
      <c r="R491" s="133">
        <v>8.2799999999999994</v>
      </c>
      <c r="S491" s="133">
        <v>0.12</v>
      </c>
      <c r="T491" s="133">
        <v>7.0000000000000007E-2</v>
      </c>
      <c r="U491" s="133">
        <v>0.02</v>
      </c>
      <c r="V491" s="119">
        <f t="shared" si="21"/>
        <v>8.4899999999999984</v>
      </c>
    </row>
    <row r="492" spans="1:22" x14ac:dyDescent="0.2">
      <c r="A492" s="129" t="s">
        <v>194</v>
      </c>
      <c r="B492" s="129" t="s">
        <v>194</v>
      </c>
      <c r="C492" s="130">
        <v>44337.458339386576</v>
      </c>
      <c r="D492" s="130">
        <v>606.94200000000001</v>
      </c>
      <c r="E492" s="129" t="s">
        <v>195</v>
      </c>
      <c r="F492" s="129" t="s">
        <v>196</v>
      </c>
      <c r="G492" s="129" t="s">
        <v>198</v>
      </c>
      <c r="H492" s="130"/>
      <c r="J492" s="133">
        <v>593.17999999999995</v>
      </c>
      <c r="K492" s="133">
        <v>9.06</v>
      </c>
      <c r="L492" s="133">
        <v>3.25</v>
      </c>
      <c r="M492" s="133">
        <v>0.79</v>
      </c>
      <c r="N492" s="119">
        <f t="shared" si="22"/>
        <v>606.27999999999986</v>
      </c>
      <c r="O492" s="117">
        <f t="shared" si="23"/>
        <v>0.66200000000014825</v>
      </c>
      <c r="Q492" s="131"/>
      <c r="R492" s="133">
        <v>8.9499999999999993</v>
      </c>
      <c r="S492" s="133">
        <v>0.14000000000000001</v>
      </c>
      <c r="T492" s="133">
        <v>7.0000000000000007E-2</v>
      </c>
      <c r="U492" s="133">
        <v>0.02</v>
      </c>
      <c r="V492" s="119">
        <f t="shared" si="21"/>
        <v>9.18</v>
      </c>
    </row>
    <row r="493" spans="1:22" x14ac:dyDescent="0.2">
      <c r="A493" s="129" t="s">
        <v>194</v>
      </c>
      <c r="B493" s="129" t="s">
        <v>194</v>
      </c>
      <c r="C493" s="130">
        <v>44337.50000605324</v>
      </c>
      <c r="D493" s="130">
        <v>631.97199999999998</v>
      </c>
      <c r="E493" s="129" t="s">
        <v>195</v>
      </c>
      <c r="F493" s="129" t="s">
        <v>196</v>
      </c>
      <c r="G493" s="129" t="s">
        <v>198</v>
      </c>
      <c r="H493" s="130"/>
      <c r="J493" s="133">
        <v>618.62</v>
      </c>
      <c r="K493" s="133">
        <v>9.4</v>
      </c>
      <c r="L493" s="133">
        <v>3.16</v>
      </c>
      <c r="M493" s="133">
        <v>0.77</v>
      </c>
      <c r="N493" s="119">
        <f t="shared" si="22"/>
        <v>631.94999999999993</v>
      </c>
      <c r="O493" s="117">
        <f t="shared" si="23"/>
        <v>2.2000000000048203E-2</v>
      </c>
      <c r="Q493" s="131"/>
      <c r="R493" s="133">
        <v>9.36</v>
      </c>
      <c r="S493" s="133">
        <v>0.14000000000000001</v>
      </c>
      <c r="T493" s="133">
        <v>7.0000000000000007E-2</v>
      </c>
      <c r="U493" s="133">
        <v>0.02</v>
      </c>
      <c r="V493" s="119">
        <f t="shared" si="21"/>
        <v>9.59</v>
      </c>
    </row>
    <row r="494" spans="1:22" x14ac:dyDescent="0.2">
      <c r="A494" s="129" t="s">
        <v>194</v>
      </c>
      <c r="B494" s="129" t="s">
        <v>194</v>
      </c>
      <c r="C494" s="130">
        <v>44337.541672719904</v>
      </c>
      <c r="D494" s="130">
        <v>668.77800000000002</v>
      </c>
      <c r="E494" s="129" t="s">
        <v>195</v>
      </c>
      <c r="F494" s="129" t="s">
        <v>196</v>
      </c>
      <c r="G494" s="129" t="s">
        <v>198</v>
      </c>
      <c r="H494" s="130"/>
      <c r="J494" s="133">
        <v>655.39</v>
      </c>
      <c r="K494" s="133">
        <v>9.8800000000000008</v>
      </c>
      <c r="L494" s="133">
        <v>3.07</v>
      </c>
      <c r="M494" s="133">
        <v>0.77</v>
      </c>
      <c r="N494" s="119">
        <f t="shared" si="22"/>
        <v>669.11</v>
      </c>
      <c r="O494" s="117">
        <f t="shared" si="23"/>
        <v>-0.33199999999999363</v>
      </c>
      <c r="Q494" s="131"/>
      <c r="R494" s="133">
        <v>10.25</v>
      </c>
      <c r="S494" s="133">
        <v>0.15</v>
      </c>
      <c r="T494" s="133">
        <v>7.0000000000000007E-2</v>
      </c>
      <c r="U494" s="133">
        <v>0.02</v>
      </c>
      <c r="V494" s="119">
        <f t="shared" si="21"/>
        <v>10.49</v>
      </c>
    </row>
    <row r="495" spans="1:22" x14ac:dyDescent="0.2">
      <c r="A495" s="129" t="s">
        <v>194</v>
      </c>
      <c r="B495" s="129" t="s">
        <v>194</v>
      </c>
      <c r="C495" s="130">
        <v>44337.583339386576</v>
      </c>
      <c r="D495" s="130">
        <v>698.10599999999999</v>
      </c>
      <c r="E495" s="129" t="s">
        <v>195</v>
      </c>
      <c r="F495" s="129" t="s">
        <v>196</v>
      </c>
      <c r="G495" s="129" t="s">
        <v>198</v>
      </c>
      <c r="H495" s="130"/>
      <c r="J495" s="133">
        <v>684.56</v>
      </c>
      <c r="K495" s="133">
        <v>10.15</v>
      </c>
      <c r="L495" s="133">
        <v>3.05</v>
      </c>
      <c r="M495" s="133">
        <v>0.78</v>
      </c>
      <c r="N495" s="119">
        <f t="shared" si="22"/>
        <v>698.53999999999985</v>
      </c>
      <c r="O495" s="117">
        <f t="shared" si="23"/>
        <v>-0.43399999999985539</v>
      </c>
      <c r="Q495" s="131"/>
      <c r="R495" s="133">
        <v>11.22</v>
      </c>
      <c r="S495" s="133">
        <v>0.17</v>
      </c>
      <c r="T495" s="133">
        <v>7.0000000000000007E-2</v>
      </c>
      <c r="U495" s="133">
        <v>0.02</v>
      </c>
      <c r="V495" s="119">
        <f t="shared" si="21"/>
        <v>11.48</v>
      </c>
    </row>
    <row r="496" spans="1:22" x14ac:dyDescent="0.2">
      <c r="A496" s="129" t="s">
        <v>194</v>
      </c>
      <c r="B496" s="129" t="s">
        <v>194</v>
      </c>
      <c r="C496" s="130">
        <v>44337.62500605324</v>
      </c>
      <c r="D496" s="130">
        <v>725.64499999999998</v>
      </c>
      <c r="E496" s="129" t="s">
        <v>195</v>
      </c>
      <c r="F496" s="129" t="s">
        <v>196</v>
      </c>
      <c r="G496" s="129" t="s">
        <v>198</v>
      </c>
      <c r="H496" s="130"/>
      <c r="J496" s="133">
        <v>712.55</v>
      </c>
      <c r="K496" s="133">
        <v>10.25</v>
      </c>
      <c r="L496" s="133">
        <v>3.02</v>
      </c>
      <c r="M496" s="133">
        <v>0.77</v>
      </c>
      <c r="N496" s="119">
        <f t="shared" si="22"/>
        <v>726.58999999999992</v>
      </c>
      <c r="O496" s="117">
        <f t="shared" si="23"/>
        <v>-0.94499999999993634</v>
      </c>
      <c r="Q496" s="131"/>
      <c r="R496" s="133">
        <v>11.93</v>
      </c>
      <c r="S496" s="133">
        <v>0.17</v>
      </c>
      <c r="T496" s="133">
        <v>7.0000000000000007E-2</v>
      </c>
      <c r="U496" s="133">
        <v>0.02</v>
      </c>
      <c r="V496" s="119">
        <f t="shared" si="21"/>
        <v>12.19</v>
      </c>
    </row>
    <row r="497" spans="1:22" x14ac:dyDescent="0.2">
      <c r="A497" s="129" t="s">
        <v>194</v>
      </c>
      <c r="B497" s="129" t="s">
        <v>194</v>
      </c>
      <c r="C497" s="130">
        <v>44337.666672719904</v>
      </c>
      <c r="D497" s="130">
        <v>747.53200000000004</v>
      </c>
      <c r="E497" s="129" t="s">
        <v>195</v>
      </c>
      <c r="F497" s="129" t="s">
        <v>196</v>
      </c>
      <c r="G497" s="129" t="s">
        <v>198</v>
      </c>
      <c r="H497" s="130"/>
      <c r="J497" s="133">
        <v>734.41</v>
      </c>
      <c r="K497" s="133">
        <v>10.029999999999999</v>
      </c>
      <c r="L497" s="133">
        <v>3.08</v>
      </c>
      <c r="M497" s="133">
        <v>0.77</v>
      </c>
      <c r="N497" s="119">
        <f t="shared" si="22"/>
        <v>748.29</v>
      </c>
      <c r="O497" s="117">
        <f t="shared" si="23"/>
        <v>-0.75799999999992451</v>
      </c>
      <c r="Q497" s="131"/>
      <c r="R497" s="133">
        <v>12.22</v>
      </c>
      <c r="S497" s="133">
        <v>0.17</v>
      </c>
      <c r="T497" s="133">
        <v>7.0000000000000007E-2</v>
      </c>
      <c r="U497" s="133">
        <v>0.02</v>
      </c>
      <c r="V497" s="119">
        <f t="shared" si="21"/>
        <v>12.48</v>
      </c>
    </row>
    <row r="498" spans="1:22" x14ac:dyDescent="0.2">
      <c r="A498" s="129" t="s">
        <v>194</v>
      </c>
      <c r="B498" s="129" t="s">
        <v>194</v>
      </c>
      <c r="C498" s="130">
        <v>44337.708339386576</v>
      </c>
      <c r="D498" s="130">
        <v>755.68499999999995</v>
      </c>
      <c r="E498" s="129" t="s">
        <v>195</v>
      </c>
      <c r="F498" s="129" t="s">
        <v>196</v>
      </c>
      <c r="G498" s="129" t="s">
        <v>198</v>
      </c>
      <c r="H498" s="130"/>
      <c r="J498" s="133">
        <v>741.84</v>
      </c>
      <c r="K498" s="133">
        <v>11.28</v>
      </c>
      <c r="L498" s="133">
        <v>3.07</v>
      </c>
      <c r="M498" s="133">
        <v>0.77</v>
      </c>
      <c r="N498" s="119">
        <f t="shared" si="22"/>
        <v>756.96</v>
      </c>
      <c r="O498" s="117">
        <f t="shared" si="23"/>
        <v>-1.2750000000000909</v>
      </c>
      <c r="Q498" s="131"/>
      <c r="R498" s="133">
        <v>12.21</v>
      </c>
      <c r="S498" s="133">
        <v>0.19</v>
      </c>
      <c r="T498" s="133">
        <v>7.0000000000000007E-2</v>
      </c>
      <c r="U498" s="133">
        <v>0.02</v>
      </c>
      <c r="V498" s="119">
        <f t="shared" si="21"/>
        <v>12.49</v>
      </c>
    </row>
    <row r="499" spans="1:22" x14ac:dyDescent="0.2">
      <c r="A499" s="129" t="s">
        <v>194</v>
      </c>
      <c r="B499" s="129" t="s">
        <v>194</v>
      </c>
      <c r="C499" s="130">
        <v>44337.75000605324</v>
      </c>
      <c r="D499" s="130">
        <v>753.53200000000004</v>
      </c>
      <c r="E499" s="129" t="s">
        <v>195</v>
      </c>
      <c r="F499" s="129" t="s">
        <v>196</v>
      </c>
      <c r="G499" s="129" t="s">
        <v>198</v>
      </c>
      <c r="H499" s="130"/>
      <c r="J499" s="133">
        <v>739.16</v>
      </c>
      <c r="K499" s="133">
        <v>11.18</v>
      </c>
      <c r="L499" s="133">
        <v>3.07</v>
      </c>
      <c r="M499" s="133">
        <v>0.77</v>
      </c>
      <c r="N499" s="119">
        <f t="shared" si="22"/>
        <v>754.18</v>
      </c>
      <c r="O499" s="117">
        <f t="shared" si="23"/>
        <v>-0.64799999999991087</v>
      </c>
      <c r="Q499" s="131"/>
      <c r="R499" s="133">
        <v>12.51</v>
      </c>
      <c r="S499" s="133">
        <v>0.19</v>
      </c>
      <c r="T499" s="133">
        <v>7.0000000000000007E-2</v>
      </c>
      <c r="U499" s="133">
        <v>0.02</v>
      </c>
      <c r="V499" s="119">
        <f t="shared" si="21"/>
        <v>12.79</v>
      </c>
    </row>
    <row r="500" spans="1:22" x14ac:dyDescent="0.2">
      <c r="A500" s="129" t="s">
        <v>194</v>
      </c>
      <c r="B500" s="129" t="s">
        <v>194</v>
      </c>
      <c r="C500" s="130">
        <v>44337.791672719904</v>
      </c>
      <c r="D500" s="130">
        <v>736.02800000000002</v>
      </c>
      <c r="E500" s="129" t="s">
        <v>195</v>
      </c>
      <c r="F500" s="129" t="s">
        <v>196</v>
      </c>
      <c r="G500" s="129" t="s">
        <v>198</v>
      </c>
      <c r="H500" s="130"/>
      <c r="J500" s="133">
        <v>722.01</v>
      </c>
      <c r="K500" s="133">
        <v>10.55</v>
      </c>
      <c r="L500" s="133">
        <v>2.96</v>
      </c>
      <c r="M500" s="133">
        <v>0.77</v>
      </c>
      <c r="N500" s="119">
        <f t="shared" si="22"/>
        <v>736.29</v>
      </c>
      <c r="O500" s="117">
        <f t="shared" si="23"/>
        <v>-0.26199999999994361</v>
      </c>
      <c r="Q500" s="131"/>
      <c r="R500" s="133">
        <v>11.83</v>
      </c>
      <c r="S500" s="133">
        <v>0.17</v>
      </c>
      <c r="T500" s="133">
        <v>7.0000000000000007E-2</v>
      </c>
      <c r="U500" s="133">
        <v>0.02</v>
      </c>
      <c r="V500" s="119">
        <f t="shared" si="21"/>
        <v>12.09</v>
      </c>
    </row>
    <row r="501" spans="1:22" x14ac:dyDescent="0.2">
      <c r="A501" s="129" t="s">
        <v>194</v>
      </c>
      <c r="B501" s="129" t="s">
        <v>194</v>
      </c>
      <c r="C501" s="130">
        <v>44337.833339386576</v>
      </c>
      <c r="D501" s="130">
        <v>693.42399999999998</v>
      </c>
      <c r="E501" s="129" t="s">
        <v>195</v>
      </c>
      <c r="F501" s="129" t="s">
        <v>196</v>
      </c>
      <c r="G501" s="129" t="s">
        <v>198</v>
      </c>
      <c r="H501" s="130"/>
      <c r="J501" s="133">
        <v>679.47</v>
      </c>
      <c r="K501" s="133">
        <v>10.32</v>
      </c>
      <c r="L501" s="133">
        <v>2.95</v>
      </c>
      <c r="M501" s="133">
        <v>0.77</v>
      </c>
      <c r="N501" s="119">
        <f t="shared" si="22"/>
        <v>693.5100000000001</v>
      </c>
      <c r="O501" s="117">
        <f t="shared" si="23"/>
        <v>-8.600000000012642E-2</v>
      </c>
      <c r="Q501" s="131"/>
      <c r="R501" s="133">
        <v>11.13</v>
      </c>
      <c r="S501" s="133">
        <v>0.17</v>
      </c>
      <c r="T501" s="133">
        <v>7.0000000000000007E-2</v>
      </c>
      <c r="U501" s="133">
        <v>0.02</v>
      </c>
      <c r="V501" s="119">
        <f t="shared" si="21"/>
        <v>11.39</v>
      </c>
    </row>
    <row r="502" spans="1:22" x14ac:dyDescent="0.2">
      <c r="A502" s="129" t="s">
        <v>194</v>
      </c>
      <c r="B502" s="129" t="s">
        <v>194</v>
      </c>
      <c r="C502" s="130">
        <v>44337.87500605324</v>
      </c>
      <c r="D502" s="130">
        <v>665.745</v>
      </c>
      <c r="E502" s="129" t="s">
        <v>195</v>
      </c>
      <c r="F502" s="129" t="s">
        <v>196</v>
      </c>
      <c r="G502" s="129" t="s">
        <v>198</v>
      </c>
      <c r="H502" s="130"/>
      <c r="J502" s="133">
        <v>652.08000000000004</v>
      </c>
      <c r="K502" s="133">
        <v>9.76</v>
      </c>
      <c r="L502" s="133">
        <v>2.97</v>
      </c>
      <c r="M502" s="133">
        <v>0.76</v>
      </c>
      <c r="N502" s="119">
        <f t="shared" si="22"/>
        <v>665.57</v>
      </c>
      <c r="O502" s="117">
        <f t="shared" si="23"/>
        <v>0.17499999999995453</v>
      </c>
      <c r="Q502" s="131"/>
      <c r="R502" s="133">
        <v>10.54</v>
      </c>
      <c r="S502" s="133">
        <v>0.16</v>
      </c>
      <c r="T502" s="133">
        <v>7.0000000000000007E-2</v>
      </c>
      <c r="U502" s="133">
        <v>0.02</v>
      </c>
      <c r="V502" s="119">
        <f t="shared" si="21"/>
        <v>10.79</v>
      </c>
    </row>
    <row r="503" spans="1:22" x14ac:dyDescent="0.2">
      <c r="A503" s="129" t="s">
        <v>194</v>
      </c>
      <c r="B503" s="129" t="s">
        <v>194</v>
      </c>
      <c r="C503" s="130">
        <v>44337.916672719904</v>
      </c>
      <c r="D503" s="130">
        <v>649.04499999999996</v>
      </c>
      <c r="E503" s="129" t="s">
        <v>195</v>
      </c>
      <c r="F503" s="129" t="s">
        <v>196</v>
      </c>
      <c r="G503" s="129" t="s">
        <v>198</v>
      </c>
      <c r="H503" s="130"/>
      <c r="J503" s="133">
        <v>635</v>
      </c>
      <c r="K503" s="133">
        <v>9.68</v>
      </c>
      <c r="L503" s="133">
        <v>3.12</v>
      </c>
      <c r="M503" s="133">
        <v>0.78</v>
      </c>
      <c r="N503" s="119">
        <f t="shared" si="22"/>
        <v>648.57999999999993</v>
      </c>
      <c r="O503" s="117">
        <f t="shared" si="23"/>
        <v>0.46500000000003183</v>
      </c>
      <c r="Q503" s="131"/>
      <c r="R503" s="133">
        <v>10.14</v>
      </c>
      <c r="S503" s="133">
        <v>0.15</v>
      </c>
      <c r="T503" s="133">
        <v>7.0000000000000007E-2</v>
      </c>
      <c r="U503" s="133">
        <v>0.02</v>
      </c>
      <c r="V503" s="119">
        <f t="shared" si="21"/>
        <v>10.38</v>
      </c>
    </row>
    <row r="504" spans="1:22" x14ac:dyDescent="0.2">
      <c r="A504" s="129" t="s">
        <v>194</v>
      </c>
      <c r="B504" s="129" t="s">
        <v>194</v>
      </c>
      <c r="C504" s="130">
        <v>44337.958339386576</v>
      </c>
      <c r="D504" s="130">
        <v>607.73400000000004</v>
      </c>
      <c r="E504" s="129" t="s">
        <v>195</v>
      </c>
      <c r="F504" s="129" t="s">
        <v>196</v>
      </c>
      <c r="G504" s="129" t="s">
        <v>198</v>
      </c>
      <c r="H504" s="130"/>
      <c r="J504" s="133">
        <v>594.29</v>
      </c>
      <c r="K504" s="133">
        <v>8.91</v>
      </c>
      <c r="L504" s="133">
        <v>3.08</v>
      </c>
      <c r="M504" s="133">
        <v>0.77</v>
      </c>
      <c r="N504" s="119">
        <f t="shared" si="22"/>
        <v>607.04999999999995</v>
      </c>
      <c r="O504" s="117">
        <f t="shared" si="23"/>
        <v>0.68400000000008276</v>
      </c>
      <c r="Q504" s="131"/>
      <c r="R504" s="133">
        <v>9.16</v>
      </c>
      <c r="S504" s="133">
        <v>0.14000000000000001</v>
      </c>
      <c r="T504" s="133">
        <v>7.0000000000000007E-2</v>
      </c>
      <c r="U504" s="133">
        <v>0.02</v>
      </c>
      <c r="V504" s="119">
        <f t="shared" si="21"/>
        <v>9.39</v>
      </c>
    </row>
    <row r="505" spans="1:22" x14ac:dyDescent="0.2">
      <c r="A505" s="129" t="s">
        <v>194</v>
      </c>
      <c r="B505" s="129" t="s">
        <v>194</v>
      </c>
      <c r="C505" s="130">
        <v>44338.00000605324</v>
      </c>
      <c r="D505" s="130">
        <v>553.90099999999995</v>
      </c>
      <c r="E505" s="129" t="s">
        <v>195</v>
      </c>
      <c r="F505" s="129" t="s">
        <v>196</v>
      </c>
      <c r="G505" s="129" t="s">
        <v>198</v>
      </c>
      <c r="H505" s="130"/>
      <c r="J505" s="133">
        <v>541.30999999999995</v>
      </c>
      <c r="K505" s="133">
        <v>8.0399999999999991</v>
      </c>
      <c r="L505" s="133">
        <v>3.03</v>
      </c>
      <c r="M505" s="133">
        <v>0.77</v>
      </c>
      <c r="N505" s="119">
        <f t="shared" si="22"/>
        <v>553.14999999999986</v>
      </c>
      <c r="O505" s="117">
        <f t="shared" si="23"/>
        <v>0.75100000000009004</v>
      </c>
      <c r="Q505" s="131"/>
      <c r="R505" s="133">
        <v>8.06</v>
      </c>
      <c r="S505" s="133">
        <v>0.12</v>
      </c>
      <c r="T505" s="133">
        <v>7.0000000000000007E-2</v>
      </c>
      <c r="U505" s="133">
        <v>0.02</v>
      </c>
      <c r="V505" s="119">
        <f t="shared" si="21"/>
        <v>8.27</v>
      </c>
    </row>
    <row r="506" spans="1:22" x14ac:dyDescent="0.2">
      <c r="A506" s="129" t="s">
        <v>194</v>
      </c>
      <c r="B506" s="129" t="s">
        <v>194</v>
      </c>
      <c r="C506" s="130">
        <v>44338.041672719904</v>
      </c>
      <c r="D506" s="130">
        <v>511.60199999999998</v>
      </c>
      <c r="E506" s="129" t="s">
        <v>195</v>
      </c>
      <c r="F506" s="129" t="s">
        <v>196</v>
      </c>
      <c r="G506" s="129" t="s">
        <v>198</v>
      </c>
      <c r="H506" s="130"/>
      <c r="J506" s="133">
        <v>499.82</v>
      </c>
      <c r="K506" s="133">
        <v>7.18</v>
      </c>
      <c r="L506" s="133">
        <v>2.94</v>
      </c>
      <c r="M506" s="133">
        <v>0.76</v>
      </c>
      <c r="N506" s="119">
        <f t="shared" si="22"/>
        <v>510.7</v>
      </c>
      <c r="O506" s="117">
        <f t="shared" si="23"/>
        <v>0.90199999999998681</v>
      </c>
      <c r="Q506" s="131"/>
      <c r="R506" s="133">
        <v>7.29</v>
      </c>
      <c r="S506" s="133">
        <v>0.1</v>
      </c>
      <c r="T506" s="133">
        <v>7.0000000000000007E-2</v>
      </c>
      <c r="U506" s="133">
        <v>0.02</v>
      </c>
      <c r="V506" s="119">
        <f t="shared" si="21"/>
        <v>7.4799999999999995</v>
      </c>
    </row>
    <row r="507" spans="1:22" x14ac:dyDescent="0.2">
      <c r="A507" s="129" t="s">
        <v>194</v>
      </c>
      <c r="B507" s="129" t="s">
        <v>194</v>
      </c>
      <c r="C507" s="130">
        <v>44338.083339386576</v>
      </c>
      <c r="D507" s="130">
        <v>484.35599999999999</v>
      </c>
      <c r="E507" s="129" t="s">
        <v>195</v>
      </c>
      <c r="F507" s="129" t="s">
        <v>196</v>
      </c>
      <c r="G507" s="129" t="s">
        <v>198</v>
      </c>
      <c r="H507" s="130"/>
      <c r="J507" s="133">
        <v>472.79</v>
      </c>
      <c r="K507" s="133">
        <v>6.58</v>
      </c>
      <c r="L507" s="133">
        <v>2.95</v>
      </c>
      <c r="M507" s="133">
        <v>0.77</v>
      </c>
      <c r="N507" s="119">
        <f t="shared" si="22"/>
        <v>483.09</v>
      </c>
      <c r="O507" s="117">
        <f t="shared" si="23"/>
        <v>1.2660000000000196</v>
      </c>
      <c r="Q507" s="131"/>
      <c r="R507" s="133">
        <v>6.89</v>
      </c>
      <c r="S507" s="133">
        <v>0.1</v>
      </c>
      <c r="T507" s="133">
        <v>7.0000000000000007E-2</v>
      </c>
      <c r="U507" s="133">
        <v>0.02</v>
      </c>
      <c r="V507" s="119">
        <f t="shared" si="21"/>
        <v>7.0799999999999992</v>
      </c>
    </row>
    <row r="508" spans="1:22" x14ac:dyDescent="0.2">
      <c r="A508" s="129" t="s">
        <v>194</v>
      </c>
      <c r="B508" s="129" t="s">
        <v>194</v>
      </c>
      <c r="C508" s="130">
        <v>44338.12500605324</v>
      </c>
      <c r="D508" s="130">
        <v>464.22699999999998</v>
      </c>
      <c r="E508" s="129" t="s">
        <v>195</v>
      </c>
      <c r="F508" s="129" t="s">
        <v>196</v>
      </c>
      <c r="G508" s="129" t="s">
        <v>198</v>
      </c>
      <c r="H508" s="130"/>
      <c r="J508" s="133">
        <v>452.62</v>
      </c>
      <c r="K508" s="133">
        <v>6.25</v>
      </c>
      <c r="L508" s="133">
        <v>2.95</v>
      </c>
      <c r="M508" s="133">
        <v>0.78</v>
      </c>
      <c r="N508" s="119">
        <f t="shared" si="22"/>
        <v>462.59999999999997</v>
      </c>
      <c r="O508" s="117">
        <f t="shared" si="23"/>
        <v>1.6270000000000095</v>
      </c>
      <c r="Q508" s="131"/>
      <c r="R508" s="133">
        <v>6.51</v>
      </c>
      <c r="S508" s="133">
        <v>0.09</v>
      </c>
      <c r="T508" s="133">
        <v>7.0000000000000007E-2</v>
      </c>
      <c r="U508" s="133">
        <v>0.02</v>
      </c>
      <c r="V508" s="119">
        <f t="shared" si="21"/>
        <v>6.6899999999999995</v>
      </c>
    </row>
    <row r="509" spans="1:22" x14ac:dyDescent="0.2">
      <c r="A509" s="129" t="s">
        <v>194</v>
      </c>
      <c r="B509" s="129" t="s">
        <v>194</v>
      </c>
      <c r="C509" s="130">
        <v>44338.166672719904</v>
      </c>
      <c r="D509" s="130">
        <v>452.51100000000002</v>
      </c>
      <c r="E509" s="129" t="s">
        <v>195</v>
      </c>
      <c r="F509" s="129" t="s">
        <v>196</v>
      </c>
      <c r="G509" s="129" t="s">
        <v>198</v>
      </c>
      <c r="H509" s="130"/>
      <c r="J509" s="133">
        <v>440.95</v>
      </c>
      <c r="K509" s="133">
        <v>6.12</v>
      </c>
      <c r="L509" s="133">
        <v>3.04</v>
      </c>
      <c r="M509" s="133">
        <v>0.77</v>
      </c>
      <c r="N509" s="119">
        <f t="shared" si="22"/>
        <v>450.88</v>
      </c>
      <c r="O509" s="117">
        <f t="shared" si="23"/>
        <v>1.6310000000000286</v>
      </c>
      <c r="Q509" s="131"/>
      <c r="R509" s="133">
        <v>6.12</v>
      </c>
      <c r="S509" s="133">
        <v>0.09</v>
      </c>
      <c r="T509" s="133">
        <v>7.0000000000000007E-2</v>
      </c>
      <c r="U509" s="133">
        <v>0.02</v>
      </c>
      <c r="V509" s="119">
        <f t="shared" si="21"/>
        <v>6.3</v>
      </c>
    </row>
    <row r="510" spans="1:22" x14ac:dyDescent="0.2">
      <c r="A510" s="129" t="s">
        <v>194</v>
      </c>
      <c r="B510" s="129" t="s">
        <v>194</v>
      </c>
      <c r="C510" s="130">
        <v>44338.208339386576</v>
      </c>
      <c r="D510" s="130">
        <v>446.09500000000003</v>
      </c>
      <c r="E510" s="129" t="s">
        <v>195</v>
      </c>
      <c r="F510" s="129" t="s">
        <v>196</v>
      </c>
      <c r="G510" s="129" t="s">
        <v>198</v>
      </c>
      <c r="H510" s="130"/>
      <c r="J510" s="133">
        <v>434.06</v>
      </c>
      <c r="K510" s="133">
        <v>6.11</v>
      </c>
      <c r="L510" s="133">
        <v>3.11</v>
      </c>
      <c r="M510" s="133">
        <v>0.77</v>
      </c>
      <c r="N510" s="119">
        <f t="shared" si="22"/>
        <v>444.05</v>
      </c>
      <c r="O510" s="117">
        <f t="shared" si="23"/>
        <v>2.0450000000000159</v>
      </c>
      <c r="Q510" s="131"/>
      <c r="R510" s="133">
        <v>5.9</v>
      </c>
      <c r="S510" s="133">
        <v>0.08</v>
      </c>
      <c r="T510" s="133">
        <v>7.0000000000000007E-2</v>
      </c>
      <c r="U510" s="133">
        <v>0.02</v>
      </c>
      <c r="V510" s="119">
        <f t="shared" si="21"/>
        <v>6.07</v>
      </c>
    </row>
    <row r="511" spans="1:22" x14ac:dyDescent="0.2">
      <c r="A511" s="129" t="s">
        <v>194</v>
      </c>
      <c r="B511" s="129" t="s">
        <v>194</v>
      </c>
      <c r="C511" s="130">
        <v>44338.25000605324</v>
      </c>
      <c r="D511" s="130">
        <v>451.404</v>
      </c>
      <c r="E511" s="129" t="s">
        <v>195</v>
      </c>
      <c r="F511" s="129" t="s">
        <v>196</v>
      </c>
      <c r="G511" s="129" t="s">
        <v>198</v>
      </c>
      <c r="H511" s="130"/>
      <c r="J511" s="133">
        <v>439.17</v>
      </c>
      <c r="K511" s="133">
        <v>5.67</v>
      </c>
      <c r="L511" s="133">
        <v>3.16</v>
      </c>
      <c r="M511" s="133">
        <v>0.77</v>
      </c>
      <c r="N511" s="119">
        <f t="shared" si="22"/>
        <v>448.77000000000004</v>
      </c>
      <c r="O511" s="117">
        <f t="shared" si="23"/>
        <v>2.6339999999999577</v>
      </c>
      <c r="Q511" s="131"/>
      <c r="R511" s="133">
        <v>5.53</v>
      </c>
      <c r="S511" s="133">
        <v>7.0000000000000007E-2</v>
      </c>
      <c r="T511" s="133">
        <v>7.0000000000000007E-2</v>
      </c>
      <c r="U511" s="133">
        <v>0.01</v>
      </c>
      <c r="V511" s="119">
        <f t="shared" si="21"/>
        <v>5.6800000000000006</v>
      </c>
    </row>
    <row r="512" spans="1:22" x14ac:dyDescent="0.2">
      <c r="A512" s="129" t="s">
        <v>194</v>
      </c>
      <c r="B512" s="129" t="s">
        <v>194</v>
      </c>
      <c r="C512" s="130">
        <v>44338.291672719904</v>
      </c>
      <c r="D512" s="130">
        <v>444.30599999999998</v>
      </c>
      <c r="E512" s="129" t="s">
        <v>195</v>
      </c>
      <c r="F512" s="129" t="s">
        <v>196</v>
      </c>
      <c r="G512" s="129" t="s">
        <v>198</v>
      </c>
      <c r="H512" s="130"/>
      <c r="J512" s="133">
        <v>431.99</v>
      </c>
      <c r="K512" s="133">
        <v>5.24</v>
      </c>
      <c r="L512" s="133">
        <v>2.98</v>
      </c>
      <c r="M512" s="133">
        <v>0.77</v>
      </c>
      <c r="N512" s="119">
        <f t="shared" si="22"/>
        <v>440.98</v>
      </c>
      <c r="O512" s="117">
        <f t="shared" si="23"/>
        <v>3.325999999999965</v>
      </c>
      <c r="Q512" s="131"/>
      <c r="R512" s="133">
        <v>5.72</v>
      </c>
      <c r="S512" s="133">
        <v>7.0000000000000007E-2</v>
      </c>
      <c r="T512" s="133">
        <v>0.06</v>
      </c>
      <c r="U512" s="133">
        <v>0.01</v>
      </c>
      <c r="V512" s="119">
        <f t="shared" si="21"/>
        <v>5.8599999999999994</v>
      </c>
    </row>
    <row r="513" spans="1:22" x14ac:dyDescent="0.2">
      <c r="A513" s="129" t="s">
        <v>194</v>
      </c>
      <c r="B513" s="129" t="s">
        <v>194</v>
      </c>
      <c r="C513" s="130">
        <v>44338.333339386576</v>
      </c>
      <c r="D513" s="130">
        <v>460.93599999999998</v>
      </c>
      <c r="E513" s="129" t="s">
        <v>195</v>
      </c>
      <c r="F513" s="129" t="s">
        <v>196</v>
      </c>
      <c r="G513" s="129" t="s">
        <v>198</v>
      </c>
      <c r="H513" s="130"/>
      <c r="J513" s="133">
        <v>448.82</v>
      </c>
      <c r="K513" s="133">
        <v>5.29</v>
      </c>
      <c r="L513" s="133">
        <v>2.95</v>
      </c>
      <c r="M513" s="133">
        <v>0.77</v>
      </c>
      <c r="N513" s="119">
        <f t="shared" si="22"/>
        <v>457.83</v>
      </c>
      <c r="O513" s="117">
        <f t="shared" si="23"/>
        <v>3.1059999999999945</v>
      </c>
      <c r="Q513" s="131"/>
      <c r="R513" s="133">
        <v>5.54</v>
      </c>
      <c r="S513" s="133">
        <v>7.0000000000000007E-2</v>
      </c>
      <c r="T513" s="133">
        <v>0.06</v>
      </c>
      <c r="U513" s="133">
        <v>0.01</v>
      </c>
      <c r="V513" s="119">
        <f t="shared" si="21"/>
        <v>5.68</v>
      </c>
    </row>
    <row r="514" spans="1:22" x14ac:dyDescent="0.2">
      <c r="A514" s="129" t="s">
        <v>194</v>
      </c>
      <c r="B514" s="129" t="s">
        <v>194</v>
      </c>
      <c r="C514" s="130">
        <v>44338.37500605324</v>
      </c>
      <c r="D514" s="130">
        <v>487.81200000000001</v>
      </c>
      <c r="E514" s="129" t="s">
        <v>195</v>
      </c>
      <c r="F514" s="129" t="s">
        <v>196</v>
      </c>
      <c r="G514" s="129" t="s">
        <v>198</v>
      </c>
      <c r="H514" s="130"/>
      <c r="J514" s="133">
        <v>475.96</v>
      </c>
      <c r="K514" s="133">
        <v>5.75</v>
      </c>
      <c r="L514" s="133">
        <v>3.05</v>
      </c>
      <c r="M514" s="133">
        <v>0.76</v>
      </c>
      <c r="N514" s="119">
        <f t="shared" si="22"/>
        <v>485.52</v>
      </c>
      <c r="O514" s="117">
        <f t="shared" si="23"/>
        <v>2.29200000000003</v>
      </c>
      <c r="Q514" s="131"/>
      <c r="R514" s="133">
        <v>5.93</v>
      </c>
      <c r="S514" s="133">
        <v>7.0000000000000007E-2</v>
      </c>
      <c r="T514" s="133">
        <v>0.06</v>
      </c>
      <c r="U514" s="133">
        <v>0.01</v>
      </c>
      <c r="V514" s="119">
        <f t="shared" ref="V514:V577" si="24">SUM(R514:U514)</f>
        <v>6.0699999999999994</v>
      </c>
    </row>
    <row r="515" spans="1:22" x14ac:dyDescent="0.2">
      <c r="A515" s="129" t="s">
        <v>194</v>
      </c>
      <c r="B515" s="129" t="s">
        <v>194</v>
      </c>
      <c r="C515" s="130">
        <v>44338.416672719904</v>
      </c>
      <c r="D515" s="130">
        <v>513.69100000000003</v>
      </c>
      <c r="E515" s="129" t="s">
        <v>195</v>
      </c>
      <c r="F515" s="129" t="s">
        <v>196</v>
      </c>
      <c r="G515" s="129" t="s">
        <v>198</v>
      </c>
      <c r="H515" s="130"/>
      <c r="J515" s="133">
        <v>501.87</v>
      </c>
      <c r="K515" s="133">
        <v>6.25</v>
      </c>
      <c r="L515" s="133">
        <v>3.13</v>
      </c>
      <c r="M515" s="133">
        <v>0.77</v>
      </c>
      <c r="N515" s="119">
        <f t="shared" ref="N515:N578" si="25">SUM(J515:M515)</f>
        <v>512.02</v>
      </c>
      <c r="O515" s="117">
        <f t="shared" ref="O515:O578" si="26">D515-N515</f>
        <v>1.6710000000000491</v>
      </c>
      <c r="Q515" s="131"/>
      <c r="R515" s="133">
        <v>6.51</v>
      </c>
      <c r="S515" s="133">
        <v>0.08</v>
      </c>
      <c r="T515" s="133">
        <v>0.06</v>
      </c>
      <c r="U515" s="133">
        <v>0.01</v>
      </c>
      <c r="V515" s="119">
        <f t="shared" si="24"/>
        <v>6.6599999999999993</v>
      </c>
    </row>
    <row r="516" spans="1:22" x14ac:dyDescent="0.2">
      <c r="A516" s="129" t="s">
        <v>194</v>
      </c>
      <c r="B516" s="129" t="s">
        <v>194</v>
      </c>
      <c r="C516" s="130">
        <v>44338.458339386576</v>
      </c>
      <c r="D516" s="130">
        <v>548.08900000000006</v>
      </c>
      <c r="E516" s="129" t="s">
        <v>195</v>
      </c>
      <c r="F516" s="129" t="s">
        <v>196</v>
      </c>
      <c r="G516" s="129" t="s">
        <v>198</v>
      </c>
      <c r="H516" s="130"/>
      <c r="J516" s="133">
        <v>536.53</v>
      </c>
      <c r="K516" s="133">
        <v>6.82</v>
      </c>
      <c r="L516" s="133">
        <v>3.09</v>
      </c>
      <c r="M516" s="133">
        <v>0.77</v>
      </c>
      <c r="N516" s="119">
        <f t="shared" si="25"/>
        <v>547.21</v>
      </c>
      <c r="O516" s="117">
        <f t="shared" si="26"/>
        <v>0.8790000000000191</v>
      </c>
      <c r="Q516" s="131"/>
      <c r="R516" s="133">
        <v>7.21</v>
      </c>
      <c r="S516" s="133">
        <v>0.09</v>
      </c>
      <c r="T516" s="133">
        <v>7.0000000000000007E-2</v>
      </c>
      <c r="U516" s="133">
        <v>0.02</v>
      </c>
      <c r="V516" s="119">
        <f t="shared" si="24"/>
        <v>7.39</v>
      </c>
    </row>
    <row r="517" spans="1:22" x14ac:dyDescent="0.2">
      <c r="A517" s="129" t="s">
        <v>194</v>
      </c>
      <c r="B517" s="129" t="s">
        <v>194</v>
      </c>
      <c r="C517" s="130">
        <v>44338.50000605324</v>
      </c>
      <c r="D517" s="130">
        <v>580.49</v>
      </c>
      <c r="E517" s="129" t="s">
        <v>195</v>
      </c>
      <c r="F517" s="129" t="s">
        <v>196</v>
      </c>
      <c r="G517" s="129" t="s">
        <v>198</v>
      </c>
      <c r="H517" s="130"/>
      <c r="J517" s="133">
        <v>568.89</v>
      </c>
      <c r="K517" s="133">
        <v>7.6</v>
      </c>
      <c r="L517" s="133">
        <v>2.95</v>
      </c>
      <c r="M517" s="133">
        <v>0.77</v>
      </c>
      <c r="N517" s="119">
        <f t="shared" si="25"/>
        <v>580.21</v>
      </c>
      <c r="O517" s="117">
        <f t="shared" si="26"/>
        <v>0.27999999999997272</v>
      </c>
      <c r="Q517" s="131"/>
      <c r="R517" s="133">
        <v>7.5</v>
      </c>
      <c r="S517" s="133">
        <v>0.1</v>
      </c>
      <c r="T517" s="133">
        <v>0.06</v>
      </c>
      <c r="U517" s="133">
        <v>0.01</v>
      </c>
      <c r="V517" s="119">
        <f t="shared" si="24"/>
        <v>7.669999999999999</v>
      </c>
    </row>
    <row r="518" spans="1:22" x14ac:dyDescent="0.2">
      <c r="A518" s="129" t="s">
        <v>194</v>
      </c>
      <c r="B518" s="129" t="s">
        <v>194</v>
      </c>
      <c r="C518" s="130">
        <v>44338.541672719904</v>
      </c>
      <c r="D518" s="130">
        <v>609.87900000000002</v>
      </c>
      <c r="E518" s="129" t="s">
        <v>195</v>
      </c>
      <c r="F518" s="129" t="s">
        <v>196</v>
      </c>
      <c r="G518" s="129" t="s">
        <v>198</v>
      </c>
      <c r="H518" s="130"/>
      <c r="J518" s="133">
        <v>597.91</v>
      </c>
      <c r="K518" s="133">
        <v>8.23</v>
      </c>
      <c r="L518" s="133">
        <v>2.92</v>
      </c>
      <c r="M518" s="133">
        <v>0.76</v>
      </c>
      <c r="N518" s="119">
        <f t="shared" si="25"/>
        <v>609.81999999999994</v>
      </c>
      <c r="O518" s="117">
        <f t="shared" si="26"/>
        <v>5.9000000000082764E-2</v>
      </c>
      <c r="Q518" s="131"/>
      <c r="R518" s="133">
        <v>7.88</v>
      </c>
      <c r="S518" s="133">
        <v>0.11</v>
      </c>
      <c r="T518" s="133">
        <v>0.06</v>
      </c>
      <c r="U518" s="133">
        <v>0.01</v>
      </c>
      <c r="V518" s="119">
        <f t="shared" si="24"/>
        <v>8.06</v>
      </c>
    </row>
    <row r="519" spans="1:22" x14ac:dyDescent="0.2">
      <c r="A519" s="129" t="s">
        <v>194</v>
      </c>
      <c r="B519" s="129" t="s">
        <v>194</v>
      </c>
      <c r="C519" s="130">
        <v>44338.583339386576</v>
      </c>
      <c r="D519" s="130">
        <v>649.60799999999995</v>
      </c>
      <c r="E519" s="129" t="s">
        <v>195</v>
      </c>
      <c r="F519" s="129" t="s">
        <v>196</v>
      </c>
      <c r="G519" s="129" t="s">
        <v>198</v>
      </c>
      <c r="H519" s="130"/>
      <c r="I519" s="104"/>
      <c r="J519" s="133">
        <v>637.64</v>
      </c>
      <c r="K519" s="133">
        <v>8.5399999999999991</v>
      </c>
      <c r="L519" s="133">
        <v>2.94</v>
      </c>
      <c r="M519" s="133">
        <v>0.77</v>
      </c>
      <c r="N519" s="119">
        <f t="shared" si="25"/>
        <v>649.89</v>
      </c>
      <c r="O519" s="117">
        <f t="shared" si="26"/>
        <v>-0.28200000000003911</v>
      </c>
      <c r="Q519" s="131"/>
      <c r="R519" s="133">
        <v>8.39</v>
      </c>
      <c r="S519" s="133">
        <v>0.11</v>
      </c>
      <c r="T519" s="133">
        <v>0.06</v>
      </c>
      <c r="U519" s="133">
        <v>0.01</v>
      </c>
      <c r="V519" s="119">
        <f t="shared" si="24"/>
        <v>8.57</v>
      </c>
    </row>
    <row r="520" spans="1:22" x14ac:dyDescent="0.2">
      <c r="A520" s="129" t="s">
        <v>194</v>
      </c>
      <c r="B520" s="129" t="s">
        <v>194</v>
      </c>
      <c r="C520" s="130">
        <v>44338.62500605324</v>
      </c>
      <c r="D520" s="130">
        <v>677.303</v>
      </c>
      <c r="E520" s="129" t="s">
        <v>195</v>
      </c>
      <c r="F520" s="129" t="s">
        <v>196</v>
      </c>
      <c r="G520" s="129" t="s">
        <v>198</v>
      </c>
      <c r="H520" s="130"/>
      <c r="I520" s="104"/>
      <c r="J520" s="133">
        <v>665.38</v>
      </c>
      <c r="K520" s="133">
        <v>8.9700000000000006</v>
      </c>
      <c r="L520" s="133">
        <v>3</v>
      </c>
      <c r="M520" s="133">
        <v>0.78</v>
      </c>
      <c r="N520" s="119">
        <f t="shared" si="25"/>
        <v>678.13</v>
      </c>
      <c r="O520" s="117">
        <f t="shared" si="26"/>
        <v>-0.82699999999999818</v>
      </c>
      <c r="Q520" s="131"/>
      <c r="R520" s="133">
        <v>9.06</v>
      </c>
      <c r="S520" s="133">
        <v>0.12</v>
      </c>
      <c r="T520" s="133">
        <v>0.06</v>
      </c>
      <c r="U520" s="133">
        <v>0.01</v>
      </c>
      <c r="V520" s="119">
        <f t="shared" si="24"/>
        <v>9.25</v>
      </c>
    </row>
    <row r="521" spans="1:22" x14ac:dyDescent="0.2">
      <c r="A521" s="129" t="s">
        <v>194</v>
      </c>
      <c r="B521" s="129" t="s">
        <v>194</v>
      </c>
      <c r="C521" s="130">
        <v>44338.666672719904</v>
      </c>
      <c r="D521" s="130">
        <v>695.52700000000004</v>
      </c>
      <c r="E521" s="129" t="s">
        <v>195</v>
      </c>
      <c r="F521" s="129" t="s">
        <v>196</v>
      </c>
      <c r="G521" s="129" t="s">
        <v>198</v>
      </c>
      <c r="H521" s="130"/>
      <c r="I521" s="104"/>
      <c r="J521" s="133">
        <v>679.99</v>
      </c>
      <c r="K521" s="133">
        <v>9.3800000000000008</v>
      </c>
      <c r="L521" s="133">
        <v>3.04</v>
      </c>
      <c r="M521" s="133">
        <v>0.79</v>
      </c>
      <c r="N521" s="119">
        <f t="shared" si="25"/>
        <v>693.19999999999993</v>
      </c>
      <c r="O521" s="117">
        <f t="shared" si="26"/>
        <v>2.3270000000001119</v>
      </c>
      <c r="Q521" s="131"/>
      <c r="R521" s="133">
        <v>9.7100000000000009</v>
      </c>
      <c r="S521" s="133">
        <v>0.13</v>
      </c>
      <c r="T521" s="133">
        <v>0.06</v>
      </c>
      <c r="U521" s="133">
        <v>0.02</v>
      </c>
      <c r="V521" s="119">
        <f t="shared" si="24"/>
        <v>9.9200000000000017</v>
      </c>
    </row>
    <row r="522" spans="1:22" x14ac:dyDescent="0.2">
      <c r="A522" s="129" t="s">
        <v>194</v>
      </c>
      <c r="B522" s="129" t="s">
        <v>194</v>
      </c>
      <c r="C522" s="130">
        <v>44338.708339386576</v>
      </c>
      <c r="D522" s="130">
        <v>709.10599999999999</v>
      </c>
      <c r="E522" s="129" t="s">
        <v>195</v>
      </c>
      <c r="F522" s="129" t="s">
        <v>196</v>
      </c>
      <c r="G522" s="129" t="s">
        <v>198</v>
      </c>
      <c r="H522" s="130"/>
      <c r="I522" s="104"/>
      <c r="J522" s="133">
        <v>686.13</v>
      </c>
      <c r="K522" s="133">
        <v>9.56</v>
      </c>
      <c r="L522" s="133">
        <v>3</v>
      </c>
      <c r="M522" s="133">
        <v>0.75</v>
      </c>
      <c r="N522" s="119">
        <f t="shared" si="25"/>
        <v>699.43999999999994</v>
      </c>
      <c r="O522" s="117">
        <f t="shared" si="26"/>
        <v>9.6660000000000537</v>
      </c>
      <c r="Q522" s="131"/>
      <c r="R522" s="133">
        <v>10.11</v>
      </c>
      <c r="S522" s="133">
        <v>0.14000000000000001</v>
      </c>
      <c r="T522" s="133">
        <v>0.06</v>
      </c>
      <c r="U522" s="133">
        <v>0.01</v>
      </c>
      <c r="V522" s="119">
        <f t="shared" si="24"/>
        <v>10.32</v>
      </c>
    </row>
    <row r="523" spans="1:22" x14ac:dyDescent="0.2">
      <c r="A523" s="129" t="s">
        <v>194</v>
      </c>
      <c r="B523" s="129" t="s">
        <v>194</v>
      </c>
      <c r="C523" s="130">
        <v>44338.75000605324</v>
      </c>
      <c r="D523" s="130">
        <v>707.14</v>
      </c>
      <c r="E523" s="129" t="s">
        <v>195</v>
      </c>
      <c r="F523" s="129" t="s">
        <v>196</v>
      </c>
      <c r="G523" s="129" t="s">
        <v>198</v>
      </c>
      <c r="H523" s="130"/>
      <c r="I523" s="104"/>
      <c r="J523" s="133">
        <v>683.91</v>
      </c>
      <c r="K523" s="133">
        <v>9.7100000000000009</v>
      </c>
      <c r="L523" s="133">
        <v>3.03</v>
      </c>
      <c r="M523" s="133">
        <v>0.74</v>
      </c>
      <c r="N523" s="119">
        <f t="shared" si="25"/>
        <v>697.39</v>
      </c>
      <c r="O523" s="117">
        <f t="shared" si="26"/>
        <v>9.75</v>
      </c>
      <c r="Q523" s="131"/>
      <c r="R523" s="133">
        <v>10.3</v>
      </c>
      <c r="S523" s="133">
        <v>0.15</v>
      </c>
      <c r="T523" s="133">
        <v>0.06</v>
      </c>
      <c r="U523" s="133">
        <v>0.01</v>
      </c>
      <c r="V523" s="119">
        <f t="shared" si="24"/>
        <v>10.520000000000001</v>
      </c>
    </row>
    <row r="524" spans="1:22" x14ac:dyDescent="0.2">
      <c r="A524" s="129" t="s">
        <v>194</v>
      </c>
      <c r="B524" s="129" t="s">
        <v>194</v>
      </c>
      <c r="C524" s="130">
        <v>44338.791672719904</v>
      </c>
      <c r="D524" s="130">
        <v>686.36699999999996</v>
      </c>
      <c r="E524" s="129" t="s">
        <v>195</v>
      </c>
      <c r="F524" s="129" t="s">
        <v>196</v>
      </c>
      <c r="G524" s="129" t="s">
        <v>198</v>
      </c>
      <c r="H524" s="130"/>
      <c r="I524" s="104"/>
      <c r="J524" s="133">
        <v>672.98</v>
      </c>
      <c r="K524" s="133">
        <v>9.27</v>
      </c>
      <c r="L524" s="133">
        <v>2.94</v>
      </c>
      <c r="M524" s="133">
        <v>0.75</v>
      </c>
      <c r="N524" s="119">
        <f t="shared" si="25"/>
        <v>685.94</v>
      </c>
      <c r="O524" s="117">
        <f t="shared" si="26"/>
        <v>0.42699999999990723</v>
      </c>
      <c r="Q524" s="131"/>
      <c r="R524" s="133">
        <v>9.9499999999999993</v>
      </c>
      <c r="S524" s="133">
        <v>0.14000000000000001</v>
      </c>
      <c r="T524" s="133">
        <v>0.06</v>
      </c>
      <c r="U524" s="133">
        <v>0.01</v>
      </c>
      <c r="V524" s="119">
        <f t="shared" si="24"/>
        <v>10.16</v>
      </c>
    </row>
    <row r="525" spans="1:22" x14ac:dyDescent="0.2">
      <c r="A525" s="129" t="s">
        <v>194</v>
      </c>
      <c r="B525" s="129" t="s">
        <v>194</v>
      </c>
      <c r="C525" s="130">
        <v>44338.833339386576</v>
      </c>
      <c r="D525" s="130">
        <v>664.81700000000001</v>
      </c>
      <c r="E525" s="129" t="s">
        <v>195</v>
      </c>
      <c r="F525" s="129" t="s">
        <v>196</v>
      </c>
      <c r="G525" s="129" t="s">
        <v>198</v>
      </c>
      <c r="H525" s="130"/>
      <c r="J525" s="133">
        <v>651.42999999999995</v>
      </c>
      <c r="K525" s="133">
        <v>8.9499999999999993</v>
      </c>
      <c r="L525" s="133">
        <v>2.85</v>
      </c>
      <c r="M525" s="133">
        <v>0.74</v>
      </c>
      <c r="N525" s="119">
        <f t="shared" si="25"/>
        <v>663.97</v>
      </c>
      <c r="O525" s="117">
        <f t="shared" si="26"/>
        <v>0.84699999999997999</v>
      </c>
      <c r="Q525" s="131"/>
      <c r="R525" s="133">
        <v>9.67</v>
      </c>
      <c r="S525" s="133">
        <v>0.13</v>
      </c>
      <c r="T525" s="133">
        <v>0.06</v>
      </c>
      <c r="U525" s="133">
        <v>0.01</v>
      </c>
      <c r="V525" s="119">
        <f t="shared" si="24"/>
        <v>9.870000000000001</v>
      </c>
    </row>
    <row r="526" spans="1:22" x14ac:dyDescent="0.2">
      <c r="A526" s="129" t="s">
        <v>194</v>
      </c>
      <c r="B526" s="129" t="s">
        <v>194</v>
      </c>
      <c r="C526" s="130">
        <v>44338.87500605324</v>
      </c>
      <c r="D526" s="130">
        <v>640.47699999999998</v>
      </c>
      <c r="E526" s="129" t="s">
        <v>195</v>
      </c>
      <c r="F526" s="129" t="s">
        <v>196</v>
      </c>
      <c r="G526" s="129" t="s">
        <v>198</v>
      </c>
      <c r="H526" s="130"/>
      <c r="J526" s="133">
        <v>627.30999999999995</v>
      </c>
      <c r="K526" s="133">
        <v>8.69</v>
      </c>
      <c r="L526" s="133">
        <v>2.88</v>
      </c>
      <c r="M526" s="133">
        <v>0.74</v>
      </c>
      <c r="N526" s="119">
        <f t="shared" si="25"/>
        <v>639.62</v>
      </c>
      <c r="O526" s="117">
        <f t="shared" si="26"/>
        <v>0.8569999999999709</v>
      </c>
      <c r="Q526" s="131"/>
      <c r="R526" s="133">
        <v>9.36</v>
      </c>
      <c r="S526" s="133">
        <v>0.13</v>
      </c>
      <c r="T526" s="133">
        <v>0.06</v>
      </c>
      <c r="U526" s="133">
        <v>0.02</v>
      </c>
      <c r="V526" s="119">
        <f t="shared" si="24"/>
        <v>9.57</v>
      </c>
    </row>
    <row r="527" spans="1:22" x14ac:dyDescent="0.2">
      <c r="A527" s="129" t="s">
        <v>194</v>
      </c>
      <c r="B527" s="129" t="s">
        <v>194</v>
      </c>
      <c r="C527" s="130">
        <v>44338.916672719904</v>
      </c>
      <c r="D527" s="130">
        <v>627.92700000000002</v>
      </c>
      <c r="E527" s="129" t="s">
        <v>195</v>
      </c>
      <c r="F527" s="129" t="s">
        <v>196</v>
      </c>
      <c r="G527" s="129" t="s">
        <v>198</v>
      </c>
      <c r="H527" s="130"/>
      <c r="J527" s="133">
        <v>614.54</v>
      </c>
      <c r="K527" s="133">
        <v>8.57</v>
      </c>
      <c r="L527" s="133">
        <v>3.03</v>
      </c>
      <c r="M527" s="133">
        <v>0.73</v>
      </c>
      <c r="N527" s="119">
        <f t="shared" si="25"/>
        <v>626.87</v>
      </c>
      <c r="O527" s="117">
        <f t="shared" si="26"/>
        <v>1.0570000000000164</v>
      </c>
      <c r="Q527" s="131"/>
      <c r="R527" s="133">
        <v>9.4700000000000006</v>
      </c>
      <c r="S527" s="133">
        <v>0.13</v>
      </c>
      <c r="T527" s="133">
        <v>7.0000000000000007E-2</v>
      </c>
      <c r="U527" s="133">
        <v>0.02</v>
      </c>
      <c r="V527" s="119">
        <f t="shared" si="24"/>
        <v>9.6900000000000013</v>
      </c>
    </row>
    <row r="528" spans="1:22" x14ac:dyDescent="0.2">
      <c r="A528" s="129" t="s">
        <v>194</v>
      </c>
      <c r="B528" s="129" t="s">
        <v>194</v>
      </c>
      <c r="C528" s="130">
        <v>44338.958339386576</v>
      </c>
      <c r="D528" s="130">
        <v>586.19200000000001</v>
      </c>
      <c r="E528" s="129" t="s">
        <v>195</v>
      </c>
      <c r="F528" s="129" t="s">
        <v>196</v>
      </c>
      <c r="G528" s="129" t="s">
        <v>198</v>
      </c>
      <c r="H528" s="130"/>
      <c r="J528" s="133">
        <v>573.62</v>
      </c>
      <c r="K528" s="133">
        <v>7.82</v>
      </c>
      <c r="L528" s="133">
        <v>3.06</v>
      </c>
      <c r="M528" s="133">
        <v>0.75</v>
      </c>
      <c r="N528" s="119">
        <f t="shared" si="25"/>
        <v>585.25</v>
      </c>
      <c r="O528" s="117">
        <f t="shared" si="26"/>
        <v>0.94200000000000728</v>
      </c>
      <c r="Q528" s="131"/>
      <c r="R528" s="133">
        <v>8.58</v>
      </c>
      <c r="S528" s="133">
        <v>0.12</v>
      </c>
      <c r="T528" s="133">
        <v>7.0000000000000007E-2</v>
      </c>
      <c r="U528" s="133">
        <v>0.02</v>
      </c>
      <c r="V528" s="119">
        <f t="shared" si="24"/>
        <v>8.7899999999999991</v>
      </c>
    </row>
    <row r="529" spans="1:22" x14ac:dyDescent="0.2">
      <c r="A529" s="129" t="s">
        <v>194</v>
      </c>
      <c r="B529" s="129" t="s">
        <v>194</v>
      </c>
      <c r="C529" s="130">
        <v>44339.00000605324</v>
      </c>
      <c r="D529" s="130">
        <v>548.78</v>
      </c>
      <c r="E529" s="129" t="s">
        <v>195</v>
      </c>
      <c r="F529" s="129" t="s">
        <v>196</v>
      </c>
      <c r="G529" s="129" t="s">
        <v>198</v>
      </c>
      <c r="H529" s="130"/>
      <c r="J529" s="133">
        <v>537.21</v>
      </c>
      <c r="K529" s="133">
        <v>6.94</v>
      </c>
      <c r="L529" s="133">
        <v>3.09</v>
      </c>
      <c r="M529" s="133">
        <v>0.73</v>
      </c>
      <c r="N529" s="119">
        <f t="shared" si="25"/>
        <v>547.97000000000014</v>
      </c>
      <c r="O529" s="117">
        <f t="shared" si="26"/>
        <v>0.80999999999983174</v>
      </c>
      <c r="Q529" s="131"/>
      <c r="R529" s="133">
        <v>7.79</v>
      </c>
      <c r="S529" s="133">
        <v>0.1</v>
      </c>
      <c r="T529" s="133">
        <v>7.0000000000000007E-2</v>
      </c>
      <c r="U529" s="133">
        <v>0.02</v>
      </c>
      <c r="V529" s="119">
        <f t="shared" si="24"/>
        <v>7.9799999999999995</v>
      </c>
    </row>
    <row r="530" spans="1:22" x14ac:dyDescent="0.2">
      <c r="A530" s="129" t="s">
        <v>194</v>
      </c>
      <c r="B530" s="129" t="s">
        <v>194</v>
      </c>
      <c r="C530" s="130">
        <v>44339.041672719904</v>
      </c>
      <c r="D530" s="130">
        <v>502.916</v>
      </c>
      <c r="E530" s="129" t="s">
        <v>195</v>
      </c>
      <c r="F530" s="129" t="s">
        <v>196</v>
      </c>
      <c r="G530" s="129" t="s">
        <v>198</v>
      </c>
      <c r="H530" s="130"/>
      <c r="J530" s="133">
        <v>493.07</v>
      </c>
      <c r="K530" s="133">
        <v>6.16</v>
      </c>
      <c r="L530" s="133">
        <v>3</v>
      </c>
      <c r="M530" s="133">
        <v>0.73</v>
      </c>
      <c r="N530" s="119">
        <f t="shared" si="25"/>
        <v>502.96000000000004</v>
      </c>
      <c r="O530" s="117">
        <f t="shared" si="26"/>
        <v>-4.4000000000039563E-2</v>
      </c>
      <c r="Q530" s="131"/>
      <c r="R530" s="133">
        <v>7.11</v>
      </c>
      <c r="S530" s="133">
        <v>0.09</v>
      </c>
      <c r="T530" s="133">
        <v>7.0000000000000007E-2</v>
      </c>
      <c r="U530" s="133">
        <v>0.02</v>
      </c>
      <c r="V530" s="119">
        <f t="shared" si="24"/>
        <v>7.29</v>
      </c>
    </row>
    <row r="531" spans="1:22" x14ac:dyDescent="0.2">
      <c r="A531" s="129" t="s">
        <v>194</v>
      </c>
      <c r="B531" s="129" t="s">
        <v>194</v>
      </c>
      <c r="C531" s="130">
        <v>44339.083339386576</v>
      </c>
      <c r="D531" s="130">
        <v>477.74400000000003</v>
      </c>
      <c r="E531" s="129" t="s">
        <v>195</v>
      </c>
      <c r="F531" s="129" t="s">
        <v>196</v>
      </c>
      <c r="G531" s="129" t="s">
        <v>198</v>
      </c>
      <c r="H531" s="130"/>
      <c r="J531" s="133">
        <v>468.35</v>
      </c>
      <c r="K531" s="133">
        <v>5.55</v>
      </c>
      <c r="L531" s="133">
        <v>2.99</v>
      </c>
      <c r="M531" s="133">
        <v>0.73</v>
      </c>
      <c r="N531" s="119">
        <f t="shared" si="25"/>
        <v>477.62000000000006</v>
      </c>
      <c r="O531" s="117">
        <f t="shared" si="26"/>
        <v>0.1239999999999668</v>
      </c>
      <c r="Q531" s="131"/>
      <c r="R531" s="133">
        <v>6.31</v>
      </c>
      <c r="S531" s="133">
        <v>7.0000000000000007E-2</v>
      </c>
      <c r="T531" s="133">
        <v>7.0000000000000007E-2</v>
      </c>
      <c r="U531" s="133">
        <v>0.02</v>
      </c>
      <c r="V531" s="119">
        <f t="shared" si="24"/>
        <v>6.47</v>
      </c>
    </row>
    <row r="532" spans="1:22" x14ac:dyDescent="0.2">
      <c r="A532" s="129" t="s">
        <v>194</v>
      </c>
      <c r="B532" s="129" t="s">
        <v>194</v>
      </c>
      <c r="C532" s="130">
        <v>44339.12500605324</v>
      </c>
      <c r="D532" s="130">
        <v>462.291</v>
      </c>
      <c r="E532" s="129" t="s">
        <v>195</v>
      </c>
      <c r="F532" s="129" t="s">
        <v>196</v>
      </c>
      <c r="G532" s="129" t="s">
        <v>198</v>
      </c>
      <c r="H532" s="130"/>
      <c r="J532" s="133">
        <v>453.2</v>
      </c>
      <c r="K532" s="133">
        <v>5.29</v>
      </c>
      <c r="L532" s="133">
        <v>2.97</v>
      </c>
      <c r="M532" s="133">
        <v>0.74</v>
      </c>
      <c r="N532" s="119">
        <f t="shared" si="25"/>
        <v>462.20000000000005</v>
      </c>
      <c r="O532" s="117">
        <f t="shared" si="26"/>
        <v>9.0999999999951342E-2</v>
      </c>
      <c r="Q532" s="131"/>
      <c r="R532" s="133">
        <v>5.83</v>
      </c>
      <c r="S532" s="133">
        <v>7.0000000000000007E-2</v>
      </c>
      <c r="T532" s="133">
        <v>0.06</v>
      </c>
      <c r="U532" s="133">
        <v>0.01</v>
      </c>
      <c r="V532" s="119">
        <f t="shared" si="24"/>
        <v>5.97</v>
      </c>
    </row>
    <row r="533" spans="1:22" x14ac:dyDescent="0.2">
      <c r="A533" s="129" t="s">
        <v>194</v>
      </c>
      <c r="B533" s="129" t="s">
        <v>194</v>
      </c>
      <c r="C533" s="130">
        <v>44339.166672719904</v>
      </c>
      <c r="D533" s="130">
        <v>449.11099999999999</v>
      </c>
      <c r="E533" s="129" t="s">
        <v>195</v>
      </c>
      <c r="F533" s="129" t="s">
        <v>196</v>
      </c>
      <c r="G533" s="129" t="s">
        <v>198</v>
      </c>
      <c r="H533" s="130"/>
      <c r="J533" s="133">
        <v>440.05</v>
      </c>
      <c r="K533" s="133">
        <v>5.16</v>
      </c>
      <c r="L533" s="133">
        <v>3.05</v>
      </c>
      <c r="M533" s="133">
        <v>0.74</v>
      </c>
      <c r="N533" s="119">
        <f t="shared" si="25"/>
        <v>449.00000000000006</v>
      </c>
      <c r="O533" s="117">
        <f t="shared" si="26"/>
        <v>0.11099999999993315</v>
      </c>
      <c r="Q533" s="131"/>
      <c r="R533" s="133">
        <v>5.34</v>
      </c>
      <c r="S533" s="133">
        <v>0.06</v>
      </c>
      <c r="T533" s="133">
        <v>0.06</v>
      </c>
      <c r="U533" s="133">
        <v>0.01</v>
      </c>
      <c r="V533" s="119">
        <f t="shared" si="24"/>
        <v>5.4699999999999989</v>
      </c>
    </row>
    <row r="534" spans="1:22" x14ac:dyDescent="0.2">
      <c r="A534" s="129" t="s">
        <v>194</v>
      </c>
      <c r="B534" s="129" t="s">
        <v>194</v>
      </c>
      <c r="C534" s="130">
        <v>44339.208339386576</v>
      </c>
      <c r="D534" s="130">
        <v>440.53100000000001</v>
      </c>
      <c r="E534" s="129" t="s">
        <v>195</v>
      </c>
      <c r="F534" s="129" t="s">
        <v>196</v>
      </c>
      <c r="G534" s="129" t="s">
        <v>198</v>
      </c>
      <c r="H534" s="130"/>
      <c r="J534" s="133">
        <v>431.52</v>
      </c>
      <c r="K534" s="133">
        <v>4.9800000000000004</v>
      </c>
      <c r="L534" s="133">
        <v>3.12</v>
      </c>
      <c r="M534" s="133">
        <v>0.73</v>
      </c>
      <c r="N534" s="119">
        <f t="shared" si="25"/>
        <v>440.35</v>
      </c>
      <c r="O534" s="117">
        <f t="shared" si="26"/>
        <v>0.18099999999998317</v>
      </c>
      <c r="Q534" s="131"/>
      <c r="R534" s="133">
        <v>5.13</v>
      </c>
      <c r="S534" s="133">
        <v>0.06</v>
      </c>
      <c r="T534" s="133">
        <v>0.06</v>
      </c>
      <c r="U534" s="133">
        <v>0.01</v>
      </c>
      <c r="V534" s="119">
        <f t="shared" si="24"/>
        <v>5.2599999999999989</v>
      </c>
    </row>
    <row r="535" spans="1:22" x14ac:dyDescent="0.2">
      <c r="A535" s="129" t="s">
        <v>194</v>
      </c>
      <c r="B535" s="129" t="s">
        <v>194</v>
      </c>
      <c r="C535" s="130">
        <v>44339.25000605324</v>
      </c>
      <c r="D535" s="130">
        <v>440.04199999999997</v>
      </c>
      <c r="E535" s="129" t="s">
        <v>195</v>
      </c>
      <c r="F535" s="129" t="s">
        <v>196</v>
      </c>
      <c r="G535" s="129" t="s">
        <v>198</v>
      </c>
      <c r="H535" s="130"/>
      <c r="J535" s="133">
        <v>431.2</v>
      </c>
      <c r="K535" s="133">
        <v>4.84</v>
      </c>
      <c r="L535" s="133">
        <v>3.09</v>
      </c>
      <c r="M535" s="133">
        <v>0.73</v>
      </c>
      <c r="N535" s="119">
        <f t="shared" si="25"/>
        <v>439.85999999999996</v>
      </c>
      <c r="O535" s="117">
        <f t="shared" si="26"/>
        <v>0.18200000000001637</v>
      </c>
      <c r="Q535" s="131"/>
      <c r="R535" s="133">
        <v>4.9400000000000004</v>
      </c>
      <c r="S535" s="133">
        <v>0.06</v>
      </c>
      <c r="T535" s="133">
        <v>0.06</v>
      </c>
      <c r="U535" s="133">
        <v>0.01</v>
      </c>
      <c r="V535" s="119">
        <f t="shared" si="24"/>
        <v>5.0699999999999994</v>
      </c>
    </row>
    <row r="536" spans="1:22" x14ac:dyDescent="0.2">
      <c r="A536" s="129" t="s">
        <v>194</v>
      </c>
      <c r="B536" s="129" t="s">
        <v>194</v>
      </c>
      <c r="C536" s="130">
        <v>44339.291672719904</v>
      </c>
      <c r="D536" s="130">
        <v>429.93900000000002</v>
      </c>
      <c r="E536" s="129" t="s">
        <v>195</v>
      </c>
      <c r="F536" s="129" t="s">
        <v>196</v>
      </c>
      <c r="G536" s="129" t="s">
        <v>198</v>
      </c>
      <c r="H536" s="130"/>
      <c r="J536" s="133">
        <v>421.23</v>
      </c>
      <c r="K536" s="133">
        <v>4.8099999999999996</v>
      </c>
      <c r="L536" s="133">
        <v>2.94</v>
      </c>
      <c r="M536" s="133">
        <v>0.74</v>
      </c>
      <c r="N536" s="119">
        <f t="shared" si="25"/>
        <v>429.72</v>
      </c>
      <c r="O536" s="117">
        <f t="shared" si="26"/>
        <v>0.21899999999999409</v>
      </c>
      <c r="Q536" s="131"/>
      <c r="R536" s="133">
        <v>4.83</v>
      </c>
      <c r="S536" s="133">
        <v>0.06</v>
      </c>
      <c r="T536" s="133">
        <v>0.06</v>
      </c>
      <c r="U536" s="133">
        <v>0.01</v>
      </c>
      <c r="V536" s="119">
        <f t="shared" si="24"/>
        <v>4.9599999999999991</v>
      </c>
    </row>
    <row r="537" spans="1:22" x14ac:dyDescent="0.2">
      <c r="A537" s="129" t="s">
        <v>194</v>
      </c>
      <c r="B537" s="129" t="s">
        <v>194</v>
      </c>
      <c r="C537" s="130">
        <v>44339.333339386576</v>
      </c>
      <c r="D537" s="130">
        <v>444.20100000000002</v>
      </c>
      <c r="E537" s="129" t="s">
        <v>195</v>
      </c>
      <c r="F537" s="129" t="s">
        <v>196</v>
      </c>
      <c r="G537" s="129" t="s">
        <v>198</v>
      </c>
      <c r="H537" s="130"/>
      <c r="J537" s="133">
        <v>435.13</v>
      </c>
      <c r="K537" s="133">
        <v>5.22</v>
      </c>
      <c r="L537" s="133">
        <v>2.93</v>
      </c>
      <c r="M537" s="133">
        <v>0.73</v>
      </c>
      <c r="N537" s="119">
        <f t="shared" si="25"/>
        <v>444.01000000000005</v>
      </c>
      <c r="O537" s="117">
        <f t="shared" si="26"/>
        <v>0.19099999999997408</v>
      </c>
      <c r="Q537" s="131"/>
      <c r="R537" s="133">
        <v>4.9400000000000004</v>
      </c>
      <c r="S537" s="133">
        <v>0.06</v>
      </c>
      <c r="T537" s="133">
        <v>0.06</v>
      </c>
      <c r="U537" s="133">
        <v>0.01</v>
      </c>
      <c r="V537" s="119">
        <f t="shared" si="24"/>
        <v>5.0699999999999994</v>
      </c>
    </row>
    <row r="538" spans="1:22" x14ac:dyDescent="0.2">
      <c r="A538" s="129" t="s">
        <v>194</v>
      </c>
      <c r="B538" s="129" t="s">
        <v>194</v>
      </c>
      <c r="C538" s="130">
        <v>44339.37500605324</v>
      </c>
      <c r="D538" s="130">
        <v>476.12099999999998</v>
      </c>
      <c r="E538" s="129" t="s">
        <v>195</v>
      </c>
      <c r="F538" s="129" t="s">
        <v>196</v>
      </c>
      <c r="G538" s="129" t="s">
        <v>198</v>
      </c>
      <c r="H538" s="130"/>
      <c r="J538" s="133">
        <v>466.56</v>
      </c>
      <c r="K538" s="133">
        <v>5.8</v>
      </c>
      <c r="L538" s="133">
        <v>3.04</v>
      </c>
      <c r="M538" s="133">
        <v>0.73</v>
      </c>
      <c r="N538" s="119">
        <f t="shared" si="25"/>
        <v>476.13000000000005</v>
      </c>
      <c r="O538" s="117">
        <f t="shared" si="26"/>
        <v>-9.0000000000713953E-3</v>
      </c>
      <c r="Q538" s="131"/>
      <c r="R538" s="133">
        <v>5.43</v>
      </c>
      <c r="S538" s="133">
        <v>7.0000000000000007E-2</v>
      </c>
      <c r="T538" s="133">
        <v>0.06</v>
      </c>
      <c r="U538" s="133">
        <v>0.01</v>
      </c>
      <c r="V538" s="119">
        <f t="shared" si="24"/>
        <v>5.5699999999999994</v>
      </c>
    </row>
    <row r="539" spans="1:22" x14ac:dyDescent="0.2">
      <c r="A539" s="129" t="s">
        <v>194</v>
      </c>
      <c r="B539" s="129" t="s">
        <v>194</v>
      </c>
      <c r="C539" s="130">
        <v>44339.416672719904</v>
      </c>
      <c r="D539" s="130">
        <v>512.33500000000004</v>
      </c>
      <c r="E539" s="129" t="s">
        <v>195</v>
      </c>
      <c r="F539" s="129" t="s">
        <v>196</v>
      </c>
      <c r="G539" s="129" t="s">
        <v>198</v>
      </c>
      <c r="H539" s="130"/>
      <c r="J539" s="133">
        <v>502.17</v>
      </c>
      <c r="K539" s="133">
        <v>6.75</v>
      </c>
      <c r="L539" s="133">
        <v>3.07</v>
      </c>
      <c r="M539" s="133">
        <v>0.72</v>
      </c>
      <c r="N539" s="119">
        <f t="shared" si="25"/>
        <v>512.71</v>
      </c>
      <c r="O539" s="117">
        <f t="shared" si="26"/>
        <v>-0.375</v>
      </c>
      <c r="Q539" s="131"/>
      <c r="R539" s="133">
        <v>6.5</v>
      </c>
      <c r="S539" s="133">
        <v>0.09</v>
      </c>
      <c r="T539" s="133">
        <v>0.06</v>
      </c>
      <c r="U539" s="133">
        <v>0.01</v>
      </c>
      <c r="V539" s="119">
        <f t="shared" si="24"/>
        <v>6.6599999999999993</v>
      </c>
    </row>
    <row r="540" spans="1:22" x14ac:dyDescent="0.2">
      <c r="A540" s="129" t="s">
        <v>194</v>
      </c>
      <c r="B540" s="129" t="s">
        <v>194</v>
      </c>
      <c r="C540" s="130">
        <v>44339.458339386576</v>
      </c>
      <c r="D540" s="130">
        <v>554.59299999999996</v>
      </c>
      <c r="E540" s="129" t="s">
        <v>195</v>
      </c>
      <c r="F540" s="129" t="s">
        <v>196</v>
      </c>
      <c r="G540" s="129" t="s">
        <v>198</v>
      </c>
      <c r="H540" s="130"/>
      <c r="J540" s="133">
        <v>544.01</v>
      </c>
      <c r="K540" s="133">
        <v>7.45</v>
      </c>
      <c r="L540" s="133">
        <v>3.03</v>
      </c>
      <c r="M540" s="133">
        <v>0.73</v>
      </c>
      <c r="N540" s="119">
        <f t="shared" si="25"/>
        <v>555.22</v>
      </c>
      <c r="O540" s="117">
        <f t="shared" si="26"/>
        <v>-0.62700000000006639</v>
      </c>
      <c r="Q540" s="131"/>
      <c r="R540" s="133">
        <v>7.4</v>
      </c>
      <c r="S540" s="133">
        <v>0.1</v>
      </c>
      <c r="T540" s="133">
        <v>0.06</v>
      </c>
      <c r="U540" s="133">
        <v>0.01</v>
      </c>
      <c r="V540" s="119">
        <f t="shared" si="24"/>
        <v>7.5699999999999994</v>
      </c>
    </row>
    <row r="541" spans="1:22" x14ac:dyDescent="0.2">
      <c r="A541" s="129" t="s">
        <v>194</v>
      </c>
      <c r="B541" s="129" t="s">
        <v>194</v>
      </c>
      <c r="C541" s="130">
        <v>44339.50000605324</v>
      </c>
      <c r="D541" s="130">
        <v>595.23400000000004</v>
      </c>
      <c r="E541" s="129" t="s">
        <v>195</v>
      </c>
      <c r="F541" s="129" t="s">
        <v>196</v>
      </c>
      <c r="G541" s="129" t="s">
        <v>198</v>
      </c>
      <c r="H541" s="130"/>
      <c r="J541" s="133">
        <v>584.27</v>
      </c>
      <c r="K541" s="133">
        <v>8.24</v>
      </c>
      <c r="L541" s="133">
        <v>2.99</v>
      </c>
      <c r="M541" s="133">
        <v>0.73</v>
      </c>
      <c r="N541" s="119">
        <f t="shared" si="25"/>
        <v>596.23</v>
      </c>
      <c r="O541" s="117">
        <f t="shared" si="26"/>
        <v>-0.9959999999999809</v>
      </c>
      <c r="Q541" s="131"/>
      <c r="R541" s="133">
        <v>7.97</v>
      </c>
      <c r="S541" s="133">
        <v>0.11</v>
      </c>
      <c r="T541" s="133">
        <v>0.06</v>
      </c>
      <c r="U541" s="133">
        <v>0.01</v>
      </c>
      <c r="V541" s="119">
        <f t="shared" si="24"/>
        <v>8.15</v>
      </c>
    </row>
    <row r="542" spans="1:22" x14ac:dyDescent="0.2">
      <c r="A542" s="129" t="s">
        <v>194</v>
      </c>
      <c r="B542" s="129" t="s">
        <v>194</v>
      </c>
      <c r="C542" s="130">
        <v>44339.541672719904</v>
      </c>
      <c r="D542" s="130">
        <v>639.05499999999995</v>
      </c>
      <c r="E542" s="129" t="s">
        <v>195</v>
      </c>
      <c r="F542" s="129" t="s">
        <v>196</v>
      </c>
      <c r="G542" s="129" t="s">
        <v>198</v>
      </c>
      <c r="H542" s="130"/>
      <c r="I542" s="104"/>
      <c r="J542" s="133">
        <v>623.69000000000005</v>
      </c>
      <c r="K542" s="133">
        <v>8.76</v>
      </c>
      <c r="L542" s="133">
        <v>2.95</v>
      </c>
      <c r="M542" s="133">
        <v>0.73</v>
      </c>
      <c r="N542" s="119">
        <f t="shared" si="25"/>
        <v>636.13000000000011</v>
      </c>
      <c r="O542" s="117">
        <f t="shared" si="26"/>
        <v>2.9249999999998408</v>
      </c>
      <c r="Q542" s="131"/>
      <c r="R542" s="133">
        <v>9.11</v>
      </c>
      <c r="S542" s="133">
        <v>0.13</v>
      </c>
      <c r="T542" s="133">
        <v>0.06</v>
      </c>
      <c r="U542" s="133">
        <v>0.02</v>
      </c>
      <c r="V542" s="119">
        <f t="shared" si="24"/>
        <v>9.32</v>
      </c>
    </row>
    <row r="543" spans="1:22" x14ac:dyDescent="0.2">
      <c r="A543" s="129" t="s">
        <v>194</v>
      </c>
      <c r="B543" s="129" t="s">
        <v>194</v>
      </c>
      <c r="C543" s="130">
        <v>44339.583339386576</v>
      </c>
      <c r="D543" s="130">
        <v>673.19299999999998</v>
      </c>
      <c r="E543" s="129" t="s">
        <v>195</v>
      </c>
      <c r="F543" s="129" t="s">
        <v>196</v>
      </c>
      <c r="G543" s="129" t="s">
        <v>198</v>
      </c>
      <c r="H543" s="130"/>
      <c r="I543" s="104"/>
      <c r="J543" s="133">
        <v>651.19000000000005</v>
      </c>
      <c r="K543" s="133">
        <v>9.2799999999999994</v>
      </c>
      <c r="L543" s="133">
        <v>2.94</v>
      </c>
      <c r="M543" s="133">
        <v>0.74</v>
      </c>
      <c r="N543" s="119">
        <f t="shared" si="25"/>
        <v>664.15000000000009</v>
      </c>
      <c r="O543" s="117">
        <f t="shared" si="26"/>
        <v>9.0429999999998927</v>
      </c>
      <c r="Q543" s="131"/>
      <c r="R543" s="133">
        <v>9.51</v>
      </c>
      <c r="S543" s="133">
        <v>0.14000000000000001</v>
      </c>
      <c r="T543" s="133">
        <v>0.06</v>
      </c>
      <c r="U543" s="133">
        <v>0.01</v>
      </c>
      <c r="V543" s="119">
        <f t="shared" si="24"/>
        <v>9.7200000000000006</v>
      </c>
    </row>
    <row r="544" spans="1:22" x14ac:dyDescent="0.2">
      <c r="A544" s="129" t="s">
        <v>194</v>
      </c>
      <c r="B544" s="129" t="s">
        <v>194</v>
      </c>
      <c r="C544" s="130">
        <v>44339.62500605324</v>
      </c>
      <c r="D544" s="130">
        <v>702.60799999999995</v>
      </c>
      <c r="E544" s="129" t="s">
        <v>195</v>
      </c>
      <c r="F544" s="129" t="s">
        <v>196</v>
      </c>
      <c r="G544" s="129" t="s">
        <v>198</v>
      </c>
      <c r="H544" s="130"/>
      <c r="I544" s="104"/>
      <c r="J544" s="133">
        <v>680.74</v>
      </c>
      <c r="K544" s="133">
        <v>9.8000000000000007</v>
      </c>
      <c r="L544" s="133">
        <v>2.93</v>
      </c>
      <c r="M544" s="133">
        <v>0.73</v>
      </c>
      <c r="N544" s="119">
        <f t="shared" si="25"/>
        <v>694.19999999999993</v>
      </c>
      <c r="O544" s="117">
        <f t="shared" si="26"/>
        <v>8.4080000000000155</v>
      </c>
      <c r="Q544" s="131"/>
      <c r="R544" s="133">
        <v>10.28</v>
      </c>
      <c r="S544" s="133">
        <v>0.15</v>
      </c>
      <c r="T544" s="133">
        <v>0.06</v>
      </c>
      <c r="U544" s="133">
        <v>0.01</v>
      </c>
      <c r="V544" s="119">
        <f t="shared" si="24"/>
        <v>10.5</v>
      </c>
    </row>
    <row r="545" spans="1:22" x14ac:dyDescent="0.2">
      <c r="A545" s="129" t="s">
        <v>194</v>
      </c>
      <c r="B545" s="129" t="s">
        <v>194</v>
      </c>
      <c r="C545" s="130">
        <v>44339.666672719904</v>
      </c>
      <c r="D545" s="130">
        <v>727.3</v>
      </c>
      <c r="E545" s="129" t="s">
        <v>195</v>
      </c>
      <c r="F545" s="129" t="s">
        <v>196</v>
      </c>
      <c r="G545" s="129" t="s">
        <v>198</v>
      </c>
      <c r="H545" s="130"/>
      <c r="I545" s="104"/>
      <c r="J545" s="133">
        <v>705.45</v>
      </c>
      <c r="K545" s="133">
        <v>10.3</v>
      </c>
      <c r="L545" s="133">
        <v>2.94</v>
      </c>
      <c r="M545" s="133">
        <v>0.74</v>
      </c>
      <c r="N545" s="119">
        <f t="shared" si="25"/>
        <v>719.43000000000006</v>
      </c>
      <c r="O545" s="117">
        <f t="shared" si="26"/>
        <v>7.8699999999998909</v>
      </c>
      <c r="Q545" s="131"/>
      <c r="R545" s="133">
        <v>10.98</v>
      </c>
      <c r="S545" s="133">
        <v>0.16</v>
      </c>
      <c r="T545" s="133">
        <v>7.0000000000000007E-2</v>
      </c>
      <c r="U545" s="133">
        <v>0.02</v>
      </c>
      <c r="V545" s="119">
        <f t="shared" si="24"/>
        <v>11.23</v>
      </c>
    </row>
    <row r="546" spans="1:22" x14ac:dyDescent="0.2">
      <c r="A546" s="129" t="s">
        <v>194</v>
      </c>
      <c r="B546" s="129" t="s">
        <v>194</v>
      </c>
      <c r="C546" s="130">
        <v>44339.708339386576</v>
      </c>
      <c r="D546" s="130">
        <v>744.01599999999996</v>
      </c>
      <c r="E546" s="129" t="s">
        <v>195</v>
      </c>
      <c r="F546" s="129" t="s">
        <v>196</v>
      </c>
      <c r="G546" s="129" t="s">
        <v>198</v>
      </c>
      <c r="H546" s="130"/>
      <c r="I546" s="104"/>
      <c r="J546" s="133">
        <v>722.17</v>
      </c>
      <c r="K546" s="133">
        <v>10.64</v>
      </c>
      <c r="L546" s="133">
        <v>2.94</v>
      </c>
      <c r="M546" s="133">
        <v>0.73</v>
      </c>
      <c r="N546" s="119">
        <f t="shared" si="25"/>
        <v>736.48</v>
      </c>
      <c r="O546" s="117">
        <f t="shared" si="26"/>
        <v>7.5359999999999445</v>
      </c>
      <c r="Q546" s="131"/>
      <c r="R546" s="133">
        <v>11.73</v>
      </c>
      <c r="S546" s="133">
        <v>0.17</v>
      </c>
      <c r="T546" s="133">
        <v>7.0000000000000007E-2</v>
      </c>
      <c r="U546" s="133">
        <v>0.02</v>
      </c>
      <c r="V546" s="119">
        <f t="shared" si="24"/>
        <v>11.99</v>
      </c>
    </row>
    <row r="547" spans="1:22" x14ac:dyDescent="0.2">
      <c r="A547" s="129" t="s">
        <v>194</v>
      </c>
      <c r="B547" s="129" t="s">
        <v>194</v>
      </c>
      <c r="C547" s="130">
        <v>44339.75000605324</v>
      </c>
      <c r="D547" s="130">
        <v>746.43200000000002</v>
      </c>
      <c r="E547" s="129" t="s">
        <v>195</v>
      </c>
      <c r="F547" s="129" t="s">
        <v>196</v>
      </c>
      <c r="G547" s="129" t="s">
        <v>198</v>
      </c>
      <c r="H547" s="130"/>
      <c r="I547" s="104"/>
      <c r="J547" s="133">
        <v>724.34</v>
      </c>
      <c r="K547" s="133">
        <v>10.64</v>
      </c>
      <c r="L547" s="133">
        <v>2.94</v>
      </c>
      <c r="M547" s="133">
        <v>0.73</v>
      </c>
      <c r="N547" s="119">
        <f t="shared" si="25"/>
        <v>738.65000000000009</v>
      </c>
      <c r="O547" s="117">
        <f t="shared" si="26"/>
        <v>7.7819999999999254</v>
      </c>
      <c r="Q547" s="131"/>
      <c r="R547" s="133">
        <v>11.93</v>
      </c>
      <c r="S547" s="133">
        <v>0.17</v>
      </c>
      <c r="T547" s="133">
        <v>7.0000000000000007E-2</v>
      </c>
      <c r="U547" s="133">
        <v>0.02</v>
      </c>
      <c r="V547" s="119">
        <f t="shared" si="24"/>
        <v>12.19</v>
      </c>
    </row>
    <row r="548" spans="1:22" x14ac:dyDescent="0.2">
      <c r="A548" s="129" t="s">
        <v>194</v>
      </c>
      <c r="B548" s="129" t="s">
        <v>194</v>
      </c>
      <c r="C548" s="130">
        <v>44339.791672719904</v>
      </c>
      <c r="D548" s="130">
        <v>736.09199999999998</v>
      </c>
      <c r="E548" s="129" t="s">
        <v>195</v>
      </c>
      <c r="F548" s="129" t="s">
        <v>196</v>
      </c>
      <c r="G548" s="129" t="s">
        <v>198</v>
      </c>
      <c r="H548" s="130"/>
      <c r="J548" s="133">
        <v>713.91</v>
      </c>
      <c r="K548" s="133">
        <v>10.18</v>
      </c>
      <c r="L548" s="133">
        <v>2.97</v>
      </c>
      <c r="M548" s="133">
        <v>0.73</v>
      </c>
      <c r="N548" s="119">
        <f t="shared" si="25"/>
        <v>727.79</v>
      </c>
      <c r="O548" s="117">
        <f t="shared" si="26"/>
        <v>8.3020000000000209</v>
      </c>
      <c r="Q548" s="131"/>
      <c r="R548" s="133">
        <v>11.83</v>
      </c>
      <c r="S548" s="133">
        <v>0.17</v>
      </c>
      <c r="T548" s="133">
        <v>7.0000000000000007E-2</v>
      </c>
      <c r="U548" s="133">
        <v>0.02</v>
      </c>
      <c r="V548" s="119">
        <f t="shared" si="24"/>
        <v>12.09</v>
      </c>
    </row>
    <row r="549" spans="1:22" x14ac:dyDescent="0.2">
      <c r="A549" s="129" t="s">
        <v>194</v>
      </c>
      <c r="B549" s="129" t="s">
        <v>194</v>
      </c>
      <c r="C549" s="130">
        <v>44339.833339386576</v>
      </c>
      <c r="D549" s="130">
        <v>705.22299999999996</v>
      </c>
      <c r="E549" s="129" t="s">
        <v>195</v>
      </c>
      <c r="F549" s="129" t="s">
        <v>196</v>
      </c>
      <c r="G549" s="129" t="s">
        <v>198</v>
      </c>
      <c r="H549" s="130"/>
      <c r="J549" s="133">
        <v>682.3</v>
      </c>
      <c r="K549" s="133">
        <v>9.7799999999999994</v>
      </c>
      <c r="L549" s="133">
        <v>2.95</v>
      </c>
      <c r="M549" s="133">
        <v>0.73</v>
      </c>
      <c r="N549" s="119">
        <f t="shared" si="25"/>
        <v>695.76</v>
      </c>
      <c r="O549" s="117">
        <f t="shared" si="26"/>
        <v>9.4629999999999654</v>
      </c>
      <c r="Q549" s="131"/>
      <c r="R549" s="133">
        <v>11.63</v>
      </c>
      <c r="S549" s="133">
        <v>0.17</v>
      </c>
      <c r="T549" s="133">
        <v>7.0000000000000007E-2</v>
      </c>
      <c r="U549" s="133">
        <v>0.02</v>
      </c>
      <c r="V549" s="119">
        <f t="shared" si="24"/>
        <v>11.89</v>
      </c>
    </row>
    <row r="550" spans="1:22" x14ac:dyDescent="0.2">
      <c r="A550" s="129" t="s">
        <v>194</v>
      </c>
      <c r="B550" s="129" t="s">
        <v>194</v>
      </c>
      <c r="C550" s="130">
        <v>44339.87500605324</v>
      </c>
      <c r="D550" s="130">
        <v>687.19399999999996</v>
      </c>
      <c r="E550" s="129" t="s">
        <v>195</v>
      </c>
      <c r="F550" s="129" t="s">
        <v>196</v>
      </c>
      <c r="G550" s="129" t="s">
        <v>198</v>
      </c>
      <c r="H550" s="130"/>
      <c r="J550" s="133">
        <v>664.5</v>
      </c>
      <c r="K550" s="133">
        <v>9.51</v>
      </c>
      <c r="L550" s="133">
        <v>3.02</v>
      </c>
      <c r="M550" s="133">
        <v>0.72</v>
      </c>
      <c r="N550" s="119">
        <f t="shared" si="25"/>
        <v>677.75</v>
      </c>
      <c r="O550" s="117">
        <f t="shared" si="26"/>
        <v>9.44399999999996</v>
      </c>
      <c r="Q550" s="131"/>
      <c r="R550" s="133">
        <v>12.03</v>
      </c>
      <c r="S550" s="133">
        <v>0.17</v>
      </c>
      <c r="T550" s="133">
        <v>0.08</v>
      </c>
      <c r="U550" s="133">
        <v>0.02</v>
      </c>
      <c r="V550" s="119">
        <f t="shared" si="24"/>
        <v>12.299999999999999</v>
      </c>
    </row>
    <row r="551" spans="1:22" x14ac:dyDescent="0.2">
      <c r="A551" s="129" t="s">
        <v>194</v>
      </c>
      <c r="B551" s="129" t="s">
        <v>194</v>
      </c>
      <c r="C551" s="130">
        <v>44339.916672719904</v>
      </c>
      <c r="D551" s="130">
        <v>669.06500000000005</v>
      </c>
      <c r="E551" s="129" t="s">
        <v>195</v>
      </c>
      <c r="F551" s="129" t="s">
        <v>196</v>
      </c>
      <c r="G551" s="129" t="s">
        <v>198</v>
      </c>
      <c r="H551" s="130"/>
      <c r="J551" s="133">
        <v>656.11</v>
      </c>
      <c r="K551" s="133">
        <v>9.23</v>
      </c>
      <c r="L551" s="133">
        <v>3.03</v>
      </c>
      <c r="M551" s="133">
        <v>0.73</v>
      </c>
      <c r="N551" s="119">
        <f t="shared" si="25"/>
        <v>669.1</v>
      </c>
      <c r="O551" s="117">
        <f t="shared" si="26"/>
        <v>-3.4999999999968168E-2</v>
      </c>
      <c r="Q551" s="131"/>
      <c r="R551" s="133">
        <v>11.73</v>
      </c>
      <c r="S551" s="133">
        <v>0.17</v>
      </c>
      <c r="T551" s="133">
        <v>0.08</v>
      </c>
      <c r="U551" s="133">
        <v>0.02</v>
      </c>
      <c r="V551" s="119">
        <f t="shared" si="24"/>
        <v>12</v>
      </c>
    </row>
    <row r="552" spans="1:22" x14ac:dyDescent="0.2">
      <c r="A552" s="129" t="s">
        <v>194</v>
      </c>
      <c r="B552" s="129" t="s">
        <v>194</v>
      </c>
      <c r="C552" s="130">
        <v>44339.958339386576</v>
      </c>
      <c r="D552" s="130">
        <v>622.68799999999999</v>
      </c>
      <c r="E552" s="129" t="s">
        <v>195</v>
      </c>
      <c r="F552" s="129" t="s">
        <v>196</v>
      </c>
      <c r="G552" s="129" t="s">
        <v>198</v>
      </c>
      <c r="H552" s="130"/>
      <c r="J552" s="133">
        <v>610.39</v>
      </c>
      <c r="K552" s="133">
        <v>8.2899999999999991</v>
      </c>
      <c r="L552" s="133">
        <v>3.02</v>
      </c>
      <c r="M552" s="133">
        <v>0.72</v>
      </c>
      <c r="N552" s="119">
        <f t="shared" si="25"/>
        <v>622.41999999999996</v>
      </c>
      <c r="O552" s="117">
        <f t="shared" si="26"/>
        <v>0.2680000000000291</v>
      </c>
      <c r="Q552" s="131"/>
      <c r="R552" s="133">
        <v>10.64</v>
      </c>
      <c r="S552" s="133">
        <v>0.14000000000000001</v>
      </c>
      <c r="T552" s="133">
        <v>0.08</v>
      </c>
      <c r="U552" s="133">
        <v>0.02</v>
      </c>
      <c r="V552" s="119">
        <f t="shared" si="24"/>
        <v>10.88</v>
      </c>
    </row>
    <row r="553" spans="1:22" x14ac:dyDescent="0.2">
      <c r="A553" s="129" t="s">
        <v>194</v>
      </c>
      <c r="B553" s="129" t="s">
        <v>194</v>
      </c>
      <c r="C553" s="130">
        <v>44340.00000605324</v>
      </c>
      <c r="D553" s="130">
        <v>574.55899999999997</v>
      </c>
      <c r="E553" s="129" t="s">
        <v>195</v>
      </c>
      <c r="F553" s="129" t="s">
        <v>196</v>
      </c>
      <c r="G553" s="129" t="s">
        <v>198</v>
      </c>
      <c r="H553" s="130"/>
      <c r="J553" s="133">
        <v>553.21</v>
      </c>
      <c r="K553" s="133">
        <v>7.24</v>
      </c>
      <c r="L553" s="133">
        <v>3.06</v>
      </c>
      <c r="M553" s="133">
        <v>0.74</v>
      </c>
      <c r="N553" s="119">
        <f t="shared" si="25"/>
        <v>564.25</v>
      </c>
      <c r="O553" s="117">
        <f t="shared" si="26"/>
        <v>10.308999999999969</v>
      </c>
      <c r="Q553" s="131"/>
      <c r="R553" s="133">
        <v>10.08</v>
      </c>
      <c r="S553" s="133">
        <v>0.13</v>
      </c>
      <c r="T553" s="133">
        <v>0.08</v>
      </c>
      <c r="U553" s="133">
        <v>0.02</v>
      </c>
      <c r="V553" s="119">
        <f t="shared" si="24"/>
        <v>10.31</v>
      </c>
    </row>
    <row r="554" spans="1:22" x14ac:dyDescent="0.2">
      <c r="A554" s="129" t="s">
        <v>194</v>
      </c>
      <c r="B554" s="129" t="s">
        <v>194</v>
      </c>
      <c r="C554" s="130">
        <v>44340.041672719904</v>
      </c>
      <c r="D554" s="130">
        <v>532.173</v>
      </c>
      <c r="E554" s="129" t="s">
        <v>195</v>
      </c>
      <c r="F554" s="129" t="s">
        <v>196</v>
      </c>
      <c r="G554" s="129" t="s">
        <v>198</v>
      </c>
      <c r="H554" s="130"/>
      <c r="J554" s="133">
        <v>522.04</v>
      </c>
      <c r="K554" s="133">
        <v>6.42</v>
      </c>
      <c r="L554" s="133">
        <v>2.97</v>
      </c>
      <c r="M554" s="133">
        <v>0.72</v>
      </c>
      <c r="N554" s="119">
        <f t="shared" si="25"/>
        <v>532.15</v>
      </c>
      <c r="O554" s="117">
        <f t="shared" si="26"/>
        <v>2.3000000000024556E-2</v>
      </c>
      <c r="Q554" s="131"/>
      <c r="R554" s="133">
        <v>10.18</v>
      </c>
      <c r="S554" s="133">
        <v>0.12</v>
      </c>
      <c r="T554" s="133">
        <v>0.09</v>
      </c>
      <c r="U554" s="133">
        <v>0.02</v>
      </c>
      <c r="V554" s="119">
        <f t="shared" si="24"/>
        <v>10.409999999999998</v>
      </c>
    </row>
    <row r="555" spans="1:22" x14ac:dyDescent="0.2">
      <c r="A555" s="129" t="s">
        <v>194</v>
      </c>
      <c r="B555" s="129" t="s">
        <v>194</v>
      </c>
      <c r="C555" s="130">
        <v>44340.083339386576</v>
      </c>
      <c r="D555" s="130">
        <v>498.95</v>
      </c>
      <c r="E555" s="129" t="s">
        <v>195</v>
      </c>
      <c r="F555" s="129" t="s">
        <v>196</v>
      </c>
      <c r="G555" s="129" t="s">
        <v>198</v>
      </c>
      <c r="H555" s="130"/>
      <c r="J555" s="133">
        <v>488.26</v>
      </c>
      <c r="K555" s="133">
        <v>5.82</v>
      </c>
      <c r="L555" s="133">
        <v>2.98</v>
      </c>
      <c r="M555" s="133">
        <v>0.73</v>
      </c>
      <c r="N555" s="119">
        <f t="shared" si="25"/>
        <v>497.79</v>
      </c>
      <c r="O555" s="117">
        <f t="shared" si="26"/>
        <v>1.1599999999999682</v>
      </c>
      <c r="Q555" s="131"/>
      <c r="R555" s="133">
        <v>9.17</v>
      </c>
      <c r="S555" s="133">
        <v>0.11</v>
      </c>
      <c r="T555" s="133">
        <v>0.09</v>
      </c>
      <c r="U555" s="133">
        <v>0.02</v>
      </c>
      <c r="V555" s="119">
        <f t="shared" si="24"/>
        <v>9.3899999999999988</v>
      </c>
    </row>
    <row r="556" spans="1:22" x14ac:dyDescent="0.2">
      <c r="A556" s="129" t="s">
        <v>194</v>
      </c>
      <c r="B556" s="129" t="s">
        <v>194</v>
      </c>
      <c r="C556" s="130">
        <v>44340.12500605324</v>
      </c>
      <c r="D556" s="130">
        <v>483.92500000000001</v>
      </c>
      <c r="E556" s="129" t="s">
        <v>195</v>
      </c>
      <c r="F556" s="129" t="s">
        <v>196</v>
      </c>
      <c r="G556" s="129" t="s">
        <v>198</v>
      </c>
      <c r="H556" s="130"/>
      <c r="J556" s="133">
        <v>474.71</v>
      </c>
      <c r="K556" s="133">
        <v>5.47</v>
      </c>
      <c r="L556" s="133">
        <v>2.93</v>
      </c>
      <c r="M556" s="133">
        <v>0.72</v>
      </c>
      <c r="N556" s="119">
        <f t="shared" si="25"/>
        <v>483.83000000000004</v>
      </c>
      <c r="O556" s="117">
        <f t="shared" si="26"/>
        <v>9.4999999999970441E-2</v>
      </c>
      <c r="Q556" s="131"/>
      <c r="R556" s="133">
        <v>7.81</v>
      </c>
      <c r="S556" s="133">
        <v>0.09</v>
      </c>
      <c r="T556" s="133">
        <v>0.08</v>
      </c>
      <c r="U556" s="133">
        <v>0.02</v>
      </c>
      <c r="V556" s="119">
        <f t="shared" si="24"/>
        <v>7.9999999999999991</v>
      </c>
    </row>
    <row r="557" spans="1:22" x14ac:dyDescent="0.2">
      <c r="A557" s="129" t="s">
        <v>194</v>
      </c>
      <c r="B557" s="129" t="s">
        <v>194</v>
      </c>
      <c r="C557" s="130">
        <v>44340.166672719904</v>
      </c>
      <c r="D557" s="130">
        <v>470.899</v>
      </c>
      <c r="E557" s="129" t="s">
        <v>195</v>
      </c>
      <c r="F557" s="129" t="s">
        <v>196</v>
      </c>
      <c r="G557" s="129" t="s">
        <v>198</v>
      </c>
      <c r="H557" s="130"/>
      <c r="J557" s="133">
        <v>462.12</v>
      </c>
      <c r="K557" s="133">
        <v>5.92</v>
      </c>
      <c r="L557" s="133">
        <v>2.99</v>
      </c>
      <c r="M557" s="133">
        <v>0.73</v>
      </c>
      <c r="N557" s="119">
        <f t="shared" si="25"/>
        <v>471.76000000000005</v>
      </c>
      <c r="O557" s="117">
        <f t="shared" si="26"/>
        <v>-0.86100000000004684</v>
      </c>
      <c r="Q557" s="131"/>
      <c r="R557" s="133">
        <v>7.49</v>
      </c>
      <c r="S557" s="133">
        <v>0.1</v>
      </c>
      <c r="T557" s="133">
        <v>0.08</v>
      </c>
      <c r="U557" s="133">
        <v>0.02</v>
      </c>
      <c r="V557" s="119">
        <f t="shared" si="24"/>
        <v>7.6899999999999995</v>
      </c>
    </row>
    <row r="558" spans="1:22" x14ac:dyDescent="0.2">
      <c r="A558" s="129" t="s">
        <v>194</v>
      </c>
      <c r="B558" s="129" t="s">
        <v>194</v>
      </c>
      <c r="C558" s="130">
        <v>44340.208339386576</v>
      </c>
      <c r="D558" s="130">
        <v>468.14600000000002</v>
      </c>
      <c r="E558" s="129" t="s">
        <v>195</v>
      </c>
      <c r="F558" s="129" t="s">
        <v>196</v>
      </c>
      <c r="G558" s="129" t="s">
        <v>198</v>
      </c>
      <c r="H558" s="130"/>
      <c r="J558" s="133">
        <v>458.08</v>
      </c>
      <c r="K558" s="133">
        <v>6.05</v>
      </c>
      <c r="L558" s="133">
        <v>3.09</v>
      </c>
      <c r="M558" s="133">
        <v>0.73</v>
      </c>
      <c r="N558" s="119">
        <f t="shared" si="25"/>
        <v>467.95</v>
      </c>
      <c r="O558" s="117">
        <f t="shared" si="26"/>
        <v>0.19600000000002638</v>
      </c>
      <c r="Q558" s="131"/>
      <c r="R558" s="133">
        <v>7.5</v>
      </c>
      <c r="S558" s="133">
        <v>0.1</v>
      </c>
      <c r="T558" s="133">
        <v>0.08</v>
      </c>
      <c r="U558" s="133">
        <v>0.02</v>
      </c>
      <c r="V558" s="119">
        <f t="shared" si="24"/>
        <v>7.6999999999999993</v>
      </c>
    </row>
    <row r="559" spans="1:22" x14ac:dyDescent="0.2">
      <c r="A559" s="129" t="s">
        <v>194</v>
      </c>
      <c r="B559" s="129" t="s">
        <v>194</v>
      </c>
      <c r="C559" s="130">
        <v>44340.25000605324</v>
      </c>
      <c r="D559" s="130">
        <v>477.863</v>
      </c>
      <c r="E559" s="129" t="s">
        <v>195</v>
      </c>
      <c r="F559" s="129" t="s">
        <v>196</v>
      </c>
      <c r="G559" s="129" t="s">
        <v>198</v>
      </c>
      <c r="H559" s="130"/>
      <c r="J559" s="133">
        <v>467.89</v>
      </c>
      <c r="K559" s="133">
        <v>6.18</v>
      </c>
      <c r="L559" s="133">
        <v>3.09</v>
      </c>
      <c r="M559" s="133">
        <v>0.72</v>
      </c>
      <c r="N559" s="119">
        <f t="shared" si="25"/>
        <v>477.88</v>
      </c>
      <c r="O559" s="117">
        <f t="shared" si="26"/>
        <v>-1.6999999999995907E-2</v>
      </c>
      <c r="Q559" s="131"/>
      <c r="R559" s="133">
        <v>7.6</v>
      </c>
      <c r="S559" s="133">
        <v>0.1</v>
      </c>
      <c r="T559" s="133">
        <v>0.08</v>
      </c>
      <c r="U559" s="133">
        <v>0.02</v>
      </c>
      <c r="V559" s="119">
        <f t="shared" si="24"/>
        <v>7.7999999999999989</v>
      </c>
    </row>
    <row r="560" spans="1:22" x14ac:dyDescent="0.2">
      <c r="A560" s="129" t="s">
        <v>194</v>
      </c>
      <c r="B560" s="129" t="s">
        <v>194</v>
      </c>
      <c r="C560" s="130">
        <v>44340.291672719904</v>
      </c>
      <c r="D560" s="130">
        <v>500.80900000000003</v>
      </c>
      <c r="E560" s="129" t="s">
        <v>195</v>
      </c>
      <c r="F560" s="129" t="s">
        <v>196</v>
      </c>
      <c r="G560" s="129" t="s">
        <v>198</v>
      </c>
      <c r="H560" s="130"/>
      <c r="J560" s="133">
        <v>491.1</v>
      </c>
      <c r="K560" s="133">
        <v>6.4</v>
      </c>
      <c r="L560" s="133">
        <v>2.94</v>
      </c>
      <c r="M560" s="133">
        <v>0.73</v>
      </c>
      <c r="N560" s="119">
        <f t="shared" si="25"/>
        <v>501.17</v>
      </c>
      <c r="O560" s="117">
        <f t="shared" si="26"/>
        <v>-0.36099999999999</v>
      </c>
      <c r="Q560" s="131"/>
      <c r="R560" s="133">
        <v>7.68</v>
      </c>
      <c r="S560" s="133">
        <v>0.1</v>
      </c>
      <c r="T560" s="133">
        <v>7.0000000000000007E-2</v>
      </c>
      <c r="U560" s="133">
        <v>0.02</v>
      </c>
      <c r="V560" s="119">
        <f t="shared" si="24"/>
        <v>7.8699999999999992</v>
      </c>
    </row>
    <row r="561" spans="1:22" x14ac:dyDescent="0.2">
      <c r="A561" s="129" t="s">
        <v>194</v>
      </c>
      <c r="B561" s="129" t="s">
        <v>194</v>
      </c>
      <c r="C561" s="130">
        <v>44340.333339386576</v>
      </c>
      <c r="D561" s="130">
        <v>529.89400000000001</v>
      </c>
      <c r="E561" s="129" t="s">
        <v>195</v>
      </c>
      <c r="F561" s="129" t="s">
        <v>196</v>
      </c>
      <c r="G561" s="129" t="s">
        <v>198</v>
      </c>
      <c r="H561" s="130"/>
      <c r="J561" s="133">
        <v>518.55999999999995</v>
      </c>
      <c r="K561" s="133">
        <v>7.14</v>
      </c>
      <c r="L561" s="133">
        <v>2.96</v>
      </c>
      <c r="M561" s="133">
        <v>0.73</v>
      </c>
      <c r="N561" s="119">
        <f t="shared" si="25"/>
        <v>529.39</v>
      </c>
      <c r="O561" s="117">
        <f t="shared" si="26"/>
        <v>0.5040000000000191</v>
      </c>
      <c r="Q561" s="131"/>
      <c r="R561" s="133">
        <v>8.2899999999999991</v>
      </c>
      <c r="S561" s="133">
        <v>0.11</v>
      </c>
      <c r="T561" s="133">
        <v>7.0000000000000007E-2</v>
      </c>
      <c r="U561" s="133">
        <v>0.02</v>
      </c>
      <c r="V561" s="119">
        <f t="shared" si="24"/>
        <v>8.4899999999999984</v>
      </c>
    </row>
    <row r="562" spans="1:22" x14ac:dyDescent="0.2">
      <c r="A562" s="129" t="s">
        <v>194</v>
      </c>
      <c r="B562" s="129" t="s">
        <v>194</v>
      </c>
      <c r="C562" s="130">
        <v>44340.37500605324</v>
      </c>
      <c r="D562" s="130">
        <v>552.053</v>
      </c>
      <c r="E562" s="129" t="s">
        <v>195</v>
      </c>
      <c r="F562" s="129" t="s">
        <v>196</v>
      </c>
      <c r="G562" s="129" t="s">
        <v>198</v>
      </c>
      <c r="H562" s="130"/>
      <c r="J562" s="133">
        <v>540.78</v>
      </c>
      <c r="K562" s="133">
        <v>7.71</v>
      </c>
      <c r="L562" s="133">
        <v>3.43</v>
      </c>
      <c r="M562" s="133">
        <v>0.73</v>
      </c>
      <c r="N562" s="119">
        <f t="shared" si="25"/>
        <v>552.65</v>
      </c>
      <c r="O562" s="117">
        <f t="shared" si="26"/>
        <v>-0.59699999999997999</v>
      </c>
      <c r="Q562" s="131"/>
      <c r="R562" s="133">
        <v>8.17</v>
      </c>
      <c r="S562" s="133">
        <v>0.12</v>
      </c>
      <c r="T562" s="133">
        <v>0.08</v>
      </c>
      <c r="U562" s="133">
        <v>0.02</v>
      </c>
      <c r="V562" s="119">
        <f t="shared" si="24"/>
        <v>8.3899999999999988</v>
      </c>
    </row>
    <row r="563" spans="1:22" x14ac:dyDescent="0.2">
      <c r="A563" s="129" t="s">
        <v>194</v>
      </c>
      <c r="B563" s="129" t="s">
        <v>194</v>
      </c>
      <c r="C563" s="130">
        <v>44340.416672719904</v>
      </c>
      <c r="D563" s="130">
        <v>574.327</v>
      </c>
      <c r="E563" s="129" t="s">
        <v>195</v>
      </c>
      <c r="F563" s="129" t="s">
        <v>196</v>
      </c>
      <c r="G563" s="129" t="s">
        <v>198</v>
      </c>
      <c r="H563" s="130"/>
      <c r="J563" s="133">
        <v>562.47</v>
      </c>
      <c r="K563" s="133">
        <v>8.7799999999999994</v>
      </c>
      <c r="L563" s="133">
        <v>3.28</v>
      </c>
      <c r="M563" s="133">
        <v>0.73</v>
      </c>
      <c r="N563" s="119">
        <f t="shared" si="25"/>
        <v>575.26</v>
      </c>
      <c r="O563" s="117">
        <f t="shared" si="26"/>
        <v>-0.93299999999999272</v>
      </c>
      <c r="Q563" s="131"/>
      <c r="R563" s="133">
        <v>9.06</v>
      </c>
      <c r="S563" s="133">
        <v>0.14000000000000001</v>
      </c>
      <c r="T563" s="133">
        <v>0.08</v>
      </c>
      <c r="U563" s="133">
        <v>0.02</v>
      </c>
      <c r="V563" s="119">
        <f t="shared" si="24"/>
        <v>9.3000000000000007</v>
      </c>
    </row>
    <row r="564" spans="1:22" x14ac:dyDescent="0.2">
      <c r="A564" s="129" t="s">
        <v>194</v>
      </c>
      <c r="B564" s="129" t="s">
        <v>194</v>
      </c>
      <c r="C564" s="130">
        <v>44340.458339386576</v>
      </c>
      <c r="D564" s="130">
        <v>615.452</v>
      </c>
      <c r="E564" s="129" t="s">
        <v>195</v>
      </c>
      <c r="F564" s="129" t="s">
        <v>196</v>
      </c>
      <c r="G564" s="129" t="s">
        <v>198</v>
      </c>
      <c r="H564" s="130"/>
      <c r="J564" s="133">
        <v>602.96</v>
      </c>
      <c r="K564" s="133">
        <v>9.59</v>
      </c>
      <c r="L564" s="133">
        <v>3.44</v>
      </c>
      <c r="M564" s="133">
        <v>0.74</v>
      </c>
      <c r="N564" s="119">
        <f t="shared" si="25"/>
        <v>616.73000000000013</v>
      </c>
      <c r="O564" s="117">
        <f t="shared" si="26"/>
        <v>-1.2780000000001337</v>
      </c>
      <c r="Q564" s="131"/>
      <c r="R564" s="133">
        <v>10.24</v>
      </c>
      <c r="S564" s="133">
        <v>0.16</v>
      </c>
      <c r="T564" s="133">
        <v>0.09</v>
      </c>
      <c r="U564" s="133">
        <v>0.02</v>
      </c>
      <c r="V564" s="119">
        <f t="shared" si="24"/>
        <v>10.51</v>
      </c>
    </row>
    <row r="565" spans="1:22" x14ac:dyDescent="0.2">
      <c r="A565" s="129" t="s">
        <v>194</v>
      </c>
      <c r="B565" s="129" t="s">
        <v>194</v>
      </c>
      <c r="C565" s="130">
        <v>44340.50000605324</v>
      </c>
      <c r="D565" s="130">
        <v>653.73800000000006</v>
      </c>
      <c r="E565" s="129" t="s">
        <v>195</v>
      </c>
      <c r="F565" s="129" t="s">
        <v>196</v>
      </c>
      <c r="G565" s="129" t="s">
        <v>198</v>
      </c>
      <c r="H565" s="130"/>
      <c r="J565" s="133">
        <v>653.66999999999996</v>
      </c>
      <c r="K565" s="133">
        <v>10.11</v>
      </c>
      <c r="L565" s="133">
        <v>3.2</v>
      </c>
      <c r="M565" s="133">
        <v>0.74</v>
      </c>
      <c r="N565" s="119">
        <f t="shared" si="25"/>
        <v>667.72</v>
      </c>
      <c r="O565" s="117">
        <f t="shared" si="26"/>
        <v>-13.981999999999971</v>
      </c>
      <c r="Q565" s="131"/>
      <c r="R565" s="133">
        <v>11.6</v>
      </c>
      <c r="S565" s="133">
        <v>0.18</v>
      </c>
      <c r="T565" s="133">
        <v>0.08</v>
      </c>
      <c r="U565" s="133">
        <v>0.02</v>
      </c>
      <c r="V565" s="119">
        <f t="shared" si="24"/>
        <v>11.879999999999999</v>
      </c>
    </row>
    <row r="566" spans="1:22" x14ac:dyDescent="0.2">
      <c r="A566" s="129" t="s">
        <v>194</v>
      </c>
      <c r="B566" s="129" t="s">
        <v>194</v>
      </c>
      <c r="C566" s="130">
        <v>44340.541672719904</v>
      </c>
      <c r="D566" s="130">
        <v>698.94600000000003</v>
      </c>
      <c r="E566" s="129" t="s">
        <v>195</v>
      </c>
      <c r="F566" s="129" t="s">
        <v>196</v>
      </c>
      <c r="G566" s="129" t="s">
        <v>198</v>
      </c>
      <c r="H566" s="130"/>
      <c r="J566" s="133">
        <v>696.58</v>
      </c>
      <c r="K566" s="133">
        <v>10.85</v>
      </c>
      <c r="L566" s="133">
        <v>3.22</v>
      </c>
      <c r="M566" s="133">
        <v>0.72</v>
      </c>
      <c r="N566" s="119">
        <f t="shared" si="25"/>
        <v>711.37000000000012</v>
      </c>
      <c r="O566" s="117">
        <f t="shared" si="26"/>
        <v>-12.424000000000092</v>
      </c>
      <c r="Q566" s="131"/>
      <c r="R566" s="133">
        <v>12.11</v>
      </c>
      <c r="S566" s="133">
        <v>0.19</v>
      </c>
      <c r="T566" s="133">
        <v>0.08</v>
      </c>
      <c r="U566" s="133">
        <v>0.02</v>
      </c>
      <c r="V566" s="119">
        <f t="shared" si="24"/>
        <v>12.399999999999999</v>
      </c>
    </row>
    <row r="567" spans="1:22" x14ac:dyDescent="0.2">
      <c r="A567" s="129" t="s">
        <v>194</v>
      </c>
      <c r="B567" s="129" t="s">
        <v>194</v>
      </c>
      <c r="C567" s="130">
        <v>44340.583339386576</v>
      </c>
      <c r="D567" s="130">
        <v>730.10699999999997</v>
      </c>
      <c r="E567" s="129" t="s">
        <v>195</v>
      </c>
      <c r="F567" s="129" t="s">
        <v>196</v>
      </c>
      <c r="G567" s="129" t="s">
        <v>198</v>
      </c>
      <c r="H567" s="130"/>
      <c r="J567" s="133">
        <v>729.26</v>
      </c>
      <c r="K567" s="133">
        <v>11.7</v>
      </c>
      <c r="L567" s="133">
        <v>3.3</v>
      </c>
      <c r="M567" s="133">
        <v>0.73</v>
      </c>
      <c r="N567" s="119">
        <f t="shared" si="25"/>
        <v>744.99</v>
      </c>
      <c r="O567" s="117">
        <f t="shared" si="26"/>
        <v>-14.883000000000038</v>
      </c>
      <c r="Q567" s="131"/>
      <c r="R567" s="133">
        <v>12.5</v>
      </c>
      <c r="S567" s="133">
        <v>0.2</v>
      </c>
      <c r="T567" s="133">
        <v>0.08</v>
      </c>
      <c r="U567" s="133">
        <v>0.02</v>
      </c>
      <c r="V567" s="119">
        <f t="shared" si="24"/>
        <v>12.799999999999999</v>
      </c>
    </row>
    <row r="568" spans="1:22" x14ac:dyDescent="0.2">
      <c r="A568" s="129" t="s">
        <v>194</v>
      </c>
      <c r="B568" s="129" t="s">
        <v>194</v>
      </c>
      <c r="C568" s="130">
        <v>44340.62500605324</v>
      </c>
      <c r="D568" s="130">
        <v>753.50199999999995</v>
      </c>
      <c r="E568" s="129" t="s">
        <v>195</v>
      </c>
      <c r="F568" s="129" t="s">
        <v>196</v>
      </c>
      <c r="G568" s="129" t="s">
        <v>198</v>
      </c>
      <c r="H568" s="130"/>
      <c r="J568" s="133">
        <v>751.69</v>
      </c>
      <c r="K568" s="133">
        <v>12.27</v>
      </c>
      <c r="L568" s="133">
        <v>3.11</v>
      </c>
      <c r="M568" s="133">
        <v>0.73</v>
      </c>
      <c r="N568" s="119">
        <f t="shared" si="25"/>
        <v>767.80000000000007</v>
      </c>
      <c r="O568" s="117">
        <f t="shared" si="26"/>
        <v>-14.298000000000116</v>
      </c>
      <c r="Q568" s="131"/>
      <c r="R568" s="133">
        <v>13.27</v>
      </c>
      <c r="S568" s="133">
        <v>0.22</v>
      </c>
      <c r="T568" s="133">
        <v>0.08</v>
      </c>
      <c r="U568" s="133">
        <v>0.02</v>
      </c>
      <c r="V568" s="119">
        <f t="shared" si="24"/>
        <v>13.59</v>
      </c>
    </row>
    <row r="569" spans="1:22" x14ac:dyDescent="0.2">
      <c r="A569" s="129" t="s">
        <v>194</v>
      </c>
      <c r="B569" s="129" t="s">
        <v>194</v>
      </c>
      <c r="C569" s="130">
        <v>44340.666672719904</v>
      </c>
      <c r="D569" s="130">
        <v>771.375</v>
      </c>
      <c r="E569" s="129" t="s">
        <v>195</v>
      </c>
      <c r="F569" s="129" t="s">
        <v>196</v>
      </c>
      <c r="G569" s="129" t="s">
        <v>198</v>
      </c>
      <c r="H569" s="130"/>
      <c r="I569" s="104"/>
      <c r="J569" s="133">
        <v>768.21</v>
      </c>
      <c r="K569" s="133">
        <v>12.65</v>
      </c>
      <c r="L569" s="133">
        <v>3.35</v>
      </c>
      <c r="M569" s="133">
        <v>0.74</v>
      </c>
      <c r="N569" s="119">
        <f t="shared" si="25"/>
        <v>784.95</v>
      </c>
      <c r="O569" s="117">
        <f t="shared" si="26"/>
        <v>-13.575000000000045</v>
      </c>
      <c r="Q569" s="131"/>
      <c r="R569" s="133">
        <v>13.58</v>
      </c>
      <c r="S569" s="133">
        <v>0.22</v>
      </c>
      <c r="T569" s="133">
        <v>0.08</v>
      </c>
      <c r="U569" s="133">
        <v>0.02</v>
      </c>
      <c r="V569" s="119">
        <f t="shared" si="24"/>
        <v>13.9</v>
      </c>
    </row>
    <row r="570" spans="1:22" x14ac:dyDescent="0.2">
      <c r="A570" s="129" t="s">
        <v>194</v>
      </c>
      <c r="B570" s="129" t="s">
        <v>194</v>
      </c>
      <c r="C570" s="130">
        <v>44340.708339386576</v>
      </c>
      <c r="D570" s="130">
        <v>773.26300000000003</v>
      </c>
      <c r="E570" s="129" t="s">
        <v>195</v>
      </c>
      <c r="F570" s="129" t="s">
        <v>196</v>
      </c>
      <c r="G570" s="129" t="s">
        <v>198</v>
      </c>
      <c r="H570" s="130"/>
      <c r="I570" s="104"/>
      <c r="J570" s="133">
        <v>770.14</v>
      </c>
      <c r="K570" s="133">
        <v>12.93</v>
      </c>
      <c r="L570" s="133">
        <v>3.02</v>
      </c>
      <c r="M570" s="133">
        <v>0.77</v>
      </c>
      <c r="N570" s="119">
        <f t="shared" si="25"/>
        <v>786.8599999999999</v>
      </c>
      <c r="O570" s="117">
        <f t="shared" si="26"/>
        <v>-13.596999999999866</v>
      </c>
      <c r="Q570" s="131"/>
      <c r="R570" s="133">
        <v>13.85</v>
      </c>
      <c r="S570" s="133">
        <v>0.23</v>
      </c>
      <c r="T570" s="133">
        <v>7.0000000000000007E-2</v>
      </c>
      <c r="U570" s="133">
        <v>0.02</v>
      </c>
      <c r="V570" s="119">
        <f t="shared" si="24"/>
        <v>14.17</v>
      </c>
    </row>
    <row r="571" spans="1:22" x14ac:dyDescent="0.2">
      <c r="A571" s="129" t="s">
        <v>194</v>
      </c>
      <c r="B571" s="129" t="s">
        <v>194</v>
      </c>
      <c r="C571" s="130">
        <v>44340.75000605324</v>
      </c>
      <c r="D571" s="130">
        <v>774.01499999999999</v>
      </c>
      <c r="E571" s="129" t="s">
        <v>195</v>
      </c>
      <c r="F571" s="129" t="s">
        <v>196</v>
      </c>
      <c r="G571" s="129" t="s">
        <v>198</v>
      </c>
      <c r="H571" s="130"/>
      <c r="I571" s="104"/>
      <c r="J571" s="133">
        <v>770.2</v>
      </c>
      <c r="K571" s="133">
        <v>12.64</v>
      </c>
      <c r="L571" s="133">
        <v>2.96</v>
      </c>
      <c r="M571" s="133">
        <v>0.77</v>
      </c>
      <c r="N571" s="119">
        <f t="shared" si="25"/>
        <v>786.57</v>
      </c>
      <c r="O571" s="117">
        <f t="shared" si="26"/>
        <v>-12.555000000000064</v>
      </c>
      <c r="Q571" s="131"/>
      <c r="R571" s="133">
        <v>13.77</v>
      </c>
      <c r="S571" s="133">
        <v>0.23</v>
      </c>
      <c r="T571" s="133">
        <v>7.0000000000000007E-2</v>
      </c>
      <c r="U571" s="133">
        <v>0.02</v>
      </c>
      <c r="V571" s="119">
        <f t="shared" si="24"/>
        <v>14.09</v>
      </c>
    </row>
    <row r="572" spans="1:22" x14ac:dyDescent="0.2">
      <c r="A572" s="129" t="s">
        <v>194</v>
      </c>
      <c r="B572" s="129" t="s">
        <v>194</v>
      </c>
      <c r="C572" s="130">
        <v>44340.791672719904</v>
      </c>
      <c r="D572" s="130">
        <v>760.02800000000002</v>
      </c>
      <c r="E572" s="129" t="s">
        <v>195</v>
      </c>
      <c r="F572" s="129" t="s">
        <v>196</v>
      </c>
      <c r="G572" s="129" t="s">
        <v>198</v>
      </c>
      <c r="H572" s="130"/>
      <c r="J572" s="133">
        <v>756.01</v>
      </c>
      <c r="K572" s="133">
        <v>12.42</v>
      </c>
      <c r="L572" s="133">
        <v>2.88</v>
      </c>
      <c r="M572" s="133">
        <v>0.77</v>
      </c>
      <c r="N572" s="119">
        <f t="shared" si="25"/>
        <v>772.07999999999993</v>
      </c>
      <c r="O572" s="117">
        <f t="shared" si="26"/>
        <v>-12.051999999999907</v>
      </c>
      <c r="Q572" s="131"/>
      <c r="R572" s="133">
        <v>13.38</v>
      </c>
      <c r="S572" s="133">
        <v>0.22</v>
      </c>
      <c r="T572" s="133">
        <v>7.0000000000000007E-2</v>
      </c>
      <c r="U572" s="133">
        <v>0.02</v>
      </c>
      <c r="V572" s="119">
        <f t="shared" si="24"/>
        <v>13.690000000000001</v>
      </c>
    </row>
    <row r="573" spans="1:22" x14ac:dyDescent="0.2">
      <c r="A573" s="129" t="s">
        <v>194</v>
      </c>
      <c r="B573" s="129" t="s">
        <v>194</v>
      </c>
      <c r="C573" s="130">
        <v>44340.833339386576</v>
      </c>
      <c r="D573" s="130">
        <v>737.01</v>
      </c>
      <c r="E573" s="129" t="s">
        <v>195</v>
      </c>
      <c r="F573" s="129" t="s">
        <v>196</v>
      </c>
      <c r="G573" s="129" t="s">
        <v>198</v>
      </c>
      <c r="H573" s="130"/>
      <c r="J573" s="133">
        <v>733.01</v>
      </c>
      <c r="K573" s="133">
        <v>11.95</v>
      </c>
      <c r="L573" s="133">
        <v>2.88</v>
      </c>
      <c r="M573" s="133">
        <v>0.76</v>
      </c>
      <c r="N573" s="119">
        <f t="shared" si="25"/>
        <v>748.6</v>
      </c>
      <c r="O573" s="117">
        <f t="shared" si="26"/>
        <v>-11.590000000000032</v>
      </c>
      <c r="Q573" s="131"/>
      <c r="R573" s="133">
        <v>12.89</v>
      </c>
      <c r="S573" s="133">
        <v>0.21</v>
      </c>
      <c r="T573" s="133">
        <v>7.0000000000000007E-2</v>
      </c>
      <c r="U573" s="133">
        <v>0.02</v>
      </c>
      <c r="V573" s="119">
        <f t="shared" si="24"/>
        <v>13.190000000000001</v>
      </c>
    </row>
    <row r="574" spans="1:22" x14ac:dyDescent="0.2">
      <c r="A574" s="129" t="s">
        <v>194</v>
      </c>
      <c r="B574" s="129" t="s">
        <v>194</v>
      </c>
      <c r="C574" s="130">
        <v>44340.87500605324</v>
      </c>
      <c r="D574" s="130">
        <v>711.83699999999999</v>
      </c>
      <c r="E574" s="129" t="s">
        <v>195</v>
      </c>
      <c r="F574" s="129" t="s">
        <v>196</v>
      </c>
      <c r="G574" s="129" t="s">
        <v>198</v>
      </c>
      <c r="H574" s="130"/>
      <c r="J574" s="133">
        <v>706.78</v>
      </c>
      <c r="K574" s="133">
        <v>11.52</v>
      </c>
      <c r="L574" s="133">
        <v>2.94</v>
      </c>
      <c r="M574" s="133">
        <v>0.77</v>
      </c>
      <c r="N574" s="119">
        <f t="shared" si="25"/>
        <v>722.01</v>
      </c>
      <c r="O574" s="117">
        <f t="shared" si="26"/>
        <v>-10.173000000000002</v>
      </c>
      <c r="Q574" s="131"/>
      <c r="R574" s="133">
        <v>12.89</v>
      </c>
      <c r="S574" s="133">
        <v>0.21</v>
      </c>
      <c r="T574" s="133">
        <v>0.08</v>
      </c>
      <c r="U574" s="133">
        <v>0.02</v>
      </c>
      <c r="V574" s="119">
        <f t="shared" si="24"/>
        <v>13.200000000000001</v>
      </c>
    </row>
    <row r="575" spans="1:22" x14ac:dyDescent="0.2">
      <c r="A575" s="129" t="s">
        <v>194</v>
      </c>
      <c r="B575" s="129" t="s">
        <v>194</v>
      </c>
      <c r="C575" s="130">
        <v>44340.916672719904</v>
      </c>
      <c r="D575" s="130">
        <v>691.31500000000005</v>
      </c>
      <c r="E575" s="129" t="s">
        <v>195</v>
      </c>
      <c r="F575" s="129" t="s">
        <v>196</v>
      </c>
      <c r="G575" s="129" t="s">
        <v>198</v>
      </c>
      <c r="H575" s="130"/>
      <c r="J575" s="133">
        <v>688.26</v>
      </c>
      <c r="K575" s="133">
        <v>11.08</v>
      </c>
      <c r="L575" s="133">
        <v>3.11</v>
      </c>
      <c r="M575" s="133">
        <v>0.77</v>
      </c>
      <c r="N575" s="119">
        <f t="shared" si="25"/>
        <v>703.22</v>
      </c>
      <c r="O575" s="117">
        <f t="shared" si="26"/>
        <v>-11.904999999999973</v>
      </c>
      <c r="Q575" s="131"/>
      <c r="R575" s="133">
        <v>12.38</v>
      </c>
      <c r="S575" s="133">
        <v>0.2</v>
      </c>
      <c r="T575" s="133">
        <v>0.08</v>
      </c>
      <c r="U575" s="133">
        <v>0.02</v>
      </c>
      <c r="V575" s="119">
        <f t="shared" si="24"/>
        <v>12.68</v>
      </c>
    </row>
    <row r="576" spans="1:22" x14ac:dyDescent="0.2">
      <c r="A576" s="129" t="s">
        <v>194</v>
      </c>
      <c r="B576" s="129" t="s">
        <v>194</v>
      </c>
      <c r="C576" s="130">
        <v>44340.958339386576</v>
      </c>
      <c r="D576" s="130">
        <v>640.88099999999997</v>
      </c>
      <c r="E576" s="129" t="s">
        <v>195</v>
      </c>
      <c r="F576" s="129" t="s">
        <v>196</v>
      </c>
      <c r="G576" s="129" t="s">
        <v>198</v>
      </c>
      <c r="H576" s="130"/>
      <c r="J576" s="133">
        <v>637.26</v>
      </c>
      <c r="K576" s="133">
        <v>9.9499999999999993</v>
      </c>
      <c r="L576" s="133">
        <v>3.07</v>
      </c>
      <c r="M576" s="133">
        <v>0.79</v>
      </c>
      <c r="N576" s="119">
        <f t="shared" si="25"/>
        <v>651.07000000000005</v>
      </c>
      <c r="O576" s="117">
        <f t="shared" si="26"/>
        <v>-10.189000000000078</v>
      </c>
      <c r="Q576" s="131"/>
      <c r="R576" s="133">
        <v>10.93</v>
      </c>
      <c r="S576" s="133">
        <v>0.17</v>
      </c>
      <c r="T576" s="133">
        <v>0.08</v>
      </c>
      <c r="U576" s="133">
        <v>0.02</v>
      </c>
      <c r="V576" s="119">
        <f t="shared" si="24"/>
        <v>11.2</v>
      </c>
    </row>
    <row r="577" spans="1:22" x14ac:dyDescent="0.2">
      <c r="A577" s="129" t="s">
        <v>194</v>
      </c>
      <c r="B577" s="129" t="s">
        <v>194</v>
      </c>
      <c r="C577" s="130">
        <v>44341.00000605324</v>
      </c>
      <c r="D577" s="130">
        <v>580.64099999999996</v>
      </c>
      <c r="E577" s="129" t="s">
        <v>195</v>
      </c>
      <c r="F577" s="129" t="s">
        <v>196</v>
      </c>
      <c r="G577" s="129" t="s">
        <v>198</v>
      </c>
      <c r="H577" s="130"/>
      <c r="J577" s="133">
        <v>578.97</v>
      </c>
      <c r="K577" s="133">
        <v>8.7100000000000009</v>
      </c>
      <c r="L577" s="133">
        <v>3.03</v>
      </c>
      <c r="M577" s="133">
        <v>0.8</v>
      </c>
      <c r="N577" s="119">
        <f t="shared" si="25"/>
        <v>591.51</v>
      </c>
      <c r="O577" s="117">
        <f t="shared" si="26"/>
        <v>-10.869000000000028</v>
      </c>
      <c r="Q577" s="131"/>
      <c r="R577" s="133">
        <v>8.9499999999999993</v>
      </c>
      <c r="S577" s="133">
        <v>0.14000000000000001</v>
      </c>
      <c r="T577" s="133">
        <v>7.0000000000000007E-2</v>
      </c>
      <c r="U577" s="133">
        <v>0.02</v>
      </c>
      <c r="V577" s="119">
        <f t="shared" si="24"/>
        <v>9.18</v>
      </c>
    </row>
    <row r="578" spans="1:22" x14ac:dyDescent="0.2">
      <c r="A578" s="129" t="s">
        <v>194</v>
      </c>
      <c r="B578" s="129" t="s">
        <v>194</v>
      </c>
      <c r="C578" s="130">
        <v>44341.041672719904</v>
      </c>
      <c r="D578" s="130">
        <v>532.38</v>
      </c>
      <c r="E578" s="129" t="s">
        <v>195</v>
      </c>
      <c r="F578" s="129" t="s">
        <v>196</v>
      </c>
      <c r="G578" s="129" t="s">
        <v>198</v>
      </c>
      <c r="H578" s="130"/>
      <c r="J578" s="133">
        <v>522.53</v>
      </c>
      <c r="K578" s="133">
        <v>7.8</v>
      </c>
      <c r="L578" s="133">
        <v>2.94</v>
      </c>
      <c r="M578" s="133">
        <v>0.8</v>
      </c>
      <c r="N578" s="119">
        <f t="shared" si="25"/>
        <v>534.06999999999994</v>
      </c>
      <c r="O578" s="117">
        <f t="shared" si="26"/>
        <v>-1.6899999999999409</v>
      </c>
      <c r="Q578" s="131"/>
      <c r="R578" s="133">
        <v>7.78</v>
      </c>
      <c r="S578" s="133">
        <v>0.12</v>
      </c>
      <c r="T578" s="133">
        <v>7.0000000000000007E-2</v>
      </c>
      <c r="U578" s="133">
        <v>0.02</v>
      </c>
      <c r="V578" s="119">
        <f t="shared" ref="V578:V641" si="27">SUM(R578:U578)</f>
        <v>7.99</v>
      </c>
    </row>
    <row r="579" spans="1:22" x14ac:dyDescent="0.2">
      <c r="A579" s="129" t="s">
        <v>194</v>
      </c>
      <c r="B579" s="129" t="s">
        <v>194</v>
      </c>
      <c r="C579" s="130">
        <v>44341.083339386576</v>
      </c>
      <c r="D579" s="130">
        <v>501.67200000000003</v>
      </c>
      <c r="E579" s="129" t="s">
        <v>195</v>
      </c>
      <c r="F579" s="129" t="s">
        <v>196</v>
      </c>
      <c r="G579" s="129" t="s">
        <v>198</v>
      </c>
      <c r="H579" s="130"/>
      <c r="J579" s="133">
        <v>492.49</v>
      </c>
      <c r="K579" s="133">
        <v>6.98</v>
      </c>
      <c r="L579" s="133">
        <v>2.93</v>
      </c>
      <c r="M579" s="133">
        <v>0.75</v>
      </c>
      <c r="N579" s="119">
        <f t="shared" ref="N579:N642" si="28">SUM(J579:M579)</f>
        <v>503.15000000000003</v>
      </c>
      <c r="O579" s="117">
        <f t="shared" ref="O579:O642" si="29">D579-N579</f>
        <v>-1.4780000000000086</v>
      </c>
      <c r="Q579" s="131"/>
      <c r="R579" s="133">
        <v>7.3</v>
      </c>
      <c r="S579" s="133">
        <v>0.1</v>
      </c>
      <c r="T579" s="133">
        <v>7.0000000000000007E-2</v>
      </c>
      <c r="U579" s="133">
        <v>0.02</v>
      </c>
      <c r="V579" s="119">
        <f t="shared" si="27"/>
        <v>7.4899999999999993</v>
      </c>
    </row>
    <row r="580" spans="1:22" x14ac:dyDescent="0.2">
      <c r="A580" s="129" t="s">
        <v>194</v>
      </c>
      <c r="B580" s="129" t="s">
        <v>194</v>
      </c>
      <c r="C580" s="130">
        <v>44341.12500605324</v>
      </c>
      <c r="D580" s="130">
        <v>478.25299999999999</v>
      </c>
      <c r="E580" s="129" t="s">
        <v>195</v>
      </c>
      <c r="F580" s="129" t="s">
        <v>196</v>
      </c>
      <c r="G580" s="129" t="s">
        <v>198</v>
      </c>
      <c r="H580" s="130"/>
      <c r="J580" s="133">
        <v>469.72</v>
      </c>
      <c r="K580" s="133">
        <v>6.86</v>
      </c>
      <c r="L580" s="133">
        <v>2.93</v>
      </c>
      <c r="M580" s="133">
        <v>0.73</v>
      </c>
      <c r="N580" s="119">
        <f t="shared" si="28"/>
        <v>480.24000000000007</v>
      </c>
      <c r="O580" s="117">
        <f t="shared" si="29"/>
        <v>-1.98700000000008</v>
      </c>
      <c r="Q580" s="131"/>
      <c r="R580" s="133">
        <v>6.88</v>
      </c>
      <c r="S580" s="133">
        <v>0.1</v>
      </c>
      <c r="T580" s="133">
        <v>7.0000000000000007E-2</v>
      </c>
      <c r="U580" s="133">
        <v>0.01</v>
      </c>
      <c r="V580" s="119">
        <f t="shared" si="27"/>
        <v>7.06</v>
      </c>
    </row>
    <row r="581" spans="1:22" x14ac:dyDescent="0.2">
      <c r="A581" s="129" t="s">
        <v>194</v>
      </c>
      <c r="B581" s="129" t="s">
        <v>194</v>
      </c>
      <c r="C581" s="130">
        <v>44341.166672719904</v>
      </c>
      <c r="D581" s="130">
        <v>469.81700000000001</v>
      </c>
      <c r="E581" s="129" t="s">
        <v>195</v>
      </c>
      <c r="F581" s="129" t="s">
        <v>196</v>
      </c>
      <c r="G581" s="129" t="s">
        <v>198</v>
      </c>
      <c r="H581" s="130"/>
      <c r="J581" s="133">
        <v>460.64</v>
      </c>
      <c r="K581" s="133">
        <v>6.84</v>
      </c>
      <c r="L581" s="133">
        <v>3</v>
      </c>
      <c r="M581" s="133">
        <v>0.73</v>
      </c>
      <c r="N581" s="119">
        <f t="shared" si="28"/>
        <v>471.21</v>
      </c>
      <c r="O581" s="117">
        <f t="shared" si="29"/>
        <v>-1.3929999999999723</v>
      </c>
      <c r="Q581" s="131"/>
      <c r="R581" s="133">
        <v>6.41</v>
      </c>
      <c r="S581" s="133">
        <v>0.1</v>
      </c>
      <c r="T581" s="133">
        <v>7.0000000000000007E-2</v>
      </c>
      <c r="U581" s="133">
        <v>0.01</v>
      </c>
      <c r="V581" s="119">
        <f t="shared" si="27"/>
        <v>6.59</v>
      </c>
    </row>
    <row r="582" spans="1:22" x14ac:dyDescent="0.2">
      <c r="A582" s="129" t="s">
        <v>194</v>
      </c>
      <c r="B582" s="129" t="s">
        <v>194</v>
      </c>
      <c r="C582" s="130">
        <v>44341.208339386576</v>
      </c>
      <c r="D582" s="130">
        <v>465.28</v>
      </c>
      <c r="E582" s="129" t="s">
        <v>195</v>
      </c>
      <c r="F582" s="129" t="s">
        <v>196</v>
      </c>
      <c r="G582" s="129" t="s">
        <v>198</v>
      </c>
      <c r="H582" s="130"/>
      <c r="J582" s="133">
        <v>456.06</v>
      </c>
      <c r="K582" s="133">
        <v>6.92</v>
      </c>
      <c r="L582" s="133">
        <v>3.08</v>
      </c>
      <c r="M582" s="133">
        <v>0.73</v>
      </c>
      <c r="N582" s="119">
        <f t="shared" si="28"/>
        <v>466.79</v>
      </c>
      <c r="O582" s="117">
        <f t="shared" si="29"/>
        <v>-1.5100000000000477</v>
      </c>
      <c r="Q582" s="131"/>
      <c r="R582" s="133">
        <v>6.68</v>
      </c>
      <c r="S582" s="133">
        <v>0.1</v>
      </c>
      <c r="T582" s="133">
        <v>7.0000000000000007E-2</v>
      </c>
      <c r="U582" s="133">
        <v>0.01</v>
      </c>
      <c r="V582" s="119">
        <f t="shared" si="27"/>
        <v>6.8599999999999994</v>
      </c>
    </row>
    <row r="583" spans="1:22" x14ac:dyDescent="0.2">
      <c r="A583" s="129" t="s">
        <v>194</v>
      </c>
      <c r="B583" s="129" t="s">
        <v>194</v>
      </c>
      <c r="C583" s="130">
        <v>44341.25000605324</v>
      </c>
      <c r="D583" s="130">
        <v>475.90300000000002</v>
      </c>
      <c r="E583" s="129" t="s">
        <v>195</v>
      </c>
      <c r="F583" s="129" t="s">
        <v>196</v>
      </c>
      <c r="G583" s="129" t="s">
        <v>198</v>
      </c>
      <c r="H583" s="130"/>
      <c r="J583" s="133">
        <v>466.66</v>
      </c>
      <c r="K583" s="133">
        <v>6.71</v>
      </c>
      <c r="L583" s="133">
        <v>3.05</v>
      </c>
      <c r="M583" s="133">
        <v>0.73</v>
      </c>
      <c r="N583" s="119">
        <f t="shared" si="28"/>
        <v>477.15000000000003</v>
      </c>
      <c r="O583" s="117">
        <f t="shared" si="29"/>
        <v>-1.2470000000000141</v>
      </c>
      <c r="Q583" s="131"/>
      <c r="R583" s="133">
        <v>7.39</v>
      </c>
      <c r="S583" s="133">
        <v>0.11</v>
      </c>
      <c r="T583" s="133">
        <v>7.0000000000000007E-2</v>
      </c>
      <c r="U583" s="133">
        <v>0.02</v>
      </c>
      <c r="V583" s="119">
        <f t="shared" si="27"/>
        <v>7.59</v>
      </c>
    </row>
    <row r="584" spans="1:22" x14ac:dyDescent="0.2">
      <c r="A584" s="129" t="s">
        <v>194</v>
      </c>
      <c r="B584" s="129" t="s">
        <v>194</v>
      </c>
      <c r="C584" s="130">
        <v>44341.291672719904</v>
      </c>
      <c r="D584" s="130">
        <v>498.51100000000002</v>
      </c>
      <c r="E584" s="129" t="s">
        <v>195</v>
      </c>
      <c r="F584" s="129" t="s">
        <v>196</v>
      </c>
      <c r="G584" s="129" t="s">
        <v>198</v>
      </c>
      <c r="H584" s="130"/>
      <c r="J584" s="133">
        <v>488.69</v>
      </c>
      <c r="K584" s="133">
        <v>7</v>
      </c>
      <c r="L584" s="133">
        <v>2.94</v>
      </c>
      <c r="M584" s="133">
        <v>0.73</v>
      </c>
      <c r="N584" s="119">
        <f t="shared" si="28"/>
        <v>499.36</v>
      </c>
      <c r="O584" s="117">
        <f t="shared" si="29"/>
        <v>-0.84899999999998954</v>
      </c>
      <c r="Q584" s="131"/>
      <c r="R584" s="133">
        <v>8.2799999999999994</v>
      </c>
      <c r="S584" s="133">
        <v>0.12</v>
      </c>
      <c r="T584" s="133">
        <v>0.08</v>
      </c>
      <c r="U584" s="133">
        <v>0.02</v>
      </c>
      <c r="V584" s="119">
        <f t="shared" si="27"/>
        <v>8.4999999999999982</v>
      </c>
    </row>
    <row r="585" spans="1:22" x14ac:dyDescent="0.2">
      <c r="A585" s="129" t="s">
        <v>194</v>
      </c>
      <c r="B585" s="129" t="s">
        <v>194</v>
      </c>
      <c r="C585" s="130">
        <v>44341.333339386576</v>
      </c>
      <c r="D585" s="130">
        <v>523.346</v>
      </c>
      <c r="E585" s="129" t="s">
        <v>195</v>
      </c>
      <c r="F585" s="129" t="s">
        <v>196</v>
      </c>
      <c r="G585" s="129" t="s">
        <v>198</v>
      </c>
      <c r="H585" s="130"/>
      <c r="J585" s="133">
        <v>512.24</v>
      </c>
      <c r="K585" s="133">
        <v>7.83</v>
      </c>
      <c r="L585" s="133">
        <v>3.17</v>
      </c>
      <c r="M585" s="133">
        <v>0.73</v>
      </c>
      <c r="N585" s="119">
        <f t="shared" si="28"/>
        <v>523.97</v>
      </c>
      <c r="O585" s="117">
        <f t="shared" si="29"/>
        <v>-0.62400000000002365</v>
      </c>
      <c r="Q585" s="131"/>
      <c r="R585" s="133">
        <v>8.9499999999999993</v>
      </c>
      <c r="S585" s="133">
        <v>0.14000000000000001</v>
      </c>
      <c r="T585" s="133">
        <v>0.08</v>
      </c>
      <c r="U585" s="133">
        <v>0.02</v>
      </c>
      <c r="V585" s="119">
        <f t="shared" si="27"/>
        <v>9.19</v>
      </c>
    </row>
    <row r="586" spans="1:22" x14ac:dyDescent="0.2">
      <c r="A586" s="129" t="s">
        <v>194</v>
      </c>
      <c r="B586" s="129" t="s">
        <v>194</v>
      </c>
      <c r="C586" s="130">
        <v>44341.37500605324</v>
      </c>
      <c r="D586" s="130">
        <v>553.79700000000003</v>
      </c>
      <c r="E586" s="129" t="s">
        <v>195</v>
      </c>
      <c r="F586" s="129" t="s">
        <v>196</v>
      </c>
      <c r="G586" s="129" t="s">
        <v>198</v>
      </c>
      <c r="H586" s="130"/>
      <c r="J586" s="133">
        <v>542.70000000000005</v>
      </c>
      <c r="K586" s="133">
        <v>8.64</v>
      </c>
      <c r="L586" s="133">
        <v>3.31</v>
      </c>
      <c r="M586" s="133">
        <v>0.74</v>
      </c>
      <c r="N586" s="119">
        <f t="shared" si="28"/>
        <v>555.39</v>
      </c>
      <c r="O586" s="117">
        <f t="shared" si="29"/>
        <v>-1.5929999999999609</v>
      </c>
      <c r="Q586" s="131"/>
      <c r="R586" s="133">
        <v>9.35</v>
      </c>
      <c r="S586" s="133">
        <v>0.15</v>
      </c>
      <c r="T586" s="133">
        <v>0.09</v>
      </c>
      <c r="U586" s="133">
        <v>0.02</v>
      </c>
      <c r="V586" s="119">
        <f t="shared" si="27"/>
        <v>9.61</v>
      </c>
    </row>
    <row r="587" spans="1:22" x14ac:dyDescent="0.2">
      <c r="A587" s="129" t="s">
        <v>194</v>
      </c>
      <c r="B587" s="129" t="s">
        <v>194</v>
      </c>
      <c r="C587" s="130">
        <v>44341.416672719904</v>
      </c>
      <c r="D587" s="130">
        <v>590.10599999999999</v>
      </c>
      <c r="E587" s="129" t="s">
        <v>195</v>
      </c>
      <c r="F587" s="129" t="s">
        <v>196</v>
      </c>
      <c r="G587" s="129" t="s">
        <v>198</v>
      </c>
      <c r="H587" s="130"/>
      <c r="J587" s="133">
        <v>572.37</v>
      </c>
      <c r="K587" s="133">
        <v>9.34</v>
      </c>
      <c r="L587" s="133">
        <v>3.19</v>
      </c>
      <c r="M587" s="133">
        <v>0.73</v>
      </c>
      <c r="N587" s="119">
        <f t="shared" si="28"/>
        <v>585.63000000000011</v>
      </c>
      <c r="O587" s="117">
        <f t="shared" si="29"/>
        <v>4.4759999999998854</v>
      </c>
      <c r="Q587" s="131"/>
      <c r="R587" s="133">
        <v>10.3</v>
      </c>
      <c r="S587" s="133">
        <v>0.17</v>
      </c>
      <c r="T587" s="133">
        <v>0.09</v>
      </c>
      <c r="U587" s="133">
        <v>0.02</v>
      </c>
      <c r="V587" s="119">
        <f t="shared" si="27"/>
        <v>10.58</v>
      </c>
    </row>
    <row r="588" spans="1:22" x14ac:dyDescent="0.2">
      <c r="A588" s="129" t="s">
        <v>194</v>
      </c>
      <c r="B588" s="129" t="s">
        <v>194</v>
      </c>
      <c r="C588" s="130">
        <v>44341.458339386576</v>
      </c>
      <c r="D588" s="130">
        <v>644.39400000000001</v>
      </c>
      <c r="E588" s="129" t="s">
        <v>195</v>
      </c>
      <c r="F588" s="129" t="s">
        <v>196</v>
      </c>
      <c r="G588" s="129" t="s">
        <v>198</v>
      </c>
      <c r="H588" s="130"/>
      <c r="J588" s="133">
        <v>618.26</v>
      </c>
      <c r="K588" s="133">
        <v>10.49</v>
      </c>
      <c r="L588" s="133">
        <v>3.06</v>
      </c>
      <c r="M588" s="133">
        <v>0.72</v>
      </c>
      <c r="N588" s="119">
        <f t="shared" si="28"/>
        <v>632.53</v>
      </c>
      <c r="O588" s="117">
        <f t="shared" si="29"/>
        <v>11.864000000000033</v>
      </c>
      <c r="Q588" s="131"/>
      <c r="R588" s="133">
        <v>11.53</v>
      </c>
      <c r="S588" s="133">
        <v>0.2</v>
      </c>
      <c r="T588" s="133">
        <v>0.08</v>
      </c>
      <c r="U588" s="133">
        <v>0.02</v>
      </c>
      <c r="V588" s="119">
        <f t="shared" si="27"/>
        <v>11.829999999999998</v>
      </c>
    </row>
    <row r="589" spans="1:22" x14ac:dyDescent="0.2">
      <c r="A589" s="129" t="s">
        <v>194</v>
      </c>
      <c r="B589" s="129" t="s">
        <v>194</v>
      </c>
      <c r="C589" s="130">
        <v>44341.50000605324</v>
      </c>
      <c r="D589" s="130">
        <v>709.67899999999997</v>
      </c>
      <c r="E589" s="129" t="s">
        <v>195</v>
      </c>
      <c r="F589" s="129" t="s">
        <v>196</v>
      </c>
      <c r="G589" s="129" t="s">
        <v>198</v>
      </c>
      <c r="H589" s="130"/>
      <c r="J589" s="133">
        <v>682.33</v>
      </c>
      <c r="K589" s="133">
        <v>11.52</v>
      </c>
      <c r="L589" s="133">
        <v>2.97</v>
      </c>
      <c r="M589" s="133">
        <v>0.73</v>
      </c>
      <c r="N589" s="119">
        <f t="shared" si="28"/>
        <v>697.55000000000007</v>
      </c>
      <c r="O589" s="117">
        <f t="shared" si="29"/>
        <v>12.128999999999905</v>
      </c>
      <c r="Q589" s="131"/>
      <c r="R589" s="133">
        <v>13.12</v>
      </c>
      <c r="S589" s="133">
        <v>0.22</v>
      </c>
      <c r="T589" s="133">
        <v>0.08</v>
      </c>
      <c r="U589" s="133">
        <v>0.02</v>
      </c>
      <c r="V589" s="119">
        <f t="shared" si="27"/>
        <v>13.44</v>
      </c>
    </row>
    <row r="590" spans="1:22" x14ac:dyDescent="0.2">
      <c r="A590" s="129" t="s">
        <v>194</v>
      </c>
      <c r="B590" s="129" t="s">
        <v>194</v>
      </c>
      <c r="C590" s="130">
        <v>44341.541672719904</v>
      </c>
      <c r="D590" s="130">
        <v>759.98199999999997</v>
      </c>
      <c r="E590" s="129" t="s">
        <v>195</v>
      </c>
      <c r="F590" s="129" t="s">
        <v>196</v>
      </c>
      <c r="G590" s="129" t="s">
        <v>198</v>
      </c>
      <c r="H590" s="130"/>
      <c r="J590" s="133">
        <v>731.59</v>
      </c>
      <c r="K590" s="133">
        <v>11.93</v>
      </c>
      <c r="L590" s="133">
        <v>2.97</v>
      </c>
      <c r="M590" s="133">
        <v>0.74</v>
      </c>
      <c r="N590" s="119">
        <f t="shared" si="28"/>
        <v>747.23</v>
      </c>
      <c r="O590" s="117">
        <f t="shared" si="29"/>
        <v>12.751999999999953</v>
      </c>
      <c r="Q590" s="131"/>
      <c r="R590" s="133">
        <v>15.06</v>
      </c>
      <c r="S590" s="133">
        <v>0.24</v>
      </c>
      <c r="T590" s="133">
        <v>0.09</v>
      </c>
      <c r="U590" s="133">
        <v>0.02</v>
      </c>
      <c r="V590" s="119">
        <f t="shared" si="27"/>
        <v>15.41</v>
      </c>
    </row>
    <row r="591" spans="1:22" x14ac:dyDescent="0.2">
      <c r="A591" s="129" t="s">
        <v>194</v>
      </c>
      <c r="B591" s="129" t="s">
        <v>194</v>
      </c>
      <c r="C591" s="130">
        <v>44341.583339386576</v>
      </c>
      <c r="D591" s="130">
        <v>797.68299999999999</v>
      </c>
      <c r="E591" s="129" t="s">
        <v>195</v>
      </c>
      <c r="F591" s="129" t="s">
        <v>196</v>
      </c>
      <c r="G591" s="129" t="s">
        <v>198</v>
      </c>
      <c r="H591" s="130"/>
      <c r="J591" s="133">
        <v>769.14</v>
      </c>
      <c r="K591" s="133">
        <v>12.96</v>
      </c>
      <c r="L591" s="133">
        <v>2.97</v>
      </c>
      <c r="M591" s="133">
        <v>0.72</v>
      </c>
      <c r="N591" s="119">
        <f t="shared" si="28"/>
        <v>785.79000000000008</v>
      </c>
      <c r="O591" s="117">
        <f t="shared" si="29"/>
        <v>11.892999999999915</v>
      </c>
      <c r="Q591" s="131"/>
      <c r="R591" s="133">
        <v>15.45</v>
      </c>
      <c r="S591" s="133">
        <v>0.26</v>
      </c>
      <c r="T591" s="133">
        <v>0.08</v>
      </c>
      <c r="U591" s="133">
        <v>0.02</v>
      </c>
      <c r="V591" s="119">
        <f t="shared" si="27"/>
        <v>15.809999999999999</v>
      </c>
    </row>
    <row r="592" spans="1:22" x14ac:dyDescent="0.2">
      <c r="A592" s="129" t="s">
        <v>194</v>
      </c>
      <c r="B592" s="129" t="s">
        <v>194</v>
      </c>
      <c r="C592" s="130">
        <v>44341.62500605324</v>
      </c>
      <c r="D592" s="130">
        <v>814.35900000000004</v>
      </c>
      <c r="E592" s="129" t="s">
        <v>195</v>
      </c>
      <c r="F592" s="129" t="s">
        <v>196</v>
      </c>
      <c r="G592" s="129" t="s">
        <v>198</v>
      </c>
      <c r="H592" s="130"/>
      <c r="J592" s="133">
        <v>798.69</v>
      </c>
      <c r="K592" s="133">
        <v>13.21</v>
      </c>
      <c r="L592" s="133">
        <v>2.97</v>
      </c>
      <c r="M592" s="133">
        <v>0.73</v>
      </c>
      <c r="N592" s="119">
        <f t="shared" si="28"/>
        <v>815.60000000000014</v>
      </c>
      <c r="O592" s="117">
        <f t="shared" si="29"/>
        <v>-1.2410000000000991</v>
      </c>
      <c r="Q592" s="131"/>
      <c r="R592" s="133">
        <v>15.64</v>
      </c>
      <c r="S592" s="133">
        <v>0.26</v>
      </c>
      <c r="T592" s="133">
        <v>0.08</v>
      </c>
      <c r="U592" s="133">
        <v>0.02</v>
      </c>
      <c r="V592" s="119">
        <f t="shared" si="27"/>
        <v>16</v>
      </c>
    </row>
    <row r="593" spans="1:22" x14ac:dyDescent="0.2">
      <c r="A593" s="129" t="s">
        <v>194</v>
      </c>
      <c r="B593" s="129" t="s">
        <v>194</v>
      </c>
      <c r="C593" s="130">
        <v>44341.666672719904</v>
      </c>
      <c r="D593" s="130">
        <v>829.32299999999998</v>
      </c>
      <c r="E593" s="129" t="s">
        <v>195</v>
      </c>
      <c r="F593" s="129" t="s">
        <v>196</v>
      </c>
      <c r="G593" s="129" t="s">
        <v>198</v>
      </c>
      <c r="H593" s="130"/>
      <c r="J593" s="133">
        <v>813.06</v>
      </c>
      <c r="K593" s="133">
        <v>13.57</v>
      </c>
      <c r="L593" s="133">
        <v>2.97</v>
      </c>
      <c r="M593" s="133">
        <v>0.74</v>
      </c>
      <c r="N593" s="119">
        <f t="shared" si="28"/>
        <v>830.34</v>
      </c>
      <c r="O593" s="117">
        <f t="shared" si="29"/>
        <v>-1.0170000000000528</v>
      </c>
      <c r="Q593" s="131"/>
      <c r="R593" s="133">
        <v>15.64</v>
      </c>
      <c r="S593" s="133">
        <v>0.26</v>
      </c>
      <c r="T593" s="133">
        <v>0.08</v>
      </c>
      <c r="U593" s="133">
        <v>0.02</v>
      </c>
      <c r="V593" s="119">
        <f t="shared" si="27"/>
        <v>16</v>
      </c>
    </row>
    <row r="594" spans="1:22" x14ac:dyDescent="0.2">
      <c r="A594" s="129" t="s">
        <v>194</v>
      </c>
      <c r="B594" s="129" t="s">
        <v>194</v>
      </c>
      <c r="C594" s="130">
        <v>44341.708339386576</v>
      </c>
      <c r="D594" s="130">
        <v>839.25</v>
      </c>
      <c r="E594" s="129" t="s">
        <v>195</v>
      </c>
      <c r="F594" s="129" t="s">
        <v>196</v>
      </c>
      <c r="G594" s="129" t="s">
        <v>198</v>
      </c>
      <c r="H594" s="130"/>
      <c r="I594" s="104"/>
      <c r="J594" s="133">
        <v>823.6</v>
      </c>
      <c r="K594" s="133">
        <v>13.66</v>
      </c>
      <c r="L594" s="133">
        <v>2.98</v>
      </c>
      <c r="M594" s="133">
        <v>0.74</v>
      </c>
      <c r="N594" s="119">
        <f t="shared" si="28"/>
        <v>840.98</v>
      </c>
      <c r="O594" s="117">
        <f t="shared" si="29"/>
        <v>-1.7300000000000182</v>
      </c>
      <c r="Q594" s="131"/>
      <c r="R594" s="133">
        <v>16.03</v>
      </c>
      <c r="S594" s="133">
        <v>0.27</v>
      </c>
      <c r="T594" s="133">
        <v>0.08</v>
      </c>
      <c r="U594" s="133">
        <v>0.02</v>
      </c>
      <c r="V594" s="119">
        <f t="shared" si="27"/>
        <v>16.399999999999999</v>
      </c>
    </row>
    <row r="595" spans="1:22" x14ac:dyDescent="0.2">
      <c r="A595" s="129" t="s">
        <v>194</v>
      </c>
      <c r="B595" s="129" t="s">
        <v>194</v>
      </c>
      <c r="C595" s="130">
        <v>44341.75000605324</v>
      </c>
      <c r="D595" s="130">
        <v>831.65200000000004</v>
      </c>
      <c r="E595" s="129" t="s">
        <v>195</v>
      </c>
      <c r="F595" s="129" t="s">
        <v>196</v>
      </c>
      <c r="G595" s="129" t="s">
        <v>198</v>
      </c>
      <c r="H595" s="130"/>
      <c r="I595" s="104"/>
      <c r="J595" s="133">
        <v>815.77</v>
      </c>
      <c r="K595" s="133">
        <v>13.09</v>
      </c>
      <c r="L595" s="133">
        <v>2.9</v>
      </c>
      <c r="M595" s="133">
        <v>0.73</v>
      </c>
      <c r="N595" s="119">
        <f t="shared" si="28"/>
        <v>832.49</v>
      </c>
      <c r="O595" s="117">
        <f t="shared" si="29"/>
        <v>-0.83799999999996544</v>
      </c>
      <c r="Q595" s="131"/>
      <c r="R595" s="133">
        <v>16.34</v>
      </c>
      <c r="S595" s="133">
        <v>0.26</v>
      </c>
      <c r="T595" s="133">
        <v>0.08</v>
      </c>
      <c r="U595" s="133">
        <v>0.02</v>
      </c>
      <c r="V595" s="119">
        <f t="shared" si="27"/>
        <v>16.7</v>
      </c>
    </row>
    <row r="596" spans="1:22" x14ac:dyDescent="0.2">
      <c r="A596" s="129" t="s">
        <v>194</v>
      </c>
      <c r="B596" s="129" t="s">
        <v>194</v>
      </c>
      <c r="C596" s="130">
        <v>44341.791672719904</v>
      </c>
      <c r="D596" s="130">
        <v>818.81700000000001</v>
      </c>
      <c r="E596" s="129" t="s">
        <v>195</v>
      </c>
      <c r="F596" s="129" t="s">
        <v>196</v>
      </c>
      <c r="G596" s="129" t="s">
        <v>198</v>
      </c>
      <c r="H596" s="130"/>
      <c r="J596" s="133">
        <v>804.33</v>
      </c>
      <c r="K596" s="133">
        <v>12.95</v>
      </c>
      <c r="L596" s="133">
        <v>2.82</v>
      </c>
      <c r="M596" s="133">
        <v>0.73</v>
      </c>
      <c r="N596" s="119">
        <f t="shared" si="28"/>
        <v>820.83000000000015</v>
      </c>
      <c r="O596" s="117">
        <f t="shared" si="29"/>
        <v>-2.0130000000001473</v>
      </c>
      <c r="Q596" s="131"/>
      <c r="R596" s="133">
        <v>16.239999999999998</v>
      </c>
      <c r="S596" s="133">
        <v>0.26</v>
      </c>
      <c r="T596" s="133">
        <v>0.08</v>
      </c>
      <c r="U596" s="133">
        <v>0.02</v>
      </c>
      <c r="V596" s="119">
        <f t="shared" si="27"/>
        <v>16.599999999999998</v>
      </c>
    </row>
    <row r="597" spans="1:22" x14ac:dyDescent="0.2">
      <c r="A597" s="129" t="s">
        <v>194</v>
      </c>
      <c r="B597" s="129" t="s">
        <v>194</v>
      </c>
      <c r="C597" s="130">
        <v>44341.833339386576</v>
      </c>
      <c r="D597" s="130">
        <v>784.89099999999996</v>
      </c>
      <c r="E597" s="129" t="s">
        <v>195</v>
      </c>
      <c r="F597" s="129" t="s">
        <v>196</v>
      </c>
      <c r="G597" s="129" t="s">
        <v>198</v>
      </c>
      <c r="H597" s="130"/>
      <c r="J597" s="133">
        <v>770.53</v>
      </c>
      <c r="K597" s="133">
        <v>12.17</v>
      </c>
      <c r="L597" s="133">
        <v>2.91</v>
      </c>
      <c r="M597" s="133">
        <v>0.72</v>
      </c>
      <c r="N597" s="119">
        <f t="shared" si="28"/>
        <v>786.32999999999993</v>
      </c>
      <c r="O597" s="117">
        <f t="shared" si="29"/>
        <v>-1.4389999999999645</v>
      </c>
      <c r="Q597" s="131"/>
      <c r="R597" s="133">
        <v>15.65</v>
      </c>
      <c r="S597" s="133">
        <v>0.25</v>
      </c>
      <c r="T597" s="133">
        <v>0.08</v>
      </c>
      <c r="U597" s="133">
        <v>0.02</v>
      </c>
      <c r="V597" s="119">
        <f t="shared" si="27"/>
        <v>16</v>
      </c>
    </row>
    <row r="598" spans="1:22" x14ac:dyDescent="0.2">
      <c r="A598" s="129" t="s">
        <v>194</v>
      </c>
      <c r="B598" s="129" t="s">
        <v>194</v>
      </c>
      <c r="C598" s="130">
        <v>44341.87500605324</v>
      </c>
      <c r="D598" s="130">
        <v>751.71799999999996</v>
      </c>
      <c r="E598" s="129" t="s">
        <v>195</v>
      </c>
      <c r="F598" s="129" t="s">
        <v>196</v>
      </c>
      <c r="G598" s="129" t="s">
        <v>198</v>
      </c>
      <c r="H598" s="130"/>
      <c r="J598" s="133">
        <v>738.89</v>
      </c>
      <c r="K598" s="133">
        <v>11.84</v>
      </c>
      <c r="L598" s="133">
        <v>2.98</v>
      </c>
      <c r="M598" s="133">
        <v>0.73</v>
      </c>
      <c r="N598" s="119">
        <f t="shared" si="28"/>
        <v>754.44</v>
      </c>
      <c r="O598" s="117">
        <f t="shared" si="29"/>
        <v>-2.7220000000000937</v>
      </c>
      <c r="Q598" s="131"/>
      <c r="R598" s="133">
        <v>15.35</v>
      </c>
      <c r="S598" s="133">
        <v>0.25</v>
      </c>
      <c r="T598" s="133">
        <v>0.09</v>
      </c>
      <c r="U598" s="133">
        <v>0.02</v>
      </c>
      <c r="V598" s="119">
        <f t="shared" si="27"/>
        <v>15.709999999999999</v>
      </c>
    </row>
    <row r="599" spans="1:22" x14ac:dyDescent="0.2">
      <c r="A599" s="129" t="s">
        <v>194</v>
      </c>
      <c r="B599" s="129" t="s">
        <v>194</v>
      </c>
      <c r="C599" s="130">
        <v>44341.916672719904</v>
      </c>
      <c r="D599" s="130">
        <v>728.69200000000001</v>
      </c>
      <c r="E599" s="129" t="s">
        <v>195</v>
      </c>
      <c r="F599" s="129" t="s">
        <v>196</v>
      </c>
      <c r="G599" s="129" t="s">
        <v>198</v>
      </c>
      <c r="H599" s="130"/>
      <c r="J599" s="133">
        <v>715.1</v>
      </c>
      <c r="K599" s="133">
        <v>11.42</v>
      </c>
      <c r="L599" s="133">
        <v>3.06</v>
      </c>
      <c r="M599" s="133">
        <v>0.73</v>
      </c>
      <c r="N599" s="119">
        <f t="shared" si="28"/>
        <v>730.31</v>
      </c>
      <c r="O599" s="117">
        <f t="shared" si="29"/>
        <v>-1.6179999999999382</v>
      </c>
      <c r="Q599" s="131"/>
      <c r="R599" s="133">
        <v>14.67</v>
      </c>
      <c r="S599" s="133">
        <v>0.23</v>
      </c>
      <c r="T599" s="133">
        <v>0.09</v>
      </c>
      <c r="U599" s="133">
        <v>0.02</v>
      </c>
      <c r="V599" s="119">
        <f t="shared" si="27"/>
        <v>15.01</v>
      </c>
    </row>
    <row r="600" spans="1:22" x14ac:dyDescent="0.2">
      <c r="A600" s="129" t="s">
        <v>194</v>
      </c>
      <c r="B600" s="129" t="s">
        <v>194</v>
      </c>
      <c r="C600" s="130">
        <v>44341.958339386576</v>
      </c>
      <c r="D600" s="130">
        <v>679.55899999999997</v>
      </c>
      <c r="E600" s="129" t="s">
        <v>195</v>
      </c>
      <c r="F600" s="129" t="s">
        <v>196</v>
      </c>
      <c r="G600" s="129" t="s">
        <v>198</v>
      </c>
      <c r="H600" s="130"/>
      <c r="J600" s="133">
        <v>668.87</v>
      </c>
      <c r="K600" s="133">
        <v>10.11</v>
      </c>
      <c r="L600" s="133">
        <v>3.05</v>
      </c>
      <c r="M600" s="133">
        <v>0.74</v>
      </c>
      <c r="N600" s="119">
        <f t="shared" si="28"/>
        <v>682.77</v>
      </c>
      <c r="O600" s="117">
        <f t="shared" si="29"/>
        <v>-3.2110000000000127</v>
      </c>
      <c r="Q600" s="131"/>
      <c r="R600" s="133">
        <v>12.71</v>
      </c>
      <c r="S600" s="133">
        <v>0.19</v>
      </c>
      <c r="T600" s="133">
        <v>0.08</v>
      </c>
      <c r="U600" s="133">
        <v>0.02</v>
      </c>
      <c r="V600" s="119">
        <f t="shared" si="27"/>
        <v>13</v>
      </c>
    </row>
    <row r="601" spans="1:22" x14ac:dyDescent="0.2">
      <c r="A601" s="129" t="s">
        <v>194</v>
      </c>
      <c r="B601" s="129" t="s">
        <v>194</v>
      </c>
      <c r="C601" s="130">
        <v>44342.00000605324</v>
      </c>
      <c r="D601" s="130">
        <v>609.89200000000005</v>
      </c>
      <c r="E601" s="129" t="s">
        <v>195</v>
      </c>
      <c r="F601" s="129" t="s">
        <v>196</v>
      </c>
      <c r="G601" s="129" t="s">
        <v>198</v>
      </c>
      <c r="H601" s="130"/>
      <c r="J601" s="133">
        <v>602.26</v>
      </c>
      <c r="K601" s="133">
        <v>8.77</v>
      </c>
      <c r="L601" s="133">
        <v>2.98</v>
      </c>
      <c r="M601" s="133">
        <v>0.73</v>
      </c>
      <c r="N601" s="119">
        <f t="shared" si="28"/>
        <v>614.74</v>
      </c>
      <c r="O601" s="117">
        <f t="shared" si="29"/>
        <v>-4.8479999999999563</v>
      </c>
      <c r="Q601" s="131"/>
      <c r="R601" s="133">
        <v>11.14</v>
      </c>
      <c r="S601" s="133">
        <v>0.16</v>
      </c>
      <c r="T601" s="133">
        <v>0.08</v>
      </c>
      <c r="U601" s="133">
        <v>0.02</v>
      </c>
      <c r="V601" s="119">
        <f t="shared" si="27"/>
        <v>11.4</v>
      </c>
    </row>
    <row r="602" spans="1:22" x14ac:dyDescent="0.2">
      <c r="A602" s="129" t="s">
        <v>194</v>
      </c>
      <c r="B602" s="129" t="s">
        <v>194</v>
      </c>
      <c r="C602" s="130">
        <v>44342.041672719904</v>
      </c>
      <c r="D602" s="130">
        <v>559.274</v>
      </c>
      <c r="E602" s="129" t="s">
        <v>195</v>
      </c>
      <c r="F602" s="129" t="s">
        <v>196</v>
      </c>
      <c r="G602" s="129" t="s">
        <v>198</v>
      </c>
      <c r="H602" s="130"/>
      <c r="J602" s="133">
        <v>550.79</v>
      </c>
      <c r="K602" s="133">
        <v>7.75</v>
      </c>
      <c r="L602" s="133">
        <v>2.94</v>
      </c>
      <c r="M602" s="133">
        <v>0.75</v>
      </c>
      <c r="N602" s="119">
        <f t="shared" si="28"/>
        <v>562.23</v>
      </c>
      <c r="O602" s="117">
        <f t="shared" si="29"/>
        <v>-2.9560000000000173</v>
      </c>
      <c r="Q602" s="131"/>
      <c r="R602" s="133">
        <v>10.039999999999999</v>
      </c>
      <c r="S602" s="133">
        <v>0.14000000000000001</v>
      </c>
      <c r="T602" s="133">
        <v>0.08</v>
      </c>
      <c r="U602" s="133">
        <v>0.02</v>
      </c>
      <c r="V602" s="119">
        <f t="shared" si="27"/>
        <v>10.28</v>
      </c>
    </row>
    <row r="603" spans="1:22" x14ac:dyDescent="0.2">
      <c r="A603" s="129" t="s">
        <v>194</v>
      </c>
      <c r="B603" s="129" t="s">
        <v>194</v>
      </c>
      <c r="C603" s="130">
        <v>44342.083339386576</v>
      </c>
      <c r="D603" s="130">
        <v>517.04700000000003</v>
      </c>
      <c r="E603" s="129" t="s">
        <v>195</v>
      </c>
      <c r="F603" s="129" t="s">
        <v>196</v>
      </c>
      <c r="G603" s="129" t="s">
        <v>198</v>
      </c>
      <c r="H603" s="130"/>
      <c r="J603" s="133">
        <v>512.46</v>
      </c>
      <c r="K603" s="133">
        <v>7.26</v>
      </c>
      <c r="L603" s="133">
        <v>2.95</v>
      </c>
      <c r="M603" s="133">
        <v>0.73</v>
      </c>
      <c r="N603" s="119">
        <f t="shared" si="28"/>
        <v>523.40000000000009</v>
      </c>
      <c r="O603" s="117">
        <f t="shared" si="29"/>
        <v>-6.3530000000000655</v>
      </c>
      <c r="Q603" s="131"/>
      <c r="R603" s="133">
        <v>9.17</v>
      </c>
      <c r="S603" s="133">
        <v>0.13</v>
      </c>
      <c r="T603" s="133">
        <v>0.08</v>
      </c>
      <c r="U603" s="133">
        <v>0.02</v>
      </c>
      <c r="V603" s="119">
        <f t="shared" si="27"/>
        <v>9.4</v>
      </c>
    </row>
    <row r="604" spans="1:22" x14ac:dyDescent="0.2">
      <c r="A604" s="129" t="s">
        <v>194</v>
      </c>
      <c r="B604" s="129" t="s">
        <v>194</v>
      </c>
      <c r="C604" s="130">
        <v>44342.12500605324</v>
      </c>
      <c r="D604" s="130">
        <v>498.28399999999999</v>
      </c>
      <c r="E604" s="129" t="s">
        <v>195</v>
      </c>
      <c r="F604" s="129" t="s">
        <v>196</v>
      </c>
      <c r="G604" s="129" t="s">
        <v>198</v>
      </c>
      <c r="H604" s="130"/>
      <c r="J604" s="133">
        <v>490.79</v>
      </c>
      <c r="K604" s="133">
        <v>7.01</v>
      </c>
      <c r="L604" s="133">
        <v>3.05</v>
      </c>
      <c r="M604" s="133">
        <v>0.73</v>
      </c>
      <c r="N604" s="119">
        <f t="shared" si="28"/>
        <v>501.58000000000004</v>
      </c>
      <c r="O604" s="117">
        <f t="shared" si="29"/>
        <v>-3.2960000000000491</v>
      </c>
      <c r="Q604" s="131"/>
      <c r="R604" s="133">
        <v>7.89</v>
      </c>
      <c r="S604" s="133">
        <v>0.11</v>
      </c>
      <c r="T604" s="133">
        <v>7.0000000000000007E-2</v>
      </c>
      <c r="U604" s="133">
        <v>0.02</v>
      </c>
      <c r="V604" s="119">
        <f t="shared" si="27"/>
        <v>8.09</v>
      </c>
    </row>
    <row r="605" spans="1:22" x14ac:dyDescent="0.2">
      <c r="A605" s="129" t="s">
        <v>194</v>
      </c>
      <c r="B605" s="129" t="s">
        <v>194</v>
      </c>
      <c r="C605" s="130">
        <v>44342.166672719904</v>
      </c>
      <c r="D605" s="130">
        <v>481.87599999999998</v>
      </c>
      <c r="E605" s="129" t="s">
        <v>195</v>
      </c>
      <c r="F605" s="129" t="s">
        <v>196</v>
      </c>
      <c r="G605" s="129" t="s">
        <v>198</v>
      </c>
      <c r="H605" s="130"/>
      <c r="J605" s="133">
        <v>473.36</v>
      </c>
      <c r="K605" s="133">
        <v>6.79</v>
      </c>
      <c r="L605" s="133">
        <v>3.16</v>
      </c>
      <c r="M605" s="133">
        <v>0.73</v>
      </c>
      <c r="N605" s="119">
        <f t="shared" si="28"/>
        <v>484.04000000000008</v>
      </c>
      <c r="O605" s="117">
        <f t="shared" si="29"/>
        <v>-2.164000000000101</v>
      </c>
      <c r="Q605" s="131"/>
      <c r="R605" s="133">
        <v>7.38</v>
      </c>
      <c r="S605" s="133">
        <v>0.11</v>
      </c>
      <c r="T605" s="133">
        <v>7.0000000000000007E-2</v>
      </c>
      <c r="U605" s="133">
        <v>0.02</v>
      </c>
      <c r="V605" s="119">
        <f t="shared" si="27"/>
        <v>7.58</v>
      </c>
    </row>
    <row r="606" spans="1:22" x14ac:dyDescent="0.2">
      <c r="A606" s="129" t="s">
        <v>194</v>
      </c>
      <c r="B606" s="129" t="s">
        <v>194</v>
      </c>
      <c r="C606" s="130">
        <v>44342.208339386576</v>
      </c>
      <c r="D606" s="130">
        <v>477.90800000000002</v>
      </c>
      <c r="E606" s="129" t="s">
        <v>195</v>
      </c>
      <c r="F606" s="129" t="s">
        <v>196</v>
      </c>
      <c r="G606" s="129" t="s">
        <v>198</v>
      </c>
      <c r="H606" s="130"/>
      <c r="J606" s="133">
        <v>472.23</v>
      </c>
      <c r="K606" s="133">
        <v>6.75</v>
      </c>
      <c r="L606" s="133">
        <v>3.15</v>
      </c>
      <c r="M606" s="133">
        <v>0.73</v>
      </c>
      <c r="N606" s="119">
        <f t="shared" si="28"/>
        <v>482.86</v>
      </c>
      <c r="O606" s="117">
        <f t="shared" si="29"/>
        <v>-4.9519999999999982</v>
      </c>
      <c r="Q606" s="131"/>
      <c r="R606" s="133">
        <v>7.39</v>
      </c>
      <c r="S606" s="133">
        <v>0.11</v>
      </c>
      <c r="T606" s="133">
        <v>7.0000000000000007E-2</v>
      </c>
      <c r="U606" s="133">
        <v>0.02</v>
      </c>
      <c r="V606" s="119">
        <f t="shared" si="27"/>
        <v>7.59</v>
      </c>
    </row>
    <row r="607" spans="1:22" x14ac:dyDescent="0.2">
      <c r="A607" s="129" t="s">
        <v>194</v>
      </c>
      <c r="B607" s="129" t="s">
        <v>194</v>
      </c>
      <c r="C607" s="130">
        <v>44342.25000605324</v>
      </c>
      <c r="D607" s="130">
        <v>485.91</v>
      </c>
      <c r="E607" s="129" t="s">
        <v>195</v>
      </c>
      <c r="F607" s="129" t="s">
        <v>196</v>
      </c>
      <c r="G607" s="129" t="s">
        <v>198</v>
      </c>
      <c r="H607" s="130"/>
      <c r="J607" s="133">
        <v>480.64</v>
      </c>
      <c r="K607" s="133">
        <v>6.9</v>
      </c>
      <c r="L607" s="133">
        <v>3.23</v>
      </c>
      <c r="M607" s="133">
        <v>0.73</v>
      </c>
      <c r="N607" s="119">
        <f t="shared" si="28"/>
        <v>491.5</v>
      </c>
      <c r="O607" s="117">
        <f t="shared" si="29"/>
        <v>-5.589999999999975</v>
      </c>
      <c r="Q607" s="131"/>
      <c r="R607" s="133">
        <v>7.69</v>
      </c>
      <c r="S607" s="133">
        <v>0.11</v>
      </c>
      <c r="T607" s="133">
        <v>0.08</v>
      </c>
      <c r="U607" s="133">
        <v>0.02</v>
      </c>
      <c r="V607" s="119">
        <f t="shared" si="27"/>
        <v>7.9</v>
      </c>
    </row>
    <row r="608" spans="1:22" x14ac:dyDescent="0.2">
      <c r="A608" s="129" t="s">
        <v>194</v>
      </c>
      <c r="B608" s="129" t="s">
        <v>194</v>
      </c>
      <c r="C608" s="130">
        <v>44342.291672719904</v>
      </c>
      <c r="D608" s="130">
        <v>503.99200000000002</v>
      </c>
      <c r="E608" s="129" t="s">
        <v>195</v>
      </c>
      <c r="F608" s="129" t="s">
        <v>196</v>
      </c>
      <c r="G608" s="129" t="s">
        <v>198</v>
      </c>
      <c r="H608" s="130"/>
      <c r="J608" s="133">
        <v>497.8</v>
      </c>
      <c r="K608" s="133">
        <v>7.28</v>
      </c>
      <c r="L608" s="133">
        <v>3.01</v>
      </c>
      <c r="M608" s="133">
        <v>0.73</v>
      </c>
      <c r="N608" s="119">
        <f t="shared" si="28"/>
        <v>508.82</v>
      </c>
      <c r="O608" s="117">
        <f t="shared" si="29"/>
        <v>-4.8279999999999745</v>
      </c>
      <c r="Q608" s="131"/>
      <c r="R608" s="133">
        <v>8.9499999999999993</v>
      </c>
      <c r="S608" s="133">
        <v>0.13</v>
      </c>
      <c r="T608" s="133">
        <v>0.08</v>
      </c>
      <c r="U608" s="133">
        <v>0.02</v>
      </c>
      <c r="V608" s="119">
        <f t="shared" si="27"/>
        <v>9.18</v>
      </c>
    </row>
    <row r="609" spans="1:22" x14ac:dyDescent="0.2">
      <c r="A609" s="129" t="s">
        <v>194</v>
      </c>
      <c r="B609" s="129" t="s">
        <v>194</v>
      </c>
      <c r="C609" s="130">
        <v>44342.333339386576</v>
      </c>
      <c r="D609" s="130">
        <v>536.12900000000002</v>
      </c>
      <c r="E609" s="129" t="s">
        <v>195</v>
      </c>
      <c r="F609" s="129" t="s">
        <v>196</v>
      </c>
      <c r="G609" s="129" t="s">
        <v>198</v>
      </c>
      <c r="H609" s="130"/>
      <c r="J609" s="133">
        <v>529.52</v>
      </c>
      <c r="K609" s="133">
        <v>7.85</v>
      </c>
      <c r="L609" s="133">
        <v>3.09</v>
      </c>
      <c r="M609" s="133">
        <v>0.73</v>
      </c>
      <c r="N609" s="119">
        <f t="shared" si="28"/>
        <v>541.19000000000005</v>
      </c>
      <c r="O609" s="117">
        <f t="shared" si="29"/>
        <v>-5.0610000000000355</v>
      </c>
      <c r="Q609" s="131"/>
      <c r="R609" s="133">
        <v>9.56</v>
      </c>
      <c r="S609" s="133">
        <v>0.14000000000000001</v>
      </c>
      <c r="T609" s="133">
        <v>0.08</v>
      </c>
      <c r="U609" s="133">
        <v>0.02</v>
      </c>
      <c r="V609" s="119">
        <f t="shared" si="27"/>
        <v>9.8000000000000007</v>
      </c>
    </row>
    <row r="610" spans="1:22" x14ac:dyDescent="0.2">
      <c r="A610" s="129" t="s">
        <v>194</v>
      </c>
      <c r="B610" s="129" t="s">
        <v>194</v>
      </c>
      <c r="C610" s="130">
        <v>44342.37500605324</v>
      </c>
      <c r="D610" s="130">
        <v>574.01499999999999</v>
      </c>
      <c r="E610" s="129" t="s">
        <v>195</v>
      </c>
      <c r="F610" s="129" t="s">
        <v>196</v>
      </c>
      <c r="G610" s="129" t="s">
        <v>198</v>
      </c>
      <c r="H610" s="130"/>
      <c r="J610" s="133">
        <v>564.54999999999995</v>
      </c>
      <c r="K610" s="133">
        <v>8.61</v>
      </c>
      <c r="L610" s="133">
        <v>3.76</v>
      </c>
      <c r="M610" s="133">
        <v>0.74</v>
      </c>
      <c r="N610" s="119">
        <f t="shared" si="28"/>
        <v>577.66</v>
      </c>
      <c r="O610" s="117">
        <f t="shared" si="29"/>
        <v>-3.6449999999999818</v>
      </c>
      <c r="Q610" s="131"/>
      <c r="R610" s="133">
        <v>10.050000000000001</v>
      </c>
      <c r="S610" s="133">
        <v>0.15</v>
      </c>
      <c r="T610" s="133">
        <v>0.1</v>
      </c>
      <c r="U610" s="133">
        <v>0.02</v>
      </c>
      <c r="V610" s="119">
        <f t="shared" si="27"/>
        <v>10.32</v>
      </c>
    </row>
    <row r="611" spans="1:22" x14ac:dyDescent="0.2">
      <c r="A611" s="129" t="s">
        <v>194</v>
      </c>
      <c r="B611" s="129" t="s">
        <v>194</v>
      </c>
      <c r="C611" s="130">
        <v>44342.416672719904</v>
      </c>
      <c r="D611" s="130">
        <v>618.30499999999995</v>
      </c>
      <c r="E611" s="129" t="s">
        <v>195</v>
      </c>
      <c r="F611" s="129" t="s">
        <v>196</v>
      </c>
      <c r="G611" s="129" t="s">
        <v>198</v>
      </c>
      <c r="H611" s="130"/>
      <c r="J611" s="133">
        <v>604.99</v>
      </c>
      <c r="K611" s="133">
        <v>9.41</v>
      </c>
      <c r="L611" s="133">
        <v>3.87</v>
      </c>
      <c r="M611" s="133">
        <v>0.74</v>
      </c>
      <c r="N611" s="119">
        <f t="shared" si="28"/>
        <v>619.01</v>
      </c>
      <c r="O611" s="117">
        <f t="shared" si="29"/>
        <v>-0.70500000000004093</v>
      </c>
      <c r="Q611" s="131"/>
      <c r="R611" s="133">
        <v>10.91</v>
      </c>
      <c r="S611" s="133">
        <v>0.17</v>
      </c>
      <c r="T611" s="133">
        <v>0.1</v>
      </c>
      <c r="U611" s="133">
        <v>0.02</v>
      </c>
      <c r="V611" s="119">
        <f t="shared" si="27"/>
        <v>11.2</v>
      </c>
    </row>
    <row r="612" spans="1:22" x14ac:dyDescent="0.2">
      <c r="A612" s="129" t="s">
        <v>194</v>
      </c>
      <c r="B612" s="129" t="s">
        <v>194</v>
      </c>
      <c r="C612" s="130">
        <v>44342.458339386576</v>
      </c>
      <c r="D612" s="130">
        <v>679.88800000000003</v>
      </c>
      <c r="E612" s="129" t="s">
        <v>195</v>
      </c>
      <c r="F612" s="129" t="s">
        <v>196</v>
      </c>
      <c r="G612" s="129" t="s">
        <v>198</v>
      </c>
      <c r="H612" s="130"/>
      <c r="J612" s="133">
        <v>664.68</v>
      </c>
      <c r="K612" s="133">
        <v>10.68</v>
      </c>
      <c r="L612" s="133">
        <v>3.79</v>
      </c>
      <c r="M612" s="133">
        <v>0.75</v>
      </c>
      <c r="N612" s="119">
        <f t="shared" si="28"/>
        <v>679.89999999999986</v>
      </c>
      <c r="O612" s="117">
        <f t="shared" si="29"/>
        <v>-1.1999999999829924E-2</v>
      </c>
      <c r="Q612" s="131"/>
      <c r="R612" s="133">
        <v>12.19</v>
      </c>
      <c r="S612" s="133">
        <v>0.2</v>
      </c>
      <c r="T612" s="133">
        <v>0.1</v>
      </c>
      <c r="U612" s="133">
        <v>0.02</v>
      </c>
      <c r="V612" s="119">
        <f t="shared" si="27"/>
        <v>12.509999999999998</v>
      </c>
    </row>
    <row r="613" spans="1:22" x14ac:dyDescent="0.2">
      <c r="A613" s="129" t="s">
        <v>194</v>
      </c>
      <c r="B613" s="129" t="s">
        <v>194</v>
      </c>
      <c r="C613" s="130">
        <v>44342.50000605324</v>
      </c>
      <c r="D613" s="130">
        <v>728.14300000000003</v>
      </c>
      <c r="E613" s="129" t="s">
        <v>195</v>
      </c>
      <c r="F613" s="129" t="s">
        <v>196</v>
      </c>
      <c r="G613" s="129" t="s">
        <v>198</v>
      </c>
      <c r="H613" s="130"/>
      <c r="J613" s="133">
        <v>697.97</v>
      </c>
      <c r="K613" s="133">
        <v>11.3</v>
      </c>
      <c r="L613" s="133">
        <v>3.67</v>
      </c>
      <c r="M613" s="133">
        <v>0.74</v>
      </c>
      <c r="N613" s="119">
        <f t="shared" si="28"/>
        <v>713.68</v>
      </c>
      <c r="O613" s="117">
        <f t="shared" si="29"/>
        <v>14.463000000000079</v>
      </c>
      <c r="Q613" s="131"/>
      <c r="R613" s="133">
        <v>13.06</v>
      </c>
      <c r="S613" s="133">
        <v>0.21</v>
      </c>
      <c r="T613" s="133">
        <v>0.09</v>
      </c>
      <c r="U613" s="133">
        <v>0.02</v>
      </c>
      <c r="V613" s="119">
        <f t="shared" si="27"/>
        <v>13.38</v>
      </c>
    </row>
    <row r="614" spans="1:22" x14ac:dyDescent="0.2">
      <c r="A614" s="129" t="s">
        <v>194</v>
      </c>
      <c r="B614" s="129" t="s">
        <v>194</v>
      </c>
      <c r="C614" s="130">
        <v>44342.541672719904</v>
      </c>
      <c r="D614" s="130">
        <v>768.62099999999998</v>
      </c>
      <c r="E614" s="129" t="s">
        <v>195</v>
      </c>
      <c r="F614" s="129" t="s">
        <v>196</v>
      </c>
      <c r="G614" s="129" t="s">
        <v>198</v>
      </c>
      <c r="H614" s="130"/>
      <c r="J614" s="133">
        <v>738.94</v>
      </c>
      <c r="K614" s="133">
        <v>11.44</v>
      </c>
      <c r="L614" s="133">
        <v>3.67</v>
      </c>
      <c r="M614" s="133">
        <v>0.74</v>
      </c>
      <c r="N614" s="119">
        <f t="shared" si="28"/>
        <v>754.79000000000008</v>
      </c>
      <c r="O614" s="117">
        <f t="shared" si="29"/>
        <v>13.830999999999904</v>
      </c>
      <c r="Q614" s="131"/>
      <c r="R614" s="133">
        <v>13.83</v>
      </c>
      <c r="S614" s="133">
        <v>0.21</v>
      </c>
      <c r="T614" s="133">
        <v>0.09</v>
      </c>
      <c r="U614" s="133">
        <v>0.02</v>
      </c>
      <c r="V614" s="119">
        <f t="shared" si="27"/>
        <v>14.15</v>
      </c>
    </row>
    <row r="615" spans="1:22" x14ac:dyDescent="0.2">
      <c r="A615" s="129" t="s">
        <v>194</v>
      </c>
      <c r="B615" s="129" t="s">
        <v>194</v>
      </c>
      <c r="C615" s="130">
        <v>44342.583339386576</v>
      </c>
      <c r="D615" s="130">
        <v>790.70100000000002</v>
      </c>
      <c r="E615" s="129" t="s">
        <v>195</v>
      </c>
      <c r="F615" s="129" t="s">
        <v>196</v>
      </c>
      <c r="G615" s="129" t="s">
        <v>198</v>
      </c>
      <c r="H615" s="130"/>
      <c r="J615" s="133">
        <v>763.72</v>
      </c>
      <c r="K615" s="133">
        <v>12.31</v>
      </c>
      <c r="L615" s="133">
        <v>3.63</v>
      </c>
      <c r="M615" s="133">
        <v>0.74</v>
      </c>
      <c r="N615" s="119">
        <f t="shared" si="28"/>
        <v>780.4</v>
      </c>
      <c r="O615" s="117">
        <f t="shared" si="29"/>
        <v>10.301000000000045</v>
      </c>
      <c r="Q615" s="131"/>
      <c r="R615" s="133">
        <v>14.72</v>
      </c>
      <c r="S615" s="133">
        <v>0.24</v>
      </c>
      <c r="T615" s="133">
        <v>0.1</v>
      </c>
      <c r="U615" s="133">
        <v>0.02</v>
      </c>
      <c r="V615" s="119">
        <f t="shared" si="27"/>
        <v>15.08</v>
      </c>
    </row>
    <row r="616" spans="1:22" x14ac:dyDescent="0.2">
      <c r="A616" s="129" t="s">
        <v>194</v>
      </c>
      <c r="B616" s="129" t="s">
        <v>194</v>
      </c>
      <c r="C616" s="130">
        <v>44342.62500605324</v>
      </c>
      <c r="D616" s="130">
        <v>812.78300000000002</v>
      </c>
      <c r="E616" s="129" t="s">
        <v>195</v>
      </c>
      <c r="F616" s="129" t="s">
        <v>196</v>
      </c>
      <c r="G616" s="129" t="s">
        <v>198</v>
      </c>
      <c r="H616" s="130"/>
      <c r="J616" s="133">
        <v>787.15</v>
      </c>
      <c r="K616" s="133">
        <v>12.25</v>
      </c>
      <c r="L616" s="133">
        <v>3.33</v>
      </c>
      <c r="M616" s="133">
        <v>0.73</v>
      </c>
      <c r="N616" s="119">
        <f t="shared" si="28"/>
        <v>803.46</v>
      </c>
      <c r="O616" s="117">
        <f t="shared" si="29"/>
        <v>9.3229999999999791</v>
      </c>
      <c r="Q616" s="131"/>
      <c r="R616" s="133">
        <v>15.71</v>
      </c>
      <c r="S616" s="133">
        <v>0.24</v>
      </c>
      <c r="T616" s="133">
        <v>0.09</v>
      </c>
      <c r="U616" s="133">
        <v>0.02</v>
      </c>
      <c r="V616" s="119">
        <f t="shared" si="27"/>
        <v>16.060000000000002</v>
      </c>
    </row>
    <row r="617" spans="1:22" x14ac:dyDescent="0.2">
      <c r="A617" s="129" t="s">
        <v>194</v>
      </c>
      <c r="B617" s="129" t="s">
        <v>194</v>
      </c>
      <c r="C617" s="130">
        <v>44342.666672719904</v>
      </c>
      <c r="D617" s="130">
        <v>806.32100000000003</v>
      </c>
      <c r="E617" s="129" t="s">
        <v>195</v>
      </c>
      <c r="F617" s="129" t="s">
        <v>196</v>
      </c>
      <c r="G617" s="129" t="s">
        <v>198</v>
      </c>
      <c r="H617" s="130"/>
      <c r="J617" s="133">
        <v>782.82</v>
      </c>
      <c r="K617" s="133">
        <v>11.41</v>
      </c>
      <c r="L617" s="133">
        <v>3.15</v>
      </c>
      <c r="M617" s="133">
        <v>0.73</v>
      </c>
      <c r="N617" s="119">
        <f t="shared" si="28"/>
        <v>798.11</v>
      </c>
      <c r="O617" s="117">
        <f t="shared" si="29"/>
        <v>8.2110000000000127</v>
      </c>
      <c r="Q617" s="131"/>
      <c r="R617" s="133">
        <v>16.21</v>
      </c>
      <c r="S617" s="133">
        <v>0.24</v>
      </c>
      <c r="T617" s="133">
        <v>0.09</v>
      </c>
      <c r="U617" s="133">
        <v>0.02</v>
      </c>
      <c r="V617" s="119">
        <f t="shared" si="27"/>
        <v>16.559999999999999</v>
      </c>
    </row>
    <row r="618" spans="1:22" x14ac:dyDescent="0.2">
      <c r="A618" s="129" t="s">
        <v>194</v>
      </c>
      <c r="B618" s="129" t="s">
        <v>194</v>
      </c>
      <c r="C618" s="130">
        <v>44342.708339386576</v>
      </c>
      <c r="D618" s="130">
        <v>787.39200000000005</v>
      </c>
      <c r="E618" s="129" t="s">
        <v>195</v>
      </c>
      <c r="F618" s="129" t="s">
        <v>196</v>
      </c>
      <c r="G618" s="129" t="s">
        <v>198</v>
      </c>
      <c r="H618" s="130"/>
      <c r="J618" s="133">
        <v>764.78</v>
      </c>
      <c r="K618" s="133">
        <v>10.61</v>
      </c>
      <c r="L618" s="133">
        <v>3.15</v>
      </c>
      <c r="M618" s="133">
        <v>0.74</v>
      </c>
      <c r="N618" s="119">
        <f t="shared" si="28"/>
        <v>779.28</v>
      </c>
      <c r="O618" s="117">
        <f t="shared" si="29"/>
        <v>8.11200000000008</v>
      </c>
      <c r="Q618" s="131"/>
      <c r="R618" s="133">
        <v>15.61</v>
      </c>
      <c r="S618" s="133">
        <v>0.22</v>
      </c>
      <c r="T618" s="133">
        <v>0.09</v>
      </c>
      <c r="U618" s="133">
        <v>0.02</v>
      </c>
      <c r="V618" s="119">
        <f t="shared" si="27"/>
        <v>15.94</v>
      </c>
    </row>
    <row r="619" spans="1:22" x14ac:dyDescent="0.2">
      <c r="A619" s="129" t="s">
        <v>194</v>
      </c>
      <c r="B619" s="129" t="s">
        <v>194</v>
      </c>
      <c r="C619" s="130">
        <v>44342.75000605324</v>
      </c>
      <c r="D619" s="130">
        <v>761.28700000000003</v>
      </c>
      <c r="E619" s="129" t="s">
        <v>195</v>
      </c>
      <c r="F619" s="129" t="s">
        <v>196</v>
      </c>
      <c r="G619" s="129" t="s">
        <v>198</v>
      </c>
      <c r="H619" s="130"/>
      <c r="J619" s="133">
        <v>740.16</v>
      </c>
      <c r="K619" s="133">
        <v>10.39</v>
      </c>
      <c r="L619" s="133">
        <v>3.11</v>
      </c>
      <c r="M619" s="133">
        <v>0.72</v>
      </c>
      <c r="N619" s="119">
        <f t="shared" si="28"/>
        <v>754.38</v>
      </c>
      <c r="O619" s="117">
        <f t="shared" si="29"/>
        <v>6.9070000000000391</v>
      </c>
      <c r="Q619" s="131"/>
      <c r="R619" s="133">
        <v>14.75</v>
      </c>
      <c r="S619" s="133">
        <v>0.21</v>
      </c>
      <c r="T619" s="133">
        <v>0.08</v>
      </c>
      <c r="U619" s="133">
        <v>0.02</v>
      </c>
      <c r="V619" s="119">
        <f t="shared" si="27"/>
        <v>15.06</v>
      </c>
    </row>
    <row r="620" spans="1:22" x14ac:dyDescent="0.2">
      <c r="A620" s="129" t="s">
        <v>194</v>
      </c>
      <c r="B620" s="129" t="s">
        <v>194</v>
      </c>
      <c r="C620" s="130">
        <v>44342.791672719904</v>
      </c>
      <c r="D620" s="130">
        <v>735.68399999999997</v>
      </c>
      <c r="E620" s="129" t="s">
        <v>195</v>
      </c>
      <c r="F620" s="129" t="s">
        <v>196</v>
      </c>
      <c r="G620" s="129" t="s">
        <v>198</v>
      </c>
      <c r="H620" s="130"/>
      <c r="J620" s="133">
        <v>727.42</v>
      </c>
      <c r="K620" s="133">
        <v>10.08</v>
      </c>
      <c r="L620" s="133">
        <v>3</v>
      </c>
      <c r="M620" s="133">
        <v>0.73</v>
      </c>
      <c r="N620" s="119">
        <f t="shared" si="28"/>
        <v>741.23</v>
      </c>
      <c r="O620" s="117">
        <f t="shared" si="29"/>
        <v>-5.5460000000000491</v>
      </c>
      <c r="Q620" s="131"/>
      <c r="R620" s="133">
        <v>13.77</v>
      </c>
      <c r="S620" s="133">
        <v>0.19</v>
      </c>
      <c r="T620" s="133">
        <v>0.08</v>
      </c>
      <c r="U620" s="133">
        <v>0.02</v>
      </c>
      <c r="V620" s="119">
        <f t="shared" si="27"/>
        <v>14.059999999999999</v>
      </c>
    </row>
    <row r="621" spans="1:22" x14ac:dyDescent="0.2">
      <c r="A621" s="129" t="s">
        <v>194</v>
      </c>
      <c r="B621" s="129" t="s">
        <v>194</v>
      </c>
      <c r="C621" s="130">
        <v>44342.833339386576</v>
      </c>
      <c r="D621" s="130">
        <v>710.64</v>
      </c>
      <c r="E621" s="129" t="s">
        <v>195</v>
      </c>
      <c r="F621" s="129" t="s">
        <v>196</v>
      </c>
      <c r="G621" s="129" t="s">
        <v>198</v>
      </c>
      <c r="H621" s="130"/>
      <c r="J621" s="133">
        <v>703.69</v>
      </c>
      <c r="K621" s="133">
        <v>9.69</v>
      </c>
      <c r="L621" s="133">
        <v>2.98</v>
      </c>
      <c r="M621" s="133">
        <v>0.73</v>
      </c>
      <c r="N621" s="119">
        <f t="shared" si="28"/>
        <v>717.09000000000015</v>
      </c>
      <c r="O621" s="117">
        <f t="shared" si="29"/>
        <v>-6.4500000000001592</v>
      </c>
      <c r="Q621" s="131"/>
      <c r="R621" s="133">
        <v>13.22</v>
      </c>
      <c r="S621" s="133">
        <v>0.18</v>
      </c>
      <c r="T621" s="133">
        <v>0.08</v>
      </c>
      <c r="U621" s="133">
        <v>0.02</v>
      </c>
      <c r="V621" s="119">
        <f t="shared" si="27"/>
        <v>13.5</v>
      </c>
    </row>
    <row r="622" spans="1:22" x14ac:dyDescent="0.2">
      <c r="A622" s="129" t="s">
        <v>194</v>
      </c>
      <c r="B622" s="129" t="s">
        <v>194</v>
      </c>
      <c r="C622" s="130">
        <v>44342.87500605324</v>
      </c>
      <c r="D622" s="130">
        <v>691.32100000000003</v>
      </c>
      <c r="E622" s="129" t="s">
        <v>195</v>
      </c>
      <c r="F622" s="129" t="s">
        <v>196</v>
      </c>
      <c r="G622" s="129" t="s">
        <v>198</v>
      </c>
      <c r="H622" s="130"/>
      <c r="J622" s="133">
        <v>684.39</v>
      </c>
      <c r="K622" s="133">
        <v>9.67</v>
      </c>
      <c r="L622" s="133">
        <v>3.14</v>
      </c>
      <c r="M622" s="133">
        <v>0.74</v>
      </c>
      <c r="N622" s="119">
        <f t="shared" si="28"/>
        <v>697.93999999999994</v>
      </c>
      <c r="O622" s="117">
        <f t="shared" si="29"/>
        <v>-6.6189999999999145</v>
      </c>
      <c r="Q622" s="131"/>
      <c r="R622" s="133">
        <v>13.02</v>
      </c>
      <c r="S622" s="133">
        <v>0.18</v>
      </c>
      <c r="T622" s="133">
        <v>0.09</v>
      </c>
      <c r="U622" s="133">
        <v>0.02</v>
      </c>
      <c r="V622" s="119">
        <f t="shared" si="27"/>
        <v>13.309999999999999</v>
      </c>
    </row>
    <row r="623" spans="1:22" x14ac:dyDescent="0.2">
      <c r="A623" s="129" t="s">
        <v>194</v>
      </c>
      <c r="B623" s="129" t="s">
        <v>194</v>
      </c>
      <c r="C623" s="130">
        <v>44342.916672719904</v>
      </c>
      <c r="D623" s="130">
        <v>680.52099999999996</v>
      </c>
      <c r="E623" s="129" t="s">
        <v>195</v>
      </c>
      <c r="F623" s="129" t="s">
        <v>196</v>
      </c>
      <c r="G623" s="129" t="s">
        <v>198</v>
      </c>
      <c r="H623" s="130"/>
      <c r="J623" s="133">
        <v>674.55</v>
      </c>
      <c r="K623" s="133">
        <v>9.76</v>
      </c>
      <c r="L623" s="133">
        <v>3.25</v>
      </c>
      <c r="M623" s="133">
        <v>0.73</v>
      </c>
      <c r="N623" s="119">
        <f t="shared" si="28"/>
        <v>688.29</v>
      </c>
      <c r="O623" s="117">
        <f t="shared" si="29"/>
        <v>-7.7690000000000055</v>
      </c>
      <c r="Q623" s="131"/>
      <c r="R623" s="133">
        <v>12.91</v>
      </c>
      <c r="S623" s="133">
        <v>0.19</v>
      </c>
      <c r="T623" s="133">
        <v>0.09</v>
      </c>
      <c r="U623" s="133">
        <v>0.02</v>
      </c>
      <c r="V623" s="119">
        <f t="shared" si="27"/>
        <v>13.209999999999999</v>
      </c>
    </row>
    <row r="624" spans="1:22" x14ac:dyDescent="0.2">
      <c r="A624" s="129" t="s">
        <v>194</v>
      </c>
      <c r="B624" s="129" t="s">
        <v>194</v>
      </c>
      <c r="C624" s="130">
        <v>44342.958339386576</v>
      </c>
      <c r="D624" s="130">
        <v>640.73500000000001</v>
      </c>
      <c r="E624" s="129" t="s">
        <v>195</v>
      </c>
      <c r="F624" s="129" t="s">
        <v>196</v>
      </c>
      <c r="G624" s="129" t="s">
        <v>198</v>
      </c>
      <c r="H624" s="130"/>
      <c r="J624" s="133">
        <v>635.87</v>
      </c>
      <c r="K624" s="133">
        <v>8.77</v>
      </c>
      <c r="L624" s="133">
        <v>3.23</v>
      </c>
      <c r="M624" s="133">
        <v>0.76</v>
      </c>
      <c r="N624" s="119">
        <f t="shared" si="28"/>
        <v>648.63</v>
      </c>
      <c r="O624" s="117">
        <f t="shared" si="29"/>
        <v>-7.8949999999999818</v>
      </c>
      <c r="Q624" s="131"/>
      <c r="R624" s="133">
        <v>12.9</v>
      </c>
      <c r="S624" s="133">
        <v>0.18</v>
      </c>
      <c r="T624" s="133">
        <v>0.1</v>
      </c>
      <c r="U624" s="133">
        <v>0.02</v>
      </c>
      <c r="V624" s="119">
        <f t="shared" si="27"/>
        <v>13.2</v>
      </c>
    </row>
    <row r="625" spans="1:22" x14ac:dyDescent="0.2">
      <c r="A625" s="129" t="s">
        <v>194</v>
      </c>
      <c r="B625" s="129" t="s">
        <v>194</v>
      </c>
      <c r="C625" s="130">
        <v>44343.00000605324</v>
      </c>
      <c r="D625" s="130">
        <v>586.25</v>
      </c>
      <c r="E625" s="129" t="s">
        <v>195</v>
      </c>
      <c r="F625" s="129" t="s">
        <v>196</v>
      </c>
      <c r="G625" s="129" t="s">
        <v>198</v>
      </c>
      <c r="H625" s="130"/>
      <c r="J625" s="133">
        <v>583.01</v>
      </c>
      <c r="K625" s="133">
        <v>7.69</v>
      </c>
      <c r="L625" s="133">
        <v>3.23</v>
      </c>
      <c r="M625" s="133">
        <v>0.76</v>
      </c>
      <c r="N625" s="119">
        <f t="shared" si="28"/>
        <v>594.69000000000005</v>
      </c>
      <c r="O625" s="117">
        <f t="shared" si="29"/>
        <v>-8.4400000000000546</v>
      </c>
      <c r="Q625" s="131"/>
      <c r="R625" s="133">
        <v>11.45</v>
      </c>
      <c r="S625" s="133">
        <v>0.15</v>
      </c>
      <c r="T625" s="133">
        <v>0.09</v>
      </c>
      <c r="U625" s="133">
        <v>0.02</v>
      </c>
      <c r="V625" s="119">
        <f t="shared" si="27"/>
        <v>11.709999999999999</v>
      </c>
    </row>
    <row r="626" spans="1:22" x14ac:dyDescent="0.2">
      <c r="A626" s="129" t="s">
        <v>194</v>
      </c>
      <c r="B626" s="129" t="s">
        <v>194</v>
      </c>
      <c r="C626" s="130">
        <v>44343.041672719904</v>
      </c>
      <c r="D626" s="130">
        <v>537.99099999999999</v>
      </c>
      <c r="E626" s="129" t="s">
        <v>195</v>
      </c>
      <c r="F626" s="129" t="s">
        <v>196</v>
      </c>
      <c r="G626" s="129" t="s">
        <v>198</v>
      </c>
      <c r="H626" s="130"/>
      <c r="J626" s="133">
        <v>529.21</v>
      </c>
      <c r="K626" s="133">
        <v>7.19</v>
      </c>
      <c r="L626" s="133">
        <v>3.13</v>
      </c>
      <c r="M626" s="133">
        <v>0.73</v>
      </c>
      <c r="N626" s="119">
        <f t="shared" si="28"/>
        <v>540.2600000000001</v>
      </c>
      <c r="O626" s="117">
        <f t="shared" si="29"/>
        <v>-2.2690000000001191</v>
      </c>
      <c r="Q626" s="131"/>
      <c r="R626" s="133">
        <v>9.9499999999999993</v>
      </c>
      <c r="S626" s="133">
        <v>0.14000000000000001</v>
      </c>
      <c r="T626" s="133">
        <v>0.09</v>
      </c>
      <c r="U626" s="133">
        <v>0.02</v>
      </c>
      <c r="V626" s="119">
        <f t="shared" si="27"/>
        <v>10.199999999999999</v>
      </c>
    </row>
    <row r="627" spans="1:22" x14ac:dyDescent="0.2">
      <c r="A627" s="129" t="s">
        <v>194</v>
      </c>
      <c r="B627" s="129" t="s">
        <v>194</v>
      </c>
      <c r="C627" s="130">
        <v>44343.083339386576</v>
      </c>
      <c r="D627" s="130">
        <v>511.70499999999998</v>
      </c>
      <c r="E627" s="129" t="s">
        <v>195</v>
      </c>
      <c r="F627" s="129" t="s">
        <v>196</v>
      </c>
      <c r="G627" s="129" t="s">
        <v>198</v>
      </c>
      <c r="H627" s="130"/>
      <c r="J627" s="133">
        <v>502.75</v>
      </c>
      <c r="K627" s="133">
        <v>6.7</v>
      </c>
      <c r="L627" s="133">
        <v>3.12</v>
      </c>
      <c r="M627" s="133">
        <v>0.74</v>
      </c>
      <c r="N627" s="119">
        <f t="shared" si="28"/>
        <v>513.30999999999995</v>
      </c>
      <c r="O627" s="117">
        <f t="shared" si="29"/>
        <v>-1.6049999999999613</v>
      </c>
      <c r="Q627" s="131"/>
      <c r="R627" s="133">
        <v>8.7799999999999994</v>
      </c>
      <c r="S627" s="133">
        <v>0.12</v>
      </c>
      <c r="T627" s="133">
        <v>0.08</v>
      </c>
      <c r="U627" s="133">
        <v>0.02</v>
      </c>
      <c r="V627" s="119">
        <f t="shared" si="27"/>
        <v>8.9999999999999982</v>
      </c>
    </row>
    <row r="628" spans="1:22" x14ac:dyDescent="0.2">
      <c r="A628" s="129" t="s">
        <v>194</v>
      </c>
      <c r="B628" s="129" t="s">
        <v>194</v>
      </c>
      <c r="C628" s="130">
        <v>44343.12500605324</v>
      </c>
      <c r="D628" s="130">
        <v>490.80900000000003</v>
      </c>
      <c r="E628" s="129" t="s">
        <v>195</v>
      </c>
      <c r="F628" s="129" t="s">
        <v>196</v>
      </c>
      <c r="G628" s="129" t="s">
        <v>198</v>
      </c>
      <c r="H628" s="130"/>
      <c r="J628" s="133">
        <v>482.14</v>
      </c>
      <c r="K628" s="133">
        <v>6.3</v>
      </c>
      <c r="L628" s="133">
        <v>3.12</v>
      </c>
      <c r="M628" s="133">
        <v>0.72</v>
      </c>
      <c r="N628" s="119">
        <f t="shared" si="28"/>
        <v>492.28000000000003</v>
      </c>
      <c r="O628" s="117">
        <f t="shared" si="29"/>
        <v>-1.4710000000000036</v>
      </c>
      <c r="Q628" s="131"/>
      <c r="R628" s="133">
        <v>7.8</v>
      </c>
      <c r="S628" s="133">
        <v>0.1</v>
      </c>
      <c r="T628" s="133">
        <v>0.08</v>
      </c>
      <c r="U628" s="133">
        <v>0.02</v>
      </c>
      <c r="V628" s="119">
        <f t="shared" si="27"/>
        <v>7.9999999999999991</v>
      </c>
    </row>
    <row r="629" spans="1:22" x14ac:dyDescent="0.2">
      <c r="A629" s="129" t="s">
        <v>194</v>
      </c>
      <c r="B629" s="129" t="s">
        <v>194</v>
      </c>
      <c r="C629" s="130">
        <v>44343.166672719904</v>
      </c>
      <c r="D629" s="130">
        <v>477.12099999999998</v>
      </c>
      <c r="E629" s="129" t="s">
        <v>195</v>
      </c>
      <c r="F629" s="129" t="s">
        <v>196</v>
      </c>
      <c r="G629" s="129" t="s">
        <v>198</v>
      </c>
      <c r="H629" s="130"/>
      <c r="J629" s="133">
        <v>467.81</v>
      </c>
      <c r="K629" s="133">
        <v>6.18</v>
      </c>
      <c r="L629" s="133">
        <v>3.23</v>
      </c>
      <c r="M629" s="133">
        <v>0.75</v>
      </c>
      <c r="N629" s="119">
        <f t="shared" si="28"/>
        <v>477.97</v>
      </c>
      <c r="O629" s="117">
        <f t="shared" si="29"/>
        <v>-0.84900000000004638</v>
      </c>
      <c r="Q629" s="131"/>
      <c r="R629" s="133">
        <v>7.68</v>
      </c>
      <c r="S629" s="133">
        <v>0.1</v>
      </c>
      <c r="T629" s="133">
        <v>0.08</v>
      </c>
      <c r="U629" s="133">
        <v>0.02</v>
      </c>
      <c r="V629" s="119">
        <f t="shared" si="27"/>
        <v>7.879999999999999</v>
      </c>
    </row>
    <row r="630" spans="1:22" x14ac:dyDescent="0.2">
      <c r="A630" s="129" t="s">
        <v>194</v>
      </c>
      <c r="B630" s="129" t="s">
        <v>194</v>
      </c>
      <c r="C630" s="130">
        <v>44343.208339386576</v>
      </c>
      <c r="D630" s="130">
        <v>476.69799999999998</v>
      </c>
      <c r="E630" s="129" t="s">
        <v>195</v>
      </c>
      <c r="F630" s="129" t="s">
        <v>196</v>
      </c>
      <c r="G630" s="129" t="s">
        <v>198</v>
      </c>
      <c r="H630" s="130"/>
      <c r="J630" s="133">
        <v>466.81</v>
      </c>
      <c r="K630" s="133">
        <v>6.41</v>
      </c>
      <c r="L630" s="133">
        <v>3.27</v>
      </c>
      <c r="M630" s="133">
        <v>0.74</v>
      </c>
      <c r="N630" s="119">
        <f t="shared" si="28"/>
        <v>477.23</v>
      </c>
      <c r="O630" s="117">
        <f t="shared" si="29"/>
        <v>-0.53200000000003911</v>
      </c>
      <c r="Q630" s="131"/>
      <c r="R630" s="133">
        <v>7.5</v>
      </c>
      <c r="S630" s="133">
        <v>0.1</v>
      </c>
      <c r="T630" s="133">
        <v>0.08</v>
      </c>
      <c r="U630" s="133">
        <v>0.02</v>
      </c>
      <c r="V630" s="119">
        <f t="shared" si="27"/>
        <v>7.6999999999999993</v>
      </c>
    </row>
    <row r="631" spans="1:22" x14ac:dyDescent="0.2">
      <c r="A631" s="129" t="s">
        <v>194</v>
      </c>
      <c r="B631" s="129" t="s">
        <v>194</v>
      </c>
      <c r="C631" s="130">
        <v>44343.25000605324</v>
      </c>
      <c r="D631" s="130">
        <v>481.017</v>
      </c>
      <c r="E631" s="129" t="s">
        <v>195</v>
      </c>
      <c r="F631" s="129" t="s">
        <v>196</v>
      </c>
      <c r="G631" s="129" t="s">
        <v>198</v>
      </c>
      <c r="H631" s="130"/>
      <c r="J631" s="133">
        <v>470.78</v>
      </c>
      <c r="K631" s="133">
        <v>6.51</v>
      </c>
      <c r="L631" s="133">
        <v>3.27</v>
      </c>
      <c r="M631" s="133">
        <v>0.73</v>
      </c>
      <c r="N631" s="119">
        <f t="shared" si="28"/>
        <v>481.28999999999996</v>
      </c>
      <c r="O631" s="117">
        <f t="shared" si="29"/>
        <v>-0.27299999999996771</v>
      </c>
      <c r="Q631" s="131"/>
      <c r="R631" s="133">
        <v>7.97</v>
      </c>
      <c r="S631" s="133">
        <v>0.11</v>
      </c>
      <c r="T631" s="133">
        <v>0.08</v>
      </c>
      <c r="U631" s="133">
        <v>0.02</v>
      </c>
      <c r="V631" s="119">
        <f t="shared" si="27"/>
        <v>8.18</v>
      </c>
    </row>
    <row r="632" spans="1:22" x14ac:dyDescent="0.2">
      <c r="A632" s="129" t="s">
        <v>194</v>
      </c>
      <c r="B632" s="129" t="s">
        <v>194</v>
      </c>
      <c r="C632" s="130">
        <v>44343.291672719904</v>
      </c>
      <c r="D632" s="130">
        <v>500.21600000000001</v>
      </c>
      <c r="E632" s="129" t="s">
        <v>195</v>
      </c>
      <c r="F632" s="129" t="s">
        <v>196</v>
      </c>
      <c r="G632" s="129" t="s">
        <v>198</v>
      </c>
      <c r="H632" s="130"/>
      <c r="J632" s="133">
        <v>489.56</v>
      </c>
      <c r="K632" s="133">
        <v>6.77</v>
      </c>
      <c r="L632" s="133">
        <v>3.16</v>
      </c>
      <c r="M632" s="133">
        <v>0.72</v>
      </c>
      <c r="N632" s="119">
        <f t="shared" si="28"/>
        <v>500.21000000000004</v>
      </c>
      <c r="O632" s="117">
        <f t="shared" si="29"/>
        <v>5.9999999999718057E-3</v>
      </c>
      <c r="Q632" s="131"/>
      <c r="R632" s="133">
        <v>8.7799999999999994</v>
      </c>
      <c r="S632" s="133">
        <v>0.12</v>
      </c>
      <c r="T632" s="133">
        <v>0.09</v>
      </c>
      <c r="U632" s="133">
        <v>0.02</v>
      </c>
      <c r="V632" s="119">
        <f t="shared" si="27"/>
        <v>9.009999999999998</v>
      </c>
    </row>
    <row r="633" spans="1:22" x14ac:dyDescent="0.2">
      <c r="A633" s="129" t="s">
        <v>194</v>
      </c>
      <c r="B633" s="129" t="s">
        <v>194</v>
      </c>
      <c r="C633" s="130">
        <v>44343.333339386576</v>
      </c>
      <c r="D633" s="130">
        <v>526.72199999999998</v>
      </c>
      <c r="E633" s="129" t="s">
        <v>195</v>
      </c>
      <c r="F633" s="129" t="s">
        <v>196</v>
      </c>
      <c r="G633" s="129" t="s">
        <v>198</v>
      </c>
      <c r="H633" s="130"/>
      <c r="J633" s="133">
        <v>515.33000000000004</v>
      </c>
      <c r="K633" s="133">
        <v>7.35</v>
      </c>
      <c r="L633" s="133">
        <v>3.34</v>
      </c>
      <c r="M633" s="133">
        <v>0.73</v>
      </c>
      <c r="N633" s="119">
        <f t="shared" si="28"/>
        <v>526.75000000000011</v>
      </c>
      <c r="O633" s="117">
        <f t="shared" si="29"/>
        <v>-2.8000000000133696E-2</v>
      </c>
      <c r="Q633" s="131"/>
      <c r="R633" s="133">
        <v>9.3699999999999992</v>
      </c>
      <c r="S633" s="133">
        <v>0.13</v>
      </c>
      <c r="T633" s="133">
        <v>0.09</v>
      </c>
      <c r="U633" s="133">
        <v>0.02</v>
      </c>
      <c r="V633" s="119">
        <f t="shared" si="27"/>
        <v>9.61</v>
      </c>
    </row>
    <row r="634" spans="1:22" x14ac:dyDescent="0.2">
      <c r="A634" s="129" t="s">
        <v>194</v>
      </c>
      <c r="B634" s="129" t="s">
        <v>194</v>
      </c>
      <c r="C634" s="130">
        <v>44343.37500605324</v>
      </c>
      <c r="D634" s="130">
        <v>562.72699999999998</v>
      </c>
      <c r="E634" s="129" t="s">
        <v>195</v>
      </c>
      <c r="F634" s="129" t="s">
        <v>196</v>
      </c>
      <c r="G634" s="129" t="s">
        <v>198</v>
      </c>
      <c r="H634" s="130"/>
      <c r="J634" s="133">
        <v>543.9</v>
      </c>
      <c r="K634" s="133">
        <v>7.99</v>
      </c>
      <c r="L634" s="133">
        <v>3.48</v>
      </c>
      <c r="M634" s="133">
        <v>0.73</v>
      </c>
      <c r="N634" s="119">
        <f t="shared" si="28"/>
        <v>556.1</v>
      </c>
      <c r="O634" s="117">
        <f t="shared" si="29"/>
        <v>6.6269999999999527</v>
      </c>
      <c r="Q634" s="131"/>
      <c r="R634" s="133">
        <v>9.81</v>
      </c>
      <c r="S634" s="133">
        <v>0.14000000000000001</v>
      </c>
      <c r="T634" s="133">
        <v>0.09</v>
      </c>
      <c r="U634" s="133">
        <v>0.02</v>
      </c>
      <c r="V634" s="119">
        <f t="shared" si="27"/>
        <v>10.06</v>
      </c>
    </row>
    <row r="635" spans="1:22" x14ac:dyDescent="0.2">
      <c r="A635" s="129" t="s">
        <v>194</v>
      </c>
      <c r="B635" s="129" t="s">
        <v>194</v>
      </c>
      <c r="C635" s="130">
        <v>44343.416672719904</v>
      </c>
      <c r="D635" s="130">
        <v>596.92100000000005</v>
      </c>
      <c r="E635" s="129" t="s">
        <v>195</v>
      </c>
      <c r="F635" s="129" t="s">
        <v>196</v>
      </c>
      <c r="G635" s="129" t="s">
        <v>198</v>
      </c>
      <c r="H635" s="130"/>
      <c r="J635" s="133">
        <v>567.1</v>
      </c>
      <c r="K635" s="133">
        <v>9.02</v>
      </c>
      <c r="L635" s="133">
        <v>3.5</v>
      </c>
      <c r="M635" s="133">
        <v>0.74</v>
      </c>
      <c r="N635" s="119">
        <f t="shared" si="28"/>
        <v>580.36</v>
      </c>
      <c r="O635" s="117">
        <f t="shared" si="29"/>
        <v>16.561000000000035</v>
      </c>
      <c r="Q635" s="131"/>
      <c r="R635" s="133">
        <v>10.78</v>
      </c>
      <c r="S635" s="133">
        <v>0.17</v>
      </c>
      <c r="T635" s="133">
        <v>0.1</v>
      </c>
      <c r="U635" s="133">
        <v>0.02</v>
      </c>
      <c r="V635" s="119">
        <f t="shared" si="27"/>
        <v>11.069999999999999</v>
      </c>
    </row>
    <row r="636" spans="1:22" x14ac:dyDescent="0.2">
      <c r="A636" s="129" t="s">
        <v>194</v>
      </c>
      <c r="B636" s="129" t="s">
        <v>194</v>
      </c>
      <c r="C636" s="130">
        <v>44343.458339386576</v>
      </c>
      <c r="D636" s="130">
        <v>644.46500000000003</v>
      </c>
      <c r="E636" s="129" t="s">
        <v>195</v>
      </c>
      <c r="F636" s="129" t="s">
        <v>196</v>
      </c>
      <c r="G636" s="129" t="s">
        <v>198</v>
      </c>
      <c r="H636" s="130"/>
      <c r="J636" s="133">
        <v>614.66</v>
      </c>
      <c r="K636" s="133">
        <v>9.91</v>
      </c>
      <c r="L636" s="133">
        <v>3.58</v>
      </c>
      <c r="M636" s="133">
        <v>0.73</v>
      </c>
      <c r="N636" s="119">
        <f t="shared" si="28"/>
        <v>628.88</v>
      </c>
      <c r="O636" s="117">
        <f t="shared" si="29"/>
        <v>15.585000000000036</v>
      </c>
      <c r="Q636" s="131"/>
      <c r="R636" s="133">
        <v>12.16</v>
      </c>
      <c r="S636" s="133">
        <v>0.2</v>
      </c>
      <c r="T636" s="133">
        <v>0.1</v>
      </c>
      <c r="U636" s="133">
        <v>0.02</v>
      </c>
      <c r="V636" s="119">
        <f t="shared" si="27"/>
        <v>12.479999999999999</v>
      </c>
    </row>
    <row r="637" spans="1:22" x14ac:dyDescent="0.2">
      <c r="A637" s="129" t="s">
        <v>194</v>
      </c>
      <c r="B637" s="129" t="s">
        <v>194</v>
      </c>
      <c r="C637" s="130">
        <v>44343.50000605324</v>
      </c>
      <c r="D637" s="130">
        <v>685.67899999999997</v>
      </c>
      <c r="E637" s="129" t="s">
        <v>195</v>
      </c>
      <c r="F637" s="129" t="s">
        <v>196</v>
      </c>
      <c r="G637" s="129" t="s">
        <v>198</v>
      </c>
      <c r="H637" s="130"/>
      <c r="J637" s="133">
        <v>673.92</v>
      </c>
      <c r="K637" s="133">
        <v>10.31</v>
      </c>
      <c r="L637" s="133">
        <v>3.31</v>
      </c>
      <c r="M637" s="133">
        <v>0.75</v>
      </c>
      <c r="N637" s="119">
        <f t="shared" si="28"/>
        <v>688.28999999999985</v>
      </c>
      <c r="O637" s="117">
        <f t="shared" si="29"/>
        <v>-2.6109999999998763</v>
      </c>
      <c r="Q637" s="131"/>
      <c r="R637" s="133">
        <v>12.88</v>
      </c>
      <c r="S637" s="133">
        <v>0.2</v>
      </c>
      <c r="T637" s="133">
        <v>0.09</v>
      </c>
      <c r="U637" s="133">
        <v>0.02</v>
      </c>
      <c r="V637" s="119">
        <f t="shared" si="27"/>
        <v>13.19</v>
      </c>
    </row>
    <row r="638" spans="1:22" x14ac:dyDescent="0.2">
      <c r="A638" s="129" t="s">
        <v>194</v>
      </c>
      <c r="B638" s="129" t="s">
        <v>194</v>
      </c>
      <c r="C638" s="130">
        <v>44343.541672719904</v>
      </c>
      <c r="D638" s="130">
        <v>727.63800000000003</v>
      </c>
      <c r="E638" s="129" t="s">
        <v>195</v>
      </c>
      <c r="F638" s="129" t="s">
        <v>196</v>
      </c>
      <c r="G638" s="129" t="s">
        <v>198</v>
      </c>
      <c r="H638" s="130"/>
      <c r="J638" s="133">
        <v>716.17</v>
      </c>
      <c r="K638" s="133">
        <v>10.57</v>
      </c>
      <c r="L638" s="133">
        <v>3.39</v>
      </c>
      <c r="M638" s="133">
        <v>0.74</v>
      </c>
      <c r="N638" s="119">
        <f t="shared" si="28"/>
        <v>730.87</v>
      </c>
      <c r="O638" s="117">
        <f t="shared" si="29"/>
        <v>-3.2319999999999709</v>
      </c>
      <c r="Q638" s="131"/>
      <c r="R638" s="133">
        <v>13.89</v>
      </c>
      <c r="S638" s="133">
        <v>0.2</v>
      </c>
      <c r="T638" s="133">
        <v>0.09</v>
      </c>
      <c r="U638" s="133">
        <v>0.02</v>
      </c>
      <c r="V638" s="119">
        <f t="shared" si="27"/>
        <v>14.2</v>
      </c>
    </row>
    <row r="639" spans="1:22" x14ac:dyDescent="0.2">
      <c r="A639" s="129" t="s">
        <v>194</v>
      </c>
      <c r="B639" s="129" t="s">
        <v>194</v>
      </c>
      <c r="C639" s="130">
        <v>44343.583339386576</v>
      </c>
      <c r="D639" s="130">
        <v>762.47799999999995</v>
      </c>
      <c r="E639" s="129" t="s">
        <v>195</v>
      </c>
      <c r="F639" s="129" t="s">
        <v>196</v>
      </c>
      <c r="G639" s="129" t="s">
        <v>198</v>
      </c>
      <c r="H639" s="130"/>
      <c r="J639" s="133">
        <v>740.25</v>
      </c>
      <c r="K639" s="133">
        <v>11.32</v>
      </c>
      <c r="L639" s="133">
        <v>3.53</v>
      </c>
      <c r="M639" s="133">
        <v>0.74</v>
      </c>
      <c r="N639" s="119">
        <f t="shared" si="28"/>
        <v>755.84</v>
      </c>
      <c r="O639" s="117">
        <f t="shared" si="29"/>
        <v>6.63799999999992</v>
      </c>
      <c r="Q639" s="131"/>
      <c r="R639" s="133">
        <v>14.67</v>
      </c>
      <c r="S639" s="133">
        <v>0.22</v>
      </c>
      <c r="T639" s="133">
        <v>0.1</v>
      </c>
      <c r="U639" s="133">
        <v>0.02</v>
      </c>
      <c r="V639" s="119">
        <f t="shared" si="27"/>
        <v>15.01</v>
      </c>
    </row>
    <row r="640" spans="1:22" x14ac:dyDescent="0.2">
      <c r="A640" s="129" t="s">
        <v>194</v>
      </c>
      <c r="B640" s="129" t="s">
        <v>194</v>
      </c>
      <c r="C640" s="130">
        <v>44343.62500605324</v>
      </c>
      <c r="D640" s="130">
        <v>776.18399999999997</v>
      </c>
      <c r="E640" s="129" t="s">
        <v>195</v>
      </c>
      <c r="F640" s="129" t="s">
        <v>196</v>
      </c>
      <c r="G640" s="129" t="s">
        <v>198</v>
      </c>
      <c r="H640" s="130"/>
      <c r="J640" s="133">
        <v>763.06</v>
      </c>
      <c r="K640" s="133">
        <v>11.54</v>
      </c>
      <c r="L640" s="133">
        <v>3.52</v>
      </c>
      <c r="M640" s="133">
        <v>0.72</v>
      </c>
      <c r="N640" s="119">
        <f t="shared" si="28"/>
        <v>778.83999999999992</v>
      </c>
      <c r="O640" s="117">
        <f t="shared" si="29"/>
        <v>-2.6559999999999491</v>
      </c>
      <c r="Q640" s="131"/>
      <c r="R640" s="133">
        <v>14.66</v>
      </c>
      <c r="S640" s="133">
        <v>0.22</v>
      </c>
      <c r="T640" s="133">
        <v>0.09</v>
      </c>
      <c r="U640" s="133">
        <v>0.02</v>
      </c>
      <c r="V640" s="119">
        <f t="shared" si="27"/>
        <v>14.99</v>
      </c>
    </row>
    <row r="641" spans="1:22" x14ac:dyDescent="0.2">
      <c r="A641" s="129" t="s">
        <v>194</v>
      </c>
      <c r="B641" s="129" t="s">
        <v>194</v>
      </c>
      <c r="C641" s="130">
        <v>44343.666672719904</v>
      </c>
      <c r="D641" s="130">
        <v>799.36800000000005</v>
      </c>
      <c r="E641" s="129" t="s">
        <v>195</v>
      </c>
      <c r="F641" s="129" t="s">
        <v>196</v>
      </c>
      <c r="G641" s="129" t="s">
        <v>198</v>
      </c>
      <c r="H641" s="130"/>
      <c r="J641" s="133">
        <v>785.61</v>
      </c>
      <c r="K641" s="133">
        <v>11.77</v>
      </c>
      <c r="L641" s="133">
        <v>3.37</v>
      </c>
      <c r="M641" s="133">
        <v>0.74</v>
      </c>
      <c r="N641" s="119">
        <f t="shared" si="28"/>
        <v>801.49</v>
      </c>
      <c r="O641" s="117">
        <f t="shared" si="29"/>
        <v>-2.1219999999999573</v>
      </c>
      <c r="Q641" s="131"/>
      <c r="R641" s="133">
        <v>14.58</v>
      </c>
      <c r="S641" s="133">
        <v>0.22</v>
      </c>
      <c r="T641" s="133">
        <v>0.09</v>
      </c>
      <c r="U641" s="133">
        <v>0.02</v>
      </c>
      <c r="V641" s="119">
        <f t="shared" si="27"/>
        <v>14.91</v>
      </c>
    </row>
    <row r="642" spans="1:22" x14ac:dyDescent="0.2">
      <c r="A642" s="129" t="s">
        <v>194</v>
      </c>
      <c r="B642" s="129" t="s">
        <v>194</v>
      </c>
      <c r="C642" s="130">
        <v>44343.708339386576</v>
      </c>
      <c r="D642" s="130">
        <v>805.36800000000005</v>
      </c>
      <c r="E642" s="129" t="s">
        <v>195</v>
      </c>
      <c r="F642" s="129" t="s">
        <v>196</v>
      </c>
      <c r="G642" s="129" t="s">
        <v>198</v>
      </c>
      <c r="H642" s="130"/>
      <c r="J642" s="133">
        <v>791.2</v>
      </c>
      <c r="K642" s="133">
        <v>12.23</v>
      </c>
      <c r="L642" s="133">
        <v>3.23</v>
      </c>
      <c r="M642" s="133">
        <v>0.75</v>
      </c>
      <c r="N642" s="119">
        <f t="shared" si="28"/>
        <v>807.41000000000008</v>
      </c>
      <c r="O642" s="117">
        <f t="shared" si="29"/>
        <v>-2.04200000000003</v>
      </c>
      <c r="Q642" s="131"/>
      <c r="R642" s="133">
        <v>15.26</v>
      </c>
      <c r="S642" s="133">
        <v>0.24</v>
      </c>
      <c r="T642" s="133">
        <v>0.09</v>
      </c>
      <c r="U642" s="133">
        <v>0.02</v>
      </c>
      <c r="V642" s="119">
        <f t="shared" ref="V642:V705" si="30">SUM(R642:U642)</f>
        <v>15.61</v>
      </c>
    </row>
    <row r="643" spans="1:22" x14ac:dyDescent="0.2">
      <c r="A643" s="129" t="s">
        <v>194</v>
      </c>
      <c r="B643" s="129" t="s">
        <v>194</v>
      </c>
      <c r="C643" s="130">
        <v>44343.75000605324</v>
      </c>
      <c r="D643" s="130">
        <v>805.70799999999997</v>
      </c>
      <c r="E643" s="129" t="s">
        <v>195</v>
      </c>
      <c r="F643" s="129" t="s">
        <v>196</v>
      </c>
      <c r="G643" s="129" t="s">
        <v>198</v>
      </c>
      <c r="H643" s="130"/>
      <c r="J643" s="133">
        <v>790.7</v>
      </c>
      <c r="K643" s="133">
        <v>12.02</v>
      </c>
      <c r="L643" s="133">
        <v>3.1</v>
      </c>
      <c r="M643" s="133">
        <v>0.73</v>
      </c>
      <c r="N643" s="119">
        <f t="shared" ref="N643:N706" si="31">SUM(J643:M643)</f>
        <v>806.55000000000007</v>
      </c>
      <c r="O643" s="117">
        <f t="shared" ref="O643:O673" si="32">D643-N643</f>
        <v>-0.84200000000009823</v>
      </c>
      <c r="Q643" s="131"/>
      <c r="R643" s="133">
        <v>15.46</v>
      </c>
      <c r="S643" s="133">
        <v>0.23</v>
      </c>
      <c r="T643" s="133">
        <v>0.08</v>
      </c>
      <c r="U643" s="133">
        <v>0.02</v>
      </c>
      <c r="V643" s="119">
        <f t="shared" si="30"/>
        <v>15.790000000000001</v>
      </c>
    </row>
    <row r="644" spans="1:22" x14ac:dyDescent="0.2">
      <c r="A644" s="129" t="s">
        <v>194</v>
      </c>
      <c r="B644" s="129" t="s">
        <v>194</v>
      </c>
      <c r="C644" s="130">
        <v>44343.791672719904</v>
      </c>
      <c r="D644" s="130">
        <v>784.26499999999999</v>
      </c>
      <c r="E644" s="129" t="s">
        <v>195</v>
      </c>
      <c r="F644" s="129" t="s">
        <v>196</v>
      </c>
      <c r="G644" s="129" t="s">
        <v>198</v>
      </c>
      <c r="H644" s="130"/>
      <c r="J644" s="133">
        <v>769.92</v>
      </c>
      <c r="K644" s="133">
        <v>11.56</v>
      </c>
      <c r="L644" s="133">
        <v>3.04</v>
      </c>
      <c r="M644" s="133">
        <v>0.73</v>
      </c>
      <c r="N644" s="119">
        <f t="shared" si="31"/>
        <v>785.24999999999989</v>
      </c>
      <c r="O644" s="117">
        <f t="shared" si="32"/>
        <v>-0.98499999999989996</v>
      </c>
      <c r="Q644" s="131"/>
      <c r="R644" s="133">
        <v>14.97</v>
      </c>
      <c r="S644" s="133">
        <v>0.23</v>
      </c>
      <c r="T644" s="133">
        <v>0.08</v>
      </c>
      <c r="U644" s="133">
        <v>0.02</v>
      </c>
      <c r="V644" s="119">
        <f t="shared" si="30"/>
        <v>15.3</v>
      </c>
    </row>
    <row r="645" spans="1:22" x14ac:dyDescent="0.2">
      <c r="A645" s="129" t="s">
        <v>194</v>
      </c>
      <c r="B645" s="129" t="s">
        <v>194</v>
      </c>
      <c r="C645" s="130">
        <v>44343.833339386576</v>
      </c>
      <c r="D645" s="130">
        <v>754.16700000000003</v>
      </c>
      <c r="E645" s="129" t="s">
        <v>195</v>
      </c>
      <c r="F645" s="129" t="s">
        <v>196</v>
      </c>
      <c r="G645" s="129" t="s">
        <v>198</v>
      </c>
      <c r="H645" s="130"/>
      <c r="J645" s="133">
        <v>740.69</v>
      </c>
      <c r="K645" s="133">
        <v>10.88</v>
      </c>
      <c r="L645" s="133">
        <v>3.02</v>
      </c>
      <c r="M645" s="133">
        <v>0.75</v>
      </c>
      <c r="N645" s="119">
        <f t="shared" si="31"/>
        <v>755.34</v>
      </c>
      <c r="O645" s="117">
        <f t="shared" si="32"/>
        <v>-1.1730000000000018</v>
      </c>
      <c r="Q645" s="131"/>
      <c r="R645" s="133">
        <v>15.57</v>
      </c>
      <c r="S645" s="133">
        <v>0.23</v>
      </c>
      <c r="T645" s="133">
        <v>0.09</v>
      </c>
      <c r="U645" s="133">
        <v>0.02</v>
      </c>
      <c r="V645" s="119">
        <f t="shared" si="30"/>
        <v>15.91</v>
      </c>
    </row>
    <row r="646" spans="1:22" x14ac:dyDescent="0.2">
      <c r="A646" s="129" t="s">
        <v>194</v>
      </c>
      <c r="B646" s="129" t="s">
        <v>194</v>
      </c>
      <c r="C646" s="130">
        <v>44343.87500605324</v>
      </c>
      <c r="D646" s="130">
        <v>709.12699999999995</v>
      </c>
      <c r="E646" s="129" t="s">
        <v>195</v>
      </c>
      <c r="F646" s="129" t="s">
        <v>196</v>
      </c>
      <c r="G646" s="129" t="s">
        <v>198</v>
      </c>
      <c r="H646" s="130"/>
      <c r="J646" s="133">
        <v>695.88</v>
      </c>
      <c r="K646" s="133">
        <v>10.45</v>
      </c>
      <c r="L646" s="133">
        <v>3.18</v>
      </c>
      <c r="M646" s="133">
        <v>0.75</v>
      </c>
      <c r="N646" s="119">
        <f t="shared" si="31"/>
        <v>710.26</v>
      </c>
      <c r="O646" s="117">
        <f t="shared" si="32"/>
        <v>-1.1330000000000382</v>
      </c>
      <c r="Q646" s="131"/>
      <c r="R646" s="133">
        <v>14.78</v>
      </c>
      <c r="S646" s="133">
        <v>0.22</v>
      </c>
      <c r="T646" s="133">
        <v>0.1</v>
      </c>
      <c r="U646" s="133">
        <v>0.02</v>
      </c>
      <c r="V646" s="119">
        <f t="shared" si="30"/>
        <v>15.12</v>
      </c>
    </row>
    <row r="647" spans="1:22" x14ac:dyDescent="0.2">
      <c r="A647" s="129" t="s">
        <v>194</v>
      </c>
      <c r="B647" s="129" t="s">
        <v>194</v>
      </c>
      <c r="C647" s="130">
        <v>44343.916672719904</v>
      </c>
      <c r="D647" s="130">
        <v>690.75300000000004</v>
      </c>
      <c r="E647" s="129" t="s">
        <v>195</v>
      </c>
      <c r="F647" s="129" t="s">
        <v>196</v>
      </c>
      <c r="G647" s="129" t="s">
        <v>198</v>
      </c>
      <c r="H647" s="130"/>
      <c r="J647" s="133">
        <v>673.37</v>
      </c>
      <c r="K647" s="133">
        <v>10.25</v>
      </c>
      <c r="L647" s="133">
        <v>3.31</v>
      </c>
      <c r="M647" s="133">
        <v>0.74</v>
      </c>
      <c r="N647" s="119">
        <f t="shared" si="31"/>
        <v>687.67</v>
      </c>
      <c r="O647" s="117">
        <f t="shared" si="32"/>
        <v>3.0830000000000837</v>
      </c>
      <c r="Q647" s="131"/>
      <c r="R647" s="133">
        <v>13.49</v>
      </c>
      <c r="S647" s="133">
        <v>0.2</v>
      </c>
      <c r="T647" s="133">
        <v>0.09</v>
      </c>
      <c r="U647" s="133">
        <v>0.02</v>
      </c>
      <c r="V647" s="119">
        <f t="shared" si="30"/>
        <v>13.799999999999999</v>
      </c>
    </row>
    <row r="648" spans="1:22" x14ac:dyDescent="0.2">
      <c r="A648" s="129" t="s">
        <v>194</v>
      </c>
      <c r="B648" s="129" t="s">
        <v>194</v>
      </c>
      <c r="C648" s="130">
        <v>44343.958339386576</v>
      </c>
      <c r="D648" s="130">
        <v>635.54600000000005</v>
      </c>
      <c r="E648" s="129" t="s">
        <v>195</v>
      </c>
      <c r="F648" s="129" t="s">
        <v>196</v>
      </c>
      <c r="G648" s="129" t="s">
        <v>198</v>
      </c>
      <c r="H648" s="130"/>
      <c r="J648" s="133">
        <v>618.74</v>
      </c>
      <c r="K648" s="133">
        <v>9.57</v>
      </c>
      <c r="L648" s="133">
        <v>3.31</v>
      </c>
      <c r="M648" s="133">
        <v>0.75</v>
      </c>
      <c r="N648" s="119">
        <f t="shared" si="31"/>
        <v>632.37</v>
      </c>
      <c r="O648" s="117">
        <f t="shared" si="32"/>
        <v>3.1760000000000446</v>
      </c>
      <c r="Q648" s="131"/>
      <c r="R648" s="133">
        <v>12.11</v>
      </c>
      <c r="S648" s="133">
        <v>0.19</v>
      </c>
      <c r="T648" s="133">
        <v>0.09</v>
      </c>
      <c r="U648" s="133">
        <v>0.02</v>
      </c>
      <c r="V648" s="119">
        <f t="shared" si="30"/>
        <v>12.409999999999998</v>
      </c>
    </row>
    <row r="649" spans="1:22" x14ac:dyDescent="0.2">
      <c r="A649" s="129" t="s">
        <v>194</v>
      </c>
      <c r="B649" s="129" t="s">
        <v>194</v>
      </c>
      <c r="C649" s="130">
        <v>44344.00000605324</v>
      </c>
      <c r="D649" s="130">
        <v>580.21100000000001</v>
      </c>
      <c r="E649" s="129" t="s">
        <v>195</v>
      </c>
      <c r="F649" s="129" t="s">
        <v>196</v>
      </c>
      <c r="G649" s="129" t="s">
        <v>198</v>
      </c>
      <c r="H649" s="130"/>
      <c r="J649" s="133">
        <v>566.54999999999995</v>
      </c>
      <c r="K649" s="133">
        <v>8.24</v>
      </c>
      <c r="L649" s="133">
        <v>3.29</v>
      </c>
      <c r="M649" s="133">
        <v>0.76</v>
      </c>
      <c r="N649" s="119">
        <f t="shared" si="31"/>
        <v>578.83999999999992</v>
      </c>
      <c r="O649" s="117">
        <f t="shared" si="32"/>
        <v>1.3710000000000946</v>
      </c>
      <c r="Q649" s="131"/>
      <c r="R649" s="133">
        <v>11.31</v>
      </c>
      <c r="S649" s="133">
        <v>0.17</v>
      </c>
      <c r="T649" s="133">
        <v>0.1</v>
      </c>
      <c r="U649" s="133">
        <v>0.02</v>
      </c>
      <c r="V649" s="119">
        <f t="shared" si="30"/>
        <v>11.6</v>
      </c>
    </row>
    <row r="650" spans="1:22" x14ac:dyDescent="0.2">
      <c r="A650" s="129" t="s">
        <v>194</v>
      </c>
      <c r="B650" s="129" t="s">
        <v>194</v>
      </c>
      <c r="C650" s="130">
        <v>44344.041672719904</v>
      </c>
      <c r="D650" s="130">
        <v>531.96100000000001</v>
      </c>
      <c r="E650" s="129" t="s">
        <v>195</v>
      </c>
      <c r="F650" s="129" t="s">
        <v>196</v>
      </c>
      <c r="G650" s="129" t="s">
        <v>198</v>
      </c>
      <c r="H650" s="130"/>
      <c r="J650" s="133">
        <v>523.09</v>
      </c>
      <c r="K650" s="133">
        <v>7.36</v>
      </c>
      <c r="L650" s="133">
        <v>3.23</v>
      </c>
      <c r="M650" s="133">
        <v>0.75</v>
      </c>
      <c r="N650" s="119">
        <f t="shared" si="31"/>
        <v>534.43000000000006</v>
      </c>
      <c r="O650" s="117">
        <f t="shared" si="32"/>
        <v>-2.4690000000000509</v>
      </c>
      <c r="Q650" s="131"/>
      <c r="R650" s="133">
        <v>10.26</v>
      </c>
      <c r="S650" s="133">
        <v>0.14000000000000001</v>
      </c>
      <c r="T650" s="133">
        <v>0.09</v>
      </c>
      <c r="U650" s="133">
        <v>0.02</v>
      </c>
      <c r="V650" s="119">
        <f t="shared" si="30"/>
        <v>10.51</v>
      </c>
    </row>
    <row r="651" spans="1:22" x14ac:dyDescent="0.2">
      <c r="A651" s="129" t="s">
        <v>194</v>
      </c>
      <c r="B651" s="129" t="s">
        <v>194</v>
      </c>
      <c r="C651" s="130">
        <v>44344.083339386576</v>
      </c>
      <c r="D651" s="130">
        <v>502.267</v>
      </c>
      <c r="E651" s="129" t="s">
        <v>195</v>
      </c>
      <c r="F651" s="129" t="s">
        <v>196</v>
      </c>
      <c r="G651" s="129" t="s">
        <v>198</v>
      </c>
      <c r="H651" s="130"/>
      <c r="J651" s="133">
        <v>493.04</v>
      </c>
      <c r="K651" s="133">
        <v>7</v>
      </c>
      <c r="L651" s="133">
        <v>3.25</v>
      </c>
      <c r="M651" s="133">
        <v>0.75</v>
      </c>
      <c r="N651" s="119">
        <f t="shared" si="31"/>
        <v>504.04</v>
      </c>
      <c r="O651" s="117">
        <f t="shared" si="32"/>
        <v>-1.7730000000000246</v>
      </c>
      <c r="Q651" s="131"/>
      <c r="R651" s="133">
        <v>8.9499999999999993</v>
      </c>
      <c r="S651" s="133">
        <v>0.13</v>
      </c>
      <c r="T651" s="133">
        <v>0.09</v>
      </c>
      <c r="U651" s="133">
        <v>0.02</v>
      </c>
      <c r="V651" s="119">
        <f t="shared" si="30"/>
        <v>9.19</v>
      </c>
    </row>
    <row r="652" spans="1:22" x14ac:dyDescent="0.2">
      <c r="A652" s="129" t="s">
        <v>194</v>
      </c>
      <c r="B652" s="129" t="s">
        <v>194</v>
      </c>
      <c r="C652" s="130">
        <v>44344.12500605324</v>
      </c>
      <c r="D652" s="130">
        <v>481.22500000000002</v>
      </c>
      <c r="E652" s="129" t="s">
        <v>195</v>
      </c>
      <c r="F652" s="129" t="s">
        <v>196</v>
      </c>
      <c r="G652" s="129" t="s">
        <v>198</v>
      </c>
      <c r="H652" s="130"/>
      <c r="J652" s="133">
        <v>471.93</v>
      </c>
      <c r="K652" s="133">
        <v>6.5</v>
      </c>
      <c r="L652" s="133">
        <v>3.26</v>
      </c>
      <c r="M652" s="133">
        <v>0.74</v>
      </c>
      <c r="N652" s="119">
        <f t="shared" si="31"/>
        <v>482.43</v>
      </c>
      <c r="O652" s="117">
        <f t="shared" si="32"/>
        <v>-1.2049999999999841</v>
      </c>
      <c r="Q652" s="131"/>
      <c r="R652" s="133">
        <v>8.2899999999999991</v>
      </c>
      <c r="S652" s="133">
        <v>0.11</v>
      </c>
      <c r="T652" s="133">
        <v>0.09</v>
      </c>
      <c r="U652" s="133">
        <v>0.02</v>
      </c>
      <c r="V652" s="119">
        <f t="shared" si="30"/>
        <v>8.509999999999998</v>
      </c>
    </row>
    <row r="653" spans="1:22" x14ac:dyDescent="0.2">
      <c r="A653" s="129" t="s">
        <v>194</v>
      </c>
      <c r="B653" s="129" t="s">
        <v>194</v>
      </c>
      <c r="C653" s="130">
        <v>44344.166672719904</v>
      </c>
      <c r="D653" s="130">
        <v>475.91300000000001</v>
      </c>
      <c r="E653" s="129" t="s">
        <v>195</v>
      </c>
      <c r="F653" s="129" t="s">
        <v>196</v>
      </c>
      <c r="G653" s="129" t="s">
        <v>198</v>
      </c>
      <c r="H653" s="130"/>
      <c r="J653" s="133">
        <v>466.09</v>
      </c>
      <c r="K653" s="133">
        <v>6.34</v>
      </c>
      <c r="L653" s="133">
        <v>3.31</v>
      </c>
      <c r="M653" s="133">
        <v>0.76</v>
      </c>
      <c r="N653" s="119">
        <f t="shared" si="31"/>
        <v>476.49999999999994</v>
      </c>
      <c r="O653" s="117">
        <f t="shared" si="32"/>
        <v>-0.58699999999993224</v>
      </c>
      <c r="Q653" s="131"/>
      <c r="R653" s="133">
        <v>8.19</v>
      </c>
      <c r="S653" s="133">
        <v>0.11</v>
      </c>
      <c r="T653" s="133">
        <v>0.09</v>
      </c>
      <c r="U653" s="133">
        <v>0.02</v>
      </c>
      <c r="V653" s="119">
        <f t="shared" si="30"/>
        <v>8.4099999999999984</v>
      </c>
    </row>
    <row r="654" spans="1:22" x14ac:dyDescent="0.2">
      <c r="A654" s="129" t="s">
        <v>194</v>
      </c>
      <c r="B654" s="129" t="s">
        <v>194</v>
      </c>
      <c r="C654" s="130">
        <v>44344.208339386576</v>
      </c>
      <c r="D654" s="130">
        <v>474.20699999999999</v>
      </c>
      <c r="E654" s="129" t="s">
        <v>195</v>
      </c>
      <c r="F654" s="129" t="s">
        <v>196</v>
      </c>
      <c r="G654" s="129" t="s">
        <v>198</v>
      </c>
      <c r="H654" s="130"/>
      <c r="J654" s="133">
        <v>464.13</v>
      </c>
      <c r="K654" s="133">
        <v>6.34</v>
      </c>
      <c r="L654" s="133">
        <v>3.28</v>
      </c>
      <c r="M654" s="133">
        <v>0.75</v>
      </c>
      <c r="N654" s="119">
        <f t="shared" si="31"/>
        <v>474.49999999999994</v>
      </c>
      <c r="O654" s="117">
        <f t="shared" si="32"/>
        <v>-0.29299999999994952</v>
      </c>
      <c r="Q654" s="131"/>
      <c r="R654" s="133">
        <v>8.27</v>
      </c>
      <c r="S654" s="133">
        <v>0.11</v>
      </c>
      <c r="T654" s="133">
        <v>0.09</v>
      </c>
      <c r="U654" s="133">
        <v>0.02</v>
      </c>
      <c r="V654" s="119">
        <f t="shared" si="30"/>
        <v>8.4899999999999984</v>
      </c>
    </row>
    <row r="655" spans="1:22" x14ac:dyDescent="0.2">
      <c r="A655" s="129" t="s">
        <v>194</v>
      </c>
      <c r="B655" s="129" t="s">
        <v>194</v>
      </c>
      <c r="C655" s="130">
        <v>44344.25000605324</v>
      </c>
      <c r="D655" s="130">
        <v>475.21699999999998</v>
      </c>
      <c r="E655" s="129" t="s">
        <v>195</v>
      </c>
      <c r="F655" s="129" t="s">
        <v>196</v>
      </c>
      <c r="G655" s="129" t="s">
        <v>198</v>
      </c>
      <c r="H655" s="130"/>
      <c r="J655" s="133">
        <v>464.77</v>
      </c>
      <c r="K655" s="133">
        <v>6.41</v>
      </c>
      <c r="L655" s="133">
        <v>3.25</v>
      </c>
      <c r="M655" s="133">
        <v>0.75</v>
      </c>
      <c r="N655" s="119">
        <f t="shared" si="31"/>
        <v>475.18</v>
      </c>
      <c r="O655" s="117">
        <f t="shared" si="32"/>
        <v>3.6999999999977717E-2</v>
      </c>
      <c r="Q655" s="131"/>
      <c r="R655" s="133">
        <v>8.48</v>
      </c>
      <c r="S655" s="133">
        <v>0.12</v>
      </c>
      <c r="T655" s="133">
        <v>0.09</v>
      </c>
      <c r="U655" s="133">
        <v>0.02</v>
      </c>
      <c r="V655" s="119">
        <f t="shared" si="30"/>
        <v>8.7099999999999991</v>
      </c>
    </row>
    <row r="656" spans="1:22" x14ac:dyDescent="0.2">
      <c r="A656" s="129" t="s">
        <v>194</v>
      </c>
      <c r="B656" s="129" t="s">
        <v>194</v>
      </c>
      <c r="C656" s="130">
        <v>44344.291672719904</v>
      </c>
      <c r="D656" s="130">
        <v>489.45600000000002</v>
      </c>
      <c r="E656" s="129" t="s">
        <v>195</v>
      </c>
      <c r="F656" s="129" t="s">
        <v>196</v>
      </c>
      <c r="G656" s="129" t="s">
        <v>198</v>
      </c>
      <c r="H656" s="130"/>
      <c r="J656" s="133">
        <v>478.55</v>
      </c>
      <c r="K656" s="133">
        <v>6.63</v>
      </c>
      <c r="L656" s="133">
        <v>3.14</v>
      </c>
      <c r="M656" s="133">
        <v>0.74</v>
      </c>
      <c r="N656" s="119">
        <f t="shared" si="31"/>
        <v>489.06</v>
      </c>
      <c r="O656" s="117">
        <f t="shared" si="32"/>
        <v>0.39600000000001501</v>
      </c>
      <c r="Q656" s="131"/>
      <c r="R656" s="133">
        <v>8.76</v>
      </c>
      <c r="S656" s="133">
        <v>0.12</v>
      </c>
      <c r="T656" s="133">
        <v>0.09</v>
      </c>
      <c r="U656" s="133">
        <v>0.02</v>
      </c>
      <c r="V656" s="119">
        <f t="shared" si="30"/>
        <v>8.9899999999999984</v>
      </c>
    </row>
    <row r="657" spans="1:22" x14ac:dyDescent="0.2">
      <c r="A657" s="129" t="s">
        <v>194</v>
      </c>
      <c r="B657" s="129" t="s">
        <v>194</v>
      </c>
      <c r="C657" s="130">
        <v>44344.333339386576</v>
      </c>
      <c r="D657" s="130">
        <v>533.351</v>
      </c>
      <c r="E657" s="129" t="s">
        <v>195</v>
      </c>
      <c r="F657" s="129" t="s">
        <v>196</v>
      </c>
      <c r="G657" s="129" t="s">
        <v>198</v>
      </c>
      <c r="H657" s="130"/>
      <c r="J657" s="133">
        <v>521.61</v>
      </c>
      <c r="K657" s="133">
        <v>7.19</v>
      </c>
      <c r="L657" s="133">
        <v>3.52</v>
      </c>
      <c r="M657" s="133">
        <v>0.81</v>
      </c>
      <c r="N657" s="119">
        <f t="shared" si="31"/>
        <v>533.13</v>
      </c>
      <c r="O657" s="117">
        <f t="shared" si="32"/>
        <v>0.22100000000000364</v>
      </c>
      <c r="Q657" s="131"/>
      <c r="R657" s="133">
        <v>9.57</v>
      </c>
      <c r="S657" s="133">
        <v>0.13</v>
      </c>
      <c r="T657" s="133">
        <v>0.1</v>
      </c>
      <c r="U657" s="133">
        <v>0.02</v>
      </c>
      <c r="V657" s="119">
        <f t="shared" si="30"/>
        <v>9.82</v>
      </c>
    </row>
    <row r="658" spans="1:22" x14ac:dyDescent="0.2">
      <c r="A658" s="129" t="s">
        <v>194</v>
      </c>
      <c r="B658" s="129" t="s">
        <v>194</v>
      </c>
      <c r="C658" s="130">
        <v>44344.37500605324</v>
      </c>
      <c r="D658" s="130">
        <v>560.93799999999999</v>
      </c>
      <c r="E658" s="129" t="s">
        <v>195</v>
      </c>
      <c r="F658" s="129" t="s">
        <v>196</v>
      </c>
      <c r="G658" s="129" t="s">
        <v>198</v>
      </c>
      <c r="H658" s="130"/>
      <c r="J658" s="133">
        <v>549.61</v>
      </c>
      <c r="K658" s="133">
        <v>7.78</v>
      </c>
      <c r="L658" s="133">
        <v>3.23</v>
      </c>
      <c r="M658" s="133">
        <v>0.81</v>
      </c>
      <c r="N658" s="119">
        <f t="shared" si="31"/>
        <v>561.42999999999995</v>
      </c>
      <c r="O658" s="117">
        <f t="shared" si="32"/>
        <v>-0.4919999999999618</v>
      </c>
      <c r="Q658" s="131"/>
      <c r="R658" s="133">
        <v>9.4700000000000006</v>
      </c>
      <c r="S658" s="133">
        <v>0.13</v>
      </c>
      <c r="T658" s="133">
        <v>0.08</v>
      </c>
      <c r="U658" s="133">
        <v>0.02</v>
      </c>
      <c r="V658" s="119">
        <f t="shared" si="30"/>
        <v>9.7000000000000011</v>
      </c>
    </row>
    <row r="659" spans="1:22" x14ac:dyDescent="0.2">
      <c r="A659" s="129" t="s">
        <v>194</v>
      </c>
      <c r="B659" s="129" t="s">
        <v>194</v>
      </c>
      <c r="C659" s="130">
        <v>44344.416672719904</v>
      </c>
      <c r="D659" s="130">
        <v>585.57600000000002</v>
      </c>
      <c r="E659" s="129" t="s">
        <v>195</v>
      </c>
      <c r="F659" s="129" t="s">
        <v>196</v>
      </c>
      <c r="G659" s="129" t="s">
        <v>198</v>
      </c>
      <c r="H659" s="130"/>
      <c r="J659" s="133">
        <v>573.73</v>
      </c>
      <c r="K659" s="133">
        <v>8.2799999999999994</v>
      </c>
      <c r="L659" s="133">
        <v>3.28</v>
      </c>
      <c r="M659" s="133">
        <v>0.8</v>
      </c>
      <c r="N659" s="119">
        <f t="shared" si="31"/>
        <v>586.08999999999992</v>
      </c>
      <c r="O659" s="117">
        <f t="shared" si="32"/>
        <v>-0.51399999999989632</v>
      </c>
      <c r="Q659" s="131"/>
      <c r="R659" s="133">
        <v>9.84</v>
      </c>
      <c r="S659" s="133">
        <v>0.14000000000000001</v>
      </c>
      <c r="T659" s="133">
        <v>0.08</v>
      </c>
      <c r="U659" s="133">
        <v>0.02</v>
      </c>
      <c r="V659" s="119">
        <f t="shared" si="30"/>
        <v>10.08</v>
      </c>
    </row>
    <row r="660" spans="1:22" x14ac:dyDescent="0.2">
      <c r="A660" s="129" t="s">
        <v>194</v>
      </c>
      <c r="B660" s="129" t="s">
        <v>194</v>
      </c>
      <c r="C660" s="130">
        <v>44344.458339386576</v>
      </c>
      <c r="D660" s="130">
        <v>611.52200000000005</v>
      </c>
      <c r="E660" s="129" t="s">
        <v>195</v>
      </c>
      <c r="F660" s="129" t="s">
        <v>196</v>
      </c>
      <c r="G660" s="129" t="s">
        <v>198</v>
      </c>
      <c r="H660" s="130"/>
      <c r="J660" s="133">
        <v>600.1</v>
      </c>
      <c r="K660" s="133">
        <v>8.8699999999999992</v>
      </c>
      <c r="L660" s="133">
        <v>3.36</v>
      </c>
      <c r="M660" s="133">
        <v>0.81</v>
      </c>
      <c r="N660" s="119">
        <f t="shared" si="31"/>
        <v>613.14</v>
      </c>
      <c r="O660" s="117">
        <f t="shared" si="32"/>
        <v>-1.6179999999999382</v>
      </c>
      <c r="Q660" s="131"/>
      <c r="R660" s="133">
        <v>10.84</v>
      </c>
      <c r="S660" s="133">
        <v>0.16</v>
      </c>
      <c r="T660" s="133">
        <v>0.09</v>
      </c>
      <c r="U660" s="133">
        <v>0.02</v>
      </c>
      <c r="V660" s="119">
        <f t="shared" si="30"/>
        <v>11.11</v>
      </c>
    </row>
    <row r="661" spans="1:22" x14ac:dyDescent="0.2">
      <c r="A661" s="129" t="s">
        <v>194</v>
      </c>
      <c r="B661" s="129" t="s">
        <v>194</v>
      </c>
      <c r="C661" s="130">
        <v>44344.50000605324</v>
      </c>
      <c r="D661" s="130">
        <v>631.28200000000004</v>
      </c>
      <c r="E661" s="129" t="s">
        <v>195</v>
      </c>
      <c r="F661" s="129" t="s">
        <v>196</v>
      </c>
      <c r="G661" s="129" t="s">
        <v>198</v>
      </c>
      <c r="H661" s="130"/>
      <c r="J661" s="133">
        <v>620.14</v>
      </c>
      <c r="K661" s="133">
        <v>9.0500000000000007</v>
      </c>
      <c r="L661" s="133">
        <v>3.43</v>
      </c>
      <c r="M661" s="133">
        <v>0.81</v>
      </c>
      <c r="N661" s="119">
        <f t="shared" si="31"/>
        <v>633.42999999999984</v>
      </c>
      <c r="O661" s="117">
        <f t="shared" si="32"/>
        <v>-2.1479999999997972</v>
      </c>
      <c r="Q661" s="131"/>
      <c r="R661" s="133">
        <v>12.22</v>
      </c>
      <c r="S661" s="133">
        <v>0.18</v>
      </c>
      <c r="T661" s="133">
        <v>0.1</v>
      </c>
      <c r="U661" s="133">
        <v>0.02</v>
      </c>
      <c r="V661" s="119">
        <f t="shared" si="30"/>
        <v>12.52</v>
      </c>
    </row>
    <row r="662" spans="1:22" x14ac:dyDescent="0.2">
      <c r="A662" s="129" t="s">
        <v>194</v>
      </c>
      <c r="B662" s="129" t="s">
        <v>194</v>
      </c>
      <c r="C662" s="130">
        <v>44344.541672719904</v>
      </c>
      <c r="D662" s="130">
        <v>650.35500000000002</v>
      </c>
      <c r="E662" s="129" t="s">
        <v>195</v>
      </c>
      <c r="F662" s="129" t="s">
        <v>196</v>
      </c>
      <c r="G662" s="129" t="s">
        <v>198</v>
      </c>
      <c r="H662" s="130"/>
      <c r="J662" s="133">
        <v>639.6</v>
      </c>
      <c r="K662" s="133">
        <v>9.0399999999999991</v>
      </c>
      <c r="L662" s="133">
        <v>3.4</v>
      </c>
      <c r="M662" s="133">
        <v>0.77</v>
      </c>
      <c r="N662" s="119">
        <f t="shared" si="31"/>
        <v>652.80999999999995</v>
      </c>
      <c r="O662" s="117">
        <f t="shared" si="32"/>
        <v>-2.4549999999999272</v>
      </c>
      <c r="Q662" s="131"/>
      <c r="R662" s="133">
        <v>12.21</v>
      </c>
      <c r="S662" s="133">
        <v>0.17</v>
      </c>
      <c r="T662" s="133">
        <v>0.1</v>
      </c>
      <c r="U662" s="133">
        <v>0.02</v>
      </c>
      <c r="V662" s="119">
        <f t="shared" si="30"/>
        <v>12.5</v>
      </c>
    </row>
    <row r="663" spans="1:22" x14ac:dyDescent="0.2">
      <c r="A663" s="129" t="s">
        <v>194</v>
      </c>
      <c r="B663" s="129" t="s">
        <v>194</v>
      </c>
      <c r="C663" s="130">
        <v>44344.583339386576</v>
      </c>
      <c r="D663" s="130">
        <v>649.66700000000003</v>
      </c>
      <c r="E663" s="129" t="s">
        <v>195</v>
      </c>
      <c r="F663" s="129" t="s">
        <v>196</v>
      </c>
      <c r="G663" s="129" t="s">
        <v>198</v>
      </c>
      <c r="H663" s="130"/>
      <c r="J663" s="133">
        <v>639.12</v>
      </c>
      <c r="K663" s="133">
        <v>8.74</v>
      </c>
      <c r="L663" s="133">
        <v>3.48</v>
      </c>
      <c r="M663" s="133">
        <v>0.76</v>
      </c>
      <c r="N663" s="119">
        <f t="shared" si="31"/>
        <v>652.1</v>
      </c>
      <c r="O663" s="117">
        <f t="shared" si="32"/>
        <v>-2.4329999999999927</v>
      </c>
      <c r="Q663" s="131"/>
      <c r="R663" s="133">
        <v>12.53</v>
      </c>
      <c r="S663" s="133">
        <v>0.17</v>
      </c>
      <c r="T663" s="133">
        <v>0.1</v>
      </c>
      <c r="U663" s="133">
        <v>0.02</v>
      </c>
      <c r="V663" s="119">
        <f t="shared" si="30"/>
        <v>12.819999999999999</v>
      </c>
    </row>
    <row r="664" spans="1:22" x14ac:dyDescent="0.2">
      <c r="A664" s="129" t="s">
        <v>194</v>
      </c>
      <c r="B664" s="129" t="s">
        <v>194</v>
      </c>
      <c r="C664" s="130">
        <v>44344.62500605324</v>
      </c>
      <c r="D664" s="130">
        <v>656.14599999999996</v>
      </c>
      <c r="E664" s="129" t="s">
        <v>195</v>
      </c>
      <c r="F664" s="129" t="s">
        <v>196</v>
      </c>
      <c r="G664" s="129" t="s">
        <v>198</v>
      </c>
      <c r="H664" s="130"/>
      <c r="J664" s="133">
        <v>645.4</v>
      </c>
      <c r="K664" s="133">
        <v>8.51</v>
      </c>
      <c r="L664" s="133">
        <v>3.39</v>
      </c>
      <c r="M664" s="133">
        <v>0.76</v>
      </c>
      <c r="N664" s="119">
        <f t="shared" si="31"/>
        <v>658.06</v>
      </c>
      <c r="O664" s="117">
        <f t="shared" si="32"/>
        <v>-1.9139999999999873</v>
      </c>
      <c r="Q664" s="131"/>
      <c r="R664" s="133">
        <v>13.5</v>
      </c>
      <c r="S664" s="133">
        <v>0.18</v>
      </c>
      <c r="T664" s="133">
        <v>0.1</v>
      </c>
      <c r="U664" s="133">
        <v>0.02</v>
      </c>
      <c r="V664" s="119">
        <f t="shared" si="30"/>
        <v>13.799999999999999</v>
      </c>
    </row>
    <row r="665" spans="1:22" x14ac:dyDescent="0.2">
      <c r="A665" s="129" t="s">
        <v>194</v>
      </c>
      <c r="B665" s="129" t="s">
        <v>194</v>
      </c>
      <c r="C665" s="130">
        <v>44344.666672719904</v>
      </c>
      <c r="D665" s="130">
        <v>651.50400000000002</v>
      </c>
      <c r="E665" s="129" t="s">
        <v>195</v>
      </c>
      <c r="F665" s="129" t="s">
        <v>196</v>
      </c>
      <c r="G665" s="129" t="s">
        <v>198</v>
      </c>
      <c r="H665" s="130"/>
      <c r="J665" s="133">
        <v>638.69000000000005</v>
      </c>
      <c r="K665" s="133">
        <v>8.52</v>
      </c>
      <c r="L665" s="133">
        <v>3.33</v>
      </c>
      <c r="M665" s="133">
        <v>0.76</v>
      </c>
      <c r="N665" s="119">
        <f t="shared" si="31"/>
        <v>651.30000000000007</v>
      </c>
      <c r="O665" s="117">
        <f t="shared" si="32"/>
        <v>0.20399999999995089</v>
      </c>
      <c r="Q665" s="131"/>
      <c r="R665" s="133">
        <v>12.73</v>
      </c>
      <c r="S665" s="133">
        <v>0.17</v>
      </c>
      <c r="T665" s="133">
        <v>0.11</v>
      </c>
      <c r="U665" s="133">
        <v>0.02</v>
      </c>
      <c r="V665" s="119">
        <f t="shared" si="30"/>
        <v>13.03</v>
      </c>
    </row>
    <row r="666" spans="1:22" x14ac:dyDescent="0.2">
      <c r="A666" s="129" t="s">
        <v>194</v>
      </c>
      <c r="B666" s="129" t="s">
        <v>194</v>
      </c>
      <c r="C666" s="130">
        <v>44344.708339386576</v>
      </c>
      <c r="D666" s="130">
        <v>640.84100000000001</v>
      </c>
      <c r="E666" s="129" t="s">
        <v>195</v>
      </c>
      <c r="F666" s="129" t="s">
        <v>196</v>
      </c>
      <c r="G666" s="129" t="s">
        <v>198</v>
      </c>
      <c r="H666" s="130"/>
      <c r="J666" s="133">
        <v>628.84</v>
      </c>
      <c r="K666" s="133">
        <v>8.77</v>
      </c>
      <c r="L666" s="133">
        <v>3.33</v>
      </c>
      <c r="M666" s="133">
        <v>0.76</v>
      </c>
      <c r="N666" s="119">
        <f t="shared" si="31"/>
        <v>641.70000000000005</v>
      </c>
      <c r="O666" s="117">
        <f t="shared" si="32"/>
        <v>-0.85900000000003729</v>
      </c>
      <c r="Q666" s="131"/>
      <c r="R666" s="133">
        <v>13.02</v>
      </c>
      <c r="S666" s="133">
        <v>0.18</v>
      </c>
      <c r="T666" s="133">
        <v>0.11</v>
      </c>
      <c r="U666" s="133">
        <v>0.02</v>
      </c>
      <c r="V666" s="119">
        <f t="shared" si="30"/>
        <v>13.329999999999998</v>
      </c>
    </row>
    <row r="667" spans="1:22" x14ac:dyDescent="0.2">
      <c r="A667" s="129" t="s">
        <v>194</v>
      </c>
      <c r="B667" s="129" t="s">
        <v>194</v>
      </c>
      <c r="C667" s="130">
        <v>44344.75000605324</v>
      </c>
      <c r="D667" s="130">
        <v>624.58500000000004</v>
      </c>
      <c r="E667" s="129" t="s">
        <v>195</v>
      </c>
      <c r="F667" s="129" t="s">
        <v>196</v>
      </c>
      <c r="G667" s="129" t="s">
        <v>198</v>
      </c>
      <c r="H667" s="130"/>
      <c r="J667" s="133">
        <v>611.83000000000004</v>
      </c>
      <c r="K667" s="133">
        <v>8.56</v>
      </c>
      <c r="L667" s="133">
        <v>3.33</v>
      </c>
      <c r="M667" s="133">
        <v>0.76</v>
      </c>
      <c r="N667" s="119">
        <f t="shared" si="31"/>
        <v>624.48</v>
      </c>
      <c r="O667" s="117">
        <f t="shared" si="32"/>
        <v>0.10500000000001819</v>
      </c>
      <c r="Q667" s="131"/>
      <c r="R667" s="133">
        <v>13.19</v>
      </c>
      <c r="S667" s="133">
        <v>0.18</v>
      </c>
      <c r="T667" s="133">
        <v>0.1</v>
      </c>
      <c r="U667" s="133">
        <v>0.02</v>
      </c>
      <c r="V667" s="119">
        <f t="shared" si="30"/>
        <v>13.489999999999998</v>
      </c>
    </row>
    <row r="668" spans="1:22" x14ac:dyDescent="0.2">
      <c r="A668" s="129" t="s">
        <v>194</v>
      </c>
      <c r="B668" s="129" t="s">
        <v>194</v>
      </c>
      <c r="C668" s="130">
        <v>44344.791672719904</v>
      </c>
      <c r="D668" s="130">
        <v>629.05399999999997</v>
      </c>
      <c r="E668" s="129" t="s">
        <v>195</v>
      </c>
      <c r="F668" s="129" t="s">
        <v>196</v>
      </c>
      <c r="G668" s="129" t="s">
        <v>198</v>
      </c>
      <c r="H668" s="130"/>
      <c r="J668" s="133">
        <v>616.48</v>
      </c>
      <c r="K668" s="133">
        <v>8.48</v>
      </c>
      <c r="L668" s="133">
        <v>3.29</v>
      </c>
      <c r="M668" s="133">
        <v>0.75</v>
      </c>
      <c r="N668" s="119">
        <f t="shared" si="31"/>
        <v>629</v>
      </c>
      <c r="O668" s="117">
        <f t="shared" si="32"/>
        <v>5.3999999999973625E-2</v>
      </c>
      <c r="Q668" s="131"/>
      <c r="R668" s="133">
        <v>13.71</v>
      </c>
      <c r="S668" s="133">
        <v>0.19</v>
      </c>
      <c r="T668" s="133">
        <v>0.11</v>
      </c>
      <c r="U668" s="133">
        <v>0.02</v>
      </c>
      <c r="V668" s="119">
        <f t="shared" si="30"/>
        <v>14.03</v>
      </c>
    </row>
    <row r="669" spans="1:22" x14ac:dyDescent="0.2">
      <c r="A669" s="129" t="s">
        <v>194</v>
      </c>
      <c r="B669" s="129" t="s">
        <v>194</v>
      </c>
      <c r="C669" s="130">
        <v>44344.833339386576</v>
      </c>
      <c r="D669" s="130">
        <v>614.82899999999995</v>
      </c>
      <c r="E669" s="129" t="s">
        <v>195</v>
      </c>
      <c r="F669" s="129" t="s">
        <v>196</v>
      </c>
      <c r="G669" s="129" t="s">
        <v>198</v>
      </c>
      <c r="H669" s="130"/>
      <c r="J669" s="133">
        <v>602.41</v>
      </c>
      <c r="K669" s="133">
        <v>8.5500000000000007</v>
      </c>
      <c r="L669" s="133">
        <v>3.28</v>
      </c>
      <c r="M669" s="133">
        <v>0.76</v>
      </c>
      <c r="N669" s="119">
        <f t="shared" si="31"/>
        <v>614.99999999999989</v>
      </c>
      <c r="O669" s="117">
        <f t="shared" si="32"/>
        <v>-0.17099999999993543</v>
      </c>
      <c r="Q669" s="131"/>
      <c r="R669" s="133">
        <v>14.1</v>
      </c>
      <c r="S669" s="133">
        <v>0.2</v>
      </c>
      <c r="T669" s="133">
        <v>0.11</v>
      </c>
      <c r="U669" s="133">
        <v>0.03</v>
      </c>
      <c r="V669" s="119">
        <f t="shared" si="30"/>
        <v>14.439999999999998</v>
      </c>
    </row>
    <row r="670" spans="1:22" x14ac:dyDescent="0.2">
      <c r="A670" s="129" t="s">
        <v>194</v>
      </c>
      <c r="B670" s="129" t="s">
        <v>194</v>
      </c>
      <c r="C670" s="130">
        <v>44344.87500605324</v>
      </c>
      <c r="D670" s="130">
        <v>608.36699999999996</v>
      </c>
      <c r="E670" s="129" t="s">
        <v>195</v>
      </c>
      <c r="F670" s="129" t="s">
        <v>196</v>
      </c>
      <c r="G670" s="129" t="s">
        <v>198</v>
      </c>
      <c r="H670" s="130"/>
      <c r="J670" s="133">
        <v>607.17999999999995</v>
      </c>
      <c r="K670" s="133">
        <v>8.25</v>
      </c>
      <c r="L670" s="133">
        <v>3.4</v>
      </c>
      <c r="M670" s="133">
        <v>0.77</v>
      </c>
      <c r="N670" s="119">
        <f t="shared" si="31"/>
        <v>619.59999999999991</v>
      </c>
      <c r="O670" s="117">
        <f t="shared" si="32"/>
        <v>-11.232999999999947</v>
      </c>
      <c r="Q670" s="131"/>
      <c r="R670" s="133">
        <v>13</v>
      </c>
      <c r="S670" s="133">
        <v>0.18</v>
      </c>
      <c r="T670" s="133">
        <v>0.11</v>
      </c>
      <c r="U670" s="133">
        <v>0.02</v>
      </c>
      <c r="V670" s="119">
        <f t="shared" si="30"/>
        <v>13.309999999999999</v>
      </c>
    </row>
    <row r="671" spans="1:22" x14ac:dyDescent="0.2">
      <c r="A671" s="129" t="s">
        <v>194</v>
      </c>
      <c r="B671" s="129" t="s">
        <v>194</v>
      </c>
      <c r="C671" s="130">
        <v>44344.916672719904</v>
      </c>
      <c r="D671" s="130">
        <v>607.39700000000005</v>
      </c>
      <c r="E671" s="129" t="s">
        <v>195</v>
      </c>
      <c r="F671" s="129" t="s">
        <v>196</v>
      </c>
      <c r="G671" s="129" t="s">
        <v>198</v>
      </c>
      <c r="H671" s="130"/>
      <c r="J671" s="133">
        <v>606.69000000000005</v>
      </c>
      <c r="K671" s="133">
        <v>7.8</v>
      </c>
      <c r="L671" s="133">
        <v>3.48</v>
      </c>
      <c r="M671" s="133">
        <v>0.76</v>
      </c>
      <c r="N671" s="119">
        <f t="shared" si="31"/>
        <v>618.73</v>
      </c>
      <c r="O671" s="117">
        <f t="shared" si="32"/>
        <v>-11.33299999999997</v>
      </c>
      <c r="Q671" s="131"/>
      <c r="R671" s="133">
        <v>11.75</v>
      </c>
      <c r="S671" s="133">
        <v>0.15</v>
      </c>
      <c r="T671" s="133">
        <v>0.1</v>
      </c>
      <c r="U671" s="133">
        <v>0.02</v>
      </c>
      <c r="V671" s="119">
        <f t="shared" si="30"/>
        <v>12.02</v>
      </c>
    </row>
    <row r="672" spans="1:22" x14ac:dyDescent="0.2">
      <c r="A672" s="129" t="s">
        <v>194</v>
      </c>
      <c r="B672" s="129" t="s">
        <v>194</v>
      </c>
      <c r="C672" s="130">
        <v>44344.958339386576</v>
      </c>
      <c r="D672" s="130">
        <v>585.29300000000001</v>
      </c>
      <c r="E672" s="129" t="s">
        <v>195</v>
      </c>
      <c r="F672" s="129" t="s">
        <v>196</v>
      </c>
      <c r="G672" s="129" t="s">
        <v>198</v>
      </c>
      <c r="H672" s="130"/>
      <c r="J672" s="133">
        <v>585.16</v>
      </c>
      <c r="K672" s="133">
        <v>7.41</v>
      </c>
      <c r="L672" s="133">
        <v>3.46</v>
      </c>
      <c r="M672" s="133">
        <v>0.76</v>
      </c>
      <c r="N672" s="119">
        <f t="shared" si="31"/>
        <v>596.79</v>
      </c>
      <c r="O672" s="117">
        <f t="shared" si="32"/>
        <v>-11.496999999999957</v>
      </c>
      <c r="Q672" s="131"/>
      <c r="R672" s="133">
        <v>11.04</v>
      </c>
      <c r="S672" s="133">
        <v>0.14000000000000001</v>
      </c>
      <c r="T672" s="133">
        <v>0.1</v>
      </c>
      <c r="U672" s="133">
        <v>0.02</v>
      </c>
      <c r="V672" s="119">
        <f t="shared" si="30"/>
        <v>11.299999999999999</v>
      </c>
    </row>
    <row r="673" spans="1:22" x14ac:dyDescent="0.2">
      <c r="A673" s="129" t="s">
        <v>194</v>
      </c>
      <c r="B673" s="129" t="s">
        <v>194</v>
      </c>
      <c r="C673" s="130">
        <v>44345.00000605324</v>
      </c>
      <c r="D673" s="130">
        <v>545.43100000000004</v>
      </c>
      <c r="E673" s="129" t="s">
        <v>195</v>
      </c>
      <c r="F673" s="129" t="s">
        <v>196</v>
      </c>
      <c r="G673" s="129" t="s">
        <v>198</v>
      </c>
      <c r="H673" s="130"/>
      <c r="J673" s="133">
        <v>545.54999999999995</v>
      </c>
      <c r="K673" s="133">
        <v>6.98</v>
      </c>
      <c r="L673" s="133">
        <v>3.37</v>
      </c>
      <c r="M673" s="133">
        <v>0.75</v>
      </c>
      <c r="N673" s="119">
        <f t="shared" si="31"/>
        <v>556.65</v>
      </c>
      <c r="O673" s="117">
        <f t="shared" si="32"/>
        <v>-11.218999999999937</v>
      </c>
      <c r="Q673" s="131"/>
      <c r="R673" s="133">
        <v>10.17</v>
      </c>
      <c r="S673" s="133">
        <v>0.13</v>
      </c>
      <c r="T673" s="133">
        <v>0.1</v>
      </c>
      <c r="U673" s="133">
        <v>0.02</v>
      </c>
      <c r="V673" s="119">
        <f t="shared" si="30"/>
        <v>10.42</v>
      </c>
    </row>
    <row r="674" spans="1:22" x14ac:dyDescent="0.2">
      <c r="A674" s="129" t="s">
        <v>194</v>
      </c>
      <c r="B674" s="129" t="s">
        <v>194</v>
      </c>
      <c r="C674" s="130">
        <v>44345.041672719904</v>
      </c>
      <c r="D674" s="130">
        <v>507.82900000000001</v>
      </c>
      <c r="E674" s="129" t="s">
        <v>195</v>
      </c>
      <c r="F674" s="129" t="s">
        <v>196</v>
      </c>
      <c r="G674" s="129" t="s">
        <v>198</v>
      </c>
      <c r="H674" s="130"/>
      <c r="J674" s="133">
        <v>507.82</v>
      </c>
      <c r="K674" s="133">
        <v>6.28</v>
      </c>
      <c r="L674" s="133">
        <v>3.37</v>
      </c>
      <c r="M674" s="133">
        <v>0.76</v>
      </c>
      <c r="N674" s="119">
        <f t="shared" si="31"/>
        <v>518.23</v>
      </c>
      <c r="O674" s="117">
        <f t="shared" ref="O674:O721" si="33">D674-N674</f>
        <v>-10.40100000000001</v>
      </c>
      <c r="Q674" s="131"/>
      <c r="R674" s="133">
        <v>8.89</v>
      </c>
      <c r="S674" s="133">
        <v>0.11</v>
      </c>
      <c r="T674" s="133">
        <v>0.09</v>
      </c>
      <c r="U674" s="133">
        <v>0.02</v>
      </c>
      <c r="V674" s="119">
        <f t="shared" si="30"/>
        <v>9.11</v>
      </c>
    </row>
    <row r="675" spans="1:22" x14ac:dyDescent="0.2">
      <c r="A675" s="129" t="s">
        <v>194</v>
      </c>
      <c r="B675" s="129" t="s">
        <v>194</v>
      </c>
      <c r="C675" s="130">
        <v>44345.083339386576</v>
      </c>
      <c r="D675" s="130">
        <v>485.81</v>
      </c>
      <c r="E675" s="129" t="s">
        <v>195</v>
      </c>
      <c r="F675" s="129" t="s">
        <v>196</v>
      </c>
      <c r="G675" s="129" t="s">
        <v>198</v>
      </c>
      <c r="H675" s="130"/>
      <c r="J675" s="133">
        <v>485.51</v>
      </c>
      <c r="K675" s="133">
        <v>6.05</v>
      </c>
      <c r="L675" s="133">
        <v>3.31</v>
      </c>
      <c r="M675" s="133">
        <v>0.74</v>
      </c>
      <c r="N675" s="119">
        <f t="shared" si="31"/>
        <v>495.61</v>
      </c>
      <c r="O675" s="117">
        <f t="shared" si="33"/>
        <v>-9.8000000000000114</v>
      </c>
      <c r="Q675" s="131"/>
      <c r="R675" s="133">
        <v>7.88</v>
      </c>
      <c r="S675" s="133">
        <v>0.1</v>
      </c>
      <c r="T675" s="133">
        <v>0.08</v>
      </c>
      <c r="U675" s="133">
        <v>0.02</v>
      </c>
      <c r="V675" s="119">
        <f t="shared" si="30"/>
        <v>8.0799999999999983</v>
      </c>
    </row>
    <row r="676" spans="1:22" x14ac:dyDescent="0.2">
      <c r="A676" s="129" t="s">
        <v>194</v>
      </c>
      <c r="B676" s="129" t="s">
        <v>194</v>
      </c>
      <c r="C676" s="130">
        <v>44345.12500605324</v>
      </c>
      <c r="D676" s="130">
        <v>477.02300000000002</v>
      </c>
      <c r="E676" s="129" t="s">
        <v>195</v>
      </c>
      <c r="F676" s="129" t="s">
        <v>196</v>
      </c>
      <c r="G676" s="129" t="s">
        <v>198</v>
      </c>
      <c r="H676" s="130"/>
      <c r="J676" s="133">
        <v>476.75</v>
      </c>
      <c r="K676" s="133">
        <v>5.74</v>
      </c>
      <c r="L676" s="133">
        <v>3.32</v>
      </c>
      <c r="M676" s="133">
        <v>0.76</v>
      </c>
      <c r="N676" s="119">
        <f t="shared" si="31"/>
        <v>486.57</v>
      </c>
      <c r="O676" s="117">
        <f t="shared" si="33"/>
        <v>-9.5469999999999686</v>
      </c>
      <c r="Q676" s="131"/>
      <c r="R676" s="133">
        <v>7.31</v>
      </c>
      <c r="S676" s="133">
        <v>0.09</v>
      </c>
      <c r="T676" s="133">
        <v>0.08</v>
      </c>
      <c r="U676" s="133">
        <v>0.02</v>
      </c>
      <c r="V676" s="119">
        <f t="shared" si="30"/>
        <v>7.4999999999999991</v>
      </c>
    </row>
    <row r="677" spans="1:22" x14ac:dyDescent="0.2">
      <c r="A677" s="129" t="s">
        <v>194</v>
      </c>
      <c r="B677" s="129" t="s">
        <v>194</v>
      </c>
      <c r="C677" s="130">
        <v>44345.166672719904</v>
      </c>
      <c r="D677" s="130">
        <v>466.154</v>
      </c>
      <c r="E677" s="129" t="s">
        <v>195</v>
      </c>
      <c r="F677" s="129" t="s">
        <v>196</v>
      </c>
      <c r="G677" s="129" t="s">
        <v>198</v>
      </c>
      <c r="H677" s="130"/>
      <c r="J677" s="133">
        <v>465.86</v>
      </c>
      <c r="K677" s="133">
        <v>5.7</v>
      </c>
      <c r="L677" s="133">
        <v>3.4</v>
      </c>
      <c r="M677" s="133">
        <v>0.76</v>
      </c>
      <c r="N677" s="119">
        <f t="shared" si="31"/>
        <v>475.71999999999997</v>
      </c>
      <c r="O677" s="117">
        <f t="shared" si="33"/>
        <v>-9.5659999999999741</v>
      </c>
      <c r="Q677" s="131"/>
      <c r="R677" s="133">
        <v>6.41</v>
      </c>
      <c r="S677" s="133">
        <v>0.08</v>
      </c>
      <c r="T677" s="133">
        <v>0.08</v>
      </c>
      <c r="U677" s="133">
        <v>0.02</v>
      </c>
      <c r="V677" s="119">
        <f t="shared" si="30"/>
        <v>6.59</v>
      </c>
    </row>
    <row r="678" spans="1:22" x14ac:dyDescent="0.2">
      <c r="A678" s="129" t="s">
        <v>194</v>
      </c>
      <c r="B678" s="129" t="s">
        <v>194</v>
      </c>
      <c r="C678" s="130">
        <v>44345.208339386576</v>
      </c>
      <c r="D678" s="130">
        <v>459.99900000000002</v>
      </c>
      <c r="E678" s="129" t="s">
        <v>195</v>
      </c>
      <c r="F678" s="129" t="s">
        <v>196</v>
      </c>
      <c r="G678" s="129" t="s">
        <v>198</v>
      </c>
      <c r="H678" s="130"/>
      <c r="J678" s="133">
        <v>459.33</v>
      </c>
      <c r="K678" s="133">
        <v>5.75</v>
      </c>
      <c r="L678" s="133">
        <v>3.36</v>
      </c>
      <c r="M678" s="133">
        <v>0.75</v>
      </c>
      <c r="N678" s="119">
        <f t="shared" si="31"/>
        <v>469.19</v>
      </c>
      <c r="O678" s="117">
        <f t="shared" si="33"/>
        <v>-9.1909999999999741</v>
      </c>
      <c r="Q678" s="131"/>
      <c r="R678" s="133">
        <v>5.93</v>
      </c>
      <c r="S678" s="133">
        <v>7.0000000000000007E-2</v>
      </c>
      <c r="T678" s="133">
        <v>7.0000000000000007E-2</v>
      </c>
      <c r="U678" s="133">
        <v>0.01</v>
      </c>
      <c r="V678" s="119">
        <f t="shared" si="30"/>
        <v>6.08</v>
      </c>
    </row>
    <row r="679" spans="1:22" x14ac:dyDescent="0.2">
      <c r="A679" s="129" t="s">
        <v>194</v>
      </c>
      <c r="B679" s="129" t="s">
        <v>194</v>
      </c>
      <c r="C679" s="130">
        <v>44345.25000605324</v>
      </c>
      <c r="D679" s="130">
        <v>464.75700000000001</v>
      </c>
      <c r="E679" s="129" t="s">
        <v>195</v>
      </c>
      <c r="F679" s="129" t="s">
        <v>196</v>
      </c>
      <c r="G679" s="129" t="s">
        <v>198</v>
      </c>
      <c r="H679" s="130"/>
      <c r="J679" s="133">
        <v>463.56</v>
      </c>
      <c r="K679" s="133">
        <v>5.77</v>
      </c>
      <c r="L679" s="133">
        <v>3.25</v>
      </c>
      <c r="M679" s="133">
        <v>0.75</v>
      </c>
      <c r="N679" s="119">
        <f t="shared" si="31"/>
        <v>473.33</v>
      </c>
      <c r="O679" s="117">
        <f t="shared" si="33"/>
        <v>-8.5729999999999791</v>
      </c>
      <c r="Q679" s="131"/>
      <c r="R679" s="133">
        <v>6.12</v>
      </c>
      <c r="S679" s="133">
        <v>0.08</v>
      </c>
      <c r="T679" s="133">
        <v>7.0000000000000007E-2</v>
      </c>
      <c r="U679" s="133">
        <v>0.01</v>
      </c>
      <c r="V679" s="119">
        <f t="shared" si="30"/>
        <v>6.28</v>
      </c>
    </row>
    <row r="680" spans="1:22" x14ac:dyDescent="0.2">
      <c r="A680" s="129" t="s">
        <v>194</v>
      </c>
      <c r="B680" s="129" t="s">
        <v>194</v>
      </c>
      <c r="C680" s="130">
        <v>44345.291672719904</v>
      </c>
      <c r="D680" s="130">
        <v>460.947</v>
      </c>
      <c r="E680" s="129" t="s">
        <v>195</v>
      </c>
      <c r="F680" s="129" t="s">
        <v>196</v>
      </c>
      <c r="G680" s="129" t="s">
        <v>198</v>
      </c>
      <c r="H680" s="130"/>
      <c r="J680" s="133">
        <v>459.52</v>
      </c>
      <c r="K680" s="133">
        <v>5.3</v>
      </c>
      <c r="L680" s="133">
        <v>3.17</v>
      </c>
      <c r="M680" s="133">
        <v>0.76</v>
      </c>
      <c r="N680" s="119">
        <f t="shared" si="31"/>
        <v>468.75</v>
      </c>
      <c r="O680" s="117">
        <f t="shared" si="33"/>
        <v>-7.8029999999999973</v>
      </c>
      <c r="Q680" s="131"/>
      <c r="R680" s="133">
        <v>6.21</v>
      </c>
      <c r="S680" s="133">
        <v>7.0000000000000007E-2</v>
      </c>
      <c r="T680" s="133">
        <v>7.0000000000000007E-2</v>
      </c>
      <c r="U680" s="133">
        <v>0.01</v>
      </c>
      <c r="V680" s="119">
        <f t="shared" si="30"/>
        <v>6.36</v>
      </c>
    </row>
    <row r="681" spans="1:22" x14ac:dyDescent="0.2">
      <c r="A681" s="129" t="s">
        <v>194</v>
      </c>
      <c r="B681" s="129" t="s">
        <v>194</v>
      </c>
      <c r="C681" s="130">
        <v>44345.333339386576</v>
      </c>
      <c r="D681" s="130">
        <v>470.63400000000001</v>
      </c>
      <c r="E681" s="129" t="s">
        <v>195</v>
      </c>
      <c r="F681" s="129" t="s">
        <v>196</v>
      </c>
      <c r="G681" s="129" t="s">
        <v>198</v>
      </c>
      <c r="H681" s="130"/>
      <c r="J681" s="133">
        <v>469.5</v>
      </c>
      <c r="K681" s="133">
        <v>5.29</v>
      </c>
      <c r="L681" s="133">
        <v>3.12</v>
      </c>
      <c r="M681" s="133">
        <v>0.75</v>
      </c>
      <c r="N681" s="119">
        <f t="shared" si="31"/>
        <v>478.66</v>
      </c>
      <c r="O681" s="117">
        <f t="shared" si="33"/>
        <v>-8.0260000000000105</v>
      </c>
      <c r="Q681" s="131"/>
      <c r="R681" s="133">
        <v>6.03</v>
      </c>
      <c r="S681" s="133">
        <v>7.0000000000000007E-2</v>
      </c>
      <c r="T681" s="133">
        <v>0.06</v>
      </c>
      <c r="U681" s="133">
        <v>0.01</v>
      </c>
      <c r="V681" s="119">
        <f t="shared" si="30"/>
        <v>6.17</v>
      </c>
    </row>
    <row r="682" spans="1:22" x14ac:dyDescent="0.2">
      <c r="A682" s="129" t="s">
        <v>194</v>
      </c>
      <c r="B682" s="129" t="s">
        <v>194</v>
      </c>
      <c r="C682" s="130">
        <v>44345.37500605324</v>
      </c>
      <c r="D682" s="130">
        <v>485.61799999999999</v>
      </c>
      <c r="E682" s="129" t="s">
        <v>195</v>
      </c>
      <c r="F682" s="129" t="s">
        <v>196</v>
      </c>
      <c r="G682" s="129" t="s">
        <v>198</v>
      </c>
      <c r="H682" s="130"/>
      <c r="J682" s="133">
        <v>484.75</v>
      </c>
      <c r="K682" s="133">
        <v>5.82</v>
      </c>
      <c r="L682" s="133">
        <v>3.14</v>
      </c>
      <c r="M682" s="133">
        <v>0.75</v>
      </c>
      <c r="N682" s="119">
        <f t="shared" si="31"/>
        <v>494.46</v>
      </c>
      <c r="O682" s="117">
        <f t="shared" si="33"/>
        <v>-8.8419999999999845</v>
      </c>
      <c r="Q682" s="131"/>
      <c r="R682" s="133">
        <v>6.71</v>
      </c>
      <c r="S682" s="133">
        <v>0.08</v>
      </c>
      <c r="T682" s="133">
        <v>7.0000000000000007E-2</v>
      </c>
      <c r="U682" s="133">
        <v>0.01</v>
      </c>
      <c r="V682" s="119">
        <f t="shared" si="30"/>
        <v>6.87</v>
      </c>
    </row>
    <row r="683" spans="1:22" x14ac:dyDescent="0.2">
      <c r="A683" s="129" t="s">
        <v>194</v>
      </c>
      <c r="B683" s="129" t="s">
        <v>194</v>
      </c>
      <c r="C683" s="130">
        <v>44345.416672719904</v>
      </c>
      <c r="D683" s="130">
        <v>510.80200000000002</v>
      </c>
      <c r="E683" s="129" t="s">
        <v>195</v>
      </c>
      <c r="F683" s="129" t="s">
        <v>196</v>
      </c>
      <c r="G683" s="129" t="s">
        <v>198</v>
      </c>
      <c r="H683" s="130"/>
      <c r="J683" s="133">
        <v>510.16</v>
      </c>
      <c r="K683" s="133">
        <v>6.12</v>
      </c>
      <c r="L683" s="133">
        <v>3.3</v>
      </c>
      <c r="M683" s="133">
        <v>0.76</v>
      </c>
      <c r="N683" s="119">
        <f t="shared" si="31"/>
        <v>520.33999999999992</v>
      </c>
      <c r="O683" s="117">
        <f t="shared" si="33"/>
        <v>-9.5379999999998972</v>
      </c>
      <c r="Q683" s="131"/>
      <c r="R683" s="133">
        <v>8.1</v>
      </c>
      <c r="S683" s="133">
        <v>0.1</v>
      </c>
      <c r="T683" s="133">
        <v>0.08</v>
      </c>
      <c r="U683" s="133">
        <v>0.02</v>
      </c>
      <c r="V683" s="119">
        <f t="shared" si="30"/>
        <v>8.2999999999999989</v>
      </c>
    </row>
    <row r="684" spans="1:22" x14ac:dyDescent="0.2">
      <c r="A684" s="129" t="s">
        <v>194</v>
      </c>
      <c r="B684" s="129" t="s">
        <v>194</v>
      </c>
      <c r="C684" s="130">
        <v>44345.458339386576</v>
      </c>
      <c r="D684" s="130">
        <v>522.35199999999998</v>
      </c>
      <c r="E684" s="129" t="s">
        <v>195</v>
      </c>
      <c r="F684" s="129" t="s">
        <v>196</v>
      </c>
      <c r="G684" s="129" t="s">
        <v>198</v>
      </c>
      <c r="H684" s="130"/>
      <c r="J684" s="133">
        <v>522.05999999999995</v>
      </c>
      <c r="K684" s="133">
        <v>6.44</v>
      </c>
      <c r="L684" s="133">
        <v>3.33</v>
      </c>
      <c r="M684" s="133">
        <v>0.76</v>
      </c>
      <c r="N684" s="119">
        <f t="shared" si="31"/>
        <v>532.59</v>
      </c>
      <c r="O684" s="117">
        <f t="shared" si="33"/>
        <v>-10.238000000000056</v>
      </c>
      <c r="Q684" s="131"/>
      <c r="R684" s="133">
        <v>8.59</v>
      </c>
      <c r="S684" s="133">
        <v>0.11</v>
      </c>
      <c r="T684" s="133">
        <v>0.08</v>
      </c>
      <c r="U684" s="133">
        <v>0.02</v>
      </c>
      <c r="V684" s="119">
        <f t="shared" si="30"/>
        <v>8.7999999999999989</v>
      </c>
    </row>
    <row r="685" spans="1:22" x14ac:dyDescent="0.2">
      <c r="A685" s="129" t="s">
        <v>194</v>
      </c>
      <c r="B685" s="129" t="s">
        <v>194</v>
      </c>
      <c r="C685" s="130">
        <v>44345.50000605324</v>
      </c>
      <c r="D685" s="130">
        <v>525.24199999999996</v>
      </c>
      <c r="E685" s="129" t="s">
        <v>195</v>
      </c>
      <c r="F685" s="129" t="s">
        <v>196</v>
      </c>
      <c r="G685" s="129" t="s">
        <v>198</v>
      </c>
      <c r="H685" s="130"/>
      <c r="J685" s="133">
        <v>525.57000000000005</v>
      </c>
      <c r="K685" s="133">
        <v>6.48</v>
      </c>
      <c r="L685" s="133">
        <v>3.25</v>
      </c>
      <c r="M685" s="133">
        <v>0.76</v>
      </c>
      <c r="N685" s="119">
        <f t="shared" si="31"/>
        <v>536.06000000000006</v>
      </c>
      <c r="O685" s="117">
        <f t="shared" si="33"/>
        <v>-10.818000000000097</v>
      </c>
      <c r="Q685" s="131"/>
      <c r="R685" s="133">
        <v>8.9700000000000006</v>
      </c>
      <c r="S685" s="133">
        <v>0.11</v>
      </c>
      <c r="T685" s="133">
        <v>0.09</v>
      </c>
      <c r="U685" s="133">
        <v>0.02</v>
      </c>
      <c r="V685" s="119">
        <f t="shared" si="30"/>
        <v>9.19</v>
      </c>
    </row>
    <row r="686" spans="1:22" x14ac:dyDescent="0.2">
      <c r="A686" s="129" t="s">
        <v>194</v>
      </c>
      <c r="B686" s="129" t="s">
        <v>194</v>
      </c>
      <c r="C686" s="130">
        <v>44345.541672719904</v>
      </c>
      <c r="D686" s="130">
        <v>528.41099999999994</v>
      </c>
      <c r="E686" s="129" t="s">
        <v>195</v>
      </c>
      <c r="F686" s="129" t="s">
        <v>196</v>
      </c>
      <c r="G686" s="129" t="s">
        <v>198</v>
      </c>
      <c r="H686" s="130"/>
      <c r="J686" s="133">
        <v>528.89</v>
      </c>
      <c r="K686" s="133">
        <v>6.58</v>
      </c>
      <c r="L686" s="133">
        <v>3.17</v>
      </c>
      <c r="M686" s="133">
        <v>0.76</v>
      </c>
      <c r="N686" s="119">
        <f t="shared" si="31"/>
        <v>539.4</v>
      </c>
      <c r="O686" s="117">
        <f t="shared" si="33"/>
        <v>-10.989000000000033</v>
      </c>
      <c r="Q686" s="131"/>
      <c r="R686" s="133">
        <v>8.69</v>
      </c>
      <c r="S686" s="133">
        <v>0.11</v>
      </c>
      <c r="T686" s="133">
        <v>0.08</v>
      </c>
      <c r="U686" s="133">
        <v>0.02</v>
      </c>
      <c r="V686" s="119">
        <f t="shared" si="30"/>
        <v>8.8999999999999986</v>
      </c>
    </row>
    <row r="687" spans="1:22" x14ac:dyDescent="0.2">
      <c r="A687" s="129" t="s">
        <v>194</v>
      </c>
      <c r="B687" s="129" t="s">
        <v>194</v>
      </c>
      <c r="C687" s="130">
        <v>44345.583339386576</v>
      </c>
      <c r="D687" s="130">
        <v>526.88</v>
      </c>
      <c r="E687" s="129" t="s">
        <v>195</v>
      </c>
      <c r="F687" s="129" t="s">
        <v>196</v>
      </c>
      <c r="G687" s="129" t="s">
        <v>198</v>
      </c>
      <c r="H687" s="130"/>
      <c r="J687" s="133">
        <v>527.54</v>
      </c>
      <c r="K687" s="133">
        <v>6.48</v>
      </c>
      <c r="L687" s="133">
        <v>3.17</v>
      </c>
      <c r="M687" s="133">
        <v>0.76</v>
      </c>
      <c r="N687" s="119">
        <f t="shared" si="31"/>
        <v>537.94999999999993</v>
      </c>
      <c r="O687" s="117">
        <f t="shared" si="33"/>
        <v>-11.069999999999936</v>
      </c>
      <c r="Q687" s="131"/>
      <c r="R687" s="133">
        <v>8.69</v>
      </c>
      <c r="S687" s="133">
        <v>0.11</v>
      </c>
      <c r="T687" s="133">
        <v>0.08</v>
      </c>
      <c r="U687" s="133">
        <v>0.02</v>
      </c>
      <c r="V687" s="119">
        <f t="shared" si="30"/>
        <v>8.8999999999999986</v>
      </c>
    </row>
    <row r="688" spans="1:22" x14ac:dyDescent="0.2">
      <c r="A688" s="129" t="s">
        <v>194</v>
      </c>
      <c r="B688" s="129" t="s">
        <v>194</v>
      </c>
      <c r="C688" s="130">
        <v>44345.62500605324</v>
      </c>
      <c r="D688" s="130">
        <v>519.75099999999998</v>
      </c>
      <c r="E688" s="129" t="s">
        <v>195</v>
      </c>
      <c r="F688" s="129" t="s">
        <v>196</v>
      </c>
      <c r="G688" s="129" t="s">
        <v>198</v>
      </c>
      <c r="H688" s="130"/>
      <c r="J688" s="133">
        <v>521.32000000000005</v>
      </c>
      <c r="K688" s="133">
        <v>6.21</v>
      </c>
      <c r="L688" s="133">
        <v>3.13</v>
      </c>
      <c r="M688" s="133">
        <v>0.75</v>
      </c>
      <c r="N688" s="119">
        <f t="shared" si="31"/>
        <v>531.41000000000008</v>
      </c>
      <c r="O688" s="117">
        <f t="shared" si="33"/>
        <v>-11.659000000000106</v>
      </c>
      <c r="Q688" s="131"/>
      <c r="R688" s="133">
        <v>8.48</v>
      </c>
      <c r="S688" s="133">
        <v>0.1</v>
      </c>
      <c r="T688" s="133">
        <v>0.08</v>
      </c>
      <c r="U688" s="133">
        <v>0.02</v>
      </c>
      <c r="V688" s="119">
        <f t="shared" si="30"/>
        <v>8.68</v>
      </c>
    </row>
    <row r="689" spans="1:22" x14ac:dyDescent="0.2">
      <c r="A689" s="129" t="s">
        <v>194</v>
      </c>
      <c r="B689" s="129" t="s">
        <v>194</v>
      </c>
      <c r="C689" s="130">
        <v>44345.666672719904</v>
      </c>
      <c r="D689" s="130">
        <v>525.30100000000004</v>
      </c>
      <c r="E689" s="129" t="s">
        <v>195</v>
      </c>
      <c r="F689" s="129" t="s">
        <v>196</v>
      </c>
      <c r="G689" s="129" t="s">
        <v>198</v>
      </c>
      <c r="H689" s="130"/>
      <c r="J689" s="133">
        <v>527.08000000000004</v>
      </c>
      <c r="K689" s="133">
        <v>6.28</v>
      </c>
      <c r="L689" s="133">
        <v>3.26</v>
      </c>
      <c r="M689" s="133">
        <v>0.75</v>
      </c>
      <c r="N689" s="119">
        <f t="shared" si="31"/>
        <v>537.37</v>
      </c>
      <c r="O689" s="117">
        <f t="shared" si="33"/>
        <v>-12.06899999999996</v>
      </c>
      <c r="Q689" s="131"/>
      <c r="R689" s="133">
        <v>8.4</v>
      </c>
      <c r="S689" s="133">
        <v>0.1</v>
      </c>
      <c r="T689" s="133">
        <v>0.08</v>
      </c>
      <c r="U689" s="133">
        <v>0.02</v>
      </c>
      <c r="V689" s="119">
        <f t="shared" si="30"/>
        <v>8.6</v>
      </c>
    </row>
    <row r="690" spans="1:22" x14ac:dyDescent="0.2">
      <c r="A690" s="129" t="s">
        <v>194</v>
      </c>
      <c r="B690" s="129" t="s">
        <v>194</v>
      </c>
      <c r="C690" s="130">
        <v>44345.708339386576</v>
      </c>
      <c r="D690" s="130">
        <v>522.28399999999999</v>
      </c>
      <c r="E690" s="129" t="s">
        <v>195</v>
      </c>
      <c r="F690" s="129" t="s">
        <v>196</v>
      </c>
      <c r="G690" s="129" t="s">
        <v>198</v>
      </c>
      <c r="H690" s="130"/>
      <c r="J690" s="133">
        <v>524.03</v>
      </c>
      <c r="K690" s="133">
        <v>6.22</v>
      </c>
      <c r="L690" s="133">
        <v>3.29</v>
      </c>
      <c r="M690" s="133">
        <v>0.75</v>
      </c>
      <c r="N690" s="119">
        <f t="shared" si="31"/>
        <v>534.29</v>
      </c>
      <c r="O690" s="117">
        <f t="shared" si="33"/>
        <v>-12.005999999999972</v>
      </c>
      <c r="Q690" s="131"/>
      <c r="R690" s="133">
        <v>8.3800000000000008</v>
      </c>
      <c r="S690" s="133">
        <v>0.1</v>
      </c>
      <c r="T690" s="133">
        <v>0.08</v>
      </c>
      <c r="U690" s="133">
        <v>0.02</v>
      </c>
      <c r="V690" s="119">
        <f t="shared" si="30"/>
        <v>8.58</v>
      </c>
    </row>
    <row r="691" spans="1:22" x14ac:dyDescent="0.2">
      <c r="A691" s="129" t="s">
        <v>194</v>
      </c>
      <c r="B691" s="129" t="s">
        <v>194</v>
      </c>
      <c r="C691" s="130">
        <v>44345.75000605324</v>
      </c>
      <c r="D691" s="130">
        <v>524.23199999999997</v>
      </c>
      <c r="E691" s="129" t="s">
        <v>195</v>
      </c>
      <c r="F691" s="129" t="s">
        <v>196</v>
      </c>
      <c r="G691" s="129" t="s">
        <v>198</v>
      </c>
      <c r="H691" s="130"/>
      <c r="J691" s="133">
        <v>526.09</v>
      </c>
      <c r="K691" s="133">
        <v>6.33</v>
      </c>
      <c r="L691" s="133">
        <v>3.24</v>
      </c>
      <c r="M691" s="133">
        <v>0.75</v>
      </c>
      <c r="N691" s="119">
        <f t="shared" si="31"/>
        <v>536.41000000000008</v>
      </c>
      <c r="O691" s="117">
        <f t="shared" si="33"/>
        <v>-12.178000000000111</v>
      </c>
      <c r="Q691" s="131"/>
      <c r="R691" s="133">
        <v>8.4</v>
      </c>
      <c r="S691" s="133">
        <v>0.1</v>
      </c>
      <c r="T691" s="133">
        <v>0.08</v>
      </c>
      <c r="U691" s="133">
        <v>0.02</v>
      </c>
      <c r="V691" s="119">
        <f t="shared" si="30"/>
        <v>8.6</v>
      </c>
    </row>
    <row r="692" spans="1:22" x14ac:dyDescent="0.2">
      <c r="A692" s="129" t="s">
        <v>194</v>
      </c>
      <c r="B692" s="129" t="s">
        <v>194</v>
      </c>
      <c r="C692" s="130">
        <v>44345.791672719904</v>
      </c>
      <c r="D692" s="130">
        <v>529.226</v>
      </c>
      <c r="E692" s="129" t="s">
        <v>195</v>
      </c>
      <c r="F692" s="129" t="s">
        <v>196</v>
      </c>
      <c r="G692" s="129" t="s">
        <v>198</v>
      </c>
      <c r="H692" s="130"/>
      <c r="J692" s="133">
        <v>530.29999999999995</v>
      </c>
      <c r="K692" s="133">
        <v>6.49</v>
      </c>
      <c r="L692" s="133">
        <v>3.15</v>
      </c>
      <c r="M692" s="133">
        <v>0.75</v>
      </c>
      <c r="N692" s="119">
        <f t="shared" si="31"/>
        <v>540.68999999999994</v>
      </c>
      <c r="O692" s="117">
        <f t="shared" si="33"/>
        <v>-11.463999999999942</v>
      </c>
      <c r="Q692" s="131"/>
      <c r="R692" s="133">
        <v>7.9</v>
      </c>
      <c r="S692" s="133">
        <v>0.1</v>
      </c>
      <c r="T692" s="133">
        <v>7.0000000000000007E-2</v>
      </c>
      <c r="U692" s="133">
        <v>0.02</v>
      </c>
      <c r="V692" s="119">
        <f t="shared" si="30"/>
        <v>8.09</v>
      </c>
    </row>
    <row r="693" spans="1:22" x14ac:dyDescent="0.2">
      <c r="A693" s="129" t="s">
        <v>194</v>
      </c>
      <c r="B693" s="129" t="s">
        <v>194</v>
      </c>
      <c r="C693" s="130">
        <v>44345.833339386576</v>
      </c>
      <c r="D693" s="130">
        <v>531.779</v>
      </c>
      <c r="E693" s="129" t="s">
        <v>195</v>
      </c>
      <c r="F693" s="129" t="s">
        <v>196</v>
      </c>
      <c r="G693" s="129" t="s">
        <v>198</v>
      </c>
      <c r="H693" s="130"/>
      <c r="J693" s="133">
        <v>532.30999999999995</v>
      </c>
      <c r="K693" s="133">
        <v>6.66</v>
      </c>
      <c r="L693" s="133">
        <v>3.14</v>
      </c>
      <c r="M693" s="133">
        <v>0.76</v>
      </c>
      <c r="N693" s="119">
        <f t="shared" si="31"/>
        <v>542.86999999999989</v>
      </c>
      <c r="O693" s="117">
        <f t="shared" si="33"/>
        <v>-11.090999999999894</v>
      </c>
      <c r="Q693" s="131"/>
      <c r="R693" s="133">
        <v>7.59</v>
      </c>
      <c r="S693" s="133">
        <v>0.1</v>
      </c>
      <c r="T693" s="133">
        <v>7.0000000000000007E-2</v>
      </c>
      <c r="U693" s="133">
        <v>0.01</v>
      </c>
      <c r="V693" s="119">
        <f t="shared" si="30"/>
        <v>7.77</v>
      </c>
    </row>
    <row r="694" spans="1:22" x14ac:dyDescent="0.2">
      <c r="A694" s="129" t="s">
        <v>194</v>
      </c>
      <c r="B694" s="129" t="s">
        <v>194</v>
      </c>
      <c r="C694" s="130">
        <v>44345.87500605324</v>
      </c>
      <c r="D694" s="130">
        <v>542.38800000000003</v>
      </c>
      <c r="E694" s="129" t="s">
        <v>195</v>
      </c>
      <c r="F694" s="129" t="s">
        <v>196</v>
      </c>
      <c r="G694" s="129" t="s">
        <v>198</v>
      </c>
      <c r="H694" s="130"/>
      <c r="J694" s="133">
        <v>543.20000000000005</v>
      </c>
      <c r="K694" s="133">
        <v>6.67</v>
      </c>
      <c r="L694" s="133">
        <v>3.17</v>
      </c>
      <c r="M694" s="133">
        <v>0.75</v>
      </c>
      <c r="N694" s="119">
        <f t="shared" si="31"/>
        <v>553.79</v>
      </c>
      <c r="O694" s="117">
        <f t="shared" si="33"/>
        <v>-11.40199999999993</v>
      </c>
      <c r="Q694" s="131"/>
      <c r="R694" s="133">
        <v>7.01</v>
      </c>
      <c r="S694" s="133">
        <v>0.09</v>
      </c>
      <c r="T694" s="133">
        <v>0.06</v>
      </c>
      <c r="U694" s="133">
        <v>0.01</v>
      </c>
      <c r="V694" s="119">
        <f t="shared" si="30"/>
        <v>7.169999999999999</v>
      </c>
    </row>
    <row r="695" spans="1:22" x14ac:dyDescent="0.2">
      <c r="A695" s="129" t="s">
        <v>194</v>
      </c>
      <c r="B695" s="129" t="s">
        <v>194</v>
      </c>
      <c r="C695" s="130">
        <v>44345.916672719904</v>
      </c>
      <c r="D695" s="130">
        <v>545.26800000000003</v>
      </c>
      <c r="E695" s="129" t="s">
        <v>195</v>
      </c>
      <c r="F695" s="129" t="s">
        <v>196</v>
      </c>
      <c r="G695" s="129" t="s">
        <v>198</v>
      </c>
      <c r="H695" s="130"/>
      <c r="J695" s="133">
        <v>545.42999999999995</v>
      </c>
      <c r="K695" s="133">
        <v>6.85</v>
      </c>
      <c r="L695" s="133">
        <v>3.34</v>
      </c>
      <c r="M695" s="133">
        <v>0.75</v>
      </c>
      <c r="N695" s="119">
        <f t="shared" si="31"/>
        <v>556.37</v>
      </c>
      <c r="O695" s="117">
        <f t="shared" si="33"/>
        <v>-11.101999999999975</v>
      </c>
      <c r="Q695" s="131"/>
      <c r="R695" s="133">
        <v>7</v>
      </c>
      <c r="S695" s="133">
        <v>0.09</v>
      </c>
      <c r="T695" s="133">
        <v>0.06</v>
      </c>
      <c r="U695" s="133">
        <v>0.01</v>
      </c>
      <c r="V695" s="119">
        <f t="shared" si="30"/>
        <v>7.1599999999999993</v>
      </c>
    </row>
    <row r="696" spans="1:22" x14ac:dyDescent="0.2">
      <c r="A696" s="129" t="s">
        <v>194</v>
      </c>
      <c r="B696" s="129" t="s">
        <v>194</v>
      </c>
      <c r="C696" s="130">
        <v>44345.958339386576</v>
      </c>
      <c r="D696" s="130">
        <v>538.09199999999998</v>
      </c>
      <c r="E696" s="129" t="s">
        <v>195</v>
      </c>
      <c r="F696" s="129" t="s">
        <v>196</v>
      </c>
      <c r="G696" s="129" t="s">
        <v>198</v>
      </c>
      <c r="H696" s="130"/>
      <c r="J696" s="133">
        <v>538.29999999999995</v>
      </c>
      <c r="K696" s="133">
        <v>6.44</v>
      </c>
      <c r="L696" s="133">
        <v>3.34</v>
      </c>
      <c r="M696" s="133">
        <v>0.76</v>
      </c>
      <c r="N696" s="119">
        <f t="shared" si="31"/>
        <v>548.84</v>
      </c>
      <c r="O696" s="117">
        <f t="shared" si="33"/>
        <v>-10.748000000000047</v>
      </c>
      <c r="Q696" s="131"/>
      <c r="R696" s="133">
        <v>6.92</v>
      </c>
      <c r="S696" s="133">
        <v>0.08</v>
      </c>
      <c r="T696" s="133">
        <v>7.0000000000000007E-2</v>
      </c>
      <c r="U696" s="133">
        <v>0.01</v>
      </c>
      <c r="V696" s="119">
        <f t="shared" si="30"/>
        <v>7.08</v>
      </c>
    </row>
    <row r="697" spans="1:22" x14ac:dyDescent="0.2">
      <c r="A697" s="129" t="s">
        <v>194</v>
      </c>
      <c r="B697" s="129" t="s">
        <v>194</v>
      </c>
      <c r="C697" s="130">
        <v>44346.00000605324</v>
      </c>
      <c r="D697" s="130">
        <v>514.48900000000003</v>
      </c>
      <c r="E697" s="129" t="s">
        <v>195</v>
      </c>
      <c r="F697" s="129" t="s">
        <v>196</v>
      </c>
      <c r="G697" s="129" t="s">
        <v>198</v>
      </c>
      <c r="H697" s="130"/>
      <c r="J697" s="133">
        <v>515.32000000000005</v>
      </c>
      <c r="K697" s="133">
        <v>5.92</v>
      </c>
      <c r="L697" s="133">
        <v>3.23</v>
      </c>
      <c r="M697" s="133">
        <v>0.76</v>
      </c>
      <c r="N697" s="119">
        <f t="shared" si="31"/>
        <v>525.23</v>
      </c>
      <c r="O697" s="117">
        <f t="shared" si="33"/>
        <v>-10.740999999999985</v>
      </c>
      <c r="Q697" s="131"/>
      <c r="R697" s="133">
        <v>6.53</v>
      </c>
      <c r="S697" s="133">
        <v>7.0000000000000007E-2</v>
      </c>
      <c r="T697" s="133">
        <v>0.06</v>
      </c>
      <c r="U697" s="133">
        <v>0.01</v>
      </c>
      <c r="V697" s="119">
        <f t="shared" si="30"/>
        <v>6.67</v>
      </c>
    </row>
    <row r="698" spans="1:22" x14ac:dyDescent="0.2">
      <c r="A698" s="129" t="s">
        <v>194</v>
      </c>
      <c r="B698" s="129" t="s">
        <v>194</v>
      </c>
      <c r="C698" s="130">
        <v>44346.041672719904</v>
      </c>
      <c r="D698" s="130">
        <v>496.91500000000002</v>
      </c>
      <c r="E698" s="129" t="s">
        <v>195</v>
      </c>
      <c r="F698" s="129" t="s">
        <v>196</v>
      </c>
      <c r="G698" s="129" t="s">
        <v>198</v>
      </c>
      <c r="H698" s="130"/>
      <c r="J698" s="133">
        <v>498.56</v>
      </c>
      <c r="K698" s="133">
        <v>5.63</v>
      </c>
      <c r="L698" s="133">
        <v>3.23</v>
      </c>
      <c r="M698" s="133">
        <v>0.73</v>
      </c>
      <c r="N698" s="119">
        <f t="shared" si="31"/>
        <v>508.15000000000003</v>
      </c>
      <c r="O698" s="117">
        <f t="shared" si="33"/>
        <v>-11.235000000000014</v>
      </c>
      <c r="Q698" s="131"/>
      <c r="R698" s="133">
        <v>6.02</v>
      </c>
      <c r="S698" s="133">
        <v>7.0000000000000007E-2</v>
      </c>
      <c r="T698" s="133">
        <v>0.06</v>
      </c>
      <c r="U698" s="133">
        <v>0.01</v>
      </c>
      <c r="V698" s="119">
        <f t="shared" si="30"/>
        <v>6.1599999999999993</v>
      </c>
    </row>
    <row r="699" spans="1:22" x14ac:dyDescent="0.2">
      <c r="A699" s="129" t="s">
        <v>194</v>
      </c>
      <c r="B699" s="129" t="s">
        <v>194</v>
      </c>
      <c r="C699" s="130">
        <v>44346.083339386576</v>
      </c>
      <c r="D699" s="130">
        <v>487.13200000000001</v>
      </c>
      <c r="E699" s="129" t="s">
        <v>195</v>
      </c>
      <c r="F699" s="129" t="s">
        <v>196</v>
      </c>
      <c r="G699" s="129" t="s">
        <v>198</v>
      </c>
      <c r="H699" s="130"/>
      <c r="J699" s="133">
        <v>488.62</v>
      </c>
      <c r="K699" s="133">
        <v>5.56</v>
      </c>
      <c r="L699" s="133">
        <v>3.27</v>
      </c>
      <c r="M699" s="133">
        <v>0.76</v>
      </c>
      <c r="N699" s="119">
        <f t="shared" si="31"/>
        <v>498.21</v>
      </c>
      <c r="O699" s="117">
        <f t="shared" si="33"/>
        <v>-11.077999999999975</v>
      </c>
      <c r="Q699" s="131"/>
      <c r="R699" s="133">
        <v>5.93</v>
      </c>
      <c r="S699" s="133">
        <v>7.0000000000000007E-2</v>
      </c>
      <c r="T699" s="133">
        <v>0.06</v>
      </c>
      <c r="U699" s="133">
        <v>0.01</v>
      </c>
      <c r="V699" s="119">
        <f t="shared" si="30"/>
        <v>6.0699999999999994</v>
      </c>
    </row>
    <row r="700" spans="1:22" x14ac:dyDescent="0.2">
      <c r="A700" s="129" t="s">
        <v>194</v>
      </c>
      <c r="B700" s="129" t="s">
        <v>194</v>
      </c>
      <c r="C700" s="130">
        <v>44346.12500605324</v>
      </c>
      <c r="D700" s="130">
        <v>474.512</v>
      </c>
      <c r="E700" s="129" t="s">
        <v>195</v>
      </c>
      <c r="F700" s="129" t="s">
        <v>196</v>
      </c>
      <c r="G700" s="129" t="s">
        <v>198</v>
      </c>
      <c r="H700" s="130"/>
      <c r="J700" s="133">
        <v>476.38</v>
      </c>
      <c r="K700" s="133">
        <v>5.27</v>
      </c>
      <c r="L700" s="133">
        <v>3.31</v>
      </c>
      <c r="M700" s="133">
        <v>0.77</v>
      </c>
      <c r="N700" s="119">
        <f t="shared" si="31"/>
        <v>485.72999999999996</v>
      </c>
      <c r="O700" s="117">
        <f t="shared" si="33"/>
        <v>-11.217999999999961</v>
      </c>
      <c r="Q700" s="131"/>
      <c r="R700" s="133">
        <v>6.12</v>
      </c>
      <c r="S700" s="133">
        <v>7.0000000000000007E-2</v>
      </c>
      <c r="T700" s="133">
        <v>7.0000000000000007E-2</v>
      </c>
      <c r="U700" s="133">
        <v>0.01</v>
      </c>
      <c r="V700" s="119">
        <f t="shared" si="30"/>
        <v>6.2700000000000005</v>
      </c>
    </row>
    <row r="701" spans="1:22" x14ac:dyDescent="0.2">
      <c r="A701" s="129" t="s">
        <v>194</v>
      </c>
      <c r="B701" s="129" t="s">
        <v>194</v>
      </c>
      <c r="C701" s="130">
        <v>44346.166672719904</v>
      </c>
      <c r="D701" s="130">
        <v>475.67599999999999</v>
      </c>
      <c r="E701" s="129" t="s">
        <v>195</v>
      </c>
      <c r="F701" s="129" t="s">
        <v>196</v>
      </c>
      <c r="G701" s="129" t="s">
        <v>198</v>
      </c>
      <c r="H701" s="130"/>
      <c r="J701" s="133">
        <v>477.71</v>
      </c>
      <c r="K701" s="133">
        <v>5.0599999999999996</v>
      </c>
      <c r="L701" s="133">
        <v>3.34</v>
      </c>
      <c r="M701" s="133">
        <v>0.76</v>
      </c>
      <c r="N701" s="119">
        <f t="shared" si="31"/>
        <v>486.86999999999995</v>
      </c>
      <c r="O701" s="117">
        <f t="shared" si="33"/>
        <v>-11.19399999999996</v>
      </c>
      <c r="Q701" s="131"/>
      <c r="R701" s="133">
        <v>6.04</v>
      </c>
      <c r="S701" s="133">
        <v>0.06</v>
      </c>
      <c r="T701" s="133">
        <v>7.0000000000000007E-2</v>
      </c>
      <c r="U701" s="133">
        <v>0.01</v>
      </c>
      <c r="V701" s="119">
        <f t="shared" si="30"/>
        <v>6.18</v>
      </c>
    </row>
    <row r="702" spans="1:22" x14ac:dyDescent="0.2">
      <c r="A702" s="129" t="s">
        <v>194</v>
      </c>
      <c r="B702" s="129" t="s">
        <v>194</v>
      </c>
      <c r="C702" s="130">
        <v>44346.208339386576</v>
      </c>
      <c r="D702" s="130">
        <v>475.459</v>
      </c>
      <c r="E702" s="129" t="s">
        <v>195</v>
      </c>
      <c r="F702" s="129" t="s">
        <v>196</v>
      </c>
      <c r="G702" s="129" t="s">
        <v>198</v>
      </c>
      <c r="H702" s="130"/>
      <c r="J702" s="133">
        <v>477.38</v>
      </c>
      <c r="K702" s="133">
        <v>5.03</v>
      </c>
      <c r="L702" s="133">
        <v>3.31</v>
      </c>
      <c r="M702" s="133">
        <v>0.76</v>
      </c>
      <c r="N702" s="119">
        <f t="shared" si="31"/>
        <v>486.47999999999996</v>
      </c>
      <c r="O702" s="117">
        <f t="shared" si="33"/>
        <v>-11.020999999999958</v>
      </c>
      <c r="Q702" s="131"/>
      <c r="R702" s="133">
        <v>5.94</v>
      </c>
      <c r="S702" s="133">
        <v>0.06</v>
      </c>
      <c r="T702" s="133">
        <v>0.06</v>
      </c>
      <c r="U702" s="133">
        <v>0.01</v>
      </c>
      <c r="V702" s="119">
        <f t="shared" si="30"/>
        <v>6.0699999999999994</v>
      </c>
    </row>
    <row r="703" spans="1:22" x14ac:dyDescent="0.2">
      <c r="A703" s="129" t="s">
        <v>194</v>
      </c>
      <c r="B703" s="129" t="s">
        <v>194</v>
      </c>
      <c r="C703" s="130">
        <v>44346.25000605324</v>
      </c>
      <c r="D703" s="130">
        <v>479.59399999999999</v>
      </c>
      <c r="E703" s="129" t="s">
        <v>195</v>
      </c>
      <c r="F703" s="129" t="s">
        <v>196</v>
      </c>
      <c r="G703" s="129" t="s">
        <v>198</v>
      </c>
      <c r="H703" s="130"/>
      <c r="J703" s="133">
        <v>481.45</v>
      </c>
      <c r="K703" s="133">
        <v>5.21</v>
      </c>
      <c r="L703" s="133">
        <v>3.24</v>
      </c>
      <c r="M703" s="133">
        <v>0.75</v>
      </c>
      <c r="N703" s="119">
        <f t="shared" si="31"/>
        <v>490.65</v>
      </c>
      <c r="O703" s="117">
        <f t="shared" si="33"/>
        <v>-11.055999999999983</v>
      </c>
      <c r="Q703" s="131"/>
      <c r="R703" s="133">
        <v>5.63</v>
      </c>
      <c r="S703" s="133">
        <v>0.06</v>
      </c>
      <c r="T703" s="133">
        <v>0.06</v>
      </c>
      <c r="U703" s="133">
        <v>0.01</v>
      </c>
      <c r="V703" s="119">
        <f t="shared" si="30"/>
        <v>5.7599999999999989</v>
      </c>
    </row>
    <row r="704" spans="1:22" x14ac:dyDescent="0.2">
      <c r="A704" s="129" t="s">
        <v>194</v>
      </c>
      <c r="B704" s="129" t="s">
        <v>194</v>
      </c>
      <c r="C704" s="130">
        <v>44346.291672719904</v>
      </c>
      <c r="D704" s="130">
        <v>481.32499999999999</v>
      </c>
      <c r="E704" s="129" t="s">
        <v>195</v>
      </c>
      <c r="F704" s="129" t="s">
        <v>196</v>
      </c>
      <c r="G704" s="129" t="s">
        <v>198</v>
      </c>
      <c r="H704" s="130"/>
      <c r="J704" s="133">
        <v>483.16</v>
      </c>
      <c r="K704" s="133">
        <v>5.33</v>
      </c>
      <c r="L704" s="133">
        <v>3.13</v>
      </c>
      <c r="M704" s="133">
        <v>0.76</v>
      </c>
      <c r="N704" s="119">
        <f t="shared" si="31"/>
        <v>492.38</v>
      </c>
      <c r="O704" s="117">
        <f t="shared" si="33"/>
        <v>-11.055000000000007</v>
      </c>
      <c r="Q704" s="131"/>
      <c r="R704" s="133">
        <v>5.74</v>
      </c>
      <c r="S704" s="133">
        <v>0.06</v>
      </c>
      <c r="T704" s="133">
        <v>0.06</v>
      </c>
      <c r="U704" s="133">
        <v>0.01</v>
      </c>
      <c r="V704" s="119">
        <f t="shared" si="30"/>
        <v>5.8699999999999992</v>
      </c>
    </row>
    <row r="705" spans="1:22" x14ac:dyDescent="0.2">
      <c r="A705" s="129" t="s">
        <v>194</v>
      </c>
      <c r="B705" s="129" t="s">
        <v>194</v>
      </c>
      <c r="C705" s="130">
        <v>44346.333339386576</v>
      </c>
      <c r="D705" s="130">
        <v>489.25900000000001</v>
      </c>
      <c r="E705" s="129" t="s">
        <v>195</v>
      </c>
      <c r="F705" s="129" t="s">
        <v>196</v>
      </c>
      <c r="G705" s="129" t="s">
        <v>198</v>
      </c>
      <c r="H705" s="130"/>
      <c r="J705" s="133">
        <v>490.53</v>
      </c>
      <c r="K705" s="133">
        <v>5.7</v>
      </c>
      <c r="L705" s="133">
        <v>3.09</v>
      </c>
      <c r="M705" s="133">
        <v>0.75</v>
      </c>
      <c r="N705" s="119">
        <f t="shared" si="31"/>
        <v>500.06999999999994</v>
      </c>
      <c r="O705" s="117">
        <f t="shared" si="33"/>
        <v>-10.810999999999922</v>
      </c>
      <c r="Q705" s="131"/>
      <c r="R705" s="133">
        <v>5.62</v>
      </c>
      <c r="S705" s="133">
        <v>7.0000000000000007E-2</v>
      </c>
      <c r="T705" s="133">
        <v>0.06</v>
      </c>
      <c r="U705" s="133">
        <v>0.01</v>
      </c>
      <c r="V705" s="119">
        <f t="shared" si="30"/>
        <v>5.76</v>
      </c>
    </row>
    <row r="706" spans="1:22" x14ac:dyDescent="0.2">
      <c r="A706" s="129" t="s">
        <v>194</v>
      </c>
      <c r="B706" s="129" t="s">
        <v>194</v>
      </c>
      <c r="C706" s="130">
        <v>44346.37500605324</v>
      </c>
      <c r="D706" s="130">
        <v>511.827</v>
      </c>
      <c r="E706" s="129" t="s">
        <v>195</v>
      </c>
      <c r="F706" s="129" t="s">
        <v>196</v>
      </c>
      <c r="G706" s="129" t="s">
        <v>198</v>
      </c>
      <c r="H706" s="130"/>
      <c r="J706" s="133">
        <v>512.9</v>
      </c>
      <c r="K706" s="133">
        <v>6.17</v>
      </c>
      <c r="L706" s="133">
        <v>3.13</v>
      </c>
      <c r="M706" s="133">
        <v>0.74</v>
      </c>
      <c r="N706" s="119">
        <f t="shared" si="31"/>
        <v>522.93999999999994</v>
      </c>
      <c r="O706" s="117">
        <f t="shared" si="33"/>
        <v>-11.112999999999943</v>
      </c>
      <c r="Q706" s="131"/>
      <c r="R706" s="133">
        <v>5.83</v>
      </c>
      <c r="S706" s="133">
        <v>7.0000000000000007E-2</v>
      </c>
      <c r="T706" s="133">
        <v>0.06</v>
      </c>
      <c r="U706" s="133">
        <v>0.01</v>
      </c>
      <c r="V706" s="119">
        <f t="shared" ref="V706:V745" si="34">SUM(R706:U706)</f>
        <v>5.97</v>
      </c>
    </row>
    <row r="707" spans="1:22" x14ac:dyDescent="0.2">
      <c r="A707" s="129" t="s">
        <v>194</v>
      </c>
      <c r="B707" s="129" t="s">
        <v>194</v>
      </c>
      <c r="C707" s="130">
        <v>44346.416672719904</v>
      </c>
      <c r="D707" s="130">
        <v>525.24800000000005</v>
      </c>
      <c r="E707" s="129" t="s">
        <v>195</v>
      </c>
      <c r="F707" s="129" t="s">
        <v>196</v>
      </c>
      <c r="G707" s="129" t="s">
        <v>198</v>
      </c>
      <c r="H707" s="130"/>
      <c r="J707" s="133">
        <v>525.84</v>
      </c>
      <c r="K707" s="133">
        <v>6.48</v>
      </c>
      <c r="L707" s="133">
        <v>3.28</v>
      </c>
      <c r="M707" s="133">
        <v>0.75</v>
      </c>
      <c r="N707" s="119">
        <f t="shared" ref="N707:N721" si="35">SUM(J707:M707)</f>
        <v>536.35</v>
      </c>
      <c r="O707" s="117">
        <f t="shared" si="33"/>
        <v>-11.101999999999975</v>
      </c>
      <c r="Q707" s="131"/>
      <c r="R707" s="133">
        <v>6.12</v>
      </c>
      <c r="S707" s="133">
        <v>7.0000000000000007E-2</v>
      </c>
      <c r="T707" s="133">
        <v>0.06</v>
      </c>
      <c r="U707" s="133">
        <v>0.01</v>
      </c>
      <c r="V707" s="119">
        <f t="shared" si="34"/>
        <v>6.26</v>
      </c>
    </row>
    <row r="708" spans="1:22" x14ac:dyDescent="0.2">
      <c r="A708" s="129" t="s">
        <v>194</v>
      </c>
      <c r="B708" s="129" t="s">
        <v>194</v>
      </c>
      <c r="C708" s="130">
        <v>44346.458339386576</v>
      </c>
      <c r="D708" s="130">
        <v>533.50300000000004</v>
      </c>
      <c r="E708" s="129" t="s">
        <v>195</v>
      </c>
      <c r="F708" s="129" t="s">
        <v>196</v>
      </c>
      <c r="G708" s="129" t="s">
        <v>198</v>
      </c>
      <c r="H708" s="130"/>
      <c r="J708" s="133">
        <v>534.01</v>
      </c>
      <c r="K708" s="133">
        <v>6.55</v>
      </c>
      <c r="L708" s="133">
        <v>3.28</v>
      </c>
      <c r="M708" s="133">
        <v>0.75</v>
      </c>
      <c r="N708" s="119">
        <f t="shared" si="35"/>
        <v>544.58999999999992</v>
      </c>
      <c r="O708" s="117">
        <f t="shared" si="33"/>
        <v>-11.086999999999875</v>
      </c>
      <c r="Q708" s="131"/>
      <c r="R708" s="133">
        <v>6.21</v>
      </c>
      <c r="S708" s="133">
        <v>0.08</v>
      </c>
      <c r="T708" s="133">
        <v>0.06</v>
      </c>
      <c r="U708" s="133">
        <v>0.01</v>
      </c>
      <c r="V708" s="119">
        <f t="shared" si="34"/>
        <v>6.3599999999999994</v>
      </c>
    </row>
    <row r="709" spans="1:22" x14ac:dyDescent="0.2">
      <c r="A709" s="129" t="s">
        <v>194</v>
      </c>
      <c r="B709" s="129" t="s">
        <v>194</v>
      </c>
      <c r="C709" s="130">
        <v>44346.50000605324</v>
      </c>
      <c r="D709" s="130">
        <v>523.62300000000005</v>
      </c>
      <c r="E709" s="129" t="s">
        <v>195</v>
      </c>
      <c r="F709" s="129" t="s">
        <v>196</v>
      </c>
      <c r="G709" s="129" t="s">
        <v>198</v>
      </c>
      <c r="H709" s="130"/>
      <c r="J709" s="133">
        <v>524.55999999999995</v>
      </c>
      <c r="K709" s="133">
        <v>6.45</v>
      </c>
      <c r="L709" s="133">
        <v>3.22</v>
      </c>
      <c r="M709" s="133">
        <v>0.74</v>
      </c>
      <c r="N709" s="119">
        <f t="shared" si="35"/>
        <v>534.97</v>
      </c>
      <c r="O709" s="117">
        <f t="shared" si="33"/>
        <v>-11.34699999999998</v>
      </c>
      <c r="Q709" s="131"/>
      <c r="R709" s="133">
        <v>6.12</v>
      </c>
      <c r="S709" s="133">
        <v>7.0000000000000007E-2</v>
      </c>
      <c r="T709" s="133">
        <v>0.06</v>
      </c>
      <c r="U709" s="133">
        <v>0.01</v>
      </c>
      <c r="V709" s="119">
        <f t="shared" si="34"/>
        <v>6.26</v>
      </c>
    </row>
    <row r="710" spans="1:22" x14ac:dyDescent="0.2">
      <c r="A710" s="129" t="s">
        <v>194</v>
      </c>
      <c r="B710" s="129" t="s">
        <v>194</v>
      </c>
      <c r="C710" s="130">
        <v>44346.541672719904</v>
      </c>
      <c r="D710" s="130">
        <v>532.30899999999997</v>
      </c>
      <c r="E710" s="129" t="s">
        <v>195</v>
      </c>
      <c r="F710" s="129" t="s">
        <v>196</v>
      </c>
      <c r="G710" s="129" t="s">
        <v>198</v>
      </c>
      <c r="H710" s="130"/>
      <c r="J710" s="133">
        <v>533.22</v>
      </c>
      <c r="K710" s="133">
        <v>6.49</v>
      </c>
      <c r="L710" s="133">
        <v>3.2</v>
      </c>
      <c r="M710" s="133">
        <v>0.76</v>
      </c>
      <c r="N710" s="119">
        <f t="shared" si="35"/>
        <v>543.67000000000007</v>
      </c>
      <c r="O710" s="117">
        <f t="shared" si="33"/>
        <v>-11.361000000000104</v>
      </c>
      <c r="Q710" s="131"/>
      <c r="R710" s="133">
        <v>6.11</v>
      </c>
      <c r="S710" s="133">
        <v>7.0000000000000007E-2</v>
      </c>
      <c r="T710" s="133">
        <v>0.06</v>
      </c>
      <c r="U710" s="133">
        <v>0.01</v>
      </c>
      <c r="V710" s="119">
        <f t="shared" si="34"/>
        <v>6.25</v>
      </c>
    </row>
    <row r="711" spans="1:22" x14ac:dyDescent="0.2">
      <c r="A711" s="129" t="s">
        <v>194</v>
      </c>
      <c r="B711" s="129" t="s">
        <v>194</v>
      </c>
      <c r="C711" s="130">
        <v>44346.583339386576</v>
      </c>
      <c r="D711" s="130">
        <v>523.51599999999996</v>
      </c>
      <c r="E711" s="129" t="s">
        <v>195</v>
      </c>
      <c r="F711" s="129" t="s">
        <v>196</v>
      </c>
      <c r="G711" s="129" t="s">
        <v>198</v>
      </c>
      <c r="H711" s="130"/>
      <c r="J711" s="133">
        <v>525.02</v>
      </c>
      <c r="K711" s="133">
        <v>6.45</v>
      </c>
      <c r="L711" s="133">
        <v>3.15</v>
      </c>
      <c r="M711" s="133">
        <v>0.75</v>
      </c>
      <c r="N711" s="119">
        <f t="shared" si="35"/>
        <v>535.37</v>
      </c>
      <c r="O711" s="117">
        <f t="shared" si="33"/>
        <v>-11.854000000000042</v>
      </c>
      <c r="Q711" s="131"/>
      <c r="R711" s="133">
        <v>6.12</v>
      </c>
      <c r="S711" s="133">
        <v>7.0000000000000007E-2</v>
      </c>
      <c r="T711" s="133">
        <v>0.06</v>
      </c>
      <c r="U711" s="133">
        <v>0.01</v>
      </c>
      <c r="V711" s="119">
        <f t="shared" si="34"/>
        <v>6.26</v>
      </c>
    </row>
    <row r="712" spans="1:22" x14ac:dyDescent="0.2">
      <c r="A712" s="129" t="s">
        <v>194</v>
      </c>
      <c r="B712" s="129" t="s">
        <v>194</v>
      </c>
      <c r="C712" s="130">
        <v>44346.62500605324</v>
      </c>
      <c r="D712" s="130">
        <v>516.14300000000003</v>
      </c>
      <c r="E712" s="129" t="s">
        <v>195</v>
      </c>
      <c r="F712" s="129" t="s">
        <v>196</v>
      </c>
      <c r="G712" s="129" t="s">
        <v>198</v>
      </c>
      <c r="H712" s="130"/>
      <c r="J712" s="133">
        <v>518.69000000000005</v>
      </c>
      <c r="K712" s="133">
        <v>6.08</v>
      </c>
      <c r="L712" s="133">
        <v>3.18</v>
      </c>
      <c r="M712" s="133">
        <v>0.77</v>
      </c>
      <c r="N712" s="119">
        <f t="shared" si="35"/>
        <v>528.72</v>
      </c>
      <c r="O712" s="117">
        <f t="shared" si="33"/>
        <v>-12.576999999999998</v>
      </c>
      <c r="Q712" s="131"/>
      <c r="R712" s="133">
        <v>5.83</v>
      </c>
      <c r="S712" s="133">
        <v>7.0000000000000007E-2</v>
      </c>
      <c r="T712" s="133">
        <v>0.06</v>
      </c>
      <c r="U712" s="133">
        <v>0.01</v>
      </c>
      <c r="V712" s="119">
        <f t="shared" si="34"/>
        <v>5.97</v>
      </c>
    </row>
    <row r="713" spans="1:22" x14ac:dyDescent="0.2">
      <c r="A713" s="129" t="s">
        <v>194</v>
      </c>
      <c r="B713" s="129" t="s">
        <v>194</v>
      </c>
      <c r="C713" s="130">
        <v>44346.666672719904</v>
      </c>
      <c r="D713" s="130">
        <v>509.82400000000001</v>
      </c>
      <c r="E713" s="129" t="s">
        <v>195</v>
      </c>
      <c r="F713" s="129" t="s">
        <v>196</v>
      </c>
      <c r="G713" s="129" t="s">
        <v>198</v>
      </c>
      <c r="H713" s="130"/>
      <c r="J713" s="133">
        <v>512.37</v>
      </c>
      <c r="K713" s="133">
        <v>6.05</v>
      </c>
      <c r="L713" s="133">
        <v>3.34</v>
      </c>
      <c r="M713" s="133">
        <v>0.75</v>
      </c>
      <c r="N713" s="119">
        <f t="shared" si="35"/>
        <v>522.51</v>
      </c>
      <c r="O713" s="117">
        <f t="shared" si="33"/>
        <v>-12.685999999999979</v>
      </c>
      <c r="Q713" s="131"/>
      <c r="R713" s="133">
        <v>5.82</v>
      </c>
      <c r="S713" s="133">
        <v>7.0000000000000007E-2</v>
      </c>
      <c r="T713" s="133">
        <v>0.06</v>
      </c>
      <c r="U713" s="133">
        <v>0.01</v>
      </c>
      <c r="V713" s="119">
        <f t="shared" si="34"/>
        <v>5.96</v>
      </c>
    </row>
    <row r="714" spans="1:22" x14ac:dyDescent="0.2">
      <c r="A714" s="129" t="s">
        <v>194</v>
      </c>
      <c r="B714" s="129" t="s">
        <v>194</v>
      </c>
      <c r="C714" s="130">
        <v>44346.708339386576</v>
      </c>
      <c r="D714" s="130">
        <v>512.9</v>
      </c>
      <c r="E714" s="129" t="s">
        <v>195</v>
      </c>
      <c r="F714" s="129" t="s">
        <v>196</v>
      </c>
      <c r="G714" s="129" t="s">
        <v>198</v>
      </c>
      <c r="H714" s="130"/>
      <c r="J714" s="133">
        <v>515.67999999999995</v>
      </c>
      <c r="K714" s="133">
        <v>6.07</v>
      </c>
      <c r="L714" s="133">
        <v>3.29</v>
      </c>
      <c r="M714" s="133">
        <v>0.75</v>
      </c>
      <c r="N714" s="119">
        <f t="shared" si="35"/>
        <v>525.79</v>
      </c>
      <c r="O714" s="117">
        <f t="shared" si="33"/>
        <v>-12.889999999999986</v>
      </c>
      <c r="Q714" s="131"/>
      <c r="R714" s="133">
        <v>6.03</v>
      </c>
      <c r="S714" s="133">
        <v>7.0000000000000007E-2</v>
      </c>
      <c r="T714" s="133">
        <v>0.06</v>
      </c>
      <c r="U714" s="133">
        <v>0.01</v>
      </c>
      <c r="V714" s="119">
        <f t="shared" si="34"/>
        <v>6.17</v>
      </c>
    </row>
    <row r="715" spans="1:22" x14ac:dyDescent="0.2">
      <c r="A715" s="129" t="s">
        <v>194</v>
      </c>
      <c r="B715" s="129" t="s">
        <v>194</v>
      </c>
      <c r="C715" s="130">
        <v>44346.75000605324</v>
      </c>
      <c r="D715" s="130">
        <v>513.05499999999995</v>
      </c>
      <c r="E715" s="129" t="s">
        <v>195</v>
      </c>
      <c r="F715" s="129" t="s">
        <v>196</v>
      </c>
      <c r="G715" s="129" t="s">
        <v>198</v>
      </c>
      <c r="H715" s="130"/>
      <c r="J715" s="133">
        <v>515.65</v>
      </c>
      <c r="K715" s="133">
        <v>6.2</v>
      </c>
      <c r="L715" s="133">
        <v>3.32</v>
      </c>
      <c r="M715" s="133">
        <v>0.73</v>
      </c>
      <c r="N715" s="119">
        <f t="shared" si="35"/>
        <v>525.90000000000009</v>
      </c>
      <c r="O715" s="117">
        <f t="shared" si="33"/>
        <v>-12.845000000000141</v>
      </c>
      <c r="Q715" s="131"/>
      <c r="R715" s="133">
        <v>6.02</v>
      </c>
      <c r="S715" s="133">
        <v>7.0000000000000007E-2</v>
      </c>
      <c r="T715" s="133">
        <v>0.06</v>
      </c>
      <c r="U715" s="133">
        <v>0.01</v>
      </c>
      <c r="V715" s="119">
        <f t="shared" si="34"/>
        <v>6.1599999999999993</v>
      </c>
    </row>
    <row r="716" spans="1:22" x14ac:dyDescent="0.2">
      <c r="A716" s="129" t="s">
        <v>194</v>
      </c>
      <c r="B716" s="129" t="s">
        <v>194</v>
      </c>
      <c r="C716" s="130">
        <v>44346.791672719904</v>
      </c>
      <c r="D716" s="130">
        <v>516.42899999999997</v>
      </c>
      <c r="E716" s="129" t="s">
        <v>195</v>
      </c>
      <c r="F716" s="129" t="s">
        <v>196</v>
      </c>
      <c r="G716" s="129" t="s">
        <v>198</v>
      </c>
      <c r="H716" s="130"/>
      <c r="J716" s="133">
        <v>518.65</v>
      </c>
      <c r="K716" s="133">
        <v>6.19</v>
      </c>
      <c r="L716" s="133">
        <v>3.18</v>
      </c>
      <c r="M716" s="133">
        <v>0.75</v>
      </c>
      <c r="N716" s="119">
        <f t="shared" si="35"/>
        <v>528.77</v>
      </c>
      <c r="O716" s="117">
        <f t="shared" si="33"/>
        <v>-12.341000000000008</v>
      </c>
      <c r="Q716" s="131"/>
      <c r="R716" s="133">
        <v>6.13</v>
      </c>
      <c r="S716" s="133">
        <v>7.0000000000000007E-2</v>
      </c>
      <c r="T716" s="133">
        <v>0.06</v>
      </c>
      <c r="U716" s="133">
        <v>0.01</v>
      </c>
      <c r="V716" s="119">
        <f t="shared" si="34"/>
        <v>6.27</v>
      </c>
    </row>
    <row r="717" spans="1:22" x14ac:dyDescent="0.2">
      <c r="A717" s="129" t="s">
        <v>194</v>
      </c>
      <c r="B717" s="129" t="s">
        <v>194</v>
      </c>
      <c r="C717" s="130">
        <v>44346.833339386576</v>
      </c>
      <c r="D717" s="130">
        <v>518.95100000000002</v>
      </c>
      <c r="E717" s="129" t="s">
        <v>195</v>
      </c>
      <c r="F717" s="129" t="s">
        <v>196</v>
      </c>
      <c r="G717" s="129" t="s">
        <v>198</v>
      </c>
      <c r="H717" s="130"/>
      <c r="J717" s="133">
        <v>520.30999999999995</v>
      </c>
      <c r="K717" s="133">
        <v>6.05</v>
      </c>
      <c r="L717" s="133">
        <v>3.17</v>
      </c>
      <c r="M717" s="133">
        <v>0.75</v>
      </c>
      <c r="N717" s="119">
        <f t="shared" si="35"/>
        <v>530.27999999999986</v>
      </c>
      <c r="O717" s="117">
        <f t="shared" si="33"/>
        <v>-11.328999999999837</v>
      </c>
      <c r="Q717" s="131"/>
      <c r="R717" s="133">
        <v>6.13</v>
      </c>
      <c r="S717" s="133">
        <v>7.0000000000000007E-2</v>
      </c>
      <c r="T717" s="133">
        <v>0.06</v>
      </c>
      <c r="U717" s="133">
        <v>0.01</v>
      </c>
      <c r="V717" s="119">
        <f t="shared" si="34"/>
        <v>6.27</v>
      </c>
    </row>
    <row r="718" spans="1:22" x14ac:dyDescent="0.2">
      <c r="A718" s="129" t="s">
        <v>194</v>
      </c>
      <c r="B718" s="129" t="s">
        <v>194</v>
      </c>
      <c r="C718" s="130">
        <v>44346.87500605324</v>
      </c>
      <c r="D718" s="130">
        <v>525.81799999999998</v>
      </c>
      <c r="E718" s="129" t="s">
        <v>195</v>
      </c>
      <c r="F718" s="129" t="s">
        <v>196</v>
      </c>
      <c r="G718" s="129" t="s">
        <v>198</v>
      </c>
      <c r="H718" s="130"/>
      <c r="J718" s="133">
        <v>526.58000000000004</v>
      </c>
      <c r="K718" s="133">
        <v>6.22</v>
      </c>
      <c r="L718" s="133">
        <v>3.24</v>
      </c>
      <c r="M718" s="133">
        <v>0.75</v>
      </c>
      <c r="N718" s="119">
        <f t="shared" si="35"/>
        <v>536.79000000000008</v>
      </c>
      <c r="O718" s="117">
        <f t="shared" si="33"/>
        <v>-10.972000000000094</v>
      </c>
      <c r="Q718" s="131"/>
      <c r="R718" s="133">
        <v>6.02</v>
      </c>
      <c r="S718" s="133">
        <v>7.0000000000000007E-2</v>
      </c>
      <c r="T718" s="133">
        <v>0.06</v>
      </c>
      <c r="U718" s="133">
        <v>0.01</v>
      </c>
      <c r="V718" s="119">
        <f t="shared" si="34"/>
        <v>6.1599999999999993</v>
      </c>
    </row>
    <row r="719" spans="1:22" x14ac:dyDescent="0.2">
      <c r="A719" s="129" t="s">
        <v>194</v>
      </c>
      <c r="B719" s="129" t="s">
        <v>194</v>
      </c>
      <c r="C719" s="130">
        <v>44346.916672719904</v>
      </c>
      <c r="D719" s="130">
        <v>538.16399999999999</v>
      </c>
      <c r="E719" s="129" t="s">
        <v>195</v>
      </c>
      <c r="F719" s="129" t="s">
        <v>196</v>
      </c>
      <c r="G719" s="129" t="s">
        <v>198</v>
      </c>
      <c r="H719" s="130"/>
      <c r="J719" s="133">
        <v>538.03</v>
      </c>
      <c r="K719" s="133">
        <v>6.73</v>
      </c>
      <c r="L719" s="133">
        <v>3.34</v>
      </c>
      <c r="M719" s="133">
        <v>0.74</v>
      </c>
      <c r="N719" s="119">
        <f t="shared" si="35"/>
        <v>548.84</v>
      </c>
      <c r="O719" s="117">
        <f t="shared" si="33"/>
        <v>-10.676000000000045</v>
      </c>
      <c r="Q719" s="131"/>
      <c r="R719" s="133">
        <v>6.42</v>
      </c>
      <c r="S719" s="133">
        <v>0.08</v>
      </c>
      <c r="T719" s="133">
        <v>0.06</v>
      </c>
      <c r="U719" s="133">
        <v>0.01</v>
      </c>
      <c r="V719" s="119">
        <f t="shared" si="34"/>
        <v>6.5699999999999994</v>
      </c>
    </row>
    <row r="720" spans="1:22" x14ac:dyDescent="0.2">
      <c r="A720" s="129" t="s">
        <v>194</v>
      </c>
      <c r="B720" s="129" t="s">
        <v>194</v>
      </c>
      <c r="C720" s="130">
        <v>44346.958339386576</v>
      </c>
      <c r="D720" s="130">
        <v>520.90300000000002</v>
      </c>
      <c r="E720" s="129" t="s">
        <v>195</v>
      </c>
      <c r="F720" s="129" t="s">
        <v>196</v>
      </c>
      <c r="G720" s="129" t="s">
        <v>198</v>
      </c>
      <c r="H720" s="130"/>
      <c r="J720" s="133">
        <v>520.97</v>
      </c>
      <c r="K720" s="133">
        <v>6.24</v>
      </c>
      <c r="L720" s="133">
        <v>3.3</v>
      </c>
      <c r="M720" s="133">
        <v>0.75</v>
      </c>
      <c r="N720" s="119">
        <f t="shared" si="35"/>
        <v>531.26</v>
      </c>
      <c r="O720" s="117">
        <f>D720-N720</f>
        <v>-10.356999999999971</v>
      </c>
      <c r="Q720" s="131"/>
      <c r="R720" s="133">
        <v>6.12</v>
      </c>
      <c r="S720" s="133">
        <v>7.0000000000000007E-2</v>
      </c>
      <c r="T720" s="133">
        <v>0.06</v>
      </c>
      <c r="U720" s="133">
        <v>0.01</v>
      </c>
      <c r="V720" s="119">
        <f t="shared" si="34"/>
        <v>6.26</v>
      </c>
    </row>
    <row r="721" spans="1:22" x14ac:dyDescent="0.2">
      <c r="A721" s="129" t="s">
        <v>194</v>
      </c>
      <c r="B721" s="129" t="s">
        <v>194</v>
      </c>
      <c r="C721" s="130">
        <v>44347.00000605324</v>
      </c>
      <c r="D721" s="130">
        <v>507.21</v>
      </c>
      <c r="E721" s="129" t="s">
        <v>195</v>
      </c>
      <c r="F721" s="129" t="s">
        <v>196</v>
      </c>
      <c r="G721" s="129" t="s">
        <v>198</v>
      </c>
      <c r="H721" s="130"/>
      <c r="J721" s="133">
        <v>507.87</v>
      </c>
      <c r="K721" s="133">
        <v>5.77</v>
      </c>
      <c r="L721" s="133">
        <v>3.31</v>
      </c>
      <c r="M721" s="133">
        <v>0.75</v>
      </c>
      <c r="N721" s="119">
        <f t="shared" si="35"/>
        <v>517.69999999999993</v>
      </c>
      <c r="O721" s="117">
        <f t="shared" si="33"/>
        <v>-10.489999999999952</v>
      </c>
      <c r="Q721" s="131"/>
      <c r="R721" s="133">
        <v>5.64</v>
      </c>
      <c r="S721" s="133">
        <v>0.06</v>
      </c>
      <c r="T721" s="133">
        <v>0.06</v>
      </c>
      <c r="U721" s="133">
        <v>0.01</v>
      </c>
      <c r="V721" s="119">
        <f t="shared" si="34"/>
        <v>5.7699999999999987</v>
      </c>
    </row>
    <row r="722" spans="1:22" x14ac:dyDescent="0.2">
      <c r="A722" s="129" t="s">
        <v>194</v>
      </c>
      <c r="B722" s="129" t="s">
        <v>194</v>
      </c>
      <c r="C722" s="130">
        <v>44347.041672719904</v>
      </c>
      <c r="D722" s="130">
        <v>489.911</v>
      </c>
      <c r="E722" s="129" t="s">
        <v>195</v>
      </c>
      <c r="F722" s="129" t="s">
        <v>196</v>
      </c>
      <c r="G722" s="129" t="s">
        <v>198</v>
      </c>
      <c r="H722" s="130"/>
      <c r="J722" s="133">
        <v>491.41</v>
      </c>
      <c r="K722" s="133">
        <v>5.44</v>
      </c>
      <c r="L722" s="133">
        <v>3.31</v>
      </c>
      <c r="M722" s="133">
        <v>0.73</v>
      </c>
      <c r="N722" s="119">
        <f t="shared" ref="N722:N745" si="36">SUM(J722:M722)</f>
        <v>500.89000000000004</v>
      </c>
      <c r="O722" s="117">
        <f t="shared" ref="O722:O745" si="37">D722-N722</f>
        <v>-10.979000000000042</v>
      </c>
      <c r="Q722" s="130"/>
      <c r="R722" s="133">
        <v>5.14</v>
      </c>
      <c r="S722" s="133">
        <v>0.06</v>
      </c>
      <c r="T722" s="133">
        <v>0.05</v>
      </c>
      <c r="U722" s="133">
        <v>0.01</v>
      </c>
      <c r="V722" s="119">
        <f t="shared" si="34"/>
        <v>5.2599999999999989</v>
      </c>
    </row>
    <row r="723" spans="1:22" x14ac:dyDescent="0.2">
      <c r="A723" s="129" t="s">
        <v>194</v>
      </c>
      <c r="B723" s="129" t="s">
        <v>194</v>
      </c>
      <c r="C723" s="130">
        <v>44347.083339386576</v>
      </c>
      <c r="D723" s="130">
        <v>477.42500000000001</v>
      </c>
      <c r="E723" s="129" t="s">
        <v>195</v>
      </c>
      <c r="F723" s="129" t="s">
        <v>196</v>
      </c>
      <c r="G723" s="129" t="s">
        <v>198</v>
      </c>
      <c r="H723" s="130"/>
      <c r="J723" s="133">
        <v>478.89</v>
      </c>
      <c r="K723" s="133">
        <v>5.42</v>
      </c>
      <c r="L723" s="133">
        <v>3.31</v>
      </c>
      <c r="M723" s="133">
        <v>0.74</v>
      </c>
      <c r="N723" s="119">
        <f t="shared" si="36"/>
        <v>488.36</v>
      </c>
      <c r="O723" s="117">
        <f t="shared" si="37"/>
        <v>-10.935000000000002</v>
      </c>
      <c r="Q723" s="130"/>
      <c r="R723" s="133">
        <v>5.23</v>
      </c>
      <c r="S723" s="133">
        <v>0.06</v>
      </c>
      <c r="T723" s="133">
        <v>0.06</v>
      </c>
      <c r="U723" s="133">
        <v>0.01</v>
      </c>
      <c r="V723" s="119">
        <f t="shared" si="34"/>
        <v>5.3599999999999994</v>
      </c>
    </row>
    <row r="724" spans="1:22" x14ac:dyDescent="0.2">
      <c r="A724" s="129" t="s">
        <v>194</v>
      </c>
      <c r="B724" s="129" t="s">
        <v>194</v>
      </c>
      <c r="C724" s="130">
        <v>44347.12500605324</v>
      </c>
      <c r="D724" s="130">
        <v>473.25</v>
      </c>
      <c r="E724" s="129" t="s">
        <v>195</v>
      </c>
      <c r="F724" s="129" t="s">
        <v>196</v>
      </c>
      <c r="G724" s="129" t="s">
        <v>198</v>
      </c>
      <c r="H724" s="130"/>
      <c r="J724" s="133">
        <v>474.94</v>
      </c>
      <c r="K724" s="133">
        <v>5.27</v>
      </c>
      <c r="L724" s="133">
        <v>3.33</v>
      </c>
      <c r="M724" s="133">
        <v>0.75</v>
      </c>
      <c r="N724" s="119">
        <f t="shared" si="36"/>
        <v>484.28999999999996</v>
      </c>
      <c r="O724" s="117">
        <f t="shared" si="37"/>
        <v>-11.039999999999964</v>
      </c>
      <c r="Q724" s="130"/>
      <c r="R724" s="133">
        <v>5.34</v>
      </c>
      <c r="S724" s="133">
        <v>0.06</v>
      </c>
      <c r="T724" s="133">
        <v>0.06</v>
      </c>
      <c r="U724" s="133">
        <v>0.01</v>
      </c>
      <c r="V724" s="119">
        <f t="shared" si="34"/>
        <v>5.4699999999999989</v>
      </c>
    </row>
    <row r="725" spans="1:22" x14ac:dyDescent="0.2">
      <c r="A725" s="129" t="s">
        <v>194</v>
      </c>
      <c r="B725" s="129" t="s">
        <v>194</v>
      </c>
      <c r="C725" s="130">
        <v>44347.166672719904</v>
      </c>
      <c r="D725" s="130">
        <v>469.64699999999999</v>
      </c>
      <c r="E725" s="129" t="s">
        <v>195</v>
      </c>
      <c r="F725" s="129" t="s">
        <v>196</v>
      </c>
      <c r="G725" s="129" t="s">
        <v>198</v>
      </c>
      <c r="H725" s="130"/>
      <c r="J725" s="133">
        <v>471.29</v>
      </c>
      <c r="K725" s="133">
        <v>5.23</v>
      </c>
      <c r="L725" s="133">
        <v>3.37</v>
      </c>
      <c r="M725" s="133">
        <v>0.74</v>
      </c>
      <c r="N725" s="119">
        <f t="shared" si="36"/>
        <v>480.63000000000005</v>
      </c>
      <c r="O725" s="117">
        <f t="shared" si="37"/>
        <v>-10.983000000000061</v>
      </c>
      <c r="Q725" s="130"/>
      <c r="R725" s="133">
        <v>5.23</v>
      </c>
      <c r="S725" s="133">
        <v>0.06</v>
      </c>
      <c r="T725" s="133">
        <v>0.06</v>
      </c>
      <c r="U725" s="133">
        <v>0.01</v>
      </c>
      <c r="V725" s="119">
        <f t="shared" si="34"/>
        <v>5.3599999999999994</v>
      </c>
    </row>
    <row r="726" spans="1:22" x14ac:dyDescent="0.2">
      <c r="A726" s="129" t="s">
        <v>194</v>
      </c>
      <c r="B726" s="129" t="s">
        <v>194</v>
      </c>
      <c r="C726" s="130">
        <v>44347.208339386576</v>
      </c>
      <c r="D726" s="130">
        <v>474.07600000000002</v>
      </c>
      <c r="E726" s="129" t="s">
        <v>195</v>
      </c>
      <c r="F726" s="129" t="s">
        <v>196</v>
      </c>
      <c r="G726" s="129" t="s">
        <v>198</v>
      </c>
      <c r="H726" s="130"/>
      <c r="J726" s="133">
        <v>475.99</v>
      </c>
      <c r="K726" s="133">
        <v>5.18</v>
      </c>
      <c r="L726" s="133">
        <v>3.33</v>
      </c>
      <c r="M726" s="133">
        <v>0.75</v>
      </c>
      <c r="N726" s="119">
        <f t="shared" si="36"/>
        <v>485.25</v>
      </c>
      <c r="O726" s="117">
        <f t="shared" si="37"/>
        <v>-11.173999999999978</v>
      </c>
      <c r="Q726" s="130"/>
      <c r="R726" s="133">
        <v>5.34</v>
      </c>
      <c r="S726" s="133">
        <v>0.06</v>
      </c>
      <c r="T726" s="133">
        <v>0.06</v>
      </c>
      <c r="U726" s="133">
        <v>0.01</v>
      </c>
      <c r="V726" s="119">
        <f t="shared" si="34"/>
        <v>5.4699999999999989</v>
      </c>
    </row>
    <row r="727" spans="1:22" x14ac:dyDescent="0.2">
      <c r="A727" s="129" t="s">
        <v>194</v>
      </c>
      <c r="B727" s="129" t="s">
        <v>194</v>
      </c>
      <c r="C727" s="130">
        <v>44347.25000605324</v>
      </c>
      <c r="D727" s="130">
        <v>482.42099999999999</v>
      </c>
      <c r="E727" s="129" t="s">
        <v>195</v>
      </c>
      <c r="F727" s="129" t="s">
        <v>196</v>
      </c>
      <c r="G727" s="129" t="s">
        <v>198</v>
      </c>
      <c r="H727" s="130"/>
      <c r="J727" s="133">
        <v>484.46</v>
      </c>
      <c r="K727" s="133">
        <v>5.39</v>
      </c>
      <c r="L727" s="133">
        <v>3.31</v>
      </c>
      <c r="M727" s="133">
        <v>0.74</v>
      </c>
      <c r="N727" s="119">
        <f t="shared" si="36"/>
        <v>493.9</v>
      </c>
      <c r="O727" s="117">
        <f t="shared" si="37"/>
        <v>-11.478999999999985</v>
      </c>
      <c r="Q727" s="130"/>
      <c r="R727" s="133">
        <v>5.54</v>
      </c>
      <c r="S727" s="133">
        <v>0.06</v>
      </c>
      <c r="T727" s="133">
        <v>0.06</v>
      </c>
      <c r="U727" s="133">
        <v>0.01</v>
      </c>
      <c r="V727" s="119">
        <f t="shared" si="34"/>
        <v>5.669999999999999</v>
      </c>
    </row>
    <row r="728" spans="1:22" x14ac:dyDescent="0.2">
      <c r="A728" s="129" t="s">
        <v>194</v>
      </c>
      <c r="B728" s="129" t="s">
        <v>194</v>
      </c>
      <c r="C728" s="130">
        <v>44347.291672719904</v>
      </c>
      <c r="D728" s="130">
        <v>482.26600000000002</v>
      </c>
      <c r="E728" s="129" t="s">
        <v>195</v>
      </c>
      <c r="F728" s="129" t="s">
        <v>196</v>
      </c>
      <c r="G728" s="129" t="s">
        <v>198</v>
      </c>
      <c r="H728" s="130"/>
      <c r="J728" s="133">
        <v>484.85</v>
      </c>
      <c r="K728" s="133">
        <v>5.28</v>
      </c>
      <c r="L728" s="133">
        <v>3.18</v>
      </c>
      <c r="M728" s="133">
        <v>0.75</v>
      </c>
      <c r="N728" s="119">
        <f t="shared" si="36"/>
        <v>494.06</v>
      </c>
      <c r="O728" s="117">
        <f t="shared" si="37"/>
        <v>-11.793999999999983</v>
      </c>
      <c r="Q728" s="130"/>
      <c r="R728" s="133">
        <v>5.53</v>
      </c>
      <c r="S728" s="133">
        <v>0.06</v>
      </c>
      <c r="T728" s="133">
        <v>0.06</v>
      </c>
      <c r="U728" s="133">
        <v>0.01</v>
      </c>
      <c r="V728" s="119">
        <f t="shared" si="34"/>
        <v>5.6599999999999993</v>
      </c>
    </row>
    <row r="729" spans="1:22" x14ac:dyDescent="0.2">
      <c r="A729" s="129" t="s">
        <v>194</v>
      </c>
      <c r="B729" s="129" t="s">
        <v>194</v>
      </c>
      <c r="C729" s="130">
        <v>44347.333339386576</v>
      </c>
      <c r="D729" s="130">
        <v>491.90100000000001</v>
      </c>
      <c r="E729" s="129" t="s">
        <v>195</v>
      </c>
      <c r="F729" s="129" t="s">
        <v>196</v>
      </c>
      <c r="G729" s="129" t="s">
        <v>198</v>
      </c>
      <c r="H729" s="130"/>
      <c r="J729" s="133">
        <v>493.97</v>
      </c>
      <c r="K729" s="133">
        <v>5.5</v>
      </c>
      <c r="L729" s="133">
        <v>3.15</v>
      </c>
      <c r="M729" s="133">
        <v>0.74</v>
      </c>
      <c r="N729" s="119">
        <f t="shared" si="36"/>
        <v>503.36</v>
      </c>
      <c r="O729" s="117">
        <f t="shared" si="37"/>
        <v>-11.459000000000003</v>
      </c>
      <c r="Q729" s="130"/>
      <c r="R729" s="133">
        <v>5.24</v>
      </c>
      <c r="S729" s="133">
        <v>0.06</v>
      </c>
      <c r="T729" s="133">
        <v>0.05</v>
      </c>
      <c r="U729" s="133">
        <v>0.01</v>
      </c>
      <c r="V729" s="119">
        <f t="shared" si="34"/>
        <v>5.3599999999999994</v>
      </c>
    </row>
    <row r="730" spans="1:22" x14ac:dyDescent="0.2">
      <c r="A730" s="129" t="s">
        <v>194</v>
      </c>
      <c r="B730" s="129" t="s">
        <v>194</v>
      </c>
      <c r="C730" s="130">
        <v>44347.37500605324</v>
      </c>
      <c r="D730" s="130">
        <v>507.64299999999997</v>
      </c>
      <c r="E730" s="129" t="s">
        <v>195</v>
      </c>
      <c r="F730" s="129" t="s">
        <v>196</v>
      </c>
      <c r="G730" s="129" t="s">
        <v>198</v>
      </c>
      <c r="H730" s="130"/>
      <c r="J730" s="133">
        <v>509.22</v>
      </c>
      <c r="K730" s="133">
        <v>6.08</v>
      </c>
      <c r="L730" s="133">
        <v>3.2</v>
      </c>
      <c r="M730" s="133">
        <v>0.74</v>
      </c>
      <c r="N730" s="119">
        <f t="shared" si="36"/>
        <v>519.24000000000012</v>
      </c>
      <c r="O730" s="117">
        <f t="shared" si="37"/>
        <v>-11.597000000000151</v>
      </c>
      <c r="Q730" s="130"/>
      <c r="R730" s="133">
        <v>5.23</v>
      </c>
      <c r="S730" s="133">
        <v>0.06</v>
      </c>
      <c r="T730" s="133">
        <v>0.05</v>
      </c>
      <c r="U730" s="133">
        <v>0.01</v>
      </c>
      <c r="V730" s="119">
        <f t="shared" si="34"/>
        <v>5.35</v>
      </c>
    </row>
    <row r="731" spans="1:22" x14ac:dyDescent="0.2">
      <c r="A731" s="129" t="s">
        <v>194</v>
      </c>
      <c r="B731" s="129" t="s">
        <v>194</v>
      </c>
      <c r="C731" s="130">
        <v>44347.416672719904</v>
      </c>
      <c r="D731" s="130">
        <v>516.21600000000001</v>
      </c>
      <c r="E731" s="129" t="s">
        <v>195</v>
      </c>
      <c r="F731" s="129" t="s">
        <v>196</v>
      </c>
      <c r="G731" s="129" t="s">
        <v>198</v>
      </c>
      <c r="H731" s="130"/>
      <c r="J731" s="133">
        <v>517.5</v>
      </c>
      <c r="K731" s="133">
        <v>6.49</v>
      </c>
      <c r="L731" s="133">
        <v>3.29</v>
      </c>
      <c r="M731" s="133">
        <v>0.74</v>
      </c>
      <c r="N731" s="119">
        <f t="shared" si="36"/>
        <v>528.02</v>
      </c>
      <c r="O731" s="117">
        <f t="shared" si="37"/>
        <v>-11.803999999999974</v>
      </c>
      <c r="Q731" s="130"/>
      <c r="R731" s="133">
        <v>5.63</v>
      </c>
      <c r="S731" s="133">
        <v>7.0000000000000007E-2</v>
      </c>
      <c r="T731" s="133">
        <v>0.06</v>
      </c>
      <c r="U731" s="133">
        <v>0.01</v>
      </c>
      <c r="V731" s="119">
        <f t="shared" si="34"/>
        <v>5.77</v>
      </c>
    </row>
    <row r="732" spans="1:22" x14ac:dyDescent="0.2">
      <c r="A732" s="129" t="s">
        <v>194</v>
      </c>
      <c r="B732" s="129" t="s">
        <v>194</v>
      </c>
      <c r="C732" s="130">
        <v>44347.458339386576</v>
      </c>
      <c r="D732" s="130">
        <v>519.86599999999999</v>
      </c>
      <c r="E732" s="129" t="s">
        <v>195</v>
      </c>
      <c r="F732" s="129" t="s">
        <v>196</v>
      </c>
      <c r="G732" s="129" t="s">
        <v>198</v>
      </c>
      <c r="H732" s="130"/>
      <c r="J732" s="133">
        <v>520.89</v>
      </c>
      <c r="K732" s="133">
        <v>6.61</v>
      </c>
      <c r="L732" s="133">
        <v>3.31</v>
      </c>
      <c r="M732" s="133">
        <v>0.74</v>
      </c>
      <c r="N732" s="119">
        <f t="shared" si="36"/>
        <v>531.54999999999995</v>
      </c>
      <c r="O732" s="117">
        <f t="shared" si="37"/>
        <v>-11.683999999999969</v>
      </c>
      <c r="Q732" s="130"/>
      <c r="R732" s="133">
        <v>5.83</v>
      </c>
      <c r="S732" s="133">
        <v>7.0000000000000007E-2</v>
      </c>
      <c r="T732" s="133">
        <v>0.06</v>
      </c>
      <c r="U732" s="133">
        <v>0.01</v>
      </c>
      <c r="V732" s="119">
        <f t="shared" si="34"/>
        <v>5.97</v>
      </c>
    </row>
    <row r="733" spans="1:22" x14ac:dyDescent="0.2">
      <c r="A733" s="129" t="s">
        <v>194</v>
      </c>
      <c r="B733" s="129" t="s">
        <v>194</v>
      </c>
      <c r="C733" s="130">
        <v>44347.50000605324</v>
      </c>
      <c r="D733" s="130">
        <v>522.84699999999998</v>
      </c>
      <c r="E733" s="129" t="s">
        <v>195</v>
      </c>
      <c r="F733" s="129" t="s">
        <v>196</v>
      </c>
      <c r="G733" s="129" t="s">
        <v>198</v>
      </c>
      <c r="H733" s="130"/>
      <c r="J733" s="133">
        <v>524.23</v>
      </c>
      <c r="K733" s="133">
        <v>6.63</v>
      </c>
      <c r="L733" s="133">
        <v>3.19</v>
      </c>
      <c r="M733" s="133">
        <v>0.74</v>
      </c>
      <c r="N733" s="119">
        <f t="shared" si="36"/>
        <v>534.79000000000008</v>
      </c>
      <c r="O733" s="117">
        <f t="shared" si="37"/>
        <v>-11.943000000000097</v>
      </c>
      <c r="Q733" s="130"/>
      <c r="R733" s="133">
        <v>6.01</v>
      </c>
      <c r="S733" s="133">
        <v>0.08</v>
      </c>
      <c r="T733" s="133">
        <v>0.06</v>
      </c>
      <c r="U733" s="133">
        <v>0.01</v>
      </c>
      <c r="V733" s="119">
        <f t="shared" si="34"/>
        <v>6.1599999999999993</v>
      </c>
    </row>
    <row r="734" spans="1:22" x14ac:dyDescent="0.2">
      <c r="A734" s="129" t="s">
        <v>194</v>
      </c>
      <c r="B734" s="129" t="s">
        <v>194</v>
      </c>
      <c r="C734" s="130">
        <v>44347.541672719904</v>
      </c>
      <c r="D734" s="130">
        <v>533.37099999999998</v>
      </c>
      <c r="E734" s="129" t="s">
        <v>195</v>
      </c>
      <c r="F734" s="129" t="s">
        <v>196</v>
      </c>
      <c r="G734" s="129" t="s">
        <v>198</v>
      </c>
      <c r="H734" s="130"/>
      <c r="J734" s="133">
        <v>534.87</v>
      </c>
      <c r="K734" s="133">
        <v>6.56</v>
      </c>
      <c r="L734" s="133">
        <v>3.15</v>
      </c>
      <c r="M734" s="133">
        <v>0.74</v>
      </c>
      <c r="N734" s="119">
        <f t="shared" si="36"/>
        <v>545.31999999999994</v>
      </c>
      <c r="O734" s="117">
        <f t="shared" si="37"/>
        <v>-11.948999999999955</v>
      </c>
      <c r="Q734" s="130"/>
      <c r="R734" s="133">
        <v>6.03</v>
      </c>
      <c r="S734" s="133">
        <v>7.0000000000000007E-2</v>
      </c>
      <c r="T734" s="133">
        <v>0.06</v>
      </c>
      <c r="U734" s="133">
        <v>0.01</v>
      </c>
      <c r="V734" s="119">
        <f t="shared" si="34"/>
        <v>6.17</v>
      </c>
    </row>
    <row r="735" spans="1:22" x14ac:dyDescent="0.2">
      <c r="A735" s="129" t="s">
        <v>194</v>
      </c>
      <c r="B735" s="129" t="s">
        <v>194</v>
      </c>
      <c r="C735" s="130">
        <v>44347.583339386576</v>
      </c>
      <c r="D735" s="130">
        <v>534.72299999999996</v>
      </c>
      <c r="E735" s="129" t="s">
        <v>195</v>
      </c>
      <c r="F735" s="129" t="s">
        <v>196</v>
      </c>
      <c r="G735" s="129" t="s">
        <v>198</v>
      </c>
      <c r="H735" s="130"/>
      <c r="J735" s="133">
        <v>536.4</v>
      </c>
      <c r="K735" s="133">
        <v>6.4</v>
      </c>
      <c r="L735" s="133">
        <v>3.15</v>
      </c>
      <c r="M735" s="133">
        <v>0.74</v>
      </c>
      <c r="N735" s="119">
        <f t="shared" si="36"/>
        <v>546.68999999999994</v>
      </c>
      <c r="O735" s="117">
        <f t="shared" si="37"/>
        <v>-11.966999999999985</v>
      </c>
      <c r="Q735" s="130"/>
      <c r="R735" s="133">
        <v>6.31</v>
      </c>
      <c r="S735" s="133">
        <v>7.0000000000000007E-2</v>
      </c>
      <c r="T735" s="133">
        <v>0.06</v>
      </c>
      <c r="U735" s="133">
        <v>0.01</v>
      </c>
      <c r="V735" s="119">
        <f t="shared" si="34"/>
        <v>6.4499999999999993</v>
      </c>
    </row>
    <row r="736" spans="1:22" x14ac:dyDescent="0.2">
      <c r="A736" s="129" t="s">
        <v>194</v>
      </c>
      <c r="B736" s="129" t="s">
        <v>194</v>
      </c>
      <c r="C736" s="130">
        <v>44347.62500605324</v>
      </c>
      <c r="D736" s="130">
        <v>543.18399999999997</v>
      </c>
      <c r="E736" s="129" t="s">
        <v>195</v>
      </c>
      <c r="F736" s="129" t="s">
        <v>196</v>
      </c>
      <c r="G736" s="129" t="s">
        <v>198</v>
      </c>
      <c r="H736" s="130"/>
      <c r="J736" s="133">
        <v>545.9</v>
      </c>
      <c r="K736" s="133">
        <v>6.39</v>
      </c>
      <c r="L736" s="133">
        <v>3.17</v>
      </c>
      <c r="M736" s="133">
        <v>0.75</v>
      </c>
      <c r="N736" s="119">
        <f t="shared" si="36"/>
        <v>556.20999999999992</v>
      </c>
      <c r="O736" s="117">
        <f t="shared" si="37"/>
        <v>-13.025999999999954</v>
      </c>
      <c r="Q736" s="130"/>
      <c r="R736" s="133">
        <v>6.52</v>
      </c>
      <c r="S736" s="133">
        <v>0.08</v>
      </c>
      <c r="T736" s="133">
        <v>0.06</v>
      </c>
      <c r="U736" s="133">
        <v>0.01</v>
      </c>
      <c r="V736" s="119">
        <f t="shared" si="34"/>
        <v>6.669999999999999</v>
      </c>
    </row>
    <row r="737" spans="1:22" x14ac:dyDescent="0.2">
      <c r="A737" s="129" t="s">
        <v>194</v>
      </c>
      <c r="B737" s="129" t="s">
        <v>194</v>
      </c>
      <c r="C737" s="130">
        <v>44347.666672719904</v>
      </c>
      <c r="D737" s="130">
        <v>562.52300000000002</v>
      </c>
      <c r="E737" s="129" t="s">
        <v>195</v>
      </c>
      <c r="F737" s="129" t="s">
        <v>196</v>
      </c>
      <c r="G737" s="129" t="s">
        <v>198</v>
      </c>
      <c r="H737" s="130"/>
      <c r="J737" s="133">
        <v>565.39</v>
      </c>
      <c r="K737" s="133">
        <v>6.6</v>
      </c>
      <c r="L737" s="133">
        <v>3.25</v>
      </c>
      <c r="M737" s="133">
        <v>0.75</v>
      </c>
      <c r="N737" s="119">
        <f t="shared" si="36"/>
        <v>575.99</v>
      </c>
      <c r="O737" s="117">
        <f t="shared" si="37"/>
        <v>-13.466999999999985</v>
      </c>
      <c r="Q737" s="130"/>
      <c r="R737" s="133">
        <v>6.92</v>
      </c>
      <c r="S737" s="133">
        <v>0.08</v>
      </c>
      <c r="T737" s="133">
        <v>0.06</v>
      </c>
      <c r="U737" s="133">
        <v>0.01</v>
      </c>
      <c r="V737" s="119">
        <f t="shared" si="34"/>
        <v>7.0699999999999994</v>
      </c>
    </row>
    <row r="738" spans="1:22" x14ac:dyDescent="0.2">
      <c r="A738" s="129" t="s">
        <v>194</v>
      </c>
      <c r="B738" s="129" t="s">
        <v>194</v>
      </c>
      <c r="C738" s="130">
        <v>44347.708339386576</v>
      </c>
      <c r="D738" s="130">
        <v>571.84699999999998</v>
      </c>
      <c r="E738" s="129" t="s">
        <v>195</v>
      </c>
      <c r="F738" s="129" t="s">
        <v>196</v>
      </c>
      <c r="G738" s="129" t="s">
        <v>198</v>
      </c>
      <c r="H738" s="130"/>
      <c r="J738" s="133">
        <v>574.64</v>
      </c>
      <c r="K738" s="133">
        <v>6.95</v>
      </c>
      <c r="L738" s="133">
        <v>3.19</v>
      </c>
      <c r="M738" s="133">
        <v>0.74</v>
      </c>
      <c r="N738" s="119">
        <f t="shared" si="36"/>
        <v>585.5200000000001</v>
      </c>
      <c r="O738" s="117">
        <f t="shared" si="37"/>
        <v>-13.673000000000116</v>
      </c>
      <c r="Q738" s="130"/>
      <c r="R738" s="133">
        <v>7.3</v>
      </c>
      <c r="S738" s="133">
        <v>0.09</v>
      </c>
      <c r="T738" s="133">
        <v>0.06</v>
      </c>
      <c r="U738" s="133">
        <v>0.01</v>
      </c>
      <c r="V738" s="119">
        <f t="shared" si="34"/>
        <v>7.4599999999999991</v>
      </c>
    </row>
    <row r="739" spans="1:22" x14ac:dyDescent="0.2">
      <c r="A739" s="129" t="s">
        <v>194</v>
      </c>
      <c r="B739" s="129" t="s">
        <v>194</v>
      </c>
      <c r="C739" s="130">
        <v>44347.75000605324</v>
      </c>
      <c r="D739" s="130">
        <v>584.55200000000002</v>
      </c>
      <c r="E739" s="129" t="s">
        <v>195</v>
      </c>
      <c r="F739" s="129" t="s">
        <v>196</v>
      </c>
      <c r="G739" s="129" t="s">
        <v>198</v>
      </c>
      <c r="H739" s="130"/>
      <c r="J739" s="133">
        <v>587.04</v>
      </c>
      <c r="K739" s="133">
        <v>7.15</v>
      </c>
      <c r="L739" s="133">
        <v>3.22</v>
      </c>
      <c r="M739" s="133">
        <v>0.74</v>
      </c>
      <c r="N739" s="119">
        <f t="shared" si="36"/>
        <v>598.15</v>
      </c>
      <c r="O739" s="117">
        <f t="shared" si="37"/>
        <v>-13.597999999999956</v>
      </c>
      <c r="Q739" s="130"/>
      <c r="R739" s="133">
        <v>7.71</v>
      </c>
      <c r="S739" s="133">
        <v>0.09</v>
      </c>
      <c r="T739" s="133">
        <v>0.06</v>
      </c>
      <c r="U739" s="133">
        <v>0.01</v>
      </c>
      <c r="V739" s="119">
        <f t="shared" si="34"/>
        <v>7.8699999999999992</v>
      </c>
    </row>
    <row r="740" spans="1:22" x14ac:dyDescent="0.2">
      <c r="A740" s="129" t="s">
        <v>194</v>
      </c>
      <c r="B740" s="129" t="s">
        <v>194</v>
      </c>
      <c r="C740" s="130">
        <v>44347.791672719904</v>
      </c>
      <c r="D740" s="130">
        <v>584.19399999999996</v>
      </c>
      <c r="E740" s="129" t="s">
        <v>195</v>
      </c>
      <c r="F740" s="129" t="s">
        <v>196</v>
      </c>
      <c r="G740" s="129" t="s">
        <v>198</v>
      </c>
      <c r="H740" s="130"/>
      <c r="J740" s="133">
        <v>586.21</v>
      </c>
      <c r="K740" s="133">
        <v>7.23</v>
      </c>
      <c r="L740" s="133">
        <v>3.1</v>
      </c>
      <c r="M740" s="133">
        <v>0.75</v>
      </c>
      <c r="N740" s="119">
        <f t="shared" si="36"/>
        <v>597.29000000000008</v>
      </c>
      <c r="O740" s="117">
        <f t="shared" si="37"/>
        <v>-13.096000000000117</v>
      </c>
      <c r="Q740" s="130"/>
      <c r="R740" s="133">
        <v>7.79</v>
      </c>
      <c r="S740" s="133">
        <v>0.1</v>
      </c>
      <c r="T740" s="133">
        <v>0.06</v>
      </c>
      <c r="U740" s="133">
        <v>0.01</v>
      </c>
      <c r="V740" s="119">
        <f t="shared" si="34"/>
        <v>7.9599999999999991</v>
      </c>
    </row>
    <row r="741" spans="1:22" x14ac:dyDescent="0.2">
      <c r="A741" s="129" t="s">
        <v>194</v>
      </c>
      <c r="B741" s="129" t="s">
        <v>194</v>
      </c>
      <c r="C741" s="130">
        <v>44347.833339386576</v>
      </c>
      <c r="D741" s="130">
        <v>575.73299999999995</v>
      </c>
      <c r="E741" s="129" t="s">
        <v>195</v>
      </c>
      <c r="F741" s="129" t="s">
        <v>196</v>
      </c>
      <c r="G741" s="129" t="s">
        <v>198</v>
      </c>
      <c r="H741" s="130"/>
      <c r="J741" s="133">
        <v>576.49</v>
      </c>
      <c r="K741" s="133">
        <v>7.32</v>
      </c>
      <c r="L741" s="133">
        <v>3.09</v>
      </c>
      <c r="M741" s="133">
        <v>0.75</v>
      </c>
      <c r="N741" s="119">
        <f t="shared" si="36"/>
        <v>587.65000000000009</v>
      </c>
      <c r="O741" s="117">
        <f t="shared" si="37"/>
        <v>-11.917000000000144</v>
      </c>
      <c r="Q741" s="130"/>
      <c r="R741" s="133">
        <v>7.6</v>
      </c>
      <c r="S741" s="133">
        <v>0.1</v>
      </c>
      <c r="T741" s="133">
        <v>0.06</v>
      </c>
      <c r="U741" s="133">
        <v>0.01</v>
      </c>
      <c r="V741" s="119">
        <f t="shared" si="34"/>
        <v>7.7699999999999987</v>
      </c>
    </row>
    <row r="742" spans="1:22" x14ac:dyDescent="0.2">
      <c r="A742" s="129" t="s">
        <v>194</v>
      </c>
      <c r="B742" s="129" t="s">
        <v>194</v>
      </c>
      <c r="C742" s="130">
        <v>44347.87500605324</v>
      </c>
      <c r="D742" s="130">
        <v>572.096</v>
      </c>
      <c r="E742" s="129" t="s">
        <v>195</v>
      </c>
      <c r="F742" s="129" t="s">
        <v>196</v>
      </c>
      <c r="G742" s="129" t="s">
        <v>198</v>
      </c>
      <c r="H742" s="130"/>
      <c r="J742" s="133">
        <v>572.51</v>
      </c>
      <c r="K742" s="133">
        <v>7.22</v>
      </c>
      <c r="L742" s="133">
        <v>3.27</v>
      </c>
      <c r="M742" s="133">
        <v>0.74</v>
      </c>
      <c r="N742" s="119">
        <f t="shared" si="36"/>
        <v>583.74</v>
      </c>
      <c r="O742" s="117">
        <f t="shared" si="37"/>
        <v>-11.644000000000005</v>
      </c>
      <c r="Q742" s="130"/>
      <c r="R742" s="133">
        <v>7.6</v>
      </c>
      <c r="S742" s="133">
        <v>0.1</v>
      </c>
      <c r="T742" s="133">
        <v>7.0000000000000007E-2</v>
      </c>
      <c r="U742" s="133">
        <v>0.01</v>
      </c>
      <c r="V742" s="119">
        <f t="shared" si="34"/>
        <v>7.7799999999999994</v>
      </c>
    </row>
    <row r="743" spans="1:22" x14ac:dyDescent="0.2">
      <c r="A743" s="129" t="s">
        <v>194</v>
      </c>
      <c r="B743" s="129" t="s">
        <v>194</v>
      </c>
      <c r="C743" s="130">
        <v>44347.916672719904</v>
      </c>
      <c r="D743" s="130">
        <v>573.14300000000003</v>
      </c>
      <c r="E743" s="129" t="s">
        <v>195</v>
      </c>
      <c r="F743" s="129" t="s">
        <v>196</v>
      </c>
      <c r="G743" s="129" t="s">
        <v>198</v>
      </c>
      <c r="H743" s="130"/>
      <c r="J743" s="133">
        <v>573.29999999999995</v>
      </c>
      <c r="K743" s="133">
        <v>7.37</v>
      </c>
      <c r="L743" s="133">
        <v>3.33</v>
      </c>
      <c r="M743" s="133">
        <v>0.75</v>
      </c>
      <c r="N743" s="119">
        <f t="shared" si="36"/>
        <v>584.75</v>
      </c>
      <c r="O743" s="117">
        <f t="shared" si="37"/>
        <v>-11.606999999999971</v>
      </c>
      <c r="Q743" s="130"/>
      <c r="R743" s="133">
        <v>7.69</v>
      </c>
      <c r="S743" s="133">
        <v>0.1</v>
      </c>
      <c r="T743" s="133">
        <v>7.0000000000000007E-2</v>
      </c>
      <c r="U743" s="133">
        <v>0.01</v>
      </c>
      <c r="V743" s="119">
        <f t="shared" si="34"/>
        <v>7.87</v>
      </c>
    </row>
    <row r="744" spans="1:22" x14ac:dyDescent="0.2">
      <c r="A744" s="129" t="s">
        <v>194</v>
      </c>
      <c r="B744" s="129" t="s">
        <v>194</v>
      </c>
      <c r="C744" s="130">
        <v>44347.958339386576</v>
      </c>
      <c r="D744" s="130">
        <v>548.16700000000003</v>
      </c>
      <c r="E744" s="129" t="s">
        <v>195</v>
      </c>
      <c r="F744" s="129" t="s">
        <v>196</v>
      </c>
      <c r="G744" s="129" t="s">
        <v>198</v>
      </c>
      <c r="H744" s="130"/>
      <c r="J744" s="133">
        <v>535.07000000000005</v>
      </c>
      <c r="K744" s="133">
        <v>6.66</v>
      </c>
      <c r="L744" s="133">
        <v>3.27</v>
      </c>
      <c r="M744" s="133">
        <v>0.76</v>
      </c>
      <c r="N744" s="119">
        <f t="shared" si="36"/>
        <v>545.76</v>
      </c>
      <c r="O744" s="117">
        <f t="shared" si="37"/>
        <v>2.4070000000000391</v>
      </c>
      <c r="Q744" s="130"/>
      <c r="R744" s="133">
        <v>6.94</v>
      </c>
      <c r="S744" s="133">
        <v>0.09</v>
      </c>
      <c r="T744" s="133">
        <v>0.06</v>
      </c>
      <c r="U744" s="133">
        <v>0.01</v>
      </c>
      <c r="V744" s="119">
        <f t="shared" si="34"/>
        <v>7.1</v>
      </c>
    </row>
    <row r="745" spans="1:22" x14ac:dyDescent="0.2">
      <c r="A745" s="129" t="s">
        <v>194</v>
      </c>
      <c r="B745" s="129" t="s">
        <v>194</v>
      </c>
      <c r="C745" s="130">
        <v>44348.00000605324</v>
      </c>
      <c r="D745" s="130">
        <v>511.22399999999999</v>
      </c>
      <c r="E745" s="129" t="s">
        <v>195</v>
      </c>
      <c r="F745" s="129" t="s">
        <v>196</v>
      </c>
      <c r="G745" s="129" t="s">
        <v>198</v>
      </c>
      <c r="H745" s="130"/>
      <c r="J745" s="133">
        <v>512.23</v>
      </c>
      <c r="K745" s="133">
        <v>5.76</v>
      </c>
      <c r="L745" s="133">
        <v>3.24</v>
      </c>
      <c r="M745" s="133">
        <v>0.77</v>
      </c>
      <c r="N745" s="119">
        <f t="shared" si="36"/>
        <v>522</v>
      </c>
      <c r="O745" s="117">
        <f t="shared" si="37"/>
        <v>-10.77600000000001</v>
      </c>
      <c r="Q745" s="130"/>
      <c r="R745" s="133">
        <v>6.32</v>
      </c>
      <c r="S745" s="133">
        <v>7.0000000000000007E-2</v>
      </c>
      <c r="T745" s="133">
        <v>0.06</v>
      </c>
      <c r="U745" s="133">
        <v>0.01</v>
      </c>
      <c r="V745" s="119">
        <f t="shared" si="34"/>
        <v>6.46</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F29" sqref="F29"/>
    </sheetView>
  </sheetViews>
  <sheetFormatPr defaultColWidth="9.140625" defaultRowHeight="12.75" x14ac:dyDescent="0.2"/>
  <cols>
    <col min="1" max="1" width="19.28515625" style="1" bestFit="1" customWidth="1"/>
    <col min="2" max="2" width="11" style="215"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33" bestFit="1" customWidth="1"/>
    <col min="12" max="12" width="15" style="1" bestFit="1" customWidth="1"/>
    <col min="13" max="16384" width="9.140625" style="1"/>
  </cols>
  <sheetData>
    <row r="1" spans="1:11" x14ac:dyDescent="0.2">
      <c r="A1" s="64" t="s">
        <v>71</v>
      </c>
    </row>
    <row r="2" spans="1:11" x14ac:dyDescent="0.2">
      <c r="A2" s="52"/>
    </row>
    <row r="3" spans="1:11" s="62" customFormat="1" x14ac:dyDescent="0.2">
      <c r="A3" s="62" t="s">
        <v>72</v>
      </c>
      <c r="B3" s="259" t="s">
        <v>73</v>
      </c>
      <c r="C3" s="62" t="s">
        <v>74</v>
      </c>
      <c r="D3" s="62" t="s">
        <v>25</v>
      </c>
      <c r="E3" s="62" t="s">
        <v>75</v>
      </c>
      <c r="F3" s="64" t="s">
        <v>184</v>
      </c>
      <c r="G3" s="62" t="s">
        <v>76</v>
      </c>
      <c r="H3" s="62" t="s">
        <v>160</v>
      </c>
      <c r="I3" s="62" t="s">
        <v>77</v>
      </c>
      <c r="J3" s="62" t="s">
        <v>205</v>
      </c>
    </row>
    <row r="4" spans="1:11" x14ac:dyDescent="0.2">
      <c r="A4" s="133"/>
      <c r="C4" s="127"/>
      <c r="D4" s="127"/>
      <c r="E4" s="133"/>
      <c r="G4" s="133"/>
      <c r="H4" s="133"/>
      <c r="I4" s="133"/>
      <c r="J4" s="194"/>
    </row>
    <row r="5" spans="1:11" x14ac:dyDescent="0.2">
      <c r="A5" s="133" t="s">
        <v>182</v>
      </c>
      <c r="B5" s="260" t="s">
        <v>206</v>
      </c>
      <c r="C5" s="238"/>
      <c r="D5" s="238"/>
      <c r="F5" s="127"/>
      <c r="G5" s="133"/>
      <c r="H5" s="133"/>
      <c r="I5" s="263">
        <f>H5*G5</f>
        <v>0</v>
      </c>
      <c r="J5" s="256">
        <f>I5/2</f>
        <v>0</v>
      </c>
    </row>
    <row r="6" spans="1:11" x14ac:dyDescent="0.2">
      <c r="A6" s="61" t="s">
        <v>18</v>
      </c>
      <c r="B6" s="133" t="s">
        <v>183</v>
      </c>
      <c r="C6" s="127">
        <v>44295.853472222225</v>
      </c>
      <c r="D6" s="127">
        <v>44352.625</v>
      </c>
      <c r="E6" s="133" t="s">
        <v>207</v>
      </c>
      <c r="F6" s="133" t="s">
        <v>208</v>
      </c>
      <c r="G6" s="133">
        <v>744</v>
      </c>
      <c r="H6" s="133">
        <v>770</v>
      </c>
      <c r="I6" s="263">
        <f>H6*G6</f>
        <v>572880</v>
      </c>
      <c r="J6" s="256">
        <f>I6/2</f>
        <v>286440</v>
      </c>
    </row>
    <row r="7" spans="1:11" x14ac:dyDescent="0.2">
      <c r="B7" s="218"/>
      <c r="C7" s="127"/>
      <c r="D7" s="127"/>
      <c r="E7" s="228"/>
      <c r="F7" s="49"/>
      <c r="G7" s="133"/>
      <c r="H7" s="133"/>
      <c r="I7" s="263">
        <f>H7*G7</f>
        <v>0</v>
      </c>
      <c r="J7" s="128">
        <f t="shared" ref="J7:J10" si="0">I7/2</f>
        <v>0</v>
      </c>
      <c r="K7" s="128"/>
    </row>
    <row r="8" spans="1:11" x14ac:dyDescent="0.2">
      <c r="B8" s="220"/>
      <c r="F8" s="133"/>
      <c r="G8" s="134"/>
      <c r="H8" s="134"/>
      <c r="I8" s="263">
        <f t="shared" ref="I8:I10" si="1">H8*G8</f>
        <v>0</v>
      </c>
      <c r="J8" s="128">
        <f t="shared" si="0"/>
        <v>0</v>
      </c>
      <c r="K8" s="128"/>
    </row>
    <row r="9" spans="1:11" x14ac:dyDescent="0.2">
      <c r="A9" s="2" t="s">
        <v>19</v>
      </c>
      <c r="B9" s="260" t="s">
        <v>206</v>
      </c>
      <c r="C9" s="225"/>
      <c r="D9" s="225"/>
      <c r="F9" s="133"/>
      <c r="G9" s="133"/>
      <c r="H9" s="134"/>
      <c r="I9" s="263">
        <f t="shared" si="1"/>
        <v>0</v>
      </c>
      <c r="J9" s="128">
        <f t="shared" si="0"/>
        <v>0</v>
      </c>
      <c r="K9" s="128"/>
    </row>
    <row r="10" spans="1:11" s="133" customFormat="1" x14ac:dyDescent="0.2">
      <c r="A10" s="2"/>
      <c r="B10" s="218"/>
      <c r="C10" s="225"/>
      <c r="D10" s="225"/>
      <c r="E10" s="61"/>
      <c r="H10" s="134"/>
      <c r="I10" s="263">
        <f t="shared" si="1"/>
        <v>0</v>
      </c>
      <c r="J10" s="128">
        <f t="shared" si="0"/>
        <v>0</v>
      </c>
      <c r="K10" s="128">
        <f>SUM(J7:J10)</f>
        <v>0</v>
      </c>
    </row>
    <row r="11" spans="1:11" s="133" customFormat="1" x14ac:dyDescent="0.2">
      <c r="A11" s="2"/>
      <c r="B11" s="218"/>
      <c r="C11" s="225"/>
      <c r="D11" s="225"/>
      <c r="E11" s="61"/>
      <c r="H11" s="134"/>
      <c r="I11" s="224"/>
      <c r="J11" s="128"/>
    </row>
    <row r="12" spans="1:11" s="133" customFormat="1" x14ac:dyDescent="0.2">
      <c r="A12" s="2"/>
      <c r="B12" s="218"/>
      <c r="C12" s="225"/>
      <c r="D12" s="225"/>
      <c r="E12" s="61"/>
      <c r="H12" s="134"/>
      <c r="I12" s="224"/>
      <c r="J12" s="128"/>
    </row>
    <row r="13" spans="1:11" s="123" customFormat="1" x14ac:dyDescent="0.2">
      <c r="A13" s="61"/>
      <c r="B13" s="221"/>
      <c r="C13" s="217"/>
      <c r="D13" s="257">
        <v>295</v>
      </c>
      <c r="E13" s="258">
        <v>385</v>
      </c>
      <c r="F13" s="258">
        <v>395</v>
      </c>
      <c r="G13" s="134"/>
      <c r="H13" s="134"/>
      <c r="I13" s="134"/>
      <c r="J13" s="134"/>
      <c r="K13" s="133"/>
    </row>
    <row r="14" spans="1:11" s="134" customFormat="1" x14ac:dyDescent="0.2">
      <c r="B14" s="219"/>
      <c r="D14" s="264">
        <f>SUM(D17:D763)</f>
        <v>0</v>
      </c>
      <c r="E14" s="264">
        <f>SUM(E17:E763)</f>
        <v>286440</v>
      </c>
      <c r="F14" s="264">
        <f>SUM(F17:F763)</f>
        <v>0</v>
      </c>
      <c r="K14" s="133"/>
    </row>
    <row r="15" spans="1:11" s="49" customFormat="1" x14ac:dyDescent="0.2">
      <c r="B15" s="219"/>
      <c r="C15" s="56"/>
      <c r="D15" s="134"/>
      <c r="H15" s="124"/>
      <c r="I15" s="125"/>
      <c r="K15" s="262">
        <f>SUM(J12:J15)</f>
        <v>0</v>
      </c>
    </row>
    <row r="16" spans="1:11" s="49" customFormat="1" x14ac:dyDescent="0.2">
      <c r="B16" s="219"/>
      <c r="C16" s="56" t="s">
        <v>193</v>
      </c>
      <c r="D16" s="231" t="s">
        <v>20</v>
      </c>
      <c r="E16" s="261" t="s">
        <v>189</v>
      </c>
      <c r="F16" s="260" t="s">
        <v>190</v>
      </c>
      <c r="I16" s="125"/>
      <c r="K16" s="123"/>
    </row>
    <row r="17" spans="1:16" x14ac:dyDescent="0.2">
      <c r="B17" s="222"/>
      <c r="C17" s="227">
        <v>44317</v>
      </c>
      <c r="D17" s="229"/>
      <c r="H17" s="1" t="s">
        <v>166</v>
      </c>
      <c r="I17" s="1" t="s">
        <v>167</v>
      </c>
      <c r="K17" s="134"/>
    </row>
    <row r="18" spans="1:16" s="49" customFormat="1" x14ac:dyDescent="0.2">
      <c r="B18" s="222"/>
      <c r="C18" s="227">
        <f>C17+1/24</f>
        <v>44317.041666666664</v>
      </c>
      <c r="D18" s="229"/>
      <c r="E18" s="133">
        <v>385</v>
      </c>
      <c r="H18" s="134">
        <v>385</v>
      </c>
      <c r="I18" s="328">
        <f>SUM(I6:I8)/2</f>
        <v>286440</v>
      </c>
      <c r="J18" s="61" t="s">
        <v>93</v>
      </c>
      <c r="K18" s="134"/>
    </row>
    <row r="19" spans="1:16" x14ac:dyDescent="0.2">
      <c r="B19" s="222"/>
      <c r="C19" s="227">
        <f t="shared" ref="C19:C82" si="2">C18+1/24</f>
        <v>44317.083333333328</v>
      </c>
      <c r="D19" s="229"/>
      <c r="E19" s="133">
        <v>385</v>
      </c>
      <c r="H19" s="134">
        <v>395</v>
      </c>
      <c r="I19" s="328">
        <f>SUM(I9)/2</f>
        <v>0</v>
      </c>
      <c r="J19" s="61" t="s">
        <v>89</v>
      </c>
      <c r="K19" s="134"/>
      <c r="L19" s="49"/>
    </row>
    <row r="20" spans="1:16" x14ac:dyDescent="0.2">
      <c r="C20" s="227">
        <f t="shared" si="2"/>
        <v>44317.124999999993</v>
      </c>
      <c r="D20" s="229"/>
      <c r="E20" s="133">
        <v>385</v>
      </c>
      <c r="H20" s="134">
        <v>280</v>
      </c>
      <c r="I20" s="328">
        <f>H20*G5</f>
        <v>0</v>
      </c>
      <c r="J20" s="61" t="s">
        <v>165</v>
      </c>
    </row>
    <row r="21" spans="1:16" x14ac:dyDescent="0.2">
      <c r="C21" s="227">
        <f t="shared" si="2"/>
        <v>44317.166666666657</v>
      </c>
      <c r="D21" s="229"/>
      <c r="E21" s="133">
        <v>385</v>
      </c>
      <c r="K21" s="134"/>
    </row>
    <row r="22" spans="1:16" x14ac:dyDescent="0.2">
      <c r="A22" s="61"/>
      <c r="C22" s="227">
        <f t="shared" si="2"/>
        <v>44317.208333333321</v>
      </c>
      <c r="D22" s="229"/>
      <c r="E22" s="133">
        <v>385</v>
      </c>
      <c r="K22" s="61"/>
    </row>
    <row r="23" spans="1:16" x14ac:dyDescent="0.2">
      <c r="C23" s="227">
        <f t="shared" si="2"/>
        <v>44317.249999999985</v>
      </c>
      <c r="D23" s="229"/>
      <c r="E23" s="133">
        <v>385</v>
      </c>
    </row>
    <row r="24" spans="1:16" x14ac:dyDescent="0.2">
      <c r="C24" s="227">
        <f t="shared" si="2"/>
        <v>44317.29166666665</v>
      </c>
      <c r="D24" s="229"/>
      <c r="E24" s="133">
        <v>385</v>
      </c>
    </row>
    <row r="25" spans="1:16" x14ac:dyDescent="0.2">
      <c r="C25" s="227">
        <f t="shared" si="2"/>
        <v>44317.333333333314</v>
      </c>
      <c r="D25" s="229"/>
      <c r="E25" s="133">
        <v>385</v>
      </c>
    </row>
    <row r="26" spans="1:16" x14ac:dyDescent="0.2">
      <c r="C26" s="227">
        <f t="shared" si="2"/>
        <v>44317.374999999978</v>
      </c>
      <c r="D26" s="229"/>
      <c r="E26" s="133">
        <v>385</v>
      </c>
    </row>
    <row r="27" spans="1:16" x14ac:dyDescent="0.2">
      <c r="C27" s="227">
        <f t="shared" si="2"/>
        <v>44317.416666666642</v>
      </c>
      <c r="D27" s="229"/>
      <c r="E27" s="133">
        <v>385</v>
      </c>
    </row>
    <row r="28" spans="1:16" x14ac:dyDescent="0.2">
      <c r="A28" s="133"/>
      <c r="C28" s="227">
        <f t="shared" si="2"/>
        <v>44317.458333333307</v>
      </c>
      <c r="D28" s="229"/>
      <c r="E28" s="133">
        <v>385</v>
      </c>
      <c r="F28" s="133"/>
      <c r="G28" s="133"/>
      <c r="H28" s="133"/>
      <c r="I28" s="133"/>
      <c r="J28" s="133"/>
      <c r="L28" s="133"/>
      <c r="M28" s="133"/>
      <c r="N28" s="133"/>
      <c r="O28" s="133"/>
      <c r="P28" s="133"/>
    </row>
    <row r="29" spans="1:16" x14ac:dyDescent="0.2">
      <c r="A29" s="133"/>
      <c r="C29" s="227">
        <f t="shared" si="2"/>
        <v>44317.499999999971</v>
      </c>
      <c r="D29" s="229"/>
      <c r="E29" s="133">
        <v>385</v>
      </c>
      <c r="F29" s="133"/>
      <c r="G29" s="127"/>
      <c r="H29" s="127"/>
      <c r="I29" s="133"/>
      <c r="J29" s="133"/>
      <c r="L29" s="133"/>
      <c r="M29" s="133"/>
      <c r="N29" s="133"/>
      <c r="O29" s="133"/>
      <c r="P29" s="133"/>
    </row>
    <row r="30" spans="1:16" x14ac:dyDescent="0.2">
      <c r="A30" s="133"/>
      <c r="C30" s="227">
        <f t="shared" si="2"/>
        <v>44317.541666666635</v>
      </c>
      <c r="D30" s="229"/>
      <c r="E30" s="133">
        <v>385</v>
      </c>
      <c r="F30" s="133"/>
      <c r="G30" s="127"/>
      <c r="H30" s="127"/>
      <c r="I30" s="133"/>
      <c r="J30" s="133"/>
      <c r="L30" s="133"/>
      <c r="M30" s="133"/>
      <c r="N30" s="133"/>
      <c r="O30" s="133"/>
      <c r="P30" s="133"/>
    </row>
    <row r="31" spans="1:16" x14ac:dyDescent="0.2">
      <c r="A31" s="133"/>
      <c r="C31" s="227">
        <f t="shared" si="2"/>
        <v>44317.583333333299</v>
      </c>
      <c r="D31" s="229"/>
      <c r="E31" s="133">
        <v>385</v>
      </c>
      <c r="F31" s="133"/>
      <c r="G31" s="127"/>
      <c r="H31" s="127"/>
      <c r="I31" s="133"/>
      <c r="J31" s="133"/>
      <c r="L31" s="133"/>
      <c r="M31" s="133"/>
      <c r="N31" s="133"/>
      <c r="O31" s="133"/>
      <c r="P31" s="133"/>
    </row>
    <row r="32" spans="1:16" x14ac:dyDescent="0.2">
      <c r="A32" s="133"/>
      <c r="C32" s="227">
        <f t="shared" si="2"/>
        <v>44317.624999999964</v>
      </c>
      <c r="D32" s="229"/>
      <c r="E32" s="133">
        <v>385</v>
      </c>
      <c r="F32" s="133"/>
      <c r="G32" s="127"/>
      <c r="H32" s="127"/>
      <c r="I32" s="133"/>
      <c r="J32" s="133"/>
      <c r="L32" s="133"/>
      <c r="M32" s="133"/>
      <c r="N32" s="133"/>
      <c r="O32" s="133"/>
      <c r="P32" s="133"/>
    </row>
    <row r="33" spans="1:16" x14ac:dyDescent="0.2">
      <c r="A33" s="133"/>
      <c r="C33" s="227">
        <f t="shared" si="2"/>
        <v>44317.666666666628</v>
      </c>
      <c r="D33" s="229"/>
      <c r="E33" s="133">
        <v>385</v>
      </c>
      <c r="F33" s="133"/>
      <c r="G33" s="127"/>
      <c r="H33" s="127"/>
      <c r="I33" s="133"/>
      <c r="J33" s="133"/>
      <c r="L33" s="133"/>
      <c r="M33" s="133"/>
      <c r="N33" s="133"/>
      <c r="O33" s="133"/>
      <c r="P33" s="133"/>
    </row>
    <row r="34" spans="1:16" x14ac:dyDescent="0.2">
      <c r="A34" s="133"/>
      <c r="C34" s="227">
        <f t="shared" si="2"/>
        <v>44317.708333333292</v>
      </c>
      <c r="D34" s="229"/>
      <c r="E34" s="133">
        <v>385</v>
      </c>
      <c r="F34" s="133"/>
      <c r="G34" s="127"/>
      <c r="H34" s="127"/>
      <c r="I34" s="133"/>
      <c r="J34" s="133"/>
      <c r="L34" s="133"/>
      <c r="M34" s="133"/>
      <c r="N34" s="133"/>
      <c r="O34" s="133"/>
      <c r="P34" s="133"/>
    </row>
    <row r="35" spans="1:16" x14ac:dyDescent="0.2">
      <c r="A35" s="133"/>
      <c r="C35" s="227">
        <f t="shared" si="2"/>
        <v>44317.749999999956</v>
      </c>
      <c r="D35" s="229"/>
      <c r="E35" s="133">
        <v>385</v>
      </c>
      <c r="F35" s="133"/>
      <c r="G35" s="127"/>
      <c r="H35" s="127"/>
      <c r="I35" s="133"/>
      <c r="J35" s="133"/>
      <c r="L35" s="133"/>
      <c r="M35" s="133"/>
      <c r="N35" s="133"/>
      <c r="O35" s="133"/>
      <c r="P35" s="133"/>
    </row>
    <row r="36" spans="1:16" x14ac:dyDescent="0.2">
      <c r="A36" s="133"/>
      <c r="C36" s="227">
        <f t="shared" si="2"/>
        <v>44317.791666666621</v>
      </c>
      <c r="D36" s="229"/>
      <c r="E36" s="133">
        <v>385</v>
      </c>
      <c r="F36" s="133"/>
      <c r="G36" s="127"/>
      <c r="I36" s="133"/>
      <c r="J36" s="133"/>
      <c r="L36" s="133"/>
      <c r="M36" s="133"/>
      <c r="N36" s="133"/>
      <c r="O36" s="133"/>
      <c r="P36" s="133"/>
    </row>
    <row r="37" spans="1:16" x14ac:dyDescent="0.2">
      <c r="A37" s="133"/>
      <c r="C37" s="227">
        <f t="shared" si="2"/>
        <v>44317.833333333285</v>
      </c>
      <c r="D37" s="229"/>
      <c r="E37" s="133">
        <v>385</v>
      </c>
      <c r="F37" s="133"/>
      <c r="G37" s="127"/>
      <c r="I37" s="133"/>
      <c r="J37" s="133"/>
      <c r="L37" s="133"/>
      <c r="M37" s="133"/>
      <c r="N37" s="133"/>
      <c r="O37" s="133"/>
      <c r="P37" s="133"/>
    </row>
    <row r="38" spans="1:16" x14ac:dyDescent="0.2">
      <c r="A38" s="133"/>
      <c r="C38" s="227">
        <f t="shared" si="2"/>
        <v>44317.874999999949</v>
      </c>
      <c r="D38" s="229"/>
      <c r="E38" s="133">
        <v>385</v>
      </c>
      <c r="F38" s="133"/>
      <c r="G38" s="127"/>
      <c r="H38" s="127"/>
      <c r="I38" s="133"/>
      <c r="J38" s="133"/>
      <c r="L38" s="133"/>
      <c r="M38" s="133"/>
      <c r="N38" s="133"/>
      <c r="O38" s="133"/>
      <c r="P38" s="133"/>
    </row>
    <row r="39" spans="1:16" x14ac:dyDescent="0.2">
      <c r="A39" s="133"/>
      <c r="C39" s="227">
        <f t="shared" si="2"/>
        <v>44317.916666666613</v>
      </c>
      <c r="D39" s="229"/>
      <c r="E39" s="133">
        <v>385</v>
      </c>
      <c r="F39" s="133"/>
      <c r="G39" s="127"/>
      <c r="H39" s="127"/>
      <c r="I39" s="133"/>
      <c r="J39" s="133"/>
      <c r="L39" s="133"/>
      <c r="M39" s="133"/>
      <c r="N39" s="133"/>
      <c r="O39" s="133"/>
      <c r="P39" s="133"/>
    </row>
    <row r="40" spans="1:16" x14ac:dyDescent="0.2">
      <c r="A40" s="133"/>
      <c r="C40" s="227">
        <f t="shared" si="2"/>
        <v>44317.958333333278</v>
      </c>
      <c r="D40" s="229"/>
      <c r="E40" s="133">
        <v>385</v>
      </c>
      <c r="F40" s="133"/>
      <c r="G40" s="127"/>
      <c r="H40" s="127"/>
      <c r="I40" s="133"/>
      <c r="J40" s="133"/>
      <c r="L40" s="133"/>
      <c r="M40" s="133"/>
      <c r="N40" s="133"/>
      <c r="O40" s="133"/>
      <c r="P40" s="133"/>
    </row>
    <row r="41" spans="1:16" x14ac:dyDescent="0.2">
      <c r="A41" s="133"/>
      <c r="C41" s="227">
        <f t="shared" si="2"/>
        <v>44317.999999999942</v>
      </c>
      <c r="D41" s="229"/>
      <c r="E41" s="133">
        <v>385</v>
      </c>
      <c r="F41" s="133"/>
      <c r="G41" s="127"/>
      <c r="H41" s="127"/>
      <c r="I41" s="133"/>
      <c r="J41" s="133"/>
      <c r="L41" s="133"/>
      <c r="M41" s="133"/>
      <c r="N41" s="133"/>
      <c r="O41" s="133"/>
      <c r="P41" s="133"/>
    </row>
    <row r="42" spans="1:16" x14ac:dyDescent="0.2">
      <c r="A42" s="133"/>
      <c r="C42" s="227">
        <f t="shared" si="2"/>
        <v>44318.041666666606</v>
      </c>
      <c r="D42" s="229"/>
      <c r="E42" s="133">
        <v>385</v>
      </c>
      <c r="F42" s="133"/>
      <c r="G42" s="127"/>
      <c r="H42" s="127"/>
      <c r="I42" s="133"/>
      <c r="J42" s="133"/>
      <c r="L42" s="133"/>
      <c r="M42" s="133"/>
      <c r="N42" s="133"/>
      <c r="O42" s="133"/>
      <c r="P42" s="133"/>
    </row>
    <row r="43" spans="1:16" x14ac:dyDescent="0.2">
      <c r="A43" s="133"/>
      <c r="C43" s="227">
        <f t="shared" si="2"/>
        <v>44318.08333333327</v>
      </c>
      <c r="D43" s="229"/>
      <c r="E43" s="133">
        <v>385</v>
      </c>
      <c r="F43" s="133"/>
      <c r="G43" s="127"/>
      <c r="H43" s="127"/>
      <c r="I43" s="133"/>
      <c r="J43" s="133"/>
      <c r="L43" s="133"/>
      <c r="M43" s="133"/>
      <c r="N43" s="133"/>
      <c r="O43" s="133"/>
      <c r="P43" s="133"/>
    </row>
    <row r="44" spans="1:16" x14ac:dyDescent="0.2">
      <c r="A44" s="133"/>
      <c r="C44" s="227">
        <f t="shared" si="2"/>
        <v>44318.124999999935</v>
      </c>
      <c r="D44" s="229"/>
      <c r="E44" s="133">
        <v>385</v>
      </c>
      <c r="F44" s="133"/>
      <c r="G44" s="127"/>
      <c r="H44" s="127"/>
      <c r="I44" s="133"/>
      <c r="J44" s="133"/>
      <c r="L44" s="133"/>
      <c r="M44" s="133"/>
      <c r="N44" s="133"/>
      <c r="O44" s="133"/>
      <c r="P44" s="133"/>
    </row>
    <row r="45" spans="1:16" x14ac:dyDescent="0.2">
      <c r="A45" s="133"/>
      <c r="C45" s="227">
        <f t="shared" si="2"/>
        <v>44318.166666666599</v>
      </c>
      <c r="D45" s="229"/>
      <c r="E45" s="133">
        <v>385</v>
      </c>
      <c r="F45" s="133"/>
      <c r="G45" s="127"/>
      <c r="H45" s="127"/>
      <c r="I45" s="133"/>
      <c r="J45" s="133"/>
      <c r="L45" s="133"/>
      <c r="M45" s="133"/>
      <c r="N45" s="133"/>
      <c r="O45" s="133"/>
      <c r="P45" s="133"/>
    </row>
    <row r="46" spans="1:16" x14ac:dyDescent="0.2">
      <c r="A46" s="133"/>
      <c r="C46" s="227">
        <f t="shared" si="2"/>
        <v>44318.208333333263</v>
      </c>
      <c r="D46" s="229"/>
      <c r="E46" s="133">
        <v>385</v>
      </c>
      <c r="F46" s="133"/>
      <c r="G46" s="127"/>
      <c r="H46" s="127"/>
      <c r="I46" s="133"/>
      <c r="J46" s="133"/>
      <c r="L46" s="133"/>
      <c r="M46" s="133"/>
      <c r="N46" s="133"/>
      <c r="O46" s="133"/>
      <c r="P46" s="133"/>
    </row>
    <row r="47" spans="1:16" x14ac:dyDescent="0.2">
      <c r="A47" s="133"/>
      <c r="C47" s="227">
        <f t="shared" si="2"/>
        <v>44318.249999999927</v>
      </c>
      <c r="D47" s="229"/>
      <c r="E47" s="133">
        <v>385</v>
      </c>
      <c r="F47" s="133"/>
      <c r="G47" s="127"/>
      <c r="H47" s="127"/>
      <c r="I47" s="133"/>
      <c r="J47" s="133"/>
      <c r="L47" s="133"/>
      <c r="M47" s="133"/>
      <c r="N47" s="133"/>
      <c r="O47" s="133"/>
      <c r="P47" s="133"/>
    </row>
    <row r="48" spans="1:16" x14ac:dyDescent="0.2">
      <c r="A48" s="133"/>
      <c r="C48" s="227">
        <f t="shared" si="2"/>
        <v>44318.291666666591</v>
      </c>
      <c r="D48" s="229"/>
      <c r="E48" s="133">
        <v>385</v>
      </c>
      <c r="F48" s="133"/>
      <c r="G48" s="127"/>
      <c r="H48" s="127"/>
      <c r="I48" s="133"/>
      <c r="J48" s="133"/>
      <c r="L48" s="133"/>
      <c r="M48" s="133"/>
      <c r="N48" s="133"/>
      <c r="O48" s="133"/>
      <c r="P48" s="133"/>
    </row>
    <row r="49" spans="1:16" x14ac:dyDescent="0.2">
      <c r="A49" s="133"/>
      <c r="C49" s="227">
        <f t="shared" si="2"/>
        <v>44318.333333333256</v>
      </c>
      <c r="D49" s="229"/>
      <c r="E49" s="133">
        <v>385</v>
      </c>
      <c r="F49" s="133"/>
      <c r="G49" s="127"/>
      <c r="H49" s="127"/>
      <c r="I49" s="133"/>
      <c r="J49" s="133"/>
      <c r="L49" s="133"/>
      <c r="M49" s="133"/>
      <c r="N49" s="133"/>
      <c r="O49" s="133"/>
      <c r="P49" s="133"/>
    </row>
    <row r="50" spans="1:16" x14ac:dyDescent="0.2">
      <c r="A50" s="133"/>
      <c r="C50" s="227">
        <f t="shared" si="2"/>
        <v>44318.37499999992</v>
      </c>
      <c r="D50" s="229"/>
      <c r="E50" s="133">
        <v>385</v>
      </c>
      <c r="F50" s="133"/>
      <c r="G50" s="127"/>
      <c r="H50" s="127"/>
      <c r="I50" s="133"/>
      <c r="J50" s="133"/>
      <c r="L50" s="133"/>
      <c r="M50" s="133"/>
      <c r="N50" s="133"/>
      <c r="O50" s="133"/>
      <c r="P50" s="133"/>
    </row>
    <row r="51" spans="1:16" x14ac:dyDescent="0.2">
      <c r="A51" s="133"/>
      <c r="C51" s="227">
        <f t="shared" si="2"/>
        <v>44318.416666666584</v>
      </c>
      <c r="D51" s="229"/>
      <c r="E51" s="133">
        <v>385</v>
      </c>
      <c r="F51" s="133"/>
      <c r="G51" s="127"/>
      <c r="H51" s="127"/>
      <c r="I51" s="133"/>
      <c r="J51" s="133"/>
      <c r="L51" s="133"/>
      <c r="M51" s="133"/>
      <c r="N51" s="133"/>
      <c r="O51" s="133"/>
      <c r="P51" s="133"/>
    </row>
    <row r="52" spans="1:16" x14ac:dyDescent="0.2">
      <c r="A52" s="133"/>
      <c r="C52" s="227">
        <f t="shared" si="2"/>
        <v>44318.458333333248</v>
      </c>
      <c r="D52" s="229"/>
      <c r="E52" s="133">
        <v>385</v>
      </c>
      <c r="F52" s="133"/>
      <c r="G52" s="127"/>
      <c r="H52" s="127"/>
      <c r="I52" s="133"/>
      <c r="J52" s="133"/>
      <c r="L52" s="133"/>
      <c r="M52" s="133"/>
      <c r="N52" s="133"/>
      <c r="O52" s="133"/>
      <c r="P52" s="133"/>
    </row>
    <row r="53" spans="1:16" x14ac:dyDescent="0.2">
      <c r="A53" s="133"/>
      <c r="C53" s="227">
        <f t="shared" si="2"/>
        <v>44318.499999999913</v>
      </c>
      <c r="D53" s="229"/>
      <c r="E53" s="133">
        <v>385</v>
      </c>
      <c r="F53" s="133"/>
      <c r="G53" s="127"/>
      <c r="H53" s="127"/>
      <c r="I53" s="133"/>
      <c r="J53" s="133"/>
      <c r="L53" s="133"/>
      <c r="M53" s="133"/>
      <c r="N53" s="133"/>
      <c r="O53" s="133"/>
      <c r="P53" s="133"/>
    </row>
    <row r="54" spans="1:16" x14ac:dyDescent="0.2">
      <c r="A54" s="133"/>
      <c r="C54" s="227">
        <f t="shared" si="2"/>
        <v>44318.541666666577</v>
      </c>
      <c r="D54" s="229"/>
      <c r="E54" s="133">
        <v>385</v>
      </c>
      <c r="F54" s="133"/>
      <c r="G54" s="127"/>
      <c r="H54" s="127"/>
      <c r="I54" s="133"/>
      <c r="J54" s="133"/>
      <c r="L54" s="133"/>
      <c r="M54" s="133"/>
      <c r="N54" s="133"/>
      <c r="O54" s="133"/>
      <c r="P54" s="133"/>
    </row>
    <row r="55" spans="1:16" x14ac:dyDescent="0.2">
      <c r="A55" s="133"/>
      <c r="C55" s="227">
        <f t="shared" si="2"/>
        <v>44318.583333333241</v>
      </c>
      <c r="D55" s="229"/>
      <c r="E55" s="133">
        <v>385</v>
      </c>
      <c r="F55" s="133"/>
      <c r="G55" s="127"/>
      <c r="H55" s="127"/>
      <c r="I55" s="133"/>
      <c r="J55" s="133"/>
      <c r="L55" s="133"/>
      <c r="M55" s="133"/>
      <c r="N55" s="133"/>
      <c r="O55" s="133"/>
      <c r="P55" s="133"/>
    </row>
    <row r="56" spans="1:16" x14ac:dyDescent="0.2">
      <c r="A56" s="133"/>
      <c r="C56" s="227">
        <f t="shared" si="2"/>
        <v>44318.624999999905</v>
      </c>
      <c r="D56" s="133"/>
      <c r="E56" s="133">
        <v>385</v>
      </c>
      <c r="F56" s="133"/>
      <c r="G56" s="127"/>
      <c r="H56" s="127"/>
      <c r="I56" s="133"/>
      <c r="J56" s="133"/>
      <c r="L56" s="133"/>
      <c r="M56" s="133"/>
      <c r="N56" s="133"/>
      <c r="O56" s="133"/>
      <c r="P56" s="133"/>
    </row>
    <row r="57" spans="1:16" x14ac:dyDescent="0.2">
      <c r="A57" s="133"/>
      <c r="C57" s="227">
        <f t="shared" si="2"/>
        <v>44318.66666666657</v>
      </c>
      <c r="D57" s="133"/>
      <c r="E57" s="133">
        <v>385</v>
      </c>
      <c r="F57" s="133"/>
      <c r="G57" s="127"/>
      <c r="H57" s="127"/>
      <c r="I57" s="133"/>
      <c r="J57" s="133"/>
      <c r="L57" s="133"/>
      <c r="M57" s="133"/>
      <c r="N57" s="133"/>
      <c r="O57" s="133"/>
      <c r="P57" s="133"/>
    </row>
    <row r="58" spans="1:16" x14ac:dyDescent="0.2">
      <c r="A58" s="133"/>
      <c r="C58" s="227">
        <f t="shared" si="2"/>
        <v>44318.708333333234</v>
      </c>
      <c r="D58" s="133"/>
      <c r="E58" s="133">
        <v>385</v>
      </c>
      <c r="F58" s="133"/>
      <c r="G58" s="127"/>
      <c r="H58" s="127"/>
      <c r="I58" s="133"/>
      <c r="J58" s="133"/>
      <c r="L58" s="133"/>
      <c r="M58" s="133"/>
      <c r="N58" s="133"/>
      <c r="O58" s="133"/>
      <c r="P58" s="133"/>
    </row>
    <row r="59" spans="1:16" x14ac:dyDescent="0.2">
      <c r="A59" s="133"/>
      <c r="C59" s="227">
        <f t="shared" si="2"/>
        <v>44318.749999999898</v>
      </c>
      <c r="D59" s="133"/>
      <c r="E59" s="133">
        <v>385</v>
      </c>
      <c r="F59" s="133"/>
      <c r="G59" s="127"/>
      <c r="H59" s="127"/>
      <c r="I59" s="133"/>
      <c r="J59" s="133"/>
      <c r="L59" s="133"/>
      <c r="M59" s="133"/>
      <c r="N59" s="133"/>
      <c r="O59" s="133"/>
      <c r="P59" s="133"/>
    </row>
    <row r="60" spans="1:16" x14ac:dyDescent="0.2">
      <c r="A60" s="133"/>
      <c r="C60" s="227">
        <f t="shared" si="2"/>
        <v>44318.791666666562</v>
      </c>
      <c r="D60" s="133"/>
      <c r="E60" s="133">
        <v>385</v>
      </c>
      <c r="F60" s="133"/>
      <c r="G60" s="127"/>
      <c r="H60" s="127"/>
      <c r="I60" s="133"/>
      <c r="J60" s="133"/>
      <c r="L60" s="133"/>
      <c r="M60" s="133"/>
      <c r="N60" s="133"/>
      <c r="O60" s="133"/>
      <c r="P60" s="133"/>
    </row>
    <row r="61" spans="1:16" x14ac:dyDescent="0.2">
      <c r="C61" s="227">
        <f t="shared" si="2"/>
        <v>44318.833333333227</v>
      </c>
      <c r="D61" s="133"/>
      <c r="E61" s="133">
        <v>385</v>
      </c>
    </row>
    <row r="62" spans="1:16" x14ac:dyDescent="0.2">
      <c r="C62" s="227">
        <f t="shared" si="2"/>
        <v>44318.874999999891</v>
      </c>
      <c r="D62" s="133"/>
      <c r="E62" s="133">
        <v>385</v>
      </c>
    </row>
    <row r="63" spans="1:16" x14ac:dyDescent="0.2">
      <c r="C63" s="227">
        <f t="shared" si="2"/>
        <v>44318.916666666555</v>
      </c>
      <c r="D63" s="133"/>
      <c r="E63" s="133">
        <v>385</v>
      </c>
    </row>
    <row r="64" spans="1:16" x14ac:dyDescent="0.2">
      <c r="C64" s="227">
        <f t="shared" si="2"/>
        <v>44318.958333333219</v>
      </c>
      <c r="D64" s="133"/>
      <c r="E64" s="133">
        <v>385</v>
      </c>
    </row>
    <row r="65" spans="3:5" x14ac:dyDescent="0.2">
      <c r="C65" s="227">
        <f t="shared" si="2"/>
        <v>44318.999999999884</v>
      </c>
      <c r="D65" s="133"/>
      <c r="E65" s="133">
        <v>385</v>
      </c>
    </row>
    <row r="66" spans="3:5" x14ac:dyDescent="0.2">
      <c r="C66" s="227">
        <f t="shared" si="2"/>
        <v>44319.041666666548</v>
      </c>
      <c r="D66" s="133"/>
      <c r="E66" s="133">
        <v>385</v>
      </c>
    </row>
    <row r="67" spans="3:5" x14ac:dyDescent="0.2">
      <c r="C67" s="227">
        <f t="shared" si="2"/>
        <v>44319.083333333212</v>
      </c>
      <c r="D67" s="133"/>
      <c r="E67" s="133">
        <v>385</v>
      </c>
    </row>
    <row r="68" spans="3:5" x14ac:dyDescent="0.2">
      <c r="C68" s="227">
        <f t="shared" si="2"/>
        <v>44319.124999999876</v>
      </c>
      <c r="D68" s="133"/>
      <c r="E68" s="133">
        <v>385</v>
      </c>
    </row>
    <row r="69" spans="3:5" x14ac:dyDescent="0.2">
      <c r="C69" s="227">
        <f t="shared" si="2"/>
        <v>44319.166666666541</v>
      </c>
      <c r="D69" s="133"/>
      <c r="E69" s="133">
        <v>385</v>
      </c>
    </row>
    <row r="70" spans="3:5" x14ac:dyDescent="0.2">
      <c r="C70" s="227">
        <f t="shared" si="2"/>
        <v>44319.208333333205</v>
      </c>
      <c r="D70" s="133"/>
      <c r="E70" s="133">
        <v>385</v>
      </c>
    </row>
    <row r="71" spans="3:5" x14ac:dyDescent="0.2">
      <c r="C71" s="227">
        <f t="shared" si="2"/>
        <v>44319.249999999869</v>
      </c>
      <c r="D71" s="133"/>
      <c r="E71" s="133">
        <v>385</v>
      </c>
    </row>
    <row r="72" spans="3:5" x14ac:dyDescent="0.2">
      <c r="C72" s="227">
        <f t="shared" si="2"/>
        <v>44319.291666666533</v>
      </c>
      <c r="D72" s="133"/>
      <c r="E72" s="133">
        <v>385</v>
      </c>
    </row>
    <row r="73" spans="3:5" x14ac:dyDescent="0.2">
      <c r="C73" s="227">
        <f t="shared" si="2"/>
        <v>44319.333333333198</v>
      </c>
      <c r="D73" s="133"/>
      <c r="E73" s="133">
        <v>385</v>
      </c>
    </row>
    <row r="74" spans="3:5" x14ac:dyDescent="0.2">
      <c r="C74" s="227">
        <f t="shared" si="2"/>
        <v>44319.374999999862</v>
      </c>
      <c r="D74" s="133"/>
      <c r="E74" s="133">
        <v>385</v>
      </c>
    </row>
    <row r="75" spans="3:5" x14ac:dyDescent="0.2">
      <c r="C75" s="227">
        <f t="shared" si="2"/>
        <v>44319.416666666526</v>
      </c>
      <c r="D75" s="133"/>
      <c r="E75" s="133">
        <v>385</v>
      </c>
    </row>
    <row r="76" spans="3:5" x14ac:dyDescent="0.2">
      <c r="C76" s="227">
        <f t="shared" si="2"/>
        <v>44319.45833333319</v>
      </c>
      <c r="D76" s="133"/>
      <c r="E76" s="133">
        <v>385</v>
      </c>
    </row>
    <row r="77" spans="3:5" x14ac:dyDescent="0.2">
      <c r="C77" s="227">
        <f t="shared" si="2"/>
        <v>44319.499999999854</v>
      </c>
      <c r="D77" s="133"/>
      <c r="E77" s="133">
        <v>385</v>
      </c>
    </row>
    <row r="78" spans="3:5" x14ac:dyDescent="0.2">
      <c r="C78" s="227">
        <f t="shared" si="2"/>
        <v>44319.541666666519</v>
      </c>
      <c r="D78" s="133"/>
      <c r="E78" s="133">
        <v>385</v>
      </c>
    </row>
    <row r="79" spans="3:5" x14ac:dyDescent="0.2">
      <c r="C79" s="227">
        <f t="shared" si="2"/>
        <v>44319.583333333183</v>
      </c>
      <c r="D79" s="133"/>
      <c r="E79" s="133">
        <v>385</v>
      </c>
    </row>
    <row r="80" spans="3:5" x14ac:dyDescent="0.2">
      <c r="C80" s="227">
        <f t="shared" si="2"/>
        <v>44319.624999999847</v>
      </c>
      <c r="D80" s="133"/>
      <c r="E80" s="133">
        <v>385</v>
      </c>
    </row>
    <row r="81" spans="3:5" x14ac:dyDescent="0.2">
      <c r="C81" s="227">
        <f t="shared" si="2"/>
        <v>44319.666666666511</v>
      </c>
      <c r="D81" s="133"/>
      <c r="E81" s="133">
        <v>385</v>
      </c>
    </row>
    <row r="82" spans="3:5" x14ac:dyDescent="0.2">
      <c r="C82" s="227">
        <f t="shared" si="2"/>
        <v>44319.708333333176</v>
      </c>
      <c r="D82" s="133"/>
      <c r="E82" s="133">
        <v>385</v>
      </c>
    </row>
    <row r="83" spans="3:5" x14ac:dyDescent="0.2">
      <c r="C83" s="227">
        <f t="shared" ref="C83:C146" si="3">C82+1/24</f>
        <v>44319.74999999984</v>
      </c>
      <c r="D83" s="133"/>
      <c r="E83" s="133">
        <v>385</v>
      </c>
    </row>
    <row r="84" spans="3:5" x14ac:dyDescent="0.2">
      <c r="C84" s="227">
        <f t="shared" si="3"/>
        <v>44319.791666666504</v>
      </c>
      <c r="D84" s="133"/>
      <c r="E84" s="133">
        <v>385</v>
      </c>
    </row>
    <row r="85" spans="3:5" x14ac:dyDescent="0.2">
      <c r="C85" s="227">
        <f t="shared" si="3"/>
        <v>44319.833333333168</v>
      </c>
      <c r="D85" s="133"/>
      <c r="E85" s="133">
        <v>385</v>
      </c>
    </row>
    <row r="86" spans="3:5" x14ac:dyDescent="0.2">
      <c r="C86" s="227">
        <f t="shared" si="3"/>
        <v>44319.874999999833</v>
      </c>
      <c r="D86" s="133"/>
      <c r="E86" s="133">
        <v>385</v>
      </c>
    </row>
    <row r="87" spans="3:5" x14ac:dyDescent="0.2">
      <c r="C87" s="227">
        <f t="shared" si="3"/>
        <v>44319.916666666497</v>
      </c>
      <c r="D87" s="133"/>
      <c r="E87" s="133">
        <v>385</v>
      </c>
    </row>
    <row r="88" spans="3:5" x14ac:dyDescent="0.2">
      <c r="C88" s="227">
        <f t="shared" si="3"/>
        <v>44319.958333333161</v>
      </c>
      <c r="D88" s="133"/>
      <c r="E88" s="133">
        <v>385</v>
      </c>
    </row>
    <row r="89" spans="3:5" x14ac:dyDescent="0.2">
      <c r="C89" s="227">
        <f t="shared" si="3"/>
        <v>44319.999999999825</v>
      </c>
      <c r="D89" s="133"/>
      <c r="E89" s="133">
        <v>385</v>
      </c>
    </row>
    <row r="90" spans="3:5" x14ac:dyDescent="0.2">
      <c r="C90" s="227">
        <f t="shared" si="3"/>
        <v>44320.04166666649</v>
      </c>
      <c r="D90" s="133"/>
      <c r="E90" s="133">
        <v>385</v>
      </c>
    </row>
    <row r="91" spans="3:5" x14ac:dyDescent="0.2">
      <c r="C91" s="227">
        <f t="shared" si="3"/>
        <v>44320.083333333154</v>
      </c>
      <c r="D91" s="133"/>
      <c r="E91" s="133">
        <v>385</v>
      </c>
    </row>
    <row r="92" spans="3:5" x14ac:dyDescent="0.2">
      <c r="C92" s="227">
        <f t="shared" si="3"/>
        <v>44320.124999999818</v>
      </c>
      <c r="D92" s="133"/>
      <c r="E92" s="133">
        <v>385</v>
      </c>
    </row>
    <row r="93" spans="3:5" x14ac:dyDescent="0.2">
      <c r="C93" s="227">
        <f t="shared" si="3"/>
        <v>44320.166666666482</v>
      </c>
      <c r="D93" s="133"/>
      <c r="E93" s="133">
        <v>385</v>
      </c>
    </row>
    <row r="94" spans="3:5" x14ac:dyDescent="0.2">
      <c r="C94" s="227">
        <f t="shared" si="3"/>
        <v>44320.208333333147</v>
      </c>
      <c r="D94" s="133"/>
      <c r="E94" s="133">
        <v>385</v>
      </c>
    </row>
    <row r="95" spans="3:5" x14ac:dyDescent="0.2">
      <c r="C95" s="227">
        <f t="shared" si="3"/>
        <v>44320.249999999811</v>
      </c>
      <c r="D95" s="133"/>
      <c r="E95" s="133">
        <v>385</v>
      </c>
    </row>
    <row r="96" spans="3:5" x14ac:dyDescent="0.2">
      <c r="C96" s="227">
        <f t="shared" si="3"/>
        <v>44320.291666666475</v>
      </c>
      <c r="D96" s="133"/>
      <c r="E96" s="133">
        <v>385</v>
      </c>
    </row>
    <row r="97" spans="3:5" x14ac:dyDescent="0.2">
      <c r="C97" s="227">
        <f t="shared" si="3"/>
        <v>44320.333333333139</v>
      </c>
      <c r="D97" s="133"/>
      <c r="E97" s="133">
        <v>385</v>
      </c>
    </row>
    <row r="98" spans="3:5" x14ac:dyDescent="0.2">
      <c r="C98" s="227">
        <f t="shared" si="3"/>
        <v>44320.374999999804</v>
      </c>
      <c r="D98" s="133"/>
      <c r="E98" s="133">
        <v>385</v>
      </c>
    </row>
    <row r="99" spans="3:5" x14ac:dyDescent="0.2">
      <c r="C99" s="227">
        <f t="shared" si="3"/>
        <v>44320.416666666468</v>
      </c>
      <c r="D99" s="133"/>
      <c r="E99" s="133">
        <v>385</v>
      </c>
    </row>
    <row r="100" spans="3:5" x14ac:dyDescent="0.2">
      <c r="C100" s="227">
        <f t="shared" si="3"/>
        <v>44320.458333333132</v>
      </c>
      <c r="D100" s="133"/>
      <c r="E100" s="133">
        <v>385</v>
      </c>
    </row>
    <row r="101" spans="3:5" x14ac:dyDescent="0.2">
      <c r="C101" s="227">
        <f t="shared" si="3"/>
        <v>44320.499999999796</v>
      </c>
      <c r="D101" s="133"/>
      <c r="E101" s="133">
        <v>385</v>
      </c>
    </row>
    <row r="102" spans="3:5" x14ac:dyDescent="0.2">
      <c r="C102" s="227">
        <f t="shared" si="3"/>
        <v>44320.541666666461</v>
      </c>
      <c r="E102" s="133">
        <v>385</v>
      </c>
    </row>
    <row r="103" spans="3:5" x14ac:dyDescent="0.2">
      <c r="C103" s="227">
        <f t="shared" si="3"/>
        <v>44320.583333333125</v>
      </c>
      <c r="E103" s="133">
        <v>385</v>
      </c>
    </row>
    <row r="104" spans="3:5" x14ac:dyDescent="0.2">
      <c r="C104" s="227">
        <f t="shared" si="3"/>
        <v>44320.624999999789</v>
      </c>
      <c r="E104" s="133">
        <v>385</v>
      </c>
    </row>
    <row r="105" spans="3:5" x14ac:dyDescent="0.2">
      <c r="C105" s="227">
        <f t="shared" si="3"/>
        <v>44320.666666666453</v>
      </c>
      <c r="E105" s="133">
        <v>385</v>
      </c>
    </row>
    <row r="106" spans="3:5" x14ac:dyDescent="0.2">
      <c r="C106" s="227">
        <f t="shared" si="3"/>
        <v>44320.708333333117</v>
      </c>
      <c r="E106" s="133">
        <v>385</v>
      </c>
    </row>
    <row r="107" spans="3:5" x14ac:dyDescent="0.2">
      <c r="C107" s="227">
        <f t="shared" si="3"/>
        <v>44320.749999999782</v>
      </c>
      <c r="E107" s="133">
        <v>385</v>
      </c>
    </row>
    <row r="108" spans="3:5" x14ac:dyDescent="0.2">
      <c r="C108" s="227">
        <f t="shared" si="3"/>
        <v>44320.791666666446</v>
      </c>
      <c r="E108" s="133">
        <v>385</v>
      </c>
    </row>
    <row r="109" spans="3:5" x14ac:dyDescent="0.2">
      <c r="C109" s="227">
        <f t="shared" si="3"/>
        <v>44320.83333333311</v>
      </c>
      <c r="E109" s="133">
        <v>385</v>
      </c>
    </row>
    <row r="110" spans="3:5" x14ac:dyDescent="0.2">
      <c r="C110" s="227">
        <f t="shared" si="3"/>
        <v>44320.874999999774</v>
      </c>
      <c r="E110" s="133">
        <v>385</v>
      </c>
    </row>
    <row r="111" spans="3:5" x14ac:dyDescent="0.2">
      <c r="C111" s="227">
        <f t="shared" si="3"/>
        <v>44320.916666666439</v>
      </c>
      <c r="E111" s="133">
        <v>385</v>
      </c>
    </row>
    <row r="112" spans="3:5" x14ac:dyDescent="0.2">
      <c r="C112" s="227">
        <f t="shared" si="3"/>
        <v>44320.958333333103</v>
      </c>
      <c r="E112" s="133">
        <v>385</v>
      </c>
    </row>
    <row r="113" spans="3:5" x14ac:dyDescent="0.2">
      <c r="C113" s="227">
        <f t="shared" si="3"/>
        <v>44320.999999999767</v>
      </c>
      <c r="E113" s="133">
        <v>385</v>
      </c>
    </row>
    <row r="114" spans="3:5" x14ac:dyDescent="0.2">
      <c r="C114" s="227">
        <f t="shared" si="3"/>
        <v>44321.041666666431</v>
      </c>
      <c r="E114" s="133">
        <v>385</v>
      </c>
    </row>
    <row r="115" spans="3:5" x14ac:dyDescent="0.2">
      <c r="C115" s="227">
        <f t="shared" si="3"/>
        <v>44321.083333333096</v>
      </c>
      <c r="D115" s="133"/>
      <c r="E115" s="133">
        <v>385</v>
      </c>
    </row>
    <row r="116" spans="3:5" x14ac:dyDescent="0.2">
      <c r="C116" s="227">
        <f t="shared" si="3"/>
        <v>44321.12499999976</v>
      </c>
      <c r="D116" s="133"/>
      <c r="E116" s="133">
        <v>385</v>
      </c>
    </row>
    <row r="117" spans="3:5" x14ac:dyDescent="0.2">
      <c r="C117" s="227">
        <f t="shared" si="3"/>
        <v>44321.166666666424</v>
      </c>
      <c r="D117" s="133"/>
      <c r="E117" s="133">
        <v>385</v>
      </c>
    </row>
    <row r="118" spans="3:5" x14ac:dyDescent="0.2">
      <c r="C118" s="227">
        <f t="shared" si="3"/>
        <v>44321.208333333088</v>
      </c>
      <c r="D118" s="133"/>
      <c r="E118" s="133">
        <v>385</v>
      </c>
    </row>
    <row r="119" spans="3:5" x14ac:dyDescent="0.2">
      <c r="C119" s="227">
        <f t="shared" si="3"/>
        <v>44321.249999999753</v>
      </c>
      <c r="D119" s="133"/>
      <c r="E119" s="133">
        <v>385</v>
      </c>
    </row>
    <row r="120" spans="3:5" x14ac:dyDescent="0.2">
      <c r="C120" s="227">
        <f t="shared" si="3"/>
        <v>44321.291666666417</v>
      </c>
      <c r="D120" s="133"/>
      <c r="E120" s="133">
        <v>385</v>
      </c>
    </row>
    <row r="121" spans="3:5" x14ac:dyDescent="0.2">
      <c r="C121" s="227">
        <f t="shared" si="3"/>
        <v>44321.333333333081</v>
      </c>
      <c r="D121" s="133"/>
      <c r="E121" s="133">
        <v>385</v>
      </c>
    </row>
    <row r="122" spans="3:5" x14ac:dyDescent="0.2">
      <c r="C122" s="227">
        <f t="shared" si="3"/>
        <v>44321.374999999745</v>
      </c>
      <c r="D122" s="133"/>
      <c r="E122" s="133">
        <v>385</v>
      </c>
    </row>
    <row r="123" spans="3:5" x14ac:dyDescent="0.2">
      <c r="C123" s="227">
        <f t="shared" si="3"/>
        <v>44321.41666666641</v>
      </c>
      <c r="D123" s="133"/>
      <c r="E123" s="133">
        <v>385</v>
      </c>
    </row>
    <row r="124" spans="3:5" x14ac:dyDescent="0.2">
      <c r="C124" s="227">
        <f t="shared" si="3"/>
        <v>44321.458333333074</v>
      </c>
      <c r="D124" s="133"/>
      <c r="E124" s="133">
        <v>385</v>
      </c>
    </row>
    <row r="125" spans="3:5" x14ac:dyDescent="0.2">
      <c r="C125" s="227">
        <f t="shared" si="3"/>
        <v>44321.499999999738</v>
      </c>
      <c r="D125" s="133"/>
      <c r="E125" s="133">
        <v>385</v>
      </c>
    </row>
    <row r="126" spans="3:5" x14ac:dyDescent="0.2">
      <c r="C126" s="227">
        <f t="shared" si="3"/>
        <v>44321.541666666402</v>
      </c>
      <c r="D126" s="133"/>
      <c r="E126" s="133">
        <v>385</v>
      </c>
    </row>
    <row r="127" spans="3:5" x14ac:dyDescent="0.2">
      <c r="C127" s="227">
        <f t="shared" si="3"/>
        <v>44321.583333333067</v>
      </c>
      <c r="D127" s="133"/>
      <c r="E127" s="133">
        <v>385</v>
      </c>
    </row>
    <row r="128" spans="3:5" x14ac:dyDescent="0.2">
      <c r="C128" s="227">
        <f t="shared" si="3"/>
        <v>44321.624999999731</v>
      </c>
      <c r="D128" s="133"/>
      <c r="E128" s="133">
        <v>385</v>
      </c>
    </row>
    <row r="129" spans="3:7" x14ac:dyDescent="0.2">
      <c r="C129" s="227">
        <f t="shared" si="3"/>
        <v>44321.666666666395</v>
      </c>
      <c r="D129" s="133"/>
      <c r="E129" s="133">
        <v>385</v>
      </c>
    </row>
    <row r="130" spans="3:7" x14ac:dyDescent="0.2">
      <c r="C130" s="227">
        <f t="shared" si="3"/>
        <v>44321.708333333059</v>
      </c>
      <c r="D130" s="133"/>
      <c r="E130" s="133">
        <v>385</v>
      </c>
    </row>
    <row r="131" spans="3:7" x14ac:dyDescent="0.2">
      <c r="C131" s="227">
        <f t="shared" si="3"/>
        <v>44321.749999999724</v>
      </c>
      <c r="D131" s="133"/>
      <c r="E131" s="133">
        <v>385</v>
      </c>
    </row>
    <row r="132" spans="3:7" x14ac:dyDescent="0.2">
      <c r="C132" s="227">
        <f t="shared" si="3"/>
        <v>44321.791666666388</v>
      </c>
      <c r="D132" s="133"/>
      <c r="E132" s="133">
        <v>385</v>
      </c>
    </row>
    <row r="133" spans="3:7" x14ac:dyDescent="0.2">
      <c r="C133" s="227">
        <f t="shared" si="3"/>
        <v>44321.833333333052</v>
      </c>
      <c r="D133" s="133"/>
      <c r="E133" s="133">
        <v>385</v>
      </c>
    </row>
    <row r="134" spans="3:7" x14ac:dyDescent="0.2">
      <c r="C134" s="227">
        <f t="shared" si="3"/>
        <v>44321.874999999716</v>
      </c>
      <c r="D134" s="133"/>
      <c r="E134" s="133">
        <v>385</v>
      </c>
    </row>
    <row r="135" spans="3:7" x14ac:dyDescent="0.2">
      <c r="C135" s="227">
        <f t="shared" si="3"/>
        <v>44321.91666666638</v>
      </c>
      <c r="D135" s="133"/>
      <c r="E135" s="133">
        <v>385</v>
      </c>
      <c r="G135" s="128"/>
    </row>
    <row r="136" spans="3:7" x14ac:dyDescent="0.2">
      <c r="C136" s="227">
        <f t="shared" si="3"/>
        <v>44321.958333333045</v>
      </c>
      <c r="D136" s="133"/>
      <c r="E136" s="133">
        <v>385</v>
      </c>
    </row>
    <row r="137" spans="3:7" x14ac:dyDescent="0.2">
      <c r="C137" s="227">
        <f t="shared" si="3"/>
        <v>44321.999999999709</v>
      </c>
      <c r="D137" s="133"/>
      <c r="E137" s="133">
        <v>385</v>
      </c>
    </row>
    <row r="138" spans="3:7" x14ac:dyDescent="0.2">
      <c r="C138" s="227">
        <f t="shared" si="3"/>
        <v>44322.041666666373</v>
      </c>
      <c r="D138" s="133"/>
      <c r="E138" s="133">
        <v>385</v>
      </c>
    </row>
    <row r="139" spans="3:7" x14ac:dyDescent="0.2">
      <c r="C139" s="227">
        <f t="shared" si="3"/>
        <v>44322.083333333037</v>
      </c>
      <c r="D139" s="133"/>
      <c r="E139" s="133">
        <v>385</v>
      </c>
    </row>
    <row r="140" spans="3:7" x14ac:dyDescent="0.2">
      <c r="C140" s="227">
        <f t="shared" si="3"/>
        <v>44322.124999999702</v>
      </c>
      <c r="D140" s="133"/>
      <c r="E140" s="133">
        <v>385</v>
      </c>
    </row>
    <row r="141" spans="3:7" x14ac:dyDescent="0.2">
      <c r="C141" s="227">
        <f t="shared" si="3"/>
        <v>44322.166666666366</v>
      </c>
      <c r="D141" s="133"/>
      <c r="E141" s="133">
        <v>385</v>
      </c>
    </row>
    <row r="142" spans="3:7" x14ac:dyDescent="0.2">
      <c r="C142" s="227">
        <f t="shared" si="3"/>
        <v>44322.20833333303</v>
      </c>
      <c r="D142" s="133"/>
      <c r="E142" s="133">
        <v>385</v>
      </c>
    </row>
    <row r="143" spans="3:7" x14ac:dyDescent="0.2">
      <c r="C143" s="227">
        <f t="shared" si="3"/>
        <v>44322.249999999694</v>
      </c>
      <c r="D143" s="133"/>
      <c r="E143" s="133">
        <v>385</v>
      </c>
    </row>
    <row r="144" spans="3:7" x14ac:dyDescent="0.2">
      <c r="C144" s="227">
        <f t="shared" si="3"/>
        <v>44322.291666666359</v>
      </c>
      <c r="D144" s="133"/>
      <c r="E144" s="133">
        <v>385</v>
      </c>
    </row>
    <row r="145" spans="3:5" x14ac:dyDescent="0.2">
      <c r="C145" s="227">
        <f t="shared" si="3"/>
        <v>44322.333333333023</v>
      </c>
      <c r="D145" s="133"/>
      <c r="E145" s="133">
        <v>385</v>
      </c>
    </row>
    <row r="146" spans="3:5" x14ac:dyDescent="0.2">
      <c r="C146" s="227">
        <f t="shared" si="3"/>
        <v>44322.374999999687</v>
      </c>
      <c r="D146" s="133"/>
      <c r="E146" s="133">
        <v>385</v>
      </c>
    </row>
    <row r="147" spans="3:5" x14ac:dyDescent="0.2">
      <c r="C147" s="227">
        <f t="shared" ref="C147:C211" si="4">C146+1/24</f>
        <v>44322.416666666351</v>
      </c>
      <c r="D147" s="133"/>
      <c r="E147" s="133">
        <v>385</v>
      </c>
    </row>
    <row r="148" spans="3:5" x14ac:dyDescent="0.2">
      <c r="C148" s="227">
        <f t="shared" si="4"/>
        <v>44322.458333333016</v>
      </c>
      <c r="D148" s="133"/>
      <c r="E148" s="133">
        <v>385</v>
      </c>
    </row>
    <row r="149" spans="3:5" x14ac:dyDescent="0.2">
      <c r="C149" s="227">
        <f t="shared" si="4"/>
        <v>44322.49999999968</v>
      </c>
      <c r="D149" s="133"/>
      <c r="E149" s="133">
        <v>385</v>
      </c>
    </row>
    <row r="150" spans="3:5" x14ac:dyDescent="0.2">
      <c r="C150" s="227">
        <f t="shared" si="4"/>
        <v>44322.541666666344</v>
      </c>
      <c r="D150" s="133"/>
      <c r="E150" s="133">
        <v>385</v>
      </c>
    </row>
    <row r="151" spans="3:5" x14ac:dyDescent="0.2">
      <c r="C151" s="227">
        <f t="shared" si="4"/>
        <v>44322.583333333008</v>
      </c>
      <c r="D151" s="133"/>
      <c r="E151" s="133">
        <v>385</v>
      </c>
    </row>
    <row r="152" spans="3:5" x14ac:dyDescent="0.2">
      <c r="C152" s="227">
        <f t="shared" si="4"/>
        <v>44322.624999999673</v>
      </c>
      <c r="D152" s="133"/>
      <c r="E152" s="133">
        <v>385</v>
      </c>
    </row>
    <row r="153" spans="3:5" x14ac:dyDescent="0.2">
      <c r="C153" s="227">
        <f t="shared" si="4"/>
        <v>44322.666666666337</v>
      </c>
      <c r="D153" s="133"/>
      <c r="E153" s="133">
        <v>385</v>
      </c>
    </row>
    <row r="154" spans="3:5" x14ac:dyDescent="0.2">
      <c r="C154" s="227">
        <f t="shared" si="4"/>
        <v>44322.708333333001</v>
      </c>
      <c r="D154" s="133"/>
      <c r="E154" s="133">
        <v>385</v>
      </c>
    </row>
    <row r="155" spans="3:5" x14ac:dyDescent="0.2">
      <c r="C155" s="227">
        <f t="shared" si="4"/>
        <v>44322.749999999665</v>
      </c>
      <c r="D155" s="133"/>
      <c r="E155" s="133">
        <v>385</v>
      </c>
    </row>
    <row r="156" spans="3:5" x14ac:dyDescent="0.2">
      <c r="C156" s="227">
        <f t="shared" si="4"/>
        <v>44322.79166666633</v>
      </c>
      <c r="D156" s="133"/>
      <c r="E156" s="133">
        <v>385</v>
      </c>
    </row>
    <row r="157" spans="3:5" x14ac:dyDescent="0.2">
      <c r="C157" s="227">
        <f t="shared" si="4"/>
        <v>44322.833333332994</v>
      </c>
      <c r="D157" s="133"/>
      <c r="E157" s="133">
        <v>385</v>
      </c>
    </row>
    <row r="158" spans="3:5" x14ac:dyDescent="0.2">
      <c r="C158" s="227">
        <f t="shared" si="4"/>
        <v>44322.874999999658</v>
      </c>
      <c r="D158" s="133"/>
      <c r="E158" s="133">
        <v>385</v>
      </c>
    </row>
    <row r="159" spans="3:5" x14ac:dyDescent="0.2">
      <c r="C159" s="227">
        <f t="shared" si="4"/>
        <v>44322.916666666322</v>
      </c>
      <c r="D159" s="133"/>
      <c r="E159" s="133">
        <v>385</v>
      </c>
    </row>
    <row r="160" spans="3:5" x14ac:dyDescent="0.2">
      <c r="C160" s="227">
        <f t="shared" si="4"/>
        <v>44322.958333332987</v>
      </c>
      <c r="D160" s="133"/>
      <c r="E160" s="133">
        <v>385</v>
      </c>
    </row>
    <row r="161" spans="3:5" x14ac:dyDescent="0.2">
      <c r="C161" s="227">
        <f t="shared" si="4"/>
        <v>44322.999999999651</v>
      </c>
      <c r="D161" s="133"/>
      <c r="E161" s="133">
        <v>385</v>
      </c>
    </row>
    <row r="162" spans="3:5" x14ac:dyDescent="0.2">
      <c r="C162" s="227">
        <f t="shared" si="4"/>
        <v>44323.041666666315</v>
      </c>
      <c r="E162" s="133">
        <v>385</v>
      </c>
    </row>
    <row r="163" spans="3:5" x14ac:dyDescent="0.2">
      <c r="C163" s="227">
        <f t="shared" si="4"/>
        <v>44323.083333332979</v>
      </c>
      <c r="E163" s="133">
        <v>385</v>
      </c>
    </row>
    <row r="164" spans="3:5" x14ac:dyDescent="0.2">
      <c r="C164" s="227">
        <f t="shared" si="4"/>
        <v>44323.124999999643</v>
      </c>
      <c r="E164" s="133">
        <v>385</v>
      </c>
    </row>
    <row r="165" spans="3:5" x14ac:dyDescent="0.2">
      <c r="C165" s="227">
        <f t="shared" si="4"/>
        <v>44323.166666666308</v>
      </c>
      <c r="E165" s="133">
        <v>385</v>
      </c>
    </row>
    <row r="166" spans="3:5" x14ac:dyDescent="0.2">
      <c r="C166" s="227">
        <f t="shared" si="4"/>
        <v>44323.208333332972</v>
      </c>
      <c r="E166" s="133">
        <v>385</v>
      </c>
    </row>
    <row r="167" spans="3:5" x14ac:dyDescent="0.2">
      <c r="C167" s="227">
        <f t="shared" si="4"/>
        <v>44323.249999999636</v>
      </c>
      <c r="E167" s="133">
        <v>385</v>
      </c>
    </row>
    <row r="168" spans="3:5" x14ac:dyDescent="0.2">
      <c r="C168" s="227">
        <f t="shared" si="4"/>
        <v>44323.2916666663</v>
      </c>
      <c r="E168" s="133">
        <v>385</v>
      </c>
    </row>
    <row r="169" spans="3:5" x14ac:dyDescent="0.2">
      <c r="C169" s="227">
        <f t="shared" si="4"/>
        <v>44323.333333332965</v>
      </c>
      <c r="E169" s="133">
        <v>385</v>
      </c>
    </row>
    <row r="170" spans="3:5" x14ac:dyDescent="0.2">
      <c r="C170" s="227">
        <f t="shared" si="4"/>
        <v>44323.374999999629</v>
      </c>
      <c r="E170" s="133">
        <v>385</v>
      </c>
    </row>
    <row r="171" spans="3:5" x14ac:dyDescent="0.2">
      <c r="C171" s="227">
        <f t="shared" si="4"/>
        <v>44323.416666666293</v>
      </c>
      <c r="E171" s="133">
        <v>385</v>
      </c>
    </row>
    <row r="172" spans="3:5" x14ac:dyDescent="0.2">
      <c r="C172" s="227">
        <f t="shared" si="4"/>
        <v>44323.458333332957</v>
      </c>
      <c r="E172" s="133">
        <v>385</v>
      </c>
    </row>
    <row r="173" spans="3:5" x14ac:dyDescent="0.2">
      <c r="C173" s="227">
        <f t="shared" si="4"/>
        <v>44323.499999999622</v>
      </c>
      <c r="E173" s="133">
        <v>385</v>
      </c>
    </row>
    <row r="174" spans="3:5" x14ac:dyDescent="0.2">
      <c r="C174" s="227">
        <f t="shared" si="4"/>
        <v>44323.541666666286</v>
      </c>
      <c r="E174" s="133">
        <v>385</v>
      </c>
    </row>
    <row r="175" spans="3:5" x14ac:dyDescent="0.2">
      <c r="C175" s="227">
        <f t="shared" si="4"/>
        <v>44323.58333333295</v>
      </c>
      <c r="E175" s="133">
        <v>385</v>
      </c>
    </row>
    <row r="176" spans="3:5" x14ac:dyDescent="0.2">
      <c r="C176" s="227">
        <f t="shared" si="4"/>
        <v>44323.624999999614</v>
      </c>
      <c r="E176" s="133">
        <v>385</v>
      </c>
    </row>
    <row r="177" spans="1:5" x14ac:dyDescent="0.2">
      <c r="C177" s="227">
        <f t="shared" si="4"/>
        <v>44323.666666666279</v>
      </c>
      <c r="E177" s="133">
        <v>385</v>
      </c>
    </row>
    <row r="178" spans="1:5" x14ac:dyDescent="0.2">
      <c r="C178" s="227">
        <f t="shared" si="4"/>
        <v>44323.708333332943</v>
      </c>
      <c r="E178" s="133">
        <v>385</v>
      </c>
    </row>
    <row r="179" spans="1:5" x14ac:dyDescent="0.2">
      <c r="C179" s="227">
        <f t="shared" si="4"/>
        <v>44323.749999999607</v>
      </c>
      <c r="E179" s="133">
        <v>385</v>
      </c>
    </row>
    <row r="180" spans="1:5" x14ac:dyDescent="0.2">
      <c r="C180" s="227">
        <f t="shared" si="4"/>
        <v>44323.791666666271</v>
      </c>
      <c r="E180" s="133">
        <v>385</v>
      </c>
    </row>
    <row r="181" spans="1:5" x14ac:dyDescent="0.2">
      <c r="C181" s="227">
        <f t="shared" si="4"/>
        <v>44323.833333332936</v>
      </c>
      <c r="E181" s="133">
        <v>385</v>
      </c>
    </row>
    <row r="182" spans="1:5" x14ac:dyDescent="0.2">
      <c r="C182" s="227">
        <f t="shared" si="4"/>
        <v>44323.8749999996</v>
      </c>
      <c r="E182" s="133">
        <v>385</v>
      </c>
    </row>
    <row r="183" spans="1:5" x14ac:dyDescent="0.2">
      <c r="C183" s="227">
        <f t="shared" si="4"/>
        <v>44323.916666666264</v>
      </c>
      <c r="E183" s="133">
        <v>385</v>
      </c>
    </row>
    <row r="184" spans="1:5" x14ac:dyDescent="0.2">
      <c r="C184" s="227">
        <f t="shared" si="4"/>
        <v>44323.958333332928</v>
      </c>
      <c r="E184" s="133">
        <v>385</v>
      </c>
    </row>
    <row r="185" spans="1:5" x14ac:dyDescent="0.2">
      <c r="C185" s="227">
        <f t="shared" si="4"/>
        <v>44323.999999999593</v>
      </c>
      <c r="E185" s="133">
        <v>385</v>
      </c>
    </row>
    <row r="186" spans="1:5" x14ac:dyDescent="0.2">
      <c r="C186" s="227">
        <f t="shared" si="4"/>
        <v>44324.041666666257</v>
      </c>
      <c r="E186" s="133">
        <v>385</v>
      </c>
    </row>
    <row r="187" spans="1:5" x14ac:dyDescent="0.2">
      <c r="C187" s="227">
        <f t="shared" si="4"/>
        <v>44324.083333332921</v>
      </c>
      <c r="E187" s="133">
        <v>385</v>
      </c>
    </row>
    <row r="188" spans="1:5" s="133" customFormat="1" x14ac:dyDescent="0.2">
      <c r="A188" s="239"/>
      <c r="B188" s="219"/>
      <c r="C188" s="227">
        <f t="shared" si="4"/>
        <v>44324.124999999585</v>
      </c>
      <c r="D188" s="134"/>
      <c r="E188" s="133">
        <v>385</v>
      </c>
    </row>
    <row r="189" spans="1:5" x14ac:dyDescent="0.2">
      <c r="C189" s="227">
        <f t="shared" si="4"/>
        <v>44324.16666666625</v>
      </c>
      <c r="E189" s="133">
        <v>385</v>
      </c>
    </row>
    <row r="190" spans="1:5" x14ac:dyDescent="0.2">
      <c r="C190" s="227">
        <f t="shared" si="4"/>
        <v>44324.208333332914</v>
      </c>
      <c r="E190" s="133">
        <v>385</v>
      </c>
    </row>
    <row r="191" spans="1:5" x14ac:dyDescent="0.2">
      <c r="C191" s="227">
        <f t="shared" si="4"/>
        <v>44324.249999999578</v>
      </c>
      <c r="E191" s="133">
        <v>385</v>
      </c>
    </row>
    <row r="192" spans="1:5" x14ac:dyDescent="0.2">
      <c r="C192" s="227">
        <f t="shared" si="4"/>
        <v>44324.291666666242</v>
      </c>
      <c r="E192" s="133">
        <v>385</v>
      </c>
    </row>
    <row r="193" spans="3:5" x14ac:dyDescent="0.2">
      <c r="C193" s="227">
        <f t="shared" si="4"/>
        <v>44324.333333332906</v>
      </c>
      <c r="E193" s="133">
        <v>385</v>
      </c>
    </row>
    <row r="194" spans="3:5" x14ac:dyDescent="0.2">
      <c r="C194" s="227">
        <f t="shared" si="4"/>
        <v>44324.374999999571</v>
      </c>
      <c r="E194" s="133">
        <v>385</v>
      </c>
    </row>
    <row r="195" spans="3:5" x14ac:dyDescent="0.2">
      <c r="C195" s="227">
        <f t="shared" si="4"/>
        <v>44324.416666666235</v>
      </c>
      <c r="E195" s="133">
        <v>385</v>
      </c>
    </row>
    <row r="196" spans="3:5" x14ac:dyDescent="0.2">
      <c r="C196" s="227">
        <f t="shared" si="4"/>
        <v>44324.458333332899</v>
      </c>
      <c r="E196" s="133">
        <v>385</v>
      </c>
    </row>
    <row r="197" spans="3:5" x14ac:dyDescent="0.2">
      <c r="C197" s="227">
        <f t="shared" si="4"/>
        <v>44324.499999999563</v>
      </c>
      <c r="E197" s="133">
        <v>385</v>
      </c>
    </row>
    <row r="198" spans="3:5" x14ac:dyDescent="0.2">
      <c r="C198" s="227">
        <f t="shared" si="4"/>
        <v>44324.541666666228</v>
      </c>
      <c r="E198" s="133">
        <v>385</v>
      </c>
    </row>
    <row r="199" spans="3:5" x14ac:dyDescent="0.2">
      <c r="C199" s="227">
        <f t="shared" si="4"/>
        <v>44324.583333332892</v>
      </c>
      <c r="E199" s="133">
        <v>385</v>
      </c>
    </row>
    <row r="200" spans="3:5" x14ac:dyDescent="0.2">
      <c r="C200" s="227">
        <f t="shared" si="4"/>
        <v>44324.624999999556</v>
      </c>
      <c r="E200" s="133">
        <v>385</v>
      </c>
    </row>
    <row r="201" spans="3:5" x14ac:dyDescent="0.2">
      <c r="C201" s="227">
        <f t="shared" si="4"/>
        <v>44324.66666666622</v>
      </c>
      <c r="E201" s="133">
        <v>385</v>
      </c>
    </row>
    <row r="202" spans="3:5" x14ac:dyDescent="0.2">
      <c r="C202" s="227">
        <f t="shared" si="4"/>
        <v>44324.708333332885</v>
      </c>
      <c r="E202" s="133">
        <v>385</v>
      </c>
    </row>
    <row r="203" spans="3:5" x14ac:dyDescent="0.2">
      <c r="C203" s="227">
        <f t="shared" si="4"/>
        <v>44324.749999999549</v>
      </c>
      <c r="E203" s="133">
        <v>385</v>
      </c>
    </row>
    <row r="204" spans="3:5" x14ac:dyDescent="0.2">
      <c r="C204" s="227">
        <f t="shared" si="4"/>
        <v>44324.791666666213</v>
      </c>
      <c r="E204" s="133">
        <v>385</v>
      </c>
    </row>
    <row r="205" spans="3:5" x14ac:dyDescent="0.2">
      <c r="C205" s="227">
        <f t="shared" si="4"/>
        <v>44324.833333332877</v>
      </c>
      <c r="E205" s="133">
        <v>385</v>
      </c>
    </row>
    <row r="206" spans="3:5" x14ac:dyDescent="0.2">
      <c r="C206" s="227">
        <f t="shared" si="4"/>
        <v>44324.874999999542</v>
      </c>
      <c r="E206" s="133">
        <v>385</v>
      </c>
    </row>
    <row r="207" spans="3:5" x14ac:dyDescent="0.2">
      <c r="C207" s="227">
        <f t="shared" si="4"/>
        <v>44324.916666666206</v>
      </c>
      <c r="E207" s="133">
        <v>385</v>
      </c>
    </row>
    <row r="208" spans="3:5" x14ac:dyDescent="0.2">
      <c r="C208" s="227">
        <f t="shared" si="4"/>
        <v>44324.95833333287</v>
      </c>
      <c r="E208" s="133">
        <v>385</v>
      </c>
    </row>
    <row r="209" spans="3:5" x14ac:dyDescent="0.2">
      <c r="C209" s="227">
        <f t="shared" si="4"/>
        <v>44324.999999999534</v>
      </c>
      <c r="E209" s="133">
        <v>385</v>
      </c>
    </row>
    <row r="210" spans="3:5" x14ac:dyDescent="0.2">
      <c r="C210" s="227">
        <f t="shared" si="4"/>
        <v>44325.041666666199</v>
      </c>
      <c r="E210" s="133">
        <v>385</v>
      </c>
    </row>
    <row r="211" spans="3:5" x14ac:dyDescent="0.2">
      <c r="C211" s="227">
        <f t="shared" si="4"/>
        <v>44325.083333332863</v>
      </c>
      <c r="E211" s="133">
        <v>385</v>
      </c>
    </row>
    <row r="212" spans="3:5" x14ac:dyDescent="0.2">
      <c r="C212" s="227">
        <f t="shared" ref="C212:C275" si="5">C211+1/24</f>
        <v>44325.124999999527</v>
      </c>
      <c r="E212" s="133">
        <v>385</v>
      </c>
    </row>
    <row r="213" spans="3:5" x14ac:dyDescent="0.2">
      <c r="C213" s="227">
        <f t="shared" si="5"/>
        <v>44325.166666666191</v>
      </c>
      <c r="E213" s="133">
        <v>385</v>
      </c>
    </row>
    <row r="214" spans="3:5" x14ac:dyDescent="0.2">
      <c r="C214" s="227">
        <f t="shared" si="5"/>
        <v>44325.208333332856</v>
      </c>
      <c r="E214" s="133">
        <v>385</v>
      </c>
    </row>
    <row r="215" spans="3:5" x14ac:dyDescent="0.2">
      <c r="C215" s="227">
        <f t="shared" si="5"/>
        <v>44325.24999999952</v>
      </c>
      <c r="E215" s="133">
        <v>385</v>
      </c>
    </row>
    <row r="216" spans="3:5" x14ac:dyDescent="0.2">
      <c r="C216" s="227">
        <f t="shared" si="5"/>
        <v>44325.291666666184</v>
      </c>
      <c r="E216" s="133">
        <v>385</v>
      </c>
    </row>
    <row r="217" spans="3:5" x14ac:dyDescent="0.2">
      <c r="C217" s="227">
        <f t="shared" si="5"/>
        <v>44325.333333332848</v>
      </c>
      <c r="E217" s="133">
        <v>385</v>
      </c>
    </row>
    <row r="218" spans="3:5" x14ac:dyDescent="0.2">
      <c r="C218" s="227">
        <f t="shared" si="5"/>
        <v>44325.374999999513</v>
      </c>
      <c r="E218" s="133">
        <v>385</v>
      </c>
    </row>
    <row r="219" spans="3:5" x14ac:dyDescent="0.2">
      <c r="C219" s="227">
        <f t="shared" si="5"/>
        <v>44325.416666666177</v>
      </c>
      <c r="E219" s="133">
        <v>385</v>
      </c>
    </row>
    <row r="220" spans="3:5" x14ac:dyDescent="0.2">
      <c r="C220" s="227">
        <f t="shared" si="5"/>
        <v>44325.458333332841</v>
      </c>
      <c r="E220" s="133">
        <v>385</v>
      </c>
    </row>
    <row r="221" spans="3:5" x14ac:dyDescent="0.2">
      <c r="C221" s="227">
        <f t="shared" si="5"/>
        <v>44325.499999999505</v>
      </c>
      <c r="E221" s="133">
        <v>385</v>
      </c>
    </row>
    <row r="222" spans="3:5" x14ac:dyDescent="0.2">
      <c r="C222" s="227">
        <f t="shared" si="5"/>
        <v>44325.541666666169</v>
      </c>
      <c r="E222" s="133">
        <v>385</v>
      </c>
    </row>
    <row r="223" spans="3:5" x14ac:dyDescent="0.2">
      <c r="C223" s="227">
        <f t="shared" si="5"/>
        <v>44325.583333332834</v>
      </c>
      <c r="E223" s="133">
        <v>385</v>
      </c>
    </row>
    <row r="224" spans="3:5" x14ac:dyDescent="0.2">
      <c r="C224" s="227">
        <f t="shared" si="5"/>
        <v>44325.624999999498</v>
      </c>
      <c r="E224" s="133">
        <v>385</v>
      </c>
    </row>
    <row r="225" spans="3:5" x14ac:dyDescent="0.2">
      <c r="C225" s="227">
        <f t="shared" si="5"/>
        <v>44325.666666666162</v>
      </c>
      <c r="E225" s="133">
        <v>385</v>
      </c>
    </row>
    <row r="226" spans="3:5" x14ac:dyDescent="0.2">
      <c r="C226" s="227">
        <f t="shared" si="5"/>
        <v>44325.708333332826</v>
      </c>
      <c r="E226" s="133">
        <v>385</v>
      </c>
    </row>
    <row r="227" spans="3:5" x14ac:dyDescent="0.2">
      <c r="C227" s="227">
        <f t="shared" si="5"/>
        <v>44325.749999999491</v>
      </c>
      <c r="E227" s="133">
        <v>385</v>
      </c>
    </row>
    <row r="228" spans="3:5" x14ac:dyDescent="0.2">
      <c r="C228" s="227">
        <f t="shared" si="5"/>
        <v>44325.791666666155</v>
      </c>
      <c r="E228" s="133">
        <v>385</v>
      </c>
    </row>
    <row r="229" spans="3:5" x14ac:dyDescent="0.2">
      <c r="C229" s="227">
        <f t="shared" si="5"/>
        <v>44325.833333332819</v>
      </c>
      <c r="E229" s="133">
        <v>385</v>
      </c>
    </row>
    <row r="230" spans="3:5" x14ac:dyDescent="0.2">
      <c r="C230" s="227">
        <f t="shared" si="5"/>
        <v>44325.874999999483</v>
      </c>
      <c r="E230" s="133">
        <v>385</v>
      </c>
    </row>
    <row r="231" spans="3:5" x14ac:dyDescent="0.2">
      <c r="C231" s="227">
        <f t="shared" si="5"/>
        <v>44325.916666666148</v>
      </c>
      <c r="E231" s="133">
        <v>385</v>
      </c>
    </row>
    <row r="232" spans="3:5" x14ac:dyDescent="0.2">
      <c r="C232" s="227">
        <f t="shared" si="5"/>
        <v>44325.958333332812</v>
      </c>
      <c r="E232" s="133">
        <v>385</v>
      </c>
    </row>
    <row r="233" spans="3:5" x14ac:dyDescent="0.2">
      <c r="C233" s="227">
        <f t="shared" si="5"/>
        <v>44325.999999999476</v>
      </c>
      <c r="E233" s="133">
        <v>385</v>
      </c>
    </row>
    <row r="234" spans="3:5" x14ac:dyDescent="0.2">
      <c r="C234" s="227">
        <f t="shared" si="5"/>
        <v>44326.04166666614</v>
      </c>
      <c r="E234" s="133">
        <v>385</v>
      </c>
    </row>
    <row r="235" spans="3:5" x14ac:dyDescent="0.2">
      <c r="C235" s="227">
        <f t="shared" si="5"/>
        <v>44326.083333332805</v>
      </c>
      <c r="E235" s="133">
        <v>385</v>
      </c>
    </row>
    <row r="236" spans="3:5" x14ac:dyDescent="0.2">
      <c r="C236" s="227">
        <f t="shared" si="5"/>
        <v>44326.124999999469</v>
      </c>
      <c r="E236" s="133">
        <v>385</v>
      </c>
    </row>
    <row r="237" spans="3:5" x14ac:dyDescent="0.2">
      <c r="C237" s="227">
        <f t="shared" si="5"/>
        <v>44326.166666666133</v>
      </c>
      <c r="E237" s="133">
        <v>385</v>
      </c>
    </row>
    <row r="238" spans="3:5" x14ac:dyDescent="0.2">
      <c r="C238" s="227">
        <f t="shared" si="5"/>
        <v>44326.208333332797</v>
      </c>
      <c r="E238" s="133">
        <v>385</v>
      </c>
    </row>
    <row r="239" spans="3:5" x14ac:dyDescent="0.2">
      <c r="C239" s="227">
        <f t="shared" si="5"/>
        <v>44326.249999999462</v>
      </c>
      <c r="E239" s="133">
        <v>385</v>
      </c>
    </row>
    <row r="240" spans="3:5" x14ac:dyDescent="0.2">
      <c r="C240" s="227">
        <f t="shared" si="5"/>
        <v>44326.291666666126</v>
      </c>
      <c r="E240" s="133">
        <v>385</v>
      </c>
    </row>
    <row r="241" spans="3:5" x14ac:dyDescent="0.2">
      <c r="C241" s="227">
        <f t="shared" si="5"/>
        <v>44326.33333333279</v>
      </c>
      <c r="E241" s="133">
        <v>385</v>
      </c>
    </row>
    <row r="242" spans="3:5" x14ac:dyDescent="0.2">
      <c r="C242" s="227">
        <f t="shared" si="5"/>
        <v>44326.374999999454</v>
      </c>
      <c r="E242" s="133">
        <v>385</v>
      </c>
    </row>
    <row r="243" spans="3:5" x14ac:dyDescent="0.2">
      <c r="C243" s="227">
        <f t="shared" si="5"/>
        <v>44326.416666666119</v>
      </c>
      <c r="E243" s="133">
        <v>385</v>
      </c>
    </row>
    <row r="244" spans="3:5" x14ac:dyDescent="0.2">
      <c r="C244" s="227">
        <f t="shared" si="5"/>
        <v>44326.458333332783</v>
      </c>
      <c r="E244" s="133">
        <v>385</v>
      </c>
    </row>
    <row r="245" spans="3:5" x14ac:dyDescent="0.2">
      <c r="C245" s="227">
        <f t="shared" si="5"/>
        <v>44326.499999999447</v>
      </c>
      <c r="E245" s="133">
        <v>385</v>
      </c>
    </row>
    <row r="246" spans="3:5" x14ac:dyDescent="0.2">
      <c r="C246" s="227">
        <f t="shared" si="5"/>
        <v>44326.541666666111</v>
      </c>
      <c r="E246" s="133">
        <v>385</v>
      </c>
    </row>
    <row r="247" spans="3:5" x14ac:dyDescent="0.2">
      <c r="C247" s="227">
        <f t="shared" si="5"/>
        <v>44326.583333332776</v>
      </c>
      <c r="E247" s="133">
        <v>385</v>
      </c>
    </row>
    <row r="248" spans="3:5" x14ac:dyDescent="0.2">
      <c r="C248" s="227">
        <f t="shared" si="5"/>
        <v>44326.62499999944</v>
      </c>
      <c r="E248" s="133">
        <v>385</v>
      </c>
    </row>
    <row r="249" spans="3:5" x14ac:dyDescent="0.2">
      <c r="C249" s="227">
        <f t="shared" si="5"/>
        <v>44326.666666666104</v>
      </c>
      <c r="E249" s="133">
        <v>385</v>
      </c>
    </row>
    <row r="250" spans="3:5" x14ac:dyDescent="0.2">
      <c r="C250" s="227">
        <f t="shared" si="5"/>
        <v>44326.708333332768</v>
      </c>
      <c r="E250" s="133">
        <v>385</v>
      </c>
    </row>
    <row r="251" spans="3:5" x14ac:dyDescent="0.2">
      <c r="C251" s="227">
        <f t="shared" si="5"/>
        <v>44326.749999999432</v>
      </c>
      <c r="E251" s="133">
        <v>385</v>
      </c>
    </row>
    <row r="252" spans="3:5" x14ac:dyDescent="0.2">
      <c r="C252" s="227">
        <f t="shared" si="5"/>
        <v>44326.791666666097</v>
      </c>
      <c r="E252" s="133">
        <v>385</v>
      </c>
    </row>
    <row r="253" spans="3:5" x14ac:dyDescent="0.2">
      <c r="C253" s="227">
        <f t="shared" si="5"/>
        <v>44326.833333332761</v>
      </c>
      <c r="E253" s="133">
        <v>385</v>
      </c>
    </row>
    <row r="254" spans="3:5" x14ac:dyDescent="0.2">
      <c r="C254" s="227">
        <f t="shared" si="5"/>
        <v>44326.874999999425</v>
      </c>
      <c r="E254" s="133">
        <v>385</v>
      </c>
    </row>
    <row r="255" spans="3:5" x14ac:dyDescent="0.2">
      <c r="C255" s="227">
        <f t="shared" si="5"/>
        <v>44326.916666666089</v>
      </c>
      <c r="E255" s="133">
        <v>385</v>
      </c>
    </row>
    <row r="256" spans="3:5" x14ac:dyDescent="0.2">
      <c r="C256" s="227">
        <f t="shared" si="5"/>
        <v>44326.958333332754</v>
      </c>
      <c r="E256" s="133">
        <v>385</v>
      </c>
    </row>
    <row r="257" spans="3:5" x14ac:dyDescent="0.2">
      <c r="C257" s="227">
        <f t="shared" si="5"/>
        <v>44326.999999999418</v>
      </c>
      <c r="E257" s="133">
        <v>385</v>
      </c>
    </row>
    <row r="258" spans="3:5" x14ac:dyDescent="0.2">
      <c r="C258" s="227">
        <f t="shared" si="5"/>
        <v>44327.041666666082</v>
      </c>
      <c r="E258" s="133">
        <v>385</v>
      </c>
    </row>
    <row r="259" spans="3:5" x14ac:dyDescent="0.2">
      <c r="C259" s="227">
        <f t="shared" si="5"/>
        <v>44327.083333332746</v>
      </c>
      <c r="E259" s="133">
        <v>385</v>
      </c>
    </row>
    <row r="260" spans="3:5" x14ac:dyDescent="0.2">
      <c r="C260" s="227">
        <f t="shared" si="5"/>
        <v>44327.124999999411</v>
      </c>
      <c r="E260" s="133">
        <v>385</v>
      </c>
    </row>
    <row r="261" spans="3:5" x14ac:dyDescent="0.2">
      <c r="C261" s="227">
        <f t="shared" si="5"/>
        <v>44327.166666666075</v>
      </c>
      <c r="E261" s="133">
        <v>385</v>
      </c>
    </row>
    <row r="262" spans="3:5" x14ac:dyDescent="0.2">
      <c r="C262" s="227">
        <f t="shared" si="5"/>
        <v>44327.208333332739</v>
      </c>
      <c r="E262" s="133">
        <v>385</v>
      </c>
    </row>
    <row r="263" spans="3:5" x14ac:dyDescent="0.2">
      <c r="C263" s="227">
        <f t="shared" si="5"/>
        <v>44327.249999999403</v>
      </c>
      <c r="E263" s="133">
        <v>385</v>
      </c>
    </row>
    <row r="264" spans="3:5" x14ac:dyDescent="0.2">
      <c r="C264" s="227">
        <f t="shared" si="5"/>
        <v>44327.291666666068</v>
      </c>
      <c r="E264" s="133">
        <v>385</v>
      </c>
    </row>
    <row r="265" spans="3:5" x14ac:dyDescent="0.2">
      <c r="C265" s="227">
        <f t="shared" si="5"/>
        <v>44327.333333332732</v>
      </c>
      <c r="E265" s="133">
        <v>385</v>
      </c>
    </row>
    <row r="266" spans="3:5" x14ac:dyDescent="0.2">
      <c r="C266" s="227">
        <f t="shared" si="5"/>
        <v>44327.374999999396</v>
      </c>
      <c r="E266" s="133">
        <v>385</v>
      </c>
    </row>
    <row r="267" spans="3:5" x14ac:dyDescent="0.2">
      <c r="C267" s="227">
        <f t="shared" si="5"/>
        <v>44327.41666666606</v>
      </c>
      <c r="E267" s="133">
        <v>385</v>
      </c>
    </row>
    <row r="268" spans="3:5" x14ac:dyDescent="0.2">
      <c r="C268" s="227">
        <f t="shared" si="5"/>
        <v>44327.458333332725</v>
      </c>
      <c r="E268" s="133">
        <v>385</v>
      </c>
    </row>
    <row r="269" spans="3:5" x14ac:dyDescent="0.2">
      <c r="C269" s="227">
        <f t="shared" si="5"/>
        <v>44327.499999999389</v>
      </c>
      <c r="E269" s="133">
        <v>385</v>
      </c>
    </row>
    <row r="270" spans="3:5" x14ac:dyDescent="0.2">
      <c r="C270" s="227">
        <f t="shared" si="5"/>
        <v>44327.541666666053</v>
      </c>
      <c r="E270" s="133">
        <v>385</v>
      </c>
    </row>
    <row r="271" spans="3:5" x14ac:dyDescent="0.2">
      <c r="C271" s="227">
        <f t="shared" si="5"/>
        <v>44327.583333332717</v>
      </c>
      <c r="E271" s="133">
        <v>385</v>
      </c>
    </row>
    <row r="272" spans="3:5" x14ac:dyDescent="0.2">
      <c r="C272" s="227">
        <f t="shared" si="5"/>
        <v>44327.624999999382</v>
      </c>
      <c r="E272" s="133">
        <v>385</v>
      </c>
    </row>
    <row r="273" spans="3:5" x14ac:dyDescent="0.2">
      <c r="C273" s="227">
        <f t="shared" si="5"/>
        <v>44327.666666666046</v>
      </c>
      <c r="E273" s="133">
        <v>385</v>
      </c>
    </row>
    <row r="274" spans="3:5" x14ac:dyDescent="0.2">
      <c r="C274" s="227">
        <f t="shared" si="5"/>
        <v>44327.70833333271</v>
      </c>
      <c r="E274" s="133">
        <v>385</v>
      </c>
    </row>
    <row r="275" spans="3:5" x14ac:dyDescent="0.2">
      <c r="C275" s="227">
        <f t="shared" si="5"/>
        <v>44327.749999999374</v>
      </c>
      <c r="E275" s="133">
        <v>385</v>
      </c>
    </row>
    <row r="276" spans="3:5" x14ac:dyDescent="0.2">
      <c r="C276" s="227">
        <f t="shared" ref="C276:C339" si="6">C275+1/24</f>
        <v>44327.791666666039</v>
      </c>
      <c r="E276" s="133">
        <v>385</v>
      </c>
    </row>
    <row r="277" spans="3:5" x14ac:dyDescent="0.2">
      <c r="C277" s="227">
        <f t="shared" si="6"/>
        <v>44327.833333332703</v>
      </c>
      <c r="E277" s="133">
        <v>385</v>
      </c>
    </row>
    <row r="278" spans="3:5" x14ac:dyDescent="0.2">
      <c r="C278" s="227">
        <f t="shared" si="6"/>
        <v>44327.874999999367</v>
      </c>
      <c r="E278" s="133">
        <v>385</v>
      </c>
    </row>
    <row r="279" spans="3:5" x14ac:dyDescent="0.2">
      <c r="C279" s="227">
        <f t="shared" si="6"/>
        <v>44327.916666666031</v>
      </c>
      <c r="E279" s="133">
        <v>385</v>
      </c>
    </row>
    <row r="280" spans="3:5" x14ac:dyDescent="0.2">
      <c r="C280" s="227">
        <f t="shared" si="6"/>
        <v>44327.958333332695</v>
      </c>
      <c r="E280" s="133">
        <v>385</v>
      </c>
    </row>
    <row r="281" spans="3:5" x14ac:dyDescent="0.2">
      <c r="C281" s="227">
        <f t="shared" si="6"/>
        <v>44327.99999999936</v>
      </c>
      <c r="E281" s="133">
        <v>385</v>
      </c>
    </row>
    <row r="282" spans="3:5" x14ac:dyDescent="0.2">
      <c r="C282" s="227">
        <f t="shared" si="6"/>
        <v>44328.041666666024</v>
      </c>
      <c r="E282" s="133">
        <v>385</v>
      </c>
    </row>
    <row r="283" spans="3:5" x14ac:dyDescent="0.2">
      <c r="C283" s="227">
        <f t="shared" si="6"/>
        <v>44328.083333332688</v>
      </c>
      <c r="E283" s="133">
        <v>385</v>
      </c>
    </row>
    <row r="284" spans="3:5" x14ac:dyDescent="0.2">
      <c r="C284" s="227">
        <f t="shared" si="6"/>
        <v>44328.124999999352</v>
      </c>
      <c r="E284" s="133">
        <v>385</v>
      </c>
    </row>
    <row r="285" spans="3:5" x14ac:dyDescent="0.2">
      <c r="C285" s="227">
        <f t="shared" si="6"/>
        <v>44328.166666666017</v>
      </c>
      <c r="E285" s="133">
        <v>385</v>
      </c>
    </row>
    <row r="286" spans="3:5" x14ac:dyDescent="0.2">
      <c r="C286" s="227">
        <f t="shared" si="6"/>
        <v>44328.208333332681</v>
      </c>
      <c r="E286" s="133">
        <v>385</v>
      </c>
    </row>
    <row r="287" spans="3:5" x14ac:dyDescent="0.2">
      <c r="C287" s="227">
        <f t="shared" si="6"/>
        <v>44328.249999999345</v>
      </c>
      <c r="E287" s="133">
        <v>385</v>
      </c>
    </row>
    <row r="288" spans="3:5" x14ac:dyDescent="0.2">
      <c r="C288" s="227">
        <f t="shared" si="6"/>
        <v>44328.291666666009</v>
      </c>
      <c r="E288" s="133">
        <v>385</v>
      </c>
    </row>
    <row r="289" spans="3:5" x14ac:dyDescent="0.2">
      <c r="C289" s="227">
        <f t="shared" si="6"/>
        <v>44328.333333332674</v>
      </c>
      <c r="E289" s="133">
        <v>385</v>
      </c>
    </row>
    <row r="290" spans="3:5" x14ac:dyDescent="0.2">
      <c r="C290" s="227">
        <f t="shared" si="6"/>
        <v>44328.374999999338</v>
      </c>
      <c r="E290" s="133">
        <v>385</v>
      </c>
    </row>
    <row r="291" spans="3:5" x14ac:dyDescent="0.2">
      <c r="C291" s="227">
        <f t="shared" si="6"/>
        <v>44328.416666666002</v>
      </c>
      <c r="E291" s="133">
        <v>385</v>
      </c>
    </row>
    <row r="292" spans="3:5" x14ac:dyDescent="0.2">
      <c r="C292" s="227">
        <f t="shared" si="6"/>
        <v>44328.458333332666</v>
      </c>
      <c r="E292" s="133">
        <v>385</v>
      </c>
    </row>
    <row r="293" spans="3:5" x14ac:dyDescent="0.2">
      <c r="C293" s="227">
        <f t="shared" si="6"/>
        <v>44328.499999999331</v>
      </c>
      <c r="E293" s="133">
        <v>385</v>
      </c>
    </row>
    <row r="294" spans="3:5" x14ac:dyDescent="0.2">
      <c r="C294" s="227">
        <f t="shared" si="6"/>
        <v>44328.541666665995</v>
      </c>
      <c r="E294" s="133">
        <v>385</v>
      </c>
    </row>
    <row r="295" spans="3:5" x14ac:dyDescent="0.2">
      <c r="C295" s="227">
        <f t="shared" si="6"/>
        <v>44328.583333332659</v>
      </c>
      <c r="E295" s="133">
        <v>385</v>
      </c>
    </row>
    <row r="296" spans="3:5" x14ac:dyDescent="0.2">
      <c r="C296" s="227">
        <f t="shared" si="6"/>
        <v>44328.624999999323</v>
      </c>
      <c r="E296" s="133">
        <v>385</v>
      </c>
    </row>
    <row r="297" spans="3:5" x14ac:dyDescent="0.2">
      <c r="C297" s="227">
        <f t="shared" si="6"/>
        <v>44328.666666665988</v>
      </c>
      <c r="E297" s="133">
        <v>385</v>
      </c>
    </row>
    <row r="298" spans="3:5" x14ac:dyDescent="0.2">
      <c r="C298" s="227">
        <f t="shared" si="6"/>
        <v>44328.708333332652</v>
      </c>
      <c r="E298" s="133">
        <v>385</v>
      </c>
    </row>
    <row r="299" spans="3:5" x14ac:dyDescent="0.2">
      <c r="C299" s="227">
        <f t="shared" si="6"/>
        <v>44328.749999999316</v>
      </c>
      <c r="E299" s="133">
        <v>385</v>
      </c>
    </row>
    <row r="300" spans="3:5" x14ac:dyDescent="0.2">
      <c r="C300" s="227">
        <f t="shared" si="6"/>
        <v>44328.79166666598</v>
      </c>
      <c r="E300" s="133">
        <v>385</v>
      </c>
    </row>
    <row r="301" spans="3:5" x14ac:dyDescent="0.2">
      <c r="C301" s="227">
        <f t="shared" si="6"/>
        <v>44328.833333332645</v>
      </c>
      <c r="E301" s="133">
        <v>385</v>
      </c>
    </row>
    <row r="302" spans="3:5" x14ac:dyDescent="0.2">
      <c r="C302" s="227">
        <f t="shared" si="6"/>
        <v>44328.874999999309</v>
      </c>
      <c r="E302" s="133">
        <v>385</v>
      </c>
    </row>
    <row r="303" spans="3:5" x14ac:dyDescent="0.2">
      <c r="C303" s="227">
        <f t="shared" si="6"/>
        <v>44328.916666665973</v>
      </c>
      <c r="E303" s="133">
        <v>385</v>
      </c>
    </row>
    <row r="304" spans="3:5" x14ac:dyDescent="0.2">
      <c r="C304" s="227">
        <f t="shared" si="6"/>
        <v>44328.958333332637</v>
      </c>
      <c r="E304" s="133">
        <v>385</v>
      </c>
    </row>
    <row r="305" spans="3:5" x14ac:dyDescent="0.2">
      <c r="C305" s="227">
        <f t="shared" si="6"/>
        <v>44328.999999999302</v>
      </c>
      <c r="E305" s="133">
        <v>385</v>
      </c>
    </row>
    <row r="306" spans="3:5" x14ac:dyDescent="0.2">
      <c r="C306" s="227">
        <f t="shared" si="6"/>
        <v>44329.041666665966</v>
      </c>
      <c r="E306" s="133">
        <v>385</v>
      </c>
    </row>
    <row r="307" spans="3:5" x14ac:dyDescent="0.2">
      <c r="C307" s="227">
        <f t="shared" si="6"/>
        <v>44329.08333333263</v>
      </c>
      <c r="E307" s="133">
        <v>385</v>
      </c>
    </row>
    <row r="308" spans="3:5" x14ac:dyDescent="0.2">
      <c r="C308" s="227">
        <f t="shared" si="6"/>
        <v>44329.124999999294</v>
      </c>
      <c r="E308" s="133">
        <v>385</v>
      </c>
    </row>
    <row r="309" spans="3:5" x14ac:dyDescent="0.2">
      <c r="C309" s="227">
        <f t="shared" si="6"/>
        <v>44329.166666665958</v>
      </c>
      <c r="E309" s="133">
        <v>385</v>
      </c>
    </row>
    <row r="310" spans="3:5" x14ac:dyDescent="0.2">
      <c r="C310" s="227">
        <f t="shared" si="6"/>
        <v>44329.208333332623</v>
      </c>
      <c r="E310" s="133">
        <v>385</v>
      </c>
    </row>
    <row r="311" spans="3:5" x14ac:dyDescent="0.2">
      <c r="C311" s="227">
        <f t="shared" si="6"/>
        <v>44329.249999999287</v>
      </c>
      <c r="E311" s="133">
        <v>385</v>
      </c>
    </row>
    <row r="312" spans="3:5" x14ac:dyDescent="0.2">
      <c r="C312" s="227">
        <f t="shared" si="6"/>
        <v>44329.291666665951</v>
      </c>
      <c r="E312" s="133">
        <v>385</v>
      </c>
    </row>
    <row r="313" spans="3:5" x14ac:dyDescent="0.2">
      <c r="C313" s="227">
        <f t="shared" si="6"/>
        <v>44329.333333332615</v>
      </c>
      <c r="E313" s="133">
        <v>385</v>
      </c>
    </row>
    <row r="314" spans="3:5" x14ac:dyDescent="0.2">
      <c r="C314" s="227">
        <f t="shared" si="6"/>
        <v>44329.37499999928</v>
      </c>
      <c r="E314" s="133">
        <v>385</v>
      </c>
    </row>
    <row r="315" spans="3:5" x14ac:dyDescent="0.2">
      <c r="C315" s="227">
        <f t="shared" si="6"/>
        <v>44329.416666665944</v>
      </c>
      <c r="E315" s="133">
        <v>385</v>
      </c>
    </row>
    <row r="316" spans="3:5" x14ac:dyDescent="0.2">
      <c r="C316" s="227">
        <f t="shared" si="6"/>
        <v>44329.458333332608</v>
      </c>
      <c r="E316" s="133">
        <v>385</v>
      </c>
    </row>
    <row r="317" spans="3:5" x14ac:dyDescent="0.2">
      <c r="C317" s="227">
        <f t="shared" si="6"/>
        <v>44329.499999999272</v>
      </c>
      <c r="E317" s="133">
        <v>385</v>
      </c>
    </row>
    <row r="318" spans="3:5" x14ac:dyDescent="0.2">
      <c r="C318" s="227">
        <f t="shared" si="6"/>
        <v>44329.541666665937</v>
      </c>
      <c r="E318" s="133">
        <v>385</v>
      </c>
    </row>
    <row r="319" spans="3:5" x14ac:dyDescent="0.2">
      <c r="C319" s="227">
        <f t="shared" si="6"/>
        <v>44329.583333332601</v>
      </c>
      <c r="E319" s="133">
        <v>385</v>
      </c>
    </row>
    <row r="320" spans="3:5" x14ac:dyDescent="0.2">
      <c r="C320" s="227">
        <f t="shared" si="6"/>
        <v>44329.624999999265</v>
      </c>
      <c r="E320" s="133">
        <v>385</v>
      </c>
    </row>
    <row r="321" spans="3:5" x14ac:dyDescent="0.2">
      <c r="C321" s="227">
        <f t="shared" si="6"/>
        <v>44329.666666665929</v>
      </c>
      <c r="E321" s="133">
        <v>385</v>
      </c>
    </row>
    <row r="322" spans="3:5" x14ac:dyDescent="0.2">
      <c r="C322" s="227">
        <f t="shared" si="6"/>
        <v>44329.708333332594</v>
      </c>
      <c r="E322" s="133">
        <v>385</v>
      </c>
    </row>
    <row r="323" spans="3:5" x14ac:dyDescent="0.2">
      <c r="C323" s="227">
        <f t="shared" si="6"/>
        <v>44329.749999999258</v>
      </c>
      <c r="E323" s="133">
        <v>385</v>
      </c>
    </row>
    <row r="324" spans="3:5" x14ac:dyDescent="0.2">
      <c r="C324" s="227">
        <f t="shared" si="6"/>
        <v>44329.791666665922</v>
      </c>
      <c r="E324" s="133">
        <v>385</v>
      </c>
    </row>
    <row r="325" spans="3:5" x14ac:dyDescent="0.2">
      <c r="C325" s="227">
        <f t="shared" si="6"/>
        <v>44329.833333332586</v>
      </c>
      <c r="E325" s="133">
        <v>385</v>
      </c>
    </row>
    <row r="326" spans="3:5" x14ac:dyDescent="0.2">
      <c r="C326" s="227">
        <f t="shared" si="6"/>
        <v>44329.874999999251</v>
      </c>
      <c r="E326" s="133">
        <v>385</v>
      </c>
    </row>
    <row r="327" spans="3:5" x14ac:dyDescent="0.2">
      <c r="C327" s="227">
        <f t="shared" si="6"/>
        <v>44329.916666665915</v>
      </c>
      <c r="E327" s="133">
        <v>385</v>
      </c>
    </row>
    <row r="328" spans="3:5" x14ac:dyDescent="0.2">
      <c r="C328" s="227">
        <f t="shared" si="6"/>
        <v>44329.958333332579</v>
      </c>
      <c r="E328" s="133">
        <v>385</v>
      </c>
    </row>
    <row r="329" spans="3:5" x14ac:dyDescent="0.2">
      <c r="C329" s="227">
        <f t="shared" si="6"/>
        <v>44329.999999999243</v>
      </c>
      <c r="E329" s="133">
        <v>385</v>
      </c>
    </row>
    <row r="330" spans="3:5" x14ac:dyDescent="0.2">
      <c r="C330" s="227">
        <f t="shared" si="6"/>
        <v>44330.041666665908</v>
      </c>
      <c r="E330" s="133">
        <v>385</v>
      </c>
    </row>
    <row r="331" spans="3:5" x14ac:dyDescent="0.2">
      <c r="C331" s="227">
        <f t="shared" si="6"/>
        <v>44330.083333332572</v>
      </c>
      <c r="E331" s="133">
        <v>385</v>
      </c>
    </row>
    <row r="332" spans="3:5" x14ac:dyDescent="0.2">
      <c r="C332" s="227">
        <f t="shared" si="6"/>
        <v>44330.124999999236</v>
      </c>
      <c r="E332" s="133">
        <v>385</v>
      </c>
    </row>
    <row r="333" spans="3:5" x14ac:dyDescent="0.2">
      <c r="C333" s="227">
        <f t="shared" si="6"/>
        <v>44330.1666666659</v>
      </c>
      <c r="E333" s="133">
        <v>385</v>
      </c>
    </row>
    <row r="334" spans="3:5" x14ac:dyDescent="0.2">
      <c r="C334" s="227">
        <f t="shared" si="6"/>
        <v>44330.208333332565</v>
      </c>
      <c r="E334" s="133">
        <v>385</v>
      </c>
    </row>
    <row r="335" spans="3:5" x14ac:dyDescent="0.2">
      <c r="C335" s="227">
        <f t="shared" si="6"/>
        <v>44330.249999999229</v>
      </c>
      <c r="E335" s="133">
        <v>385</v>
      </c>
    </row>
    <row r="336" spans="3:5" x14ac:dyDescent="0.2">
      <c r="C336" s="227">
        <f t="shared" si="6"/>
        <v>44330.291666665893</v>
      </c>
      <c r="E336" s="133">
        <v>385</v>
      </c>
    </row>
    <row r="337" spans="3:7" x14ac:dyDescent="0.2">
      <c r="C337" s="227">
        <f t="shared" si="6"/>
        <v>44330.333333332557</v>
      </c>
      <c r="E337" s="133">
        <v>385</v>
      </c>
    </row>
    <row r="338" spans="3:7" x14ac:dyDescent="0.2">
      <c r="C338" s="227">
        <f t="shared" si="6"/>
        <v>44330.374999999221</v>
      </c>
      <c r="E338" s="133">
        <v>385</v>
      </c>
    </row>
    <row r="339" spans="3:7" x14ac:dyDescent="0.2">
      <c r="C339" s="227">
        <f t="shared" si="6"/>
        <v>44330.416666665886</v>
      </c>
      <c r="E339" s="133">
        <v>385</v>
      </c>
    </row>
    <row r="340" spans="3:7" x14ac:dyDescent="0.2">
      <c r="C340" s="227">
        <f t="shared" ref="C340:C403" si="7">C339+1/24</f>
        <v>44330.45833333255</v>
      </c>
      <c r="E340" s="133">
        <v>385</v>
      </c>
    </row>
    <row r="341" spans="3:7" x14ac:dyDescent="0.2">
      <c r="C341" s="227">
        <f t="shared" si="7"/>
        <v>44330.499999999214</v>
      </c>
      <c r="E341" s="133">
        <v>385</v>
      </c>
    </row>
    <row r="342" spans="3:7" x14ac:dyDescent="0.2">
      <c r="C342" s="227">
        <f t="shared" si="7"/>
        <v>44330.541666665878</v>
      </c>
      <c r="E342" s="133">
        <v>385</v>
      </c>
    </row>
    <row r="343" spans="3:7" x14ac:dyDescent="0.2">
      <c r="C343" s="227">
        <f t="shared" si="7"/>
        <v>44330.583333332543</v>
      </c>
      <c r="E343" s="133">
        <v>385</v>
      </c>
    </row>
    <row r="344" spans="3:7" x14ac:dyDescent="0.2">
      <c r="C344" s="227">
        <f t="shared" si="7"/>
        <v>44330.624999999207</v>
      </c>
      <c r="E344" s="133">
        <v>385</v>
      </c>
    </row>
    <row r="345" spans="3:7" x14ac:dyDescent="0.2">
      <c r="C345" s="227">
        <f t="shared" si="7"/>
        <v>44330.666666665871</v>
      </c>
      <c r="E345" s="133">
        <v>385</v>
      </c>
    </row>
    <row r="346" spans="3:7" x14ac:dyDescent="0.2">
      <c r="C346" s="227">
        <f t="shared" si="7"/>
        <v>44330.708333332535</v>
      </c>
      <c r="E346" s="133">
        <v>385</v>
      </c>
    </row>
    <row r="347" spans="3:7" x14ac:dyDescent="0.2">
      <c r="C347" s="227">
        <f t="shared" si="7"/>
        <v>44330.7499999992</v>
      </c>
      <c r="E347" s="133">
        <v>385</v>
      </c>
    </row>
    <row r="348" spans="3:7" x14ac:dyDescent="0.2">
      <c r="C348" s="227">
        <f t="shared" si="7"/>
        <v>44330.791666665864</v>
      </c>
      <c r="E348" s="133">
        <v>385</v>
      </c>
    </row>
    <row r="349" spans="3:7" x14ac:dyDescent="0.2">
      <c r="C349" s="227">
        <f t="shared" si="7"/>
        <v>44330.833333332528</v>
      </c>
      <c r="E349" s="133">
        <v>385</v>
      </c>
      <c r="G349" s="229"/>
    </row>
    <row r="350" spans="3:7" x14ac:dyDescent="0.2">
      <c r="C350" s="227">
        <f t="shared" si="7"/>
        <v>44330.874999999192</v>
      </c>
      <c r="E350" s="133">
        <v>385</v>
      </c>
      <c r="F350" s="229"/>
    </row>
    <row r="351" spans="3:7" x14ac:dyDescent="0.2">
      <c r="C351" s="227">
        <f t="shared" si="7"/>
        <v>44330.916666665857</v>
      </c>
      <c r="E351" s="133">
        <v>385</v>
      </c>
    </row>
    <row r="352" spans="3:7" x14ac:dyDescent="0.2">
      <c r="C352" s="227">
        <f t="shared" si="7"/>
        <v>44330.958333332521</v>
      </c>
      <c r="E352" s="133">
        <v>385</v>
      </c>
      <c r="F352" s="133"/>
    </row>
    <row r="353" spans="3:6" x14ac:dyDescent="0.2">
      <c r="C353" s="227">
        <f t="shared" si="7"/>
        <v>44330.999999999185</v>
      </c>
      <c r="E353" s="133">
        <v>385</v>
      </c>
      <c r="F353" s="133"/>
    </row>
    <row r="354" spans="3:6" x14ac:dyDescent="0.2">
      <c r="C354" s="227">
        <f t="shared" si="7"/>
        <v>44331.041666665849</v>
      </c>
      <c r="E354" s="133">
        <v>385</v>
      </c>
      <c r="F354" s="133"/>
    </row>
    <row r="355" spans="3:6" x14ac:dyDescent="0.2">
      <c r="C355" s="227">
        <f t="shared" si="7"/>
        <v>44331.083333332514</v>
      </c>
      <c r="E355" s="133">
        <v>385</v>
      </c>
      <c r="F355" s="133"/>
    </row>
    <row r="356" spans="3:6" x14ac:dyDescent="0.2">
      <c r="C356" s="227">
        <f t="shared" si="7"/>
        <v>44331.124999999178</v>
      </c>
      <c r="E356" s="133">
        <v>385</v>
      </c>
      <c r="F356" s="133"/>
    </row>
    <row r="357" spans="3:6" x14ac:dyDescent="0.2">
      <c r="C357" s="227">
        <f t="shared" si="7"/>
        <v>44331.166666665842</v>
      </c>
      <c r="E357" s="133">
        <v>385</v>
      </c>
      <c r="F357" s="133"/>
    </row>
    <row r="358" spans="3:6" x14ac:dyDescent="0.2">
      <c r="C358" s="227">
        <f t="shared" si="7"/>
        <v>44331.208333332506</v>
      </c>
      <c r="E358" s="133">
        <v>385</v>
      </c>
      <c r="F358" s="133"/>
    </row>
    <row r="359" spans="3:6" x14ac:dyDescent="0.2">
      <c r="C359" s="227">
        <f t="shared" si="7"/>
        <v>44331.249999999171</v>
      </c>
      <c r="E359" s="133">
        <v>385</v>
      </c>
      <c r="F359" s="133"/>
    </row>
    <row r="360" spans="3:6" x14ac:dyDescent="0.2">
      <c r="C360" s="227">
        <f t="shared" si="7"/>
        <v>44331.291666665835</v>
      </c>
      <c r="E360" s="133">
        <v>385</v>
      </c>
      <c r="F360" s="133"/>
    </row>
    <row r="361" spans="3:6" x14ac:dyDescent="0.2">
      <c r="C361" s="227">
        <f t="shared" si="7"/>
        <v>44331.333333332499</v>
      </c>
      <c r="E361" s="133">
        <v>385</v>
      </c>
      <c r="F361" s="133"/>
    </row>
    <row r="362" spans="3:6" x14ac:dyDescent="0.2">
      <c r="C362" s="227">
        <f t="shared" si="7"/>
        <v>44331.374999999163</v>
      </c>
      <c r="E362" s="133">
        <v>385</v>
      </c>
      <c r="F362" s="133"/>
    </row>
    <row r="363" spans="3:6" x14ac:dyDescent="0.2">
      <c r="C363" s="227">
        <f t="shared" si="7"/>
        <v>44331.416666665828</v>
      </c>
      <c r="E363" s="133">
        <v>385</v>
      </c>
      <c r="F363" s="133"/>
    </row>
    <row r="364" spans="3:6" x14ac:dyDescent="0.2">
      <c r="C364" s="227">
        <f t="shared" si="7"/>
        <v>44331.458333332492</v>
      </c>
      <c r="E364" s="133">
        <v>385</v>
      </c>
      <c r="F364" s="133"/>
    </row>
    <row r="365" spans="3:6" x14ac:dyDescent="0.2">
      <c r="C365" s="227">
        <f t="shared" si="7"/>
        <v>44331.499999999156</v>
      </c>
      <c r="E365" s="133">
        <v>385</v>
      </c>
      <c r="F365" s="133"/>
    </row>
    <row r="366" spans="3:6" x14ac:dyDescent="0.2">
      <c r="C366" s="227">
        <f t="shared" si="7"/>
        <v>44331.54166666582</v>
      </c>
      <c r="E366" s="133">
        <v>385</v>
      </c>
      <c r="F366" s="133"/>
    </row>
    <row r="367" spans="3:6" x14ac:dyDescent="0.2">
      <c r="C367" s="227">
        <f t="shared" si="7"/>
        <v>44331.583333332484</v>
      </c>
      <c r="E367" s="133">
        <v>385</v>
      </c>
      <c r="F367" s="133"/>
    </row>
    <row r="368" spans="3:6" x14ac:dyDescent="0.2">
      <c r="C368" s="227">
        <f t="shared" si="7"/>
        <v>44331.624999999149</v>
      </c>
      <c r="E368" s="133">
        <v>385</v>
      </c>
      <c r="F368" s="133"/>
    </row>
    <row r="369" spans="3:6" x14ac:dyDescent="0.2">
      <c r="C369" s="227">
        <f t="shared" si="7"/>
        <v>44331.666666665813</v>
      </c>
      <c r="E369" s="133">
        <v>385</v>
      </c>
      <c r="F369" s="133"/>
    </row>
    <row r="370" spans="3:6" x14ac:dyDescent="0.2">
      <c r="C370" s="227">
        <f t="shared" si="7"/>
        <v>44331.708333332477</v>
      </c>
      <c r="E370" s="133">
        <v>385</v>
      </c>
      <c r="F370" s="133"/>
    </row>
    <row r="371" spans="3:6" x14ac:dyDescent="0.2">
      <c r="C371" s="227">
        <f t="shared" si="7"/>
        <v>44331.749999999141</v>
      </c>
      <c r="E371" s="133">
        <v>385</v>
      </c>
      <c r="F371" s="133"/>
    </row>
    <row r="372" spans="3:6" x14ac:dyDescent="0.2">
      <c r="C372" s="227">
        <f t="shared" si="7"/>
        <v>44331.791666665806</v>
      </c>
      <c r="E372" s="133">
        <v>385</v>
      </c>
      <c r="F372" s="133"/>
    </row>
    <row r="373" spans="3:6" x14ac:dyDescent="0.2">
      <c r="C373" s="227">
        <f t="shared" si="7"/>
        <v>44331.83333333247</v>
      </c>
      <c r="E373" s="133">
        <v>385</v>
      </c>
      <c r="F373" s="133"/>
    </row>
    <row r="374" spans="3:6" x14ac:dyDescent="0.2">
      <c r="C374" s="227">
        <f t="shared" si="7"/>
        <v>44331.874999999134</v>
      </c>
      <c r="E374" s="133">
        <v>385</v>
      </c>
      <c r="F374" s="133"/>
    </row>
    <row r="375" spans="3:6" x14ac:dyDescent="0.2">
      <c r="C375" s="227">
        <f t="shared" si="7"/>
        <v>44331.916666665798</v>
      </c>
      <c r="E375" s="133">
        <v>385</v>
      </c>
      <c r="F375" s="229"/>
    </row>
    <row r="376" spans="3:6" x14ac:dyDescent="0.2">
      <c r="C376" s="227">
        <f t="shared" si="7"/>
        <v>44331.958333332463</v>
      </c>
      <c r="E376" s="133">
        <v>385</v>
      </c>
    </row>
    <row r="377" spans="3:6" x14ac:dyDescent="0.2">
      <c r="C377" s="227">
        <f t="shared" si="7"/>
        <v>44331.999999999127</v>
      </c>
      <c r="E377" s="133">
        <v>385</v>
      </c>
    </row>
    <row r="378" spans="3:6" x14ac:dyDescent="0.2">
      <c r="C378" s="227">
        <f t="shared" si="7"/>
        <v>44332.041666665791</v>
      </c>
      <c r="E378" s="133">
        <v>385</v>
      </c>
    </row>
    <row r="379" spans="3:6" x14ac:dyDescent="0.2">
      <c r="C379" s="227">
        <f t="shared" si="7"/>
        <v>44332.083333332455</v>
      </c>
      <c r="E379" s="133">
        <v>385</v>
      </c>
    </row>
    <row r="380" spans="3:6" x14ac:dyDescent="0.2">
      <c r="C380" s="227">
        <f t="shared" si="7"/>
        <v>44332.12499999912</v>
      </c>
      <c r="E380" s="133">
        <v>385</v>
      </c>
    </row>
    <row r="381" spans="3:6" x14ac:dyDescent="0.2">
      <c r="C381" s="227">
        <f t="shared" si="7"/>
        <v>44332.166666665784</v>
      </c>
      <c r="E381" s="133">
        <v>385</v>
      </c>
    </row>
    <row r="382" spans="3:6" x14ac:dyDescent="0.2">
      <c r="C382" s="227">
        <f t="shared" si="7"/>
        <v>44332.208333332448</v>
      </c>
      <c r="E382" s="133">
        <v>385</v>
      </c>
    </row>
    <row r="383" spans="3:6" x14ac:dyDescent="0.2">
      <c r="C383" s="227">
        <f t="shared" si="7"/>
        <v>44332.249999999112</v>
      </c>
      <c r="E383" s="133">
        <v>385</v>
      </c>
    </row>
    <row r="384" spans="3:6" x14ac:dyDescent="0.2">
      <c r="C384" s="227">
        <f t="shared" si="7"/>
        <v>44332.291666665777</v>
      </c>
      <c r="E384" s="133">
        <v>385</v>
      </c>
    </row>
    <row r="385" spans="3:5" x14ac:dyDescent="0.2">
      <c r="C385" s="227">
        <f t="shared" si="7"/>
        <v>44332.333333332441</v>
      </c>
      <c r="E385" s="133">
        <v>385</v>
      </c>
    </row>
    <row r="386" spans="3:5" x14ac:dyDescent="0.2">
      <c r="C386" s="227">
        <f t="shared" si="7"/>
        <v>44332.374999999105</v>
      </c>
      <c r="E386" s="133">
        <v>385</v>
      </c>
    </row>
    <row r="387" spans="3:5" x14ac:dyDescent="0.2">
      <c r="C387" s="227">
        <f t="shared" si="7"/>
        <v>44332.416666665769</v>
      </c>
      <c r="E387" s="133">
        <v>385</v>
      </c>
    </row>
    <row r="388" spans="3:5" x14ac:dyDescent="0.2">
      <c r="C388" s="227">
        <f t="shared" si="7"/>
        <v>44332.458333332434</v>
      </c>
      <c r="E388" s="133">
        <v>385</v>
      </c>
    </row>
    <row r="389" spans="3:5" x14ac:dyDescent="0.2">
      <c r="C389" s="227">
        <f t="shared" si="7"/>
        <v>44332.499999999098</v>
      </c>
      <c r="E389" s="133">
        <v>385</v>
      </c>
    </row>
    <row r="390" spans="3:5" x14ac:dyDescent="0.2">
      <c r="C390" s="227">
        <f t="shared" si="7"/>
        <v>44332.541666665762</v>
      </c>
      <c r="E390" s="133">
        <v>385</v>
      </c>
    </row>
    <row r="391" spans="3:5" x14ac:dyDescent="0.2">
      <c r="C391" s="227">
        <f t="shared" si="7"/>
        <v>44332.583333332426</v>
      </c>
      <c r="E391" s="133">
        <v>385</v>
      </c>
    </row>
    <row r="392" spans="3:5" x14ac:dyDescent="0.2">
      <c r="C392" s="227">
        <f t="shared" si="7"/>
        <v>44332.624999999091</v>
      </c>
      <c r="E392" s="133">
        <v>385</v>
      </c>
    </row>
    <row r="393" spans="3:5" x14ac:dyDescent="0.2">
      <c r="C393" s="227">
        <f t="shared" si="7"/>
        <v>44332.666666665755</v>
      </c>
      <c r="E393" s="133">
        <v>385</v>
      </c>
    </row>
    <row r="394" spans="3:5" x14ac:dyDescent="0.2">
      <c r="C394" s="227">
        <f t="shared" si="7"/>
        <v>44332.708333332419</v>
      </c>
      <c r="E394" s="133">
        <v>385</v>
      </c>
    </row>
    <row r="395" spans="3:5" x14ac:dyDescent="0.2">
      <c r="C395" s="227">
        <f t="shared" si="7"/>
        <v>44332.749999999083</v>
      </c>
      <c r="E395" s="133">
        <v>385</v>
      </c>
    </row>
    <row r="396" spans="3:5" x14ac:dyDescent="0.2">
      <c r="C396" s="227">
        <f t="shared" si="7"/>
        <v>44332.791666665747</v>
      </c>
      <c r="E396" s="133">
        <v>385</v>
      </c>
    </row>
    <row r="397" spans="3:5" x14ac:dyDescent="0.2">
      <c r="C397" s="227">
        <f t="shared" si="7"/>
        <v>44332.833333332412</v>
      </c>
      <c r="E397" s="133">
        <v>385</v>
      </c>
    </row>
    <row r="398" spans="3:5" x14ac:dyDescent="0.2">
      <c r="C398" s="227">
        <f t="shared" si="7"/>
        <v>44332.874999999076</v>
      </c>
      <c r="E398" s="133">
        <v>385</v>
      </c>
    </row>
    <row r="399" spans="3:5" x14ac:dyDescent="0.2">
      <c r="C399" s="227">
        <f t="shared" si="7"/>
        <v>44332.91666666574</v>
      </c>
      <c r="E399" s="133">
        <v>385</v>
      </c>
    </row>
    <row r="400" spans="3:5" x14ac:dyDescent="0.2">
      <c r="C400" s="227">
        <f t="shared" si="7"/>
        <v>44332.958333332404</v>
      </c>
      <c r="E400" s="133">
        <v>385</v>
      </c>
    </row>
    <row r="401" spans="3:5" x14ac:dyDescent="0.2">
      <c r="C401" s="227">
        <f t="shared" si="7"/>
        <v>44332.999999999069</v>
      </c>
      <c r="E401" s="133">
        <v>385</v>
      </c>
    </row>
    <row r="402" spans="3:5" x14ac:dyDescent="0.2">
      <c r="C402" s="227">
        <f t="shared" si="7"/>
        <v>44333.041666665733</v>
      </c>
      <c r="E402" s="133">
        <v>385</v>
      </c>
    </row>
    <row r="403" spans="3:5" x14ac:dyDescent="0.2">
      <c r="C403" s="227">
        <f t="shared" si="7"/>
        <v>44333.083333332397</v>
      </c>
      <c r="E403" s="133">
        <v>385</v>
      </c>
    </row>
    <row r="404" spans="3:5" x14ac:dyDescent="0.2">
      <c r="C404" s="227">
        <f t="shared" ref="C404:C467" si="8">C403+1/24</f>
        <v>44333.124999999061</v>
      </c>
      <c r="E404" s="133">
        <v>385</v>
      </c>
    </row>
    <row r="405" spans="3:5" x14ac:dyDescent="0.2">
      <c r="C405" s="227">
        <f t="shared" si="8"/>
        <v>44333.166666665726</v>
      </c>
      <c r="E405" s="133">
        <v>385</v>
      </c>
    </row>
    <row r="406" spans="3:5" x14ac:dyDescent="0.2">
      <c r="C406" s="227">
        <f t="shared" si="8"/>
        <v>44333.20833333239</v>
      </c>
      <c r="E406" s="133">
        <v>385</v>
      </c>
    </row>
    <row r="407" spans="3:5" x14ac:dyDescent="0.2">
      <c r="C407" s="227">
        <f t="shared" si="8"/>
        <v>44333.249999999054</v>
      </c>
      <c r="E407" s="133">
        <v>385</v>
      </c>
    </row>
    <row r="408" spans="3:5" x14ac:dyDescent="0.2">
      <c r="C408" s="227">
        <f t="shared" si="8"/>
        <v>44333.291666665718</v>
      </c>
      <c r="E408" s="133">
        <v>385</v>
      </c>
    </row>
    <row r="409" spans="3:5" x14ac:dyDescent="0.2">
      <c r="C409" s="227">
        <f t="shared" si="8"/>
        <v>44333.333333332383</v>
      </c>
      <c r="E409" s="133">
        <v>385</v>
      </c>
    </row>
    <row r="410" spans="3:5" x14ac:dyDescent="0.2">
      <c r="C410" s="227">
        <f t="shared" si="8"/>
        <v>44333.374999999047</v>
      </c>
      <c r="E410" s="133">
        <v>385</v>
      </c>
    </row>
    <row r="411" spans="3:5" x14ac:dyDescent="0.2">
      <c r="C411" s="227">
        <f t="shared" si="8"/>
        <v>44333.416666665711</v>
      </c>
      <c r="E411" s="133">
        <v>385</v>
      </c>
    </row>
    <row r="412" spans="3:5" x14ac:dyDescent="0.2">
      <c r="C412" s="227">
        <f t="shared" si="8"/>
        <v>44333.458333332375</v>
      </c>
      <c r="E412" s="133">
        <v>385</v>
      </c>
    </row>
    <row r="413" spans="3:5" x14ac:dyDescent="0.2">
      <c r="C413" s="227">
        <f t="shared" si="8"/>
        <v>44333.49999999904</v>
      </c>
      <c r="E413" s="133">
        <v>385</v>
      </c>
    </row>
    <row r="414" spans="3:5" x14ac:dyDescent="0.2">
      <c r="C414" s="227">
        <f t="shared" si="8"/>
        <v>44333.541666665704</v>
      </c>
      <c r="E414" s="133">
        <v>385</v>
      </c>
    </row>
    <row r="415" spans="3:5" x14ac:dyDescent="0.2">
      <c r="C415" s="227">
        <f t="shared" si="8"/>
        <v>44333.583333332368</v>
      </c>
      <c r="E415" s="133">
        <v>385</v>
      </c>
    </row>
    <row r="416" spans="3:5" x14ac:dyDescent="0.2">
      <c r="C416" s="227">
        <f t="shared" si="8"/>
        <v>44333.624999999032</v>
      </c>
      <c r="D416" s="133"/>
      <c r="E416" s="133">
        <v>385</v>
      </c>
    </row>
    <row r="417" spans="3:5" x14ac:dyDescent="0.2">
      <c r="C417" s="227">
        <f t="shared" si="8"/>
        <v>44333.666666665697</v>
      </c>
      <c r="D417" s="133"/>
      <c r="E417" s="133">
        <v>385</v>
      </c>
    </row>
    <row r="418" spans="3:5" x14ac:dyDescent="0.2">
      <c r="C418" s="227">
        <f t="shared" si="8"/>
        <v>44333.708333332361</v>
      </c>
      <c r="D418" s="133"/>
      <c r="E418" s="133">
        <v>385</v>
      </c>
    </row>
    <row r="419" spans="3:5" x14ac:dyDescent="0.2">
      <c r="C419" s="227">
        <f t="shared" si="8"/>
        <v>44333.749999999025</v>
      </c>
      <c r="D419" s="133"/>
      <c r="E419" s="133">
        <v>385</v>
      </c>
    </row>
    <row r="420" spans="3:5" x14ac:dyDescent="0.2">
      <c r="C420" s="227">
        <f t="shared" si="8"/>
        <v>44333.791666665689</v>
      </c>
      <c r="D420" s="133"/>
      <c r="E420" s="133">
        <v>385</v>
      </c>
    </row>
    <row r="421" spans="3:5" x14ac:dyDescent="0.2">
      <c r="C421" s="227">
        <f t="shared" si="8"/>
        <v>44333.833333332354</v>
      </c>
      <c r="D421" s="133"/>
      <c r="E421" s="133">
        <v>385</v>
      </c>
    </row>
    <row r="422" spans="3:5" x14ac:dyDescent="0.2">
      <c r="C422" s="227">
        <f t="shared" si="8"/>
        <v>44333.874999999018</v>
      </c>
      <c r="D422" s="133"/>
      <c r="E422" s="133">
        <v>385</v>
      </c>
    </row>
    <row r="423" spans="3:5" x14ac:dyDescent="0.2">
      <c r="C423" s="227">
        <f t="shared" si="8"/>
        <v>44333.916666665682</v>
      </c>
      <c r="D423" s="133"/>
      <c r="E423" s="133">
        <v>385</v>
      </c>
    </row>
    <row r="424" spans="3:5" x14ac:dyDescent="0.2">
      <c r="C424" s="227">
        <f t="shared" si="8"/>
        <v>44333.958333332346</v>
      </c>
      <c r="D424" s="133"/>
      <c r="E424" s="133">
        <v>385</v>
      </c>
    </row>
    <row r="425" spans="3:5" x14ac:dyDescent="0.2">
      <c r="C425" s="227">
        <f t="shared" si="8"/>
        <v>44333.99999999901</v>
      </c>
      <c r="D425" s="133"/>
      <c r="E425" s="133">
        <v>385</v>
      </c>
    </row>
    <row r="426" spans="3:5" x14ac:dyDescent="0.2">
      <c r="C426" s="227">
        <f t="shared" si="8"/>
        <v>44334.041666665675</v>
      </c>
      <c r="D426" s="133"/>
      <c r="E426" s="133">
        <v>385</v>
      </c>
    </row>
    <row r="427" spans="3:5" x14ac:dyDescent="0.2">
      <c r="C427" s="227">
        <f t="shared" si="8"/>
        <v>44334.083333332339</v>
      </c>
      <c r="D427" s="133"/>
      <c r="E427" s="133">
        <v>385</v>
      </c>
    </row>
    <row r="428" spans="3:5" x14ac:dyDescent="0.2">
      <c r="C428" s="227">
        <f t="shared" si="8"/>
        <v>44334.124999999003</v>
      </c>
      <c r="D428" s="133"/>
      <c r="E428" s="133">
        <v>385</v>
      </c>
    </row>
    <row r="429" spans="3:5" x14ac:dyDescent="0.2">
      <c r="C429" s="227">
        <f t="shared" si="8"/>
        <v>44334.166666665667</v>
      </c>
      <c r="D429" s="133"/>
      <c r="E429" s="133">
        <v>385</v>
      </c>
    </row>
    <row r="430" spans="3:5" x14ac:dyDescent="0.2">
      <c r="C430" s="227">
        <f t="shared" si="8"/>
        <v>44334.208333332332</v>
      </c>
      <c r="D430" s="133"/>
      <c r="E430" s="133">
        <v>385</v>
      </c>
    </row>
    <row r="431" spans="3:5" x14ac:dyDescent="0.2">
      <c r="C431" s="227">
        <f t="shared" si="8"/>
        <v>44334.249999998996</v>
      </c>
      <c r="E431" s="133">
        <v>385</v>
      </c>
    </row>
    <row r="432" spans="3:5" x14ac:dyDescent="0.2">
      <c r="C432" s="227">
        <f t="shared" si="8"/>
        <v>44334.29166666566</v>
      </c>
      <c r="E432" s="133">
        <v>385</v>
      </c>
    </row>
    <row r="433" spans="3:5" x14ac:dyDescent="0.2">
      <c r="C433" s="227">
        <f t="shared" si="8"/>
        <v>44334.333333332324</v>
      </c>
      <c r="E433" s="133">
        <v>385</v>
      </c>
    </row>
    <row r="434" spans="3:5" x14ac:dyDescent="0.2">
      <c r="C434" s="227">
        <f t="shared" si="8"/>
        <v>44334.374999998989</v>
      </c>
      <c r="E434" s="133">
        <v>385</v>
      </c>
    </row>
    <row r="435" spans="3:5" x14ac:dyDescent="0.2">
      <c r="C435" s="227">
        <f t="shared" si="8"/>
        <v>44334.416666665653</v>
      </c>
      <c r="E435" s="133">
        <v>385</v>
      </c>
    </row>
    <row r="436" spans="3:5" x14ac:dyDescent="0.2">
      <c r="C436" s="227">
        <f t="shared" si="8"/>
        <v>44334.458333332317</v>
      </c>
      <c r="E436" s="133">
        <v>385</v>
      </c>
    </row>
    <row r="437" spans="3:5" x14ac:dyDescent="0.2">
      <c r="C437" s="227">
        <f t="shared" si="8"/>
        <v>44334.499999998981</v>
      </c>
      <c r="E437" s="133">
        <v>385</v>
      </c>
    </row>
    <row r="438" spans="3:5" x14ac:dyDescent="0.2">
      <c r="C438" s="227">
        <f t="shared" si="8"/>
        <v>44334.541666665646</v>
      </c>
      <c r="E438" s="133">
        <v>385</v>
      </c>
    </row>
    <row r="439" spans="3:5" x14ac:dyDescent="0.2">
      <c r="C439" s="227">
        <f t="shared" si="8"/>
        <v>44334.58333333231</v>
      </c>
      <c r="E439" s="133">
        <v>385</v>
      </c>
    </row>
    <row r="440" spans="3:5" x14ac:dyDescent="0.2">
      <c r="C440" s="227">
        <f t="shared" si="8"/>
        <v>44334.624999998974</v>
      </c>
      <c r="E440" s="133">
        <v>385</v>
      </c>
    </row>
    <row r="441" spans="3:5" x14ac:dyDescent="0.2">
      <c r="C441" s="227">
        <f t="shared" si="8"/>
        <v>44334.666666665638</v>
      </c>
      <c r="E441" s="133">
        <v>385</v>
      </c>
    </row>
    <row r="442" spans="3:5" x14ac:dyDescent="0.2">
      <c r="C442" s="227">
        <f t="shared" si="8"/>
        <v>44334.708333332303</v>
      </c>
      <c r="E442" s="133">
        <v>385</v>
      </c>
    </row>
    <row r="443" spans="3:5" x14ac:dyDescent="0.2">
      <c r="C443" s="227">
        <f t="shared" si="8"/>
        <v>44334.749999998967</v>
      </c>
      <c r="E443" s="133">
        <v>385</v>
      </c>
    </row>
    <row r="444" spans="3:5" x14ac:dyDescent="0.2">
      <c r="C444" s="227">
        <f t="shared" si="8"/>
        <v>44334.791666665631</v>
      </c>
      <c r="E444" s="133">
        <v>385</v>
      </c>
    </row>
    <row r="445" spans="3:5" x14ac:dyDescent="0.2">
      <c r="C445" s="227">
        <f t="shared" si="8"/>
        <v>44334.833333332295</v>
      </c>
      <c r="E445" s="133">
        <v>385</v>
      </c>
    </row>
    <row r="446" spans="3:5" x14ac:dyDescent="0.2">
      <c r="C446" s="227">
        <f t="shared" si="8"/>
        <v>44334.87499999896</v>
      </c>
      <c r="E446" s="133">
        <v>385</v>
      </c>
    </row>
    <row r="447" spans="3:5" x14ac:dyDescent="0.2">
      <c r="C447" s="227">
        <f t="shared" si="8"/>
        <v>44334.916666665624</v>
      </c>
      <c r="E447" s="133">
        <v>385</v>
      </c>
    </row>
    <row r="448" spans="3:5" x14ac:dyDescent="0.2">
      <c r="C448" s="227">
        <f t="shared" si="8"/>
        <v>44334.958333332288</v>
      </c>
      <c r="E448" s="133">
        <v>385</v>
      </c>
    </row>
    <row r="449" spans="3:5" x14ac:dyDescent="0.2">
      <c r="C449" s="227">
        <f t="shared" si="8"/>
        <v>44334.999999998952</v>
      </c>
      <c r="E449" s="133">
        <v>385</v>
      </c>
    </row>
    <row r="450" spans="3:5" x14ac:dyDescent="0.2">
      <c r="C450" s="227">
        <f t="shared" si="8"/>
        <v>44335.041666665617</v>
      </c>
      <c r="E450" s="133">
        <v>385</v>
      </c>
    </row>
    <row r="451" spans="3:5" x14ac:dyDescent="0.2">
      <c r="C451" s="227">
        <f t="shared" si="8"/>
        <v>44335.083333332281</v>
      </c>
      <c r="E451" s="133">
        <v>385</v>
      </c>
    </row>
    <row r="452" spans="3:5" x14ac:dyDescent="0.2">
      <c r="C452" s="227">
        <f t="shared" si="8"/>
        <v>44335.124999998945</v>
      </c>
      <c r="E452" s="133">
        <v>385</v>
      </c>
    </row>
    <row r="453" spans="3:5" x14ac:dyDescent="0.2">
      <c r="C453" s="227">
        <f t="shared" si="8"/>
        <v>44335.166666665609</v>
      </c>
      <c r="E453" s="133">
        <v>385</v>
      </c>
    </row>
    <row r="454" spans="3:5" x14ac:dyDescent="0.2">
      <c r="C454" s="227">
        <f t="shared" si="8"/>
        <v>44335.208333332273</v>
      </c>
      <c r="E454" s="133">
        <v>385</v>
      </c>
    </row>
    <row r="455" spans="3:5" x14ac:dyDescent="0.2">
      <c r="C455" s="227">
        <f t="shared" si="8"/>
        <v>44335.249999998938</v>
      </c>
      <c r="E455" s="133">
        <v>385</v>
      </c>
    </row>
    <row r="456" spans="3:5" x14ac:dyDescent="0.2">
      <c r="C456" s="227">
        <f t="shared" si="8"/>
        <v>44335.291666665602</v>
      </c>
      <c r="E456" s="133">
        <v>385</v>
      </c>
    </row>
    <row r="457" spans="3:5" x14ac:dyDescent="0.2">
      <c r="C457" s="227">
        <f t="shared" si="8"/>
        <v>44335.333333332266</v>
      </c>
      <c r="E457" s="133">
        <v>385</v>
      </c>
    </row>
    <row r="458" spans="3:5" x14ac:dyDescent="0.2">
      <c r="C458" s="227">
        <f t="shared" si="8"/>
        <v>44335.37499999893</v>
      </c>
      <c r="E458" s="133">
        <v>385</v>
      </c>
    </row>
    <row r="459" spans="3:5" x14ac:dyDescent="0.2">
      <c r="C459" s="227">
        <f t="shared" si="8"/>
        <v>44335.416666665595</v>
      </c>
      <c r="E459" s="133">
        <v>385</v>
      </c>
    </row>
    <row r="460" spans="3:5" x14ac:dyDescent="0.2">
      <c r="C460" s="227">
        <f t="shared" si="8"/>
        <v>44335.458333332259</v>
      </c>
      <c r="E460" s="133">
        <v>385</v>
      </c>
    </row>
    <row r="461" spans="3:5" x14ac:dyDescent="0.2">
      <c r="C461" s="227">
        <f t="shared" si="8"/>
        <v>44335.499999998923</v>
      </c>
      <c r="E461" s="133">
        <v>385</v>
      </c>
    </row>
    <row r="462" spans="3:5" x14ac:dyDescent="0.2">
      <c r="C462" s="227">
        <f t="shared" si="8"/>
        <v>44335.541666665587</v>
      </c>
      <c r="E462" s="133">
        <v>385</v>
      </c>
    </row>
    <row r="463" spans="3:5" x14ac:dyDescent="0.2">
      <c r="C463" s="227">
        <f t="shared" si="8"/>
        <v>44335.583333332252</v>
      </c>
      <c r="E463" s="133">
        <v>385</v>
      </c>
    </row>
    <row r="464" spans="3:5" x14ac:dyDescent="0.2">
      <c r="C464" s="227">
        <f t="shared" si="8"/>
        <v>44335.624999998916</v>
      </c>
      <c r="E464" s="133">
        <v>385</v>
      </c>
    </row>
    <row r="465" spans="3:5" x14ac:dyDescent="0.2">
      <c r="C465" s="227">
        <f t="shared" si="8"/>
        <v>44335.66666666558</v>
      </c>
      <c r="E465" s="133">
        <v>385</v>
      </c>
    </row>
    <row r="466" spans="3:5" x14ac:dyDescent="0.2">
      <c r="C466" s="227">
        <f t="shared" si="8"/>
        <v>44335.708333332244</v>
      </c>
      <c r="E466" s="133">
        <v>385</v>
      </c>
    </row>
    <row r="467" spans="3:5" x14ac:dyDescent="0.2">
      <c r="C467" s="227">
        <f t="shared" si="8"/>
        <v>44335.749999998909</v>
      </c>
      <c r="E467" s="133">
        <v>385</v>
      </c>
    </row>
    <row r="468" spans="3:5" x14ac:dyDescent="0.2">
      <c r="C468" s="227">
        <f t="shared" ref="C468:C531" si="9">C467+1/24</f>
        <v>44335.791666665573</v>
      </c>
      <c r="E468" s="133">
        <v>385</v>
      </c>
    </row>
    <row r="469" spans="3:5" x14ac:dyDescent="0.2">
      <c r="C469" s="227">
        <f t="shared" si="9"/>
        <v>44335.833333332237</v>
      </c>
      <c r="E469" s="133">
        <v>385</v>
      </c>
    </row>
    <row r="470" spans="3:5" x14ac:dyDescent="0.2">
      <c r="C470" s="227">
        <f t="shared" si="9"/>
        <v>44335.874999998901</v>
      </c>
      <c r="E470" s="133">
        <v>385</v>
      </c>
    </row>
    <row r="471" spans="3:5" x14ac:dyDescent="0.2">
      <c r="C471" s="227">
        <f t="shared" si="9"/>
        <v>44335.916666665566</v>
      </c>
      <c r="E471" s="133">
        <v>385</v>
      </c>
    </row>
    <row r="472" spans="3:5" x14ac:dyDescent="0.2">
      <c r="C472" s="227">
        <f t="shared" si="9"/>
        <v>44335.95833333223</v>
      </c>
      <c r="E472" s="133">
        <v>385</v>
      </c>
    </row>
    <row r="473" spans="3:5" x14ac:dyDescent="0.2">
      <c r="C473" s="227">
        <f t="shared" si="9"/>
        <v>44335.999999998894</v>
      </c>
      <c r="E473" s="133">
        <v>385</v>
      </c>
    </row>
    <row r="474" spans="3:5" x14ac:dyDescent="0.2">
      <c r="C474" s="227">
        <f t="shared" si="9"/>
        <v>44336.041666665558</v>
      </c>
      <c r="E474" s="133">
        <v>385</v>
      </c>
    </row>
    <row r="475" spans="3:5" x14ac:dyDescent="0.2">
      <c r="C475" s="227">
        <f t="shared" si="9"/>
        <v>44336.083333332223</v>
      </c>
      <c r="E475" s="133">
        <v>385</v>
      </c>
    </row>
    <row r="476" spans="3:5" x14ac:dyDescent="0.2">
      <c r="C476" s="227">
        <f t="shared" si="9"/>
        <v>44336.124999998887</v>
      </c>
      <c r="E476" s="133">
        <v>385</v>
      </c>
    </row>
    <row r="477" spans="3:5" x14ac:dyDescent="0.2">
      <c r="C477" s="227">
        <f t="shared" si="9"/>
        <v>44336.166666665551</v>
      </c>
      <c r="E477" s="133">
        <v>385</v>
      </c>
    </row>
    <row r="478" spans="3:5" x14ac:dyDescent="0.2">
      <c r="C478" s="227">
        <f t="shared" si="9"/>
        <v>44336.208333332215</v>
      </c>
      <c r="E478" s="133">
        <v>385</v>
      </c>
    </row>
    <row r="479" spans="3:5" x14ac:dyDescent="0.2">
      <c r="C479" s="227">
        <f t="shared" si="9"/>
        <v>44336.24999999888</v>
      </c>
      <c r="E479" s="133">
        <v>385</v>
      </c>
    </row>
    <row r="480" spans="3:5" x14ac:dyDescent="0.2">
      <c r="C480" s="227">
        <f t="shared" si="9"/>
        <v>44336.291666665544</v>
      </c>
      <c r="E480" s="133">
        <v>385</v>
      </c>
    </row>
    <row r="481" spans="3:5" x14ac:dyDescent="0.2">
      <c r="C481" s="227">
        <f t="shared" si="9"/>
        <v>44336.333333332208</v>
      </c>
      <c r="E481" s="133">
        <v>385</v>
      </c>
    </row>
    <row r="482" spans="3:5" x14ac:dyDescent="0.2">
      <c r="C482" s="227">
        <f t="shared" si="9"/>
        <v>44336.374999998872</v>
      </c>
      <c r="E482" s="133">
        <v>385</v>
      </c>
    </row>
    <row r="483" spans="3:5" x14ac:dyDescent="0.2">
      <c r="C483" s="227">
        <f t="shared" si="9"/>
        <v>44336.416666665536</v>
      </c>
      <c r="E483" s="133">
        <v>385</v>
      </c>
    </row>
    <row r="484" spans="3:5" x14ac:dyDescent="0.2">
      <c r="C484" s="227">
        <f t="shared" si="9"/>
        <v>44336.458333332201</v>
      </c>
      <c r="E484" s="133">
        <v>385</v>
      </c>
    </row>
    <row r="485" spans="3:5" x14ac:dyDescent="0.2">
      <c r="C485" s="227">
        <f t="shared" si="9"/>
        <v>44336.499999998865</v>
      </c>
      <c r="E485" s="133">
        <v>385</v>
      </c>
    </row>
    <row r="486" spans="3:5" x14ac:dyDescent="0.2">
      <c r="C486" s="227">
        <f t="shared" si="9"/>
        <v>44336.541666665529</v>
      </c>
      <c r="E486" s="133">
        <v>385</v>
      </c>
    </row>
    <row r="487" spans="3:5" x14ac:dyDescent="0.2">
      <c r="C487" s="227">
        <f t="shared" si="9"/>
        <v>44336.583333332193</v>
      </c>
      <c r="E487" s="133">
        <v>385</v>
      </c>
    </row>
    <row r="488" spans="3:5" x14ac:dyDescent="0.2">
      <c r="C488" s="227">
        <f t="shared" si="9"/>
        <v>44336.624999998858</v>
      </c>
      <c r="E488" s="133">
        <v>385</v>
      </c>
    </row>
    <row r="489" spans="3:5" x14ac:dyDescent="0.2">
      <c r="C489" s="227">
        <f t="shared" si="9"/>
        <v>44336.666666665522</v>
      </c>
      <c r="E489" s="133">
        <v>385</v>
      </c>
    </row>
    <row r="490" spans="3:5" x14ac:dyDescent="0.2">
      <c r="C490" s="227">
        <f t="shared" si="9"/>
        <v>44336.708333332186</v>
      </c>
      <c r="E490" s="133">
        <v>385</v>
      </c>
    </row>
    <row r="491" spans="3:5" x14ac:dyDescent="0.2">
      <c r="C491" s="227">
        <f t="shared" si="9"/>
        <v>44336.74999999885</v>
      </c>
      <c r="E491" s="133">
        <v>385</v>
      </c>
    </row>
    <row r="492" spans="3:5" x14ac:dyDescent="0.2">
      <c r="C492" s="227">
        <f t="shared" si="9"/>
        <v>44336.791666665515</v>
      </c>
      <c r="E492" s="133">
        <v>385</v>
      </c>
    </row>
    <row r="493" spans="3:5" x14ac:dyDescent="0.2">
      <c r="C493" s="227">
        <f t="shared" si="9"/>
        <v>44336.833333332179</v>
      </c>
      <c r="E493" s="133">
        <v>385</v>
      </c>
    </row>
    <row r="494" spans="3:5" x14ac:dyDescent="0.2">
      <c r="C494" s="227">
        <f t="shared" si="9"/>
        <v>44336.874999998843</v>
      </c>
      <c r="E494" s="133">
        <v>385</v>
      </c>
    </row>
    <row r="495" spans="3:5" x14ac:dyDescent="0.2">
      <c r="C495" s="227">
        <f t="shared" si="9"/>
        <v>44336.916666665507</v>
      </c>
      <c r="E495" s="133">
        <v>385</v>
      </c>
    </row>
    <row r="496" spans="3:5" x14ac:dyDescent="0.2">
      <c r="C496" s="227">
        <f t="shared" si="9"/>
        <v>44336.958333332172</v>
      </c>
      <c r="E496" s="133">
        <v>385</v>
      </c>
    </row>
    <row r="497" spans="3:5" x14ac:dyDescent="0.2">
      <c r="C497" s="227">
        <f t="shared" si="9"/>
        <v>44336.999999998836</v>
      </c>
      <c r="E497" s="133">
        <v>385</v>
      </c>
    </row>
    <row r="498" spans="3:5" x14ac:dyDescent="0.2">
      <c r="C498" s="227">
        <f t="shared" si="9"/>
        <v>44337.0416666655</v>
      </c>
      <c r="E498" s="133">
        <v>385</v>
      </c>
    </row>
    <row r="499" spans="3:5" x14ac:dyDescent="0.2">
      <c r="C499" s="227">
        <f t="shared" si="9"/>
        <v>44337.083333332164</v>
      </c>
      <c r="E499" s="133">
        <v>385</v>
      </c>
    </row>
    <row r="500" spans="3:5" x14ac:dyDescent="0.2">
      <c r="C500" s="227">
        <f t="shared" si="9"/>
        <v>44337.124999998829</v>
      </c>
      <c r="E500" s="133">
        <v>385</v>
      </c>
    </row>
    <row r="501" spans="3:5" x14ac:dyDescent="0.2">
      <c r="C501" s="227">
        <f t="shared" si="9"/>
        <v>44337.166666665493</v>
      </c>
      <c r="E501" s="133">
        <v>385</v>
      </c>
    </row>
    <row r="502" spans="3:5" x14ac:dyDescent="0.2">
      <c r="C502" s="227">
        <f t="shared" si="9"/>
        <v>44337.208333332157</v>
      </c>
      <c r="E502" s="133">
        <v>385</v>
      </c>
    </row>
    <row r="503" spans="3:5" x14ac:dyDescent="0.2">
      <c r="C503" s="227">
        <f t="shared" si="9"/>
        <v>44337.249999998821</v>
      </c>
      <c r="E503" s="133">
        <v>385</v>
      </c>
    </row>
    <row r="504" spans="3:5" x14ac:dyDescent="0.2">
      <c r="C504" s="227">
        <f t="shared" si="9"/>
        <v>44337.291666665486</v>
      </c>
      <c r="E504" s="133">
        <v>385</v>
      </c>
    </row>
    <row r="505" spans="3:5" x14ac:dyDescent="0.2">
      <c r="C505" s="227">
        <f t="shared" si="9"/>
        <v>44337.33333333215</v>
      </c>
      <c r="E505" s="133">
        <v>385</v>
      </c>
    </row>
    <row r="506" spans="3:5" x14ac:dyDescent="0.2">
      <c r="C506" s="227">
        <f t="shared" si="9"/>
        <v>44337.374999998814</v>
      </c>
      <c r="E506" s="133">
        <v>385</v>
      </c>
    </row>
    <row r="507" spans="3:5" x14ac:dyDescent="0.2">
      <c r="C507" s="227">
        <f t="shared" si="9"/>
        <v>44337.416666665478</v>
      </c>
      <c r="E507" s="133">
        <v>385</v>
      </c>
    </row>
    <row r="508" spans="3:5" x14ac:dyDescent="0.2">
      <c r="C508" s="227">
        <f t="shared" si="9"/>
        <v>44337.458333332143</v>
      </c>
      <c r="E508" s="133">
        <v>385</v>
      </c>
    </row>
    <row r="509" spans="3:5" x14ac:dyDescent="0.2">
      <c r="C509" s="227">
        <f t="shared" si="9"/>
        <v>44337.499999998807</v>
      </c>
      <c r="E509" s="133">
        <v>385</v>
      </c>
    </row>
    <row r="510" spans="3:5" x14ac:dyDescent="0.2">
      <c r="C510" s="227">
        <f t="shared" si="9"/>
        <v>44337.541666665471</v>
      </c>
      <c r="E510" s="133">
        <v>385</v>
      </c>
    </row>
    <row r="511" spans="3:5" x14ac:dyDescent="0.2">
      <c r="C511" s="227">
        <f t="shared" si="9"/>
        <v>44337.583333332135</v>
      </c>
      <c r="E511" s="133">
        <v>385</v>
      </c>
    </row>
    <row r="512" spans="3:5" x14ac:dyDescent="0.2">
      <c r="C512" s="227">
        <f t="shared" si="9"/>
        <v>44337.624999998799</v>
      </c>
      <c r="E512" s="133">
        <v>385</v>
      </c>
    </row>
    <row r="513" spans="3:5" x14ac:dyDescent="0.2">
      <c r="C513" s="227">
        <f t="shared" si="9"/>
        <v>44337.666666665464</v>
      </c>
      <c r="E513" s="133">
        <v>385</v>
      </c>
    </row>
    <row r="514" spans="3:5" x14ac:dyDescent="0.2">
      <c r="C514" s="227">
        <f t="shared" si="9"/>
        <v>44337.708333332128</v>
      </c>
      <c r="E514" s="133">
        <v>385</v>
      </c>
    </row>
    <row r="515" spans="3:5" x14ac:dyDescent="0.2">
      <c r="C515" s="227">
        <f t="shared" si="9"/>
        <v>44337.749999998792</v>
      </c>
      <c r="E515" s="133">
        <v>385</v>
      </c>
    </row>
    <row r="516" spans="3:5" x14ac:dyDescent="0.2">
      <c r="C516" s="227">
        <f t="shared" si="9"/>
        <v>44337.791666665456</v>
      </c>
      <c r="E516" s="133">
        <v>385</v>
      </c>
    </row>
    <row r="517" spans="3:5" x14ac:dyDescent="0.2">
      <c r="C517" s="227">
        <f t="shared" si="9"/>
        <v>44337.833333332121</v>
      </c>
      <c r="E517" s="133">
        <v>385</v>
      </c>
    </row>
    <row r="518" spans="3:5" x14ac:dyDescent="0.2">
      <c r="C518" s="227">
        <f t="shared" si="9"/>
        <v>44337.874999998785</v>
      </c>
      <c r="E518" s="133">
        <v>385</v>
      </c>
    </row>
    <row r="519" spans="3:5" x14ac:dyDescent="0.2">
      <c r="C519" s="227">
        <f t="shared" si="9"/>
        <v>44337.916666665449</v>
      </c>
      <c r="E519" s="133">
        <v>385</v>
      </c>
    </row>
    <row r="520" spans="3:5" x14ac:dyDescent="0.2">
      <c r="C520" s="227">
        <f t="shared" si="9"/>
        <v>44337.958333332113</v>
      </c>
      <c r="E520" s="133">
        <v>385</v>
      </c>
    </row>
    <row r="521" spans="3:5" x14ac:dyDescent="0.2">
      <c r="C521" s="227">
        <f t="shared" si="9"/>
        <v>44337.999999998778</v>
      </c>
      <c r="E521" s="133">
        <v>385</v>
      </c>
    </row>
    <row r="522" spans="3:5" x14ac:dyDescent="0.2">
      <c r="C522" s="227">
        <f t="shared" si="9"/>
        <v>44338.041666665442</v>
      </c>
      <c r="E522" s="133">
        <v>385</v>
      </c>
    </row>
    <row r="523" spans="3:5" x14ac:dyDescent="0.2">
      <c r="C523" s="227">
        <f t="shared" si="9"/>
        <v>44338.083333332106</v>
      </c>
      <c r="E523" s="133">
        <v>385</v>
      </c>
    </row>
    <row r="524" spans="3:5" x14ac:dyDescent="0.2">
      <c r="C524" s="227">
        <f t="shared" si="9"/>
        <v>44338.12499999877</v>
      </c>
      <c r="E524" s="133">
        <v>385</v>
      </c>
    </row>
    <row r="525" spans="3:5" x14ac:dyDescent="0.2">
      <c r="C525" s="227">
        <f t="shared" si="9"/>
        <v>44338.166666665435</v>
      </c>
      <c r="E525" s="133">
        <v>385</v>
      </c>
    </row>
    <row r="526" spans="3:5" x14ac:dyDescent="0.2">
      <c r="C526" s="227">
        <f t="shared" si="9"/>
        <v>44338.208333332099</v>
      </c>
      <c r="E526" s="133">
        <v>385</v>
      </c>
    </row>
    <row r="527" spans="3:5" x14ac:dyDescent="0.2">
      <c r="C527" s="227">
        <f t="shared" si="9"/>
        <v>44338.249999998763</v>
      </c>
      <c r="E527" s="133">
        <v>385</v>
      </c>
    </row>
    <row r="528" spans="3:5" x14ac:dyDescent="0.2">
      <c r="C528" s="227">
        <f t="shared" si="9"/>
        <v>44338.291666665427</v>
      </c>
      <c r="E528" s="133">
        <v>385</v>
      </c>
    </row>
    <row r="529" spans="3:5" x14ac:dyDescent="0.2">
      <c r="C529" s="227">
        <f t="shared" si="9"/>
        <v>44338.333333332092</v>
      </c>
      <c r="E529" s="133">
        <v>385</v>
      </c>
    </row>
    <row r="530" spans="3:5" x14ac:dyDescent="0.2">
      <c r="C530" s="227">
        <f t="shared" si="9"/>
        <v>44338.374999998756</v>
      </c>
      <c r="E530" s="133">
        <v>385</v>
      </c>
    </row>
    <row r="531" spans="3:5" x14ac:dyDescent="0.2">
      <c r="C531" s="227">
        <f t="shared" si="9"/>
        <v>44338.41666666542</v>
      </c>
      <c r="E531" s="133">
        <v>385</v>
      </c>
    </row>
    <row r="532" spans="3:5" x14ac:dyDescent="0.2">
      <c r="C532" s="227">
        <f t="shared" ref="C532:C595" si="10">C531+1/24</f>
        <v>44338.458333332084</v>
      </c>
      <c r="E532" s="133">
        <v>385</v>
      </c>
    </row>
    <row r="533" spans="3:5" x14ac:dyDescent="0.2">
      <c r="C533" s="227">
        <f t="shared" si="10"/>
        <v>44338.499999998749</v>
      </c>
      <c r="E533" s="133">
        <v>385</v>
      </c>
    </row>
    <row r="534" spans="3:5" x14ac:dyDescent="0.2">
      <c r="C534" s="227">
        <f t="shared" si="10"/>
        <v>44338.541666665413</v>
      </c>
      <c r="E534" s="133">
        <v>385</v>
      </c>
    </row>
    <row r="535" spans="3:5" x14ac:dyDescent="0.2">
      <c r="C535" s="227">
        <f t="shared" si="10"/>
        <v>44338.583333332077</v>
      </c>
      <c r="E535" s="133">
        <v>385</v>
      </c>
    </row>
    <row r="536" spans="3:5" x14ac:dyDescent="0.2">
      <c r="C536" s="227">
        <f t="shared" si="10"/>
        <v>44338.624999998741</v>
      </c>
      <c r="E536" s="133">
        <v>385</v>
      </c>
    </row>
    <row r="537" spans="3:5" x14ac:dyDescent="0.2">
      <c r="C537" s="227">
        <f t="shared" si="10"/>
        <v>44338.666666665406</v>
      </c>
      <c r="E537" s="133">
        <v>385</v>
      </c>
    </row>
    <row r="538" spans="3:5" x14ac:dyDescent="0.2">
      <c r="C538" s="227">
        <f t="shared" si="10"/>
        <v>44338.70833333207</v>
      </c>
      <c r="E538" s="133">
        <v>385</v>
      </c>
    </row>
    <row r="539" spans="3:5" x14ac:dyDescent="0.2">
      <c r="C539" s="227">
        <f t="shared" si="10"/>
        <v>44338.749999998734</v>
      </c>
      <c r="E539" s="133">
        <v>385</v>
      </c>
    </row>
    <row r="540" spans="3:5" x14ac:dyDescent="0.2">
      <c r="C540" s="227">
        <f t="shared" si="10"/>
        <v>44338.791666665398</v>
      </c>
      <c r="E540" s="133">
        <v>385</v>
      </c>
    </row>
    <row r="541" spans="3:5" x14ac:dyDescent="0.2">
      <c r="C541" s="227">
        <f t="shared" si="10"/>
        <v>44338.833333332062</v>
      </c>
      <c r="E541" s="133">
        <v>385</v>
      </c>
    </row>
    <row r="542" spans="3:5" x14ac:dyDescent="0.2">
      <c r="C542" s="227">
        <f t="shared" si="10"/>
        <v>44338.874999998727</v>
      </c>
      <c r="E542" s="133">
        <v>385</v>
      </c>
    </row>
    <row r="543" spans="3:5" x14ac:dyDescent="0.2">
      <c r="C543" s="227">
        <f t="shared" si="10"/>
        <v>44338.916666665391</v>
      </c>
      <c r="E543" s="133">
        <v>385</v>
      </c>
    </row>
    <row r="544" spans="3:5" x14ac:dyDescent="0.2">
      <c r="C544" s="227">
        <f t="shared" si="10"/>
        <v>44338.958333332055</v>
      </c>
      <c r="E544" s="133">
        <v>385</v>
      </c>
    </row>
    <row r="545" spans="3:5" x14ac:dyDescent="0.2">
      <c r="C545" s="227">
        <f t="shared" si="10"/>
        <v>44338.999999998719</v>
      </c>
      <c r="E545" s="133">
        <v>385</v>
      </c>
    </row>
    <row r="546" spans="3:5" x14ac:dyDescent="0.2">
      <c r="C546" s="227">
        <f t="shared" si="10"/>
        <v>44339.041666665384</v>
      </c>
      <c r="E546" s="133">
        <v>385</v>
      </c>
    </row>
    <row r="547" spans="3:5" x14ac:dyDescent="0.2">
      <c r="C547" s="227">
        <f t="shared" si="10"/>
        <v>44339.083333332048</v>
      </c>
      <c r="E547" s="133">
        <v>385</v>
      </c>
    </row>
    <row r="548" spans="3:5" x14ac:dyDescent="0.2">
      <c r="C548" s="227">
        <f t="shared" si="10"/>
        <v>44339.124999998712</v>
      </c>
      <c r="E548" s="133">
        <v>385</v>
      </c>
    </row>
    <row r="549" spans="3:5" x14ac:dyDescent="0.2">
      <c r="C549" s="227">
        <f t="shared" si="10"/>
        <v>44339.166666665376</v>
      </c>
      <c r="E549" s="133">
        <v>385</v>
      </c>
    </row>
    <row r="550" spans="3:5" x14ac:dyDescent="0.2">
      <c r="C550" s="227">
        <f t="shared" si="10"/>
        <v>44339.208333332041</v>
      </c>
      <c r="E550" s="133">
        <v>385</v>
      </c>
    </row>
    <row r="551" spans="3:5" x14ac:dyDescent="0.2">
      <c r="C551" s="227">
        <f t="shared" si="10"/>
        <v>44339.249999998705</v>
      </c>
      <c r="E551" s="133">
        <v>385</v>
      </c>
    </row>
    <row r="552" spans="3:5" x14ac:dyDescent="0.2">
      <c r="C552" s="227">
        <f t="shared" si="10"/>
        <v>44339.291666665369</v>
      </c>
      <c r="E552" s="133">
        <v>385</v>
      </c>
    </row>
    <row r="553" spans="3:5" x14ac:dyDescent="0.2">
      <c r="C553" s="227">
        <f t="shared" si="10"/>
        <v>44339.333333332033</v>
      </c>
      <c r="E553" s="133">
        <v>385</v>
      </c>
    </row>
    <row r="554" spans="3:5" x14ac:dyDescent="0.2">
      <c r="C554" s="227">
        <f t="shared" si="10"/>
        <v>44339.374999998698</v>
      </c>
      <c r="E554" s="133">
        <v>385</v>
      </c>
    </row>
    <row r="555" spans="3:5" x14ac:dyDescent="0.2">
      <c r="C555" s="227">
        <f t="shared" si="10"/>
        <v>44339.416666665362</v>
      </c>
      <c r="E555" s="133">
        <v>385</v>
      </c>
    </row>
    <row r="556" spans="3:5" x14ac:dyDescent="0.2">
      <c r="C556" s="227">
        <f t="shared" si="10"/>
        <v>44339.458333332026</v>
      </c>
      <c r="E556" s="133">
        <v>385</v>
      </c>
    </row>
    <row r="557" spans="3:5" x14ac:dyDescent="0.2">
      <c r="C557" s="227">
        <f t="shared" si="10"/>
        <v>44339.49999999869</v>
      </c>
      <c r="E557" s="133">
        <v>385</v>
      </c>
    </row>
    <row r="558" spans="3:5" x14ac:dyDescent="0.2">
      <c r="C558" s="227">
        <f t="shared" si="10"/>
        <v>44339.541666665355</v>
      </c>
      <c r="E558" s="133">
        <v>385</v>
      </c>
    </row>
    <row r="559" spans="3:5" x14ac:dyDescent="0.2">
      <c r="C559" s="227">
        <f t="shared" si="10"/>
        <v>44339.583333332019</v>
      </c>
      <c r="E559" s="133">
        <v>385</v>
      </c>
    </row>
    <row r="560" spans="3:5" x14ac:dyDescent="0.2">
      <c r="C560" s="227">
        <f t="shared" si="10"/>
        <v>44339.624999998683</v>
      </c>
      <c r="E560" s="133">
        <v>385</v>
      </c>
    </row>
    <row r="561" spans="3:5" x14ac:dyDescent="0.2">
      <c r="C561" s="227">
        <f t="shared" si="10"/>
        <v>44339.666666665347</v>
      </c>
      <c r="E561" s="133">
        <v>385</v>
      </c>
    </row>
    <row r="562" spans="3:5" x14ac:dyDescent="0.2">
      <c r="C562" s="227">
        <f t="shared" si="10"/>
        <v>44339.708333332012</v>
      </c>
      <c r="E562" s="133">
        <v>385</v>
      </c>
    </row>
    <row r="563" spans="3:5" x14ac:dyDescent="0.2">
      <c r="C563" s="227">
        <f t="shared" si="10"/>
        <v>44339.749999998676</v>
      </c>
      <c r="E563" s="133">
        <v>385</v>
      </c>
    </row>
    <row r="564" spans="3:5" x14ac:dyDescent="0.2">
      <c r="C564" s="227">
        <f t="shared" si="10"/>
        <v>44339.79166666534</v>
      </c>
      <c r="E564" s="133">
        <v>385</v>
      </c>
    </row>
    <row r="565" spans="3:5" x14ac:dyDescent="0.2">
      <c r="C565" s="227">
        <f t="shared" si="10"/>
        <v>44339.833333332004</v>
      </c>
      <c r="E565" s="133">
        <v>385</v>
      </c>
    </row>
    <row r="566" spans="3:5" x14ac:dyDescent="0.2">
      <c r="C566" s="227">
        <f t="shared" si="10"/>
        <v>44339.874999998668</v>
      </c>
      <c r="E566" s="133">
        <v>385</v>
      </c>
    </row>
    <row r="567" spans="3:5" x14ac:dyDescent="0.2">
      <c r="C567" s="227">
        <f t="shared" si="10"/>
        <v>44339.916666665333</v>
      </c>
      <c r="E567" s="133">
        <v>385</v>
      </c>
    </row>
    <row r="568" spans="3:5" x14ac:dyDescent="0.2">
      <c r="C568" s="227">
        <f t="shared" si="10"/>
        <v>44339.958333331997</v>
      </c>
      <c r="E568" s="133">
        <v>385</v>
      </c>
    </row>
    <row r="569" spans="3:5" x14ac:dyDescent="0.2">
      <c r="C569" s="227">
        <f t="shared" si="10"/>
        <v>44339.999999998661</v>
      </c>
      <c r="E569" s="133">
        <v>385</v>
      </c>
    </row>
    <row r="570" spans="3:5" x14ac:dyDescent="0.2">
      <c r="C570" s="227">
        <f t="shared" si="10"/>
        <v>44340.041666665325</v>
      </c>
      <c r="E570" s="133">
        <v>385</v>
      </c>
    </row>
    <row r="571" spans="3:5" x14ac:dyDescent="0.2">
      <c r="C571" s="227">
        <f t="shared" si="10"/>
        <v>44340.08333333199</v>
      </c>
      <c r="E571" s="133">
        <v>385</v>
      </c>
    </row>
    <row r="572" spans="3:5" x14ac:dyDescent="0.2">
      <c r="C572" s="227">
        <f t="shared" si="10"/>
        <v>44340.124999998654</v>
      </c>
      <c r="E572" s="133">
        <v>385</v>
      </c>
    </row>
    <row r="573" spans="3:5" x14ac:dyDescent="0.2">
      <c r="C573" s="227">
        <f t="shared" si="10"/>
        <v>44340.166666665318</v>
      </c>
      <c r="E573" s="133">
        <v>385</v>
      </c>
    </row>
    <row r="574" spans="3:5" x14ac:dyDescent="0.2">
      <c r="C574" s="227">
        <f t="shared" si="10"/>
        <v>44340.208333331982</v>
      </c>
      <c r="E574" s="133">
        <v>385</v>
      </c>
    </row>
    <row r="575" spans="3:5" x14ac:dyDescent="0.2">
      <c r="C575" s="227">
        <f t="shared" si="10"/>
        <v>44340.249999998647</v>
      </c>
      <c r="E575" s="133">
        <v>385</v>
      </c>
    </row>
    <row r="576" spans="3:5" x14ac:dyDescent="0.2">
      <c r="C576" s="227">
        <f t="shared" si="10"/>
        <v>44340.291666665311</v>
      </c>
      <c r="E576" s="133">
        <v>385</v>
      </c>
    </row>
    <row r="577" spans="3:5" x14ac:dyDescent="0.2">
      <c r="C577" s="227">
        <f t="shared" si="10"/>
        <v>44340.333333331975</v>
      </c>
      <c r="E577" s="133">
        <v>385</v>
      </c>
    </row>
    <row r="578" spans="3:5" x14ac:dyDescent="0.2">
      <c r="C578" s="227">
        <f t="shared" si="10"/>
        <v>44340.374999998639</v>
      </c>
      <c r="E578" s="133">
        <v>385</v>
      </c>
    </row>
    <row r="579" spans="3:5" x14ac:dyDescent="0.2">
      <c r="C579" s="227">
        <f t="shared" si="10"/>
        <v>44340.416666665304</v>
      </c>
      <c r="E579" s="133">
        <v>385</v>
      </c>
    </row>
    <row r="580" spans="3:5" x14ac:dyDescent="0.2">
      <c r="C580" s="227">
        <f t="shared" si="10"/>
        <v>44340.458333331968</v>
      </c>
      <c r="E580" s="133">
        <v>385</v>
      </c>
    </row>
    <row r="581" spans="3:5" x14ac:dyDescent="0.2">
      <c r="C581" s="227">
        <f t="shared" si="10"/>
        <v>44340.499999998632</v>
      </c>
      <c r="E581" s="133">
        <v>385</v>
      </c>
    </row>
    <row r="582" spans="3:5" x14ac:dyDescent="0.2">
      <c r="C582" s="227">
        <f t="shared" si="10"/>
        <v>44340.541666665296</v>
      </c>
      <c r="E582" s="133">
        <v>385</v>
      </c>
    </row>
    <row r="583" spans="3:5" x14ac:dyDescent="0.2">
      <c r="C583" s="227">
        <f t="shared" si="10"/>
        <v>44340.583333331961</v>
      </c>
      <c r="E583" s="133">
        <v>385</v>
      </c>
    </row>
    <row r="584" spans="3:5" x14ac:dyDescent="0.2">
      <c r="C584" s="227">
        <f t="shared" si="10"/>
        <v>44340.624999998625</v>
      </c>
      <c r="E584" s="133">
        <v>385</v>
      </c>
    </row>
    <row r="585" spans="3:5" x14ac:dyDescent="0.2">
      <c r="C585" s="227">
        <f t="shared" si="10"/>
        <v>44340.666666665289</v>
      </c>
      <c r="E585" s="133">
        <v>385</v>
      </c>
    </row>
    <row r="586" spans="3:5" x14ac:dyDescent="0.2">
      <c r="C586" s="227">
        <f t="shared" si="10"/>
        <v>44340.708333331953</v>
      </c>
      <c r="E586" s="133">
        <v>385</v>
      </c>
    </row>
    <row r="587" spans="3:5" x14ac:dyDescent="0.2">
      <c r="C587" s="227">
        <f t="shared" si="10"/>
        <v>44340.749999998618</v>
      </c>
      <c r="E587" s="133">
        <v>385</v>
      </c>
    </row>
    <row r="588" spans="3:5" x14ac:dyDescent="0.2">
      <c r="C588" s="227">
        <f t="shared" si="10"/>
        <v>44340.791666665282</v>
      </c>
      <c r="E588" s="133">
        <v>385</v>
      </c>
    </row>
    <row r="589" spans="3:5" x14ac:dyDescent="0.2">
      <c r="C589" s="227">
        <f t="shared" si="10"/>
        <v>44340.833333331946</v>
      </c>
      <c r="E589" s="133">
        <v>385</v>
      </c>
    </row>
    <row r="590" spans="3:5" x14ac:dyDescent="0.2">
      <c r="C590" s="227">
        <f t="shared" si="10"/>
        <v>44340.87499999861</v>
      </c>
      <c r="E590" s="133">
        <v>385</v>
      </c>
    </row>
    <row r="591" spans="3:5" x14ac:dyDescent="0.2">
      <c r="C591" s="227">
        <f t="shared" si="10"/>
        <v>44340.916666665275</v>
      </c>
      <c r="E591" s="133">
        <v>385</v>
      </c>
    </row>
    <row r="592" spans="3:5" x14ac:dyDescent="0.2">
      <c r="C592" s="227">
        <f t="shared" si="10"/>
        <v>44340.958333331939</v>
      </c>
      <c r="E592" s="133">
        <v>385</v>
      </c>
    </row>
    <row r="593" spans="3:5" x14ac:dyDescent="0.2">
      <c r="C593" s="227">
        <f t="shared" si="10"/>
        <v>44340.999999998603</v>
      </c>
      <c r="E593" s="133">
        <v>385</v>
      </c>
    </row>
    <row r="594" spans="3:5" x14ac:dyDescent="0.2">
      <c r="C594" s="227">
        <f t="shared" si="10"/>
        <v>44341.041666665267</v>
      </c>
      <c r="E594" s="133">
        <v>385</v>
      </c>
    </row>
    <row r="595" spans="3:5" x14ac:dyDescent="0.2">
      <c r="C595" s="227">
        <f t="shared" si="10"/>
        <v>44341.083333331931</v>
      </c>
      <c r="E595" s="133">
        <v>385</v>
      </c>
    </row>
    <row r="596" spans="3:5" x14ac:dyDescent="0.2">
      <c r="C596" s="227">
        <f t="shared" ref="C596:C659" si="11">C595+1/24</f>
        <v>44341.124999998596</v>
      </c>
      <c r="E596" s="133">
        <v>385</v>
      </c>
    </row>
    <row r="597" spans="3:5" x14ac:dyDescent="0.2">
      <c r="C597" s="227">
        <f t="shared" si="11"/>
        <v>44341.16666666526</v>
      </c>
      <c r="E597" s="133">
        <v>385</v>
      </c>
    </row>
    <row r="598" spans="3:5" x14ac:dyDescent="0.2">
      <c r="C598" s="227">
        <f t="shared" si="11"/>
        <v>44341.208333331924</v>
      </c>
      <c r="E598" s="133">
        <v>385</v>
      </c>
    </row>
    <row r="599" spans="3:5" x14ac:dyDescent="0.2">
      <c r="C599" s="227">
        <f t="shared" si="11"/>
        <v>44341.249999998588</v>
      </c>
      <c r="E599" s="133">
        <v>385</v>
      </c>
    </row>
    <row r="600" spans="3:5" x14ac:dyDescent="0.2">
      <c r="C600" s="227">
        <f t="shared" si="11"/>
        <v>44341.291666665253</v>
      </c>
      <c r="E600" s="133">
        <v>385</v>
      </c>
    </row>
    <row r="601" spans="3:5" x14ac:dyDescent="0.2">
      <c r="C601" s="227">
        <f t="shared" si="11"/>
        <v>44341.333333331917</v>
      </c>
      <c r="E601" s="133">
        <v>385</v>
      </c>
    </row>
    <row r="602" spans="3:5" x14ac:dyDescent="0.2">
      <c r="C602" s="227">
        <f t="shared" si="11"/>
        <v>44341.374999998581</v>
      </c>
      <c r="E602" s="133">
        <v>385</v>
      </c>
    </row>
    <row r="603" spans="3:5" x14ac:dyDescent="0.2">
      <c r="C603" s="227">
        <f t="shared" si="11"/>
        <v>44341.416666665245</v>
      </c>
      <c r="E603" s="133">
        <v>385</v>
      </c>
    </row>
    <row r="604" spans="3:5" x14ac:dyDescent="0.2">
      <c r="C604" s="227">
        <f t="shared" si="11"/>
        <v>44341.45833333191</v>
      </c>
      <c r="E604" s="133">
        <v>385</v>
      </c>
    </row>
    <row r="605" spans="3:5" x14ac:dyDescent="0.2">
      <c r="C605" s="227">
        <f t="shared" si="11"/>
        <v>44341.499999998574</v>
      </c>
      <c r="E605" s="133">
        <v>385</v>
      </c>
    </row>
    <row r="606" spans="3:5" x14ac:dyDescent="0.2">
      <c r="C606" s="227">
        <f t="shared" si="11"/>
        <v>44341.541666665238</v>
      </c>
      <c r="E606" s="133">
        <v>385</v>
      </c>
    </row>
    <row r="607" spans="3:5" x14ac:dyDescent="0.2">
      <c r="C607" s="227">
        <f t="shared" si="11"/>
        <v>44341.583333331902</v>
      </c>
      <c r="E607" s="133">
        <v>385</v>
      </c>
    </row>
    <row r="608" spans="3:5" x14ac:dyDescent="0.2">
      <c r="C608" s="227">
        <f t="shared" si="11"/>
        <v>44341.624999998567</v>
      </c>
      <c r="E608" s="133">
        <v>385</v>
      </c>
    </row>
    <row r="609" spans="3:5" x14ac:dyDescent="0.2">
      <c r="C609" s="227">
        <f t="shared" si="11"/>
        <v>44341.666666665231</v>
      </c>
      <c r="E609" s="133">
        <v>385</v>
      </c>
    </row>
    <row r="610" spans="3:5" x14ac:dyDescent="0.2">
      <c r="C610" s="227">
        <f t="shared" si="11"/>
        <v>44341.708333331895</v>
      </c>
      <c r="E610" s="133">
        <v>385</v>
      </c>
    </row>
    <row r="611" spans="3:5" x14ac:dyDescent="0.2">
      <c r="C611" s="227">
        <f t="shared" si="11"/>
        <v>44341.749999998559</v>
      </c>
      <c r="E611" s="133">
        <v>385</v>
      </c>
    </row>
    <row r="612" spans="3:5" x14ac:dyDescent="0.2">
      <c r="C612" s="227">
        <f t="shared" si="11"/>
        <v>44341.791666665224</v>
      </c>
      <c r="E612" s="133">
        <v>385</v>
      </c>
    </row>
    <row r="613" spans="3:5" x14ac:dyDescent="0.2">
      <c r="C613" s="227">
        <f t="shared" si="11"/>
        <v>44341.833333331888</v>
      </c>
      <c r="E613" s="133">
        <v>385</v>
      </c>
    </row>
    <row r="614" spans="3:5" x14ac:dyDescent="0.2">
      <c r="C614" s="227">
        <f t="shared" si="11"/>
        <v>44341.874999998552</v>
      </c>
      <c r="E614" s="133">
        <v>385</v>
      </c>
    </row>
    <row r="615" spans="3:5" x14ac:dyDescent="0.2">
      <c r="C615" s="227">
        <f t="shared" si="11"/>
        <v>44341.916666665216</v>
      </c>
      <c r="E615" s="133">
        <v>385</v>
      </c>
    </row>
    <row r="616" spans="3:5" x14ac:dyDescent="0.2">
      <c r="C616" s="227">
        <f t="shared" si="11"/>
        <v>44341.958333331881</v>
      </c>
      <c r="E616" s="133">
        <v>385</v>
      </c>
    </row>
    <row r="617" spans="3:5" x14ac:dyDescent="0.2">
      <c r="C617" s="227">
        <f t="shared" si="11"/>
        <v>44341.999999998545</v>
      </c>
      <c r="E617" s="133">
        <v>385</v>
      </c>
    </row>
    <row r="618" spans="3:5" x14ac:dyDescent="0.2">
      <c r="C618" s="227">
        <f t="shared" si="11"/>
        <v>44342.041666665209</v>
      </c>
      <c r="E618" s="133">
        <v>385</v>
      </c>
    </row>
    <row r="619" spans="3:5" x14ac:dyDescent="0.2">
      <c r="C619" s="227">
        <f t="shared" si="11"/>
        <v>44342.083333331873</v>
      </c>
      <c r="E619" s="133">
        <v>385</v>
      </c>
    </row>
    <row r="620" spans="3:5" x14ac:dyDescent="0.2">
      <c r="C620" s="227">
        <f t="shared" si="11"/>
        <v>44342.124999998538</v>
      </c>
      <c r="E620" s="133">
        <v>385</v>
      </c>
    </row>
    <row r="621" spans="3:5" x14ac:dyDescent="0.2">
      <c r="C621" s="227">
        <f t="shared" si="11"/>
        <v>44342.166666665202</v>
      </c>
      <c r="E621" s="133">
        <v>385</v>
      </c>
    </row>
    <row r="622" spans="3:5" x14ac:dyDescent="0.2">
      <c r="C622" s="227">
        <f t="shared" si="11"/>
        <v>44342.208333331866</v>
      </c>
      <c r="E622" s="133">
        <v>385</v>
      </c>
    </row>
    <row r="623" spans="3:5" x14ac:dyDescent="0.2">
      <c r="C623" s="227">
        <f t="shared" si="11"/>
        <v>44342.24999999853</v>
      </c>
      <c r="E623" s="133">
        <v>385</v>
      </c>
    </row>
    <row r="624" spans="3:5" x14ac:dyDescent="0.2">
      <c r="C624" s="227">
        <f t="shared" si="11"/>
        <v>44342.291666665194</v>
      </c>
      <c r="E624" s="133">
        <v>385</v>
      </c>
    </row>
    <row r="625" spans="3:5" x14ac:dyDescent="0.2">
      <c r="C625" s="227">
        <f t="shared" si="11"/>
        <v>44342.333333331859</v>
      </c>
      <c r="E625" s="133">
        <v>385</v>
      </c>
    </row>
    <row r="626" spans="3:5" x14ac:dyDescent="0.2">
      <c r="C626" s="227">
        <f t="shared" si="11"/>
        <v>44342.374999998523</v>
      </c>
      <c r="E626" s="133">
        <v>385</v>
      </c>
    </row>
    <row r="627" spans="3:5" x14ac:dyDescent="0.2">
      <c r="C627" s="227">
        <f t="shared" si="11"/>
        <v>44342.416666665187</v>
      </c>
      <c r="E627" s="133">
        <v>385</v>
      </c>
    </row>
    <row r="628" spans="3:5" x14ac:dyDescent="0.2">
      <c r="C628" s="227">
        <f t="shared" si="11"/>
        <v>44342.458333331851</v>
      </c>
      <c r="E628" s="133">
        <v>385</v>
      </c>
    </row>
    <row r="629" spans="3:5" x14ac:dyDescent="0.2">
      <c r="C629" s="227">
        <f t="shared" si="11"/>
        <v>44342.499999998516</v>
      </c>
      <c r="E629" s="133">
        <v>385</v>
      </c>
    </row>
    <row r="630" spans="3:5" x14ac:dyDescent="0.2">
      <c r="C630" s="227">
        <f t="shared" si="11"/>
        <v>44342.54166666518</v>
      </c>
      <c r="E630" s="133">
        <v>385</v>
      </c>
    </row>
    <row r="631" spans="3:5" x14ac:dyDescent="0.2">
      <c r="C631" s="227">
        <f t="shared" si="11"/>
        <v>44342.583333331844</v>
      </c>
      <c r="E631" s="133">
        <v>385</v>
      </c>
    </row>
    <row r="632" spans="3:5" x14ac:dyDescent="0.2">
      <c r="C632" s="227">
        <f t="shared" si="11"/>
        <v>44342.624999998508</v>
      </c>
      <c r="E632" s="133">
        <v>385</v>
      </c>
    </row>
    <row r="633" spans="3:5" x14ac:dyDescent="0.2">
      <c r="C633" s="227">
        <f t="shared" si="11"/>
        <v>44342.666666665173</v>
      </c>
      <c r="E633" s="133">
        <v>385</v>
      </c>
    </row>
    <row r="634" spans="3:5" x14ac:dyDescent="0.2">
      <c r="C634" s="227">
        <f t="shared" si="11"/>
        <v>44342.708333331837</v>
      </c>
      <c r="E634" s="133">
        <v>385</v>
      </c>
    </row>
    <row r="635" spans="3:5" x14ac:dyDescent="0.2">
      <c r="C635" s="227">
        <f t="shared" si="11"/>
        <v>44342.749999998501</v>
      </c>
      <c r="E635" s="133">
        <v>385</v>
      </c>
    </row>
    <row r="636" spans="3:5" x14ac:dyDescent="0.2">
      <c r="C636" s="227">
        <f t="shared" si="11"/>
        <v>44342.791666665165</v>
      </c>
      <c r="E636" s="133">
        <v>385</v>
      </c>
    </row>
    <row r="637" spans="3:5" x14ac:dyDescent="0.2">
      <c r="C637" s="227">
        <f t="shared" si="11"/>
        <v>44342.83333333183</v>
      </c>
      <c r="E637" s="133">
        <v>385</v>
      </c>
    </row>
    <row r="638" spans="3:5" x14ac:dyDescent="0.2">
      <c r="C638" s="227">
        <f t="shared" si="11"/>
        <v>44342.874999998494</v>
      </c>
      <c r="E638" s="133">
        <v>385</v>
      </c>
    </row>
    <row r="639" spans="3:5" x14ac:dyDescent="0.2">
      <c r="C639" s="227">
        <f t="shared" si="11"/>
        <v>44342.916666665158</v>
      </c>
      <c r="E639" s="133">
        <v>385</v>
      </c>
    </row>
    <row r="640" spans="3:5" x14ac:dyDescent="0.2">
      <c r="C640" s="227">
        <f t="shared" si="11"/>
        <v>44342.958333331822</v>
      </c>
      <c r="E640" s="133">
        <v>385</v>
      </c>
    </row>
    <row r="641" spans="3:5" x14ac:dyDescent="0.2">
      <c r="C641" s="227">
        <f t="shared" si="11"/>
        <v>44342.999999998487</v>
      </c>
      <c r="E641" s="133">
        <v>385</v>
      </c>
    </row>
    <row r="642" spans="3:5" x14ac:dyDescent="0.2">
      <c r="C642" s="227">
        <f t="shared" si="11"/>
        <v>44343.041666665151</v>
      </c>
      <c r="E642" s="133">
        <v>385</v>
      </c>
    </row>
    <row r="643" spans="3:5" x14ac:dyDescent="0.2">
      <c r="C643" s="227">
        <f t="shared" si="11"/>
        <v>44343.083333331815</v>
      </c>
      <c r="E643" s="133">
        <v>385</v>
      </c>
    </row>
    <row r="644" spans="3:5" x14ac:dyDescent="0.2">
      <c r="C644" s="227">
        <f t="shared" si="11"/>
        <v>44343.124999998479</v>
      </c>
      <c r="E644" s="133">
        <v>385</v>
      </c>
    </row>
    <row r="645" spans="3:5" x14ac:dyDescent="0.2">
      <c r="C645" s="227">
        <f t="shared" si="11"/>
        <v>44343.166666665144</v>
      </c>
      <c r="E645" s="133">
        <v>385</v>
      </c>
    </row>
    <row r="646" spans="3:5" x14ac:dyDescent="0.2">
      <c r="C646" s="227">
        <f t="shared" si="11"/>
        <v>44343.208333331808</v>
      </c>
      <c r="E646" s="133">
        <v>385</v>
      </c>
    </row>
    <row r="647" spans="3:5" x14ac:dyDescent="0.2">
      <c r="C647" s="227">
        <f t="shared" si="11"/>
        <v>44343.249999998472</v>
      </c>
      <c r="E647" s="133">
        <v>385</v>
      </c>
    </row>
    <row r="648" spans="3:5" x14ac:dyDescent="0.2">
      <c r="C648" s="227">
        <f t="shared" si="11"/>
        <v>44343.291666665136</v>
      </c>
      <c r="E648" s="133">
        <v>385</v>
      </c>
    </row>
    <row r="649" spans="3:5" x14ac:dyDescent="0.2">
      <c r="C649" s="227">
        <f t="shared" si="11"/>
        <v>44343.333333331801</v>
      </c>
      <c r="E649" s="133">
        <v>385</v>
      </c>
    </row>
    <row r="650" spans="3:5" x14ac:dyDescent="0.2">
      <c r="C650" s="227">
        <f t="shared" si="11"/>
        <v>44343.374999998465</v>
      </c>
      <c r="E650" s="133">
        <v>385</v>
      </c>
    </row>
    <row r="651" spans="3:5" x14ac:dyDescent="0.2">
      <c r="C651" s="227">
        <f t="shared" si="11"/>
        <v>44343.416666665129</v>
      </c>
      <c r="E651" s="133">
        <v>385</v>
      </c>
    </row>
    <row r="652" spans="3:5" x14ac:dyDescent="0.2">
      <c r="C652" s="227">
        <f t="shared" si="11"/>
        <v>44343.458333331793</v>
      </c>
      <c r="E652" s="133">
        <v>385</v>
      </c>
    </row>
    <row r="653" spans="3:5" x14ac:dyDescent="0.2">
      <c r="C653" s="227">
        <f t="shared" si="11"/>
        <v>44343.499999998457</v>
      </c>
      <c r="E653" s="133">
        <v>385</v>
      </c>
    </row>
    <row r="654" spans="3:5" x14ac:dyDescent="0.2">
      <c r="C654" s="227">
        <f t="shared" si="11"/>
        <v>44343.541666665122</v>
      </c>
      <c r="E654" s="133">
        <v>385</v>
      </c>
    </row>
    <row r="655" spans="3:5" x14ac:dyDescent="0.2">
      <c r="C655" s="227">
        <f t="shared" si="11"/>
        <v>44343.583333331786</v>
      </c>
      <c r="E655" s="133">
        <v>385</v>
      </c>
    </row>
    <row r="656" spans="3:5" x14ac:dyDescent="0.2">
      <c r="C656" s="227">
        <f t="shared" si="11"/>
        <v>44343.62499999845</v>
      </c>
      <c r="E656" s="133">
        <v>385</v>
      </c>
    </row>
    <row r="657" spans="3:5" x14ac:dyDescent="0.2">
      <c r="C657" s="227">
        <f t="shared" si="11"/>
        <v>44343.666666665114</v>
      </c>
      <c r="E657" s="133">
        <v>385</v>
      </c>
    </row>
    <row r="658" spans="3:5" x14ac:dyDescent="0.2">
      <c r="C658" s="227">
        <f t="shared" si="11"/>
        <v>44343.708333331779</v>
      </c>
      <c r="E658" s="133">
        <v>385</v>
      </c>
    </row>
    <row r="659" spans="3:5" x14ac:dyDescent="0.2">
      <c r="C659" s="227">
        <f t="shared" si="11"/>
        <v>44343.749999998443</v>
      </c>
      <c r="E659" s="133">
        <v>385</v>
      </c>
    </row>
    <row r="660" spans="3:5" x14ac:dyDescent="0.2">
      <c r="C660" s="227">
        <f t="shared" ref="C660:C723" si="12">C659+1/24</f>
        <v>44343.791666665107</v>
      </c>
      <c r="E660" s="133">
        <v>385</v>
      </c>
    </row>
    <row r="661" spans="3:5" x14ac:dyDescent="0.2">
      <c r="C661" s="227">
        <f t="shared" si="12"/>
        <v>44343.833333331771</v>
      </c>
      <c r="E661" s="133">
        <v>385</v>
      </c>
    </row>
    <row r="662" spans="3:5" x14ac:dyDescent="0.2">
      <c r="C662" s="227">
        <f t="shared" si="12"/>
        <v>44343.874999998436</v>
      </c>
      <c r="E662" s="133">
        <v>385</v>
      </c>
    </row>
    <row r="663" spans="3:5" x14ac:dyDescent="0.2">
      <c r="C663" s="227">
        <f t="shared" si="12"/>
        <v>44343.9166666651</v>
      </c>
      <c r="E663" s="133">
        <v>385</v>
      </c>
    </row>
    <row r="664" spans="3:5" x14ac:dyDescent="0.2">
      <c r="C664" s="227">
        <f t="shared" si="12"/>
        <v>44343.958333331764</v>
      </c>
      <c r="E664" s="133">
        <v>385</v>
      </c>
    </row>
    <row r="665" spans="3:5" x14ac:dyDescent="0.2">
      <c r="C665" s="227">
        <f t="shared" si="12"/>
        <v>44343.999999998428</v>
      </c>
      <c r="E665" s="133">
        <v>385</v>
      </c>
    </row>
    <row r="666" spans="3:5" x14ac:dyDescent="0.2">
      <c r="C666" s="227">
        <f t="shared" si="12"/>
        <v>44344.041666665093</v>
      </c>
      <c r="E666" s="133">
        <v>385</v>
      </c>
    </row>
    <row r="667" spans="3:5" x14ac:dyDescent="0.2">
      <c r="C667" s="227">
        <f t="shared" si="12"/>
        <v>44344.083333331757</v>
      </c>
      <c r="E667" s="133">
        <v>385</v>
      </c>
    </row>
    <row r="668" spans="3:5" x14ac:dyDescent="0.2">
      <c r="C668" s="227">
        <f t="shared" si="12"/>
        <v>44344.124999998421</v>
      </c>
      <c r="E668" s="133">
        <v>385</v>
      </c>
    </row>
    <row r="669" spans="3:5" x14ac:dyDescent="0.2">
      <c r="C669" s="227">
        <f t="shared" si="12"/>
        <v>44344.166666665085</v>
      </c>
      <c r="E669" s="133">
        <v>385</v>
      </c>
    </row>
    <row r="670" spans="3:5" x14ac:dyDescent="0.2">
      <c r="C670" s="227">
        <f t="shared" si="12"/>
        <v>44344.20833333175</v>
      </c>
      <c r="E670" s="133">
        <v>385</v>
      </c>
    </row>
    <row r="671" spans="3:5" x14ac:dyDescent="0.2">
      <c r="C671" s="227">
        <f t="shared" si="12"/>
        <v>44344.249999998414</v>
      </c>
      <c r="E671" s="133">
        <v>385</v>
      </c>
    </row>
    <row r="672" spans="3:5" x14ac:dyDescent="0.2">
      <c r="C672" s="227">
        <f t="shared" si="12"/>
        <v>44344.291666665078</v>
      </c>
      <c r="E672" s="133">
        <v>385</v>
      </c>
    </row>
    <row r="673" spans="3:5" x14ac:dyDescent="0.2">
      <c r="C673" s="227">
        <f t="shared" si="12"/>
        <v>44344.333333331742</v>
      </c>
      <c r="E673" s="133">
        <v>385</v>
      </c>
    </row>
    <row r="674" spans="3:5" x14ac:dyDescent="0.2">
      <c r="C674" s="227">
        <f t="shared" si="12"/>
        <v>44344.374999998407</v>
      </c>
      <c r="E674" s="133">
        <v>385</v>
      </c>
    </row>
    <row r="675" spans="3:5" x14ac:dyDescent="0.2">
      <c r="C675" s="227">
        <f t="shared" si="12"/>
        <v>44344.416666665071</v>
      </c>
      <c r="E675" s="133">
        <v>385</v>
      </c>
    </row>
    <row r="676" spans="3:5" x14ac:dyDescent="0.2">
      <c r="C676" s="227">
        <f t="shared" si="12"/>
        <v>44344.458333331735</v>
      </c>
      <c r="E676" s="133">
        <v>385</v>
      </c>
    </row>
    <row r="677" spans="3:5" x14ac:dyDescent="0.2">
      <c r="C677" s="227">
        <f t="shared" si="12"/>
        <v>44344.499999998399</v>
      </c>
      <c r="E677" s="133">
        <v>385</v>
      </c>
    </row>
    <row r="678" spans="3:5" x14ac:dyDescent="0.2">
      <c r="C678" s="227">
        <f t="shared" si="12"/>
        <v>44344.541666665064</v>
      </c>
      <c r="E678" s="133">
        <v>385</v>
      </c>
    </row>
    <row r="679" spans="3:5" x14ac:dyDescent="0.2">
      <c r="C679" s="227">
        <f t="shared" si="12"/>
        <v>44344.583333331728</v>
      </c>
      <c r="E679" s="133">
        <v>385</v>
      </c>
    </row>
    <row r="680" spans="3:5" x14ac:dyDescent="0.2">
      <c r="C680" s="227">
        <f t="shared" si="12"/>
        <v>44344.624999998392</v>
      </c>
      <c r="E680" s="133">
        <v>385</v>
      </c>
    </row>
    <row r="681" spans="3:5" x14ac:dyDescent="0.2">
      <c r="C681" s="227">
        <f t="shared" si="12"/>
        <v>44344.666666665056</v>
      </c>
      <c r="E681" s="133">
        <v>385</v>
      </c>
    </row>
    <row r="682" spans="3:5" x14ac:dyDescent="0.2">
      <c r="C682" s="227">
        <f t="shared" si="12"/>
        <v>44344.70833333172</v>
      </c>
      <c r="E682" s="133">
        <v>385</v>
      </c>
    </row>
    <row r="683" spans="3:5" x14ac:dyDescent="0.2">
      <c r="C683" s="227">
        <f t="shared" si="12"/>
        <v>44344.749999998385</v>
      </c>
      <c r="E683" s="133">
        <v>385</v>
      </c>
    </row>
    <row r="684" spans="3:5" x14ac:dyDescent="0.2">
      <c r="C684" s="227">
        <f t="shared" si="12"/>
        <v>44344.791666665049</v>
      </c>
      <c r="E684" s="133">
        <v>385</v>
      </c>
    </row>
    <row r="685" spans="3:5" x14ac:dyDescent="0.2">
      <c r="C685" s="227">
        <f t="shared" si="12"/>
        <v>44344.833333331713</v>
      </c>
      <c r="E685" s="133">
        <v>385</v>
      </c>
    </row>
    <row r="686" spans="3:5" x14ac:dyDescent="0.2">
      <c r="C686" s="227">
        <f t="shared" si="12"/>
        <v>44344.874999998377</v>
      </c>
      <c r="E686" s="133">
        <v>385</v>
      </c>
    </row>
    <row r="687" spans="3:5" x14ac:dyDescent="0.2">
      <c r="C687" s="227">
        <f t="shared" si="12"/>
        <v>44344.916666665042</v>
      </c>
      <c r="E687" s="133">
        <v>385</v>
      </c>
    </row>
    <row r="688" spans="3:5" x14ac:dyDescent="0.2">
      <c r="C688" s="227">
        <f t="shared" si="12"/>
        <v>44344.958333331706</v>
      </c>
      <c r="E688" s="133">
        <v>385</v>
      </c>
    </row>
    <row r="689" spans="3:5" x14ac:dyDescent="0.2">
      <c r="C689" s="227">
        <f t="shared" si="12"/>
        <v>44344.99999999837</v>
      </c>
      <c r="E689" s="133">
        <v>385</v>
      </c>
    </row>
    <row r="690" spans="3:5" x14ac:dyDescent="0.2">
      <c r="C690" s="227">
        <f t="shared" si="12"/>
        <v>44345.041666665034</v>
      </c>
      <c r="E690" s="133">
        <v>385</v>
      </c>
    </row>
    <row r="691" spans="3:5" x14ac:dyDescent="0.2">
      <c r="C691" s="227">
        <f t="shared" si="12"/>
        <v>44345.083333331699</v>
      </c>
      <c r="E691" s="133">
        <v>385</v>
      </c>
    </row>
    <row r="692" spans="3:5" x14ac:dyDescent="0.2">
      <c r="C692" s="227">
        <f t="shared" si="12"/>
        <v>44345.124999998363</v>
      </c>
      <c r="E692" s="133">
        <v>385</v>
      </c>
    </row>
    <row r="693" spans="3:5" x14ac:dyDescent="0.2">
      <c r="C693" s="227">
        <f t="shared" si="12"/>
        <v>44345.166666665027</v>
      </c>
      <c r="E693" s="133">
        <v>385</v>
      </c>
    </row>
    <row r="694" spans="3:5" x14ac:dyDescent="0.2">
      <c r="C694" s="227">
        <f t="shared" si="12"/>
        <v>44345.208333331691</v>
      </c>
      <c r="E694" s="133">
        <v>385</v>
      </c>
    </row>
    <row r="695" spans="3:5" x14ac:dyDescent="0.2">
      <c r="C695" s="227">
        <f t="shared" si="12"/>
        <v>44345.249999998356</v>
      </c>
      <c r="E695" s="133">
        <v>385</v>
      </c>
    </row>
    <row r="696" spans="3:5" x14ac:dyDescent="0.2">
      <c r="C696" s="227">
        <f t="shared" si="12"/>
        <v>44345.29166666502</v>
      </c>
      <c r="E696" s="133">
        <v>385</v>
      </c>
    </row>
    <row r="697" spans="3:5" x14ac:dyDescent="0.2">
      <c r="C697" s="227">
        <f t="shared" si="12"/>
        <v>44345.333333331684</v>
      </c>
      <c r="E697" s="133">
        <v>385</v>
      </c>
    </row>
    <row r="698" spans="3:5" x14ac:dyDescent="0.2">
      <c r="C698" s="227">
        <f t="shared" si="12"/>
        <v>44345.374999998348</v>
      </c>
      <c r="E698" s="133">
        <v>385</v>
      </c>
    </row>
    <row r="699" spans="3:5" x14ac:dyDescent="0.2">
      <c r="C699" s="227">
        <f t="shared" si="12"/>
        <v>44345.416666665013</v>
      </c>
      <c r="E699" s="133">
        <v>385</v>
      </c>
    </row>
    <row r="700" spans="3:5" x14ac:dyDescent="0.2">
      <c r="C700" s="227">
        <f t="shared" si="12"/>
        <v>44345.458333331677</v>
      </c>
      <c r="E700" s="133">
        <v>385</v>
      </c>
    </row>
    <row r="701" spans="3:5" x14ac:dyDescent="0.2">
      <c r="C701" s="227">
        <f t="shared" si="12"/>
        <v>44345.499999998341</v>
      </c>
      <c r="E701" s="133">
        <v>385</v>
      </c>
    </row>
    <row r="702" spans="3:5" x14ac:dyDescent="0.2">
      <c r="C702" s="227">
        <f t="shared" si="12"/>
        <v>44345.541666665005</v>
      </c>
      <c r="E702" s="133">
        <v>385</v>
      </c>
    </row>
    <row r="703" spans="3:5" x14ac:dyDescent="0.2">
      <c r="C703" s="227">
        <f t="shared" si="12"/>
        <v>44345.58333333167</v>
      </c>
      <c r="E703" s="133">
        <v>385</v>
      </c>
    </row>
    <row r="704" spans="3:5" x14ac:dyDescent="0.2">
      <c r="C704" s="227">
        <f t="shared" si="12"/>
        <v>44345.624999998334</v>
      </c>
      <c r="E704" s="133">
        <v>385</v>
      </c>
    </row>
    <row r="705" spans="3:5" x14ac:dyDescent="0.2">
      <c r="C705" s="227">
        <f t="shared" si="12"/>
        <v>44345.666666664998</v>
      </c>
      <c r="E705" s="133">
        <v>385</v>
      </c>
    </row>
    <row r="706" spans="3:5" x14ac:dyDescent="0.2">
      <c r="C706" s="227">
        <f t="shared" si="12"/>
        <v>44345.708333331662</v>
      </c>
      <c r="E706" s="133">
        <v>385</v>
      </c>
    </row>
    <row r="707" spans="3:5" x14ac:dyDescent="0.2">
      <c r="C707" s="227">
        <f t="shared" si="12"/>
        <v>44345.749999998327</v>
      </c>
      <c r="E707" s="133">
        <v>385</v>
      </c>
    </row>
    <row r="708" spans="3:5" x14ac:dyDescent="0.2">
      <c r="C708" s="227">
        <f t="shared" si="12"/>
        <v>44345.791666664991</v>
      </c>
      <c r="E708" s="133">
        <v>385</v>
      </c>
    </row>
    <row r="709" spans="3:5" x14ac:dyDescent="0.2">
      <c r="C709" s="227">
        <f t="shared" si="12"/>
        <v>44345.833333331655</v>
      </c>
      <c r="E709" s="133">
        <v>385</v>
      </c>
    </row>
    <row r="710" spans="3:5" x14ac:dyDescent="0.2">
      <c r="C710" s="227">
        <f t="shared" si="12"/>
        <v>44345.874999998319</v>
      </c>
      <c r="E710" s="133">
        <v>385</v>
      </c>
    </row>
    <row r="711" spans="3:5" x14ac:dyDescent="0.2">
      <c r="C711" s="227">
        <f t="shared" si="12"/>
        <v>44345.916666664983</v>
      </c>
      <c r="E711" s="133">
        <v>385</v>
      </c>
    </row>
    <row r="712" spans="3:5" x14ac:dyDescent="0.2">
      <c r="C712" s="227">
        <f t="shared" si="12"/>
        <v>44345.958333331648</v>
      </c>
      <c r="E712" s="133">
        <v>385</v>
      </c>
    </row>
    <row r="713" spans="3:5" x14ac:dyDescent="0.2">
      <c r="C713" s="227">
        <f t="shared" si="12"/>
        <v>44345.999999998312</v>
      </c>
      <c r="E713" s="133">
        <v>385</v>
      </c>
    </row>
    <row r="714" spans="3:5" x14ac:dyDescent="0.2">
      <c r="C714" s="227">
        <f t="shared" si="12"/>
        <v>44346.041666664976</v>
      </c>
      <c r="E714" s="133">
        <v>385</v>
      </c>
    </row>
    <row r="715" spans="3:5" x14ac:dyDescent="0.2">
      <c r="C715" s="227">
        <f t="shared" si="12"/>
        <v>44346.08333333164</v>
      </c>
      <c r="E715" s="133">
        <v>385</v>
      </c>
    </row>
    <row r="716" spans="3:5" x14ac:dyDescent="0.2">
      <c r="C716" s="227">
        <f t="shared" si="12"/>
        <v>44346.124999998305</v>
      </c>
      <c r="E716" s="133">
        <v>385</v>
      </c>
    </row>
    <row r="717" spans="3:5" x14ac:dyDescent="0.2">
      <c r="C717" s="227">
        <f t="shared" si="12"/>
        <v>44346.166666664969</v>
      </c>
      <c r="E717" s="133">
        <v>385</v>
      </c>
    </row>
    <row r="718" spans="3:5" x14ac:dyDescent="0.2">
      <c r="C718" s="227">
        <f t="shared" si="12"/>
        <v>44346.208333331633</v>
      </c>
      <c r="E718" s="133">
        <v>385</v>
      </c>
    </row>
    <row r="719" spans="3:5" x14ac:dyDescent="0.2">
      <c r="C719" s="227">
        <f t="shared" si="12"/>
        <v>44346.249999998297</v>
      </c>
      <c r="E719" s="133">
        <v>385</v>
      </c>
    </row>
    <row r="720" spans="3:5" x14ac:dyDescent="0.2">
      <c r="C720" s="227">
        <f t="shared" si="12"/>
        <v>44346.291666664962</v>
      </c>
      <c r="E720" s="133">
        <v>385</v>
      </c>
    </row>
    <row r="721" spans="3:5" x14ac:dyDescent="0.2">
      <c r="C721" s="227">
        <f t="shared" si="12"/>
        <v>44346.333333331626</v>
      </c>
      <c r="E721" s="133">
        <v>385</v>
      </c>
    </row>
    <row r="722" spans="3:5" x14ac:dyDescent="0.2">
      <c r="C722" s="227">
        <f t="shared" si="12"/>
        <v>44346.37499999829</v>
      </c>
      <c r="E722" s="133">
        <v>385</v>
      </c>
    </row>
    <row r="723" spans="3:5" x14ac:dyDescent="0.2">
      <c r="C723" s="227">
        <f t="shared" si="12"/>
        <v>44346.416666664954</v>
      </c>
      <c r="E723" s="133">
        <v>385</v>
      </c>
    </row>
    <row r="724" spans="3:5" x14ac:dyDescent="0.2">
      <c r="C724" s="227">
        <f t="shared" ref="C724:C761" si="13">C723+1/24</f>
        <v>44346.458333331619</v>
      </c>
      <c r="E724" s="133">
        <v>385</v>
      </c>
    </row>
    <row r="725" spans="3:5" x14ac:dyDescent="0.2">
      <c r="C725" s="227">
        <f t="shared" si="13"/>
        <v>44346.499999998283</v>
      </c>
      <c r="E725" s="133">
        <v>385</v>
      </c>
    </row>
    <row r="726" spans="3:5" x14ac:dyDescent="0.2">
      <c r="C726" s="227">
        <f t="shared" si="13"/>
        <v>44346.541666664947</v>
      </c>
      <c r="E726" s="133">
        <v>385</v>
      </c>
    </row>
    <row r="727" spans="3:5" x14ac:dyDescent="0.2">
      <c r="C727" s="227">
        <f t="shared" si="13"/>
        <v>44346.583333331611</v>
      </c>
      <c r="E727" s="133">
        <v>385</v>
      </c>
    </row>
    <row r="728" spans="3:5" x14ac:dyDescent="0.2">
      <c r="C728" s="227">
        <f t="shared" si="13"/>
        <v>44346.624999998276</v>
      </c>
      <c r="E728" s="133">
        <v>385</v>
      </c>
    </row>
    <row r="729" spans="3:5" x14ac:dyDescent="0.2">
      <c r="C729" s="227">
        <f t="shared" si="13"/>
        <v>44346.66666666494</v>
      </c>
      <c r="E729" s="133">
        <v>385</v>
      </c>
    </row>
    <row r="730" spans="3:5" x14ac:dyDescent="0.2">
      <c r="C730" s="227">
        <f t="shared" si="13"/>
        <v>44346.708333331604</v>
      </c>
      <c r="E730" s="133">
        <v>385</v>
      </c>
    </row>
    <row r="731" spans="3:5" x14ac:dyDescent="0.2">
      <c r="C731" s="227">
        <f t="shared" si="13"/>
        <v>44346.749999998268</v>
      </c>
      <c r="E731" s="133">
        <v>385</v>
      </c>
    </row>
    <row r="732" spans="3:5" x14ac:dyDescent="0.2">
      <c r="C732" s="227">
        <f t="shared" si="13"/>
        <v>44346.791666664933</v>
      </c>
      <c r="E732" s="133">
        <v>385</v>
      </c>
    </row>
    <row r="733" spans="3:5" x14ac:dyDescent="0.2">
      <c r="C733" s="227">
        <f t="shared" si="13"/>
        <v>44346.833333331597</v>
      </c>
      <c r="E733" s="133">
        <v>385</v>
      </c>
    </row>
    <row r="734" spans="3:5" x14ac:dyDescent="0.2">
      <c r="C734" s="227">
        <f t="shared" si="13"/>
        <v>44346.874999998261</v>
      </c>
      <c r="E734" s="133">
        <v>385</v>
      </c>
    </row>
    <row r="735" spans="3:5" x14ac:dyDescent="0.2">
      <c r="C735" s="227">
        <f t="shared" si="13"/>
        <v>44346.916666664925</v>
      </c>
      <c r="E735" s="133">
        <v>385</v>
      </c>
    </row>
    <row r="736" spans="3:5" x14ac:dyDescent="0.2">
      <c r="C736" s="227">
        <f t="shared" si="13"/>
        <v>44346.95833333159</v>
      </c>
      <c r="E736" s="133">
        <v>385</v>
      </c>
    </row>
    <row r="737" spans="3:5" x14ac:dyDescent="0.2">
      <c r="C737" s="227">
        <f t="shared" si="13"/>
        <v>44346.999999998254</v>
      </c>
      <c r="E737" s="133">
        <v>385</v>
      </c>
    </row>
    <row r="738" spans="3:5" x14ac:dyDescent="0.2">
      <c r="C738" s="227">
        <f t="shared" si="13"/>
        <v>44347.041666664918</v>
      </c>
      <c r="E738" s="133">
        <v>385</v>
      </c>
    </row>
    <row r="739" spans="3:5" x14ac:dyDescent="0.2">
      <c r="C739" s="227">
        <f t="shared" si="13"/>
        <v>44347.083333331582</v>
      </c>
      <c r="E739" s="133">
        <v>385</v>
      </c>
    </row>
    <row r="740" spans="3:5" x14ac:dyDescent="0.2">
      <c r="C740" s="227">
        <f t="shared" si="13"/>
        <v>44347.124999998246</v>
      </c>
      <c r="E740" s="133">
        <v>385</v>
      </c>
    </row>
    <row r="741" spans="3:5" x14ac:dyDescent="0.2">
      <c r="C741" s="227">
        <f t="shared" si="13"/>
        <v>44347.166666664911</v>
      </c>
      <c r="E741" s="133">
        <v>385</v>
      </c>
    </row>
    <row r="742" spans="3:5" x14ac:dyDescent="0.2">
      <c r="C742" s="227">
        <f t="shared" si="13"/>
        <v>44347.208333331575</v>
      </c>
      <c r="E742" s="133">
        <v>385</v>
      </c>
    </row>
    <row r="743" spans="3:5" x14ac:dyDescent="0.2">
      <c r="C743" s="227">
        <f t="shared" si="13"/>
        <v>44347.249999998239</v>
      </c>
      <c r="E743" s="133">
        <v>385</v>
      </c>
    </row>
    <row r="744" spans="3:5" x14ac:dyDescent="0.2">
      <c r="C744" s="227">
        <f t="shared" si="13"/>
        <v>44347.291666664903</v>
      </c>
      <c r="E744" s="133">
        <v>385</v>
      </c>
    </row>
    <row r="745" spans="3:5" x14ac:dyDescent="0.2">
      <c r="C745" s="227">
        <f t="shared" si="13"/>
        <v>44347.333333331568</v>
      </c>
      <c r="E745" s="133">
        <v>385</v>
      </c>
    </row>
    <row r="746" spans="3:5" x14ac:dyDescent="0.2">
      <c r="C746" s="227">
        <f t="shared" si="13"/>
        <v>44347.374999998232</v>
      </c>
      <c r="E746" s="133">
        <v>385</v>
      </c>
    </row>
    <row r="747" spans="3:5" x14ac:dyDescent="0.2">
      <c r="C747" s="227">
        <f t="shared" si="13"/>
        <v>44347.416666664896</v>
      </c>
      <c r="E747" s="133">
        <v>385</v>
      </c>
    </row>
    <row r="748" spans="3:5" x14ac:dyDescent="0.2">
      <c r="C748" s="227">
        <f t="shared" si="13"/>
        <v>44347.45833333156</v>
      </c>
      <c r="E748" s="133">
        <v>385</v>
      </c>
    </row>
    <row r="749" spans="3:5" x14ac:dyDescent="0.2">
      <c r="C749" s="227">
        <f t="shared" si="13"/>
        <v>44347.499999998225</v>
      </c>
      <c r="E749" s="133">
        <v>385</v>
      </c>
    </row>
    <row r="750" spans="3:5" x14ac:dyDescent="0.2">
      <c r="C750" s="227">
        <f t="shared" si="13"/>
        <v>44347.541666664889</v>
      </c>
      <c r="E750" s="133">
        <v>385</v>
      </c>
    </row>
    <row r="751" spans="3:5" x14ac:dyDescent="0.2">
      <c r="C751" s="227">
        <f t="shared" si="13"/>
        <v>44347.583333331553</v>
      </c>
      <c r="E751" s="133">
        <v>385</v>
      </c>
    </row>
    <row r="752" spans="3:5" x14ac:dyDescent="0.2">
      <c r="C752" s="227">
        <f t="shared" si="13"/>
        <v>44347.624999998217</v>
      </c>
      <c r="E752" s="133">
        <v>385</v>
      </c>
    </row>
    <row r="753" spans="3:5" x14ac:dyDescent="0.2">
      <c r="C753" s="227">
        <f t="shared" si="13"/>
        <v>44347.666666664882</v>
      </c>
      <c r="E753" s="133">
        <v>385</v>
      </c>
    </row>
    <row r="754" spans="3:5" x14ac:dyDescent="0.2">
      <c r="C754" s="227">
        <f t="shared" si="13"/>
        <v>44347.708333331546</v>
      </c>
      <c r="E754" s="133">
        <v>385</v>
      </c>
    </row>
    <row r="755" spans="3:5" x14ac:dyDescent="0.2">
      <c r="C755" s="227">
        <f t="shared" si="13"/>
        <v>44347.74999999821</v>
      </c>
      <c r="E755" s="133">
        <v>385</v>
      </c>
    </row>
    <row r="756" spans="3:5" x14ac:dyDescent="0.2">
      <c r="C756" s="227">
        <f t="shared" si="13"/>
        <v>44347.791666664874</v>
      </c>
      <c r="E756" s="133">
        <v>385</v>
      </c>
    </row>
    <row r="757" spans="3:5" x14ac:dyDescent="0.2">
      <c r="C757" s="227">
        <f t="shared" si="13"/>
        <v>44347.833333331539</v>
      </c>
      <c r="E757" s="133">
        <v>385</v>
      </c>
    </row>
    <row r="758" spans="3:5" x14ac:dyDescent="0.2">
      <c r="C758" s="227">
        <f t="shared" si="13"/>
        <v>44347.874999998203</v>
      </c>
      <c r="E758" s="133">
        <v>385</v>
      </c>
    </row>
    <row r="759" spans="3:5" x14ac:dyDescent="0.2">
      <c r="C759" s="227">
        <f t="shared" si="13"/>
        <v>44347.916666664867</v>
      </c>
      <c r="E759" s="133">
        <v>385</v>
      </c>
    </row>
    <row r="760" spans="3:5" x14ac:dyDescent="0.2">
      <c r="C760" s="227">
        <f t="shared" si="13"/>
        <v>44347.958333331531</v>
      </c>
      <c r="E760" s="133">
        <v>385</v>
      </c>
    </row>
    <row r="761" spans="3:5" x14ac:dyDescent="0.2">
      <c r="C761" s="227">
        <f t="shared" si="13"/>
        <v>44347.999999998196</v>
      </c>
      <c r="E761" s="133">
        <v>385</v>
      </c>
    </row>
    <row r="762" spans="3:5" x14ac:dyDescent="0.2">
      <c r="C762" s="227"/>
    </row>
    <row r="763" spans="3:5" x14ac:dyDescent="0.2">
      <c r="C763" s="227"/>
    </row>
    <row r="764" spans="3:5" x14ac:dyDescent="0.2">
      <c r="C764" s="227"/>
    </row>
    <row r="765" spans="3:5" x14ac:dyDescent="0.2">
      <c r="C765" s="227"/>
    </row>
    <row r="766" spans="3:5" x14ac:dyDescent="0.2">
      <c r="C766" s="227"/>
    </row>
    <row r="767" spans="3:5" x14ac:dyDescent="0.2">
      <c r="C767" s="227"/>
    </row>
    <row r="768" spans="3:5" x14ac:dyDescent="0.2">
      <c r="C768" s="227"/>
    </row>
    <row r="769" spans="3:3" x14ac:dyDescent="0.2">
      <c r="C769" s="227"/>
    </row>
    <row r="770" spans="3:3" x14ac:dyDescent="0.2">
      <c r="C770" s="227"/>
    </row>
    <row r="771" spans="3:3" x14ac:dyDescent="0.2">
      <c r="C771" s="227"/>
    </row>
    <row r="772" spans="3:3" x14ac:dyDescent="0.2">
      <c r="C772" s="227"/>
    </row>
    <row r="773" spans="3:3" x14ac:dyDescent="0.2">
      <c r="C773" s="22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6" sqref="E6"/>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79"/>
      <c r="G2" s="79"/>
    </row>
    <row r="3" spans="1:25" x14ac:dyDescent="0.2">
      <c r="A3" s="195"/>
      <c r="B3" s="196" t="s">
        <v>153</v>
      </c>
      <c r="C3" s="197" t="s">
        <v>64</v>
      </c>
      <c r="D3" s="198"/>
      <c r="E3" s="198"/>
      <c r="F3" s="198"/>
      <c r="G3" s="198"/>
      <c r="H3" s="198"/>
      <c r="I3" s="198"/>
      <c r="J3" s="198"/>
      <c r="K3" s="198"/>
      <c r="L3" s="198"/>
      <c r="M3" s="198"/>
      <c r="N3" s="198"/>
      <c r="O3" s="198"/>
      <c r="P3" s="198"/>
      <c r="Q3" s="198"/>
      <c r="R3" s="198"/>
      <c r="S3" s="198"/>
      <c r="T3" s="198"/>
      <c r="U3" s="198"/>
      <c r="V3" s="198"/>
      <c r="W3" s="198"/>
      <c r="X3" s="198"/>
      <c r="Y3" s="199"/>
    </row>
    <row r="4" spans="1:25" x14ac:dyDescent="0.2">
      <c r="A4" s="200"/>
      <c r="B4" s="195" t="s">
        <v>139</v>
      </c>
      <c r="C4" s="198"/>
      <c r="D4" s="198"/>
      <c r="E4" s="198"/>
      <c r="F4" s="198"/>
      <c r="G4" s="195" t="s">
        <v>152</v>
      </c>
      <c r="H4" s="198"/>
      <c r="I4" s="198"/>
      <c r="J4" s="198"/>
      <c r="K4" s="198"/>
      <c r="L4" s="195" t="s">
        <v>156</v>
      </c>
      <c r="M4" s="198"/>
      <c r="N4" s="198"/>
      <c r="O4" s="198"/>
      <c r="P4" s="198"/>
      <c r="Q4" s="195" t="s">
        <v>158</v>
      </c>
      <c r="R4" s="198"/>
      <c r="S4" s="198"/>
      <c r="T4" s="198"/>
      <c r="U4" s="198"/>
      <c r="V4" s="195" t="s">
        <v>154</v>
      </c>
      <c r="W4" s="195" t="s">
        <v>155</v>
      </c>
      <c r="X4" s="195" t="s">
        <v>157</v>
      </c>
      <c r="Y4" s="201" t="s">
        <v>159</v>
      </c>
    </row>
    <row r="5" spans="1:25" x14ac:dyDescent="0.2">
      <c r="A5" s="196" t="s">
        <v>65</v>
      </c>
      <c r="B5" s="195" t="s">
        <v>83</v>
      </c>
      <c r="C5" s="243" t="s">
        <v>84</v>
      </c>
      <c r="D5" s="243" t="s">
        <v>161</v>
      </c>
      <c r="E5" s="243" t="s">
        <v>85</v>
      </c>
      <c r="F5" s="243" t="s">
        <v>86</v>
      </c>
      <c r="G5" s="195" t="s">
        <v>83</v>
      </c>
      <c r="H5" s="243" t="s">
        <v>84</v>
      </c>
      <c r="I5" s="243" t="s">
        <v>161</v>
      </c>
      <c r="J5" s="243" t="s">
        <v>85</v>
      </c>
      <c r="K5" s="243" t="s">
        <v>86</v>
      </c>
      <c r="L5" s="195" t="s">
        <v>83</v>
      </c>
      <c r="M5" s="243" t="s">
        <v>84</v>
      </c>
      <c r="N5" s="243" t="s">
        <v>161</v>
      </c>
      <c r="O5" s="243" t="s">
        <v>85</v>
      </c>
      <c r="P5" s="243" t="s">
        <v>86</v>
      </c>
      <c r="Q5" s="195" t="s">
        <v>83</v>
      </c>
      <c r="R5" s="243" t="s">
        <v>84</v>
      </c>
      <c r="S5" s="243" t="s">
        <v>161</v>
      </c>
      <c r="T5" s="243" t="s">
        <v>85</v>
      </c>
      <c r="U5" s="243" t="s">
        <v>86</v>
      </c>
      <c r="V5" s="200"/>
      <c r="W5" s="200"/>
      <c r="X5" s="200"/>
      <c r="Y5" s="202"/>
    </row>
    <row r="6" spans="1:25" x14ac:dyDescent="0.2">
      <c r="A6" s="244">
        <v>44317.041666666664</v>
      </c>
      <c r="B6" s="245">
        <v>0</v>
      </c>
      <c r="C6" s="246">
        <v>0</v>
      </c>
      <c r="D6" s="246">
        <v>206.048</v>
      </c>
      <c r="E6" s="246">
        <v>75.297600000000003</v>
      </c>
      <c r="F6" s="246">
        <v>0</v>
      </c>
      <c r="G6" s="245">
        <v>0</v>
      </c>
      <c r="H6" s="246">
        <v>0</v>
      </c>
      <c r="I6" s="246">
        <v>290.5</v>
      </c>
      <c r="J6" s="246">
        <v>177</v>
      </c>
      <c r="K6" s="246">
        <v>0</v>
      </c>
      <c r="L6" s="245">
        <v>295</v>
      </c>
      <c r="M6" s="246">
        <v>387</v>
      </c>
      <c r="N6" s="246">
        <v>397.5</v>
      </c>
      <c r="O6" s="246">
        <v>177</v>
      </c>
      <c r="P6" s="246">
        <v>198</v>
      </c>
      <c r="Q6" s="245">
        <v>0</v>
      </c>
      <c r="R6" s="246">
        <v>0</v>
      </c>
      <c r="S6" s="246">
        <v>289.5</v>
      </c>
      <c r="T6" s="246">
        <v>176.85</v>
      </c>
      <c r="U6" s="246">
        <v>0</v>
      </c>
      <c r="V6" s="245">
        <v>281.34559999999999</v>
      </c>
      <c r="W6" s="245">
        <v>467.5</v>
      </c>
      <c r="X6" s="245">
        <v>1454.5</v>
      </c>
      <c r="Y6" s="247">
        <v>466.35</v>
      </c>
    </row>
    <row r="7" spans="1:25" x14ac:dyDescent="0.2">
      <c r="A7" s="248">
        <v>44317.083333333336</v>
      </c>
      <c r="B7" s="249">
        <v>0</v>
      </c>
      <c r="C7" s="250">
        <v>0</v>
      </c>
      <c r="D7" s="250">
        <v>204.928</v>
      </c>
      <c r="E7" s="250">
        <v>75.460800000000006</v>
      </c>
      <c r="F7" s="250">
        <v>0</v>
      </c>
      <c r="G7" s="249">
        <v>0</v>
      </c>
      <c r="H7" s="250">
        <v>0</v>
      </c>
      <c r="I7" s="250">
        <v>256.5</v>
      </c>
      <c r="J7" s="250">
        <v>179.25</v>
      </c>
      <c r="K7" s="250">
        <v>0</v>
      </c>
      <c r="L7" s="249">
        <v>295</v>
      </c>
      <c r="M7" s="250">
        <v>387</v>
      </c>
      <c r="N7" s="250">
        <v>397.5</v>
      </c>
      <c r="O7" s="250">
        <v>177</v>
      </c>
      <c r="P7" s="250">
        <v>198</v>
      </c>
      <c r="Q7" s="249">
        <v>0</v>
      </c>
      <c r="R7" s="250">
        <v>0</v>
      </c>
      <c r="S7" s="250">
        <v>255.5</v>
      </c>
      <c r="T7" s="250">
        <v>178.79999999999998</v>
      </c>
      <c r="U7" s="250">
        <v>0</v>
      </c>
      <c r="V7" s="249">
        <v>280.3888</v>
      </c>
      <c r="W7" s="249">
        <v>435.75</v>
      </c>
      <c r="X7" s="249">
        <v>1454.5</v>
      </c>
      <c r="Y7" s="251">
        <v>434.29999999999995</v>
      </c>
    </row>
    <row r="8" spans="1:25" x14ac:dyDescent="0.2">
      <c r="A8" s="248">
        <v>44317.125</v>
      </c>
      <c r="B8" s="249">
        <v>0</v>
      </c>
      <c r="C8" s="250">
        <v>0</v>
      </c>
      <c r="D8" s="250">
        <v>205.12</v>
      </c>
      <c r="E8" s="250">
        <v>75.475200000000001</v>
      </c>
      <c r="F8" s="250">
        <v>0</v>
      </c>
      <c r="G8" s="249">
        <v>0</v>
      </c>
      <c r="H8" s="250">
        <v>0</v>
      </c>
      <c r="I8" s="250">
        <v>282</v>
      </c>
      <c r="J8" s="250">
        <v>179.25</v>
      </c>
      <c r="K8" s="250">
        <v>0</v>
      </c>
      <c r="L8" s="249">
        <v>295</v>
      </c>
      <c r="M8" s="250">
        <v>387</v>
      </c>
      <c r="N8" s="250">
        <v>397.5</v>
      </c>
      <c r="O8" s="250">
        <v>177</v>
      </c>
      <c r="P8" s="250">
        <v>198</v>
      </c>
      <c r="Q8" s="249">
        <v>0</v>
      </c>
      <c r="R8" s="250">
        <v>0</v>
      </c>
      <c r="S8" s="250">
        <v>281</v>
      </c>
      <c r="T8" s="250">
        <v>178.79999999999998</v>
      </c>
      <c r="U8" s="250">
        <v>0</v>
      </c>
      <c r="V8" s="249">
        <v>280.59519999999998</v>
      </c>
      <c r="W8" s="249">
        <v>461.25</v>
      </c>
      <c r="X8" s="249">
        <v>1454.5</v>
      </c>
      <c r="Y8" s="251">
        <v>459.79999999999995</v>
      </c>
    </row>
    <row r="9" spans="1:25" x14ac:dyDescent="0.2">
      <c r="A9" s="248">
        <v>44317.166666666664</v>
      </c>
      <c r="B9" s="249">
        <v>0</v>
      </c>
      <c r="C9" s="250">
        <v>0</v>
      </c>
      <c r="D9" s="250">
        <v>204.864</v>
      </c>
      <c r="E9" s="250">
        <v>75.398399999999995</v>
      </c>
      <c r="F9" s="250">
        <v>0</v>
      </c>
      <c r="G9" s="249">
        <v>0</v>
      </c>
      <c r="H9" s="250">
        <v>0</v>
      </c>
      <c r="I9" s="250">
        <v>230</v>
      </c>
      <c r="J9" s="250">
        <v>179.25</v>
      </c>
      <c r="K9" s="250">
        <v>0</v>
      </c>
      <c r="L9" s="249">
        <v>295</v>
      </c>
      <c r="M9" s="250">
        <v>387</v>
      </c>
      <c r="N9" s="250">
        <v>397.5</v>
      </c>
      <c r="O9" s="250">
        <v>177</v>
      </c>
      <c r="P9" s="250">
        <v>198</v>
      </c>
      <c r="Q9" s="249">
        <v>0</v>
      </c>
      <c r="R9" s="250">
        <v>0</v>
      </c>
      <c r="S9" s="250">
        <v>230</v>
      </c>
      <c r="T9" s="250">
        <v>178.79999999999998</v>
      </c>
      <c r="U9" s="250">
        <v>0</v>
      </c>
      <c r="V9" s="249">
        <v>280.26240000000001</v>
      </c>
      <c r="W9" s="249">
        <v>409.25</v>
      </c>
      <c r="X9" s="249">
        <v>1454.5</v>
      </c>
      <c r="Y9" s="251">
        <v>408.79999999999995</v>
      </c>
    </row>
    <row r="10" spans="1:25" x14ac:dyDescent="0.2">
      <c r="A10" s="248">
        <v>44317.208333333336</v>
      </c>
      <c r="B10" s="249">
        <v>0</v>
      </c>
      <c r="C10" s="250">
        <v>0</v>
      </c>
      <c r="D10" s="250">
        <v>205.024</v>
      </c>
      <c r="E10" s="250">
        <v>75.297600000000003</v>
      </c>
      <c r="F10" s="250">
        <v>0</v>
      </c>
      <c r="G10" s="249">
        <v>0</v>
      </c>
      <c r="H10" s="250">
        <v>0</v>
      </c>
      <c r="I10" s="250">
        <v>274</v>
      </c>
      <c r="J10" s="250">
        <v>179.25</v>
      </c>
      <c r="K10" s="250">
        <v>0</v>
      </c>
      <c r="L10" s="249">
        <v>295</v>
      </c>
      <c r="M10" s="250">
        <v>387</v>
      </c>
      <c r="N10" s="250">
        <v>397.5</v>
      </c>
      <c r="O10" s="250">
        <v>177</v>
      </c>
      <c r="P10" s="250">
        <v>198</v>
      </c>
      <c r="Q10" s="249">
        <v>0</v>
      </c>
      <c r="R10" s="250">
        <v>0</v>
      </c>
      <c r="S10" s="250">
        <v>273</v>
      </c>
      <c r="T10" s="250">
        <v>178.79999999999998</v>
      </c>
      <c r="U10" s="250">
        <v>0</v>
      </c>
      <c r="V10" s="249">
        <v>280.32159999999999</v>
      </c>
      <c r="W10" s="249">
        <v>453.25</v>
      </c>
      <c r="X10" s="249">
        <v>1454.5</v>
      </c>
      <c r="Y10" s="251">
        <v>451.79999999999995</v>
      </c>
    </row>
    <row r="11" spans="1:25" x14ac:dyDescent="0.2">
      <c r="A11" s="248">
        <v>44317.25</v>
      </c>
      <c r="B11" s="249">
        <v>0</v>
      </c>
      <c r="C11" s="250">
        <v>0</v>
      </c>
      <c r="D11" s="250">
        <v>206.01599999999999</v>
      </c>
      <c r="E11" s="250">
        <v>75.403199999999998</v>
      </c>
      <c r="F11" s="250">
        <v>0</v>
      </c>
      <c r="G11" s="249">
        <v>0</v>
      </c>
      <c r="H11" s="250">
        <v>0</v>
      </c>
      <c r="I11" s="250">
        <v>342</v>
      </c>
      <c r="J11" s="250">
        <v>179.25</v>
      </c>
      <c r="K11" s="250">
        <v>0</v>
      </c>
      <c r="L11" s="249">
        <v>295</v>
      </c>
      <c r="M11" s="250">
        <v>387</v>
      </c>
      <c r="N11" s="250">
        <v>397.5</v>
      </c>
      <c r="O11" s="250">
        <v>177</v>
      </c>
      <c r="P11" s="250">
        <v>198</v>
      </c>
      <c r="Q11" s="249">
        <v>0</v>
      </c>
      <c r="R11" s="250">
        <v>0</v>
      </c>
      <c r="S11" s="250">
        <v>340.5</v>
      </c>
      <c r="T11" s="250">
        <v>178.79999999999998</v>
      </c>
      <c r="U11" s="250">
        <v>0</v>
      </c>
      <c r="V11" s="249">
        <v>281.41919999999999</v>
      </c>
      <c r="W11" s="249">
        <v>521.25</v>
      </c>
      <c r="X11" s="249">
        <v>1454.5</v>
      </c>
      <c r="Y11" s="251">
        <v>519.29999999999995</v>
      </c>
    </row>
    <row r="12" spans="1:25" x14ac:dyDescent="0.2">
      <c r="A12" s="248">
        <v>44317.291666666664</v>
      </c>
      <c r="B12" s="249">
        <v>0</v>
      </c>
      <c r="C12" s="250">
        <v>0</v>
      </c>
      <c r="D12" s="250">
        <v>205.15199999999999</v>
      </c>
      <c r="E12" s="250">
        <v>75.297600000000003</v>
      </c>
      <c r="F12" s="250">
        <v>0</v>
      </c>
      <c r="G12" s="249">
        <v>0</v>
      </c>
      <c r="H12" s="250">
        <v>0</v>
      </c>
      <c r="I12" s="250">
        <v>249.5</v>
      </c>
      <c r="J12" s="250">
        <v>179.25</v>
      </c>
      <c r="K12" s="250">
        <v>0</v>
      </c>
      <c r="L12" s="249">
        <v>295</v>
      </c>
      <c r="M12" s="250">
        <v>387</v>
      </c>
      <c r="N12" s="250">
        <v>397.5</v>
      </c>
      <c r="O12" s="250">
        <v>177</v>
      </c>
      <c r="P12" s="250">
        <v>198</v>
      </c>
      <c r="Q12" s="249">
        <v>0</v>
      </c>
      <c r="R12" s="250">
        <v>0</v>
      </c>
      <c r="S12" s="250">
        <v>249</v>
      </c>
      <c r="T12" s="250">
        <v>178.79999999999998</v>
      </c>
      <c r="U12" s="250">
        <v>0</v>
      </c>
      <c r="V12" s="249">
        <v>280.44959999999998</v>
      </c>
      <c r="W12" s="249">
        <v>428.75</v>
      </c>
      <c r="X12" s="249">
        <v>1454.5</v>
      </c>
      <c r="Y12" s="251">
        <v>427.79999999999995</v>
      </c>
    </row>
    <row r="13" spans="1:25" x14ac:dyDescent="0.2">
      <c r="A13" s="248">
        <v>44317.333333333336</v>
      </c>
      <c r="B13" s="249">
        <v>0</v>
      </c>
      <c r="C13" s="250">
        <v>0</v>
      </c>
      <c r="D13" s="250">
        <v>205.56800000000001</v>
      </c>
      <c r="E13" s="250">
        <v>75.432000000000002</v>
      </c>
      <c r="F13" s="250">
        <v>0</v>
      </c>
      <c r="G13" s="249">
        <v>0</v>
      </c>
      <c r="H13" s="250">
        <v>0</v>
      </c>
      <c r="I13" s="250">
        <v>291.5</v>
      </c>
      <c r="J13" s="250">
        <v>179.25</v>
      </c>
      <c r="K13" s="250">
        <v>0</v>
      </c>
      <c r="L13" s="249">
        <v>295</v>
      </c>
      <c r="M13" s="250">
        <v>387</v>
      </c>
      <c r="N13" s="250">
        <v>397.5</v>
      </c>
      <c r="O13" s="250">
        <v>177</v>
      </c>
      <c r="P13" s="250">
        <v>198</v>
      </c>
      <c r="Q13" s="249">
        <v>0</v>
      </c>
      <c r="R13" s="250">
        <v>0</v>
      </c>
      <c r="S13" s="250">
        <v>290.5</v>
      </c>
      <c r="T13" s="250">
        <v>178.79999999999998</v>
      </c>
      <c r="U13" s="250">
        <v>0</v>
      </c>
      <c r="V13" s="249">
        <v>281</v>
      </c>
      <c r="W13" s="249">
        <v>470.75</v>
      </c>
      <c r="X13" s="249">
        <v>1454.5</v>
      </c>
      <c r="Y13" s="251">
        <v>469.29999999999995</v>
      </c>
    </row>
    <row r="14" spans="1:25" x14ac:dyDescent="0.2">
      <c r="A14" s="248">
        <v>44317.375</v>
      </c>
      <c r="B14" s="249">
        <v>0</v>
      </c>
      <c r="C14" s="250">
        <v>0</v>
      </c>
      <c r="D14" s="250">
        <v>206.048</v>
      </c>
      <c r="E14" s="250">
        <v>75.422399999999996</v>
      </c>
      <c r="F14" s="250">
        <v>0</v>
      </c>
      <c r="G14" s="249">
        <v>0</v>
      </c>
      <c r="H14" s="250">
        <v>0</v>
      </c>
      <c r="I14" s="250">
        <v>331</v>
      </c>
      <c r="J14" s="250">
        <v>179.25</v>
      </c>
      <c r="K14" s="250">
        <v>0</v>
      </c>
      <c r="L14" s="249">
        <v>295</v>
      </c>
      <c r="M14" s="250">
        <v>387</v>
      </c>
      <c r="N14" s="250">
        <v>397.5</v>
      </c>
      <c r="O14" s="250">
        <v>177</v>
      </c>
      <c r="P14" s="250">
        <v>198</v>
      </c>
      <c r="Q14" s="249">
        <v>0</v>
      </c>
      <c r="R14" s="250">
        <v>0</v>
      </c>
      <c r="S14" s="250">
        <v>329.5</v>
      </c>
      <c r="T14" s="250">
        <v>178.79999999999998</v>
      </c>
      <c r="U14" s="250">
        <v>0</v>
      </c>
      <c r="V14" s="249">
        <v>281.47039999999998</v>
      </c>
      <c r="W14" s="249">
        <v>510.25</v>
      </c>
      <c r="X14" s="249">
        <v>1454.5</v>
      </c>
      <c r="Y14" s="251">
        <v>508.29999999999995</v>
      </c>
    </row>
    <row r="15" spans="1:25" x14ac:dyDescent="0.2">
      <c r="A15" s="248">
        <v>44317.416666666664</v>
      </c>
      <c r="B15" s="249">
        <v>0</v>
      </c>
      <c r="C15" s="250">
        <v>0</v>
      </c>
      <c r="D15" s="250">
        <v>209.66399999999999</v>
      </c>
      <c r="E15" s="250">
        <v>77.016000000000005</v>
      </c>
      <c r="F15" s="250">
        <v>0</v>
      </c>
      <c r="G15" s="249">
        <v>0</v>
      </c>
      <c r="H15" s="250">
        <v>0</v>
      </c>
      <c r="I15" s="250">
        <v>328.5</v>
      </c>
      <c r="J15" s="250">
        <v>179.25</v>
      </c>
      <c r="K15" s="250">
        <v>0</v>
      </c>
      <c r="L15" s="249">
        <v>295</v>
      </c>
      <c r="M15" s="250">
        <v>387</v>
      </c>
      <c r="N15" s="250">
        <v>397.5</v>
      </c>
      <c r="O15" s="250">
        <v>177</v>
      </c>
      <c r="P15" s="250">
        <v>198</v>
      </c>
      <c r="Q15" s="249">
        <v>0</v>
      </c>
      <c r="R15" s="250">
        <v>0</v>
      </c>
      <c r="S15" s="250">
        <v>327</v>
      </c>
      <c r="T15" s="250">
        <v>178.79999999999998</v>
      </c>
      <c r="U15" s="250">
        <v>0</v>
      </c>
      <c r="V15" s="249">
        <v>286.68</v>
      </c>
      <c r="W15" s="249">
        <v>507.75</v>
      </c>
      <c r="X15" s="249">
        <v>1454.5</v>
      </c>
      <c r="Y15" s="251">
        <v>505.79999999999995</v>
      </c>
    </row>
    <row r="16" spans="1:25" x14ac:dyDescent="0.2">
      <c r="A16" s="248">
        <v>44317.458333333336</v>
      </c>
      <c r="B16" s="249">
        <v>0</v>
      </c>
      <c r="C16" s="250">
        <v>0</v>
      </c>
      <c r="D16" s="250">
        <v>245.50399999999999</v>
      </c>
      <c r="E16" s="250">
        <v>96.724800000000002</v>
      </c>
      <c r="F16" s="250">
        <v>0</v>
      </c>
      <c r="G16" s="249">
        <v>0</v>
      </c>
      <c r="H16" s="250">
        <v>0</v>
      </c>
      <c r="I16" s="250">
        <v>397.5</v>
      </c>
      <c r="J16" s="250">
        <v>179.25</v>
      </c>
      <c r="K16" s="250">
        <v>0</v>
      </c>
      <c r="L16" s="249">
        <v>295</v>
      </c>
      <c r="M16" s="250">
        <v>387</v>
      </c>
      <c r="N16" s="250">
        <v>397.5</v>
      </c>
      <c r="O16" s="250">
        <v>177</v>
      </c>
      <c r="P16" s="250">
        <v>198</v>
      </c>
      <c r="Q16" s="249">
        <v>0</v>
      </c>
      <c r="R16" s="250">
        <v>0</v>
      </c>
      <c r="S16" s="250">
        <v>395</v>
      </c>
      <c r="T16" s="250">
        <v>178.79999999999998</v>
      </c>
      <c r="U16" s="250">
        <v>0</v>
      </c>
      <c r="V16" s="249">
        <v>342.22879999999998</v>
      </c>
      <c r="W16" s="249">
        <v>576.75</v>
      </c>
      <c r="X16" s="249">
        <v>1454.5</v>
      </c>
      <c r="Y16" s="251">
        <v>573.79999999999995</v>
      </c>
    </row>
    <row r="17" spans="1:25" x14ac:dyDescent="0.2">
      <c r="A17" s="248">
        <v>44317.5</v>
      </c>
      <c r="B17" s="249">
        <v>0</v>
      </c>
      <c r="C17" s="250">
        <v>0</v>
      </c>
      <c r="D17" s="250">
        <v>220</v>
      </c>
      <c r="E17" s="250">
        <v>89.169600000000003</v>
      </c>
      <c r="F17" s="250">
        <v>0</v>
      </c>
      <c r="G17" s="249">
        <v>0</v>
      </c>
      <c r="H17" s="250">
        <v>0</v>
      </c>
      <c r="I17" s="250">
        <v>395</v>
      </c>
      <c r="J17" s="250">
        <v>179.25</v>
      </c>
      <c r="K17" s="250">
        <v>0</v>
      </c>
      <c r="L17" s="249">
        <v>295</v>
      </c>
      <c r="M17" s="250">
        <v>387</v>
      </c>
      <c r="N17" s="250">
        <v>397.5</v>
      </c>
      <c r="O17" s="250">
        <v>177</v>
      </c>
      <c r="P17" s="250">
        <v>198</v>
      </c>
      <c r="Q17" s="249">
        <v>0</v>
      </c>
      <c r="R17" s="250">
        <v>0</v>
      </c>
      <c r="S17" s="250">
        <v>392.5</v>
      </c>
      <c r="T17" s="250">
        <v>178.79999999999998</v>
      </c>
      <c r="U17" s="250">
        <v>0</v>
      </c>
      <c r="V17" s="249">
        <v>309.1696</v>
      </c>
      <c r="W17" s="249">
        <v>574.25</v>
      </c>
      <c r="X17" s="249">
        <v>1454.5</v>
      </c>
      <c r="Y17" s="251">
        <v>571.29999999999995</v>
      </c>
    </row>
    <row r="18" spans="1:25" x14ac:dyDescent="0.2">
      <c r="A18" s="248">
        <v>44317.541666666664</v>
      </c>
      <c r="B18" s="249">
        <v>0</v>
      </c>
      <c r="C18" s="250">
        <v>0</v>
      </c>
      <c r="D18" s="250">
        <v>210.624</v>
      </c>
      <c r="E18" s="250">
        <v>75.744</v>
      </c>
      <c r="F18" s="250">
        <v>0</v>
      </c>
      <c r="G18" s="249">
        <v>0</v>
      </c>
      <c r="H18" s="250">
        <v>0</v>
      </c>
      <c r="I18" s="250">
        <v>354.5</v>
      </c>
      <c r="J18" s="250">
        <v>179.25</v>
      </c>
      <c r="K18" s="250">
        <v>0</v>
      </c>
      <c r="L18" s="249">
        <v>295</v>
      </c>
      <c r="M18" s="250">
        <v>387</v>
      </c>
      <c r="N18" s="250">
        <v>397.5</v>
      </c>
      <c r="O18" s="250">
        <v>177</v>
      </c>
      <c r="P18" s="250">
        <v>198</v>
      </c>
      <c r="Q18" s="249">
        <v>0</v>
      </c>
      <c r="R18" s="250">
        <v>0</v>
      </c>
      <c r="S18" s="250">
        <v>352.5</v>
      </c>
      <c r="T18" s="250">
        <v>178.79999999999998</v>
      </c>
      <c r="U18" s="250">
        <v>0</v>
      </c>
      <c r="V18" s="249">
        <v>286.36799999999999</v>
      </c>
      <c r="W18" s="249">
        <v>533.75</v>
      </c>
      <c r="X18" s="249">
        <v>1454.5</v>
      </c>
      <c r="Y18" s="251">
        <v>531.29999999999995</v>
      </c>
    </row>
    <row r="19" spans="1:25" x14ac:dyDescent="0.2">
      <c r="A19" s="248">
        <v>44317.583333333336</v>
      </c>
      <c r="B19" s="249">
        <v>0</v>
      </c>
      <c r="C19" s="250">
        <v>0</v>
      </c>
      <c r="D19" s="250">
        <v>204.864</v>
      </c>
      <c r="E19" s="250">
        <v>75.316800000000001</v>
      </c>
      <c r="F19" s="250">
        <v>0</v>
      </c>
      <c r="G19" s="249">
        <v>0</v>
      </c>
      <c r="H19" s="250">
        <v>0</v>
      </c>
      <c r="I19" s="250">
        <v>292.5</v>
      </c>
      <c r="J19" s="250">
        <v>179.25</v>
      </c>
      <c r="K19" s="250">
        <v>0</v>
      </c>
      <c r="L19" s="249">
        <v>295</v>
      </c>
      <c r="M19" s="250">
        <v>387</v>
      </c>
      <c r="N19" s="250">
        <v>397.5</v>
      </c>
      <c r="O19" s="250">
        <v>177</v>
      </c>
      <c r="P19" s="250">
        <v>198</v>
      </c>
      <c r="Q19" s="249">
        <v>0</v>
      </c>
      <c r="R19" s="250">
        <v>0</v>
      </c>
      <c r="S19" s="250">
        <v>291</v>
      </c>
      <c r="T19" s="250">
        <v>178.79999999999998</v>
      </c>
      <c r="U19" s="250">
        <v>0</v>
      </c>
      <c r="V19" s="249">
        <v>280.18079999999998</v>
      </c>
      <c r="W19" s="249">
        <v>471.75</v>
      </c>
      <c r="X19" s="249">
        <v>1454.5</v>
      </c>
      <c r="Y19" s="251">
        <v>469.79999999999995</v>
      </c>
    </row>
    <row r="20" spans="1:25" x14ac:dyDescent="0.2">
      <c r="A20" s="248">
        <v>44317.625</v>
      </c>
      <c r="B20" s="249">
        <v>0</v>
      </c>
      <c r="C20" s="250">
        <v>0</v>
      </c>
      <c r="D20" s="250">
        <v>205.21600000000001</v>
      </c>
      <c r="E20" s="250">
        <v>75.374399999999994</v>
      </c>
      <c r="F20" s="250">
        <v>0</v>
      </c>
      <c r="G20" s="249">
        <v>0</v>
      </c>
      <c r="H20" s="250">
        <v>0</v>
      </c>
      <c r="I20" s="250">
        <v>341</v>
      </c>
      <c r="J20" s="250">
        <v>179.25</v>
      </c>
      <c r="K20" s="250">
        <v>0</v>
      </c>
      <c r="L20" s="249">
        <v>295</v>
      </c>
      <c r="M20" s="250">
        <v>387</v>
      </c>
      <c r="N20" s="250">
        <v>397.5</v>
      </c>
      <c r="O20" s="250">
        <v>177</v>
      </c>
      <c r="P20" s="250">
        <v>198</v>
      </c>
      <c r="Q20" s="249">
        <v>0</v>
      </c>
      <c r="R20" s="250">
        <v>0</v>
      </c>
      <c r="S20" s="250">
        <v>339.5</v>
      </c>
      <c r="T20" s="250">
        <v>178.79999999999998</v>
      </c>
      <c r="U20" s="250">
        <v>0</v>
      </c>
      <c r="V20" s="249">
        <v>280.59039999999999</v>
      </c>
      <c r="W20" s="249">
        <v>520.25</v>
      </c>
      <c r="X20" s="249">
        <v>1454.5</v>
      </c>
      <c r="Y20" s="251">
        <v>518.29999999999995</v>
      </c>
    </row>
    <row r="21" spans="1:25" x14ac:dyDescent="0.2">
      <c r="A21" s="248">
        <v>44317.666666666664</v>
      </c>
      <c r="B21" s="249">
        <v>0</v>
      </c>
      <c r="C21" s="250">
        <v>0</v>
      </c>
      <c r="D21" s="250">
        <v>205.31200000000001</v>
      </c>
      <c r="E21" s="250">
        <v>75.422399999999996</v>
      </c>
      <c r="F21" s="250">
        <v>0</v>
      </c>
      <c r="G21" s="249">
        <v>0</v>
      </c>
      <c r="H21" s="250">
        <v>0</v>
      </c>
      <c r="I21" s="250">
        <v>306</v>
      </c>
      <c r="J21" s="250">
        <v>179.25</v>
      </c>
      <c r="K21" s="250">
        <v>0</v>
      </c>
      <c r="L21" s="249">
        <v>295</v>
      </c>
      <c r="M21" s="250">
        <v>387</v>
      </c>
      <c r="N21" s="250">
        <v>397.5</v>
      </c>
      <c r="O21" s="250">
        <v>177</v>
      </c>
      <c r="P21" s="250">
        <v>198</v>
      </c>
      <c r="Q21" s="249">
        <v>0</v>
      </c>
      <c r="R21" s="250">
        <v>0</v>
      </c>
      <c r="S21" s="250">
        <v>305</v>
      </c>
      <c r="T21" s="250">
        <v>178.79999999999998</v>
      </c>
      <c r="U21" s="250">
        <v>0</v>
      </c>
      <c r="V21" s="249">
        <v>280.73439999999999</v>
      </c>
      <c r="W21" s="249">
        <v>485.25</v>
      </c>
      <c r="X21" s="249">
        <v>1454.5</v>
      </c>
      <c r="Y21" s="251">
        <v>483.79999999999995</v>
      </c>
    </row>
    <row r="22" spans="1:25" x14ac:dyDescent="0.2">
      <c r="A22" s="248">
        <v>44317.708333333336</v>
      </c>
      <c r="B22" s="249">
        <v>0</v>
      </c>
      <c r="C22" s="250">
        <v>0</v>
      </c>
      <c r="D22" s="250">
        <v>207.93600000000001</v>
      </c>
      <c r="E22" s="250">
        <v>75.508799999999994</v>
      </c>
      <c r="F22" s="250">
        <v>0</v>
      </c>
      <c r="G22" s="249">
        <v>0</v>
      </c>
      <c r="H22" s="250">
        <v>0</v>
      </c>
      <c r="I22" s="250">
        <v>361.5</v>
      </c>
      <c r="J22" s="250">
        <v>177</v>
      </c>
      <c r="K22" s="250">
        <v>0</v>
      </c>
      <c r="L22" s="249">
        <v>295</v>
      </c>
      <c r="M22" s="250">
        <v>387</v>
      </c>
      <c r="N22" s="250">
        <v>397.5</v>
      </c>
      <c r="O22" s="250">
        <v>177</v>
      </c>
      <c r="P22" s="250">
        <v>198</v>
      </c>
      <c r="Q22" s="249">
        <v>0</v>
      </c>
      <c r="R22" s="250">
        <v>0</v>
      </c>
      <c r="S22" s="250">
        <v>359.5</v>
      </c>
      <c r="T22" s="250">
        <v>176.85</v>
      </c>
      <c r="U22" s="250">
        <v>0</v>
      </c>
      <c r="V22" s="249">
        <v>283.44479999999999</v>
      </c>
      <c r="W22" s="249">
        <v>538.5</v>
      </c>
      <c r="X22" s="249">
        <v>1454.5</v>
      </c>
      <c r="Y22" s="251">
        <v>536.35</v>
      </c>
    </row>
    <row r="23" spans="1:25" x14ac:dyDescent="0.2">
      <c r="A23" s="248">
        <v>44317.75</v>
      </c>
      <c r="B23" s="249">
        <v>0</v>
      </c>
      <c r="C23" s="250">
        <v>0</v>
      </c>
      <c r="D23" s="250">
        <v>212.57599999999999</v>
      </c>
      <c r="E23" s="250">
        <v>75.6096</v>
      </c>
      <c r="F23" s="250">
        <v>0</v>
      </c>
      <c r="G23" s="249">
        <v>0</v>
      </c>
      <c r="H23" s="250">
        <v>0</v>
      </c>
      <c r="I23" s="250">
        <v>388</v>
      </c>
      <c r="J23" s="250">
        <v>177</v>
      </c>
      <c r="K23" s="250">
        <v>0</v>
      </c>
      <c r="L23" s="249">
        <v>295</v>
      </c>
      <c r="M23" s="250">
        <v>387</v>
      </c>
      <c r="N23" s="250">
        <v>397.5</v>
      </c>
      <c r="O23" s="250">
        <v>177</v>
      </c>
      <c r="P23" s="250">
        <v>198</v>
      </c>
      <c r="Q23" s="249">
        <v>0</v>
      </c>
      <c r="R23" s="250">
        <v>0</v>
      </c>
      <c r="S23" s="250">
        <v>385.5</v>
      </c>
      <c r="T23" s="250">
        <v>176.85</v>
      </c>
      <c r="U23" s="250">
        <v>0</v>
      </c>
      <c r="V23" s="249">
        <v>288.18560000000002</v>
      </c>
      <c r="W23" s="249">
        <v>565</v>
      </c>
      <c r="X23" s="249">
        <v>1454.5</v>
      </c>
      <c r="Y23" s="251">
        <v>562.35</v>
      </c>
    </row>
    <row r="24" spans="1:25" x14ac:dyDescent="0.2">
      <c r="A24" s="248">
        <v>44317.791666666664</v>
      </c>
      <c r="B24" s="249">
        <v>0</v>
      </c>
      <c r="C24" s="250">
        <v>0</v>
      </c>
      <c r="D24" s="250">
        <v>249.92</v>
      </c>
      <c r="E24" s="250">
        <v>84.139200000000002</v>
      </c>
      <c r="F24" s="250">
        <v>0</v>
      </c>
      <c r="G24" s="249">
        <v>0</v>
      </c>
      <c r="H24" s="250">
        <v>0</v>
      </c>
      <c r="I24" s="250">
        <v>397.5</v>
      </c>
      <c r="J24" s="250">
        <v>177</v>
      </c>
      <c r="K24" s="250">
        <v>0</v>
      </c>
      <c r="L24" s="249">
        <v>295</v>
      </c>
      <c r="M24" s="250">
        <v>387</v>
      </c>
      <c r="N24" s="250">
        <v>397.5</v>
      </c>
      <c r="O24" s="250">
        <v>177</v>
      </c>
      <c r="P24" s="250">
        <v>198</v>
      </c>
      <c r="Q24" s="249">
        <v>0</v>
      </c>
      <c r="R24" s="250">
        <v>0</v>
      </c>
      <c r="S24" s="250">
        <v>395</v>
      </c>
      <c r="T24" s="250">
        <v>176.85</v>
      </c>
      <c r="U24" s="250">
        <v>0</v>
      </c>
      <c r="V24" s="249">
        <v>334.05919999999998</v>
      </c>
      <c r="W24" s="249">
        <v>574.5</v>
      </c>
      <c r="X24" s="249">
        <v>1454.5</v>
      </c>
      <c r="Y24" s="251">
        <v>571.85</v>
      </c>
    </row>
    <row r="25" spans="1:25" x14ac:dyDescent="0.2">
      <c r="A25" s="248">
        <v>44317.833333333336</v>
      </c>
      <c r="B25" s="249">
        <v>0</v>
      </c>
      <c r="C25" s="250">
        <v>0</v>
      </c>
      <c r="D25" s="250">
        <v>226.78399999999999</v>
      </c>
      <c r="E25" s="250">
        <v>88.372799999999998</v>
      </c>
      <c r="F25" s="250">
        <v>0</v>
      </c>
      <c r="G25" s="249">
        <v>0</v>
      </c>
      <c r="H25" s="250">
        <v>0</v>
      </c>
      <c r="I25" s="250">
        <v>382.5</v>
      </c>
      <c r="J25" s="250">
        <v>177</v>
      </c>
      <c r="K25" s="250">
        <v>0</v>
      </c>
      <c r="L25" s="249">
        <v>295</v>
      </c>
      <c r="M25" s="250">
        <v>387</v>
      </c>
      <c r="N25" s="250">
        <v>397.5</v>
      </c>
      <c r="O25" s="250">
        <v>177</v>
      </c>
      <c r="P25" s="250">
        <v>198</v>
      </c>
      <c r="Q25" s="249">
        <v>0</v>
      </c>
      <c r="R25" s="250">
        <v>0</v>
      </c>
      <c r="S25" s="250">
        <v>380.5</v>
      </c>
      <c r="T25" s="250">
        <v>176.85</v>
      </c>
      <c r="U25" s="250">
        <v>0</v>
      </c>
      <c r="V25" s="249">
        <v>315.15679999999998</v>
      </c>
      <c r="W25" s="249">
        <v>559.5</v>
      </c>
      <c r="X25" s="249">
        <v>1454.5</v>
      </c>
      <c r="Y25" s="251">
        <v>557.35</v>
      </c>
    </row>
    <row r="26" spans="1:25" x14ac:dyDescent="0.2">
      <c r="A26" s="248">
        <v>44317.875</v>
      </c>
      <c r="B26" s="249">
        <v>0</v>
      </c>
      <c r="C26" s="250">
        <v>0</v>
      </c>
      <c r="D26" s="250">
        <v>227.36</v>
      </c>
      <c r="E26" s="250">
        <v>79.070400000000006</v>
      </c>
      <c r="F26" s="250">
        <v>0</v>
      </c>
      <c r="G26" s="249">
        <v>0</v>
      </c>
      <c r="H26" s="250">
        <v>0</v>
      </c>
      <c r="I26" s="250">
        <v>366.5</v>
      </c>
      <c r="J26" s="250">
        <v>177</v>
      </c>
      <c r="K26" s="250">
        <v>0</v>
      </c>
      <c r="L26" s="249">
        <v>295</v>
      </c>
      <c r="M26" s="250">
        <v>387</v>
      </c>
      <c r="N26" s="250">
        <v>397.5</v>
      </c>
      <c r="O26" s="250">
        <v>177</v>
      </c>
      <c r="P26" s="250">
        <v>198</v>
      </c>
      <c r="Q26" s="249">
        <v>0</v>
      </c>
      <c r="R26" s="250">
        <v>0</v>
      </c>
      <c r="S26" s="250">
        <v>364.5</v>
      </c>
      <c r="T26" s="250">
        <v>176.85</v>
      </c>
      <c r="U26" s="250">
        <v>0</v>
      </c>
      <c r="V26" s="249">
        <v>306.43040000000002</v>
      </c>
      <c r="W26" s="249">
        <v>543.5</v>
      </c>
      <c r="X26" s="249">
        <v>1454.5</v>
      </c>
      <c r="Y26" s="251">
        <v>541.35</v>
      </c>
    </row>
    <row r="27" spans="1:25" x14ac:dyDescent="0.2">
      <c r="A27" s="248">
        <v>44317.916666666664</v>
      </c>
      <c r="B27" s="249">
        <v>0</v>
      </c>
      <c r="C27" s="250">
        <v>0</v>
      </c>
      <c r="D27" s="250">
        <v>250.68799999999999</v>
      </c>
      <c r="E27" s="250">
        <v>77.836799999999997</v>
      </c>
      <c r="F27" s="250">
        <v>0</v>
      </c>
      <c r="G27" s="249">
        <v>0</v>
      </c>
      <c r="H27" s="250">
        <v>0</v>
      </c>
      <c r="I27" s="250">
        <v>397.5</v>
      </c>
      <c r="J27" s="250">
        <v>177</v>
      </c>
      <c r="K27" s="250">
        <v>0</v>
      </c>
      <c r="L27" s="249">
        <v>295</v>
      </c>
      <c r="M27" s="250">
        <v>387</v>
      </c>
      <c r="N27" s="250">
        <v>397.5</v>
      </c>
      <c r="O27" s="250">
        <v>177</v>
      </c>
      <c r="P27" s="250">
        <v>198</v>
      </c>
      <c r="Q27" s="249">
        <v>0</v>
      </c>
      <c r="R27" s="250">
        <v>0</v>
      </c>
      <c r="S27" s="250">
        <v>395</v>
      </c>
      <c r="T27" s="250">
        <v>176.85</v>
      </c>
      <c r="U27" s="250">
        <v>0</v>
      </c>
      <c r="V27" s="249">
        <v>328.52479999999997</v>
      </c>
      <c r="W27" s="249">
        <v>574.5</v>
      </c>
      <c r="X27" s="249">
        <v>1454.5</v>
      </c>
      <c r="Y27" s="251">
        <v>571.85</v>
      </c>
    </row>
    <row r="28" spans="1:25" x14ac:dyDescent="0.2">
      <c r="A28" s="248">
        <v>44317.958333333336</v>
      </c>
      <c r="B28" s="249">
        <v>0</v>
      </c>
      <c r="C28" s="250">
        <v>0</v>
      </c>
      <c r="D28" s="250">
        <v>212.70400000000001</v>
      </c>
      <c r="E28" s="250">
        <v>75.427199999999999</v>
      </c>
      <c r="F28" s="250">
        <v>0</v>
      </c>
      <c r="G28" s="249">
        <v>0</v>
      </c>
      <c r="H28" s="250">
        <v>0</v>
      </c>
      <c r="I28" s="250">
        <v>338.5</v>
      </c>
      <c r="J28" s="250">
        <v>177</v>
      </c>
      <c r="K28" s="250">
        <v>0</v>
      </c>
      <c r="L28" s="249">
        <v>295</v>
      </c>
      <c r="M28" s="250">
        <v>387</v>
      </c>
      <c r="N28" s="250">
        <v>397.5</v>
      </c>
      <c r="O28" s="250">
        <v>177</v>
      </c>
      <c r="P28" s="250">
        <v>198</v>
      </c>
      <c r="Q28" s="249">
        <v>0</v>
      </c>
      <c r="R28" s="250">
        <v>0</v>
      </c>
      <c r="S28" s="250">
        <v>337</v>
      </c>
      <c r="T28" s="250">
        <v>176.85</v>
      </c>
      <c r="U28" s="250">
        <v>0</v>
      </c>
      <c r="V28" s="249">
        <v>288.13120000000004</v>
      </c>
      <c r="W28" s="249">
        <v>515.5</v>
      </c>
      <c r="X28" s="249">
        <v>1454.5</v>
      </c>
      <c r="Y28" s="251">
        <v>513.85</v>
      </c>
    </row>
    <row r="29" spans="1:25" x14ac:dyDescent="0.2">
      <c r="A29" s="248">
        <v>44318</v>
      </c>
      <c r="B29" s="249">
        <v>0</v>
      </c>
      <c r="C29" s="250">
        <v>0</v>
      </c>
      <c r="D29" s="250">
        <v>206.976</v>
      </c>
      <c r="E29" s="250">
        <v>74.875200000000007</v>
      </c>
      <c r="F29" s="250">
        <v>0</v>
      </c>
      <c r="G29" s="249">
        <v>0</v>
      </c>
      <c r="H29" s="250">
        <v>0</v>
      </c>
      <c r="I29" s="250">
        <v>309.5</v>
      </c>
      <c r="J29" s="250">
        <v>177</v>
      </c>
      <c r="K29" s="250">
        <v>0</v>
      </c>
      <c r="L29" s="249">
        <v>295</v>
      </c>
      <c r="M29" s="250">
        <v>387</v>
      </c>
      <c r="N29" s="250">
        <v>397.5</v>
      </c>
      <c r="O29" s="250">
        <v>177</v>
      </c>
      <c r="P29" s="250">
        <v>198</v>
      </c>
      <c r="Q29" s="249">
        <v>0</v>
      </c>
      <c r="R29" s="250">
        <v>0</v>
      </c>
      <c r="S29" s="250">
        <v>308</v>
      </c>
      <c r="T29" s="250">
        <v>176.85</v>
      </c>
      <c r="U29" s="250">
        <v>0</v>
      </c>
      <c r="V29" s="249">
        <v>281.85120000000001</v>
      </c>
      <c r="W29" s="249">
        <v>486.5</v>
      </c>
      <c r="X29" s="249">
        <v>1454.5</v>
      </c>
      <c r="Y29" s="251">
        <v>484.85</v>
      </c>
    </row>
    <row r="30" spans="1:25" x14ac:dyDescent="0.2">
      <c r="A30" s="248">
        <v>44318.041666666664</v>
      </c>
      <c r="B30" s="249">
        <v>0</v>
      </c>
      <c r="C30" s="250">
        <v>0</v>
      </c>
      <c r="D30" s="250">
        <v>204.96</v>
      </c>
      <c r="E30" s="250">
        <v>74.956800000000001</v>
      </c>
      <c r="F30" s="250">
        <v>0</v>
      </c>
      <c r="G30" s="249">
        <v>0</v>
      </c>
      <c r="H30" s="250">
        <v>0</v>
      </c>
      <c r="I30" s="250">
        <v>256</v>
      </c>
      <c r="J30" s="250">
        <v>177</v>
      </c>
      <c r="K30" s="250">
        <v>0</v>
      </c>
      <c r="L30" s="249">
        <v>295</v>
      </c>
      <c r="M30" s="250">
        <v>387</v>
      </c>
      <c r="N30" s="250">
        <v>397.5</v>
      </c>
      <c r="O30" s="250">
        <v>177</v>
      </c>
      <c r="P30" s="250">
        <v>198</v>
      </c>
      <c r="Q30" s="249">
        <v>0</v>
      </c>
      <c r="R30" s="250">
        <v>0</v>
      </c>
      <c r="S30" s="250">
        <v>255</v>
      </c>
      <c r="T30" s="250">
        <v>109.5</v>
      </c>
      <c r="U30" s="250">
        <v>0</v>
      </c>
      <c r="V30" s="249">
        <v>279.91680000000002</v>
      </c>
      <c r="W30" s="249">
        <v>433</v>
      </c>
      <c r="X30" s="249">
        <v>1454.5</v>
      </c>
      <c r="Y30" s="251">
        <v>364.5</v>
      </c>
    </row>
    <row r="31" spans="1:25" x14ac:dyDescent="0.2">
      <c r="A31" s="248">
        <v>44318.083333333336</v>
      </c>
      <c r="B31" s="249">
        <v>0</v>
      </c>
      <c r="C31" s="250">
        <v>0</v>
      </c>
      <c r="D31" s="250">
        <v>204.70400000000001</v>
      </c>
      <c r="E31" s="250">
        <v>74.8416</v>
      </c>
      <c r="F31" s="250">
        <v>0</v>
      </c>
      <c r="G31" s="249">
        <v>0</v>
      </c>
      <c r="H31" s="250">
        <v>0</v>
      </c>
      <c r="I31" s="250">
        <v>229</v>
      </c>
      <c r="J31" s="250">
        <v>179.25</v>
      </c>
      <c r="K31" s="250">
        <v>0</v>
      </c>
      <c r="L31" s="249">
        <v>295</v>
      </c>
      <c r="M31" s="250">
        <v>387</v>
      </c>
      <c r="N31" s="250">
        <v>397.5</v>
      </c>
      <c r="O31" s="250">
        <v>177</v>
      </c>
      <c r="P31" s="250">
        <v>198</v>
      </c>
      <c r="Q31" s="249">
        <v>0</v>
      </c>
      <c r="R31" s="250">
        <v>0</v>
      </c>
      <c r="S31" s="250">
        <v>229</v>
      </c>
      <c r="T31" s="250">
        <v>178.79999999999998</v>
      </c>
      <c r="U31" s="250">
        <v>0</v>
      </c>
      <c r="V31" s="249">
        <v>279.54560000000004</v>
      </c>
      <c r="W31" s="249">
        <v>408.25</v>
      </c>
      <c r="X31" s="249">
        <v>1454.5</v>
      </c>
      <c r="Y31" s="251">
        <v>407.79999999999995</v>
      </c>
    </row>
    <row r="32" spans="1:25" x14ac:dyDescent="0.2">
      <c r="A32" s="248">
        <v>44318.125</v>
      </c>
      <c r="B32" s="249">
        <v>0</v>
      </c>
      <c r="C32" s="250">
        <v>0</v>
      </c>
      <c r="D32" s="250">
        <v>204.8</v>
      </c>
      <c r="E32" s="250">
        <v>75.004800000000003</v>
      </c>
      <c r="F32" s="250">
        <v>0</v>
      </c>
      <c r="G32" s="249">
        <v>0</v>
      </c>
      <c r="H32" s="250">
        <v>0</v>
      </c>
      <c r="I32" s="250">
        <v>225.5</v>
      </c>
      <c r="J32" s="250">
        <v>179.25</v>
      </c>
      <c r="K32" s="250">
        <v>0</v>
      </c>
      <c r="L32" s="249">
        <v>295</v>
      </c>
      <c r="M32" s="250">
        <v>387</v>
      </c>
      <c r="N32" s="250">
        <v>397.5</v>
      </c>
      <c r="O32" s="250">
        <v>177</v>
      </c>
      <c r="P32" s="250">
        <v>198</v>
      </c>
      <c r="Q32" s="249">
        <v>0</v>
      </c>
      <c r="R32" s="250">
        <v>0</v>
      </c>
      <c r="S32" s="250">
        <v>225</v>
      </c>
      <c r="T32" s="250">
        <v>178.79999999999998</v>
      </c>
      <c r="U32" s="250">
        <v>0</v>
      </c>
      <c r="V32" s="249">
        <v>279.8048</v>
      </c>
      <c r="W32" s="249">
        <v>404.75</v>
      </c>
      <c r="X32" s="249">
        <v>1454.5</v>
      </c>
      <c r="Y32" s="251">
        <v>403.79999999999995</v>
      </c>
    </row>
    <row r="33" spans="1:25" x14ac:dyDescent="0.2">
      <c r="A33" s="248">
        <v>44318.166666666664</v>
      </c>
      <c r="B33" s="249">
        <v>0</v>
      </c>
      <c r="C33" s="250">
        <v>0</v>
      </c>
      <c r="D33" s="250">
        <v>204.8</v>
      </c>
      <c r="E33" s="250">
        <v>74.990399999999994</v>
      </c>
      <c r="F33" s="250">
        <v>0</v>
      </c>
      <c r="G33" s="249">
        <v>0</v>
      </c>
      <c r="H33" s="250">
        <v>0</v>
      </c>
      <c r="I33" s="250">
        <v>215</v>
      </c>
      <c r="J33" s="250">
        <v>179.25</v>
      </c>
      <c r="K33" s="250">
        <v>0</v>
      </c>
      <c r="L33" s="249">
        <v>295</v>
      </c>
      <c r="M33" s="250">
        <v>387</v>
      </c>
      <c r="N33" s="250">
        <v>397.5</v>
      </c>
      <c r="O33" s="250">
        <v>177</v>
      </c>
      <c r="P33" s="250">
        <v>198</v>
      </c>
      <c r="Q33" s="249">
        <v>0</v>
      </c>
      <c r="R33" s="250">
        <v>0</v>
      </c>
      <c r="S33" s="250">
        <v>215</v>
      </c>
      <c r="T33" s="250">
        <v>178.79999999999998</v>
      </c>
      <c r="U33" s="250">
        <v>0</v>
      </c>
      <c r="V33" s="249">
        <v>279.79039999999998</v>
      </c>
      <c r="W33" s="249">
        <v>394.25</v>
      </c>
      <c r="X33" s="249">
        <v>1454.5</v>
      </c>
      <c r="Y33" s="251">
        <v>393.79999999999995</v>
      </c>
    </row>
    <row r="34" spans="1:25" x14ac:dyDescent="0.2">
      <c r="A34" s="248">
        <v>44318.208333333336</v>
      </c>
      <c r="B34" s="249">
        <v>0</v>
      </c>
      <c r="C34" s="250">
        <v>0</v>
      </c>
      <c r="D34" s="250">
        <v>204.96</v>
      </c>
      <c r="E34" s="250">
        <v>74.923199999999994</v>
      </c>
      <c r="F34" s="250">
        <v>0</v>
      </c>
      <c r="G34" s="249">
        <v>0</v>
      </c>
      <c r="H34" s="250">
        <v>0</v>
      </c>
      <c r="I34" s="250">
        <v>221</v>
      </c>
      <c r="J34" s="250">
        <v>179.25</v>
      </c>
      <c r="K34" s="250">
        <v>0</v>
      </c>
      <c r="L34" s="249">
        <v>295</v>
      </c>
      <c r="M34" s="250">
        <v>387</v>
      </c>
      <c r="N34" s="250">
        <v>397.5</v>
      </c>
      <c r="O34" s="250">
        <v>177</v>
      </c>
      <c r="P34" s="250">
        <v>198</v>
      </c>
      <c r="Q34" s="249">
        <v>0</v>
      </c>
      <c r="R34" s="250">
        <v>0</v>
      </c>
      <c r="S34" s="250">
        <v>221</v>
      </c>
      <c r="T34" s="250">
        <v>178.79999999999998</v>
      </c>
      <c r="U34" s="250">
        <v>0</v>
      </c>
      <c r="V34" s="249">
        <v>279.88319999999999</v>
      </c>
      <c r="W34" s="249">
        <v>400.25</v>
      </c>
      <c r="X34" s="249">
        <v>1454.5</v>
      </c>
      <c r="Y34" s="251">
        <v>399.79999999999995</v>
      </c>
    </row>
    <row r="35" spans="1:25" x14ac:dyDescent="0.2">
      <c r="A35" s="248">
        <v>44318.25</v>
      </c>
      <c r="B35" s="249">
        <v>0</v>
      </c>
      <c r="C35" s="250">
        <v>0</v>
      </c>
      <c r="D35" s="250">
        <v>204.928</v>
      </c>
      <c r="E35" s="250">
        <v>74.894400000000005</v>
      </c>
      <c r="F35" s="250">
        <v>0</v>
      </c>
      <c r="G35" s="249">
        <v>0</v>
      </c>
      <c r="H35" s="250">
        <v>0</v>
      </c>
      <c r="I35" s="250">
        <v>236</v>
      </c>
      <c r="J35" s="250">
        <v>179.25</v>
      </c>
      <c r="K35" s="250">
        <v>0</v>
      </c>
      <c r="L35" s="249">
        <v>295</v>
      </c>
      <c r="M35" s="250">
        <v>387</v>
      </c>
      <c r="N35" s="250">
        <v>397.5</v>
      </c>
      <c r="O35" s="250">
        <v>177</v>
      </c>
      <c r="P35" s="250">
        <v>198</v>
      </c>
      <c r="Q35" s="249">
        <v>0</v>
      </c>
      <c r="R35" s="250">
        <v>0</v>
      </c>
      <c r="S35" s="250">
        <v>235.5</v>
      </c>
      <c r="T35" s="250">
        <v>178.79999999999998</v>
      </c>
      <c r="U35" s="250">
        <v>0</v>
      </c>
      <c r="V35" s="249">
        <v>279.82240000000002</v>
      </c>
      <c r="W35" s="249">
        <v>415.25</v>
      </c>
      <c r="X35" s="249">
        <v>1454.5</v>
      </c>
      <c r="Y35" s="251">
        <v>414.29999999999995</v>
      </c>
    </row>
    <row r="36" spans="1:25" x14ac:dyDescent="0.2">
      <c r="A36" s="248">
        <v>44318.291666666664</v>
      </c>
      <c r="B36" s="249">
        <v>0</v>
      </c>
      <c r="C36" s="250">
        <v>0</v>
      </c>
      <c r="D36" s="250">
        <v>206.84800000000001</v>
      </c>
      <c r="E36" s="250">
        <v>74.803200000000004</v>
      </c>
      <c r="F36" s="250">
        <v>0</v>
      </c>
      <c r="G36" s="249">
        <v>0</v>
      </c>
      <c r="H36" s="250">
        <v>0</v>
      </c>
      <c r="I36" s="250">
        <v>309.5</v>
      </c>
      <c r="J36" s="250">
        <v>178.79999999999998</v>
      </c>
      <c r="K36" s="250">
        <v>0</v>
      </c>
      <c r="L36" s="249">
        <v>295</v>
      </c>
      <c r="M36" s="250">
        <v>387</v>
      </c>
      <c r="N36" s="250">
        <v>397.5</v>
      </c>
      <c r="O36" s="250">
        <v>177</v>
      </c>
      <c r="P36" s="250">
        <v>198</v>
      </c>
      <c r="Q36" s="249">
        <v>0</v>
      </c>
      <c r="R36" s="250">
        <v>0</v>
      </c>
      <c r="S36" s="250">
        <v>308</v>
      </c>
      <c r="T36" s="250">
        <v>178.79999999999998</v>
      </c>
      <c r="U36" s="250">
        <v>0</v>
      </c>
      <c r="V36" s="249">
        <v>281.65120000000002</v>
      </c>
      <c r="W36" s="249">
        <v>488.29999999999995</v>
      </c>
      <c r="X36" s="249">
        <v>1454.5</v>
      </c>
      <c r="Y36" s="251">
        <v>486.79999999999995</v>
      </c>
    </row>
    <row r="37" spans="1:25" x14ac:dyDescent="0.2">
      <c r="A37" s="248">
        <v>44318.333333333336</v>
      </c>
      <c r="B37" s="249">
        <v>0</v>
      </c>
      <c r="C37" s="250">
        <v>0</v>
      </c>
      <c r="D37" s="250">
        <v>208</v>
      </c>
      <c r="E37" s="250">
        <v>75.052800000000005</v>
      </c>
      <c r="F37" s="250">
        <v>0</v>
      </c>
      <c r="G37" s="249">
        <v>0</v>
      </c>
      <c r="H37" s="250">
        <v>0</v>
      </c>
      <c r="I37" s="250">
        <v>371.5</v>
      </c>
      <c r="J37" s="250">
        <v>178.79999999999998</v>
      </c>
      <c r="K37" s="250">
        <v>0</v>
      </c>
      <c r="L37" s="249">
        <v>295</v>
      </c>
      <c r="M37" s="250">
        <v>387</v>
      </c>
      <c r="N37" s="250">
        <v>397.5</v>
      </c>
      <c r="O37" s="250">
        <v>177</v>
      </c>
      <c r="P37" s="250">
        <v>198</v>
      </c>
      <c r="Q37" s="249">
        <v>0</v>
      </c>
      <c r="R37" s="250">
        <v>0</v>
      </c>
      <c r="S37" s="250">
        <v>369.5</v>
      </c>
      <c r="T37" s="250">
        <v>178.79999999999998</v>
      </c>
      <c r="U37" s="250">
        <v>0</v>
      </c>
      <c r="V37" s="249">
        <v>283.05279999999999</v>
      </c>
      <c r="W37" s="249">
        <v>550.29999999999995</v>
      </c>
      <c r="X37" s="249">
        <v>1454.5</v>
      </c>
      <c r="Y37" s="251">
        <v>548.29999999999995</v>
      </c>
    </row>
    <row r="38" spans="1:25" x14ac:dyDescent="0.2">
      <c r="A38" s="248">
        <v>44318.375</v>
      </c>
      <c r="B38" s="249">
        <v>0</v>
      </c>
      <c r="C38" s="250">
        <v>0</v>
      </c>
      <c r="D38" s="250">
        <v>205.34399999999999</v>
      </c>
      <c r="E38" s="250">
        <v>75.028800000000004</v>
      </c>
      <c r="F38" s="250">
        <v>0</v>
      </c>
      <c r="G38" s="249">
        <v>0</v>
      </c>
      <c r="H38" s="250">
        <v>0</v>
      </c>
      <c r="I38" s="250">
        <v>235.5</v>
      </c>
      <c r="J38" s="250">
        <v>179.25</v>
      </c>
      <c r="K38" s="250">
        <v>0</v>
      </c>
      <c r="L38" s="249">
        <v>295</v>
      </c>
      <c r="M38" s="250">
        <v>387</v>
      </c>
      <c r="N38" s="250">
        <v>397.5</v>
      </c>
      <c r="O38" s="250">
        <v>177</v>
      </c>
      <c r="P38" s="250">
        <v>198</v>
      </c>
      <c r="Q38" s="249">
        <v>0</v>
      </c>
      <c r="R38" s="250">
        <v>0</v>
      </c>
      <c r="S38" s="250">
        <v>235</v>
      </c>
      <c r="T38" s="250">
        <v>178.79999999999998</v>
      </c>
      <c r="U38" s="250">
        <v>0</v>
      </c>
      <c r="V38" s="249">
        <v>280.37279999999998</v>
      </c>
      <c r="W38" s="249">
        <v>414.75</v>
      </c>
      <c r="X38" s="249">
        <v>1454.5</v>
      </c>
      <c r="Y38" s="251">
        <v>413.79999999999995</v>
      </c>
    </row>
    <row r="39" spans="1:25" x14ac:dyDescent="0.2">
      <c r="A39" s="248">
        <v>44318.416666666664</v>
      </c>
      <c r="B39" s="249">
        <v>0</v>
      </c>
      <c r="C39" s="250">
        <v>0</v>
      </c>
      <c r="D39" s="250">
        <v>211.71199999999999</v>
      </c>
      <c r="E39" s="250">
        <v>75.974400000000003</v>
      </c>
      <c r="F39" s="250">
        <v>0</v>
      </c>
      <c r="G39" s="249">
        <v>0</v>
      </c>
      <c r="H39" s="250">
        <v>0</v>
      </c>
      <c r="I39" s="250">
        <v>342.5</v>
      </c>
      <c r="J39" s="250">
        <v>179.25</v>
      </c>
      <c r="K39" s="250">
        <v>0</v>
      </c>
      <c r="L39" s="249">
        <v>295</v>
      </c>
      <c r="M39" s="250">
        <v>387</v>
      </c>
      <c r="N39" s="250">
        <v>397.5</v>
      </c>
      <c r="O39" s="250">
        <v>177</v>
      </c>
      <c r="P39" s="250">
        <v>198</v>
      </c>
      <c r="Q39" s="249">
        <v>0</v>
      </c>
      <c r="R39" s="250">
        <v>0</v>
      </c>
      <c r="S39" s="250">
        <v>341</v>
      </c>
      <c r="T39" s="250">
        <v>178.79999999999998</v>
      </c>
      <c r="U39" s="250">
        <v>0</v>
      </c>
      <c r="V39" s="249">
        <v>287.68639999999999</v>
      </c>
      <c r="W39" s="249">
        <v>521.75</v>
      </c>
      <c r="X39" s="249">
        <v>1454.5</v>
      </c>
      <c r="Y39" s="251">
        <v>519.79999999999995</v>
      </c>
    </row>
    <row r="40" spans="1:25" x14ac:dyDescent="0.2">
      <c r="A40" s="248">
        <v>44318.458333333336</v>
      </c>
      <c r="B40" s="249">
        <v>0</v>
      </c>
      <c r="C40" s="250">
        <v>0</v>
      </c>
      <c r="D40" s="250">
        <v>205.28</v>
      </c>
      <c r="E40" s="250">
        <v>76.6464</v>
      </c>
      <c r="F40" s="250">
        <v>0</v>
      </c>
      <c r="G40" s="249">
        <v>0</v>
      </c>
      <c r="H40" s="250">
        <v>0</v>
      </c>
      <c r="I40" s="250">
        <v>325</v>
      </c>
      <c r="J40" s="250">
        <v>179.25</v>
      </c>
      <c r="K40" s="250">
        <v>0</v>
      </c>
      <c r="L40" s="249">
        <v>295</v>
      </c>
      <c r="M40" s="250">
        <v>387</v>
      </c>
      <c r="N40" s="250">
        <v>397.5</v>
      </c>
      <c r="O40" s="250">
        <v>177</v>
      </c>
      <c r="P40" s="250">
        <v>198</v>
      </c>
      <c r="Q40" s="249">
        <v>0</v>
      </c>
      <c r="R40" s="250">
        <v>0</v>
      </c>
      <c r="S40" s="250">
        <v>323.5</v>
      </c>
      <c r="T40" s="250">
        <v>178.79999999999998</v>
      </c>
      <c r="U40" s="250">
        <v>0</v>
      </c>
      <c r="V40" s="249">
        <v>281.9264</v>
      </c>
      <c r="W40" s="249">
        <v>504.25</v>
      </c>
      <c r="X40" s="249">
        <v>1454.5</v>
      </c>
      <c r="Y40" s="251">
        <v>502.29999999999995</v>
      </c>
    </row>
    <row r="41" spans="1:25" x14ac:dyDescent="0.2">
      <c r="A41" s="248">
        <v>44318.5</v>
      </c>
      <c r="B41" s="249">
        <v>0</v>
      </c>
      <c r="C41" s="250">
        <v>0</v>
      </c>
      <c r="D41" s="250">
        <v>205.34399999999999</v>
      </c>
      <c r="E41" s="250">
        <v>75.758399999999995</v>
      </c>
      <c r="F41" s="250">
        <v>0</v>
      </c>
      <c r="G41" s="249">
        <v>0</v>
      </c>
      <c r="H41" s="250">
        <v>0</v>
      </c>
      <c r="I41" s="250">
        <v>334.5</v>
      </c>
      <c r="J41" s="250">
        <v>179.25</v>
      </c>
      <c r="K41" s="250">
        <v>0</v>
      </c>
      <c r="L41" s="249">
        <v>295</v>
      </c>
      <c r="M41" s="250">
        <v>387</v>
      </c>
      <c r="N41" s="250">
        <v>397.5</v>
      </c>
      <c r="O41" s="250">
        <v>177</v>
      </c>
      <c r="P41" s="250">
        <v>198</v>
      </c>
      <c r="Q41" s="249">
        <v>0</v>
      </c>
      <c r="R41" s="250">
        <v>0</v>
      </c>
      <c r="S41" s="250">
        <v>333</v>
      </c>
      <c r="T41" s="250">
        <v>178.79999999999998</v>
      </c>
      <c r="U41" s="250">
        <v>0</v>
      </c>
      <c r="V41" s="249">
        <v>281.10239999999999</v>
      </c>
      <c r="W41" s="249">
        <v>513.75</v>
      </c>
      <c r="X41" s="249">
        <v>1454.5</v>
      </c>
      <c r="Y41" s="251">
        <v>511.79999999999995</v>
      </c>
    </row>
    <row r="42" spans="1:25" x14ac:dyDescent="0.2">
      <c r="A42" s="248">
        <v>44318.541666666664</v>
      </c>
      <c r="B42" s="249">
        <v>0</v>
      </c>
      <c r="C42" s="250">
        <v>0</v>
      </c>
      <c r="D42" s="250">
        <v>206.304</v>
      </c>
      <c r="E42" s="250">
        <v>75.888000000000005</v>
      </c>
      <c r="F42" s="250">
        <v>0</v>
      </c>
      <c r="G42" s="249">
        <v>0</v>
      </c>
      <c r="H42" s="250">
        <v>0</v>
      </c>
      <c r="I42" s="250">
        <v>356</v>
      </c>
      <c r="J42" s="250">
        <v>179.25</v>
      </c>
      <c r="K42" s="250">
        <v>0</v>
      </c>
      <c r="L42" s="249">
        <v>295</v>
      </c>
      <c r="M42" s="250">
        <v>387</v>
      </c>
      <c r="N42" s="250">
        <v>397.5</v>
      </c>
      <c r="O42" s="250">
        <v>177</v>
      </c>
      <c r="P42" s="250">
        <v>198</v>
      </c>
      <c r="Q42" s="249">
        <v>0</v>
      </c>
      <c r="R42" s="250">
        <v>0</v>
      </c>
      <c r="S42" s="250">
        <v>354</v>
      </c>
      <c r="T42" s="250">
        <v>178.79999999999998</v>
      </c>
      <c r="U42" s="250">
        <v>0</v>
      </c>
      <c r="V42" s="249">
        <v>282.19200000000001</v>
      </c>
      <c r="W42" s="249">
        <v>535.25</v>
      </c>
      <c r="X42" s="249">
        <v>1454.5</v>
      </c>
      <c r="Y42" s="251">
        <v>532.79999999999995</v>
      </c>
    </row>
    <row r="43" spans="1:25" x14ac:dyDescent="0.2">
      <c r="A43" s="248">
        <v>44318.583333333336</v>
      </c>
      <c r="B43" s="249">
        <v>0</v>
      </c>
      <c r="C43" s="250">
        <v>0</v>
      </c>
      <c r="D43" s="250">
        <v>205.376</v>
      </c>
      <c r="E43" s="250">
        <v>75.528000000000006</v>
      </c>
      <c r="F43" s="250">
        <v>0</v>
      </c>
      <c r="G43" s="249">
        <v>0</v>
      </c>
      <c r="H43" s="250">
        <v>0</v>
      </c>
      <c r="I43" s="250">
        <v>325</v>
      </c>
      <c r="J43" s="250">
        <v>179.25</v>
      </c>
      <c r="K43" s="250">
        <v>0</v>
      </c>
      <c r="L43" s="249">
        <v>295</v>
      </c>
      <c r="M43" s="250">
        <v>387</v>
      </c>
      <c r="N43" s="250">
        <v>397.5</v>
      </c>
      <c r="O43" s="250">
        <v>177</v>
      </c>
      <c r="P43" s="250">
        <v>198</v>
      </c>
      <c r="Q43" s="249">
        <v>0</v>
      </c>
      <c r="R43" s="250">
        <v>0</v>
      </c>
      <c r="S43" s="250">
        <v>323.5</v>
      </c>
      <c r="T43" s="250">
        <v>178.79999999999998</v>
      </c>
      <c r="U43" s="250">
        <v>0</v>
      </c>
      <c r="V43" s="249">
        <v>280.904</v>
      </c>
      <c r="W43" s="249">
        <v>504.25</v>
      </c>
      <c r="X43" s="249">
        <v>1454.5</v>
      </c>
      <c r="Y43" s="251">
        <v>502.29999999999995</v>
      </c>
    </row>
    <row r="44" spans="1:25" x14ac:dyDescent="0.2">
      <c r="A44" s="248">
        <v>44318.625</v>
      </c>
      <c r="B44" s="249">
        <v>0</v>
      </c>
      <c r="C44" s="250">
        <v>0</v>
      </c>
      <c r="D44" s="250">
        <v>205.08799999999999</v>
      </c>
      <c r="E44" s="250">
        <v>75.153599999999997</v>
      </c>
      <c r="F44" s="250">
        <v>0</v>
      </c>
      <c r="G44" s="249">
        <v>0</v>
      </c>
      <c r="H44" s="250">
        <v>0</v>
      </c>
      <c r="I44" s="250">
        <v>303.5</v>
      </c>
      <c r="J44" s="250">
        <v>179.25</v>
      </c>
      <c r="K44" s="250">
        <v>0</v>
      </c>
      <c r="L44" s="249">
        <v>295</v>
      </c>
      <c r="M44" s="250">
        <v>387</v>
      </c>
      <c r="N44" s="250">
        <v>397.5</v>
      </c>
      <c r="O44" s="250">
        <v>177</v>
      </c>
      <c r="P44" s="250">
        <v>198</v>
      </c>
      <c r="Q44" s="249">
        <v>0</v>
      </c>
      <c r="R44" s="250">
        <v>0</v>
      </c>
      <c r="S44" s="250">
        <v>302.5</v>
      </c>
      <c r="T44" s="250">
        <v>178.79999999999998</v>
      </c>
      <c r="U44" s="250">
        <v>0</v>
      </c>
      <c r="V44" s="249">
        <v>280.24160000000001</v>
      </c>
      <c r="W44" s="249">
        <v>482.75</v>
      </c>
      <c r="X44" s="249">
        <v>1454.5</v>
      </c>
      <c r="Y44" s="251">
        <v>481.29999999999995</v>
      </c>
    </row>
    <row r="45" spans="1:25" x14ac:dyDescent="0.2">
      <c r="A45" s="248">
        <v>44318.666666666664</v>
      </c>
      <c r="B45" s="249">
        <v>0</v>
      </c>
      <c r="C45" s="250">
        <v>0</v>
      </c>
      <c r="D45" s="250">
        <v>234.08</v>
      </c>
      <c r="E45" s="250">
        <v>80.352000000000004</v>
      </c>
      <c r="F45" s="250">
        <v>0</v>
      </c>
      <c r="G45" s="249">
        <v>0</v>
      </c>
      <c r="H45" s="250">
        <v>0</v>
      </c>
      <c r="I45" s="250">
        <v>388.5</v>
      </c>
      <c r="J45" s="250">
        <v>179.25</v>
      </c>
      <c r="K45" s="250">
        <v>0</v>
      </c>
      <c r="L45" s="249">
        <v>295</v>
      </c>
      <c r="M45" s="250">
        <v>387</v>
      </c>
      <c r="N45" s="250">
        <v>397.5</v>
      </c>
      <c r="O45" s="250">
        <v>177</v>
      </c>
      <c r="P45" s="250">
        <v>198</v>
      </c>
      <c r="Q45" s="249">
        <v>0</v>
      </c>
      <c r="R45" s="250">
        <v>0</v>
      </c>
      <c r="S45" s="250">
        <v>386.5</v>
      </c>
      <c r="T45" s="250">
        <v>178.79999999999998</v>
      </c>
      <c r="U45" s="250">
        <v>0</v>
      </c>
      <c r="V45" s="249">
        <v>314.43200000000002</v>
      </c>
      <c r="W45" s="249">
        <v>567.75</v>
      </c>
      <c r="X45" s="249">
        <v>1454.5</v>
      </c>
      <c r="Y45" s="251">
        <v>565.29999999999995</v>
      </c>
    </row>
    <row r="46" spans="1:25" x14ac:dyDescent="0.2">
      <c r="A46" s="248">
        <v>44318.708333333336</v>
      </c>
      <c r="B46" s="249">
        <v>0</v>
      </c>
      <c r="C46" s="250">
        <v>0</v>
      </c>
      <c r="D46" s="250">
        <v>238.33600000000001</v>
      </c>
      <c r="E46" s="250">
        <v>80.927999999999997</v>
      </c>
      <c r="F46" s="250">
        <v>0</v>
      </c>
      <c r="G46" s="249">
        <v>0</v>
      </c>
      <c r="H46" s="250">
        <v>0</v>
      </c>
      <c r="I46" s="250">
        <v>397.5</v>
      </c>
      <c r="J46" s="250">
        <v>177</v>
      </c>
      <c r="K46" s="250">
        <v>0</v>
      </c>
      <c r="L46" s="249">
        <v>295</v>
      </c>
      <c r="M46" s="250">
        <v>387</v>
      </c>
      <c r="N46" s="250">
        <v>397.5</v>
      </c>
      <c r="O46" s="250">
        <v>177</v>
      </c>
      <c r="P46" s="250">
        <v>198</v>
      </c>
      <c r="Q46" s="249">
        <v>0</v>
      </c>
      <c r="R46" s="250">
        <v>0</v>
      </c>
      <c r="S46" s="250">
        <v>395</v>
      </c>
      <c r="T46" s="250">
        <v>176.85</v>
      </c>
      <c r="U46" s="250">
        <v>0</v>
      </c>
      <c r="V46" s="249">
        <v>319.26400000000001</v>
      </c>
      <c r="W46" s="249">
        <v>574.5</v>
      </c>
      <c r="X46" s="249">
        <v>1454.5</v>
      </c>
      <c r="Y46" s="251">
        <v>571.85</v>
      </c>
    </row>
    <row r="47" spans="1:25" x14ac:dyDescent="0.2">
      <c r="A47" s="248">
        <v>44318.75</v>
      </c>
      <c r="B47" s="249">
        <v>0</v>
      </c>
      <c r="C47" s="250">
        <v>0</v>
      </c>
      <c r="D47" s="250">
        <v>247.00800000000001</v>
      </c>
      <c r="E47" s="250">
        <v>76.103999999999999</v>
      </c>
      <c r="F47" s="250">
        <v>0</v>
      </c>
      <c r="G47" s="249">
        <v>0</v>
      </c>
      <c r="H47" s="250">
        <v>0</v>
      </c>
      <c r="I47" s="250">
        <v>397.5</v>
      </c>
      <c r="J47" s="250">
        <v>177</v>
      </c>
      <c r="K47" s="250">
        <v>0</v>
      </c>
      <c r="L47" s="249">
        <v>295</v>
      </c>
      <c r="M47" s="250">
        <v>387</v>
      </c>
      <c r="N47" s="250">
        <v>397.5</v>
      </c>
      <c r="O47" s="250">
        <v>177</v>
      </c>
      <c r="P47" s="250">
        <v>198</v>
      </c>
      <c r="Q47" s="249">
        <v>0</v>
      </c>
      <c r="R47" s="250">
        <v>0</v>
      </c>
      <c r="S47" s="250">
        <v>395</v>
      </c>
      <c r="T47" s="250">
        <v>176.85</v>
      </c>
      <c r="U47" s="250">
        <v>0</v>
      </c>
      <c r="V47" s="249">
        <v>323.11200000000002</v>
      </c>
      <c r="W47" s="249">
        <v>574.5</v>
      </c>
      <c r="X47" s="249">
        <v>1454.5</v>
      </c>
      <c r="Y47" s="251">
        <v>571.85</v>
      </c>
    </row>
    <row r="48" spans="1:25" x14ac:dyDescent="0.2">
      <c r="A48" s="248">
        <v>44318.791666666664</v>
      </c>
      <c r="B48" s="249">
        <v>0</v>
      </c>
      <c r="C48" s="250">
        <v>0</v>
      </c>
      <c r="D48" s="250">
        <v>278.84800000000001</v>
      </c>
      <c r="E48" s="250">
        <v>76.046400000000006</v>
      </c>
      <c r="F48" s="250">
        <v>0</v>
      </c>
      <c r="G48" s="249">
        <v>0</v>
      </c>
      <c r="H48" s="250">
        <v>0</v>
      </c>
      <c r="I48" s="250">
        <v>397.5</v>
      </c>
      <c r="J48" s="250">
        <v>177</v>
      </c>
      <c r="K48" s="250">
        <v>0</v>
      </c>
      <c r="L48" s="249">
        <v>295</v>
      </c>
      <c r="M48" s="250">
        <v>387</v>
      </c>
      <c r="N48" s="250">
        <v>397.5</v>
      </c>
      <c r="O48" s="250">
        <v>177</v>
      </c>
      <c r="P48" s="250">
        <v>198</v>
      </c>
      <c r="Q48" s="249">
        <v>0</v>
      </c>
      <c r="R48" s="250">
        <v>0</v>
      </c>
      <c r="S48" s="250">
        <v>395</v>
      </c>
      <c r="T48" s="250">
        <v>176.85</v>
      </c>
      <c r="U48" s="250">
        <v>0</v>
      </c>
      <c r="V48" s="249">
        <v>354.89440000000002</v>
      </c>
      <c r="W48" s="249">
        <v>574.5</v>
      </c>
      <c r="X48" s="249">
        <v>1454.5</v>
      </c>
      <c r="Y48" s="251">
        <v>571.85</v>
      </c>
    </row>
    <row r="49" spans="1:25" x14ac:dyDescent="0.2">
      <c r="A49" s="248">
        <v>44318.833333333336</v>
      </c>
      <c r="B49" s="249">
        <v>0</v>
      </c>
      <c r="C49" s="250">
        <v>0</v>
      </c>
      <c r="D49" s="250">
        <v>288.928</v>
      </c>
      <c r="E49" s="250">
        <v>75.235200000000006</v>
      </c>
      <c r="F49" s="250">
        <v>0</v>
      </c>
      <c r="G49" s="249">
        <v>0</v>
      </c>
      <c r="H49" s="250">
        <v>0</v>
      </c>
      <c r="I49" s="250">
        <v>397.5</v>
      </c>
      <c r="J49" s="250">
        <v>177</v>
      </c>
      <c r="K49" s="250">
        <v>0</v>
      </c>
      <c r="L49" s="249">
        <v>295</v>
      </c>
      <c r="M49" s="250">
        <v>387</v>
      </c>
      <c r="N49" s="250">
        <v>397.5</v>
      </c>
      <c r="O49" s="250">
        <v>177</v>
      </c>
      <c r="P49" s="250">
        <v>198</v>
      </c>
      <c r="Q49" s="249">
        <v>0</v>
      </c>
      <c r="R49" s="250">
        <v>0</v>
      </c>
      <c r="S49" s="250">
        <v>395</v>
      </c>
      <c r="T49" s="250">
        <v>176.85</v>
      </c>
      <c r="U49" s="250">
        <v>0</v>
      </c>
      <c r="V49" s="249">
        <v>364.16320000000002</v>
      </c>
      <c r="W49" s="249">
        <v>574.5</v>
      </c>
      <c r="X49" s="249">
        <v>1454.5</v>
      </c>
      <c r="Y49" s="251">
        <v>571.85</v>
      </c>
    </row>
    <row r="50" spans="1:25" x14ac:dyDescent="0.2">
      <c r="A50" s="248">
        <v>44318.875</v>
      </c>
      <c r="B50" s="249">
        <v>0</v>
      </c>
      <c r="C50" s="250">
        <v>0</v>
      </c>
      <c r="D50" s="250">
        <v>314.72000000000003</v>
      </c>
      <c r="E50" s="250">
        <v>77.616</v>
      </c>
      <c r="F50" s="250">
        <v>0</v>
      </c>
      <c r="G50" s="249">
        <v>0</v>
      </c>
      <c r="H50" s="250">
        <v>0</v>
      </c>
      <c r="I50" s="250">
        <v>397.5</v>
      </c>
      <c r="J50" s="250">
        <v>177</v>
      </c>
      <c r="K50" s="250">
        <v>0</v>
      </c>
      <c r="L50" s="249">
        <v>295</v>
      </c>
      <c r="M50" s="250">
        <v>387</v>
      </c>
      <c r="N50" s="250">
        <v>397.5</v>
      </c>
      <c r="O50" s="250">
        <v>177</v>
      </c>
      <c r="P50" s="250">
        <v>198</v>
      </c>
      <c r="Q50" s="249">
        <v>0</v>
      </c>
      <c r="R50" s="250">
        <v>0</v>
      </c>
      <c r="S50" s="250">
        <v>359.5</v>
      </c>
      <c r="T50" s="250">
        <v>176.85</v>
      </c>
      <c r="U50" s="250">
        <v>0</v>
      </c>
      <c r="V50" s="249">
        <v>392.33600000000001</v>
      </c>
      <c r="W50" s="249">
        <v>574.5</v>
      </c>
      <c r="X50" s="249">
        <v>1454.5</v>
      </c>
      <c r="Y50" s="251">
        <v>536.35</v>
      </c>
    </row>
    <row r="51" spans="1:25" x14ac:dyDescent="0.2">
      <c r="A51" s="248">
        <v>44318.916666666664</v>
      </c>
      <c r="B51" s="249">
        <v>0</v>
      </c>
      <c r="C51" s="250">
        <v>0</v>
      </c>
      <c r="D51" s="250">
        <v>311.74400000000003</v>
      </c>
      <c r="E51" s="250">
        <v>75.456000000000003</v>
      </c>
      <c r="F51" s="250">
        <v>0</v>
      </c>
      <c r="G51" s="249">
        <v>0</v>
      </c>
      <c r="H51" s="250">
        <v>0</v>
      </c>
      <c r="I51" s="250">
        <v>397.5</v>
      </c>
      <c r="J51" s="250">
        <v>177</v>
      </c>
      <c r="K51" s="250">
        <v>0</v>
      </c>
      <c r="L51" s="249">
        <v>295</v>
      </c>
      <c r="M51" s="250">
        <v>387</v>
      </c>
      <c r="N51" s="250">
        <v>397.5</v>
      </c>
      <c r="O51" s="250">
        <v>177</v>
      </c>
      <c r="P51" s="250">
        <v>198</v>
      </c>
      <c r="Q51" s="249">
        <v>0</v>
      </c>
      <c r="R51" s="250">
        <v>0</v>
      </c>
      <c r="S51" s="250">
        <v>325</v>
      </c>
      <c r="T51" s="250">
        <v>176.85</v>
      </c>
      <c r="U51" s="250">
        <v>0</v>
      </c>
      <c r="V51" s="249">
        <v>387.20000000000005</v>
      </c>
      <c r="W51" s="249">
        <v>574.5</v>
      </c>
      <c r="X51" s="249">
        <v>1454.5</v>
      </c>
      <c r="Y51" s="251">
        <v>501.85</v>
      </c>
    </row>
    <row r="52" spans="1:25" x14ac:dyDescent="0.2">
      <c r="A52" s="248">
        <v>44318.958333333336</v>
      </c>
      <c r="B52" s="249">
        <v>0</v>
      </c>
      <c r="C52" s="250">
        <v>0</v>
      </c>
      <c r="D52" s="250">
        <v>301.31200000000001</v>
      </c>
      <c r="E52" s="250">
        <v>75.432000000000002</v>
      </c>
      <c r="F52" s="250">
        <v>0</v>
      </c>
      <c r="G52" s="249">
        <v>0</v>
      </c>
      <c r="H52" s="250">
        <v>0</v>
      </c>
      <c r="I52" s="250">
        <v>397.5</v>
      </c>
      <c r="J52" s="250">
        <v>177</v>
      </c>
      <c r="K52" s="250">
        <v>0</v>
      </c>
      <c r="L52" s="249">
        <v>295</v>
      </c>
      <c r="M52" s="250">
        <v>387</v>
      </c>
      <c r="N52" s="250">
        <v>397.5</v>
      </c>
      <c r="O52" s="250">
        <v>177</v>
      </c>
      <c r="P52" s="250">
        <v>198</v>
      </c>
      <c r="Q52" s="249">
        <v>0</v>
      </c>
      <c r="R52" s="250">
        <v>0</v>
      </c>
      <c r="S52" s="250">
        <v>325</v>
      </c>
      <c r="T52" s="250">
        <v>176.85</v>
      </c>
      <c r="U52" s="250">
        <v>0</v>
      </c>
      <c r="V52" s="249">
        <v>376.74400000000003</v>
      </c>
      <c r="W52" s="249">
        <v>574.5</v>
      </c>
      <c r="X52" s="249">
        <v>1454.5</v>
      </c>
      <c r="Y52" s="251">
        <v>501.85</v>
      </c>
    </row>
    <row r="53" spans="1:25" x14ac:dyDescent="0.2">
      <c r="A53" s="248">
        <v>44319</v>
      </c>
      <c r="B53" s="249">
        <v>0</v>
      </c>
      <c r="C53" s="250">
        <v>0</v>
      </c>
      <c r="D53" s="250">
        <v>267.072</v>
      </c>
      <c r="E53" s="250">
        <v>75.254400000000004</v>
      </c>
      <c r="F53" s="250">
        <v>0</v>
      </c>
      <c r="G53" s="249">
        <v>0</v>
      </c>
      <c r="H53" s="250">
        <v>0</v>
      </c>
      <c r="I53" s="250">
        <v>397.5</v>
      </c>
      <c r="J53" s="250">
        <v>177</v>
      </c>
      <c r="K53" s="250">
        <v>0</v>
      </c>
      <c r="L53" s="249">
        <v>295</v>
      </c>
      <c r="M53" s="250">
        <v>387</v>
      </c>
      <c r="N53" s="250">
        <v>397.5</v>
      </c>
      <c r="O53" s="250">
        <v>177</v>
      </c>
      <c r="P53" s="250">
        <v>198</v>
      </c>
      <c r="Q53" s="249">
        <v>0</v>
      </c>
      <c r="R53" s="250">
        <v>0</v>
      </c>
      <c r="S53" s="250">
        <v>313</v>
      </c>
      <c r="T53" s="250">
        <v>176.85</v>
      </c>
      <c r="U53" s="250">
        <v>0</v>
      </c>
      <c r="V53" s="249">
        <v>342.32640000000004</v>
      </c>
      <c r="W53" s="249">
        <v>574.5</v>
      </c>
      <c r="X53" s="249">
        <v>1454.5</v>
      </c>
      <c r="Y53" s="251">
        <v>489.85</v>
      </c>
    </row>
    <row r="54" spans="1:25" x14ac:dyDescent="0.2">
      <c r="A54" s="248">
        <v>44319.041666666664</v>
      </c>
      <c r="B54" s="249">
        <v>0</v>
      </c>
      <c r="C54" s="250">
        <v>0</v>
      </c>
      <c r="D54" s="250">
        <v>223.96799999999999</v>
      </c>
      <c r="E54" s="250">
        <v>75.528000000000006</v>
      </c>
      <c r="F54" s="250">
        <v>0</v>
      </c>
      <c r="G54" s="249">
        <v>0</v>
      </c>
      <c r="H54" s="250">
        <v>0</v>
      </c>
      <c r="I54" s="250">
        <v>349.5</v>
      </c>
      <c r="J54" s="250">
        <v>178.79999999999998</v>
      </c>
      <c r="K54" s="250">
        <v>0</v>
      </c>
      <c r="L54" s="249">
        <v>295</v>
      </c>
      <c r="M54" s="250">
        <v>387</v>
      </c>
      <c r="N54" s="250">
        <v>397.5</v>
      </c>
      <c r="O54" s="250">
        <v>177</v>
      </c>
      <c r="P54" s="250">
        <v>198</v>
      </c>
      <c r="Q54" s="249">
        <v>0</v>
      </c>
      <c r="R54" s="250">
        <v>0</v>
      </c>
      <c r="S54" s="250">
        <v>245.5</v>
      </c>
      <c r="T54" s="250">
        <v>178.79999999999998</v>
      </c>
      <c r="U54" s="250">
        <v>0</v>
      </c>
      <c r="V54" s="249">
        <v>299.49599999999998</v>
      </c>
      <c r="W54" s="249">
        <v>528.29999999999995</v>
      </c>
      <c r="X54" s="249">
        <v>1454.5</v>
      </c>
      <c r="Y54" s="251">
        <v>424.29999999999995</v>
      </c>
    </row>
    <row r="55" spans="1:25" x14ac:dyDescent="0.2">
      <c r="A55" s="248">
        <v>44319.083333333336</v>
      </c>
      <c r="B55" s="249">
        <v>0</v>
      </c>
      <c r="C55" s="250">
        <v>0</v>
      </c>
      <c r="D55" s="250">
        <v>205.08799999999999</v>
      </c>
      <c r="E55" s="250">
        <v>75.139200000000002</v>
      </c>
      <c r="F55" s="250">
        <v>0</v>
      </c>
      <c r="G55" s="249">
        <v>0</v>
      </c>
      <c r="H55" s="250">
        <v>0</v>
      </c>
      <c r="I55" s="250">
        <v>258.5</v>
      </c>
      <c r="J55" s="250">
        <v>178.95</v>
      </c>
      <c r="K55" s="250">
        <v>0</v>
      </c>
      <c r="L55" s="249">
        <v>295</v>
      </c>
      <c r="M55" s="250">
        <v>387</v>
      </c>
      <c r="N55" s="250">
        <v>397.5</v>
      </c>
      <c r="O55" s="250">
        <v>177</v>
      </c>
      <c r="P55" s="250">
        <v>198</v>
      </c>
      <c r="Q55" s="249">
        <v>0</v>
      </c>
      <c r="R55" s="250">
        <v>0</v>
      </c>
      <c r="S55" s="250">
        <v>218</v>
      </c>
      <c r="T55" s="250">
        <v>178.79999999999998</v>
      </c>
      <c r="U55" s="250">
        <v>0</v>
      </c>
      <c r="V55" s="249">
        <v>280.22719999999998</v>
      </c>
      <c r="W55" s="249">
        <v>437.45</v>
      </c>
      <c r="X55" s="249">
        <v>1454.5</v>
      </c>
      <c r="Y55" s="251">
        <v>396.79999999999995</v>
      </c>
    </row>
    <row r="56" spans="1:25" x14ac:dyDescent="0.2">
      <c r="A56" s="248">
        <v>44319.125</v>
      </c>
      <c r="B56" s="249">
        <v>0</v>
      </c>
      <c r="C56" s="250">
        <v>0</v>
      </c>
      <c r="D56" s="250">
        <v>204.672</v>
      </c>
      <c r="E56" s="250">
        <v>75.532799999999995</v>
      </c>
      <c r="F56" s="250">
        <v>0</v>
      </c>
      <c r="G56" s="249">
        <v>0</v>
      </c>
      <c r="H56" s="250">
        <v>0</v>
      </c>
      <c r="I56" s="250">
        <v>236</v>
      </c>
      <c r="J56" s="250">
        <v>178.95</v>
      </c>
      <c r="K56" s="250">
        <v>0</v>
      </c>
      <c r="L56" s="249">
        <v>295</v>
      </c>
      <c r="M56" s="250">
        <v>387</v>
      </c>
      <c r="N56" s="250">
        <v>397.5</v>
      </c>
      <c r="O56" s="250">
        <v>177</v>
      </c>
      <c r="P56" s="250">
        <v>198</v>
      </c>
      <c r="Q56" s="249">
        <v>0</v>
      </c>
      <c r="R56" s="250">
        <v>0</v>
      </c>
      <c r="S56" s="250">
        <v>212.5</v>
      </c>
      <c r="T56" s="250">
        <v>178.79999999999998</v>
      </c>
      <c r="U56" s="250">
        <v>0</v>
      </c>
      <c r="V56" s="249">
        <v>280.20479999999998</v>
      </c>
      <c r="W56" s="249">
        <v>414.95</v>
      </c>
      <c r="X56" s="249">
        <v>1454.5</v>
      </c>
      <c r="Y56" s="251">
        <v>391.29999999999995</v>
      </c>
    </row>
    <row r="57" spans="1:25" x14ac:dyDescent="0.2">
      <c r="A57" s="248">
        <v>44319.166666666664</v>
      </c>
      <c r="B57" s="249">
        <v>0</v>
      </c>
      <c r="C57" s="250">
        <v>0</v>
      </c>
      <c r="D57" s="250">
        <v>204.928</v>
      </c>
      <c r="E57" s="250">
        <v>75.148799999999994</v>
      </c>
      <c r="F57" s="250">
        <v>0</v>
      </c>
      <c r="G57" s="249">
        <v>0</v>
      </c>
      <c r="H57" s="250">
        <v>0</v>
      </c>
      <c r="I57" s="250">
        <v>280.5</v>
      </c>
      <c r="J57" s="250">
        <v>178.95</v>
      </c>
      <c r="K57" s="250">
        <v>0</v>
      </c>
      <c r="L57" s="249">
        <v>295</v>
      </c>
      <c r="M57" s="250">
        <v>387</v>
      </c>
      <c r="N57" s="250">
        <v>397.5</v>
      </c>
      <c r="O57" s="250">
        <v>177</v>
      </c>
      <c r="P57" s="250">
        <v>198</v>
      </c>
      <c r="Q57" s="249">
        <v>0</v>
      </c>
      <c r="R57" s="250">
        <v>0</v>
      </c>
      <c r="S57" s="250">
        <v>222.5</v>
      </c>
      <c r="T57" s="250">
        <v>178.79999999999998</v>
      </c>
      <c r="U57" s="250">
        <v>0</v>
      </c>
      <c r="V57" s="249">
        <v>280.07679999999999</v>
      </c>
      <c r="W57" s="249">
        <v>459.45</v>
      </c>
      <c r="X57" s="249">
        <v>1454.5</v>
      </c>
      <c r="Y57" s="251">
        <v>401.29999999999995</v>
      </c>
    </row>
    <row r="58" spans="1:25" x14ac:dyDescent="0.2">
      <c r="A58" s="248">
        <v>44319.208333333336</v>
      </c>
      <c r="B58" s="249">
        <v>0</v>
      </c>
      <c r="C58" s="250">
        <v>0</v>
      </c>
      <c r="D58" s="250">
        <v>205.05600000000001</v>
      </c>
      <c r="E58" s="250">
        <v>75.345600000000005</v>
      </c>
      <c r="F58" s="250">
        <v>0</v>
      </c>
      <c r="G58" s="249">
        <v>0</v>
      </c>
      <c r="H58" s="250">
        <v>0</v>
      </c>
      <c r="I58" s="250">
        <v>225</v>
      </c>
      <c r="J58" s="250">
        <v>178.95</v>
      </c>
      <c r="K58" s="250">
        <v>0</v>
      </c>
      <c r="L58" s="249">
        <v>295</v>
      </c>
      <c r="M58" s="250">
        <v>387</v>
      </c>
      <c r="N58" s="250">
        <v>397.5</v>
      </c>
      <c r="O58" s="250">
        <v>177</v>
      </c>
      <c r="P58" s="250">
        <v>198</v>
      </c>
      <c r="Q58" s="249">
        <v>0</v>
      </c>
      <c r="R58" s="250">
        <v>0</v>
      </c>
      <c r="S58" s="250">
        <v>209.5</v>
      </c>
      <c r="T58" s="250">
        <v>178.79999999999998</v>
      </c>
      <c r="U58" s="250">
        <v>0</v>
      </c>
      <c r="V58" s="249">
        <v>280.40160000000003</v>
      </c>
      <c r="W58" s="249">
        <v>403.95</v>
      </c>
      <c r="X58" s="249">
        <v>1454.5</v>
      </c>
      <c r="Y58" s="251">
        <v>388.29999999999995</v>
      </c>
    </row>
    <row r="59" spans="1:25" x14ac:dyDescent="0.2">
      <c r="A59" s="248">
        <v>44319.25</v>
      </c>
      <c r="B59" s="249">
        <v>0</v>
      </c>
      <c r="C59" s="250">
        <v>0</v>
      </c>
      <c r="D59" s="250">
        <v>207.93600000000001</v>
      </c>
      <c r="E59" s="250">
        <v>75.566400000000002</v>
      </c>
      <c r="F59" s="250">
        <v>0</v>
      </c>
      <c r="G59" s="249">
        <v>0</v>
      </c>
      <c r="H59" s="250">
        <v>0</v>
      </c>
      <c r="I59" s="250">
        <v>316.5</v>
      </c>
      <c r="J59" s="250">
        <v>178.95</v>
      </c>
      <c r="K59" s="250">
        <v>0</v>
      </c>
      <c r="L59" s="249">
        <v>295</v>
      </c>
      <c r="M59" s="250">
        <v>387</v>
      </c>
      <c r="N59" s="250">
        <v>397.5</v>
      </c>
      <c r="O59" s="250">
        <v>177</v>
      </c>
      <c r="P59" s="250">
        <v>198</v>
      </c>
      <c r="Q59" s="249">
        <v>0</v>
      </c>
      <c r="R59" s="250">
        <v>0</v>
      </c>
      <c r="S59" s="250">
        <v>231</v>
      </c>
      <c r="T59" s="250">
        <v>178.79999999999998</v>
      </c>
      <c r="U59" s="250">
        <v>0</v>
      </c>
      <c r="V59" s="249">
        <v>283.50240000000002</v>
      </c>
      <c r="W59" s="249">
        <v>495.45</v>
      </c>
      <c r="X59" s="249">
        <v>1454.5</v>
      </c>
      <c r="Y59" s="251">
        <v>409.79999999999995</v>
      </c>
    </row>
    <row r="60" spans="1:25" x14ac:dyDescent="0.2">
      <c r="A60" s="248">
        <v>44319.291666666664</v>
      </c>
      <c r="B60" s="249">
        <v>0</v>
      </c>
      <c r="C60" s="250">
        <v>0</v>
      </c>
      <c r="D60" s="250">
        <v>208.89599999999999</v>
      </c>
      <c r="E60" s="250">
        <v>82.272000000000006</v>
      </c>
      <c r="F60" s="250">
        <v>0</v>
      </c>
      <c r="G60" s="249">
        <v>0</v>
      </c>
      <c r="H60" s="250">
        <v>0</v>
      </c>
      <c r="I60" s="250">
        <v>361.5</v>
      </c>
      <c r="J60" s="250">
        <v>178.95</v>
      </c>
      <c r="K60" s="250">
        <v>0</v>
      </c>
      <c r="L60" s="249">
        <v>295</v>
      </c>
      <c r="M60" s="250">
        <v>387</v>
      </c>
      <c r="N60" s="250">
        <v>397.5</v>
      </c>
      <c r="O60" s="250">
        <v>177</v>
      </c>
      <c r="P60" s="250">
        <v>198</v>
      </c>
      <c r="Q60" s="249">
        <v>0</v>
      </c>
      <c r="R60" s="250">
        <v>0</v>
      </c>
      <c r="S60" s="250">
        <v>241.5</v>
      </c>
      <c r="T60" s="250">
        <v>178.79999999999998</v>
      </c>
      <c r="U60" s="250">
        <v>0</v>
      </c>
      <c r="V60" s="249">
        <v>291.16800000000001</v>
      </c>
      <c r="W60" s="249">
        <v>540.45000000000005</v>
      </c>
      <c r="X60" s="249">
        <v>1454.5</v>
      </c>
      <c r="Y60" s="251">
        <v>420.29999999999995</v>
      </c>
    </row>
    <row r="61" spans="1:25" x14ac:dyDescent="0.2">
      <c r="A61" s="248">
        <v>44319.333333333336</v>
      </c>
      <c r="B61" s="249">
        <v>0</v>
      </c>
      <c r="C61" s="250">
        <v>0</v>
      </c>
      <c r="D61" s="250">
        <v>214.048</v>
      </c>
      <c r="E61" s="250">
        <v>106.83839999999999</v>
      </c>
      <c r="F61" s="250">
        <v>0</v>
      </c>
      <c r="G61" s="249">
        <v>0</v>
      </c>
      <c r="H61" s="250">
        <v>0</v>
      </c>
      <c r="I61" s="250">
        <v>395</v>
      </c>
      <c r="J61" s="250">
        <v>178.95</v>
      </c>
      <c r="K61" s="250">
        <v>0</v>
      </c>
      <c r="L61" s="249">
        <v>295</v>
      </c>
      <c r="M61" s="250">
        <v>387</v>
      </c>
      <c r="N61" s="250">
        <v>397.5</v>
      </c>
      <c r="O61" s="250">
        <v>177</v>
      </c>
      <c r="P61" s="250">
        <v>198</v>
      </c>
      <c r="Q61" s="249">
        <v>0</v>
      </c>
      <c r="R61" s="250">
        <v>0</v>
      </c>
      <c r="S61" s="250">
        <v>249.5</v>
      </c>
      <c r="T61" s="250">
        <v>178.79999999999998</v>
      </c>
      <c r="U61" s="250">
        <v>0</v>
      </c>
      <c r="V61" s="249">
        <v>320.88639999999998</v>
      </c>
      <c r="W61" s="249">
        <v>573.95000000000005</v>
      </c>
      <c r="X61" s="249">
        <v>1454.5</v>
      </c>
      <c r="Y61" s="251">
        <v>428.29999999999995</v>
      </c>
    </row>
    <row r="62" spans="1:25" x14ac:dyDescent="0.2">
      <c r="A62" s="248">
        <v>44319.375</v>
      </c>
      <c r="B62" s="249">
        <v>0</v>
      </c>
      <c r="C62" s="250">
        <v>0</v>
      </c>
      <c r="D62" s="250">
        <v>252.19200000000001</v>
      </c>
      <c r="E62" s="250">
        <v>115.6272</v>
      </c>
      <c r="F62" s="250">
        <v>0</v>
      </c>
      <c r="G62" s="249">
        <v>0</v>
      </c>
      <c r="H62" s="250">
        <v>0</v>
      </c>
      <c r="I62" s="250">
        <v>397.5</v>
      </c>
      <c r="J62" s="250">
        <v>178.95</v>
      </c>
      <c r="K62" s="250">
        <v>0</v>
      </c>
      <c r="L62" s="249">
        <v>295</v>
      </c>
      <c r="M62" s="250">
        <v>387</v>
      </c>
      <c r="N62" s="250">
        <v>397.5</v>
      </c>
      <c r="O62" s="250">
        <v>177</v>
      </c>
      <c r="P62" s="250">
        <v>198</v>
      </c>
      <c r="Q62" s="249">
        <v>0</v>
      </c>
      <c r="R62" s="250">
        <v>0</v>
      </c>
      <c r="S62" s="250">
        <v>300</v>
      </c>
      <c r="T62" s="250">
        <v>178.79999999999998</v>
      </c>
      <c r="U62" s="250">
        <v>0</v>
      </c>
      <c r="V62" s="249">
        <v>367.81920000000002</v>
      </c>
      <c r="W62" s="249">
        <v>576.45000000000005</v>
      </c>
      <c r="X62" s="249">
        <v>1454.5</v>
      </c>
      <c r="Y62" s="251">
        <v>478.79999999999995</v>
      </c>
    </row>
    <row r="63" spans="1:25" x14ac:dyDescent="0.2">
      <c r="A63" s="248">
        <v>44319.416666666664</v>
      </c>
      <c r="B63" s="249">
        <v>0</v>
      </c>
      <c r="C63" s="250">
        <v>0</v>
      </c>
      <c r="D63" s="250">
        <v>304.512</v>
      </c>
      <c r="E63" s="250">
        <v>107.7072</v>
      </c>
      <c r="F63" s="250">
        <v>0</v>
      </c>
      <c r="G63" s="249">
        <v>0</v>
      </c>
      <c r="H63" s="250">
        <v>0</v>
      </c>
      <c r="I63" s="250">
        <v>397.5</v>
      </c>
      <c r="J63" s="250">
        <v>178.95</v>
      </c>
      <c r="K63" s="250">
        <v>0</v>
      </c>
      <c r="L63" s="249">
        <v>295</v>
      </c>
      <c r="M63" s="250">
        <v>387</v>
      </c>
      <c r="N63" s="250">
        <v>397.5</v>
      </c>
      <c r="O63" s="250">
        <v>177</v>
      </c>
      <c r="P63" s="250">
        <v>198</v>
      </c>
      <c r="Q63" s="249">
        <v>0</v>
      </c>
      <c r="R63" s="250">
        <v>0</v>
      </c>
      <c r="S63" s="250">
        <v>320.5</v>
      </c>
      <c r="T63" s="250">
        <v>178.79999999999998</v>
      </c>
      <c r="U63" s="250">
        <v>0</v>
      </c>
      <c r="V63" s="249">
        <v>412.2192</v>
      </c>
      <c r="W63" s="249">
        <v>576.45000000000005</v>
      </c>
      <c r="X63" s="249">
        <v>1454.5</v>
      </c>
      <c r="Y63" s="251">
        <v>499.29999999999995</v>
      </c>
    </row>
    <row r="64" spans="1:25" x14ac:dyDescent="0.2">
      <c r="A64" s="248">
        <v>44319.458333333336</v>
      </c>
      <c r="B64" s="249">
        <v>0</v>
      </c>
      <c r="C64" s="250">
        <v>0</v>
      </c>
      <c r="D64" s="250">
        <v>306.59199999999998</v>
      </c>
      <c r="E64" s="250">
        <v>115.20480000000001</v>
      </c>
      <c r="F64" s="250">
        <v>0</v>
      </c>
      <c r="G64" s="249">
        <v>0</v>
      </c>
      <c r="H64" s="250">
        <v>0</v>
      </c>
      <c r="I64" s="250">
        <v>397.5</v>
      </c>
      <c r="J64" s="250">
        <v>178.95</v>
      </c>
      <c r="K64" s="250">
        <v>0</v>
      </c>
      <c r="L64" s="249">
        <v>295</v>
      </c>
      <c r="M64" s="250">
        <v>387</v>
      </c>
      <c r="N64" s="250">
        <v>397.5</v>
      </c>
      <c r="O64" s="250">
        <v>177</v>
      </c>
      <c r="P64" s="250">
        <v>198</v>
      </c>
      <c r="Q64" s="249">
        <v>0</v>
      </c>
      <c r="R64" s="250">
        <v>0</v>
      </c>
      <c r="S64" s="250">
        <v>323.5</v>
      </c>
      <c r="T64" s="250">
        <v>178.79999999999998</v>
      </c>
      <c r="U64" s="250">
        <v>0</v>
      </c>
      <c r="V64" s="249">
        <v>421.79679999999996</v>
      </c>
      <c r="W64" s="249">
        <v>576.45000000000005</v>
      </c>
      <c r="X64" s="249">
        <v>1454.5</v>
      </c>
      <c r="Y64" s="251">
        <v>502.29999999999995</v>
      </c>
    </row>
    <row r="65" spans="1:25" x14ac:dyDescent="0.2">
      <c r="A65" s="248">
        <v>44319.5</v>
      </c>
      <c r="B65" s="249">
        <v>0</v>
      </c>
      <c r="C65" s="250">
        <v>0</v>
      </c>
      <c r="D65" s="250">
        <v>315.29599999999999</v>
      </c>
      <c r="E65" s="250">
        <v>122.0256</v>
      </c>
      <c r="F65" s="250">
        <v>0</v>
      </c>
      <c r="G65" s="249">
        <v>0</v>
      </c>
      <c r="H65" s="250">
        <v>0</v>
      </c>
      <c r="I65" s="250">
        <v>397.5</v>
      </c>
      <c r="J65" s="250">
        <v>178.95</v>
      </c>
      <c r="K65" s="250">
        <v>0</v>
      </c>
      <c r="L65" s="249">
        <v>295</v>
      </c>
      <c r="M65" s="250">
        <v>387</v>
      </c>
      <c r="N65" s="250">
        <v>397.5</v>
      </c>
      <c r="O65" s="250">
        <v>177</v>
      </c>
      <c r="P65" s="250">
        <v>198</v>
      </c>
      <c r="Q65" s="249">
        <v>0</v>
      </c>
      <c r="R65" s="250">
        <v>0</v>
      </c>
      <c r="S65" s="250">
        <v>325.5</v>
      </c>
      <c r="T65" s="250">
        <v>178.79999999999998</v>
      </c>
      <c r="U65" s="250">
        <v>0</v>
      </c>
      <c r="V65" s="249">
        <v>437.32159999999999</v>
      </c>
      <c r="W65" s="249">
        <v>576.45000000000005</v>
      </c>
      <c r="X65" s="249">
        <v>1454.5</v>
      </c>
      <c r="Y65" s="251">
        <v>504.29999999999995</v>
      </c>
    </row>
    <row r="66" spans="1:25" x14ac:dyDescent="0.2">
      <c r="A66" s="248">
        <v>44319.541666666664</v>
      </c>
      <c r="B66" s="249">
        <v>0</v>
      </c>
      <c r="C66" s="250">
        <v>0</v>
      </c>
      <c r="D66" s="250">
        <v>316</v>
      </c>
      <c r="E66" s="250">
        <v>127.2384</v>
      </c>
      <c r="F66" s="250">
        <v>0</v>
      </c>
      <c r="G66" s="249">
        <v>0</v>
      </c>
      <c r="H66" s="250">
        <v>0</v>
      </c>
      <c r="I66" s="250">
        <v>397.5</v>
      </c>
      <c r="J66" s="250">
        <v>178.95</v>
      </c>
      <c r="K66" s="250">
        <v>0</v>
      </c>
      <c r="L66" s="249">
        <v>295</v>
      </c>
      <c r="M66" s="250">
        <v>387</v>
      </c>
      <c r="N66" s="250">
        <v>397.5</v>
      </c>
      <c r="O66" s="250">
        <v>177</v>
      </c>
      <c r="P66" s="250">
        <v>198</v>
      </c>
      <c r="Q66" s="249">
        <v>0</v>
      </c>
      <c r="R66" s="250">
        <v>0</v>
      </c>
      <c r="S66" s="250">
        <v>325.5</v>
      </c>
      <c r="T66" s="250">
        <v>178.79999999999998</v>
      </c>
      <c r="U66" s="250">
        <v>0</v>
      </c>
      <c r="V66" s="249">
        <v>443.23840000000001</v>
      </c>
      <c r="W66" s="249">
        <v>576.45000000000005</v>
      </c>
      <c r="X66" s="249">
        <v>1454.5</v>
      </c>
      <c r="Y66" s="251">
        <v>504.29999999999995</v>
      </c>
    </row>
    <row r="67" spans="1:25" x14ac:dyDescent="0.2">
      <c r="A67" s="248">
        <v>44319.583333333336</v>
      </c>
      <c r="B67" s="249">
        <v>0</v>
      </c>
      <c r="C67" s="250">
        <v>0</v>
      </c>
      <c r="D67" s="250">
        <v>324.86399999999998</v>
      </c>
      <c r="E67" s="250">
        <v>145.18559999999999</v>
      </c>
      <c r="F67" s="250">
        <v>0</v>
      </c>
      <c r="G67" s="249">
        <v>0</v>
      </c>
      <c r="H67" s="250">
        <v>0</v>
      </c>
      <c r="I67" s="250">
        <v>397.5</v>
      </c>
      <c r="J67" s="250">
        <v>178.95</v>
      </c>
      <c r="K67" s="250">
        <v>0</v>
      </c>
      <c r="L67" s="249">
        <v>295</v>
      </c>
      <c r="M67" s="250">
        <v>387</v>
      </c>
      <c r="N67" s="250">
        <v>397.5</v>
      </c>
      <c r="O67" s="250">
        <v>177</v>
      </c>
      <c r="P67" s="250">
        <v>198</v>
      </c>
      <c r="Q67" s="249">
        <v>0</v>
      </c>
      <c r="R67" s="250">
        <v>0</v>
      </c>
      <c r="S67" s="250">
        <v>325.5</v>
      </c>
      <c r="T67" s="250">
        <v>178.79999999999998</v>
      </c>
      <c r="U67" s="250">
        <v>0</v>
      </c>
      <c r="V67" s="249">
        <v>470.04959999999994</v>
      </c>
      <c r="W67" s="249">
        <v>576.45000000000005</v>
      </c>
      <c r="X67" s="249">
        <v>1454.5</v>
      </c>
      <c r="Y67" s="251">
        <v>504.29999999999995</v>
      </c>
    </row>
    <row r="68" spans="1:25" x14ac:dyDescent="0.2">
      <c r="A68" s="248">
        <v>44319.625</v>
      </c>
      <c r="B68" s="249">
        <v>0</v>
      </c>
      <c r="C68" s="250">
        <v>0</v>
      </c>
      <c r="D68" s="250">
        <v>321.56799999999998</v>
      </c>
      <c r="E68" s="250">
        <v>167.78399999999999</v>
      </c>
      <c r="F68" s="250">
        <v>0</v>
      </c>
      <c r="G68" s="249">
        <v>0</v>
      </c>
      <c r="H68" s="250">
        <v>0</v>
      </c>
      <c r="I68" s="250">
        <v>397.5</v>
      </c>
      <c r="J68" s="250">
        <v>195.15</v>
      </c>
      <c r="K68" s="250">
        <v>0</v>
      </c>
      <c r="L68" s="249">
        <v>295</v>
      </c>
      <c r="M68" s="250">
        <v>387</v>
      </c>
      <c r="N68" s="250">
        <v>397.5</v>
      </c>
      <c r="O68" s="250">
        <v>194.7</v>
      </c>
      <c r="P68" s="250">
        <v>198</v>
      </c>
      <c r="Q68" s="249">
        <v>0</v>
      </c>
      <c r="R68" s="250">
        <v>0</v>
      </c>
      <c r="S68" s="250">
        <v>325.5</v>
      </c>
      <c r="T68" s="250">
        <v>195</v>
      </c>
      <c r="U68" s="250">
        <v>0</v>
      </c>
      <c r="V68" s="249">
        <v>489.35199999999998</v>
      </c>
      <c r="W68" s="249">
        <v>592.65</v>
      </c>
      <c r="X68" s="249">
        <v>1472.2</v>
      </c>
      <c r="Y68" s="251">
        <v>520.5</v>
      </c>
    </row>
    <row r="69" spans="1:25" x14ac:dyDescent="0.2">
      <c r="A69" s="248">
        <v>44319.666666666664</v>
      </c>
      <c r="B69" s="249">
        <v>0</v>
      </c>
      <c r="C69" s="250">
        <v>0</v>
      </c>
      <c r="D69" s="250">
        <v>319.83999999999997</v>
      </c>
      <c r="E69" s="250">
        <v>159.9648</v>
      </c>
      <c r="F69" s="250">
        <v>0</v>
      </c>
      <c r="G69" s="249">
        <v>0</v>
      </c>
      <c r="H69" s="250">
        <v>0</v>
      </c>
      <c r="I69" s="250">
        <v>397.5</v>
      </c>
      <c r="J69" s="250">
        <v>198</v>
      </c>
      <c r="K69" s="250">
        <v>0</v>
      </c>
      <c r="L69" s="249">
        <v>295</v>
      </c>
      <c r="M69" s="250">
        <v>387</v>
      </c>
      <c r="N69" s="250">
        <v>397.5</v>
      </c>
      <c r="O69" s="250">
        <v>198</v>
      </c>
      <c r="P69" s="250">
        <v>198</v>
      </c>
      <c r="Q69" s="249">
        <v>0</v>
      </c>
      <c r="R69" s="250">
        <v>0</v>
      </c>
      <c r="S69" s="250">
        <v>325.5</v>
      </c>
      <c r="T69" s="250">
        <v>198</v>
      </c>
      <c r="U69" s="250">
        <v>0</v>
      </c>
      <c r="V69" s="249">
        <v>479.8048</v>
      </c>
      <c r="W69" s="249">
        <v>595.5</v>
      </c>
      <c r="X69" s="249">
        <v>1475.5</v>
      </c>
      <c r="Y69" s="251">
        <v>523.5</v>
      </c>
    </row>
    <row r="70" spans="1:25" x14ac:dyDescent="0.2">
      <c r="A70" s="248">
        <v>44319.708333333336</v>
      </c>
      <c r="B70" s="249">
        <v>0</v>
      </c>
      <c r="C70" s="250">
        <v>0</v>
      </c>
      <c r="D70" s="250">
        <v>324.64</v>
      </c>
      <c r="E70" s="250">
        <v>181.8288</v>
      </c>
      <c r="F70" s="250">
        <v>0</v>
      </c>
      <c r="G70" s="249">
        <v>0</v>
      </c>
      <c r="H70" s="250">
        <v>0</v>
      </c>
      <c r="I70" s="250">
        <v>397.5</v>
      </c>
      <c r="J70" s="250">
        <v>198</v>
      </c>
      <c r="K70" s="250">
        <v>0</v>
      </c>
      <c r="L70" s="249">
        <v>295</v>
      </c>
      <c r="M70" s="250">
        <v>387</v>
      </c>
      <c r="N70" s="250">
        <v>397.5</v>
      </c>
      <c r="O70" s="250">
        <v>198</v>
      </c>
      <c r="P70" s="250">
        <v>198</v>
      </c>
      <c r="Q70" s="249">
        <v>0</v>
      </c>
      <c r="R70" s="250">
        <v>0</v>
      </c>
      <c r="S70" s="250">
        <v>325.5</v>
      </c>
      <c r="T70" s="250">
        <v>198</v>
      </c>
      <c r="U70" s="250">
        <v>0</v>
      </c>
      <c r="V70" s="249">
        <v>506.46879999999999</v>
      </c>
      <c r="W70" s="249">
        <v>595.5</v>
      </c>
      <c r="X70" s="249">
        <v>1475.5</v>
      </c>
      <c r="Y70" s="251">
        <v>523.5</v>
      </c>
    </row>
    <row r="71" spans="1:25" x14ac:dyDescent="0.2">
      <c r="A71" s="248">
        <v>44319.75</v>
      </c>
      <c r="B71" s="249">
        <v>0</v>
      </c>
      <c r="C71" s="250">
        <v>0</v>
      </c>
      <c r="D71" s="250">
        <v>316.12799999999999</v>
      </c>
      <c r="E71" s="250">
        <v>185.6112</v>
      </c>
      <c r="F71" s="250">
        <v>0</v>
      </c>
      <c r="G71" s="249">
        <v>0</v>
      </c>
      <c r="H71" s="250">
        <v>0</v>
      </c>
      <c r="I71" s="250">
        <v>397.5</v>
      </c>
      <c r="J71" s="250">
        <v>198</v>
      </c>
      <c r="K71" s="250">
        <v>0</v>
      </c>
      <c r="L71" s="249">
        <v>295</v>
      </c>
      <c r="M71" s="250">
        <v>387</v>
      </c>
      <c r="N71" s="250">
        <v>397.5</v>
      </c>
      <c r="O71" s="250">
        <v>198</v>
      </c>
      <c r="P71" s="250">
        <v>198</v>
      </c>
      <c r="Q71" s="249">
        <v>0</v>
      </c>
      <c r="R71" s="250">
        <v>0</v>
      </c>
      <c r="S71" s="250">
        <v>350.5</v>
      </c>
      <c r="T71" s="250">
        <v>192.75</v>
      </c>
      <c r="U71" s="250">
        <v>0</v>
      </c>
      <c r="V71" s="249">
        <v>501.73919999999998</v>
      </c>
      <c r="W71" s="249">
        <v>595.5</v>
      </c>
      <c r="X71" s="249">
        <v>1475.5</v>
      </c>
      <c r="Y71" s="251">
        <v>543.25</v>
      </c>
    </row>
    <row r="72" spans="1:25" x14ac:dyDescent="0.2">
      <c r="A72" s="248">
        <v>44319.791666666664</v>
      </c>
      <c r="B72" s="249">
        <v>0</v>
      </c>
      <c r="C72" s="250">
        <v>0</v>
      </c>
      <c r="D72" s="250">
        <v>315.29599999999999</v>
      </c>
      <c r="E72" s="250">
        <v>180.3648</v>
      </c>
      <c r="F72" s="250">
        <v>0</v>
      </c>
      <c r="G72" s="249">
        <v>0</v>
      </c>
      <c r="H72" s="250">
        <v>0</v>
      </c>
      <c r="I72" s="250">
        <v>397.5</v>
      </c>
      <c r="J72" s="250">
        <v>198</v>
      </c>
      <c r="K72" s="250">
        <v>0</v>
      </c>
      <c r="L72" s="249">
        <v>295</v>
      </c>
      <c r="M72" s="250">
        <v>387</v>
      </c>
      <c r="N72" s="250">
        <v>397.5</v>
      </c>
      <c r="O72" s="250">
        <v>198</v>
      </c>
      <c r="P72" s="250">
        <v>198</v>
      </c>
      <c r="Q72" s="249">
        <v>0</v>
      </c>
      <c r="R72" s="250">
        <v>0</v>
      </c>
      <c r="S72" s="250">
        <v>320.5</v>
      </c>
      <c r="T72" s="250">
        <v>188.25</v>
      </c>
      <c r="U72" s="250">
        <v>0</v>
      </c>
      <c r="V72" s="249">
        <v>495.66079999999999</v>
      </c>
      <c r="W72" s="249">
        <v>595.5</v>
      </c>
      <c r="X72" s="249">
        <v>1475.5</v>
      </c>
      <c r="Y72" s="251">
        <v>508.75</v>
      </c>
    </row>
    <row r="73" spans="1:25" x14ac:dyDescent="0.2">
      <c r="A73" s="248">
        <v>44319.833333333336</v>
      </c>
      <c r="B73" s="249">
        <v>0</v>
      </c>
      <c r="C73" s="250">
        <v>0</v>
      </c>
      <c r="D73" s="250">
        <v>319.45600000000002</v>
      </c>
      <c r="E73" s="250">
        <v>169.90559999999999</v>
      </c>
      <c r="F73" s="250">
        <v>0</v>
      </c>
      <c r="G73" s="249">
        <v>0</v>
      </c>
      <c r="H73" s="250">
        <v>0</v>
      </c>
      <c r="I73" s="250">
        <v>397.5</v>
      </c>
      <c r="J73" s="250">
        <v>198</v>
      </c>
      <c r="K73" s="250">
        <v>0</v>
      </c>
      <c r="L73" s="249">
        <v>295</v>
      </c>
      <c r="M73" s="250">
        <v>387</v>
      </c>
      <c r="N73" s="250">
        <v>397.5</v>
      </c>
      <c r="O73" s="250">
        <v>198</v>
      </c>
      <c r="P73" s="250">
        <v>198</v>
      </c>
      <c r="Q73" s="249">
        <v>0</v>
      </c>
      <c r="R73" s="250">
        <v>0</v>
      </c>
      <c r="S73" s="250">
        <v>320.5</v>
      </c>
      <c r="T73" s="250">
        <v>187.65</v>
      </c>
      <c r="U73" s="250">
        <v>0</v>
      </c>
      <c r="V73" s="249">
        <v>489.36160000000001</v>
      </c>
      <c r="W73" s="249">
        <v>595.5</v>
      </c>
      <c r="X73" s="249">
        <v>1475.5</v>
      </c>
      <c r="Y73" s="251">
        <v>508.15</v>
      </c>
    </row>
    <row r="74" spans="1:25" x14ac:dyDescent="0.2">
      <c r="A74" s="248">
        <v>44319.875</v>
      </c>
      <c r="B74" s="249">
        <v>0</v>
      </c>
      <c r="C74" s="250">
        <v>0</v>
      </c>
      <c r="D74" s="250">
        <v>321.79199999999997</v>
      </c>
      <c r="E74" s="250">
        <v>148.52160000000001</v>
      </c>
      <c r="F74" s="250">
        <v>0</v>
      </c>
      <c r="G74" s="249">
        <v>0</v>
      </c>
      <c r="H74" s="250">
        <v>0</v>
      </c>
      <c r="I74" s="250">
        <v>397.5</v>
      </c>
      <c r="J74" s="250">
        <v>198</v>
      </c>
      <c r="K74" s="250">
        <v>0</v>
      </c>
      <c r="L74" s="249">
        <v>295</v>
      </c>
      <c r="M74" s="250">
        <v>387</v>
      </c>
      <c r="N74" s="250">
        <v>397.5</v>
      </c>
      <c r="O74" s="250">
        <v>198</v>
      </c>
      <c r="P74" s="250">
        <v>198</v>
      </c>
      <c r="Q74" s="249">
        <v>0</v>
      </c>
      <c r="R74" s="250">
        <v>0</v>
      </c>
      <c r="S74" s="250">
        <v>393.5</v>
      </c>
      <c r="T74" s="250">
        <v>193.5</v>
      </c>
      <c r="U74" s="250">
        <v>0</v>
      </c>
      <c r="V74" s="249">
        <v>470.31359999999995</v>
      </c>
      <c r="W74" s="249">
        <v>595.5</v>
      </c>
      <c r="X74" s="249">
        <v>1475.5</v>
      </c>
      <c r="Y74" s="251">
        <v>587</v>
      </c>
    </row>
    <row r="75" spans="1:25" x14ac:dyDescent="0.2">
      <c r="A75" s="248">
        <v>44319.916666666664</v>
      </c>
      <c r="B75" s="249">
        <v>0</v>
      </c>
      <c r="C75" s="250">
        <v>0</v>
      </c>
      <c r="D75" s="250">
        <v>340.22399999999999</v>
      </c>
      <c r="E75" s="250">
        <v>160.27199999999999</v>
      </c>
      <c r="F75" s="250">
        <v>0</v>
      </c>
      <c r="G75" s="249">
        <v>0</v>
      </c>
      <c r="H75" s="250">
        <v>0</v>
      </c>
      <c r="I75" s="250">
        <v>397.5</v>
      </c>
      <c r="J75" s="250">
        <v>198</v>
      </c>
      <c r="K75" s="250">
        <v>0</v>
      </c>
      <c r="L75" s="249">
        <v>295</v>
      </c>
      <c r="M75" s="250">
        <v>387</v>
      </c>
      <c r="N75" s="250">
        <v>397.5</v>
      </c>
      <c r="O75" s="250">
        <v>198</v>
      </c>
      <c r="P75" s="250">
        <v>198</v>
      </c>
      <c r="Q75" s="249">
        <v>0</v>
      </c>
      <c r="R75" s="250">
        <v>0</v>
      </c>
      <c r="S75" s="250">
        <v>395</v>
      </c>
      <c r="T75" s="250">
        <v>194.7</v>
      </c>
      <c r="U75" s="250">
        <v>0</v>
      </c>
      <c r="V75" s="249">
        <v>500.49599999999998</v>
      </c>
      <c r="W75" s="249">
        <v>595.5</v>
      </c>
      <c r="X75" s="249">
        <v>1475.5</v>
      </c>
      <c r="Y75" s="251">
        <v>589.70000000000005</v>
      </c>
    </row>
    <row r="76" spans="1:25" x14ac:dyDescent="0.2">
      <c r="A76" s="248">
        <v>44319.958333333336</v>
      </c>
      <c r="B76" s="249">
        <v>0</v>
      </c>
      <c r="C76" s="250">
        <v>0</v>
      </c>
      <c r="D76" s="250">
        <v>316.19200000000001</v>
      </c>
      <c r="E76" s="250">
        <v>133.25280000000001</v>
      </c>
      <c r="F76" s="250">
        <v>0</v>
      </c>
      <c r="G76" s="249">
        <v>0</v>
      </c>
      <c r="H76" s="250">
        <v>0</v>
      </c>
      <c r="I76" s="250">
        <v>397.5</v>
      </c>
      <c r="J76" s="250">
        <v>198</v>
      </c>
      <c r="K76" s="250">
        <v>0</v>
      </c>
      <c r="L76" s="249">
        <v>295</v>
      </c>
      <c r="M76" s="250">
        <v>387</v>
      </c>
      <c r="N76" s="250">
        <v>397.5</v>
      </c>
      <c r="O76" s="250">
        <v>198</v>
      </c>
      <c r="P76" s="250">
        <v>198</v>
      </c>
      <c r="Q76" s="249">
        <v>0</v>
      </c>
      <c r="R76" s="250">
        <v>0</v>
      </c>
      <c r="S76" s="250">
        <v>395</v>
      </c>
      <c r="T76" s="250">
        <v>198</v>
      </c>
      <c r="U76" s="250">
        <v>0</v>
      </c>
      <c r="V76" s="249">
        <v>449.44479999999999</v>
      </c>
      <c r="W76" s="249">
        <v>595.5</v>
      </c>
      <c r="X76" s="249">
        <v>1475.5</v>
      </c>
      <c r="Y76" s="251">
        <v>593</v>
      </c>
    </row>
    <row r="77" spans="1:25" x14ac:dyDescent="0.2">
      <c r="A77" s="248">
        <v>44320</v>
      </c>
      <c r="B77" s="249">
        <v>0</v>
      </c>
      <c r="C77" s="250">
        <v>0</v>
      </c>
      <c r="D77" s="250">
        <v>261.024</v>
      </c>
      <c r="E77" s="250">
        <v>98.140799999999999</v>
      </c>
      <c r="F77" s="250">
        <v>0</v>
      </c>
      <c r="G77" s="249">
        <v>0</v>
      </c>
      <c r="H77" s="250">
        <v>0</v>
      </c>
      <c r="I77" s="250">
        <v>397.5</v>
      </c>
      <c r="J77" s="250">
        <v>198</v>
      </c>
      <c r="K77" s="250">
        <v>0</v>
      </c>
      <c r="L77" s="249">
        <v>295</v>
      </c>
      <c r="M77" s="250">
        <v>387</v>
      </c>
      <c r="N77" s="250">
        <v>397.5</v>
      </c>
      <c r="O77" s="250">
        <v>198</v>
      </c>
      <c r="P77" s="250">
        <v>198</v>
      </c>
      <c r="Q77" s="249">
        <v>0</v>
      </c>
      <c r="R77" s="250">
        <v>0</v>
      </c>
      <c r="S77" s="250">
        <v>395</v>
      </c>
      <c r="T77" s="250">
        <v>198</v>
      </c>
      <c r="U77" s="250">
        <v>0</v>
      </c>
      <c r="V77" s="249">
        <v>359.16480000000001</v>
      </c>
      <c r="W77" s="249">
        <v>595.5</v>
      </c>
      <c r="X77" s="249">
        <v>1475.5</v>
      </c>
      <c r="Y77" s="251">
        <v>593</v>
      </c>
    </row>
    <row r="78" spans="1:25" x14ac:dyDescent="0.2">
      <c r="A78" s="248">
        <v>44320.041666666664</v>
      </c>
      <c r="B78" s="249">
        <v>0</v>
      </c>
      <c r="C78" s="250">
        <v>0</v>
      </c>
      <c r="D78" s="250">
        <v>223.072</v>
      </c>
      <c r="E78" s="250">
        <v>77.352000000000004</v>
      </c>
      <c r="F78" s="250">
        <v>0</v>
      </c>
      <c r="G78" s="249">
        <v>0</v>
      </c>
      <c r="H78" s="250">
        <v>0</v>
      </c>
      <c r="I78" s="250">
        <v>397.5</v>
      </c>
      <c r="J78" s="250">
        <v>198</v>
      </c>
      <c r="K78" s="250">
        <v>0</v>
      </c>
      <c r="L78" s="249">
        <v>295</v>
      </c>
      <c r="M78" s="250">
        <v>387</v>
      </c>
      <c r="N78" s="250">
        <v>397.5</v>
      </c>
      <c r="O78" s="250">
        <v>198</v>
      </c>
      <c r="P78" s="250">
        <v>198</v>
      </c>
      <c r="Q78" s="249">
        <v>0</v>
      </c>
      <c r="R78" s="250">
        <v>0</v>
      </c>
      <c r="S78" s="250">
        <v>395</v>
      </c>
      <c r="T78" s="250">
        <v>198</v>
      </c>
      <c r="U78" s="250">
        <v>0</v>
      </c>
      <c r="V78" s="249">
        <v>300.42399999999998</v>
      </c>
      <c r="W78" s="249">
        <v>595.5</v>
      </c>
      <c r="X78" s="249">
        <v>1475.5</v>
      </c>
      <c r="Y78" s="251">
        <v>593</v>
      </c>
    </row>
    <row r="79" spans="1:25" x14ac:dyDescent="0.2">
      <c r="A79" s="248">
        <v>44320.083333333336</v>
      </c>
      <c r="B79" s="249">
        <v>0</v>
      </c>
      <c r="C79" s="250">
        <v>0</v>
      </c>
      <c r="D79" s="250">
        <v>204.99199999999999</v>
      </c>
      <c r="E79" s="250">
        <v>75.710400000000007</v>
      </c>
      <c r="F79" s="250">
        <v>0</v>
      </c>
      <c r="G79" s="249">
        <v>0</v>
      </c>
      <c r="H79" s="250">
        <v>0</v>
      </c>
      <c r="I79" s="250">
        <v>241.5</v>
      </c>
      <c r="J79" s="250">
        <v>198</v>
      </c>
      <c r="K79" s="250">
        <v>0</v>
      </c>
      <c r="L79" s="249">
        <v>295</v>
      </c>
      <c r="M79" s="250">
        <v>387</v>
      </c>
      <c r="N79" s="250">
        <v>397.5</v>
      </c>
      <c r="O79" s="250">
        <v>198</v>
      </c>
      <c r="P79" s="250">
        <v>198</v>
      </c>
      <c r="Q79" s="249">
        <v>0</v>
      </c>
      <c r="R79" s="250">
        <v>0</v>
      </c>
      <c r="S79" s="250">
        <v>241</v>
      </c>
      <c r="T79" s="250">
        <v>198</v>
      </c>
      <c r="U79" s="250">
        <v>0</v>
      </c>
      <c r="V79" s="249">
        <v>280.70240000000001</v>
      </c>
      <c r="W79" s="249">
        <v>439.5</v>
      </c>
      <c r="X79" s="249">
        <v>1475.5</v>
      </c>
      <c r="Y79" s="251">
        <v>439</v>
      </c>
    </row>
    <row r="80" spans="1:25" x14ac:dyDescent="0.2">
      <c r="A80" s="248">
        <v>44320.125</v>
      </c>
      <c r="B80" s="249">
        <v>0</v>
      </c>
      <c r="C80" s="250">
        <v>0</v>
      </c>
      <c r="D80" s="250">
        <v>205.15199999999999</v>
      </c>
      <c r="E80" s="250">
        <v>75.657600000000002</v>
      </c>
      <c r="F80" s="250">
        <v>0</v>
      </c>
      <c r="G80" s="249">
        <v>0</v>
      </c>
      <c r="H80" s="250">
        <v>0</v>
      </c>
      <c r="I80" s="250">
        <v>268.5</v>
      </c>
      <c r="J80" s="250">
        <v>198</v>
      </c>
      <c r="K80" s="250">
        <v>0</v>
      </c>
      <c r="L80" s="249">
        <v>295</v>
      </c>
      <c r="M80" s="250">
        <v>387</v>
      </c>
      <c r="N80" s="250">
        <v>397.5</v>
      </c>
      <c r="O80" s="250">
        <v>198</v>
      </c>
      <c r="P80" s="250">
        <v>198</v>
      </c>
      <c r="Q80" s="249">
        <v>0</v>
      </c>
      <c r="R80" s="250">
        <v>0</v>
      </c>
      <c r="S80" s="250">
        <v>268</v>
      </c>
      <c r="T80" s="250">
        <v>198</v>
      </c>
      <c r="U80" s="250">
        <v>0</v>
      </c>
      <c r="V80" s="249">
        <v>280.80959999999999</v>
      </c>
      <c r="W80" s="249">
        <v>466.5</v>
      </c>
      <c r="X80" s="249">
        <v>1475.5</v>
      </c>
      <c r="Y80" s="251">
        <v>466</v>
      </c>
    </row>
    <row r="81" spans="1:25" x14ac:dyDescent="0.2">
      <c r="A81" s="248">
        <v>44320.166666666664</v>
      </c>
      <c r="B81" s="249">
        <v>0</v>
      </c>
      <c r="C81" s="250">
        <v>0</v>
      </c>
      <c r="D81" s="250">
        <v>206.65600000000001</v>
      </c>
      <c r="E81" s="250">
        <v>75.772800000000004</v>
      </c>
      <c r="F81" s="250">
        <v>0</v>
      </c>
      <c r="G81" s="249">
        <v>0</v>
      </c>
      <c r="H81" s="250">
        <v>0</v>
      </c>
      <c r="I81" s="250">
        <v>319</v>
      </c>
      <c r="J81" s="250">
        <v>198</v>
      </c>
      <c r="K81" s="250">
        <v>0</v>
      </c>
      <c r="L81" s="249">
        <v>295</v>
      </c>
      <c r="M81" s="250">
        <v>387</v>
      </c>
      <c r="N81" s="250">
        <v>397.5</v>
      </c>
      <c r="O81" s="250">
        <v>198</v>
      </c>
      <c r="P81" s="250">
        <v>198</v>
      </c>
      <c r="Q81" s="249">
        <v>0</v>
      </c>
      <c r="R81" s="250">
        <v>0</v>
      </c>
      <c r="S81" s="250">
        <v>317.5</v>
      </c>
      <c r="T81" s="250">
        <v>198</v>
      </c>
      <c r="U81" s="250">
        <v>0</v>
      </c>
      <c r="V81" s="249">
        <v>282.42880000000002</v>
      </c>
      <c r="W81" s="249">
        <v>517</v>
      </c>
      <c r="X81" s="249">
        <v>1475.5</v>
      </c>
      <c r="Y81" s="251">
        <v>515.5</v>
      </c>
    </row>
    <row r="82" spans="1:25" x14ac:dyDescent="0.2">
      <c r="A82" s="248">
        <v>44320.208333333336</v>
      </c>
      <c r="B82" s="249">
        <v>0</v>
      </c>
      <c r="C82" s="250">
        <v>0</v>
      </c>
      <c r="D82" s="250">
        <v>204.672</v>
      </c>
      <c r="E82" s="250">
        <v>75.748800000000003</v>
      </c>
      <c r="F82" s="250">
        <v>0</v>
      </c>
      <c r="G82" s="249">
        <v>0</v>
      </c>
      <c r="H82" s="250">
        <v>0</v>
      </c>
      <c r="I82" s="250">
        <v>234</v>
      </c>
      <c r="J82" s="250">
        <v>198</v>
      </c>
      <c r="K82" s="250">
        <v>0</v>
      </c>
      <c r="L82" s="249">
        <v>295</v>
      </c>
      <c r="M82" s="250">
        <v>387</v>
      </c>
      <c r="N82" s="250">
        <v>397.5</v>
      </c>
      <c r="O82" s="250">
        <v>198</v>
      </c>
      <c r="P82" s="250">
        <v>198</v>
      </c>
      <c r="Q82" s="249">
        <v>0</v>
      </c>
      <c r="R82" s="250">
        <v>0</v>
      </c>
      <c r="S82" s="250">
        <v>233.5</v>
      </c>
      <c r="T82" s="250">
        <v>198</v>
      </c>
      <c r="U82" s="250">
        <v>0</v>
      </c>
      <c r="V82" s="249">
        <v>280.42079999999999</v>
      </c>
      <c r="W82" s="249">
        <v>432</v>
      </c>
      <c r="X82" s="249">
        <v>1475.5</v>
      </c>
      <c r="Y82" s="251">
        <v>431.5</v>
      </c>
    </row>
    <row r="83" spans="1:25" x14ac:dyDescent="0.2">
      <c r="A83" s="248">
        <v>44320.25</v>
      </c>
      <c r="B83" s="249">
        <v>0</v>
      </c>
      <c r="C83" s="250">
        <v>0</v>
      </c>
      <c r="D83" s="250">
        <v>205.184</v>
      </c>
      <c r="E83" s="250">
        <v>75.638400000000004</v>
      </c>
      <c r="F83" s="250">
        <v>0</v>
      </c>
      <c r="G83" s="249">
        <v>0</v>
      </c>
      <c r="H83" s="250">
        <v>0</v>
      </c>
      <c r="I83" s="250">
        <v>249</v>
      </c>
      <c r="J83" s="250">
        <v>198</v>
      </c>
      <c r="K83" s="250">
        <v>0</v>
      </c>
      <c r="L83" s="249">
        <v>295</v>
      </c>
      <c r="M83" s="250">
        <v>387</v>
      </c>
      <c r="N83" s="250">
        <v>397.5</v>
      </c>
      <c r="O83" s="250">
        <v>198</v>
      </c>
      <c r="P83" s="250">
        <v>198</v>
      </c>
      <c r="Q83" s="249">
        <v>0</v>
      </c>
      <c r="R83" s="250">
        <v>0</v>
      </c>
      <c r="S83" s="250">
        <v>248.5</v>
      </c>
      <c r="T83" s="250">
        <v>198</v>
      </c>
      <c r="U83" s="250">
        <v>0</v>
      </c>
      <c r="V83" s="249">
        <v>280.82240000000002</v>
      </c>
      <c r="W83" s="249">
        <v>447</v>
      </c>
      <c r="X83" s="249">
        <v>1475.5</v>
      </c>
      <c r="Y83" s="251">
        <v>446.5</v>
      </c>
    </row>
    <row r="84" spans="1:25" x14ac:dyDescent="0.2">
      <c r="A84" s="248">
        <v>44320.291666666664</v>
      </c>
      <c r="B84" s="249">
        <v>0</v>
      </c>
      <c r="C84" s="250">
        <v>0</v>
      </c>
      <c r="D84" s="250">
        <v>213.82400000000001</v>
      </c>
      <c r="E84" s="250">
        <v>102.12479999999999</v>
      </c>
      <c r="F84" s="250">
        <v>0</v>
      </c>
      <c r="G84" s="249">
        <v>0</v>
      </c>
      <c r="H84" s="250">
        <v>0</v>
      </c>
      <c r="I84" s="250">
        <v>396</v>
      </c>
      <c r="J84" s="250">
        <v>198</v>
      </c>
      <c r="K84" s="250">
        <v>0</v>
      </c>
      <c r="L84" s="249">
        <v>295</v>
      </c>
      <c r="M84" s="250">
        <v>387</v>
      </c>
      <c r="N84" s="250">
        <v>397.5</v>
      </c>
      <c r="O84" s="250">
        <v>198</v>
      </c>
      <c r="P84" s="250">
        <v>198</v>
      </c>
      <c r="Q84" s="249">
        <v>0</v>
      </c>
      <c r="R84" s="250">
        <v>0</v>
      </c>
      <c r="S84" s="250">
        <v>393.5</v>
      </c>
      <c r="T84" s="250">
        <v>198</v>
      </c>
      <c r="U84" s="250">
        <v>0</v>
      </c>
      <c r="V84" s="249">
        <v>315.94880000000001</v>
      </c>
      <c r="W84" s="249">
        <v>594</v>
      </c>
      <c r="X84" s="249">
        <v>1475.5</v>
      </c>
      <c r="Y84" s="251">
        <v>591.5</v>
      </c>
    </row>
    <row r="85" spans="1:25" x14ac:dyDescent="0.2">
      <c r="A85" s="248">
        <v>44320.333333333336</v>
      </c>
      <c r="B85" s="249">
        <v>0</v>
      </c>
      <c r="C85" s="250">
        <v>0</v>
      </c>
      <c r="D85" s="250">
        <v>217.98400000000001</v>
      </c>
      <c r="E85" s="250">
        <v>134.5248</v>
      </c>
      <c r="F85" s="250">
        <v>0</v>
      </c>
      <c r="G85" s="249">
        <v>0</v>
      </c>
      <c r="H85" s="250">
        <v>0</v>
      </c>
      <c r="I85" s="250">
        <v>380.5</v>
      </c>
      <c r="J85" s="250">
        <v>198</v>
      </c>
      <c r="K85" s="250">
        <v>0</v>
      </c>
      <c r="L85" s="249">
        <v>295</v>
      </c>
      <c r="M85" s="250">
        <v>387</v>
      </c>
      <c r="N85" s="250">
        <v>397.5</v>
      </c>
      <c r="O85" s="250">
        <v>198</v>
      </c>
      <c r="P85" s="250">
        <v>198</v>
      </c>
      <c r="Q85" s="249">
        <v>0</v>
      </c>
      <c r="R85" s="250">
        <v>0</v>
      </c>
      <c r="S85" s="250">
        <v>378.5</v>
      </c>
      <c r="T85" s="250">
        <v>198</v>
      </c>
      <c r="U85" s="250">
        <v>0</v>
      </c>
      <c r="V85" s="249">
        <v>352.50880000000001</v>
      </c>
      <c r="W85" s="249">
        <v>578.5</v>
      </c>
      <c r="X85" s="249">
        <v>1475.5</v>
      </c>
      <c r="Y85" s="251">
        <v>576.5</v>
      </c>
    </row>
    <row r="86" spans="1:25" x14ac:dyDescent="0.2">
      <c r="A86" s="248">
        <v>44320.375</v>
      </c>
      <c r="B86" s="249">
        <v>0</v>
      </c>
      <c r="C86" s="250">
        <v>0</v>
      </c>
      <c r="D86" s="250">
        <v>242.94399999999999</v>
      </c>
      <c r="E86" s="250">
        <v>162.19200000000001</v>
      </c>
      <c r="F86" s="250">
        <v>0</v>
      </c>
      <c r="G86" s="249">
        <v>0</v>
      </c>
      <c r="H86" s="250">
        <v>0</v>
      </c>
      <c r="I86" s="250">
        <v>397.5</v>
      </c>
      <c r="J86" s="250">
        <v>198</v>
      </c>
      <c r="K86" s="250">
        <v>0</v>
      </c>
      <c r="L86" s="249">
        <v>295</v>
      </c>
      <c r="M86" s="250">
        <v>387</v>
      </c>
      <c r="N86" s="250">
        <v>397.5</v>
      </c>
      <c r="O86" s="250">
        <v>198</v>
      </c>
      <c r="P86" s="250">
        <v>198</v>
      </c>
      <c r="Q86" s="249">
        <v>0</v>
      </c>
      <c r="R86" s="250">
        <v>0</v>
      </c>
      <c r="S86" s="250">
        <v>395</v>
      </c>
      <c r="T86" s="250">
        <v>198</v>
      </c>
      <c r="U86" s="250">
        <v>0</v>
      </c>
      <c r="V86" s="249">
        <v>405.13599999999997</v>
      </c>
      <c r="W86" s="249">
        <v>595.5</v>
      </c>
      <c r="X86" s="249">
        <v>1475.5</v>
      </c>
      <c r="Y86" s="251">
        <v>593</v>
      </c>
    </row>
    <row r="87" spans="1:25" x14ac:dyDescent="0.2">
      <c r="A87" s="248">
        <v>44320.416666666664</v>
      </c>
      <c r="B87" s="249">
        <v>0</v>
      </c>
      <c r="C87" s="250">
        <v>0</v>
      </c>
      <c r="D87" s="250">
        <v>256.25650000000002</v>
      </c>
      <c r="E87" s="250">
        <v>165.14879999999999</v>
      </c>
      <c r="F87" s="250">
        <v>0</v>
      </c>
      <c r="G87" s="249">
        <v>0</v>
      </c>
      <c r="H87" s="250">
        <v>0</v>
      </c>
      <c r="I87" s="250">
        <v>397.5</v>
      </c>
      <c r="J87" s="250">
        <v>198</v>
      </c>
      <c r="K87" s="250">
        <v>0</v>
      </c>
      <c r="L87" s="249">
        <v>295</v>
      </c>
      <c r="M87" s="250">
        <v>387</v>
      </c>
      <c r="N87" s="250">
        <v>397.5</v>
      </c>
      <c r="O87" s="250">
        <v>198</v>
      </c>
      <c r="P87" s="250">
        <v>198</v>
      </c>
      <c r="Q87" s="249">
        <v>0</v>
      </c>
      <c r="R87" s="250">
        <v>0</v>
      </c>
      <c r="S87" s="250">
        <v>395</v>
      </c>
      <c r="T87" s="250">
        <v>171.15</v>
      </c>
      <c r="U87" s="250">
        <v>0</v>
      </c>
      <c r="V87" s="249">
        <v>421.40530000000001</v>
      </c>
      <c r="W87" s="249">
        <v>595.5</v>
      </c>
      <c r="X87" s="249">
        <v>1475.5</v>
      </c>
      <c r="Y87" s="251">
        <v>566.15</v>
      </c>
    </row>
    <row r="88" spans="1:25" x14ac:dyDescent="0.2">
      <c r="A88" s="248">
        <v>44320.458333333336</v>
      </c>
      <c r="B88" s="249">
        <v>0</v>
      </c>
      <c r="C88" s="250">
        <v>0</v>
      </c>
      <c r="D88" s="250">
        <v>275.74400000000003</v>
      </c>
      <c r="E88" s="250">
        <v>165.3408</v>
      </c>
      <c r="F88" s="250">
        <v>0</v>
      </c>
      <c r="G88" s="249">
        <v>0</v>
      </c>
      <c r="H88" s="250">
        <v>0</v>
      </c>
      <c r="I88" s="250">
        <v>397.5</v>
      </c>
      <c r="J88" s="250">
        <v>198</v>
      </c>
      <c r="K88" s="250">
        <v>0</v>
      </c>
      <c r="L88" s="249">
        <v>295</v>
      </c>
      <c r="M88" s="250">
        <v>387</v>
      </c>
      <c r="N88" s="250">
        <v>397.5</v>
      </c>
      <c r="O88" s="250">
        <v>198</v>
      </c>
      <c r="P88" s="250">
        <v>198</v>
      </c>
      <c r="Q88" s="249">
        <v>0</v>
      </c>
      <c r="R88" s="250">
        <v>0</v>
      </c>
      <c r="S88" s="250">
        <v>395</v>
      </c>
      <c r="T88" s="250">
        <v>165.6</v>
      </c>
      <c r="U88" s="250">
        <v>0</v>
      </c>
      <c r="V88" s="249">
        <v>441.08480000000003</v>
      </c>
      <c r="W88" s="249">
        <v>595.5</v>
      </c>
      <c r="X88" s="249">
        <v>1475.5</v>
      </c>
      <c r="Y88" s="251">
        <v>560.6</v>
      </c>
    </row>
    <row r="89" spans="1:25" x14ac:dyDescent="0.2">
      <c r="A89" s="248">
        <v>44320.5</v>
      </c>
      <c r="B89" s="249">
        <v>0</v>
      </c>
      <c r="C89" s="250">
        <v>0</v>
      </c>
      <c r="D89" s="250">
        <v>289.44</v>
      </c>
      <c r="E89" s="250">
        <v>165.31200000000001</v>
      </c>
      <c r="F89" s="250">
        <v>0</v>
      </c>
      <c r="G89" s="249">
        <v>0</v>
      </c>
      <c r="H89" s="250">
        <v>0</v>
      </c>
      <c r="I89" s="250">
        <v>397.5</v>
      </c>
      <c r="J89" s="250">
        <v>198</v>
      </c>
      <c r="K89" s="250">
        <v>0</v>
      </c>
      <c r="L89" s="249">
        <v>295</v>
      </c>
      <c r="M89" s="250">
        <v>387</v>
      </c>
      <c r="N89" s="250">
        <v>397.5</v>
      </c>
      <c r="O89" s="250">
        <v>198</v>
      </c>
      <c r="P89" s="250">
        <v>198</v>
      </c>
      <c r="Q89" s="249">
        <v>0</v>
      </c>
      <c r="R89" s="250">
        <v>0</v>
      </c>
      <c r="S89" s="250">
        <v>395</v>
      </c>
      <c r="T89" s="250">
        <v>165.45</v>
      </c>
      <c r="U89" s="250">
        <v>0</v>
      </c>
      <c r="V89" s="249">
        <v>454.75200000000001</v>
      </c>
      <c r="W89" s="249">
        <v>595.5</v>
      </c>
      <c r="X89" s="249">
        <v>1475.5</v>
      </c>
      <c r="Y89" s="251">
        <v>560.45000000000005</v>
      </c>
    </row>
    <row r="90" spans="1:25" x14ac:dyDescent="0.2">
      <c r="A90" s="248">
        <v>44320.541666666664</v>
      </c>
      <c r="B90" s="249">
        <v>0</v>
      </c>
      <c r="C90" s="250">
        <v>0</v>
      </c>
      <c r="D90" s="250">
        <v>318.24</v>
      </c>
      <c r="E90" s="250">
        <v>165.47040000000001</v>
      </c>
      <c r="F90" s="250">
        <v>0</v>
      </c>
      <c r="G90" s="249">
        <v>0</v>
      </c>
      <c r="H90" s="250">
        <v>0</v>
      </c>
      <c r="I90" s="250">
        <v>397.5</v>
      </c>
      <c r="J90" s="250">
        <v>198</v>
      </c>
      <c r="K90" s="250">
        <v>0</v>
      </c>
      <c r="L90" s="249">
        <v>295</v>
      </c>
      <c r="M90" s="250">
        <v>387</v>
      </c>
      <c r="N90" s="250">
        <v>397.5</v>
      </c>
      <c r="O90" s="250">
        <v>198</v>
      </c>
      <c r="P90" s="250">
        <v>198</v>
      </c>
      <c r="Q90" s="249">
        <v>0</v>
      </c>
      <c r="R90" s="250">
        <v>0</v>
      </c>
      <c r="S90" s="250">
        <v>395</v>
      </c>
      <c r="T90" s="250">
        <v>165.45</v>
      </c>
      <c r="U90" s="250">
        <v>0</v>
      </c>
      <c r="V90" s="249">
        <v>483.71040000000005</v>
      </c>
      <c r="W90" s="249">
        <v>595.5</v>
      </c>
      <c r="X90" s="249">
        <v>1475.5</v>
      </c>
      <c r="Y90" s="251">
        <v>560.45000000000005</v>
      </c>
    </row>
    <row r="91" spans="1:25" x14ac:dyDescent="0.2">
      <c r="A91" s="248">
        <v>44320.583333333336</v>
      </c>
      <c r="B91" s="249">
        <v>0</v>
      </c>
      <c r="C91" s="250">
        <v>0</v>
      </c>
      <c r="D91" s="250">
        <v>312.19200000000001</v>
      </c>
      <c r="E91" s="250">
        <v>165.31200000000001</v>
      </c>
      <c r="F91" s="250">
        <v>0</v>
      </c>
      <c r="G91" s="249">
        <v>0</v>
      </c>
      <c r="H91" s="250">
        <v>0</v>
      </c>
      <c r="I91" s="250">
        <v>397.5</v>
      </c>
      <c r="J91" s="250">
        <v>198</v>
      </c>
      <c r="K91" s="250">
        <v>0</v>
      </c>
      <c r="L91" s="249">
        <v>295</v>
      </c>
      <c r="M91" s="250">
        <v>387</v>
      </c>
      <c r="N91" s="250">
        <v>397.5</v>
      </c>
      <c r="O91" s="250">
        <v>198</v>
      </c>
      <c r="P91" s="250">
        <v>198</v>
      </c>
      <c r="Q91" s="249">
        <v>0</v>
      </c>
      <c r="R91" s="250">
        <v>0</v>
      </c>
      <c r="S91" s="250">
        <v>395</v>
      </c>
      <c r="T91" s="250">
        <v>165.45</v>
      </c>
      <c r="U91" s="250">
        <v>0</v>
      </c>
      <c r="V91" s="249">
        <v>477.50400000000002</v>
      </c>
      <c r="W91" s="249">
        <v>595.5</v>
      </c>
      <c r="X91" s="249">
        <v>1475.5</v>
      </c>
      <c r="Y91" s="251">
        <v>560.45000000000005</v>
      </c>
    </row>
    <row r="92" spans="1:25" x14ac:dyDescent="0.2">
      <c r="A92" s="248">
        <v>44320.625</v>
      </c>
      <c r="B92" s="249">
        <v>0</v>
      </c>
      <c r="C92" s="250">
        <v>0</v>
      </c>
      <c r="D92" s="250">
        <v>290.56</v>
      </c>
      <c r="E92" s="250">
        <v>165.5136</v>
      </c>
      <c r="F92" s="250">
        <v>0</v>
      </c>
      <c r="G92" s="249">
        <v>0</v>
      </c>
      <c r="H92" s="250">
        <v>0</v>
      </c>
      <c r="I92" s="250">
        <v>397.5</v>
      </c>
      <c r="J92" s="250">
        <v>198</v>
      </c>
      <c r="K92" s="250">
        <v>0</v>
      </c>
      <c r="L92" s="249">
        <v>295</v>
      </c>
      <c r="M92" s="250">
        <v>387</v>
      </c>
      <c r="N92" s="250">
        <v>397.5</v>
      </c>
      <c r="O92" s="250">
        <v>198</v>
      </c>
      <c r="P92" s="250">
        <v>198</v>
      </c>
      <c r="Q92" s="249">
        <v>0</v>
      </c>
      <c r="R92" s="250">
        <v>0</v>
      </c>
      <c r="S92" s="250">
        <v>395</v>
      </c>
      <c r="T92" s="250">
        <v>165.6</v>
      </c>
      <c r="U92" s="250">
        <v>0</v>
      </c>
      <c r="V92" s="249">
        <v>456.0736</v>
      </c>
      <c r="W92" s="249">
        <v>595.5</v>
      </c>
      <c r="X92" s="249">
        <v>1475.5</v>
      </c>
      <c r="Y92" s="251">
        <v>560.6</v>
      </c>
    </row>
    <row r="93" spans="1:25" x14ac:dyDescent="0.2">
      <c r="A93" s="248">
        <v>44320.666666666664</v>
      </c>
      <c r="B93" s="249">
        <v>0</v>
      </c>
      <c r="C93" s="250">
        <v>0</v>
      </c>
      <c r="D93" s="250">
        <v>333.05599999999998</v>
      </c>
      <c r="E93" s="250">
        <v>165.1584</v>
      </c>
      <c r="F93" s="250">
        <v>0</v>
      </c>
      <c r="G93" s="249">
        <v>0</v>
      </c>
      <c r="H93" s="250">
        <v>0</v>
      </c>
      <c r="I93" s="250">
        <v>397.5</v>
      </c>
      <c r="J93" s="250">
        <v>198</v>
      </c>
      <c r="K93" s="250">
        <v>0</v>
      </c>
      <c r="L93" s="249">
        <v>295</v>
      </c>
      <c r="M93" s="250">
        <v>387</v>
      </c>
      <c r="N93" s="250">
        <v>397.5</v>
      </c>
      <c r="O93" s="250">
        <v>198</v>
      </c>
      <c r="P93" s="250">
        <v>198</v>
      </c>
      <c r="Q93" s="249">
        <v>0</v>
      </c>
      <c r="R93" s="250">
        <v>0</v>
      </c>
      <c r="S93" s="250">
        <v>395</v>
      </c>
      <c r="T93" s="250">
        <v>165.29999999999998</v>
      </c>
      <c r="U93" s="250">
        <v>0</v>
      </c>
      <c r="V93" s="249">
        <v>498.21439999999996</v>
      </c>
      <c r="W93" s="249">
        <v>595.5</v>
      </c>
      <c r="X93" s="249">
        <v>1475.5</v>
      </c>
      <c r="Y93" s="251">
        <v>560.29999999999995</v>
      </c>
    </row>
    <row r="94" spans="1:25" x14ac:dyDescent="0.2">
      <c r="A94" s="248">
        <v>44320.708333333336</v>
      </c>
      <c r="B94" s="249">
        <v>0</v>
      </c>
      <c r="C94" s="250">
        <v>0</v>
      </c>
      <c r="D94" s="250">
        <v>376.03199999999998</v>
      </c>
      <c r="E94" s="250">
        <v>165.5136</v>
      </c>
      <c r="F94" s="250">
        <v>0</v>
      </c>
      <c r="G94" s="249">
        <v>0</v>
      </c>
      <c r="H94" s="250">
        <v>0</v>
      </c>
      <c r="I94" s="250">
        <v>397.5</v>
      </c>
      <c r="J94" s="250">
        <v>198</v>
      </c>
      <c r="K94" s="250">
        <v>0</v>
      </c>
      <c r="L94" s="249">
        <v>295</v>
      </c>
      <c r="M94" s="250">
        <v>387</v>
      </c>
      <c r="N94" s="250">
        <v>397.5</v>
      </c>
      <c r="O94" s="250">
        <v>198</v>
      </c>
      <c r="P94" s="250">
        <v>198</v>
      </c>
      <c r="Q94" s="249">
        <v>0</v>
      </c>
      <c r="R94" s="250">
        <v>0</v>
      </c>
      <c r="S94" s="250">
        <v>395</v>
      </c>
      <c r="T94" s="250">
        <v>165.6</v>
      </c>
      <c r="U94" s="250">
        <v>0</v>
      </c>
      <c r="V94" s="249">
        <v>541.54559999999992</v>
      </c>
      <c r="W94" s="249">
        <v>595.5</v>
      </c>
      <c r="X94" s="249">
        <v>1475.5</v>
      </c>
      <c r="Y94" s="251">
        <v>560.6</v>
      </c>
    </row>
    <row r="95" spans="1:25" x14ac:dyDescent="0.2">
      <c r="A95" s="248">
        <v>44320.75</v>
      </c>
      <c r="B95" s="249">
        <v>0</v>
      </c>
      <c r="C95" s="250">
        <v>0</v>
      </c>
      <c r="D95" s="250">
        <v>394.72</v>
      </c>
      <c r="E95" s="250">
        <v>165.2784</v>
      </c>
      <c r="F95" s="250">
        <v>0</v>
      </c>
      <c r="G95" s="249">
        <v>0</v>
      </c>
      <c r="H95" s="250">
        <v>0</v>
      </c>
      <c r="I95" s="250">
        <v>397.5</v>
      </c>
      <c r="J95" s="250">
        <v>198</v>
      </c>
      <c r="K95" s="250">
        <v>0</v>
      </c>
      <c r="L95" s="249">
        <v>295</v>
      </c>
      <c r="M95" s="250">
        <v>387</v>
      </c>
      <c r="N95" s="250">
        <v>397.5</v>
      </c>
      <c r="O95" s="250">
        <v>198</v>
      </c>
      <c r="P95" s="250">
        <v>198</v>
      </c>
      <c r="Q95" s="249">
        <v>0</v>
      </c>
      <c r="R95" s="250">
        <v>0</v>
      </c>
      <c r="S95" s="250">
        <v>395.5</v>
      </c>
      <c r="T95" s="250">
        <v>188.7</v>
      </c>
      <c r="U95" s="250">
        <v>0</v>
      </c>
      <c r="V95" s="249">
        <v>559.99840000000006</v>
      </c>
      <c r="W95" s="249">
        <v>595.5</v>
      </c>
      <c r="X95" s="249">
        <v>1475.5</v>
      </c>
      <c r="Y95" s="251">
        <v>584.20000000000005</v>
      </c>
    </row>
    <row r="96" spans="1:25" x14ac:dyDescent="0.2">
      <c r="A96" s="248">
        <v>44320.791666666664</v>
      </c>
      <c r="B96" s="249">
        <v>0</v>
      </c>
      <c r="C96" s="250">
        <v>0</v>
      </c>
      <c r="D96" s="250">
        <v>388.06400000000002</v>
      </c>
      <c r="E96" s="250">
        <v>144.57599999999999</v>
      </c>
      <c r="F96" s="250">
        <v>0</v>
      </c>
      <c r="G96" s="249">
        <v>0</v>
      </c>
      <c r="H96" s="250">
        <v>0</v>
      </c>
      <c r="I96" s="250">
        <v>397.5</v>
      </c>
      <c r="J96" s="250">
        <v>198</v>
      </c>
      <c r="K96" s="250">
        <v>0</v>
      </c>
      <c r="L96" s="249">
        <v>295</v>
      </c>
      <c r="M96" s="250">
        <v>387</v>
      </c>
      <c r="N96" s="250">
        <v>397.5</v>
      </c>
      <c r="O96" s="250">
        <v>198</v>
      </c>
      <c r="P96" s="250">
        <v>198</v>
      </c>
      <c r="Q96" s="249">
        <v>0</v>
      </c>
      <c r="R96" s="250">
        <v>0</v>
      </c>
      <c r="S96" s="250">
        <v>395.5</v>
      </c>
      <c r="T96" s="250">
        <v>198</v>
      </c>
      <c r="U96" s="250">
        <v>0</v>
      </c>
      <c r="V96" s="249">
        <v>532.64</v>
      </c>
      <c r="W96" s="249">
        <v>595.5</v>
      </c>
      <c r="X96" s="249">
        <v>1475.5</v>
      </c>
      <c r="Y96" s="251">
        <v>593.5</v>
      </c>
    </row>
    <row r="97" spans="1:25" x14ac:dyDescent="0.2">
      <c r="A97" s="248">
        <v>44320.833333333336</v>
      </c>
      <c r="B97" s="249">
        <v>0</v>
      </c>
      <c r="C97" s="250">
        <v>0</v>
      </c>
      <c r="D97" s="250">
        <v>361.72800000000001</v>
      </c>
      <c r="E97" s="250">
        <v>112.8528</v>
      </c>
      <c r="F97" s="250">
        <v>0</v>
      </c>
      <c r="G97" s="249">
        <v>0</v>
      </c>
      <c r="H97" s="250">
        <v>0</v>
      </c>
      <c r="I97" s="250">
        <v>397.5</v>
      </c>
      <c r="J97" s="250">
        <v>198</v>
      </c>
      <c r="K97" s="250">
        <v>0</v>
      </c>
      <c r="L97" s="249">
        <v>295</v>
      </c>
      <c r="M97" s="250">
        <v>387</v>
      </c>
      <c r="N97" s="250">
        <v>397.5</v>
      </c>
      <c r="O97" s="250">
        <v>198</v>
      </c>
      <c r="P97" s="250">
        <v>198</v>
      </c>
      <c r="Q97" s="249">
        <v>0</v>
      </c>
      <c r="R97" s="250">
        <v>0</v>
      </c>
      <c r="S97" s="250">
        <v>395</v>
      </c>
      <c r="T97" s="250">
        <v>198</v>
      </c>
      <c r="U97" s="250">
        <v>0</v>
      </c>
      <c r="V97" s="249">
        <v>474.58080000000001</v>
      </c>
      <c r="W97" s="249">
        <v>595.5</v>
      </c>
      <c r="X97" s="249">
        <v>1475.5</v>
      </c>
      <c r="Y97" s="251">
        <v>593</v>
      </c>
    </row>
    <row r="98" spans="1:25" x14ac:dyDescent="0.2">
      <c r="A98" s="248">
        <v>44320.875</v>
      </c>
      <c r="B98" s="249">
        <v>0</v>
      </c>
      <c r="C98" s="250">
        <v>0</v>
      </c>
      <c r="D98" s="250">
        <v>371.96800000000002</v>
      </c>
      <c r="E98" s="250">
        <v>93.2256</v>
      </c>
      <c r="F98" s="250">
        <v>0</v>
      </c>
      <c r="G98" s="249">
        <v>0</v>
      </c>
      <c r="H98" s="250">
        <v>0</v>
      </c>
      <c r="I98" s="250">
        <v>397.5</v>
      </c>
      <c r="J98" s="250">
        <v>198</v>
      </c>
      <c r="K98" s="250">
        <v>0</v>
      </c>
      <c r="L98" s="249">
        <v>295</v>
      </c>
      <c r="M98" s="250">
        <v>387</v>
      </c>
      <c r="N98" s="250">
        <v>397.5</v>
      </c>
      <c r="O98" s="250">
        <v>198</v>
      </c>
      <c r="P98" s="250">
        <v>198</v>
      </c>
      <c r="Q98" s="249">
        <v>0</v>
      </c>
      <c r="R98" s="250">
        <v>0</v>
      </c>
      <c r="S98" s="250">
        <v>395</v>
      </c>
      <c r="T98" s="250">
        <v>198</v>
      </c>
      <c r="U98" s="250">
        <v>0</v>
      </c>
      <c r="V98" s="249">
        <v>465.1936</v>
      </c>
      <c r="W98" s="249">
        <v>595.5</v>
      </c>
      <c r="X98" s="249">
        <v>1475.5</v>
      </c>
      <c r="Y98" s="251">
        <v>593</v>
      </c>
    </row>
    <row r="99" spans="1:25" x14ac:dyDescent="0.2">
      <c r="A99" s="248">
        <v>44320.916666666664</v>
      </c>
      <c r="B99" s="249">
        <v>0</v>
      </c>
      <c r="C99" s="250">
        <v>0</v>
      </c>
      <c r="D99" s="250">
        <v>364.86399999999998</v>
      </c>
      <c r="E99" s="250">
        <v>106.94880000000001</v>
      </c>
      <c r="F99" s="250">
        <v>0</v>
      </c>
      <c r="G99" s="249">
        <v>0</v>
      </c>
      <c r="H99" s="250">
        <v>0</v>
      </c>
      <c r="I99" s="250">
        <v>397.5</v>
      </c>
      <c r="J99" s="250">
        <v>198</v>
      </c>
      <c r="K99" s="250">
        <v>0</v>
      </c>
      <c r="L99" s="249">
        <v>295</v>
      </c>
      <c r="M99" s="250">
        <v>387</v>
      </c>
      <c r="N99" s="250">
        <v>397.5</v>
      </c>
      <c r="O99" s="250">
        <v>198</v>
      </c>
      <c r="P99" s="250">
        <v>198</v>
      </c>
      <c r="Q99" s="249">
        <v>0</v>
      </c>
      <c r="R99" s="250">
        <v>0</v>
      </c>
      <c r="S99" s="250">
        <v>395</v>
      </c>
      <c r="T99" s="250">
        <v>198</v>
      </c>
      <c r="U99" s="250">
        <v>0</v>
      </c>
      <c r="V99" s="249">
        <v>471.81279999999998</v>
      </c>
      <c r="W99" s="249">
        <v>595.5</v>
      </c>
      <c r="X99" s="249">
        <v>1475.5</v>
      </c>
      <c r="Y99" s="251">
        <v>593</v>
      </c>
    </row>
    <row r="100" spans="1:25" x14ac:dyDescent="0.2">
      <c r="A100" s="248">
        <v>44320.958333333336</v>
      </c>
      <c r="B100" s="249">
        <v>0</v>
      </c>
      <c r="C100" s="250">
        <v>0</v>
      </c>
      <c r="D100" s="250">
        <v>360.03199999999998</v>
      </c>
      <c r="E100" s="250">
        <v>102.5472</v>
      </c>
      <c r="F100" s="250">
        <v>0</v>
      </c>
      <c r="G100" s="249">
        <v>0</v>
      </c>
      <c r="H100" s="250">
        <v>0</v>
      </c>
      <c r="I100" s="250">
        <v>397.5</v>
      </c>
      <c r="J100" s="250">
        <v>198</v>
      </c>
      <c r="K100" s="250">
        <v>0</v>
      </c>
      <c r="L100" s="249">
        <v>295</v>
      </c>
      <c r="M100" s="250">
        <v>387</v>
      </c>
      <c r="N100" s="250">
        <v>397.5</v>
      </c>
      <c r="O100" s="250">
        <v>198</v>
      </c>
      <c r="P100" s="250">
        <v>198</v>
      </c>
      <c r="Q100" s="249">
        <v>0</v>
      </c>
      <c r="R100" s="250">
        <v>0</v>
      </c>
      <c r="S100" s="250">
        <v>395</v>
      </c>
      <c r="T100" s="250">
        <v>198</v>
      </c>
      <c r="U100" s="250">
        <v>0</v>
      </c>
      <c r="V100" s="249">
        <v>462.57920000000001</v>
      </c>
      <c r="W100" s="249">
        <v>595.5</v>
      </c>
      <c r="X100" s="249">
        <v>1475.5</v>
      </c>
      <c r="Y100" s="251">
        <v>593</v>
      </c>
    </row>
    <row r="101" spans="1:25" x14ac:dyDescent="0.2">
      <c r="A101" s="248">
        <v>44321</v>
      </c>
      <c r="B101" s="249">
        <v>0</v>
      </c>
      <c r="C101" s="250">
        <v>0</v>
      </c>
      <c r="D101" s="250">
        <v>321.60000000000002</v>
      </c>
      <c r="E101" s="250">
        <v>94.012799999999999</v>
      </c>
      <c r="F101" s="250">
        <v>0</v>
      </c>
      <c r="G101" s="249">
        <v>0</v>
      </c>
      <c r="H101" s="250">
        <v>0</v>
      </c>
      <c r="I101" s="250">
        <v>397.5</v>
      </c>
      <c r="J101" s="250">
        <v>198</v>
      </c>
      <c r="K101" s="250">
        <v>0</v>
      </c>
      <c r="L101" s="249">
        <v>295</v>
      </c>
      <c r="M101" s="250">
        <v>387</v>
      </c>
      <c r="N101" s="250">
        <v>397.5</v>
      </c>
      <c r="O101" s="250">
        <v>198</v>
      </c>
      <c r="P101" s="250">
        <v>198</v>
      </c>
      <c r="Q101" s="249">
        <v>0</v>
      </c>
      <c r="R101" s="250">
        <v>0</v>
      </c>
      <c r="S101" s="250">
        <v>395</v>
      </c>
      <c r="T101" s="250">
        <v>198</v>
      </c>
      <c r="U101" s="250">
        <v>0</v>
      </c>
      <c r="V101" s="249">
        <v>415.61279999999999</v>
      </c>
      <c r="W101" s="249">
        <v>595.5</v>
      </c>
      <c r="X101" s="249">
        <v>1475.5</v>
      </c>
      <c r="Y101" s="251">
        <v>593</v>
      </c>
    </row>
    <row r="102" spans="1:25" x14ac:dyDescent="0.2">
      <c r="A102" s="248">
        <v>44321.041666666664</v>
      </c>
      <c r="B102" s="249">
        <v>0</v>
      </c>
      <c r="C102" s="250">
        <v>0</v>
      </c>
      <c r="D102" s="250">
        <v>308.928</v>
      </c>
      <c r="E102" s="250">
        <v>79.876800000000003</v>
      </c>
      <c r="F102" s="250">
        <v>0</v>
      </c>
      <c r="G102" s="249">
        <v>0</v>
      </c>
      <c r="H102" s="250">
        <v>0</v>
      </c>
      <c r="I102" s="250">
        <v>397.5</v>
      </c>
      <c r="J102" s="250">
        <v>198</v>
      </c>
      <c r="K102" s="250">
        <v>0</v>
      </c>
      <c r="L102" s="249">
        <v>295</v>
      </c>
      <c r="M102" s="250">
        <v>387</v>
      </c>
      <c r="N102" s="250">
        <v>397.5</v>
      </c>
      <c r="O102" s="250">
        <v>198</v>
      </c>
      <c r="P102" s="250">
        <v>198</v>
      </c>
      <c r="Q102" s="249">
        <v>0</v>
      </c>
      <c r="R102" s="250">
        <v>0</v>
      </c>
      <c r="S102" s="250">
        <v>395</v>
      </c>
      <c r="T102" s="250">
        <v>198</v>
      </c>
      <c r="U102" s="250">
        <v>0</v>
      </c>
      <c r="V102" s="249">
        <v>388.8048</v>
      </c>
      <c r="W102" s="249">
        <v>595.5</v>
      </c>
      <c r="X102" s="249">
        <v>1475.5</v>
      </c>
      <c r="Y102" s="251">
        <v>593</v>
      </c>
    </row>
    <row r="103" spans="1:25" x14ac:dyDescent="0.2">
      <c r="A103" s="248">
        <v>44321.083333333336</v>
      </c>
      <c r="B103" s="249">
        <v>0</v>
      </c>
      <c r="C103" s="250">
        <v>0</v>
      </c>
      <c r="D103" s="250">
        <v>284.12799999999999</v>
      </c>
      <c r="E103" s="250">
        <v>75.873599999999996</v>
      </c>
      <c r="F103" s="250">
        <v>0</v>
      </c>
      <c r="G103" s="249">
        <v>0</v>
      </c>
      <c r="H103" s="250">
        <v>0</v>
      </c>
      <c r="I103" s="250">
        <v>397.5</v>
      </c>
      <c r="J103" s="250">
        <v>198</v>
      </c>
      <c r="K103" s="250">
        <v>0</v>
      </c>
      <c r="L103" s="249">
        <v>295</v>
      </c>
      <c r="M103" s="250">
        <v>387</v>
      </c>
      <c r="N103" s="250">
        <v>397.5</v>
      </c>
      <c r="O103" s="250">
        <v>198</v>
      </c>
      <c r="P103" s="250">
        <v>198</v>
      </c>
      <c r="Q103" s="249">
        <v>0</v>
      </c>
      <c r="R103" s="250">
        <v>0</v>
      </c>
      <c r="S103" s="250">
        <v>395</v>
      </c>
      <c r="T103" s="250">
        <v>198</v>
      </c>
      <c r="U103" s="250">
        <v>0</v>
      </c>
      <c r="V103" s="249">
        <v>360.0016</v>
      </c>
      <c r="W103" s="249">
        <v>595.5</v>
      </c>
      <c r="X103" s="249">
        <v>1475.5</v>
      </c>
      <c r="Y103" s="251">
        <v>593</v>
      </c>
    </row>
    <row r="104" spans="1:25" x14ac:dyDescent="0.2">
      <c r="A104" s="248">
        <v>44321.125</v>
      </c>
      <c r="B104" s="249">
        <v>0</v>
      </c>
      <c r="C104" s="250">
        <v>0</v>
      </c>
      <c r="D104" s="250">
        <v>254.52799999999999</v>
      </c>
      <c r="E104" s="250">
        <v>75.9024</v>
      </c>
      <c r="F104" s="250">
        <v>0</v>
      </c>
      <c r="G104" s="249">
        <v>0</v>
      </c>
      <c r="H104" s="250">
        <v>0</v>
      </c>
      <c r="I104" s="250">
        <v>397.5</v>
      </c>
      <c r="J104" s="250">
        <v>198</v>
      </c>
      <c r="K104" s="250">
        <v>0</v>
      </c>
      <c r="L104" s="249">
        <v>295</v>
      </c>
      <c r="M104" s="250">
        <v>387</v>
      </c>
      <c r="N104" s="250">
        <v>397.5</v>
      </c>
      <c r="O104" s="250">
        <v>198</v>
      </c>
      <c r="P104" s="250">
        <v>198</v>
      </c>
      <c r="Q104" s="249">
        <v>0</v>
      </c>
      <c r="R104" s="250">
        <v>0</v>
      </c>
      <c r="S104" s="250">
        <v>395</v>
      </c>
      <c r="T104" s="250">
        <v>198</v>
      </c>
      <c r="U104" s="250">
        <v>0</v>
      </c>
      <c r="V104" s="249">
        <v>330.43039999999996</v>
      </c>
      <c r="W104" s="249">
        <v>595.5</v>
      </c>
      <c r="X104" s="249">
        <v>1475.5</v>
      </c>
      <c r="Y104" s="251">
        <v>593</v>
      </c>
    </row>
    <row r="105" spans="1:25" x14ac:dyDescent="0.2">
      <c r="A105" s="248">
        <v>44321.166666666664</v>
      </c>
      <c r="B105" s="249">
        <v>0</v>
      </c>
      <c r="C105" s="250">
        <v>0</v>
      </c>
      <c r="D105" s="250">
        <v>234.27199999999999</v>
      </c>
      <c r="E105" s="250">
        <v>75.916799999999995</v>
      </c>
      <c r="F105" s="250">
        <v>0</v>
      </c>
      <c r="G105" s="249">
        <v>0</v>
      </c>
      <c r="H105" s="250">
        <v>0</v>
      </c>
      <c r="I105" s="250">
        <v>397.5</v>
      </c>
      <c r="J105" s="250">
        <v>198</v>
      </c>
      <c r="K105" s="250">
        <v>0</v>
      </c>
      <c r="L105" s="249">
        <v>295</v>
      </c>
      <c r="M105" s="250">
        <v>387</v>
      </c>
      <c r="N105" s="250">
        <v>397.5</v>
      </c>
      <c r="O105" s="250">
        <v>198</v>
      </c>
      <c r="P105" s="250">
        <v>198</v>
      </c>
      <c r="Q105" s="249">
        <v>0</v>
      </c>
      <c r="R105" s="250">
        <v>0</v>
      </c>
      <c r="S105" s="250">
        <v>395</v>
      </c>
      <c r="T105" s="250">
        <v>198</v>
      </c>
      <c r="U105" s="250">
        <v>0</v>
      </c>
      <c r="V105" s="249">
        <v>310.18880000000001</v>
      </c>
      <c r="W105" s="249">
        <v>595.5</v>
      </c>
      <c r="X105" s="249">
        <v>1475.5</v>
      </c>
      <c r="Y105" s="251">
        <v>593</v>
      </c>
    </row>
    <row r="106" spans="1:25" x14ac:dyDescent="0.2">
      <c r="A106" s="248">
        <v>44321.208333333336</v>
      </c>
      <c r="B106" s="249">
        <v>0</v>
      </c>
      <c r="C106" s="250">
        <v>0</v>
      </c>
      <c r="D106" s="250">
        <v>208.38399999999999</v>
      </c>
      <c r="E106" s="250">
        <v>75.883200000000002</v>
      </c>
      <c r="F106" s="250">
        <v>0</v>
      </c>
      <c r="G106" s="249">
        <v>0</v>
      </c>
      <c r="H106" s="250">
        <v>0</v>
      </c>
      <c r="I106" s="250">
        <v>312.5</v>
      </c>
      <c r="J106" s="250">
        <v>198</v>
      </c>
      <c r="K106" s="250">
        <v>0</v>
      </c>
      <c r="L106" s="249">
        <v>295</v>
      </c>
      <c r="M106" s="250">
        <v>387</v>
      </c>
      <c r="N106" s="250">
        <v>397.5</v>
      </c>
      <c r="O106" s="250">
        <v>198</v>
      </c>
      <c r="P106" s="250">
        <v>198</v>
      </c>
      <c r="Q106" s="249">
        <v>0</v>
      </c>
      <c r="R106" s="250">
        <v>0</v>
      </c>
      <c r="S106" s="250">
        <v>311</v>
      </c>
      <c r="T106" s="250">
        <v>198</v>
      </c>
      <c r="U106" s="250">
        <v>0</v>
      </c>
      <c r="V106" s="249">
        <v>284.2672</v>
      </c>
      <c r="W106" s="249">
        <v>510.5</v>
      </c>
      <c r="X106" s="249">
        <v>1475.5</v>
      </c>
      <c r="Y106" s="251">
        <v>509</v>
      </c>
    </row>
    <row r="107" spans="1:25" x14ac:dyDescent="0.2">
      <c r="A107" s="248">
        <v>44321.25</v>
      </c>
      <c r="B107" s="249">
        <v>0</v>
      </c>
      <c r="C107" s="250">
        <v>0</v>
      </c>
      <c r="D107" s="250">
        <v>212.22399999999999</v>
      </c>
      <c r="E107" s="250">
        <v>75.768000000000001</v>
      </c>
      <c r="F107" s="250">
        <v>0</v>
      </c>
      <c r="G107" s="249">
        <v>0</v>
      </c>
      <c r="H107" s="250">
        <v>0</v>
      </c>
      <c r="I107" s="250">
        <v>397.5</v>
      </c>
      <c r="J107" s="250">
        <v>198</v>
      </c>
      <c r="K107" s="250">
        <v>0</v>
      </c>
      <c r="L107" s="249">
        <v>295</v>
      </c>
      <c r="M107" s="250">
        <v>387</v>
      </c>
      <c r="N107" s="250">
        <v>397.5</v>
      </c>
      <c r="O107" s="250">
        <v>198</v>
      </c>
      <c r="P107" s="250">
        <v>198</v>
      </c>
      <c r="Q107" s="249">
        <v>0</v>
      </c>
      <c r="R107" s="250">
        <v>0</v>
      </c>
      <c r="S107" s="250">
        <v>395</v>
      </c>
      <c r="T107" s="250">
        <v>198</v>
      </c>
      <c r="U107" s="250">
        <v>0</v>
      </c>
      <c r="V107" s="249">
        <v>287.99199999999996</v>
      </c>
      <c r="W107" s="249">
        <v>595.5</v>
      </c>
      <c r="X107" s="249">
        <v>1475.5</v>
      </c>
      <c r="Y107" s="251">
        <v>593</v>
      </c>
    </row>
    <row r="108" spans="1:25" x14ac:dyDescent="0.2">
      <c r="A108" s="248">
        <v>44321.291666666664</v>
      </c>
      <c r="B108" s="249">
        <v>0</v>
      </c>
      <c r="C108" s="250">
        <v>0</v>
      </c>
      <c r="D108" s="250">
        <v>221.34399999999999</v>
      </c>
      <c r="E108" s="250">
        <v>98.059200000000004</v>
      </c>
      <c r="F108" s="250">
        <v>0</v>
      </c>
      <c r="G108" s="249">
        <v>0</v>
      </c>
      <c r="H108" s="250">
        <v>0</v>
      </c>
      <c r="I108" s="250">
        <v>397.5</v>
      </c>
      <c r="J108" s="250">
        <v>198</v>
      </c>
      <c r="K108" s="250">
        <v>0</v>
      </c>
      <c r="L108" s="249">
        <v>295</v>
      </c>
      <c r="M108" s="250">
        <v>387</v>
      </c>
      <c r="N108" s="250">
        <v>397.5</v>
      </c>
      <c r="O108" s="250">
        <v>198</v>
      </c>
      <c r="P108" s="250">
        <v>198</v>
      </c>
      <c r="Q108" s="249">
        <v>0</v>
      </c>
      <c r="R108" s="250">
        <v>0</v>
      </c>
      <c r="S108" s="250">
        <v>395</v>
      </c>
      <c r="T108" s="250">
        <v>198</v>
      </c>
      <c r="U108" s="250">
        <v>0</v>
      </c>
      <c r="V108" s="249">
        <v>319.40319999999997</v>
      </c>
      <c r="W108" s="249">
        <v>595.5</v>
      </c>
      <c r="X108" s="249">
        <v>1475.5</v>
      </c>
      <c r="Y108" s="251">
        <v>593</v>
      </c>
    </row>
    <row r="109" spans="1:25" x14ac:dyDescent="0.2">
      <c r="A109" s="248">
        <v>44321.333333333336</v>
      </c>
      <c r="B109" s="249">
        <v>0</v>
      </c>
      <c r="C109" s="250">
        <v>0</v>
      </c>
      <c r="D109" s="250">
        <v>255.45599999999999</v>
      </c>
      <c r="E109" s="250">
        <v>132.2784</v>
      </c>
      <c r="F109" s="250">
        <v>0</v>
      </c>
      <c r="G109" s="249">
        <v>0</v>
      </c>
      <c r="H109" s="250">
        <v>0</v>
      </c>
      <c r="I109" s="250">
        <v>397.5</v>
      </c>
      <c r="J109" s="250">
        <v>198</v>
      </c>
      <c r="K109" s="250">
        <v>0</v>
      </c>
      <c r="L109" s="249">
        <v>295</v>
      </c>
      <c r="M109" s="250">
        <v>387</v>
      </c>
      <c r="N109" s="250">
        <v>397.5</v>
      </c>
      <c r="O109" s="250">
        <v>198</v>
      </c>
      <c r="P109" s="250">
        <v>198</v>
      </c>
      <c r="Q109" s="249">
        <v>0</v>
      </c>
      <c r="R109" s="250">
        <v>0</v>
      </c>
      <c r="S109" s="250">
        <v>395</v>
      </c>
      <c r="T109" s="250">
        <v>198</v>
      </c>
      <c r="U109" s="250">
        <v>0</v>
      </c>
      <c r="V109" s="249">
        <v>387.73439999999999</v>
      </c>
      <c r="W109" s="249">
        <v>595.5</v>
      </c>
      <c r="X109" s="249">
        <v>1475.5</v>
      </c>
      <c r="Y109" s="251">
        <v>593</v>
      </c>
    </row>
    <row r="110" spans="1:25" x14ac:dyDescent="0.2">
      <c r="A110" s="248">
        <v>44321.375</v>
      </c>
      <c r="B110" s="249">
        <v>0</v>
      </c>
      <c r="C110" s="250">
        <v>0</v>
      </c>
      <c r="D110" s="250">
        <v>310.52800000000002</v>
      </c>
      <c r="E110" s="250">
        <v>168.12960000000001</v>
      </c>
      <c r="F110" s="250">
        <v>0</v>
      </c>
      <c r="G110" s="249">
        <v>0</v>
      </c>
      <c r="H110" s="250">
        <v>0</v>
      </c>
      <c r="I110" s="250">
        <v>397.5</v>
      </c>
      <c r="J110" s="250">
        <v>198</v>
      </c>
      <c r="K110" s="250">
        <v>0</v>
      </c>
      <c r="L110" s="249">
        <v>295</v>
      </c>
      <c r="M110" s="250">
        <v>387</v>
      </c>
      <c r="N110" s="250">
        <v>397.5</v>
      </c>
      <c r="O110" s="250">
        <v>198</v>
      </c>
      <c r="P110" s="250">
        <v>198</v>
      </c>
      <c r="Q110" s="249">
        <v>0</v>
      </c>
      <c r="R110" s="250">
        <v>0</v>
      </c>
      <c r="S110" s="250">
        <v>395</v>
      </c>
      <c r="T110" s="250">
        <v>198</v>
      </c>
      <c r="U110" s="250">
        <v>0</v>
      </c>
      <c r="V110" s="249">
        <v>478.6576</v>
      </c>
      <c r="W110" s="249">
        <v>595.5</v>
      </c>
      <c r="X110" s="249">
        <v>1475.5</v>
      </c>
      <c r="Y110" s="251">
        <v>593</v>
      </c>
    </row>
    <row r="111" spans="1:25" x14ac:dyDescent="0.2">
      <c r="A111" s="248">
        <v>44321.416666666664</v>
      </c>
      <c r="B111" s="249">
        <v>0</v>
      </c>
      <c r="C111" s="250">
        <v>0</v>
      </c>
      <c r="D111" s="250">
        <v>333.08800000000002</v>
      </c>
      <c r="E111" s="250">
        <v>165.072</v>
      </c>
      <c r="F111" s="250">
        <v>0</v>
      </c>
      <c r="G111" s="249">
        <v>0</v>
      </c>
      <c r="H111" s="250">
        <v>0</v>
      </c>
      <c r="I111" s="250">
        <v>397.5</v>
      </c>
      <c r="J111" s="250">
        <v>198</v>
      </c>
      <c r="K111" s="250">
        <v>0</v>
      </c>
      <c r="L111" s="249">
        <v>295</v>
      </c>
      <c r="M111" s="250">
        <v>387</v>
      </c>
      <c r="N111" s="250">
        <v>397.5</v>
      </c>
      <c r="O111" s="250">
        <v>198</v>
      </c>
      <c r="P111" s="250">
        <v>198</v>
      </c>
      <c r="Q111" s="249">
        <v>0</v>
      </c>
      <c r="R111" s="250">
        <v>0</v>
      </c>
      <c r="S111" s="250">
        <v>395</v>
      </c>
      <c r="T111" s="250">
        <v>166.2</v>
      </c>
      <c r="U111" s="250">
        <v>0</v>
      </c>
      <c r="V111" s="249">
        <v>498.16</v>
      </c>
      <c r="W111" s="249">
        <v>595.5</v>
      </c>
      <c r="X111" s="249">
        <v>1475.5</v>
      </c>
      <c r="Y111" s="251">
        <v>561.20000000000005</v>
      </c>
    </row>
    <row r="112" spans="1:25" x14ac:dyDescent="0.2">
      <c r="A112" s="248">
        <v>44321.458333333336</v>
      </c>
      <c r="B112" s="249">
        <v>0</v>
      </c>
      <c r="C112" s="250">
        <v>0</v>
      </c>
      <c r="D112" s="250">
        <v>292.512</v>
      </c>
      <c r="E112" s="250">
        <v>164.8656</v>
      </c>
      <c r="F112" s="250">
        <v>0</v>
      </c>
      <c r="G112" s="249">
        <v>0</v>
      </c>
      <c r="H112" s="250">
        <v>0</v>
      </c>
      <c r="I112" s="250">
        <v>397.5</v>
      </c>
      <c r="J112" s="250">
        <v>198</v>
      </c>
      <c r="K112" s="250">
        <v>0</v>
      </c>
      <c r="L112" s="249">
        <v>295</v>
      </c>
      <c r="M112" s="250">
        <v>387</v>
      </c>
      <c r="N112" s="250">
        <v>397.5</v>
      </c>
      <c r="O112" s="250">
        <v>198</v>
      </c>
      <c r="P112" s="250">
        <v>198</v>
      </c>
      <c r="Q112" s="249">
        <v>0</v>
      </c>
      <c r="R112" s="250">
        <v>0</v>
      </c>
      <c r="S112" s="250">
        <v>395</v>
      </c>
      <c r="T112" s="250">
        <v>165.15</v>
      </c>
      <c r="U112" s="250">
        <v>0</v>
      </c>
      <c r="V112" s="249">
        <v>457.37760000000003</v>
      </c>
      <c r="W112" s="249">
        <v>595.5</v>
      </c>
      <c r="X112" s="249">
        <v>1475.5</v>
      </c>
      <c r="Y112" s="251">
        <v>560.15</v>
      </c>
    </row>
    <row r="113" spans="1:25" x14ac:dyDescent="0.2">
      <c r="A113" s="248">
        <v>44321.5</v>
      </c>
      <c r="B113" s="249">
        <v>0</v>
      </c>
      <c r="C113" s="250">
        <v>0</v>
      </c>
      <c r="D113" s="250">
        <v>276.096</v>
      </c>
      <c r="E113" s="250">
        <v>165.03360000000001</v>
      </c>
      <c r="F113" s="250">
        <v>0</v>
      </c>
      <c r="G113" s="249">
        <v>0</v>
      </c>
      <c r="H113" s="250">
        <v>0</v>
      </c>
      <c r="I113" s="250">
        <v>397.5</v>
      </c>
      <c r="J113" s="250">
        <v>198</v>
      </c>
      <c r="K113" s="250">
        <v>0</v>
      </c>
      <c r="L113" s="249">
        <v>295</v>
      </c>
      <c r="M113" s="250">
        <v>387</v>
      </c>
      <c r="N113" s="250">
        <v>397.5</v>
      </c>
      <c r="O113" s="250">
        <v>198</v>
      </c>
      <c r="P113" s="250">
        <v>198</v>
      </c>
      <c r="Q113" s="249">
        <v>0</v>
      </c>
      <c r="R113" s="250">
        <v>0</v>
      </c>
      <c r="S113" s="250">
        <v>395</v>
      </c>
      <c r="T113" s="250">
        <v>165.15</v>
      </c>
      <c r="U113" s="250">
        <v>0</v>
      </c>
      <c r="V113" s="249">
        <v>441.12959999999998</v>
      </c>
      <c r="W113" s="249">
        <v>595.5</v>
      </c>
      <c r="X113" s="249">
        <v>1475.5</v>
      </c>
      <c r="Y113" s="251">
        <v>560.15</v>
      </c>
    </row>
    <row r="114" spans="1:25" x14ac:dyDescent="0.2">
      <c r="A114" s="248">
        <v>44321.541666666664</v>
      </c>
      <c r="B114" s="249">
        <v>0</v>
      </c>
      <c r="C114" s="250">
        <v>0</v>
      </c>
      <c r="D114" s="250">
        <v>320.44799999999998</v>
      </c>
      <c r="E114" s="250">
        <v>164.86080000000001</v>
      </c>
      <c r="F114" s="250">
        <v>0</v>
      </c>
      <c r="G114" s="249">
        <v>0</v>
      </c>
      <c r="H114" s="250">
        <v>0</v>
      </c>
      <c r="I114" s="250">
        <v>397.5</v>
      </c>
      <c r="J114" s="250">
        <v>198</v>
      </c>
      <c r="K114" s="250">
        <v>0</v>
      </c>
      <c r="L114" s="249">
        <v>295</v>
      </c>
      <c r="M114" s="250">
        <v>387</v>
      </c>
      <c r="N114" s="250">
        <v>397.5</v>
      </c>
      <c r="O114" s="250">
        <v>198</v>
      </c>
      <c r="P114" s="250">
        <v>198</v>
      </c>
      <c r="Q114" s="249">
        <v>0</v>
      </c>
      <c r="R114" s="250">
        <v>0</v>
      </c>
      <c r="S114" s="250">
        <v>395</v>
      </c>
      <c r="T114" s="250">
        <v>165.15</v>
      </c>
      <c r="U114" s="250">
        <v>0</v>
      </c>
      <c r="V114" s="249">
        <v>485.30880000000002</v>
      </c>
      <c r="W114" s="249">
        <v>595.5</v>
      </c>
      <c r="X114" s="249">
        <v>1475.5</v>
      </c>
      <c r="Y114" s="251">
        <v>560.15</v>
      </c>
    </row>
    <row r="115" spans="1:25" x14ac:dyDescent="0.2">
      <c r="A115" s="248">
        <v>44321.583333333336</v>
      </c>
      <c r="B115" s="249">
        <v>0</v>
      </c>
      <c r="C115" s="250">
        <v>0</v>
      </c>
      <c r="D115" s="250">
        <v>335.45600000000002</v>
      </c>
      <c r="E115" s="250">
        <v>164.72640000000001</v>
      </c>
      <c r="F115" s="250">
        <v>0</v>
      </c>
      <c r="G115" s="249">
        <v>0</v>
      </c>
      <c r="H115" s="250">
        <v>0</v>
      </c>
      <c r="I115" s="250">
        <v>397.5</v>
      </c>
      <c r="J115" s="250">
        <v>198</v>
      </c>
      <c r="K115" s="250">
        <v>0</v>
      </c>
      <c r="L115" s="249">
        <v>295</v>
      </c>
      <c r="M115" s="250">
        <v>387</v>
      </c>
      <c r="N115" s="250">
        <v>397.5</v>
      </c>
      <c r="O115" s="250">
        <v>198</v>
      </c>
      <c r="P115" s="250">
        <v>198</v>
      </c>
      <c r="Q115" s="249">
        <v>0</v>
      </c>
      <c r="R115" s="250">
        <v>0</v>
      </c>
      <c r="S115" s="250">
        <v>395</v>
      </c>
      <c r="T115" s="250">
        <v>165.15</v>
      </c>
      <c r="U115" s="250">
        <v>0</v>
      </c>
      <c r="V115" s="249">
        <v>500.18240000000003</v>
      </c>
      <c r="W115" s="249">
        <v>595.5</v>
      </c>
      <c r="X115" s="249">
        <v>1475.5</v>
      </c>
      <c r="Y115" s="251">
        <v>560.15</v>
      </c>
    </row>
    <row r="116" spans="1:25" x14ac:dyDescent="0.2">
      <c r="A116" s="248">
        <v>44321.625</v>
      </c>
      <c r="B116" s="249">
        <v>0</v>
      </c>
      <c r="C116" s="250">
        <v>0</v>
      </c>
      <c r="D116" s="250">
        <v>373.50400000000002</v>
      </c>
      <c r="E116" s="250">
        <v>164.78880000000001</v>
      </c>
      <c r="F116" s="250">
        <v>0</v>
      </c>
      <c r="G116" s="249">
        <v>0</v>
      </c>
      <c r="H116" s="250">
        <v>0</v>
      </c>
      <c r="I116" s="250">
        <v>397.5</v>
      </c>
      <c r="J116" s="250">
        <v>198</v>
      </c>
      <c r="K116" s="250">
        <v>0</v>
      </c>
      <c r="L116" s="249">
        <v>295</v>
      </c>
      <c r="M116" s="250">
        <v>387</v>
      </c>
      <c r="N116" s="250">
        <v>397.5</v>
      </c>
      <c r="O116" s="250">
        <v>198</v>
      </c>
      <c r="P116" s="250">
        <v>198</v>
      </c>
      <c r="Q116" s="249">
        <v>0</v>
      </c>
      <c r="R116" s="250">
        <v>0</v>
      </c>
      <c r="S116" s="250">
        <v>395</v>
      </c>
      <c r="T116" s="250">
        <v>165.15</v>
      </c>
      <c r="U116" s="250">
        <v>0</v>
      </c>
      <c r="V116" s="249">
        <v>538.29280000000006</v>
      </c>
      <c r="W116" s="249">
        <v>595.5</v>
      </c>
      <c r="X116" s="249">
        <v>1475.5</v>
      </c>
      <c r="Y116" s="251">
        <v>560.15</v>
      </c>
    </row>
    <row r="117" spans="1:25" x14ac:dyDescent="0.2">
      <c r="A117" s="248">
        <v>44321.666666666664</v>
      </c>
      <c r="B117" s="249">
        <v>0</v>
      </c>
      <c r="C117" s="250">
        <v>0</v>
      </c>
      <c r="D117" s="250">
        <v>367.29599999999999</v>
      </c>
      <c r="E117" s="250">
        <v>165.13919999999999</v>
      </c>
      <c r="F117" s="250">
        <v>0</v>
      </c>
      <c r="G117" s="249">
        <v>0</v>
      </c>
      <c r="H117" s="250">
        <v>0</v>
      </c>
      <c r="I117" s="250">
        <v>397.5</v>
      </c>
      <c r="J117" s="250">
        <v>198</v>
      </c>
      <c r="K117" s="250">
        <v>0</v>
      </c>
      <c r="L117" s="249">
        <v>295</v>
      </c>
      <c r="M117" s="250">
        <v>387</v>
      </c>
      <c r="N117" s="250">
        <v>397.5</v>
      </c>
      <c r="O117" s="250">
        <v>198</v>
      </c>
      <c r="P117" s="250">
        <v>198</v>
      </c>
      <c r="Q117" s="249">
        <v>0</v>
      </c>
      <c r="R117" s="250">
        <v>0</v>
      </c>
      <c r="S117" s="250">
        <v>395</v>
      </c>
      <c r="T117" s="250">
        <v>165.29999999999998</v>
      </c>
      <c r="U117" s="250">
        <v>0</v>
      </c>
      <c r="V117" s="249">
        <v>532.43520000000001</v>
      </c>
      <c r="W117" s="249">
        <v>595.5</v>
      </c>
      <c r="X117" s="249">
        <v>1475.5</v>
      </c>
      <c r="Y117" s="251">
        <v>560.29999999999995</v>
      </c>
    </row>
    <row r="118" spans="1:25" x14ac:dyDescent="0.2">
      <c r="A118" s="248">
        <v>44321.708333333336</v>
      </c>
      <c r="B118" s="249">
        <v>0</v>
      </c>
      <c r="C118" s="250">
        <v>0</v>
      </c>
      <c r="D118" s="250">
        <v>343.32799999999997</v>
      </c>
      <c r="E118" s="250">
        <v>164.8272</v>
      </c>
      <c r="F118" s="250">
        <v>0</v>
      </c>
      <c r="G118" s="249">
        <v>0</v>
      </c>
      <c r="H118" s="250">
        <v>0</v>
      </c>
      <c r="I118" s="250">
        <v>397.5</v>
      </c>
      <c r="J118" s="250">
        <v>198</v>
      </c>
      <c r="K118" s="250">
        <v>0</v>
      </c>
      <c r="L118" s="249">
        <v>295</v>
      </c>
      <c r="M118" s="250">
        <v>387</v>
      </c>
      <c r="N118" s="250">
        <v>397.5</v>
      </c>
      <c r="O118" s="250">
        <v>198</v>
      </c>
      <c r="P118" s="250">
        <v>198</v>
      </c>
      <c r="Q118" s="249">
        <v>0</v>
      </c>
      <c r="R118" s="250">
        <v>0</v>
      </c>
      <c r="S118" s="250">
        <v>395</v>
      </c>
      <c r="T118" s="250">
        <v>165.15</v>
      </c>
      <c r="U118" s="250">
        <v>0</v>
      </c>
      <c r="V118" s="249">
        <v>508.15519999999998</v>
      </c>
      <c r="W118" s="249">
        <v>595.5</v>
      </c>
      <c r="X118" s="249">
        <v>1475.5</v>
      </c>
      <c r="Y118" s="251">
        <v>560.15</v>
      </c>
    </row>
    <row r="119" spans="1:25" x14ac:dyDescent="0.2">
      <c r="A119" s="248">
        <v>44321.75</v>
      </c>
      <c r="B119" s="249">
        <v>0</v>
      </c>
      <c r="C119" s="250">
        <v>0</v>
      </c>
      <c r="D119" s="250">
        <v>316.03199999999998</v>
      </c>
      <c r="E119" s="250">
        <v>163.8768</v>
      </c>
      <c r="F119" s="250">
        <v>0</v>
      </c>
      <c r="G119" s="249">
        <v>0</v>
      </c>
      <c r="H119" s="250">
        <v>0</v>
      </c>
      <c r="I119" s="250">
        <v>397.5</v>
      </c>
      <c r="J119" s="250">
        <v>198</v>
      </c>
      <c r="K119" s="250">
        <v>0</v>
      </c>
      <c r="L119" s="249">
        <v>295</v>
      </c>
      <c r="M119" s="250">
        <v>387</v>
      </c>
      <c r="N119" s="250">
        <v>397.5</v>
      </c>
      <c r="O119" s="250">
        <v>198</v>
      </c>
      <c r="P119" s="250">
        <v>198</v>
      </c>
      <c r="Q119" s="249">
        <v>0</v>
      </c>
      <c r="R119" s="250">
        <v>0</v>
      </c>
      <c r="S119" s="250">
        <v>334</v>
      </c>
      <c r="T119" s="250">
        <v>177.6</v>
      </c>
      <c r="U119" s="250">
        <v>0</v>
      </c>
      <c r="V119" s="249">
        <v>479.90879999999999</v>
      </c>
      <c r="W119" s="249">
        <v>595.5</v>
      </c>
      <c r="X119" s="249">
        <v>1475.5</v>
      </c>
      <c r="Y119" s="251">
        <v>511.6</v>
      </c>
    </row>
    <row r="120" spans="1:25" x14ac:dyDescent="0.2">
      <c r="A120" s="248">
        <v>44321.791666666664</v>
      </c>
      <c r="B120" s="249">
        <v>0</v>
      </c>
      <c r="C120" s="250">
        <v>0</v>
      </c>
      <c r="D120" s="250">
        <v>318.30399999999997</v>
      </c>
      <c r="E120" s="250">
        <v>141.76320000000001</v>
      </c>
      <c r="F120" s="250">
        <v>0</v>
      </c>
      <c r="G120" s="249">
        <v>0</v>
      </c>
      <c r="H120" s="250">
        <v>0</v>
      </c>
      <c r="I120" s="250">
        <v>397.5</v>
      </c>
      <c r="J120" s="250">
        <v>198</v>
      </c>
      <c r="K120" s="250">
        <v>0</v>
      </c>
      <c r="L120" s="249">
        <v>295</v>
      </c>
      <c r="M120" s="250">
        <v>387</v>
      </c>
      <c r="N120" s="250">
        <v>397.5</v>
      </c>
      <c r="O120" s="250">
        <v>198</v>
      </c>
      <c r="P120" s="250">
        <v>198</v>
      </c>
      <c r="Q120" s="249">
        <v>0</v>
      </c>
      <c r="R120" s="250">
        <v>0</v>
      </c>
      <c r="S120" s="250">
        <v>351</v>
      </c>
      <c r="T120" s="250">
        <v>198</v>
      </c>
      <c r="U120" s="250">
        <v>0</v>
      </c>
      <c r="V120" s="249">
        <v>460.06719999999996</v>
      </c>
      <c r="W120" s="249">
        <v>595.5</v>
      </c>
      <c r="X120" s="249">
        <v>1475.5</v>
      </c>
      <c r="Y120" s="251">
        <v>549</v>
      </c>
    </row>
    <row r="121" spans="1:25" x14ac:dyDescent="0.2">
      <c r="A121" s="248">
        <v>44321.833333333336</v>
      </c>
      <c r="B121" s="249">
        <v>0</v>
      </c>
      <c r="C121" s="250">
        <v>0</v>
      </c>
      <c r="D121" s="250">
        <v>311.42399999999998</v>
      </c>
      <c r="E121" s="250">
        <v>119.71680000000001</v>
      </c>
      <c r="F121" s="250">
        <v>0</v>
      </c>
      <c r="G121" s="249">
        <v>0</v>
      </c>
      <c r="H121" s="250">
        <v>0</v>
      </c>
      <c r="I121" s="250">
        <v>397.5</v>
      </c>
      <c r="J121" s="250">
        <v>198</v>
      </c>
      <c r="K121" s="250">
        <v>0</v>
      </c>
      <c r="L121" s="249">
        <v>295</v>
      </c>
      <c r="M121" s="250">
        <v>387</v>
      </c>
      <c r="N121" s="250">
        <v>397.5</v>
      </c>
      <c r="O121" s="250">
        <v>198</v>
      </c>
      <c r="P121" s="250">
        <v>198</v>
      </c>
      <c r="Q121" s="249">
        <v>0</v>
      </c>
      <c r="R121" s="250">
        <v>0</v>
      </c>
      <c r="S121" s="250">
        <v>325</v>
      </c>
      <c r="T121" s="250">
        <v>198</v>
      </c>
      <c r="U121" s="250">
        <v>0</v>
      </c>
      <c r="V121" s="249">
        <v>431.14080000000001</v>
      </c>
      <c r="W121" s="249">
        <v>595.5</v>
      </c>
      <c r="X121" s="249">
        <v>1475.5</v>
      </c>
      <c r="Y121" s="251">
        <v>523</v>
      </c>
    </row>
    <row r="122" spans="1:25" x14ac:dyDescent="0.2">
      <c r="A122" s="248">
        <v>44321.875</v>
      </c>
      <c r="B122" s="249">
        <v>0</v>
      </c>
      <c r="C122" s="250">
        <v>0</v>
      </c>
      <c r="D122" s="250">
        <v>303.83999999999997</v>
      </c>
      <c r="E122" s="250">
        <v>111.9264</v>
      </c>
      <c r="F122" s="250">
        <v>0</v>
      </c>
      <c r="G122" s="249">
        <v>0</v>
      </c>
      <c r="H122" s="250">
        <v>0</v>
      </c>
      <c r="I122" s="250">
        <v>397.5</v>
      </c>
      <c r="J122" s="250">
        <v>198</v>
      </c>
      <c r="K122" s="250">
        <v>0</v>
      </c>
      <c r="L122" s="249">
        <v>295</v>
      </c>
      <c r="M122" s="250">
        <v>387</v>
      </c>
      <c r="N122" s="250">
        <v>397.5</v>
      </c>
      <c r="O122" s="250">
        <v>198</v>
      </c>
      <c r="P122" s="250">
        <v>198</v>
      </c>
      <c r="Q122" s="249">
        <v>0</v>
      </c>
      <c r="R122" s="250">
        <v>0</v>
      </c>
      <c r="S122" s="250">
        <v>325</v>
      </c>
      <c r="T122" s="250">
        <v>198</v>
      </c>
      <c r="U122" s="250">
        <v>0</v>
      </c>
      <c r="V122" s="249">
        <v>415.76639999999998</v>
      </c>
      <c r="W122" s="249">
        <v>595.5</v>
      </c>
      <c r="X122" s="249">
        <v>1475.5</v>
      </c>
      <c r="Y122" s="251">
        <v>523</v>
      </c>
    </row>
    <row r="123" spans="1:25" x14ac:dyDescent="0.2">
      <c r="A123" s="248">
        <v>44321.916666666664</v>
      </c>
      <c r="B123" s="249">
        <v>0</v>
      </c>
      <c r="C123" s="250">
        <v>0</v>
      </c>
      <c r="D123" s="250">
        <v>299.96800000000002</v>
      </c>
      <c r="E123" s="250">
        <v>116.7792</v>
      </c>
      <c r="F123" s="250">
        <v>0</v>
      </c>
      <c r="G123" s="249">
        <v>0</v>
      </c>
      <c r="H123" s="250">
        <v>0</v>
      </c>
      <c r="I123" s="250">
        <v>397.5</v>
      </c>
      <c r="J123" s="250">
        <v>198</v>
      </c>
      <c r="K123" s="250">
        <v>0</v>
      </c>
      <c r="L123" s="249">
        <v>295</v>
      </c>
      <c r="M123" s="250">
        <v>387</v>
      </c>
      <c r="N123" s="250">
        <v>397.5</v>
      </c>
      <c r="O123" s="250">
        <v>198</v>
      </c>
      <c r="P123" s="250">
        <v>198</v>
      </c>
      <c r="Q123" s="249">
        <v>0</v>
      </c>
      <c r="R123" s="250">
        <v>0</v>
      </c>
      <c r="S123" s="250">
        <v>325</v>
      </c>
      <c r="T123" s="250">
        <v>198</v>
      </c>
      <c r="U123" s="250">
        <v>0</v>
      </c>
      <c r="V123" s="249">
        <v>416.74720000000002</v>
      </c>
      <c r="W123" s="249">
        <v>595.5</v>
      </c>
      <c r="X123" s="249">
        <v>1475.5</v>
      </c>
      <c r="Y123" s="251">
        <v>523</v>
      </c>
    </row>
    <row r="124" spans="1:25" x14ac:dyDescent="0.2">
      <c r="A124" s="248">
        <v>44321.958333333336</v>
      </c>
      <c r="B124" s="249">
        <v>0</v>
      </c>
      <c r="C124" s="250">
        <v>0</v>
      </c>
      <c r="D124" s="250">
        <v>261.56799999999998</v>
      </c>
      <c r="E124" s="250">
        <v>98.471999999999994</v>
      </c>
      <c r="F124" s="250">
        <v>0</v>
      </c>
      <c r="G124" s="249">
        <v>0</v>
      </c>
      <c r="H124" s="250">
        <v>0</v>
      </c>
      <c r="I124" s="250">
        <v>397.5</v>
      </c>
      <c r="J124" s="250">
        <v>198</v>
      </c>
      <c r="K124" s="250">
        <v>0</v>
      </c>
      <c r="L124" s="249">
        <v>295</v>
      </c>
      <c r="M124" s="250">
        <v>387</v>
      </c>
      <c r="N124" s="250">
        <v>397.5</v>
      </c>
      <c r="O124" s="250">
        <v>198</v>
      </c>
      <c r="P124" s="250">
        <v>198</v>
      </c>
      <c r="Q124" s="249">
        <v>0</v>
      </c>
      <c r="R124" s="250">
        <v>0</v>
      </c>
      <c r="S124" s="250">
        <v>325</v>
      </c>
      <c r="T124" s="250">
        <v>198</v>
      </c>
      <c r="U124" s="250">
        <v>0</v>
      </c>
      <c r="V124" s="249">
        <v>360.03999999999996</v>
      </c>
      <c r="W124" s="249">
        <v>595.5</v>
      </c>
      <c r="X124" s="249">
        <v>1475.5</v>
      </c>
      <c r="Y124" s="251">
        <v>523</v>
      </c>
    </row>
    <row r="125" spans="1:25" x14ac:dyDescent="0.2">
      <c r="A125" s="248">
        <v>44322</v>
      </c>
      <c r="B125" s="249">
        <v>0</v>
      </c>
      <c r="C125" s="250">
        <v>0</v>
      </c>
      <c r="D125" s="250">
        <v>226.65600000000001</v>
      </c>
      <c r="E125" s="250">
        <v>77.212800000000001</v>
      </c>
      <c r="F125" s="250">
        <v>0</v>
      </c>
      <c r="G125" s="249">
        <v>0</v>
      </c>
      <c r="H125" s="250">
        <v>0</v>
      </c>
      <c r="I125" s="250">
        <v>397.5</v>
      </c>
      <c r="J125" s="250">
        <v>198</v>
      </c>
      <c r="K125" s="250">
        <v>0</v>
      </c>
      <c r="L125" s="249">
        <v>295</v>
      </c>
      <c r="M125" s="250">
        <v>387</v>
      </c>
      <c r="N125" s="250">
        <v>397.5</v>
      </c>
      <c r="O125" s="250">
        <v>198</v>
      </c>
      <c r="P125" s="250">
        <v>198</v>
      </c>
      <c r="Q125" s="249">
        <v>0</v>
      </c>
      <c r="R125" s="250">
        <v>0</v>
      </c>
      <c r="S125" s="250">
        <v>325</v>
      </c>
      <c r="T125" s="250">
        <v>198</v>
      </c>
      <c r="U125" s="250">
        <v>0</v>
      </c>
      <c r="V125" s="249">
        <v>303.86880000000002</v>
      </c>
      <c r="W125" s="249">
        <v>595.5</v>
      </c>
      <c r="X125" s="249">
        <v>1475.5</v>
      </c>
      <c r="Y125" s="251">
        <v>523</v>
      </c>
    </row>
    <row r="126" spans="1:25" x14ac:dyDescent="0.2">
      <c r="A126" s="248">
        <v>44322.041666666664</v>
      </c>
      <c r="B126" s="249">
        <v>0</v>
      </c>
      <c r="C126" s="250">
        <v>0</v>
      </c>
      <c r="D126" s="250">
        <v>213.66399999999999</v>
      </c>
      <c r="E126" s="250">
        <v>76.315200000000004</v>
      </c>
      <c r="F126" s="250">
        <v>0</v>
      </c>
      <c r="G126" s="249">
        <v>0</v>
      </c>
      <c r="H126" s="250">
        <v>0</v>
      </c>
      <c r="I126" s="250">
        <v>350.5</v>
      </c>
      <c r="J126" s="250">
        <v>198</v>
      </c>
      <c r="K126" s="250">
        <v>0</v>
      </c>
      <c r="L126" s="249">
        <v>295</v>
      </c>
      <c r="M126" s="250">
        <v>387</v>
      </c>
      <c r="N126" s="250">
        <v>397.5</v>
      </c>
      <c r="O126" s="250">
        <v>198</v>
      </c>
      <c r="P126" s="250">
        <v>198</v>
      </c>
      <c r="Q126" s="249">
        <v>0</v>
      </c>
      <c r="R126" s="250">
        <v>0</v>
      </c>
      <c r="S126" s="250">
        <v>296</v>
      </c>
      <c r="T126" s="250">
        <v>198</v>
      </c>
      <c r="U126" s="250">
        <v>0</v>
      </c>
      <c r="V126" s="249">
        <v>289.97919999999999</v>
      </c>
      <c r="W126" s="249">
        <v>548.5</v>
      </c>
      <c r="X126" s="249">
        <v>1475.5</v>
      </c>
      <c r="Y126" s="251">
        <v>494</v>
      </c>
    </row>
    <row r="127" spans="1:25" x14ac:dyDescent="0.2">
      <c r="A127" s="248">
        <v>44322.083333333336</v>
      </c>
      <c r="B127" s="249">
        <v>0</v>
      </c>
      <c r="C127" s="250">
        <v>0</v>
      </c>
      <c r="D127" s="250">
        <v>204.672</v>
      </c>
      <c r="E127" s="250">
        <v>76.209599999999995</v>
      </c>
      <c r="F127" s="250">
        <v>0</v>
      </c>
      <c r="G127" s="249">
        <v>0</v>
      </c>
      <c r="H127" s="250">
        <v>0</v>
      </c>
      <c r="I127" s="250">
        <v>245.5</v>
      </c>
      <c r="J127" s="250">
        <v>198</v>
      </c>
      <c r="K127" s="250">
        <v>0</v>
      </c>
      <c r="L127" s="249">
        <v>295</v>
      </c>
      <c r="M127" s="250">
        <v>387</v>
      </c>
      <c r="N127" s="250">
        <v>397.5</v>
      </c>
      <c r="O127" s="250">
        <v>198</v>
      </c>
      <c r="P127" s="250">
        <v>198</v>
      </c>
      <c r="Q127" s="249">
        <v>0</v>
      </c>
      <c r="R127" s="250">
        <v>0</v>
      </c>
      <c r="S127" s="250">
        <v>230.5</v>
      </c>
      <c r="T127" s="250">
        <v>198</v>
      </c>
      <c r="U127" s="250">
        <v>0</v>
      </c>
      <c r="V127" s="249">
        <v>280.88159999999999</v>
      </c>
      <c r="W127" s="249">
        <v>443.5</v>
      </c>
      <c r="X127" s="249">
        <v>1475.5</v>
      </c>
      <c r="Y127" s="251">
        <v>428.5</v>
      </c>
    </row>
    <row r="128" spans="1:25" x14ac:dyDescent="0.2">
      <c r="A128" s="248">
        <v>44322.125</v>
      </c>
      <c r="B128" s="249">
        <v>0</v>
      </c>
      <c r="C128" s="250">
        <v>0</v>
      </c>
      <c r="D128" s="250">
        <v>205.024</v>
      </c>
      <c r="E128" s="250">
        <v>76.296000000000006</v>
      </c>
      <c r="F128" s="250">
        <v>0</v>
      </c>
      <c r="G128" s="249">
        <v>0</v>
      </c>
      <c r="H128" s="250">
        <v>0</v>
      </c>
      <c r="I128" s="250">
        <v>237.5</v>
      </c>
      <c r="J128" s="250">
        <v>198</v>
      </c>
      <c r="K128" s="250">
        <v>0</v>
      </c>
      <c r="L128" s="249">
        <v>295</v>
      </c>
      <c r="M128" s="250">
        <v>387</v>
      </c>
      <c r="N128" s="250">
        <v>397.5</v>
      </c>
      <c r="O128" s="250">
        <v>198</v>
      </c>
      <c r="P128" s="250">
        <v>198</v>
      </c>
      <c r="Q128" s="249">
        <v>0</v>
      </c>
      <c r="R128" s="250">
        <v>0</v>
      </c>
      <c r="S128" s="250">
        <v>225.5</v>
      </c>
      <c r="T128" s="250">
        <v>198</v>
      </c>
      <c r="U128" s="250">
        <v>0</v>
      </c>
      <c r="V128" s="249">
        <v>281.32</v>
      </c>
      <c r="W128" s="249">
        <v>435.5</v>
      </c>
      <c r="X128" s="249">
        <v>1475.5</v>
      </c>
      <c r="Y128" s="251">
        <v>423.5</v>
      </c>
    </row>
    <row r="129" spans="1:25" x14ac:dyDescent="0.2">
      <c r="A129" s="248">
        <v>44322.166666666664</v>
      </c>
      <c r="B129" s="249">
        <v>0</v>
      </c>
      <c r="C129" s="250">
        <v>0</v>
      </c>
      <c r="D129" s="250">
        <v>204.73599999999999</v>
      </c>
      <c r="E129" s="250">
        <v>76.281599999999997</v>
      </c>
      <c r="F129" s="250">
        <v>0</v>
      </c>
      <c r="G129" s="249">
        <v>0</v>
      </c>
      <c r="H129" s="250">
        <v>0</v>
      </c>
      <c r="I129" s="250">
        <v>228</v>
      </c>
      <c r="J129" s="250">
        <v>198</v>
      </c>
      <c r="K129" s="250">
        <v>0</v>
      </c>
      <c r="L129" s="249">
        <v>295</v>
      </c>
      <c r="M129" s="250">
        <v>387</v>
      </c>
      <c r="N129" s="250">
        <v>397.5</v>
      </c>
      <c r="O129" s="250">
        <v>198</v>
      </c>
      <c r="P129" s="250">
        <v>198</v>
      </c>
      <c r="Q129" s="249">
        <v>0</v>
      </c>
      <c r="R129" s="250">
        <v>0</v>
      </c>
      <c r="S129" s="250">
        <v>219.5</v>
      </c>
      <c r="T129" s="250">
        <v>198</v>
      </c>
      <c r="U129" s="250">
        <v>0</v>
      </c>
      <c r="V129" s="249">
        <v>281.01760000000002</v>
      </c>
      <c r="W129" s="249">
        <v>426</v>
      </c>
      <c r="X129" s="249">
        <v>1475.5</v>
      </c>
      <c r="Y129" s="251">
        <v>417.5</v>
      </c>
    </row>
    <row r="130" spans="1:25" x14ac:dyDescent="0.2">
      <c r="A130" s="248">
        <v>44322.208333333336</v>
      </c>
      <c r="B130" s="249">
        <v>0</v>
      </c>
      <c r="C130" s="250">
        <v>0</v>
      </c>
      <c r="D130" s="250">
        <v>208.38399999999999</v>
      </c>
      <c r="E130" s="250">
        <v>76.444800000000001</v>
      </c>
      <c r="F130" s="250">
        <v>0</v>
      </c>
      <c r="G130" s="249">
        <v>0</v>
      </c>
      <c r="H130" s="250">
        <v>0</v>
      </c>
      <c r="I130" s="250">
        <v>317</v>
      </c>
      <c r="J130" s="250">
        <v>198</v>
      </c>
      <c r="K130" s="250">
        <v>0</v>
      </c>
      <c r="L130" s="249">
        <v>295</v>
      </c>
      <c r="M130" s="250">
        <v>387</v>
      </c>
      <c r="N130" s="250">
        <v>397.5</v>
      </c>
      <c r="O130" s="250">
        <v>198</v>
      </c>
      <c r="P130" s="250">
        <v>198</v>
      </c>
      <c r="Q130" s="249">
        <v>0</v>
      </c>
      <c r="R130" s="250">
        <v>0</v>
      </c>
      <c r="S130" s="250">
        <v>274.5</v>
      </c>
      <c r="T130" s="250">
        <v>198</v>
      </c>
      <c r="U130" s="250">
        <v>0</v>
      </c>
      <c r="V130" s="249">
        <v>284.8288</v>
      </c>
      <c r="W130" s="249">
        <v>515</v>
      </c>
      <c r="X130" s="249">
        <v>1475.5</v>
      </c>
      <c r="Y130" s="251">
        <v>472.5</v>
      </c>
    </row>
    <row r="131" spans="1:25" x14ac:dyDescent="0.2">
      <c r="A131" s="248">
        <v>44322.25</v>
      </c>
      <c r="B131" s="249">
        <v>0</v>
      </c>
      <c r="C131" s="250">
        <v>0</v>
      </c>
      <c r="D131" s="250">
        <v>210.048</v>
      </c>
      <c r="E131" s="250">
        <v>82.934399999999997</v>
      </c>
      <c r="F131" s="250">
        <v>0</v>
      </c>
      <c r="G131" s="249">
        <v>0</v>
      </c>
      <c r="H131" s="250">
        <v>0</v>
      </c>
      <c r="I131" s="250">
        <v>397.5</v>
      </c>
      <c r="J131" s="250">
        <v>198</v>
      </c>
      <c r="K131" s="250">
        <v>0</v>
      </c>
      <c r="L131" s="249">
        <v>295</v>
      </c>
      <c r="M131" s="250">
        <v>387</v>
      </c>
      <c r="N131" s="250">
        <v>397.5</v>
      </c>
      <c r="O131" s="250">
        <v>198</v>
      </c>
      <c r="P131" s="250">
        <v>198</v>
      </c>
      <c r="Q131" s="249">
        <v>0</v>
      </c>
      <c r="R131" s="250">
        <v>0</v>
      </c>
      <c r="S131" s="250">
        <v>325</v>
      </c>
      <c r="T131" s="250">
        <v>198</v>
      </c>
      <c r="U131" s="250">
        <v>0</v>
      </c>
      <c r="V131" s="249">
        <v>292.98239999999998</v>
      </c>
      <c r="W131" s="249">
        <v>595.5</v>
      </c>
      <c r="X131" s="249">
        <v>1475.5</v>
      </c>
      <c r="Y131" s="251">
        <v>523</v>
      </c>
    </row>
    <row r="132" spans="1:25" x14ac:dyDescent="0.2">
      <c r="A132" s="248">
        <v>44322.291666666664</v>
      </c>
      <c r="B132" s="249">
        <v>0</v>
      </c>
      <c r="C132" s="250">
        <v>0</v>
      </c>
      <c r="D132" s="250">
        <v>237.376</v>
      </c>
      <c r="E132" s="250">
        <v>105.48480000000001</v>
      </c>
      <c r="F132" s="250">
        <v>0</v>
      </c>
      <c r="G132" s="249">
        <v>0</v>
      </c>
      <c r="H132" s="250">
        <v>0</v>
      </c>
      <c r="I132" s="250">
        <v>397.5</v>
      </c>
      <c r="J132" s="250">
        <v>198</v>
      </c>
      <c r="K132" s="250">
        <v>0</v>
      </c>
      <c r="L132" s="249">
        <v>295</v>
      </c>
      <c r="M132" s="250">
        <v>387</v>
      </c>
      <c r="N132" s="250">
        <v>397.5</v>
      </c>
      <c r="O132" s="250">
        <v>198</v>
      </c>
      <c r="P132" s="250">
        <v>198</v>
      </c>
      <c r="Q132" s="249">
        <v>0</v>
      </c>
      <c r="R132" s="250">
        <v>0</v>
      </c>
      <c r="S132" s="250">
        <v>325</v>
      </c>
      <c r="T132" s="250">
        <v>198</v>
      </c>
      <c r="U132" s="250">
        <v>0</v>
      </c>
      <c r="V132" s="249">
        <v>342.86080000000004</v>
      </c>
      <c r="W132" s="249">
        <v>595.5</v>
      </c>
      <c r="X132" s="249">
        <v>1475.5</v>
      </c>
      <c r="Y132" s="251">
        <v>523</v>
      </c>
    </row>
    <row r="133" spans="1:25" x14ac:dyDescent="0.2">
      <c r="A133" s="248">
        <v>44322.333333333336</v>
      </c>
      <c r="B133" s="249">
        <v>0</v>
      </c>
      <c r="C133" s="250">
        <v>0</v>
      </c>
      <c r="D133" s="250">
        <v>250.17599999999999</v>
      </c>
      <c r="E133" s="250">
        <v>143.5488</v>
      </c>
      <c r="F133" s="250">
        <v>0</v>
      </c>
      <c r="G133" s="249">
        <v>0</v>
      </c>
      <c r="H133" s="250">
        <v>0</v>
      </c>
      <c r="I133" s="250">
        <v>397.5</v>
      </c>
      <c r="J133" s="250">
        <v>198</v>
      </c>
      <c r="K133" s="250">
        <v>0</v>
      </c>
      <c r="L133" s="249">
        <v>295</v>
      </c>
      <c r="M133" s="250">
        <v>387</v>
      </c>
      <c r="N133" s="250">
        <v>397.5</v>
      </c>
      <c r="O133" s="250">
        <v>198</v>
      </c>
      <c r="P133" s="250">
        <v>198</v>
      </c>
      <c r="Q133" s="249">
        <v>0</v>
      </c>
      <c r="R133" s="250">
        <v>0</v>
      </c>
      <c r="S133" s="250">
        <v>325</v>
      </c>
      <c r="T133" s="250">
        <v>198</v>
      </c>
      <c r="U133" s="250">
        <v>0</v>
      </c>
      <c r="V133" s="249">
        <v>393.72479999999996</v>
      </c>
      <c r="W133" s="249">
        <v>595.5</v>
      </c>
      <c r="X133" s="249">
        <v>1475.5</v>
      </c>
      <c r="Y133" s="251">
        <v>523</v>
      </c>
    </row>
    <row r="134" spans="1:25" x14ac:dyDescent="0.2">
      <c r="A134" s="248">
        <v>44322.375</v>
      </c>
      <c r="B134" s="249">
        <v>0</v>
      </c>
      <c r="C134" s="250">
        <v>0</v>
      </c>
      <c r="D134" s="250">
        <v>265.85599999999999</v>
      </c>
      <c r="E134" s="250">
        <v>165.8784</v>
      </c>
      <c r="F134" s="250">
        <v>0</v>
      </c>
      <c r="G134" s="249">
        <v>0</v>
      </c>
      <c r="H134" s="250">
        <v>0</v>
      </c>
      <c r="I134" s="250">
        <v>397.5</v>
      </c>
      <c r="J134" s="250">
        <v>198</v>
      </c>
      <c r="K134" s="250">
        <v>0</v>
      </c>
      <c r="L134" s="249">
        <v>295</v>
      </c>
      <c r="M134" s="250">
        <v>387</v>
      </c>
      <c r="N134" s="250">
        <v>397.5</v>
      </c>
      <c r="O134" s="250">
        <v>198</v>
      </c>
      <c r="P134" s="250">
        <v>198</v>
      </c>
      <c r="Q134" s="249">
        <v>0</v>
      </c>
      <c r="R134" s="250">
        <v>0</v>
      </c>
      <c r="S134" s="250">
        <v>325</v>
      </c>
      <c r="T134" s="250">
        <v>198</v>
      </c>
      <c r="U134" s="250">
        <v>0</v>
      </c>
      <c r="V134" s="249">
        <v>431.73439999999999</v>
      </c>
      <c r="W134" s="249">
        <v>595.5</v>
      </c>
      <c r="X134" s="249">
        <v>1475.5</v>
      </c>
      <c r="Y134" s="251">
        <v>523</v>
      </c>
    </row>
    <row r="135" spans="1:25" x14ac:dyDescent="0.2">
      <c r="A135" s="248">
        <v>44322.416666666664</v>
      </c>
      <c r="B135" s="249">
        <v>0</v>
      </c>
      <c r="C135" s="250">
        <v>0</v>
      </c>
      <c r="D135" s="250">
        <v>307.072</v>
      </c>
      <c r="E135" s="250">
        <v>165.21600000000001</v>
      </c>
      <c r="F135" s="250">
        <v>0</v>
      </c>
      <c r="G135" s="249">
        <v>0</v>
      </c>
      <c r="H135" s="250">
        <v>0</v>
      </c>
      <c r="I135" s="250">
        <v>397.5</v>
      </c>
      <c r="J135" s="250">
        <v>198</v>
      </c>
      <c r="K135" s="250">
        <v>0</v>
      </c>
      <c r="L135" s="249">
        <v>295</v>
      </c>
      <c r="M135" s="250">
        <v>387</v>
      </c>
      <c r="N135" s="250">
        <v>397.5</v>
      </c>
      <c r="O135" s="250">
        <v>198</v>
      </c>
      <c r="P135" s="250">
        <v>198</v>
      </c>
      <c r="Q135" s="249">
        <v>0</v>
      </c>
      <c r="R135" s="250">
        <v>0</v>
      </c>
      <c r="S135" s="250">
        <v>325</v>
      </c>
      <c r="T135" s="250">
        <v>166.2</v>
      </c>
      <c r="U135" s="250">
        <v>0</v>
      </c>
      <c r="V135" s="249">
        <v>472.28800000000001</v>
      </c>
      <c r="W135" s="249">
        <v>595.5</v>
      </c>
      <c r="X135" s="249">
        <v>1475.5</v>
      </c>
      <c r="Y135" s="251">
        <v>491.2</v>
      </c>
    </row>
    <row r="136" spans="1:25" x14ac:dyDescent="0.2">
      <c r="A136" s="248">
        <v>44322.458333333336</v>
      </c>
      <c r="B136" s="249">
        <v>0</v>
      </c>
      <c r="C136" s="250">
        <v>0</v>
      </c>
      <c r="D136" s="250">
        <v>311.93599999999998</v>
      </c>
      <c r="E136" s="250">
        <v>165.52799999999999</v>
      </c>
      <c r="F136" s="250">
        <v>0</v>
      </c>
      <c r="G136" s="249">
        <v>0</v>
      </c>
      <c r="H136" s="250">
        <v>0</v>
      </c>
      <c r="I136" s="250">
        <v>397.5</v>
      </c>
      <c r="J136" s="250">
        <v>198</v>
      </c>
      <c r="K136" s="250">
        <v>0</v>
      </c>
      <c r="L136" s="249">
        <v>295</v>
      </c>
      <c r="M136" s="250">
        <v>387</v>
      </c>
      <c r="N136" s="250">
        <v>397.5</v>
      </c>
      <c r="O136" s="250">
        <v>198</v>
      </c>
      <c r="P136" s="250">
        <v>198</v>
      </c>
      <c r="Q136" s="249">
        <v>0</v>
      </c>
      <c r="R136" s="250">
        <v>0</v>
      </c>
      <c r="S136" s="250">
        <v>325</v>
      </c>
      <c r="T136" s="250">
        <v>165.45</v>
      </c>
      <c r="U136" s="250">
        <v>0</v>
      </c>
      <c r="V136" s="249">
        <v>477.46399999999994</v>
      </c>
      <c r="W136" s="249">
        <v>595.5</v>
      </c>
      <c r="X136" s="249">
        <v>1475.5</v>
      </c>
      <c r="Y136" s="251">
        <v>490.45</v>
      </c>
    </row>
    <row r="137" spans="1:25" x14ac:dyDescent="0.2">
      <c r="A137" s="248">
        <v>44322.5</v>
      </c>
      <c r="B137" s="249">
        <v>0</v>
      </c>
      <c r="C137" s="250">
        <v>0</v>
      </c>
      <c r="D137" s="250">
        <v>308.512</v>
      </c>
      <c r="E137" s="250">
        <v>165.44159999999999</v>
      </c>
      <c r="F137" s="250">
        <v>0</v>
      </c>
      <c r="G137" s="249">
        <v>7</v>
      </c>
      <c r="H137" s="250">
        <v>0</v>
      </c>
      <c r="I137" s="250">
        <v>397.5</v>
      </c>
      <c r="J137" s="250">
        <v>198</v>
      </c>
      <c r="K137" s="250">
        <v>0</v>
      </c>
      <c r="L137" s="249">
        <v>295</v>
      </c>
      <c r="M137" s="250">
        <v>387</v>
      </c>
      <c r="N137" s="250">
        <v>397.5</v>
      </c>
      <c r="O137" s="250">
        <v>198</v>
      </c>
      <c r="P137" s="250">
        <v>198</v>
      </c>
      <c r="Q137" s="249">
        <v>7</v>
      </c>
      <c r="R137" s="250">
        <v>0</v>
      </c>
      <c r="S137" s="250">
        <v>325</v>
      </c>
      <c r="T137" s="250">
        <v>165.75</v>
      </c>
      <c r="U137" s="250">
        <v>0</v>
      </c>
      <c r="V137" s="249">
        <v>473.95359999999999</v>
      </c>
      <c r="W137" s="249">
        <v>602.5</v>
      </c>
      <c r="X137" s="249">
        <v>1475.5</v>
      </c>
      <c r="Y137" s="251">
        <v>497.75</v>
      </c>
    </row>
    <row r="138" spans="1:25" x14ac:dyDescent="0.2">
      <c r="A138" s="248">
        <v>44322.541666666664</v>
      </c>
      <c r="B138" s="249">
        <v>0</v>
      </c>
      <c r="C138" s="250">
        <v>0</v>
      </c>
      <c r="D138" s="250">
        <v>315.52</v>
      </c>
      <c r="E138" s="250">
        <v>165.4512</v>
      </c>
      <c r="F138" s="250">
        <v>0</v>
      </c>
      <c r="G138" s="249">
        <v>9</v>
      </c>
      <c r="H138" s="250">
        <v>0</v>
      </c>
      <c r="I138" s="250">
        <v>397.5</v>
      </c>
      <c r="J138" s="250">
        <v>198</v>
      </c>
      <c r="K138" s="250">
        <v>0</v>
      </c>
      <c r="L138" s="249">
        <v>295</v>
      </c>
      <c r="M138" s="250">
        <v>387</v>
      </c>
      <c r="N138" s="250">
        <v>397.5</v>
      </c>
      <c r="O138" s="250">
        <v>198</v>
      </c>
      <c r="P138" s="250">
        <v>198</v>
      </c>
      <c r="Q138" s="249">
        <v>9</v>
      </c>
      <c r="R138" s="250">
        <v>0</v>
      </c>
      <c r="S138" s="250">
        <v>325</v>
      </c>
      <c r="T138" s="250">
        <v>165.6</v>
      </c>
      <c r="U138" s="250">
        <v>0</v>
      </c>
      <c r="V138" s="249">
        <v>480.97119999999995</v>
      </c>
      <c r="W138" s="249">
        <v>604.5</v>
      </c>
      <c r="X138" s="249">
        <v>1475.5</v>
      </c>
      <c r="Y138" s="251">
        <v>499.6</v>
      </c>
    </row>
    <row r="139" spans="1:25" x14ac:dyDescent="0.2">
      <c r="A139" s="248">
        <v>44322.583333333336</v>
      </c>
      <c r="B139" s="249">
        <v>0</v>
      </c>
      <c r="C139" s="250">
        <v>0</v>
      </c>
      <c r="D139" s="250">
        <v>311.36</v>
      </c>
      <c r="E139" s="250">
        <v>165.53280000000001</v>
      </c>
      <c r="F139" s="250">
        <v>0</v>
      </c>
      <c r="G139" s="249">
        <v>0</v>
      </c>
      <c r="H139" s="250">
        <v>0</v>
      </c>
      <c r="I139" s="250">
        <v>397.5</v>
      </c>
      <c r="J139" s="250">
        <v>198</v>
      </c>
      <c r="K139" s="250">
        <v>0</v>
      </c>
      <c r="L139" s="249">
        <v>295</v>
      </c>
      <c r="M139" s="250">
        <v>387</v>
      </c>
      <c r="N139" s="250">
        <v>397.5</v>
      </c>
      <c r="O139" s="250">
        <v>198</v>
      </c>
      <c r="P139" s="250">
        <v>198</v>
      </c>
      <c r="Q139" s="249">
        <v>0</v>
      </c>
      <c r="R139" s="250">
        <v>0</v>
      </c>
      <c r="S139" s="250">
        <v>382</v>
      </c>
      <c r="T139" s="250">
        <v>165.6</v>
      </c>
      <c r="U139" s="250">
        <v>0</v>
      </c>
      <c r="V139" s="249">
        <v>476.89280000000002</v>
      </c>
      <c r="W139" s="249">
        <v>595.5</v>
      </c>
      <c r="X139" s="249">
        <v>1475.5</v>
      </c>
      <c r="Y139" s="251">
        <v>547.6</v>
      </c>
    </row>
    <row r="140" spans="1:25" x14ac:dyDescent="0.2">
      <c r="A140" s="248">
        <v>44322.625</v>
      </c>
      <c r="B140" s="249">
        <v>0</v>
      </c>
      <c r="C140" s="250">
        <v>0</v>
      </c>
      <c r="D140" s="250">
        <v>300.416</v>
      </c>
      <c r="E140" s="250">
        <v>165.39840000000001</v>
      </c>
      <c r="F140" s="250">
        <v>0</v>
      </c>
      <c r="G140" s="249">
        <v>0</v>
      </c>
      <c r="H140" s="250">
        <v>0</v>
      </c>
      <c r="I140" s="250">
        <v>397.5</v>
      </c>
      <c r="J140" s="250">
        <v>198</v>
      </c>
      <c r="K140" s="250">
        <v>0</v>
      </c>
      <c r="L140" s="249">
        <v>295</v>
      </c>
      <c r="M140" s="250">
        <v>387</v>
      </c>
      <c r="N140" s="250">
        <v>397.5</v>
      </c>
      <c r="O140" s="250">
        <v>198</v>
      </c>
      <c r="P140" s="250">
        <v>198</v>
      </c>
      <c r="Q140" s="249">
        <v>0</v>
      </c>
      <c r="R140" s="250">
        <v>0</v>
      </c>
      <c r="S140" s="250">
        <v>395</v>
      </c>
      <c r="T140" s="250">
        <v>165.45</v>
      </c>
      <c r="U140" s="250">
        <v>0</v>
      </c>
      <c r="V140" s="249">
        <v>465.81439999999998</v>
      </c>
      <c r="W140" s="249">
        <v>595.5</v>
      </c>
      <c r="X140" s="249">
        <v>1475.5</v>
      </c>
      <c r="Y140" s="251">
        <v>560.45000000000005</v>
      </c>
    </row>
    <row r="141" spans="1:25" x14ac:dyDescent="0.2">
      <c r="A141" s="248">
        <v>44322.666666666664</v>
      </c>
      <c r="B141" s="249">
        <v>0</v>
      </c>
      <c r="C141" s="250">
        <v>0</v>
      </c>
      <c r="D141" s="250">
        <v>261.98399999999998</v>
      </c>
      <c r="E141" s="250">
        <v>165.5376</v>
      </c>
      <c r="F141" s="250">
        <v>0</v>
      </c>
      <c r="G141" s="249">
        <v>0</v>
      </c>
      <c r="H141" s="250">
        <v>0</v>
      </c>
      <c r="I141" s="250">
        <v>397.5</v>
      </c>
      <c r="J141" s="250">
        <v>198</v>
      </c>
      <c r="K141" s="250">
        <v>0</v>
      </c>
      <c r="L141" s="249">
        <v>295</v>
      </c>
      <c r="M141" s="250">
        <v>387</v>
      </c>
      <c r="N141" s="250">
        <v>397.5</v>
      </c>
      <c r="O141" s="250">
        <v>198</v>
      </c>
      <c r="P141" s="250">
        <v>198</v>
      </c>
      <c r="Q141" s="249">
        <v>0</v>
      </c>
      <c r="R141" s="250">
        <v>0</v>
      </c>
      <c r="S141" s="250">
        <v>395</v>
      </c>
      <c r="T141" s="250">
        <v>165.6</v>
      </c>
      <c r="U141" s="250">
        <v>0</v>
      </c>
      <c r="V141" s="249">
        <v>427.52159999999998</v>
      </c>
      <c r="W141" s="249">
        <v>595.5</v>
      </c>
      <c r="X141" s="249">
        <v>1475.5</v>
      </c>
      <c r="Y141" s="251">
        <v>560.6</v>
      </c>
    </row>
    <row r="142" spans="1:25" x14ac:dyDescent="0.2">
      <c r="A142" s="248">
        <v>44322.708333333336</v>
      </c>
      <c r="B142" s="249">
        <v>0</v>
      </c>
      <c r="C142" s="250">
        <v>0</v>
      </c>
      <c r="D142" s="250">
        <v>259.61599999999999</v>
      </c>
      <c r="E142" s="250">
        <v>165.56639999999999</v>
      </c>
      <c r="F142" s="250">
        <v>0</v>
      </c>
      <c r="G142" s="249">
        <v>0</v>
      </c>
      <c r="H142" s="250">
        <v>0</v>
      </c>
      <c r="I142" s="250">
        <v>397.5</v>
      </c>
      <c r="J142" s="250">
        <v>198</v>
      </c>
      <c r="K142" s="250">
        <v>0</v>
      </c>
      <c r="L142" s="249">
        <v>295</v>
      </c>
      <c r="M142" s="250">
        <v>387</v>
      </c>
      <c r="N142" s="250">
        <v>397.5</v>
      </c>
      <c r="O142" s="250">
        <v>198</v>
      </c>
      <c r="P142" s="250">
        <v>198</v>
      </c>
      <c r="Q142" s="249">
        <v>0</v>
      </c>
      <c r="R142" s="250">
        <v>0</v>
      </c>
      <c r="S142" s="250">
        <v>395</v>
      </c>
      <c r="T142" s="250">
        <v>165.6</v>
      </c>
      <c r="U142" s="250">
        <v>0</v>
      </c>
      <c r="V142" s="249">
        <v>425.18239999999997</v>
      </c>
      <c r="W142" s="249">
        <v>595.5</v>
      </c>
      <c r="X142" s="249">
        <v>1475.5</v>
      </c>
      <c r="Y142" s="251">
        <v>560.6</v>
      </c>
    </row>
    <row r="143" spans="1:25" x14ac:dyDescent="0.2">
      <c r="A143" s="248">
        <v>44322.75</v>
      </c>
      <c r="B143" s="249">
        <v>0</v>
      </c>
      <c r="C143" s="250">
        <v>0</v>
      </c>
      <c r="D143" s="250">
        <v>305.60000000000002</v>
      </c>
      <c r="E143" s="250">
        <v>165.40799999999999</v>
      </c>
      <c r="F143" s="250">
        <v>0</v>
      </c>
      <c r="G143" s="249">
        <v>0</v>
      </c>
      <c r="H143" s="250">
        <v>0</v>
      </c>
      <c r="I143" s="250">
        <v>397.5</v>
      </c>
      <c r="J143" s="250">
        <v>198</v>
      </c>
      <c r="K143" s="250">
        <v>0</v>
      </c>
      <c r="L143" s="249">
        <v>295</v>
      </c>
      <c r="M143" s="250">
        <v>387</v>
      </c>
      <c r="N143" s="250">
        <v>397.5</v>
      </c>
      <c r="O143" s="250">
        <v>198</v>
      </c>
      <c r="P143" s="250">
        <v>198</v>
      </c>
      <c r="Q143" s="249">
        <v>0</v>
      </c>
      <c r="R143" s="250">
        <v>0</v>
      </c>
      <c r="S143" s="250">
        <v>395</v>
      </c>
      <c r="T143" s="250">
        <v>165.45</v>
      </c>
      <c r="U143" s="250">
        <v>0</v>
      </c>
      <c r="V143" s="249">
        <v>471.00800000000004</v>
      </c>
      <c r="W143" s="249">
        <v>595.5</v>
      </c>
      <c r="X143" s="249">
        <v>1475.5</v>
      </c>
      <c r="Y143" s="251">
        <v>560.45000000000005</v>
      </c>
    </row>
    <row r="144" spans="1:25" x14ac:dyDescent="0.2">
      <c r="A144" s="248">
        <v>44322.791666666664</v>
      </c>
      <c r="B144" s="249">
        <v>0</v>
      </c>
      <c r="C144" s="250">
        <v>0</v>
      </c>
      <c r="D144" s="250">
        <v>319.16800000000001</v>
      </c>
      <c r="E144" s="250">
        <v>159.13919999999999</v>
      </c>
      <c r="F144" s="250">
        <v>0</v>
      </c>
      <c r="G144" s="249">
        <v>0</v>
      </c>
      <c r="H144" s="250">
        <v>0</v>
      </c>
      <c r="I144" s="250">
        <v>397.5</v>
      </c>
      <c r="J144" s="250">
        <v>198</v>
      </c>
      <c r="K144" s="250">
        <v>0</v>
      </c>
      <c r="L144" s="249">
        <v>295</v>
      </c>
      <c r="M144" s="250">
        <v>387</v>
      </c>
      <c r="N144" s="250">
        <v>397.5</v>
      </c>
      <c r="O144" s="250">
        <v>198</v>
      </c>
      <c r="P144" s="250">
        <v>198</v>
      </c>
      <c r="Q144" s="249">
        <v>0</v>
      </c>
      <c r="R144" s="250">
        <v>0</v>
      </c>
      <c r="S144" s="250">
        <v>395</v>
      </c>
      <c r="T144" s="250">
        <v>187.65</v>
      </c>
      <c r="U144" s="250">
        <v>0</v>
      </c>
      <c r="V144" s="249">
        <v>478.30719999999997</v>
      </c>
      <c r="W144" s="249">
        <v>595.5</v>
      </c>
      <c r="X144" s="249">
        <v>1475.5</v>
      </c>
      <c r="Y144" s="251">
        <v>582.65</v>
      </c>
    </row>
    <row r="145" spans="1:25" x14ac:dyDescent="0.2">
      <c r="A145" s="248">
        <v>44322.833333333336</v>
      </c>
      <c r="B145" s="249">
        <v>0</v>
      </c>
      <c r="C145" s="250">
        <v>0</v>
      </c>
      <c r="D145" s="250">
        <v>365.28</v>
      </c>
      <c r="E145" s="250">
        <v>162.14400000000001</v>
      </c>
      <c r="F145" s="250">
        <v>0</v>
      </c>
      <c r="G145" s="249">
        <v>0</v>
      </c>
      <c r="H145" s="250">
        <v>0</v>
      </c>
      <c r="I145" s="250">
        <v>397.5</v>
      </c>
      <c r="J145" s="250">
        <v>198</v>
      </c>
      <c r="K145" s="250">
        <v>0</v>
      </c>
      <c r="L145" s="249">
        <v>295</v>
      </c>
      <c r="M145" s="250">
        <v>387</v>
      </c>
      <c r="N145" s="250">
        <v>397.5</v>
      </c>
      <c r="O145" s="250">
        <v>198</v>
      </c>
      <c r="P145" s="250">
        <v>198</v>
      </c>
      <c r="Q145" s="249">
        <v>0</v>
      </c>
      <c r="R145" s="250">
        <v>0</v>
      </c>
      <c r="S145" s="250">
        <v>395</v>
      </c>
      <c r="T145" s="250">
        <v>198</v>
      </c>
      <c r="U145" s="250">
        <v>0</v>
      </c>
      <c r="V145" s="249">
        <v>527.42399999999998</v>
      </c>
      <c r="W145" s="249">
        <v>595.5</v>
      </c>
      <c r="X145" s="249">
        <v>1475.5</v>
      </c>
      <c r="Y145" s="251">
        <v>593</v>
      </c>
    </row>
    <row r="146" spans="1:25" x14ac:dyDescent="0.2">
      <c r="A146" s="248">
        <v>44322.875</v>
      </c>
      <c r="B146" s="249">
        <v>0</v>
      </c>
      <c r="C146" s="250">
        <v>0</v>
      </c>
      <c r="D146" s="250">
        <v>381.79199999999997</v>
      </c>
      <c r="E146" s="250">
        <v>170.33279999999999</v>
      </c>
      <c r="F146" s="250">
        <v>0</v>
      </c>
      <c r="G146" s="249">
        <v>0</v>
      </c>
      <c r="H146" s="250">
        <v>0</v>
      </c>
      <c r="I146" s="250">
        <v>397.5</v>
      </c>
      <c r="J146" s="250">
        <v>198</v>
      </c>
      <c r="K146" s="250">
        <v>0</v>
      </c>
      <c r="L146" s="249">
        <v>295</v>
      </c>
      <c r="M146" s="250">
        <v>387</v>
      </c>
      <c r="N146" s="250">
        <v>397.5</v>
      </c>
      <c r="O146" s="250">
        <v>198</v>
      </c>
      <c r="P146" s="250">
        <v>198</v>
      </c>
      <c r="Q146" s="249">
        <v>0</v>
      </c>
      <c r="R146" s="250">
        <v>0</v>
      </c>
      <c r="S146" s="250">
        <v>395</v>
      </c>
      <c r="T146" s="250">
        <v>198</v>
      </c>
      <c r="U146" s="250">
        <v>0</v>
      </c>
      <c r="V146" s="249">
        <v>552.12479999999994</v>
      </c>
      <c r="W146" s="249">
        <v>595.5</v>
      </c>
      <c r="X146" s="249">
        <v>1475.5</v>
      </c>
      <c r="Y146" s="251">
        <v>593</v>
      </c>
    </row>
    <row r="147" spans="1:25" x14ac:dyDescent="0.2">
      <c r="A147" s="248">
        <v>44322.916666666664</v>
      </c>
      <c r="B147" s="249">
        <v>0</v>
      </c>
      <c r="C147" s="250">
        <v>0</v>
      </c>
      <c r="D147" s="250">
        <v>387.74400000000003</v>
      </c>
      <c r="E147" s="250">
        <v>189.55680000000001</v>
      </c>
      <c r="F147" s="250">
        <v>0</v>
      </c>
      <c r="G147" s="249">
        <v>0</v>
      </c>
      <c r="H147" s="250">
        <v>0</v>
      </c>
      <c r="I147" s="250">
        <v>397.5</v>
      </c>
      <c r="J147" s="250">
        <v>198</v>
      </c>
      <c r="K147" s="250">
        <v>0</v>
      </c>
      <c r="L147" s="249">
        <v>295</v>
      </c>
      <c r="M147" s="250">
        <v>387</v>
      </c>
      <c r="N147" s="250">
        <v>397.5</v>
      </c>
      <c r="O147" s="250">
        <v>198</v>
      </c>
      <c r="P147" s="250">
        <v>198</v>
      </c>
      <c r="Q147" s="249">
        <v>0</v>
      </c>
      <c r="R147" s="250">
        <v>0</v>
      </c>
      <c r="S147" s="250">
        <v>395</v>
      </c>
      <c r="T147" s="250">
        <v>198</v>
      </c>
      <c r="U147" s="250">
        <v>0</v>
      </c>
      <c r="V147" s="249">
        <v>577.30079999999998</v>
      </c>
      <c r="W147" s="249">
        <v>595.5</v>
      </c>
      <c r="X147" s="249">
        <v>1475.5</v>
      </c>
      <c r="Y147" s="251">
        <v>593</v>
      </c>
    </row>
    <row r="148" spans="1:25" x14ac:dyDescent="0.2">
      <c r="A148" s="248">
        <v>44322.958333333336</v>
      </c>
      <c r="B148" s="249">
        <v>0</v>
      </c>
      <c r="C148" s="250">
        <v>0</v>
      </c>
      <c r="D148" s="250">
        <v>364.96</v>
      </c>
      <c r="E148" s="250">
        <v>181.9248</v>
      </c>
      <c r="F148" s="250">
        <v>0</v>
      </c>
      <c r="G148" s="249">
        <v>0</v>
      </c>
      <c r="H148" s="250">
        <v>0</v>
      </c>
      <c r="I148" s="250">
        <v>397.5</v>
      </c>
      <c r="J148" s="250">
        <v>198</v>
      </c>
      <c r="K148" s="250">
        <v>0</v>
      </c>
      <c r="L148" s="249">
        <v>295</v>
      </c>
      <c r="M148" s="250">
        <v>387</v>
      </c>
      <c r="N148" s="250">
        <v>397.5</v>
      </c>
      <c r="O148" s="250">
        <v>198</v>
      </c>
      <c r="P148" s="250">
        <v>198</v>
      </c>
      <c r="Q148" s="249">
        <v>0</v>
      </c>
      <c r="R148" s="250">
        <v>0</v>
      </c>
      <c r="S148" s="250">
        <v>395</v>
      </c>
      <c r="T148" s="250">
        <v>198</v>
      </c>
      <c r="U148" s="250">
        <v>0</v>
      </c>
      <c r="V148" s="249">
        <v>546.88480000000004</v>
      </c>
      <c r="W148" s="249">
        <v>595.5</v>
      </c>
      <c r="X148" s="249">
        <v>1475.5</v>
      </c>
      <c r="Y148" s="251">
        <v>593</v>
      </c>
    </row>
    <row r="149" spans="1:25" x14ac:dyDescent="0.2">
      <c r="A149" s="248">
        <v>44323</v>
      </c>
      <c r="B149" s="249">
        <v>0</v>
      </c>
      <c r="C149" s="250">
        <v>0</v>
      </c>
      <c r="D149" s="250">
        <v>345.18400000000003</v>
      </c>
      <c r="E149" s="250">
        <v>151.83840000000001</v>
      </c>
      <c r="F149" s="250">
        <v>0</v>
      </c>
      <c r="G149" s="249">
        <v>0</v>
      </c>
      <c r="H149" s="250">
        <v>0</v>
      </c>
      <c r="I149" s="250">
        <v>397.5</v>
      </c>
      <c r="J149" s="250">
        <v>198</v>
      </c>
      <c r="K149" s="250">
        <v>0</v>
      </c>
      <c r="L149" s="249">
        <v>295</v>
      </c>
      <c r="M149" s="250">
        <v>387</v>
      </c>
      <c r="N149" s="250">
        <v>397.5</v>
      </c>
      <c r="O149" s="250">
        <v>198</v>
      </c>
      <c r="P149" s="250">
        <v>198</v>
      </c>
      <c r="Q149" s="249">
        <v>0</v>
      </c>
      <c r="R149" s="250">
        <v>0</v>
      </c>
      <c r="S149" s="250">
        <v>395</v>
      </c>
      <c r="T149" s="250">
        <v>198</v>
      </c>
      <c r="U149" s="250">
        <v>0</v>
      </c>
      <c r="V149" s="249">
        <v>497.02240000000006</v>
      </c>
      <c r="W149" s="249">
        <v>595.5</v>
      </c>
      <c r="X149" s="249">
        <v>1475.5</v>
      </c>
      <c r="Y149" s="251">
        <v>593</v>
      </c>
    </row>
    <row r="150" spans="1:25" x14ac:dyDescent="0.2">
      <c r="A150" s="248">
        <v>44323.041666666664</v>
      </c>
      <c r="B150" s="249">
        <v>0</v>
      </c>
      <c r="C150" s="250">
        <v>0</v>
      </c>
      <c r="D150" s="250">
        <v>280</v>
      </c>
      <c r="E150" s="250">
        <v>121.512</v>
      </c>
      <c r="F150" s="250">
        <v>0</v>
      </c>
      <c r="G150" s="249">
        <v>0</v>
      </c>
      <c r="H150" s="250">
        <v>0</v>
      </c>
      <c r="I150" s="250">
        <v>397.5</v>
      </c>
      <c r="J150" s="250">
        <v>198</v>
      </c>
      <c r="K150" s="250">
        <v>0</v>
      </c>
      <c r="L150" s="249">
        <v>295</v>
      </c>
      <c r="M150" s="250">
        <v>387</v>
      </c>
      <c r="N150" s="250">
        <v>397.5</v>
      </c>
      <c r="O150" s="250">
        <v>198</v>
      </c>
      <c r="P150" s="250">
        <v>198</v>
      </c>
      <c r="Q150" s="249">
        <v>0</v>
      </c>
      <c r="R150" s="250">
        <v>0</v>
      </c>
      <c r="S150" s="250">
        <v>395</v>
      </c>
      <c r="T150" s="250">
        <v>198</v>
      </c>
      <c r="U150" s="250">
        <v>0</v>
      </c>
      <c r="V150" s="249">
        <v>401.512</v>
      </c>
      <c r="W150" s="249">
        <v>595.5</v>
      </c>
      <c r="X150" s="249">
        <v>1475.5</v>
      </c>
      <c r="Y150" s="251">
        <v>593</v>
      </c>
    </row>
    <row r="151" spans="1:25" x14ac:dyDescent="0.2">
      <c r="A151" s="248">
        <v>44323.083333333336</v>
      </c>
      <c r="B151" s="249">
        <v>0</v>
      </c>
      <c r="C151" s="250">
        <v>0</v>
      </c>
      <c r="D151" s="250">
        <v>219.232</v>
      </c>
      <c r="E151" s="250">
        <v>93.331199999999995</v>
      </c>
      <c r="F151" s="250">
        <v>0</v>
      </c>
      <c r="G151" s="249">
        <v>0</v>
      </c>
      <c r="H151" s="250">
        <v>0</v>
      </c>
      <c r="I151" s="250">
        <v>328</v>
      </c>
      <c r="J151" s="250">
        <v>198</v>
      </c>
      <c r="K151" s="250">
        <v>0</v>
      </c>
      <c r="L151" s="249">
        <v>295</v>
      </c>
      <c r="M151" s="250">
        <v>387</v>
      </c>
      <c r="N151" s="250">
        <v>397.5</v>
      </c>
      <c r="O151" s="250">
        <v>198</v>
      </c>
      <c r="P151" s="250">
        <v>198</v>
      </c>
      <c r="Q151" s="249">
        <v>0</v>
      </c>
      <c r="R151" s="250">
        <v>0</v>
      </c>
      <c r="S151" s="250">
        <v>326.5</v>
      </c>
      <c r="T151" s="250">
        <v>198</v>
      </c>
      <c r="U151" s="250">
        <v>0</v>
      </c>
      <c r="V151" s="249">
        <v>312.56319999999999</v>
      </c>
      <c r="W151" s="249">
        <v>526</v>
      </c>
      <c r="X151" s="249">
        <v>1475.5</v>
      </c>
      <c r="Y151" s="251">
        <v>524.5</v>
      </c>
    </row>
    <row r="152" spans="1:25" x14ac:dyDescent="0.2">
      <c r="A152" s="248">
        <v>44323.125</v>
      </c>
      <c r="B152" s="249">
        <v>0</v>
      </c>
      <c r="C152" s="250">
        <v>0</v>
      </c>
      <c r="D152" s="250">
        <v>204.89599999999999</v>
      </c>
      <c r="E152" s="250">
        <v>77.875200000000007</v>
      </c>
      <c r="F152" s="250">
        <v>0</v>
      </c>
      <c r="G152" s="249">
        <v>0</v>
      </c>
      <c r="H152" s="250">
        <v>0</v>
      </c>
      <c r="I152" s="250">
        <v>232.5</v>
      </c>
      <c r="J152" s="250">
        <v>198</v>
      </c>
      <c r="K152" s="250">
        <v>0</v>
      </c>
      <c r="L152" s="249">
        <v>295</v>
      </c>
      <c r="M152" s="250">
        <v>387</v>
      </c>
      <c r="N152" s="250">
        <v>397.5</v>
      </c>
      <c r="O152" s="250">
        <v>198</v>
      </c>
      <c r="P152" s="250">
        <v>198</v>
      </c>
      <c r="Q152" s="249">
        <v>0</v>
      </c>
      <c r="R152" s="250">
        <v>0</v>
      </c>
      <c r="S152" s="250">
        <v>232</v>
      </c>
      <c r="T152" s="250">
        <v>198</v>
      </c>
      <c r="U152" s="250">
        <v>0</v>
      </c>
      <c r="V152" s="249">
        <v>282.77120000000002</v>
      </c>
      <c r="W152" s="249">
        <v>430.5</v>
      </c>
      <c r="X152" s="249">
        <v>1475.5</v>
      </c>
      <c r="Y152" s="251">
        <v>430</v>
      </c>
    </row>
    <row r="153" spans="1:25" x14ac:dyDescent="0.2">
      <c r="A153" s="248">
        <v>44323.166666666664</v>
      </c>
      <c r="B153" s="249">
        <v>0</v>
      </c>
      <c r="C153" s="250">
        <v>0</v>
      </c>
      <c r="D153" s="250">
        <v>204.89599999999999</v>
      </c>
      <c r="E153" s="250">
        <v>76.137600000000006</v>
      </c>
      <c r="F153" s="250">
        <v>0</v>
      </c>
      <c r="G153" s="249">
        <v>0</v>
      </c>
      <c r="H153" s="250">
        <v>0</v>
      </c>
      <c r="I153" s="250">
        <v>230</v>
      </c>
      <c r="J153" s="250">
        <v>198</v>
      </c>
      <c r="K153" s="250">
        <v>0</v>
      </c>
      <c r="L153" s="249">
        <v>295</v>
      </c>
      <c r="M153" s="250">
        <v>387</v>
      </c>
      <c r="N153" s="250">
        <v>397.5</v>
      </c>
      <c r="O153" s="250">
        <v>198</v>
      </c>
      <c r="P153" s="250">
        <v>198</v>
      </c>
      <c r="Q153" s="249">
        <v>0</v>
      </c>
      <c r="R153" s="250">
        <v>0</v>
      </c>
      <c r="S153" s="250">
        <v>230</v>
      </c>
      <c r="T153" s="250">
        <v>198</v>
      </c>
      <c r="U153" s="250">
        <v>0</v>
      </c>
      <c r="V153" s="249">
        <v>281.03359999999998</v>
      </c>
      <c r="W153" s="249">
        <v>428</v>
      </c>
      <c r="X153" s="249">
        <v>1475.5</v>
      </c>
      <c r="Y153" s="251">
        <v>428</v>
      </c>
    </row>
    <row r="154" spans="1:25" x14ac:dyDescent="0.2">
      <c r="A154" s="248">
        <v>44323.208333333336</v>
      </c>
      <c r="B154" s="249">
        <v>0</v>
      </c>
      <c r="C154" s="250">
        <v>0</v>
      </c>
      <c r="D154" s="250">
        <v>204.928</v>
      </c>
      <c r="E154" s="250">
        <v>76.128</v>
      </c>
      <c r="F154" s="250">
        <v>0</v>
      </c>
      <c r="G154" s="249">
        <v>0</v>
      </c>
      <c r="H154" s="250">
        <v>0</v>
      </c>
      <c r="I154" s="250">
        <v>249</v>
      </c>
      <c r="J154" s="250">
        <v>198</v>
      </c>
      <c r="K154" s="250">
        <v>0</v>
      </c>
      <c r="L154" s="249">
        <v>295</v>
      </c>
      <c r="M154" s="250">
        <v>387</v>
      </c>
      <c r="N154" s="250">
        <v>397.5</v>
      </c>
      <c r="O154" s="250">
        <v>198</v>
      </c>
      <c r="P154" s="250">
        <v>198</v>
      </c>
      <c r="Q154" s="249">
        <v>0</v>
      </c>
      <c r="R154" s="250">
        <v>0</v>
      </c>
      <c r="S154" s="250">
        <v>248.5</v>
      </c>
      <c r="T154" s="250">
        <v>198</v>
      </c>
      <c r="U154" s="250">
        <v>0</v>
      </c>
      <c r="V154" s="249">
        <v>281.05599999999998</v>
      </c>
      <c r="W154" s="249">
        <v>447</v>
      </c>
      <c r="X154" s="249">
        <v>1475.5</v>
      </c>
      <c r="Y154" s="251">
        <v>446.5</v>
      </c>
    </row>
    <row r="155" spans="1:25" x14ac:dyDescent="0.2">
      <c r="A155" s="248">
        <v>44323.25</v>
      </c>
      <c r="B155" s="249">
        <v>0</v>
      </c>
      <c r="C155" s="250">
        <v>0</v>
      </c>
      <c r="D155" s="250">
        <v>209.88800000000001</v>
      </c>
      <c r="E155" s="250">
        <v>76.238399999999999</v>
      </c>
      <c r="F155" s="250">
        <v>0</v>
      </c>
      <c r="G155" s="249">
        <v>0</v>
      </c>
      <c r="H155" s="250">
        <v>0</v>
      </c>
      <c r="I155" s="250">
        <v>373</v>
      </c>
      <c r="J155" s="250">
        <v>198</v>
      </c>
      <c r="K155" s="250">
        <v>0</v>
      </c>
      <c r="L155" s="249">
        <v>295</v>
      </c>
      <c r="M155" s="250">
        <v>387</v>
      </c>
      <c r="N155" s="250">
        <v>397.5</v>
      </c>
      <c r="O155" s="250">
        <v>198</v>
      </c>
      <c r="P155" s="250">
        <v>198</v>
      </c>
      <c r="Q155" s="249">
        <v>0</v>
      </c>
      <c r="R155" s="250">
        <v>0</v>
      </c>
      <c r="S155" s="250">
        <v>371</v>
      </c>
      <c r="T155" s="250">
        <v>198</v>
      </c>
      <c r="U155" s="250">
        <v>0</v>
      </c>
      <c r="V155" s="249">
        <v>286.12639999999999</v>
      </c>
      <c r="W155" s="249">
        <v>571</v>
      </c>
      <c r="X155" s="249">
        <v>1475.5</v>
      </c>
      <c r="Y155" s="251">
        <v>569</v>
      </c>
    </row>
    <row r="156" spans="1:25" x14ac:dyDescent="0.2">
      <c r="A156" s="248">
        <v>44323.291666666664</v>
      </c>
      <c r="B156" s="249">
        <v>0</v>
      </c>
      <c r="C156" s="250">
        <v>0</v>
      </c>
      <c r="D156" s="250">
        <v>236.38399999999999</v>
      </c>
      <c r="E156" s="250">
        <v>86.591999999999999</v>
      </c>
      <c r="F156" s="250">
        <v>0</v>
      </c>
      <c r="G156" s="249">
        <v>0</v>
      </c>
      <c r="H156" s="250">
        <v>0</v>
      </c>
      <c r="I156" s="250">
        <v>396.5</v>
      </c>
      <c r="J156" s="250">
        <v>198</v>
      </c>
      <c r="K156" s="250">
        <v>0</v>
      </c>
      <c r="L156" s="249">
        <v>295</v>
      </c>
      <c r="M156" s="250">
        <v>387</v>
      </c>
      <c r="N156" s="250">
        <v>397.5</v>
      </c>
      <c r="O156" s="250">
        <v>198</v>
      </c>
      <c r="P156" s="250">
        <v>198</v>
      </c>
      <c r="Q156" s="249">
        <v>0</v>
      </c>
      <c r="R156" s="250">
        <v>0</v>
      </c>
      <c r="S156" s="250">
        <v>394</v>
      </c>
      <c r="T156" s="250">
        <v>198</v>
      </c>
      <c r="U156" s="250">
        <v>0</v>
      </c>
      <c r="V156" s="249">
        <v>322.976</v>
      </c>
      <c r="W156" s="249">
        <v>594.5</v>
      </c>
      <c r="X156" s="249">
        <v>1475.5</v>
      </c>
      <c r="Y156" s="251">
        <v>592</v>
      </c>
    </row>
    <row r="157" spans="1:25" x14ac:dyDescent="0.2">
      <c r="A157" s="248">
        <v>44323.333333333336</v>
      </c>
      <c r="B157" s="249">
        <v>0</v>
      </c>
      <c r="C157" s="250">
        <v>0</v>
      </c>
      <c r="D157" s="250">
        <v>238.976</v>
      </c>
      <c r="E157" s="250">
        <v>78.950400000000002</v>
      </c>
      <c r="F157" s="250">
        <v>0</v>
      </c>
      <c r="G157" s="249">
        <v>0</v>
      </c>
      <c r="H157" s="250">
        <v>0</v>
      </c>
      <c r="I157" s="250">
        <v>397.5</v>
      </c>
      <c r="J157" s="250">
        <v>198</v>
      </c>
      <c r="K157" s="250">
        <v>0</v>
      </c>
      <c r="L157" s="249">
        <v>295</v>
      </c>
      <c r="M157" s="250">
        <v>387</v>
      </c>
      <c r="N157" s="250">
        <v>397.5</v>
      </c>
      <c r="O157" s="250">
        <v>198</v>
      </c>
      <c r="P157" s="250">
        <v>198</v>
      </c>
      <c r="Q157" s="249">
        <v>0</v>
      </c>
      <c r="R157" s="250">
        <v>0</v>
      </c>
      <c r="S157" s="250">
        <v>395</v>
      </c>
      <c r="T157" s="250">
        <v>198</v>
      </c>
      <c r="U157" s="250">
        <v>0</v>
      </c>
      <c r="V157" s="249">
        <v>317.9264</v>
      </c>
      <c r="W157" s="249">
        <v>595.5</v>
      </c>
      <c r="X157" s="249">
        <v>1475.5</v>
      </c>
      <c r="Y157" s="251">
        <v>593</v>
      </c>
    </row>
    <row r="158" spans="1:25" x14ac:dyDescent="0.2">
      <c r="A158" s="248">
        <v>44323.375</v>
      </c>
      <c r="B158" s="249">
        <v>0</v>
      </c>
      <c r="C158" s="250">
        <v>0</v>
      </c>
      <c r="D158" s="250">
        <v>275.13600000000002</v>
      </c>
      <c r="E158" s="250">
        <v>96.177599999999998</v>
      </c>
      <c r="F158" s="250">
        <v>0</v>
      </c>
      <c r="G158" s="249">
        <v>0</v>
      </c>
      <c r="H158" s="250">
        <v>0</v>
      </c>
      <c r="I158" s="250">
        <v>397.5</v>
      </c>
      <c r="J158" s="250">
        <v>198</v>
      </c>
      <c r="K158" s="250">
        <v>0</v>
      </c>
      <c r="L158" s="249">
        <v>295</v>
      </c>
      <c r="M158" s="250">
        <v>387</v>
      </c>
      <c r="N158" s="250">
        <v>397.5</v>
      </c>
      <c r="O158" s="250">
        <v>198</v>
      </c>
      <c r="P158" s="250">
        <v>198</v>
      </c>
      <c r="Q158" s="249">
        <v>0</v>
      </c>
      <c r="R158" s="250">
        <v>0</v>
      </c>
      <c r="S158" s="250">
        <v>395</v>
      </c>
      <c r="T158" s="250">
        <v>198</v>
      </c>
      <c r="U158" s="250">
        <v>0</v>
      </c>
      <c r="V158" s="249">
        <v>371.31360000000001</v>
      </c>
      <c r="W158" s="249">
        <v>595.5</v>
      </c>
      <c r="X158" s="249">
        <v>1475.5</v>
      </c>
      <c r="Y158" s="251">
        <v>593</v>
      </c>
    </row>
    <row r="159" spans="1:25" x14ac:dyDescent="0.2">
      <c r="A159" s="248">
        <v>44323.416666666664</v>
      </c>
      <c r="B159" s="249">
        <v>0</v>
      </c>
      <c r="C159" s="250">
        <v>0</v>
      </c>
      <c r="D159" s="250">
        <v>335.29599999999999</v>
      </c>
      <c r="E159" s="250">
        <v>112.13760000000001</v>
      </c>
      <c r="F159" s="250">
        <v>0</v>
      </c>
      <c r="G159" s="249">
        <v>0</v>
      </c>
      <c r="H159" s="250">
        <v>0</v>
      </c>
      <c r="I159" s="250">
        <v>397.5</v>
      </c>
      <c r="J159" s="250">
        <v>198</v>
      </c>
      <c r="K159" s="250">
        <v>0</v>
      </c>
      <c r="L159" s="249">
        <v>295</v>
      </c>
      <c r="M159" s="250">
        <v>387</v>
      </c>
      <c r="N159" s="250">
        <v>397.5</v>
      </c>
      <c r="O159" s="250">
        <v>198</v>
      </c>
      <c r="P159" s="250">
        <v>198</v>
      </c>
      <c r="Q159" s="249">
        <v>0</v>
      </c>
      <c r="R159" s="250">
        <v>0</v>
      </c>
      <c r="S159" s="250">
        <v>395</v>
      </c>
      <c r="T159" s="250">
        <v>198</v>
      </c>
      <c r="U159" s="250">
        <v>0</v>
      </c>
      <c r="V159" s="249">
        <v>447.43360000000001</v>
      </c>
      <c r="W159" s="249">
        <v>595.5</v>
      </c>
      <c r="X159" s="249">
        <v>1475.5</v>
      </c>
      <c r="Y159" s="251">
        <v>593</v>
      </c>
    </row>
    <row r="160" spans="1:25" x14ac:dyDescent="0.2">
      <c r="A160" s="248">
        <v>44323.458333333336</v>
      </c>
      <c r="B160" s="249">
        <v>0</v>
      </c>
      <c r="C160" s="250">
        <v>0</v>
      </c>
      <c r="D160" s="250">
        <v>376.99200000000002</v>
      </c>
      <c r="E160" s="250">
        <v>115.4928</v>
      </c>
      <c r="F160" s="250">
        <v>0</v>
      </c>
      <c r="G160" s="249">
        <v>0</v>
      </c>
      <c r="H160" s="250">
        <v>0</v>
      </c>
      <c r="I160" s="250">
        <v>397.5</v>
      </c>
      <c r="J160" s="250">
        <v>198</v>
      </c>
      <c r="K160" s="250">
        <v>0</v>
      </c>
      <c r="L160" s="249">
        <v>295</v>
      </c>
      <c r="M160" s="250">
        <v>387</v>
      </c>
      <c r="N160" s="250">
        <v>397.5</v>
      </c>
      <c r="O160" s="250">
        <v>198</v>
      </c>
      <c r="P160" s="250">
        <v>198</v>
      </c>
      <c r="Q160" s="249">
        <v>0</v>
      </c>
      <c r="R160" s="250">
        <v>0</v>
      </c>
      <c r="S160" s="250">
        <v>395</v>
      </c>
      <c r="T160" s="250">
        <v>198</v>
      </c>
      <c r="U160" s="250">
        <v>0</v>
      </c>
      <c r="V160" s="249">
        <v>492.48480000000001</v>
      </c>
      <c r="W160" s="249">
        <v>595.5</v>
      </c>
      <c r="X160" s="249">
        <v>1475.5</v>
      </c>
      <c r="Y160" s="251">
        <v>593</v>
      </c>
    </row>
    <row r="161" spans="1:25" x14ac:dyDescent="0.2">
      <c r="A161" s="248">
        <v>44323.5</v>
      </c>
      <c r="B161" s="249">
        <v>0</v>
      </c>
      <c r="C161" s="250">
        <v>0</v>
      </c>
      <c r="D161" s="250">
        <v>357.85599999999999</v>
      </c>
      <c r="E161" s="250">
        <v>87.873599999999996</v>
      </c>
      <c r="F161" s="250">
        <v>0</v>
      </c>
      <c r="G161" s="249">
        <v>0</v>
      </c>
      <c r="H161" s="250">
        <v>0</v>
      </c>
      <c r="I161" s="250">
        <v>397.5</v>
      </c>
      <c r="J161" s="250">
        <v>198</v>
      </c>
      <c r="K161" s="250">
        <v>0</v>
      </c>
      <c r="L161" s="249">
        <v>295</v>
      </c>
      <c r="M161" s="250">
        <v>387</v>
      </c>
      <c r="N161" s="250">
        <v>397.5</v>
      </c>
      <c r="O161" s="250">
        <v>198</v>
      </c>
      <c r="P161" s="250">
        <v>198</v>
      </c>
      <c r="Q161" s="249">
        <v>0</v>
      </c>
      <c r="R161" s="250">
        <v>0</v>
      </c>
      <c r="S161" s="250">
        <v>395</v>
      </c>
      <c r="T161" s="250">
        <v>198</v>
      </c>
      <c r="U161" s="250">
        <v>0</v>
      </c>
      <c r="V161" s="249">
        <v>445.7296</v>
      </c>
      <c r="W161" s="249">
        <v>595.5</v>
      </c>
      <c r="X161" s="249">
        <v>1475.5</v>
      </c>
      <c r="Y161" s="251">
        <v>593</v>
      </c>
    </row>
    <row r="162" spans="1:25" x14ac:dyDescent="0.2">
      <c r="A162" s="248">
        <v>44323.541666666664</v>
      </c>
      <c r="B162" s="249">
        <v>0</v>
      </c>
      <c r="C162" s="250">
        <v>0</v>
      </c>
      <c r="D162" s="250">
        <v>320.12799999999999</v>
      </c>
      <c r="E162" s="250">
        <v>76.147199999999998</v>
      </c>
      <c r="F162" s="250">
        <v>0</v>
      </c>
      <c r="G162" s="249">
        <v>0</v>
      </c>
      <c r="H162" s="250">
        <v>0</v>
      </c>
      <c r="I162" s="250">
        <v>397.5</v>
      </c>
      <c r="J162" s="250">
        <v>198</v>
      </c>
      <c r="K162" s="250">
        <v>0</v>
      </c>
      <c r="L162" s="249">
        <v>295</v>
      </c>
      <c r="M162" s="250">
        <v>387</v>
      </c>
      <c r="N162" s="250">
        <v>397.5</v>
      </c>
      <c r="O162" s="250">
        <v>198</v>
      </c>
      <c r="P162" s="250">
        <v>198</v>
      </c>
      <c r="Q162" s="249">
        <v>0</v>
      </c>
      <c r="R162" s="250">
        <v>0</v>
      </c>
      <c r="S162" s="250">
        <v>395</v>
      </c>
      <c r="T162" s="250">
        <v>198</v>
      </c>
      <c r="U162" s="250">
        <v>0</v>
      </c>
      <c r="V162" s="249">
        <v>396.27519999999998</v>
      </c>
      <c r="W162" s="249">
        <v>595.5</v>
      </c>
      <c r="X162" s="249">
        <v>1475.5</v>
      </c>
      <c r="Y162" s="251">
        <v>593</v>
      </c>
    </row>
    <row r="163" spans="1:25" x14ac:dyDescent="0.2">
      <c r="A163" s="248">
        <v>44323.583333333336</v>
      </c>
      <c r="B163" s="249">
        <v>0</v>
      </c>
      <c r="C163" s="250">
        <v>0</v>
      </c>
      <c r="D163" s="250">
        <v>308.64</v>
      </c>
      <c r="E163" s="250">
        <v>74.784000000000006</v>
      </c>
      <c r="F163" s="250">
        <v>0</v>
      </c>
      <c r="G163" s="249">
        <v>0</v>
      </c>
      <c r="H163" s="250">
        <v>0</v>
      </c>
      <c r="I163" s="250">
        <v>397.5</v>
      </c>
      <c r="J163" s="250">
        <v>198</v>
      </c>
      <c r="K163" s="250">
        <v>0</v>
      </c>
      <c r="L163" s="249">
        <v>295</v>
      </c>
      <c r="M163" s="250">
        <v>387</v>
      </c>
      <c r="N163" s="250">
        <v>397.5</v>
      </c>
      <c r="O163" s="250">
        <v>198</v>
      </c>
      <c r="P163" s="250">
        <v>198</v>
      </c>
      <c r="Q163" s="249">
        <v>0</v>
      </c>
      <c r="R163" s="250">
        <v>0</v>
      </c>
      <c r="S163" s="250">
        <v>395</v>
      </c>
      <c r="T163" s="250">
        <v>198</v>
      </c>
      <c r="U163" s="250">
        <v>0</v>
      </c>
      <c r="V163" s="249">
        <v>383.42399999999998</v>
      </c>
      <c r="W163" s="249">
        <v>595.5</v>
      </c>
      <c r="X163" s="249">
        <v>1475.5</v>
      </c>
      <c r="Y163" s="251">
        <v>593</v>
      </c>
    </row>
    <row r="164" spans="1:25" x14ac:dyDescent="0.2">
      <c r="A164" s="248">
        <v>44323.625</v>
      </c>
      <c r="B164" s="249">
        <v>0</v>
      </c>
      <c r="C164" s="250">
        <v>0</v>
      </c>
      <c r="D164" s="250">
        <v>292.95999999999998</v>
      </c>
      <c r="E164" s="250">
        <v>74.736000000000004</v>
      </c>
      <c r="F164" s="250">
        <v>0</v>
      </c>
      <c r="G164" s="249">
        <v>0</v>
      </c>
      <c r="H164" s="250">
        <v>0</v>
      </c>
      <c r="I164" s="250">
        <v>397.5</v>
      </c>
      <c r="J164" s="250">
        <v>198</v>
      </c>
      <c r="K164" s="250">
        <v>0</v>
      </c>
      <c r="L164" s="249">
        <v>295</v>
      </c>
      <c r="M164" s="250">
        <v>387</v>
      </c>
      <c r="N164" s="250">
        <v>397.5</v>
      </c>
      <c r="O164" s="250">
        <v>198</v>
      </c>
      <c r="P164" s="250">
        <v>198</v>
      </c>
      <c r="Q164" s="249">
        <v>0</v>
      </c>
      <c r="R164" s="250">
        <v>0</v>
      </c>
      <c r="S164" s="250">
        <v>395</v>
      </c>
      <c r="T164" s="250">
        <v>198</v>
      </c>
      <c r="U164" s="250">
        <v>0</v>
      </c>
      <c r="V164" s="249">
        <v>367.69599999999997</v>
      </c>
      <c r="W164" s="249">
        <v>595.5</v>
      </c>
      <c r="X164" s="249">
        <v>1475.5</v>
      </c>
      <c r="Y164" s="251">
        <v>593</v>
      </c>
    </row>
    <row r="165" spans="1:25" x14ac:dyDescent="0.2">
      <c r="A165" s="248">
        <v>44323.666666666664</v>
      </c>
      <c r="B165" s="249">
        <v>0</v>
      </c>
      <c r="C165" s="250">
        <v>0</v>
      </c>
      <c r="D165" s="250">
        <v>295.904</v>
      </c>
      <c r="E165" s="250">
        <v>74.692800000000005</v>
      </c>
      <c r="F165" s="250">
        <v>0</v>
      </c>
      <c r="G165" s="249">
        <v>0</v>
      </c>
      <c r="H165" s="250">
        <v>0</v>
      </c>
      <c r="I165" s="250">
        <v>397.5</v>
      </c>
      <c r="J165" s="250">
        <v>198</v>
      </c>
      <c r="K165" s="250">
        <v>0</v>
      </c>
      <c r="L165" s="249">
        <v>295</v>
      </c>
      <c r="M165" s="250">
        <v>387</v>
      </c>
      <c r="N165" s="250">
        <v>397.5</v>
      </c>
      <c r="O165" s="250">
        <v>198</v>
      </c>
      <c r="P165" s="250">
        <v>198</v>
      </c>
      <c r="Q165" s="249">
        <v>0</v>
      </c>
      <c r="R165" s="250">
        <v>0</v>
      </c>
      <c r="S165" s="250">
        <v>395</v>
      </c>
      <c r="T165" s="250">
        <v>198</v>
      </c>
      <c r="U165" s="250">
        <v>0</v>
      </c>
      <c r="V165" s="249">
        <v>370.59680000000003</v>
      </c>
      <c r="W165" s="249">
        <v>595.5</v>
      </c>
      <c r="X165" s="249">
        <v>1475.5</v>
      </c>
      <c r="Y165" s="251">
        <v>593</v>
      </c>
    </row>
    <row r="166" spans="1:25" x14ac:dyDescent="0.2">
      <c r="A166" s="248">
        <v>44323.708333333336</v>
      </c>
      <c r="B166" s="249">
        <v>0</v>
      </c>
      <c r="C166" s="250">
        <v>0</v>
      </c>
      <c r="D166" s="250">
        <v>257.12</v>
      </c>
      <c r="E166" s="250">
        <v>74.884799999999998</v>
      </c>
      <c r="F166" s="250">
        <v>0</v>
      </c>
      <c r="G166" s="249">
        <v>0</v>
      </c>
      <c r="H166" s="250">
        <v>0</v>
      </c>
      <c r="I166" s="250">
        <v>397.5</v>
      </c>
      <c r="J166" s="250">
        <v>198</v>
      </c>
      <c r="K166" s="250">
        <v>0</v>
      </c>
      <c r="L166" s="249">
        <v>295</v>
      </c>
      <c r="M166" s="250">
        <v>387</v>
      </c>
      <c r="N166" s="250">
        <v>397.5</v>
      </c>
      <c r="O166" s="250">
        <v>198</v>
      </c>
      <c r="P166" s="250">
        <v>198</v>
      </c>
      <c r="Q166" s="249">
        <v>0</v>
      </c>
      <c r="R166" s="250">
        <v>0</v>
      </c>
      <c r="S166" s="250">
        <v>395</v>
      </c>
      <c r="T166" s="250">
        <v>198</v>
      </c>
      <c r="U166" s="250">
        <v>0</v>
      </c>
      <c r="V166" s="249">
        <v>332.00479999999999</v>
      </c>
      <c r="W166" s="249">
        <v>595.5</v>
      </c>
      <c r="X166" s="249">
        <v>1475.5</v>
      </c>
      <c r="Y166" s="251">
        <v>593</v>
      </c>
    </row>
    <row r="167" spans="1:25" x14ac:dyDescent="0.2">
      <c r="A167" s="248">
        <v>44323.75</v>
      </c>
      <c r="B167" s="249">
        <v>0</v>
      </c>
      <c r="C167" s="250">
        <v>0</v>
      </c>
      <c r="D167" s="250">
        <v>257.79199999999997</v>
      </c>
      <c r="E167" s="250">
        <v>74.784000000000006</v>
      </c>
      <c r="F167" s="250">
        <v>0</v>
      </c>
      <c r="G167" s="249">
        <v>0</v>
      </c>
      <c r="H167" s="250">
        <v>0</v>
      </c>
      <c r="I167" s="250">
        <v>397.5</v>
      </c>
      <c r="J167" s="250">
        <v>198</v>
      </c>
      <c r="K167" s="250">
        <v>0</v>
      </c>
      <c r="L167" s="249">
        <v>295</v>
      </c>
      <c r="M167" s="250">
        <v>387</v>
      </c>
      <c r="N167" s="250">
        <v>397.5</v>
      </c>
      <c r="O167" s="250">
        <v>198</v>
      </c>
      <c r="P167" s="250">
        <v>198</v>
      </c>
      <c r="Q167" s="249">
        <v>0</v>
      </c>
      <c r="R167" s="250">
        <v>0</v>
      </c>
      <c r="S167" s="250">
        <v>395</v>
      </c>
      <c r="T167" s="250">
        <v>198</v>
      </c>
      <c r="U167" s="250">
        <v>0</v>
      </c>
      <c r="V167" s="249">
        <v>332.57599999999996</v>
      </c>
      <c r="W167" s="249">
        <v>595.5</v>
      </c>
      <c r="X167" s="249">
        <v>1475.5</v>
      </c>
      <c r="Y167" s="251">
        <v>593</v>
      </c>
    </row>
    <row r="168" spans="1:25" x14ac:dyDescent="0.2">
      <c r="A168" s="248">
        <v>44323.791666666664</v>
      </c>
      <c r="B168" s="249">
        <v>0</v>
      </c>
      <c r="C168" s="250">
        <v>0</v>
      </c>
      <c r="D168" s="250">
        <v>254.65600000000001</v>
      </c>
      <c r="E168" s="250">
        <v>74.64</v>
      </c>
      <c r="F168" s="250">
        <v>0</v>
      </c>
      <c r="G168" s="249">
        <v>0</v>
      </c>
      <c r="H168" s="250">
        <v>0</v>
      </c>
      <c r="I168" s="250">
        <v>397.5</v>
      </c>
      <c r="J168" s="250">
        <v>198</v>
      </c>
      <c r="K168" s="250">
        <v>0</v>
      </c>
      <c r="L168" s="249">
        <v>295</v>
      </c>
      <c r="M168" s="250">
        <v>387</v>
      </c>
      <c r="N168" s="250">
        <v>397.5</v>
      </c>
      <c r="O168" s="250">
        <v>198</v>
      </c>
      <c r="P168" s="250">
        <v>198</v>
      </c>
      <c r="Q168" s="249">
        <v>0</v>
      </c>
      <c r="R168" s="250">
        <v>0</v>
      </c>
      <c r="S168" s="250">
        <v>395</v>
      </c>
      <c r="T168" s="250">
        <v>198</v>
      </c>
      <c r="U168" s="250">
        <v>0</v>
      </c>
      <c r="V168" s="249">
        <v>329.29599999999999</v>
      </c>
      <c r="W168" s="249">
        <v>595.5</v>
      </c>
      <c r="X168" s="249">
        <v>1475.5</v>
      </c>
      <c r="Y168" s="251">
        <v>593</v>
      </c>
    </row>
    <row r="169" spans="1:25" x14ac:dyDescent="0.2">
      <c r="A169" s="248">
        <v>44323.833333333336</v>
      </c>
      <c r="B169" s="249">
        <v>0</v>
      </c>
      <c r="C169" s="250">
        <v>0</v>
      </c>
      <c r="D169" s="250">
        <v>267.93599999999998</v>
      </c>
      <c r="E169" s="250">
        <v>74.740799999999993</v>
      </c>
      <c r="F169" s="250">
        <v>0</v>
      </c>
      <c r="G169" s="249">
        <v>0</v>
      </c>
      <c r="H169" s="250">
        <v>0</v>
      </c>
      <c r="I169" s="250">
        <v>397.5</v>
      </c>
      <c r="J169" s="250">
        <v>198</v>
      </c>
      <c r="K169" s="250">
        <v>0</v>
      </c>
      <c r="L169" s="249">
        <v>295</v>
      </c>
      <c r="M169" s="250">
        <v>387</v>
      </c>
      <c r="N169" s="250">
        <v>397.5</v>
      </c>
      <c r="O169" s="250">
        <v>198</v>
      </c>
      <c r="P169" s="250">
        <v>198</v>
      </c>
      <c r="Q169" s="249">
        <v>0</v>
      </c>
      <c r="R169" s="250">
        <v>0</v>
      </c>
      <c r="S169" s="250">
        <v>395</v>
      </c>
      <c r="T169" s="250">
        <v>198</v>
      </c>
      <c r="U169" s="250">
        <v>0</v>
      </c>
      <c r="V169" s="249">
        <v>342.67679999999996</v>
      </c>
      <c r="W169" s="249">
        <v>595.5</v>
      </c>
      <c r="X169" s="249">
        <v>1475.5</v>
      </c>
      <c r="Y169" s="251">
        <v>593</v>
      </c>
    </row>
    <row r="170" spans="1:25" x14ac:dyDescent="0.2">
      <c r="A170" s="248">
        <v>44323.875</v>
      </c>
      <c r="B170" s="249">
        <v>0</v>
      </c>
      <c r="C170" s="250">
        <v>0</v>
      </c>
      <c r="D170" s="250">
        <v>285.44</v>
      </c>
      <c r="E170" s="250">
        <v>76.617599999999996</v>
      </c>
      <c r="F170" s="250">
        <v>0</v>
      </c>
      <c r="G170" s="249">
        <v>0</v>
      </c>
      <c r="H170" s="250">
        <v>0</v>
      </c>
      <c r="I170" s="250">
        <v>397.5</v>
      </c>
      <c r="J170" s="250">
        <v>198</v>
      </c>
      <c r="K170" s="250">
        <v>0</v>
      </c>
      <c r="L170" s="249">
        <v>295</v>
      </c>
      <c r="M170" s="250">
        <v>387</v>
      </c>
      <c r="N170" s="250">
        <v>397.5</v>
      </c>
      <c r="O170" s="250">
        <v>198</v>
      </c>
      <c r="P170" s="250">
        <v>198</v>
      </c>
      <c r="Q170" s="249">
        <v>0</v>
      </c>
      <c r="R170" s="250">
        <v>0</v>
      </c>
      <c r="S170" s="250">
        <v>395</v>
      </c>
      <c r="T170" s="250">
        <v>198</v>
      </c>
      <c r="U170" s="250">
        <v>0</v>
      </c>
      <c r="V170" s="249">
        <v>362.05759999999998</v>
      </c>
      <c r="W170" s="249">
        <v>595.5</v>
      </c>
      <c r="X170" s="249">
        <v>1475.5</v>
      </c>
      <c r="Y170" s="251">
        <v>593</v>
      </c>
    </row>
    <row r="171" spans="1:25" x14ac:dyDescent="0.2">
      <c r="A171" s="248">
        <v>44323.916666666664</v>
      </c>
      <c r="B171" s="249">
        <v>0</v>
      </c>
      <c r="C171" s="250">
        <v>0</v>
      </c>
      <c r="D171" s="250">
        <v>283.26400000000001</v>
      </c>
      <c r="E171" s="250">
        <v>76.924800000000005</v>
      </c>
      <c r="F171" s="250">
        <v>0</v>
      </c>
      <c r="G171" s="249">
        <v>0</v>
      </c>
      <c r="H171" s="250">
        <v>0</v>
      </c>
      <c r="I171" s="250">
        <v>397.5</v>
      </c>
      <c r="J171" s="250">
        <v>198</v>
      </c>
      <c r="K171" s="250">
        <v>0</v>
      </c>
      <c r="L171" s="249">
        <v>295</v>
      </c>
      <c r="M171" s="250">
        <v>387</v>
      </c>
      <c r="N171" s="250">
        <v>397.5</v>
      </c>
      <c r="O171" s="250">
        <v>198</v>
      </c>
      <c r="P171" s="250">
        <v>198</v>
      </c>
      <c r="Q171" s="249">
        <v>0</v>
      </c>
      <c r="R171" s="250">
        <v>0</v>
      </c>
      <c r="S171" s="250">
        <v>395</v>
      </c>
      <c r="T171" s="250">
        <v>198</v>
      </c>
      <c r="U171" s="250">
        <v>0</v>
      </c>
      <c r="V171" s="249">
        <v>360.18880000000001</v>
      </c>
      <c r="W171" s="249">
        <v>595.5</v>
      </c>
      <c r="X171" s="249">
        <v>1475.5</v>
      </c>
      <c r="Y171" s="251">
        <v>593</v>
      </c>
    </row>
    <row r="172" spans="1:25" x14ac:dyDescent="0.2">
      <c r="A172" s="248">
        <v>44323.958333333336</v>
      </c>
      <c r="B172" s="249">
        <v>0</v>
      </c>
      <c r="C172" s="250">
        <v>0</v>
      </c>
      <c r="D172" s="250">
        <v>269.85599999999999</v>
      </c>
      <c r="E172" s="250">
        <v>78.681600000000003</v>
      </c>
      <c r="F172" s="250">
        <v>0</v>
      </c>
      <c r="G172" s="249">
        <v>0</v>
      </c>
      <c r="H172" s="250">
        <v>0</v>
      </c>
      <c r="I172" s="250">
        <v>397.5</v>
      </c>
      <c r="J172" s="250">
        <v>198</v>
      </c>
      <c r="K172" s="250">
        <v>0</v>
      </c>
      <c r="L172" s="249">
        <v>295</v>
      </c>
      <c r="M172" s="250">
        <v>387</v>
      </c>
      <c r="N172" s="250">
        <v>397.5</v>
      </c>
      <c r="O172" s="250">
        <v>198</v>
      </c>
      <c r="P172" s="250">
        <v>198</v>
      </c>
      <c r="Q172" s="249">
        <v>0</v>
      </c>
      <c r="R172" s="250">
        <v>0</v>
      </c>
      <c r="S172" s="250">
        <v>395</v>
      </c>
      <c r="T172" s="250">
        <v>198</v>
      </c>
      <c r="U172" s="250">
        <v>0</v>
      </c>
      <c r="V172" s="249">
        <v>348.5376</v>
      </c>
      <c r="W172" s="249">
        <v>595.5</v>
      </c>
      <c r="X172" s="249">
        <v>1475.5</v>
      </c>
      <c r="Y172" s="251">
        <v>593</v>
      </c>
    </row>
    <row r="173" spans="1:25" x14ac:dyDescent="0.2">
      <c r="A173" s="248">
        <v>44324</v>
      </c>
      <c r="B173" s="249">
        <v>0</v>
      </c>
      <c r="C173" s="250">
        <v>0</v>
      </c>
      <c r="D173" s="250">
        <v>287.13600000000002</v>
      </c>
      <c r="E173" s="250">
        <v>75.499200000000002</v>
      </c>
      <c r="F173" s="250">
        <v>0</v>
      </c>
      <c r="G173" s="249">
        <v>0</v>
      </c>
      <c r="H173" s="250">
        <v>0</v>
      </c>
      <c r="I173" s="250">
        <v>397.5</v>
      </c>
      <c r="J173" s="250">
        <v>198</v>
      </c>
      <c r="K173" s="250">
        <v>0</v>
      </c>
      <c r="L173" s="249">
        <v>295</v>
      </c>
      <c r="M173" s="250">
        <v>387</v>
      </c>
      <c r="N173" s="250">
        <v>397.5</v>
      </c>
      <c r="O173" s="250">
        <v>198</v>
      </c>
      <c r="P173" s="250">
        <v>198</v>
      </c>
      <c r="Q173" s="249">
        <v>0</v>
      </c>
      <c r="R173" s="250">
        <v>0</v>
      </c>
      <c r="S173" s="250">
        <v>395</v>
      </c>
      <c r="T173" s="250">
        <v>198</v>
      </c>
      <c r="U173" s="250">
        <v>0</v>
      </c>
      <c r="V173" s="249">
        <v>362.63520000000005</v>
      </c>
      <c r="W173" s="249">
        <v>595.5</v>
      </c>
      <c r="X173" s="249">
        <v>1475.5</v>
      </c>
      <c r="Y173" s="251">
        <v>593</v>
      </c>
    </row>
    <row r="174" spans="1:25" x14ac:dyDescent="0.2">
      <c r="A174" s="248">
        <v>44324.041666666664</v>
      </c>
      <c r="B174" s="249">
        <v>0</v>
      </c>
      <c r="C174" s="250">
        <v>0</v>
      </c>
      <c r="D174" s="250">
        <v>277.024</v>
      </c>
      <c r="E174" s="250">
        <v>75.667199999999994</v>
      </c>
      <c r="F174" s="250">
        <v>0</v>
      </c>
      <c r="G174" s="249">
        <v>0</v>
      </c>
      <c r="H174" s="250">
        <v>0</v>
      </c>
      <c r="I174" s="250">
        <v>397.5</v>
      </c>
      <c r="J174" s="250">
        <v>198</v>
      </c>
      <c r="K174" s="250">
        <v>0</v>
      </c>
      <c r="L174" s="249">
        <v>295</v>
      </c>
      <c r="M174" s="250">
        <v>387</v>
      </c>
      <c r="N174" s="250">
        <v>397.5</v>
      </c>
      <c r="O174" s="250">
        <v>198</v>
      </c>
      <c r="P174" s="250">
        <v>198</v>
      </c>
      <c r="Q174" s="249">
        <v>0</v>
      </c>
      <c r="R174" s="250">
        <v>0</v>
      </c>
      <c r="S174" s="250">
        <v>395</v>
      </c>
      <c r="T174" s="250">
        <v>198</v>
      </c>
      <c r="U174" s="250">
        <v>0</v>
      </c>
      <c r="V174" s="249">
        <v>352.69119999999998</v>
      </c>
      <c r="W174" s="249">
        <v>595.5</v>
      </c>
      <c r="X174" s="249">
        <v>1475.5</v>
      </c>
      <c r="Y174" s="251">
        <v>593</v>
      </c>
    </row>
    <row r="175" spans="1:25" x14ac:dyDescent="0.2">
      <c r="A175" s="248">
        <v>44324.083333333336</v>
      </c>
      <c r="B175" s="249">
        <v>0</v>
      </c>
      <c r="C175" s="250">
        <v>0</v>
      </c>
      <c r="D175" s="250">
        <v>241.44</v>
      </c>
      <c r="E175" s="250">
        <v>75.599999999999994</v>
      </c>
      <c r="F175" s="250">
        <v>0</v>
      </c>
      <c r="G175" s="249">
        <v>0</v>
      </c>
      <c r="H175" s="250">
        <v>0</v>
      </c>
      <c r="I175" s="250">
        <v>397.5</v>
      </c>
      <c r="J175" s="250">
        <v>198</v>
      </c>
      <c r="K175" s="250">
        <v>0</v>
      </c>
      <c r="L175" s="249">
        <v>295</v>
      </c>
      <c r="M175" s="250">
        <v>387</v>
      </c>
      <c r="N175" s="250">
        <v>397.5</v>
      </c>
      <c r="O175" s="250">
        <v>198</v>
      </c>
      <c r="P175" s="250">
        <v>198</v>
      </c>
      <c r="Q175" s="249">
        <v>0</v>
      </c>
      <c r="R175" s="250">
        <v>0</v>
      </c>
      <c r="S175" s="250">
        <v>395</v>
      </c>
      <c r="T175" s="250">
        <v>198</v>
      </c>
      <c r="U175" s="250">
        <v>0</v>
      </c>
      <c r="V175" s="249">
        <v>317.03999999999996</v>
      </c>
      <c r="W175" s="249">
        <v>595.5</v>
      </c>
      <c r="X175" s="249">
        <v>1475.5</v>
      </c>
      <c r="Y175" s="251">
        <v>593</v>
      </c>
    </row>
    <row r="176" spans="1:25" x14ac:dyDescent="0.2">
      <c r="A176" s="248">
        <v>44324.125</v>
      </c>
      <c r="B176" s="249">
        <v>0</v>
      </c>
      <c r="C176" s="250">
        <v>0</v>
      </c>
      <c r="D176" s="250">
        <v>225.08799999999999</v>
      </c>
      <c r="E176" s="250">
        <v>75.513599999999997</v>
      </c>
      <c r="F176" s="250">
        <v>0</v>
      </c>
      <c r="G176" s="249">
        <v>0</v>
      </c>
      <c r="H176" s="250">
        <v>0</v>
      </c>
      <c r="I176" s="250">
        <v>397.5</v>
      </c>
      <c r="J176" s="250">
        <v>198</v>
      </c>
      <c r="K176" s="250">
        <v>0</v>
      </c>
      <c r="L176" s="249">
        <v>295</v>
      </c>
      <c r="M176" s="250">
        <v>387</v>
      </c>
      <c r="N176" s="250">
        <v>397.5</v>
      </c>
      <c r="O176" s="250">
        <v>198</v>
      </c>
      <c r="P176" s="250">
        <v>198</v>
      </c>
      <c r="Q176" s="249">
        <v>0</v>
      </c>
      <c r="R176" s="250">
        <v>0</v>
      </c>
      <c r="S176" s="250">
        <v>395</v>
      </c>
      <c r="T176" s="250">
        <v>100.95</v>
      </c>
      <c r="U176" s="250">
        <v>0</v>
      </c>
      <c r="V176" s="249">
        <v>300.60159999999996</v>
      </c>
      <c r="W176" s="249">
        <v>595.5</v>
      </c>
      <c r="X176" s="249">
        <v>1475.5</v>
      </c>
      <c r="Y176" s="251">
        <v>495.95</v>
      </c>
    </row>
    <row r="177" spans="1:25" x14ac:dyDescent="0.2">
      <c r="A177" s="248">
        <v>44324.166666666664</v>
      </c>
      <c r="B177" s="249">
        <v>0</v>
      </c>
      <c r="C177" s="250">
        <v>0</v>
      </c>
      <c r="D177" s="250">
        <v>209.34399999999999</v>
      </c>
      <c r="E177" s="250">
        <v>76.449600000000004</v>
      </c>
      <c r="F177" s="250">
        <v>0</v>
      </c>
      <c r="G177" s="249">
        <v>0</v>
      </c>
      <c r="H177" s="250">
        <v>0</v>
      </c>
      <c r="I177" s="250">
        <v>350</v>
      </c>
      <c r="J177" s="250">
        <v>198</v>
      </c>
      <c r="K177" s="250">
        <v>0</v>
      </c>
      <c r="L177" s="249">
        <v>295</v>
      </c>
      <c r="M177" s="250">
        <v>387</v>
      </c>
      <c r="N177" s="250">
        <v>397.5</v>
      </c>
      <c r="O177" s="250">
        <v>198</v>
      </c>
      <c r="P177" s="250">
        <v>198</v>
      </c>
      <c r="Q177" s="249">
        <v>0</v>
      </c>
      <c r="R177" s="250">
        <v>0</v>
      </c>
      <c r="S177" s="250">
        <v>348</v>
      </c>
      <c r="T177" s="250">
        <v>198</v>
      </c>
      <c r="U177" s="250">
        <v>0</v>
      </c>
      <c r="V177" s="249">
        <v>285.79359999999997</v>
      </c>
      <c r="W177" s="249">
        <v>548</v>
      </c>
      <c r="X177" s="249">
        <v>1475.5</v>
      </c>
      <c r="Y177" s="251">
        <v>546</v>
      </c>
    </row>
    <row r="178" spans="1:25" x14ac:dyDescent="0.2">
      <c r="A178" s="248">
        <v>44324.208333333336</v>
      </c>
      <c r="B178" s="249">
        <v>0</v>
      </c>
      <c r="C178" s="250">
        <v>0</v>
      </c>
      <c r="D178" s="250">
        <v>213.72800000000001</v>
      </c>
      <c r="E178" s="250">
        <v>76.444800000000001</v>
      </c>
      <c r="F178" s="250">
        <v>0</v>
      </c>
      <c r="G178" s="249">
        <v>0</v>
      </c>
      <c r="H178" s="250">
        <v>0</v>
      </c>
      <c r="I178" s="250">
        <v>397.5</v>
      </c>
      <c r="J178" s="250">
        <v>198</v>
      </c>
      <c r="K178" s="250">
        <v>0</v>
      </c>
      <c r="L178" s="249">
        <v>295</v>
      </c>
      <c r="M178" s="250">
        <v>387</v>
      </c>
      <c r="N178" s="250">
        <v>397.5</v>
      </c>
      <c r="O178" s="250">
        <v>198</v>
      </c>
      <c r="P178" s="250">
        <v>198</v>
      </c>
      <c r="Q178" s="249">
        <v>0</v>
      </c>
      <c r="R178" s="250">
        <v>0</v>
      </c>
      <c r="S178" s="250">
        <v>395</v>
      </c>
      <c r="T178" s="250">
        <v>198</v>
      </c>
      <c r="U178" s="250">
        <v>0</v>
      </c>
      <c r="V178" s="249">
        <v>290.1728</v>
      </c>
      <c r="W178" s="249">
        <v>595.5</v>
      </c>
      <c r="X178" s="249">
        <v>1475.5</v>
      </c>
      <c r="Y178" s="251">
        <v>593</v>
      </c>
    </row>
    <row r="179" spans="1:25" x14ac:dyDescent="0.2">
      <c r="A179" s="248">
        <v>44324.25</v>
      </c>
      <c r="B179" s="249">
        <v>0</v>
      </c>
      <c r="C179" s="250">
        <v>0</v>
      </c>
      <c r="D179" s="250">
        <v>224.89599999999999</v>
      </c>
      <c r="E179" s="250">
        <v>83.011200000000002</v>
      </c>
      <c r="F179" s="250">
        <v>0</v>
      </c>
      <c r="G179" s="249">
        <v>0</v>
      </c>
      <c r="H179" s="250">
        <v>0</v>
      </c>
      <c r="I179" s="250">
        <v>397.5</v>
      </c>
      <c r="J179" s="250">
        <v>198</v>
      </c>
      <c r="K179" s="250">
        <v>0</v>
      </c>
      <c r="L179" s="249">
        <v>295</v>
      </c>
      <c r="M179" s="250">
        <v>387</v>
      </c>
      <c r="N179" s="250">
        <v>397.5</v>
      </c>
      <c r="O179" s="250">
        <v>198</v>
      </c>
      <c r="P179" s="250">
        <v>198</v>
      </c>
      <c r="Q179" s="249">
        <v>0</v>
      </c>
      <c r="R179" s="250">
        <v>0</v>
      </c>
      <c r="S179" s="250">
        <v>395</v>
      </c>
      <c r="T179" s="250">
        <v>198</v>
      </c>
      <c r="U179" s="250">
        <v>0</v>
      </c>
      <c r="V179" s="249">
        <v>307.90719999999999</v>
      </c>
      <c r="W179" s="249">
        <v>595.5</v>
      </c>
      <c r="X179" s="249">
        <v>1475.5</v>
      </c>
      <c r="Y179" s="251">
        <v>593</v>
      </c>
    </row>
    <row r="180" spans="1:25" x14ac:dyDescent="0.2">
      <c r="A180" s="248">
        <v>44324.291666666664</v>
      </c>
      <c r="B180" s="249">
        <v>0</v>
      </c>
      <c r="C180" s="250">
        <v>0</v>
      </c>
      <c r="D180" s="250">
        <v>206.208</v>
      </c>
      <c r="E180" s="250">
        <v>88.296000000000006</v>
      </c>
      <c r="F180" s="250">
        <v>0</v>
      </c>
      <c r="G180" s="249">
        <v>0</v>
      </c>
      <c r="H180" s="250">
        <v>0</v>
      </c>
      <c r="I180" s="250">
        <v>318</v>
      </c>
      <c r="J180" s="250">
        <v>198</v>
      </c>
      <c r="K180" s="250">
        <v>0</v>
      </c>
      <c r="L180" s="249">
        <v>295</v>
      </c>
      <c r="M180" s="250">
        <v>387</v>
      </c>
      <c r="N180" s="250">
        <v>397.5</v>
      </c>
      <c r="O180" s="250">
        <v>198</v>
      </c>
      <c r="P180" s="250">
        <v>198</v>
      </c>
      <c r="Q180" s="249">
        <v>0</v>
      </c>
      <c r="R180" s="250">
        <v>0</v>
      </c>
      <c r="S180" s="250">
        <v>316.5</v>
      </c>
      <c r="T180" s="250">
        <v>198</v>
      </c>
      <c r="U180" s="250">
        <v>0</v>
      </c>
      <c r="V180" s="249">
        <v>294.50400000000002</v>
      </c>
      <c r="W180" s="249">
        <v>516</v>
      </c>
      <c r="X180" s="249">
        <v>1475.5</v>
      </c>
      <c r="Y180" s="251">
        <v>514.5</v>
      </c>
    </row>
    <row r="181" spans="1:25" x14ac:dyDescent="0.2">
      <c r="A181" s="248">
        <v>44324.333333333336</v>
      </c>
      <c r="B181" s="249">
        <v>0</v>
      </c>
      <c r="C181" s="250">
        <v>0</v>
      </c>
      <c r="D181" s="250">
        <v>208.83199999999999</v>
      </c>
      <c r="E181" s="250">
        <v>76.910399999999996</v>
      </c>
      <c r="F181" s="250">
        <v>0</v>
      </c>
      <c r="G181" s="249">
        <v>0</v>
      </c>
      <c r="H181" s="250">
        <v>0</v>
      </c>
      <c r="I181" s="250">
        <v>386.5</v>
      </c>
      <c r="J181" s="250">
        <v>198</v>
      </c>
      <c r="K181" s="250">
        <v>0</v>
      </c>
      <c r="L181" s="249">
        <v>295</v>
      </c>
      <c r="M181" s="250">
        <v>387</v>
      </c>
      <c r="N181" s="250">
        <v>397.5</v>
      </c>
      <c r="O181" s="250">
        <v>198</v>
      </c>
      <c r="P181" s="250">
        <v>198</v>
      </c>
      <c r="Q181" s="249">
        <v>0</v>
      </c>
      <c r="R181" s="250">
        <v>0</v>
      </c>
      <c r="S181" s="250">
        <v>384</v>
      </c>
      <c r="T181" s="250">
        <v>198</v>
      </c>
      <c r="U181" s="250">
        <v>0</v>
      </c>
      <c r="V181" s="249">
        <v>285.74239999999998</v>
      </c>
      <c r="W181" s="249">
        <v>584.5</v>
      </c>
      <c r="X181" s="249">
        <v>1475.5</v>
      </c>
      <c r="Y181" s="251">
        <v>582</v>
      </c>
    </row>
    <row r="182" spans="1:25" x14ac:dyDescent="0.2">
      <c r="A182" s="248">
        <v>44324.375</v>
      </c>
      <c r="B182" s="249">
        <v>0</v>
      </c>
      <c r="C182" s="250">
        <v>0</v>
      </c>
      <c r="D182" s="250">
        <v>235.2</v>
      </c>
      <c r="E182" s="250">
        <v>87.614400000000003</v>
      </c>
      <c r="F182" s="250">
        <v>0</v>
      </c>
      <c r="G182" s="249">
        <v>0</v>
      </c>
      <c r="H182" s="250">
        <v>0</v>
      </c>
      <c r="I182" s="250">
        <v>397.5</v>
      </c>
      <c r="J182" s="250">
        <v>198</v>
      </c>
      <c r="K182" s="250">
        <v>0</v>
      </c>
      <c r="L182" s="249">
        <v>295</v>
      </c>
      <c r="M182" s="250">
        <v>387</v>
      </c>
      <c r="N182" s="250">
        <v>397.5</v>
      </c>
      <c r="O182" s="250">
        <v>198</v>
      </c>
      <c r="P182" s="250">
        <v>198</v>
      </c>
      <c r="Q182" s="249">
        <v>0</v>
      </c>
      <c r="R182" s="250">
        <v>0</v>
      </c>
      <c r="S182" s="250">
        <v>395</v>
      </c>
      <c r="T182" s="250">
        <v>198</v>
      </c>
      <c r="U182" s="250">
        <v>0</v>
      </c>
      <c r="V182" s="249">
        <v>322.81439999999998</v>
      </c>
      <c r="W182" s="249">
        <v>595.5</v>
      </c>
      <c r="X182" s="249">
        <v>1475.5</v>
      </c>
      <c r="Y182" s="251">
        <v>593</v>
      </c>
    </row>
    <row r="183" spans="1:25" x14ac:dyDescent="0.2">
      <c r="A183" s="248">
        <v>44324.416666666664</v>
      </c>
      <c r="B183" s="249">
        <v>0</v>
      </c>
      <c r="C183" s="250">
        <v>0</v>
      </c>
      <c r="D183" s="250">
        <v>263.23200000000003</v>
      </c>
      <c r="E183" s="250">
        <v>103.6176</v>
      </c>
      <c r="F183" s="250">
        <v>0</v>
      </c>
      <c r="G183" s="249">
        <v>0</v>
      </c>
      <c r="H183" s="250">
        <v>0</v>
      </c>
      <c r="I183" s="250">
        <v>397.5</v>
      </c>
      <c r="J183" s="250">
        <v>198</v>
      </c>
      <c r="K183" s="250">
        <v>0</v>
      </c>
      <c r="L183" s="249">
        <v>295</v>
      </c>
      <c r="M183" s="250">
        <v>387</v>
      </c>
      <c r="N183" s="250">
        <v>397.5</v>
      </c>
      <c r="O183" s="250">
        <v>198</v>
      </c>
      <c r="P183" s="250">
        <v>198</v>
      </c>
      <c r="Q183" s="249">
        <v>0</v>
      </c>
      <c r="R183" s="250">
        <v>0</v>
      </c>
      <c r="S183" s="250">
        <v>395</v>
      </c>
      <c r="T183" s="250">
        <v>198</v>
      </c>
      <c r="U183" s="250">
        <v>0</v>
      </c>
      <c r="V183" s="249">
        <v>366.84960000000001</v>
      </c>
      <c r="W183" s="249">
        <v>595.5</v>
      </c>
      <c r="X183" s="249">
        <v>1475.5</v>
      </c>
      <c r="Y183" s="251">
        <v>593</v>
      </c>
    </row>
    <row r="184" spans="1:25" x14ac:dyDescent="0.2">
      <c r="A184" s="248">
        <v>44324.458333333336</v>
      </c>
      <c r="B184" s="249">
        <v>0</v>
      </c>
      <c r="C184" s="250">
        <v>0</v>
      </c>
      <c r="D184" s="250">
        <v>250.75200000000001</v>
      </c>
      <c r="E184" s="250">
        <v>93.422399999999996</v>
      </c>
      <c r="F184" s="250">
        <v>0</v>
      </c>
      <c r="G184" s="249">
        <v>0</v>
      </c>
      <c r="H184" s="250">
        <v>0</v>
      </c>
      <c r="I184" s="250">
        <v>397.5</v>
      </c>
      <c r="J184" s="250">
        <v>198</v>
      </c>
      <c r="K184" s="250">
        <v>0</v>
      </c>
      <c r="L184" s="249">
        <v>295</v>
      </c>
      <c r="M184" s="250">
        <v>387</v>
      </c>
      <c r="N184" s="250">
        <v>397.5</v>
      </c>
      <c r="O184" s="250">
        <v>198</v>
      </c>
      <c r="P184" s="250">
        <v>198</v>
      </c>
      <c r="Q184" s="249">
        <v>0</v>
      </c>
      <c r="R184" s="250">
        <v>0</v>
      </c>
      <c r="S184" s="250">
        <v>395</v>
      </c>
      <c r="T184" s="250">
        <v>198</v>
      </c>
      <c r="U184" s="250">
        <v>0</v>
      </c>
      <c r="V184" s="249">
        <v>344.17439999999999</v>
      </c>
      <c r="W184" s="249">
        <v>595.5</v>
      </c>
      <c r="X184" s="249">
        <v>1475.5</v>
      </c>
      <c r="Y184" s="251">
        <v>593</v>
      </c>
    </row>
    <row r="185" spans="1:25" x14ac:dyDescent="0.2">
      <c r="A185" s="248">
        <v>44324.5</v>
      </c>
      <c r="B185" s="249">
        <v>0</v>
      </c>
      <c r="C185" s="250">
        <v>0</v>
      </c>
      <c r="D185" s="250">
        <v>256</v>
      </c>
      <c r="E185" s="250">
        <v>86.385599999999997</v>
      </c>
      <c r="F185" s="250">
        <v>0</v>
      </c>
      <c r="G185" s="249">
        <v>0</v>
      </c>
      <c r="H185" s="250">
        <v>0</v>
      </c>
      <c r="I185" s="250">
        <v>397.5</v>
      </c>
      <c r="J185" s="250">
        <v>198</v>
      </c>
      <c r="K185" s="250">
        <v>0</v>
      </c>
      <c r="L185" s="249">
        <v>295</v>
      </c>
      <c r="M185" s="250">
        <v>387</v>
      </c>
      <c r="N185" s="250">
        <v>397.5</v>
      </c>
      <c r="O185" s="250">
        <v>198</v>
      </c>
      <c r="P185" s="250">
        <v>198</v>
      </c>
      <c r="Q185" s="249">
        <v>0</v>
      </c>
      <c r="R185" s="250">
        <v>0</v>
      </c>
      <c r="S185" s="250">
        <v>395</v>
      </c>
      <c r="T185" s="250">
        <v>198</v>
      </c>
      <c r="U185" s="250">
        <v>0</v>
      </c>
      <c r="V185" s="249">
        <v>342.38560000000001</v>
      </c>
      <c r="W185" s="249">
        <v>595.5</v>
      </c>
      <c r="X185" s="249">
        <v>1475.5</v>
      </c>
      <c r="Y185" s="251">
        <v>593</v>
      </c>
    </row>
    <row r="186" spans="1:25" x14ac:dyDescent="0.2">
      <c r="A186" s="248">
        <v>44324.541666666664</v>
      </c>
      <c r="B186" s="249">
        <v>0</v>
      </c>
      <c r="C186" s="250">
        <v>0</v>
      </c>
      <c r="D186" s="250">
        <v>224.54400000000001</v>
      </c>
      <c r="E186" s="250">
        <v>81.12</v>
      </c>
      <c r="F186" s="250">
        <v>0</v>
      </c>
      <c r="G186" s="249">
        <v>0</v>
      </c>
      <c r="H186" s="250">
        <v>0</v>
      </c>
      <c r="I186" s="250">
        <v>397.5</v>
      </c>
      <c r="J186" s="250">
        <v>198</v>
      </c>
      <c r="K186" s="250">
        <v>0</v>
      </c>
      <c r="L186" s="249">
        <v>295</v>
      </c>
      <c r="M186" s="250">
        <v>387</v>
      </c>
      <c r="N186" s="250">
        <v>397.5</v>
      </c>
      <c r="O186" s="250">
        <v>198</v>
      </c>
      <c r="P186" s="250">
        <v>198</v>
      </c>
      <c r="Q186" s="249">
        <v>0</v>
      </c>
      <c r="R186" s="250">
        <v>0</v>
      </c>
      <c r="S186" s="250">
        <v>395</v>
      </c>
      <c r="T186" s="250">
        <v>198</v>
      </c>
      <c r="U186" s="250">
        <v>0</v>
      </c>
      <c r="V186" s="249">
        <v>305.66399999999999</v>
      </c>
      <c r="W186" s="249">
        <v>595.5</v>
      </c>
      <c r="X186" s="249">
        <v>1475.5</v>
      </c>
      <c r="Y186" s="251">
        <v>593</v>
      </c>
    </row>
    <row r="187" spans="1:25" x14ac:dyDescent="0.2">
      <c r="A187" s="248">
        <v>44324.583333333336</v>
      </c>
      <c r="B187" s="249">
        <v>0</v>
      </c>
      <c r="C187" s="250">
        <v>0</v>
      </c>
      <c r="D187" s="250">
        <v>205.50399999999999</v>
      </c>
      <c r="E187" s="250">
        <v>78.681600000000003</v>
      </c>
      <c r="F187" s="250">
        <v>0</v>
      </c>
      <c r="G187" s="249">
        <v>0</v>
      </c>
      <c r="H187" s="250">
        <v>0</v>
      </c>
      <c r="I187" s="250">
        <v>322</v>
      </c>
      <c r="J187" s="250">
        <v>198</v>
      </c>
      <c r="K187" s="250">
        <v>0</v>
      </c>
      <c r="L187" s="249">
        <v>295</v>
      </c>
      <c r="M187" s="250">
        <v>387</v>
      </c>
      <c r="N187" s="250">
        <v>397.5</v>
      </c>
      <c r="O187" s="250">
        <v>198</v>
      </c>
      <c r="P187" s="250">
        <v>198</v>
      </c>
      <c r="Q187" s="249">
        <v>0</v>
      </c>
      <c r="R187" s="250">
        <v>0</v>
      </c>
      <c r="S187" s="250">
        <v>320.5</v>
      </c>
      <c r="T187" s="250">
        <v>198</v>
      </c>
      <c r="U187" s="250">
        <v>0</v>
      </c>
      <c r="V187" s="249">
        <v>284.18560000000002</v>
      </c>
      <c r="W187" s="249">
        <v>520</v>
      </c>
      <c r="X187" s="249">
        <v>1475.5</v>
      </c>
      <c r="Y187" s="251">
        <v>518.5</v>
      </c>
    </row>
    <row r="188" spans="1:25" x14ac:dyDescent="0.2">
      <c r="A188" s="248">
        <v>44324.625</v>
      </c>
      <c r="B188" s="249">
        <v>0</v>
      </c>
      <c r="C188" s="250">
        <v>0</v>
      </c>
      <c r="D188" s="250">
        <v>205.24799999999999</v>
      </c>
      <c r="E188" s="250">
        <v>75.211200000000005</v>
      </c>
      <c r="F188" s="250">
        <v>0</v>
      </c>
      <c r="G188" s="249">
        <v>0</v>
      </c>
      <c r="H188" s="250">
        <v>0</v>
      </c>
      <c r="I188" s="250">
        <v>313.5</v>
      </c>
      <c r="J188" s="250">
        <v>198</v>
      </c>
      <c r="K188" s="250">
        <v>0</v>
      </c>
      <c r="L188" s="249">
        <v>295</v>
      </c>
      <c r="M188" s="250">
        <v>387</v>
      </c>
      <c r="N188" s="250">
        <v>397.5</v>
      </c>
      <c r="O188" s="250">
        <v>198</v>
      </c>
      <c r="P188" s="250">
        <v>198</v>
      </c>
      <c r="Q188" s="249">
        <v>0</v>
      </c>
      <c r="R188" s="250">
        <v>0</v>
      </c>
      <c r="S188" s="250">
        <v>312.5</v>
      </c>
      <c r="T188" s="250">
        <v>198</v>
      </c>
      <c r="U188" s="250">
        <v>0</v>
      </c>
      <c r="V188" s="249">
        <v>280.45920000000001</v>
      </c>
      <c r="W188" s="249">
        <v>511.5</v>
      </c>
      <c r="X188" s="249">
        <v>1475.5</v>
      </c>
      <c r="Y188" s="251">
        <v>510.5</v>
      </c>
    </row>
    <row r="189" spans="1:25" x14ac:dyDescent="0.2">
      <c r="A189" s="248">
        <v>44324.666666666664</v>
      </c>
      <c r="B189" s="249">
        <v>0</v>
      </c>
      <c r="C189" s="250">
        <v>0</v>
      </c>
      <c r="D189" s="250">
        <v>210.78399999999999</v>
      </c>
      <c r="E189" s="250">
        <v>75.163200000000003</v>
      </c>
      <c r="F189" s="250">
        <v>0</v>
      </c>
      <c r="G189" s="249">
        <v>0</v>
      </c>
      <c r="H189" s="250">
        <v>0</v>
      </c>
      <c r="I189" s="250">
        <v>397</v>
      </c>
      <c r="J189" s="250">
        <v>198</v>
      </c>
      <c r="K189" s="250">
        <v>0</v>
      </c>
      <c r="L189" s="249">
        <v>295</v>
      </c>
      <c r="M189" s="250">
        <v>387</v>
      </c>
      <c r="N189" s="250">
        <v>397.5</v>
      </c>
      <c r="O189" s="250">
        <v>198</v>
      </c>
      <c r="P189" s="250">
        <v>198</v>
      </c>
      <c r="Q189" s="249">
        <v>0</v>
      </c>
      <c r="R189" s="250">
        <v>0</v>
      </c>
      <c r="S189" s="250">
        <v>394.5</v>
      </c>
      <c r="T189" s="250">
        <v>198</v>
      </c>
      <c r="U189" s="250">
        <v>0</v>
      </c>
      <c r="V189" s="249">
        <v>285.94720000000001</v>
      </c>
      <c r="W189" s="249">
        <v>595</v>
      </c>
      <c r="X189" s="249">
        <v>1475.5</v>
      </c>
      <c r="Y189" s="251">
        <v>592.5</v>
      </c>
    </row>
    <row r="190" spans="1:25" x14ac:dyDescent="0.2">
      <c r="A190" s="248">
        <v>44324.708333333336</v>
      </c>
      <c r="B190" s="249">
        <v>0</v>
      </c>
      <c r="C190" s="250">
        <v>0</v>
      </c>
      <c r="D190" s="250">
        <v>225.12</v>
      </c>
      <c r="E190" s="250">
        <v>75.062399999999997</v>
      </c>
      <c r="F190" s="250">
        <v>0</v>
      </c>
      <c r="G190" s="249">
        <v>0</v>
      </c>
      <c r="H190" s="250">
        <v>0</v>
      </c>
      <c r="I190" s="250">
        <v>397.5</v>
      </c>
      <c r="J190" s="250">
        <v>198</v>
      </c>
      <c r="K190" s="250">
        <v>0</v>
      </c>
      <c r="L190" s="249">
        <v>295</v>
      </c>
      <c r="M190" s="250">
        <v>387</v>
      </c>
      <c r="N190" s="250">
        <v>397.5</v>
      </c>
      <c r="O190" s="250">
        <v>198</v>
      </c>
      <c r="P190" s="250">
        <v>198</v>
      </c>
      <c r="Q190" s="249">
        <v>0</v>
      </c>
      <c r="R190" s="250">
        <v>0</v>
      </c>
      <c r="S190" s="250">
        <v>395</v>
      </c>
      <c r="T190" s="250">
        <v>198</v>
      </c>
      <c r="U190" s="250">
        <v>0</v>
      </c>
      <c r="V190" s="249">
        <v>300.18240000000003</v>
      </c>
      <c r="W190" s="249">
        <v>595.5</v>
      </c>
      <c r="X190" s="249">
        <v>1475.5</v>
      </c>
      <c r="Y190" s="251">
        <v>593</v>
      </c>
    </row>
    <row r="191" spans="1:25" x14ac:dyDescent="0.2">
      <c r="A191" s="248">
        <v>44324.75</v>
      </c>
      <c r="B191" s="249">
        <v>0</v>
      </c>
      <c r="C191" s="250">
        <v>0</v>
      </c>
      <c r="D191" s="250">
        <v>210.88</v>
      </c>
      <c r="E191" s="250">
        <v>75.177599999999998</v>
      </c>
      <c r="F191" s="250">
        <v>0</v>
      </c>
      <c r="G191" s="249">
        <v>0</v>
      </c>
      <c r="H191" s="250">
        <v>0</v>
      </c>
      <c r="I191" s="250">
        <v>376.5</v>
      </c>
      <c r="J191" s="250">
        <v>198</v>
      </c>
      <c r="K191" s="250">
        <v>0</v>
      </c>
      <c r="L191" s="249">
        <v>295</v>
      </c>
      <c r="M191" s="250">
        <v>387</v>
      </c>
      <c r="N191" s="250">
        <v>397.5</v>
      </c>
      <c r="O191" s="250">
        <v>198</v>
      </c>
      <c r="P191" s="250">
        <v>198</v>
      </c>
      <c r="Q191" s="249">
        <v>0</v>
      </c>
      <c r="R191" s="250">
        <v>0</v>
      </c>
      <c r="S191" s="250">
        <v>374</v>
      </c>
      <c r="T191" s="250">
        <v>198</v>
      </c>
      <c r="U191" s="250">
        <v>0</v>
      </c>
      <c r="V191" s="249">
        <v>286.05759999999998</v>
      </c>
      <c r="W191" s="249">
        <v>574.5</v>
      </c>
      <c r="X191" s="249">
        <v>1475.5</v>
      </c>
      <c r="Y191" s="251">
        <v>572</v>
      </c>
    </row>
    <row r="192" spans="1:25" x14ac:dyDescent="0.2">
      <c r="A192" s="248">
        <v>44324.791666666664</v>
      </c>
      <c r="B192" s="249">
        <v>0</v>
      </c>
      <c r="C192" s="250">
        <v>0</v>
      </c>
      <c r="D192" s="250">
        <v>229.47200000000001</v>
      </c>
      <c r="E192" s="250">
        <v>75.115200000000002</v>
      </c>
      <c r="F192" s="250">
        <v>0</v>
      </c>
      <c r="G192" s="249">
        <v>0</v>
      </c>
      <c r="H192" s="250">
        <v>0</v>
      </c>
      <c r="I192" s="250">
        <v>368</v>
      </c>
      <c r="J192" s="250">
        <v>198</v>
      </c>
      <c r="K192" s="250">
        <v>0</v>
      </c>
      <c r="L192" s="249">
        <v>295</v>
      </c>
      <c r="M192" s="250">
        <v>387</v>
      </c>
      <c r="N192" s="250">
        <v>397.5</v>
      </c>
      <c r="O192" s="250">
        <v>198</v>
      </c>
      <c r="P192" s="250">
        <v>198</v>
      </c>
      <c r="Q192" s="249">
        <v>0</v>
      </c>
      <c r="R192" s="250">
        <v>0</v>
      </c>
      <c r="S192" s="250">
        <v>365.5</v>
      </c>
      <c r="T192" s="250">
        <v>198</v>
      </c>
      <c r="U192" s="250">
        <v>0</v>
      </c>
      <c r="V192" s="249">
        <v>304.5872</v>
      </c>
      <c r="W192" s="249">
        <v>566</v>
      </c>
      <c r="X192" s="249">
        <v>1475.5</v>
      </c>
      <c r="Y192" s="251">
        <v>563.5</v>
      </c>
    </row>
    <row r="193" spans="1:25" x14ac:dyDescent="0.2">
      <c r="A193" s="248">
        <v>44324.833333333336</v>
      </c>
      <c r="B193" s="249">
        <v>0</v>
      </c>
      <c r="C193" s="250">
        <v>0</v>
      </c>
      <c r="D193" s="250">
        <v>237.792</v>
      </c>
      <c r="E193" s="250">
        <v>78.623999999999995</v>
      </c>
      <c r="F193" s="250">
        <v>0</v>
      </c>
      <c r="G193" s="249">
        <v>0</v>
      </c>
      <c r="H193" s="250">
        <v>0</v>
      </c>
      <c r="I193" s="250">
        <v>397.5</v>
      </c>
      <c r="J193" s="250">
        <v>198</v>
      </c>
      <c r="K193" s="250">
        <v>0</v>
      </c>
      <c r="L193" s="249">
        <v>295</v>
      </c>
      <c r="M193" s="250">
        <v>387</v>
      </c>
      <c r="N193" s="250">
        <v>397.5</v>
      </c>
      <c r="O193" s="250">
        <v>198</v>
      </c>
      <c r="P193" s="250">
        <v>198</v>
      </c>
      <c r="Q193" s="249">
        <v>0</v>
      </c>
      <c r="R193" s="250">
        <v>0</v>
      </c>
      <c r="S193" s="250">
        <v>395</v>
      </c>
      <c r="T193" s="250">
        <v>198</v>
      </c>
      <c r="U193" s="250">
        <v>0</v>
      </c>
      <c r="V193" s="249">
        <v>316.416</v>
      </c>
      <c r="W193" s="249">
        <v>595.5</v>
      </c>
      <c r="X193" s="249">
        <v>1475.5</v>
      </c>
      <c r="Y193" s="251">
        <v>593</v>
      </c>
    </row>
    <row r="194" spans="1:25" x14ac:dyDescent="0.2">
      <c r="A194" s="248">
        <v>44324.875</v>
      </c>
      <c r="B194" s="249">
        <v>0</v>
      </c>
      <c r="C194" s="250">
        <v>0</v>
      </c>
      <c r="D194" s="250">
        <v>227.55199999999999</v>
      </c>
      <c r="E194" s="250">
        <v>77.817599999999999</v>
      </c>
      <c r="F194" s="250">
        <v>0</v>
      </c>
      <c r="G194" s="249">
        <v>0</v>
      </c>
      <c r="H194" s="250">
        <v>0</v>
      </c>
      <c r="I194" s="250">
        <v>397.5</v>
      </c>
      <c r="J194" s="250">
        <v>198</v>
      </c>
      <c r="K194" s="250">
        <v>0</v>
      </c>
      <c r="L194" s="249">
        <v>295</v>
      </c>
      <c r="M194" s="250">
        <v>387</v>
      </c>
      <c r="N194" s="250">
        <v>397.5</v>
      </c>
      <c r="O194" s="250">
        <v>198</v>
      </c>
      <c r="P194" s="250">
        <v>198</v>
      </c>
      <c r="Q194" s="249">
        <v>0</v>
      </c>
      <c r="R194" s="250">
        <v>0</v>
      </c>
      <c r="S194" s="250">
        <v>395</v>
      </c>
      <c r="T194" s="250">
        <v>198</v>
      </c>
      <c r="U194" s="250">
        <v>0</v>
      </c>
      <c r="V194" s="249">
        <v>305.36959999999999</v>
      </c>
      <c r="W194" s="249">
        <v>595.5</v>
      </c>
      <c r="X194" s="249">
        <v>1475.5</v>
      </c>
      <c r="Y194" s="251">
        <v>593</v>
      </c>
    </row>
    <row r="195" spans="1:25" x14ac:dyDescent="0.2">
      <c r="A195" s="248">
        <v>44324.916666666664</v>
      </c>
      <c r="B195" s="249">
        <v>0</v>
      </c>
      <c r="C195" s="250">
        <v>0</v>
      </c>
      <c r="D195" s="250">
        <v>244.12799999999999</v>
      </c>
      <c r="E195" s="250">
        <v>92.500799999999998</v>
      </c>
      <c r="F195" s="250">
        <v>0</v>
      </c>
      <c r="G195" s="249">
        <v>0</v>
      </c>
      <c r="H195" s="250">
        <v>0</v>
      </c>
      <c r="I195" s="250">
        <v>397.5</v>
      </c>
      <c r="J195" s="250">
        <v>198</v>
      </c>
      <c r="K195" s="250">
        <v>0</v>
      </c>
      <c r="L195" s="249">
        <v>295</v>
      </c>
      <c r="M195" s="250">
        <v>387</v>
      </c>
      <c r="N195" s="250">
        <v>397.5</v>
      </c>
      <c r="O195" s="250">
        <v>198</v>
      </c>
      <c r="P195" s="250">
        <v>198</v>
      </c>
      <c r="Q195" s="249">
        <v>0</v>
      </c>
      <c r="R195" s="250">
        <v>0</v>
      </c>
      <c r="S195" s="250">
        <v>395</v>
      </c>
      <c r="T195" s="250">
        <v>198</v>
      </c>
      <c r="U195" s="250">
        <v>0</v>
      </c>
      <c r="V195" s="249">
        <v>336.62879999999996</v>
      </c>
      <c r="W195" s="249">
        <v>595.5</v>
      </c>
      <c r="X195" s="249">
        <v>1475.5</v>
      </c>
      <c r="Y195" s="251">
        <v>593</v>
      </c>
    </row>
    <row r="196" spans="1:25" x14ac:dyDescent="0.2">
      <c r="A196" s="248">
        <v>44324.958333333336</v>
      </c>
      <c r="B196" s="249">
        <v>0</v>
      </c>
      <c r="C196" s="250">
        <v>0</v>
      </c>
      <c r="D196" s="250">
        <v>286.11200000000002</v>
      </c>
      <c r="E196" s="250">
        <v>96.84</v>
      </c>
      <c r="F196" s="250">
        <v>0</v>
      </c>
      <c r="G196" s="249">
        <v>0</v>
      </c>
      <c r="H196" s="250">
        <v>0</v>
      </c>
      <c r="I196" s="250">
        <v>397.5</v>
      </c>
      <c r="J196" s="250">
        <v>198</v>
      </c>
      <c r="K196" s="250">
        <v>0</v>
      </c>
      <c r="L196" s="249">
        <v>295</v>
      </c>
      <c r="M196" s="250">
        <v>387</v>
      </c>
      <c r="N196" s="250">
        <v>397.5</v>
      </c>
      <c r="O196" s="250">
        <v>198</v>
      </c>
      <c r="P196" s="250">
        <v>198</v>
      </c>
      <c r="Q196" s="249">
        <v>0</v>
      </c>
      <c r="R196" s="250">
        <v>0</v>
      </c>
      <c r="S196" s="250">
        <v>351</v>
      </c>
      <c r="T196" s="250">
        <v>198</v>
      </c>
      <c r="U196" s="250">
        <v>0</v>
      </c>
      <c r="V196" s="249">
        <v>382.952</v>
      </c>
      <c r="W196" s="249">
        <v>595.5</v>
      </c>
      <c r="X196" s="249">
        <v>1475.5</v>
      </c>
      <c r="Y196" s="251">
        <v>549</v>
      </c>
    </row>
    <row r="197" spans="1:25" x14ac:dyDescent="0.2">
      <c r="A197" s="248">
        <v>44325</v>
      </c>
      <c r="B197" s="249">
        <v>0</v>
      </c>
      <c r="C197" s="250">
        <v>0</v>
      </c>
      <c r="D197" s="250">
        <v>302.72000000000003</v>
      </c>
      <c r="E197" s="250">
        <v>82.689599999999999</v>
      </c>
      <c r="F197" s="250">
        <v>0</v>
      </c>
      <c r="G197" s="249">
        <v>0</v>
      </c>
      <c r="H197" s="250">
        <v>0</v>
      </c>
      <c r="I197" s="250">
        <v>397.5</v>
      </c>
      <c r="J197" s="250">
        <v>198</v>
      </c>
      <c r="K197" s="250">
        <v>0</v>
      </c>
      <c r="L197" s="249">
        <v>295</v>
      </c>
      <c r="M197" s="250">
        <v>387</v>
      </c>
      <c r="N197" s="250">
        <v>397.5</v>
      </c>
      <c r="O197" s="250">
        <v>198</v>
      </c>
      <c r="P197" s="250">
        <v>198</v>
      </c>
      <c r="Q197" s="249">
        <v>0</v>
      </c>
      <c r="R197" s="250">
        <v>0</v>
      </c>
      <c r="S197" s="250">
        <v>394</v>
      </c>
      <c r="T197" s="250">
        <v>198</v>
      </c>
      <c r="U197" s="250">
        <v>0</v>
      </c>
      <c r="V197" s="249">
        <v>385.40960000000001</v>
      </c>
      <c r="W197" s="249">
        <v>595.5</v>
      </c>
      <c r="X197" s="249">
        <v>1475.5</v>
      </c>
      <c r="Y197" s="251">
        <v>592</v>
      </c>
    </row>
    <row r="198" spans="1:25" x14ac:dyDescent="0.2">
      <c r="A198" s="248">
        <v>44325.041666666664</v>
      </c>
      <c r="B198" s="249">
        <v>0</v>
      </c>
      <c r="C198" s="250">
        <v>0</v>
      </c>
      <c r="D198" s="250">
        <v>275.26400000000001</v>
      </c>
      <c r="E198" s="250">
        <v>75.825599999999994</v>
      </c>
      <c r="F198" s="250">
        <v>0</v>
      </c>
      <c r="G198" s="249">
        <v>0</v>
      </c>
      <c r="H198" s="250">
        <v>0</v>
      </c>
      <c r="I198" s="250">
        <v>397.5</v>
      </c>
      <c r="J198" s="250">
        <v>198</v>
      </c>
      <c r="K198" s="250">
        <v>0</v>
      </c>
      <c r="L198" s="249">
        <v>295</v>
      </c>
      <c r="M198" s="250">
        <v>387</v>
      </c>
      <c r="N198" s="250">
        <v>397.5</v>
      </c>
      <c r="O198" s="250">
        <v>198</v>
      </c>
      <c r="P198" s="250">
        <v>198</v>
      </c>
      <c r="Q198" s="249">
        <v>0</v>
      </c>
      <c r="R198" s="250">
        <v>0</v>
      </c>
      <c r="S198" s="250">
        <v>395</v>
      </c>
      <c r="T198" s="250">
        <v>198</v>
      </c>
      <c r="U198" s="250">
        <v>0</v>
      </c>
      <c r="V198" s="249">
        <v>351.08960000000002</v>
      </c>
      <c r="W198" s="249">
        <v>595.5</v>
      </c>
      <c r="X198" s="249">
        <v>1475.5</v>
      </c>
      <c r="Y198" s="251">
        <v>593</v>
      </c>
    </row>
    <row r="199" spans="1:25" x14ac:dyDescent="0.2">
      <c r="A199" s="248">
        <v>44325.083333333336</v>
      </c>
      <c r="B199" s="249">
        <v>0</v>
      </c>
      <c r="C199" s="250">
        <v>0</v>
      </c>
      <c r="D199" s="250">
        <v>212.672</v>
      </c>
      <c r="E199" s="250">
        <v>75.988799999999998</v>
      </c>
      <c r="F199" s="250">
        <v>0</v>
      </c>
      <c r="G199" s="249">
        <v>0</v>
      </c>
      <c r="H199" s="250">
        <v>0</v>
      </c>
      <c r="I199" s="250">
        <v>319.5</v>
      </c>
      <c r="J199" s="250">
        <v>198</v>
      </c>
      <c r="K199" s="250">
        <v>0</v>
      </c>
      <c r="L199" s="249">
        <v>295</v>
      </c>
      <c r="M199" s="250">
        <v>387</v>
      </c>
      <c r="N199" s="250">
        <v>397.5</v>
      </c>
      <c r="O199" s="250">
        <v>198</v>
      </c>
      <c r="P199" s="250">
        <v>198</v>
      </c>
      <c r="Q199" s="249">
        <v>0</v>
      </c>
      <c r="R199" s="250">
        <v>0</v>
      </c>
      <c r="S199" s="250">
        <v>318</v>
      </c>
      <c r="T199" s="250">
        <v>198</v>
      </c>
      <c r="U199" s="250">
        <v>0</v>
      </c>
      <c r="V199" s="249">
        <v>288.66079999999999</v>
      </c>
      <c r="W199" s="249">
        <v>517.5</v>
      </c>
      <c r="X199" s="249">
        <v>1475.5</v>
      </c>
      <c r="Y199" s="251">
        <v>516</v>
      </c>
    </row>
    <row r="200" spans="1:25" x14ac:dyDescent="0.2">
      <c r="A200" s="248">
        <v>44325.125</v>
      </c>
      <c r="B200" s="249">
        <v>0</v>
      </c>
      <c r="C200" s="250">
        <v>0</v>
      </c>
      <c r="D200" s="250">
        <v>207.232</v>
      </c>
      <c r="E200" s="250">
        <v>76.007999999999996</v>
      </c>
      <c r="F200" s="250">
        <v>0</v>
      </c>
      <c r="G200" s="249">
        <v>0</v>
      </c>
      <c r="H200" s="250">
        <v>0</v>
      </c>
      <c r="I200" s="250">
        <v>322</v>
      </c>
      <c r="J200" s="250">
        <v>198</v>
      </c>
      <c r="K200" s="250">
        <v>0</v>
      </c>
      <c r="L200" s="249">
        <v>295</v>
      </c>
      <c r="M200" s="250">
        <v>387</v>
      </c>
      <c r="N200" s="250">
        <v>397.5</v>
      </c>
      <c r="O200" s="250">
        <v>198</v>
      </c>
      <c r="P200" s="250">
        <v>198</v>
      </c>
      <c r="Q200" s="249">
        <v>0</v>
      </c>
      <c r="R200" s="250">
        <v>0</v>
      </c>
      <c r="S200" s="250">
        <v>320.5</v>
      </c>
      <c r="T200" s="250">
        <v>198</v>
      </c>
      <c r="U200" s="250">
        <v>0</v>
      </c>
      <c r="V200" s="249">
        <v>283.24</v>
      </c>
      <c r="W200" s="249">
        <v>520</v>
      </c>
      <c r="X200" s="249">
        <v>1475.5</v>
      </c>
      <c r="Y200" s="251">
        <v>518.5</v>
      </c>
    </row>
    <row r="201" spans="1:25" x14ac:dyDescent="0.2">
      <c r="A201" s="248">
        <v>44325.166666666664</v>
      </c>
      <c r="B201" s="249">
        <v>0</v>
      </c>
      <c r="C201" s="250">
        <v>0</v>
      </c>
      <c r="D201" s="250">
        <v>204.864</v>
      </c>
      <c r="E201" s="250">
        <v>75.964799999999997</v>
      </c>
      <c r="F201" s="250">
        <v>0</v>
      </c>
      <c r="G201" s="249">
        <v>0</v>
      </c>
      <c r="H201" s="250">
        <v>0</v>
      </c>
      <c r="I201" s="250">
        <v>223</v>
      </c>
      <c r="J201" s="250">
        <v>198</v>
      </c>
      <c r="K201" s="250">
        <v>0</v>
      </c>
      <c r="L201" s="249">
        <v>295</v>
      </c>
      <c r="M201" s="250">
        <v>387</v>
      </c>
      <c r="N201" s="250">
        <v>397.5</v>
      </c>
      <c r="O201" s="250">
        <v>198</v>
      </c>
      <c r="P201" s="250">
        <v>198</v>
      </c>
      <c r="Q201" s="249">
        <v>0</v>
      </c>
      <c r="R201" s="250">
        <v>0</v>
      </c>
      <c r="S201" s="250">
        <v>223</v>
      </c>
      <c r="T201" s="250">
        <v>198</v>
      </c>
      <c r="U201" s="250">
        <v>0</v>
      </c>
      <c r="V201" s="249">
        <v>280.8288</v>
      </c>
      <c r="W201" s="249">
        <v>421</v>
      </c>
      <c r="X201" s="249">
        <v>1475.5</v>
      </c>
      <c r="Y201" s="251">
        <v>421</v>
      </c>
    </row>
    <row r="202" spans="1:25" x14ac:dyDescent="0.2">
      <c r="A202" s="248">
        <v>44325.208333333336</v>
      </c>
      <c r="B202" s="249">
        <v>0</v>
      </c>
      <c r="C202" s="250">
        <v>0</v>
      </c>
      <c r="D202" s="250">
        <v>204.864</v>
      </c>
      <c r="E202" s="250">
        <v>75.998400000000004</v>
      </c>
      <c r="F202" s="250">
        <v>0</v>
      </c>
      <c r="G202" s="249">
        <v>0</v>
      </c>
      <c r="H202" s="250">
        <v>0</v>
      </c>
      <c r="I202" s="250">
        <v>239</v>
      </c>
      <c r="J202" s="250">
        <v>198</v>
      </c>
      <c r="K202" s="250">
        <v>0</v>
      </c>
      <c r="L202" s="249">
        <v>295</v>
      </c>
      <c r="M202" s="250">
        <v>387</v>
      </c>
      <c r="N202" s="250">
        <v>397.5</v>
      </c>
      <c r="O202" s="250">
        <v>198</v>
      </c>
      <c r="P202" s="250">
        <v>198</v>
      </c>
      <c r="Q202" s="249">
        <v>0</v>
      </c>
      <c r="R202" s="250">
        <v>0</v>
      </c>
      <c r="S202" s="250">
        <v>238.5</v>
      </c>
      <c r="T202" s="250">
        <v>198</v>
      </c>
      <c r="U202" s="250">
        <v>0</v>
      </c>
      <c r="V202" s="249">
        <v>280.86239999999998</v>
      </c>
      <c r="W202" s="249">
        <v>437</v>
      </c>
      <c r="X202" s="249">
        <v>1475.5</v>
      </c>
      <c r="Y202" s="251">
        <v>436.5</v>
      </c>
    </row>
    <row r="203" spans="1:25" x14ac:dyDescent="0.2">
      <c r="A203" s="248">
        <v>44325.25</v>
      </c>
      <c r="B203" s="249">
        <v>0</v>
      </c>
      <c r="C203" s="250">
        <v>0</v>
      </c>
      <c r="D203" s="250">
        <v>204.864</v>
      </c>
      <c r="E203" s="250">
        <v>75.964799999999997</v>
      </c>
      <c r="F203" s="250">
        <v>0</v>
      </c>
      <c r="G203" s="249">
        <v>0</v>
      </c>
      <c r="H203" s="250">
        <v>0</v>
      </c>
      <c r="I203" s="250">
        <v>226</v>
      </c>
      <c r="J203" s="250">
        <v>198</v>
      </c>
      <c r="K203" s="250">
        <v>0</v>
      </c>
      <c r="L203" s="249">
        <v>295</v>
      </c>
      <c r="M203" s="250">
        <v>387</v>
      </c>
      <c r="N203" s="250">
        <v>397.5</v>
      </c>
      <c r="O203" s="250">
        <v>198</v>
      </c>
      <c r="P203" s="250">
        <v>198</v>
      </c>
      <c r="Q203" s="249">
        <v>0</v>
      </c>
      <c r="R203" s="250">
        <v>0</v>
      </c>
      <c r="S203" s="250">
        <v>225.5</v>
      </c>
      <c r="T203" s="250">
        <v>198</v>
      </c>
      <c r="U203" s="250">
        <v>0</v>
      </c>
      <c r="V203" s="249">
        <v>280.8288</v>
      </c>
      <c r="W203" s="249">
        <v>424</v>
      </c>
      <c r="X203" s="249">
        <v>1475.5</v>
      </c>
      <c r="Y203" s="251">
        <v>423.5</v>
      </c>
    </row>
    <row r="204" spans="1:25" x14ac:dyDescent="0.2">
      <c r="A204" s="248">
        <v>44325.291666666664</v>
      </c>
      <c r="B204" s="249">
        <v>0</v>
      </c>
      <c r="C204" s="250">
        <v>0</v>
      </c>
      <c r="D204" s="250">
        <v>204.70400000000001</v>
      </c>
      <c r="E204" s="250">
        <v>76.041600000000003</v>
      </c>
      <c r="F204" s="250">
        <v>0</v>
      </c>
      <c r="G204" s="249">
        <v>0</v>
      </c>
      <c r="H204" s="250">
        <v>0</v>
      </c>
      <c r="I204" s="250">
        <v>242</v>
      </c>
      <c r="J204" s="250">
        <v>198</v>
      </c>
      <c r="K204" s="250">
        <v>0</v>
      </c>
      <c r="L204" s="249">
        <v>295</v>
      </c>
      <c r="M204" s="250">
        <v>387</v>
      </c>
      <c r="N204" s="250">
        <v>397.5</v>
      </c>
      <c r="O204" s="250">
        <v>198</v>
      </c>
      <c r="P204" s="250">
        <v>198</v>
      </c>
      <c r="Q204" s="249">
        <v>0</v>
      </c>
      <c r="R204" s="250">
        <v>0</v>
      </c>
      <c r="S204" s="250">
        <v>241.5</v>
      </c>
      <c r="T204" s="250">
        <v>198</v>
      </c>
      <c r="U204" s="250">
        <v>0</v>
      </c>
      <c r="V204" s="249">
        <v>280.74560000000002</v>
      </c>
      <c r="W204" s="249">
        <v>440</v>
      </c>
      <c r="X204" s="249">
        <v>1475.5</v>
      </c>
      <c r="Y204" s="251">
        <v>439.5</v>
      </c>
    </row>
    <row r="205" spans="1:25" x14ac:dyDescent="0.2">
      <c r="A205" s="248">
        <v>44325.333333333336</v>
      </c>
      <c r="B205" s="249">
        <v>0</v>
      </c>
      <c r="C205" s="250">
        <v>0</v>
      </c>
      <c r="D205" s="250">
        <v>204.89599999999999</v>
      </c>
      <c r="E205" s="250">
        <v>76.108800000000002</v>
      </c>
      <c r="F205" s="250">
        <v>0</v>
      </c>
      <c r="G205" s="249">
        <v>0</v>
      </c>
      <c r="H205" s="250">
        <v>0</v>
      </c>
      <c r="I205" s="250">
        <v>234.5</v>
      </c>
      <c r="J205" s="250">
        <v>198</v>
      </c>
      <c r="K205" s="250">
        <v>0</v>
      </c>
      <c r="L205" s="249">
        <v>295</v>
      </c>
      <c r="M205" s="250">
        <v>387</v>
      </c>
      <c r="N205" s="250">
        <v>397.5</v>
      </c>
      <c r="O205" s="250">
        <v>198</v>
      </c>
      <c r="P205" s="250">
        <v>198</v>
      </c>
      <c r="Q205" s="249">
        <v>0</v>
      </c>
      <c r="R205" s="250">
        <v>0</v>
      </c>
      <c r="S205" s="250">
        <v>234</v>
      </c>
      <c r="T205" s="250">
        <v>198</v>
      </c>
      <c r="U205" s="250">
        <v>0</v>
      </c>
      <c r="V205" s="249">
        <v>281.00479999999999</v>
      </c>
      <c r="W205" s="249">
        <v>432.5</v>
      </c>
      <c r="X205" s="249">
        <v>1475.5</v>
      </c>
      <c r="Y205" s="251">
        <v>432</v>
      </c>
    </row>
    <row r="206" spans="1:25" x14ac:dyDescent="0.2">
      <c r="A206" s="248">
        <v>44325.375</v>
      </c>
      <c r="B206" s="249">
        <v>0</v>
      </c>
      <c r="C206" s="250">
        <v>0</v>
      </c>
      <c r="D206" s="250">
        <v>206.24</v>
      </c>
      <c r="E206" s="250">
        <v>76.0608</v>
      </c>
      <c r="F206" s="250">
        <v>0</v>
      </c>
      <c r="G206" s="249">
        <v>0</v>
      </c>
      <c r="H206" s="250">
        <v>0</v>
      </c>
      <c r="I206" s="250">
        <v>329</v>
      </c>
      <c r="J206" s="250">
        <v>198</v>
      </c>
      <c r="K206" s="250">
        <v>0</v>
      </c>
      <c r="L206" s="249">
        <v>295</v>
      </c>
      <c r="M206" s="250">
        <v>387</v>
      </c>
      <c r="N206" s="250">
        <v>397.5</v>
      </c>
      <c r="O206" s="250">
        <v>198</v>
      </c>
      <c r="P206" s="250">
        <v>198</v>
      </c>
      <c r="Q206" s="249">
        <v>0</v>
      </c>
      <c r="R206" s="250">
        <v>0</v>
      </c>
      <c r="S206" s="250">
        <v>327.5</v>
      </c>
      <c r="T206" s="250">
        <v>198</v>
      </c>
      <c r="U206" s="250">
        <v>0</v>
      </c>
      <c r="V206" s="249">
        <v>282.30079999999998</v>
      </c>
      <c r="W206" s="249">
        <v>527</v>
      </c>
      <c r="X206" s="249">
        <v>1475.5</v>
      </c>
      <c r="Y206" s="251">
        <v>525.5</v>
      </c>
    </row>
    <row r="207" spans="1:25" x14ac:dyDescent="0.2">
      <c r="A207" s="248">
        <v>44325.416666666664</v>
      </c>
      <c r="B207" s="249">
        <v>0</v>
      </c>
      <c r="C207" s="250">
        <v>0</v>
      </c>
      <c r="D207" s="250">
        <v>213.40799999999999</v>
      </c>
      <c r="E207" s="250">
        <v>75.988799999999998</v>
      </c>
      <c r="F207" s="250">
        <v>0</v>
      </c>
      <c r="G207" s="249">
        <v>0</v>
      </c>
      <c r="H207" s="250">
        <v>0</v>
      </c>
      <c r="I207" s="250">
        <v>392.5</v>
      </c>
      <c r="J207" s="250">
        <v>198</v>
      </c>
      <c r="K207" s="250">
        <v>0</v>
      </c>
      <c r="L207" s="249">
        <v>295</v>
      </c>
      <c r="M207" s="250">
        <v>387</v>
      </c>
      <c r="N207" s="250">
        <v>397.5</v>
      </c>
      <c r="O207" s="250">
        <v>198</v>
      </c>
      <c r="P207" s="250">
        <v>198</v>
      </c>
      <c r="Q207" s="249">
        <v>0</v>
      </c>
      <c r="R207" s="250">
        <v>0</v>
      </c>
      <c r="S207" s="250">
        <v>390</v>
      </c>
      <c r="T207" s="250">
        <v>198</v>
      </c>
      <c r="U207" s="250">
        <v>0</v>
      </c>
      <c r="V207" s="249">
        <v>289.39679999999998</v>
      </c>
      <c r="W207" s="249">
        <v>590.5</v>
      </c>
      <c r="X207" s="249">
        <v>1475.5</v>
      </c>
      <c r="Y207" s="251">
        <v>588</v>
      </c>
    </row>
    <row r="208" spans="1:25" x14ac:dyDescent="0.2">
      <c r="A208" s="248">
        <v>44325.458333333336</v>
      </c>
      <c r="B208" s="249">
        <v>0</v>
      </c>
      <c r="C208" s="250">
        <v>0</v>
      </c>
      <c r="D208" s="250">
        <v>205.47200000000001</v>
      </c>
      <c r="E208" s="250">
        <v>76.099199999999996</v>
      </c>
      <c r="F208" s="250">
        <v>0</v>
      </c>
      <c r="G208" s="249">
        <v>0</v>
      </c>
      <c r="H208" s="250">
        <v>0</v>
      </c>
      <c r="I208" s="250">
        <v>310.5</v>
      </c>
      <c r="J208" s="250">
        <v>198</v>
      </c>
      <c r="K208" s="250">
        <v>0</v>
      </c>
      <c r="L208" s="249">
        <v>295</v>
      </c>
      <c r="M208" s="250">
        <v>387</v>
      </c>
      <c r="N208" s="250">
        <v>397.5</v>
      </c>
      <c r="O208" s="250">
        <v>198</v>
      </c>
      <c r="P208" s="250">
        <v>198</v>
      </c>
      <c r="Q208" s="249">
        <v>0</v>
      </c>
      <c r="R208" s="250">
        <v>0</v>
      </c>
      <c r="S208" s="250">
        <v>309</v>
      </c>
      <c r="T208" s="250">
        <v>198</v>
      </c>
      <c r="U208" s="250">
        <v>0</v>
      </c>
      <c r="V208" s="249">
        <v>281.57119999999998</v>
      </c>
      <c r="W208" s="249">
        <v>508.5</v>
      </c>
      <c r="X208" s="249">
        <v>1475.5</v>
      </c>
      <c r="Y208" s="251">
        <v>507</v>
      </c>
    </row>
    <row r="209" spans="1:25" x14ac:dyDescent="0.2">
      <c r="A209" s="248">
        <v>44325.5</v>
      </c>
      <c r="B209" s="249">
        <v>0</v>
      </c>
      <c r="C209" s="250">
        <v>0</v>
      </c>
      <c r="D209" s="250">
        <v>209.88800000000001</v>
      </c>
      <c r="E209" s="250">
        <v>75.1584</v>
      </c>
      <c r="F209" s="250">
        <v>0</v>
      </c>
      <c r="G209" s="249">
        <v>0</v>
      </c>
      <c r="H209" s="250">
        <v>0</v>
      </c>
      <c r="I209" s="250">
        <v>394</v>
      </c>
      <c r="J209" s="250">
        <v>198</v>
      </c>
      <c r="K209" s="250">
        <v>0</v>
      </c>
      <c r="L209" s="249">
        <v>295</v>
      </c>
      <c r="M209" s="250">
        <v>387</v>
      </c>
      <c r="N209" s="250">
        <v>397.5</v>
      </c>
      <c r="O209" s="250">
        <v>198</v>
      </c>
      <c r="P209" s="250">
        <v>198</v>
      </c>
      <c r="Q209" s="249">
        <v>0</v>
      </c>
      <c r="R209" s="250">
        <v>0</v>
      </c>
      <c r="S209" s="250">
        <v>391.5</v>
      </c>
      <c r="T209" s="250">
        <v>198</v>
      </c>
      <c r="U209" s="250">
        <v>0</v>
      </c>
      <c r="V209" s="249">
        <v>285.04640000000001</v>
      </c>
      <c r="W209" s="249">
        <v>592</v>
      </c>
      <c r="X209" s="249">
        <v>1475.5</v>
      </c>
      <c r="Y209" s="251">
        <v>589.5</v>
      </c>
    </row>
    <row r="210" spans="1:25" x14ac:dyDescent="0.2">
      <c r="A210" s="248">
        <v>44325.541666666664</v>
      </c>
      <c r="B210" s="249">
        <v>0</v>
      </c>
      <c r="C210" s="250">
        <v>0</v>
      </c>
      <c r="D210" s="250">
        <v>205.47200000000001</v>
      </c>
      <c r="E210" s="250">
        <v>75.057599999999994</v>
      </c>
      <c r="F210" s="250">
        <v>0</v>
      </c>
      <c r="G210" s="249">
        <v>0</v>
      </c>
      <c r="H210" s="250">
        <v>0</v>
      </c>
      <c r="I210" s="250">
        <v>322.5</v>
      </c>
      <c r="J210" s="250">
        <v>198</v>
      </c>
      <c r="K210" s="250">
        <v>0</v>
      </c>
      <c r="L210" s="249">
        <v>295</v>
      </c>
      <c r="M210" s="250">
        <v>387</v>
      </c>
      <c r="N210" s="250">
        <v>397.5</v>
      </c>
      <c r="O210" s="250">
        <v>198</v>
      </c>
      <c r="P210" s="250">
        <v>198</v>
      </c>
      <c r="Q210" s="249">
        <v>0</v>
      </c>
      <c r="R210" s="250">
        <v>0</v>
      </c>
      <c r="S210" s="250">
        <v>321</v>
      </c>
      <c r="T210" s="250">
        <v>198</v>
      </c>
      <c r="U210" s="250">
        <v>0</v>
      </c>
      <c r="V210" s="249">
        <v>280.52960000000002</v>
      </c>
      <c r="W210" s="249">
        <v>520.5</v>
      </c>
      <c r="X210" s="249">
        <v>1475.5</v>
      </c>
      <c r="Y210" s="251">
        <v>519</v>
      </c>
    </row>
    <row r="211" spans="1:25" x14ac:dyDescent="0.2">
      <c r="A211" s="248">
        <v>44325.583333333336</v>
      </c>
      <c r="B211" s="249">
        <v>0</v>
      </c>
      <c r="C211" s="250">
        <v>0</v>
      </c>
      <c r="D211" s="250">
        <v>215.68</v>
      </c>
      <c r="E211" s="250">
        <v>74.908799999999999</v>
      </c>
      <c r="F211" s="250">
        <v>0</v>
      </c>
      <c r="G211" s="249">
        <v>0</v>
      </c>
      <c r="H211" s="250">
        <v>0</v>
      </c>
      <c r="I211" s="250">
        <v>397.5</v>
      </c>
      <c r="J211" s="250">
        <v>198</v>
      </c>
      <c r="K211" s="250">
        <v>0</v>
      </c>
      <c r="L211" s="249">
        <v>295</v>
      </c>
      <c r="M211" s="250">
        <v>387</v>
      </c>
      <c r="N211" s="250">
        <v>397.5</v>
      </c>
      <c r="O211" s="250">
        <v>198</v>
      </c>
      <c r="P211" s="250">
        <v>198</v>
      </c>
      <c r="Q211" s="249">
        <v>0</v>
      </c>
      <c r="R211" s="250">
        <v>0</v>
      </c>
      <c r="S211" s="250">
        <v>395</v>
      </c>
      <c r="T211" s="250">
        <v>198</v>
      </c>
      <c r="U211" s="250">
        <v>0</v>
      </c>
      <c r="V211" s="249">
        <v>290.58879999999999</v>
      </c>
      <c r="W211" s="249">
        <v>595.5</v>
      </c>
      <c r="X211" s="249">
        <v>1475.5</v>
      </c>
      <c r="Y211" s="251">
        <v>593</v>
      </c>
    </row>
    <row r="212" spans="1:25" x14ac:dyDescent="0.2">
      <c r="A212" s="248">
        <v>44325.625</v>
      </c>
      <c r="B212" s="249">
        <v>0</v>
      </c>
      <c r="C212" s="250">
        <v>0</v>
      </c>
      <c r="D212" s="250">
        <v>205.98400000000001</v>
      </c>
      <c r="E212" s="250">
        <v>74.870400000000004</v>
      </c>
      <c r="F212" s="250">
        <v>0</v>
      </c>
      <c r="G212" s="249">
        <v>0</v>
      </c>
      <c r="H212" s="250">
        <v>0</v>
      </c>
      <c r="I212" s="250">
        <v>313.5</v>
      </c>
      <c r="J212" s="250">
        <v>198</v>
      </c>
      <c r="K212" s="250">
        <v>0</v>
      </c>
      <c r="L212" s="249">
        <v>295</v>
      </c>
      <c r="M212" s="250">
        <v>387</v>
      </c>
      <c r="N212" s="250">
        <v>397.5</v>
      </c>
      <c r="O212" s="250">
        <v>198</v>
      </c>
      <c r="P212" s="250">
        <v>198</v>
      </c>
      <c r="Q212" s="249">
        <v>0</v>
      </c>
      <c r="R212" s="250">
        <v>0</v>
      </c>
      <c r="S212" s="250">
        <v>312</v>
      </c>
      <c r="T212" s="250">
        <v>198</v>
      </c>
      <c r="U212" s="250">
        <v>0</v>
      </c>
      <c r="V212" s="249">
        <v>280.8544</v>
      </c>
      <c r="W212" s="249">
        <v>511.5</v>
      </c>
      <c r="X212" s="249">
        <v>1475.5</v>
      </c>
      <c r="Y212" s="251">
        <v>510</v>
      </c>
    </row>
    <row r="213" spans="1:25" x14ac:dyDescent="0.2">
      <c r="A213" s="248">
        <v>44325.666666666664</v>
      </c>
      <c r="B213" s="249">
        <v>0</v>
      </c>
      <c r="C213" s="250">
        <v>0</v>
      </c>
      <c r="D213" s="250">
        <v>206.75200000000001</v>
      </c>
      <c r="E213" s="250">
        <v>75.062399999999997</v>
      </c>
      <c r="F213" s="250">
        <v>0</v>
      </c>
      <c r="G213" s="249">
        <v>0</v>
      </c>
      <c r="H213" s="250">
        <v>0</v>
      </c>
      <c r="I213" s="250">
        <v>343.5</v>
      </c>
      <c r="J213" s="250">
        <v>198</v>
      </c>
      <c r="K213" s="250">
        <v>0</v>
      </c>
      <c r="L213" s="249">
        <v>295</v>
      </c>
      <c r="M213" s="250">
        <v>387</v>
      </c>
      <c r="N213" s="250">
        <v>397.5</v>
      </c>
      <c r="O213" s="250">
        <v>198</v>
      </c>
      <c r="P213" s="250">
        <v>198</v>
      </c>
      <c r="Q213" s="249">
        <v>0</v>
      </c>
      <c r="R213" s="250">
        <v>0</v>
      </c>
      <c r="S213" s="250">
        <v>342</v>
      </c>
      <c r="T213" s="250">
        <v>198</v>
      </c>
      <c r="U213" s="250">
        <v>0</v>
      </c>
      <c r="V213" s="249">
        <v>281.81439999999998</v>
      </c>
      <c r="W213" s="249">
        <v>541.5</v>
      </c>
      <c r="X213" s="249">
        <v>1475.5</v>
      </c>
      <c r="Y213" s="251">
        <v>540</v>
      </c>
    </row>
    <row r="214" spans="1:25" x14ac:dyDescent="0.2">
      <c r="A214" s="248">
        <v>44325.708333333336</v>
      </c>
      <c r="B214" s="249">
        <v>0</v>
      </c>
      <c r="C214" s="250">
        <v>0</v>
      </c>
      <c r="D214" s="250">
        <v>218.72</v>
      </c>
      <c r="E214" s="250">
        <v>75.052800000000005</v>
      </c>
      <c r="F214" s="250">
        <v>0</v>
      </c>
      <c r="G214" s="249">
        <v>0</v>
      </c>
      <c r="H214" s="250">
        <v>0</v>
      </c>
      <c r="I214" s="250">
        <v>359.5</v>
      </c>
      <c r="J214" s="250">
        <v>198</v>
      </c>
      <c r="K214" s="250">
        <v>0</v>
      </c>
      <c r="L214" s="249">
        <v>295</v>
      </c>
      <c r="M214" s="250">
        <v>387</v>
      </c>
      <c r="N214" s="250">
        <v>397.5</v>
      </c>
      <c r="O214" s="250">
        <v>198</v>
      </c>
      <c r="P214" s="250">
        <v>198</v>
      </c>
      <c r="Q214" s="249">
        <v>0</v>
      </c>
      <c r="R214" s="250">
        <v>0</v>
      </c>
      <c r="S214" s="250">
        <v>357.5</v>
      </c>
      <c r="T214" s="250">
        <v>198</v>
      </c>
      <c r="U214" s="250">
        <v>0</v>
      </c>
      <c r="V214" s="249">
        <v>293.77280000000002</v>
      </c>
      <c r="W214" s="249">
        <v>557.5</v>
      </c>
      <c r="X214" s="249">
        <v>1475.5</v>
      </c>
      <c r="Y214" s="251">
        <v>555.5</v>
      </c>
    </row>
    <row r="215" spans="1:25" x14ac:dyDescent="0.2">
      <c r="A215" s="248">
        <v>44325.75</v>
      </c>
      <c r="B215" s="249">
        <v>0</v>
      </c>
      <c r="C215" s="250">
        <v>0</v>
      </c>
      <c r="D215" s="250">
        <v>234.208</v>
      </c>
      <c r="E215" s="250">
        <v>74.995199999999997</v>
      </c>
      <c r="F215" s="250">
        <v>0</v>
      </c>
      <c r="G215" s="249">
        <v>0</v>
      </c>
      <c r="H215" s="250">
        <v>0</v>
      </c>
      <c r="I215" s="250">
        <v>397.5</v>
      </c>
      <c r="J215" s="250">
        <v>198</v>
      </c>
      <c r="K215" s="250">
        <v>0</v>
      </c>
      <c r="L215" s="249">
        <v>295</v>
      </c>
      <c r="M215" s="250">
        <v>387</v>
      </c>
      <c r="N215" s="250">
        <v>397.5</v>
      </c>
      <c r="O215" s="250">
        <v>198</v>
      </c>
      <c r="P215" s="250">
        <v>198</v>
      </c>
      <c r="Q215" s="249">
        <v>0</v>
      </c>
      <c r="R215" s="250">
        <v>0</v>
      </c>
      <c r="S215" s="250">
        <v>395</v>
      </c>
      <c r="T215" s="250">
        <v>198</v>
      </c>
      <c r="U215" s="250">
        <v>0</v>
      </c>
      <c r="V215" s="249">
        <v>309.20319999999998</v>
      </c>
      <c r="W215" s="249">
        <v>595.5</v>
      </c>
      <c r="X215" s="249">
        <v>1475.5</v>
      </c>
      <c r="Y215" s="251">
        <v>593</v>
      </c>
    </row>
    <row r="216" spans="1:25" x14ac:dyDescent="0.2">
      <c r="A216" s="248">
        <v>44325.791666666664</v>
      </c>
      <c r="B216" s="249">
        <v>0</v>
      </c>
      <c r="C216" s="250">
        <v>0</v>
      </c>
      <c r="D216" s="250">
        <v>250.11199999999999</v>
      </c>
      <c r="E216" s="250">
        <v>79.017600000000002</v>
      </c>
      <c r="F216" s="250">
        <v>0</v>
      </c>
      <c r="G216" s="249">
        <v>0</v>
      </c>
      <c r="H216" s="250">
        <v>0</v>
      </c>
      <c r="I216" s="250">
        <v>397.5</v>
      </c>
      <c r="J216" s="250">
        <v>198</v>
      </c>
      <c r="K216" s="250">
        <v>0</v>
      </c>
      <c r="L216" s="249">
        <v>295</v>
      </c>
      <c r="M216" s="250">
        <v>387</v>
      </c>
      <c r="N216" s="250">
        <v>397.5</v>
      </c>
      <c r="O216" s="250">
        <v>198</v>
      </c>
      <c r="P216" s="250">
        <v>198</v>
      </c>
      <c r="Q216" s="249">
        <v>0</v>
      </c>
      <c r="R216" s="250">
        <v>0</v>
      </c>
      <c r="S216" s="250">
        <v>395</v>
      </c>
      <c r="T216" s="250">
        <v>198</v>
      </c>
      <c r="U216" s="250">
        <v>0</v>
      </c>
      <c r="V216" s="249">
        <v>329.12959999999998</v>
      </c>
      <c r="W216" s="249">
        <v>595.5</v>
      </c>
      <c r="X216" s="249">
        <v>1475.5</v>
      </c>
      <c r="Y216" s="251">
        <v>593</v>
      </c>
    </row>
    <row r="217" spans="1:25" x14ac:dyDescent="0.2">
      <c r="A217" s="248">
        <v>44325.833333333336</v>
      </c>
      <c r="B217" s="249">
        <v>0</v>
      </c>
      <c r="C217" s="250">
        <v>0</v>
      </c>
      <c r="D217" s="250">
        <v>262.91199999999998</v>
      </c>
      <c r="E217" s="250">
        <v>76.103999999999999</v>
      </c>
      <c r="F217" s="250">
        <v>0</v>
      </c>
      <c r="G217" s="249">
        <v>0</v>
      </c>
      <c r="H217" s="250">
        <v>0</v>
      </c>
      <c r="I217" s="250">
        <v>397.5</v>
      </c>
      <c r="J217" s="250">
        <v>198</v>
      </c>
      <c r="K217" s="250">
        <v>0</v>
      </c>
      <c r="L217" s="249">
        <v>295</v>
      </c>
      <c r="M217" s="250">
        <v>387</v>
      </c>
      <c r="N217" s="250">
        <v>397.5</v>
      </c>
      <c r="O217" s="250">
        <v>198</v>
      </c>
      <c r="P217" s="250">
        <v>198</v>
      </c>
      <c r="Q217" s="249">
        <v>0</v>
      </c>
      <c r="R217" s="250">
        <v>0</v>
      </c>
      <c r="S217" s="250">
        <v>395</v>
      </c>
      <c r="T217" s="250">
        <v>198</v>
      </c>
      <c r="U217" s="250">
        <v>0</v>
      </c>
      <c r="V217" s="249">
        <v>339.01599999999996</v>
      </c>
      <c r="W217" s="249">
        <v>595.5</v>
      </c>
      <c r="X217" s="249">
        <v>1475.5</v>
      </c>
      <c r="Y217" s="251">
        <v>593</v>
      </c>
    </row>
    <row r="218" spans="1:25" x14ac:dyDescent="0.2">
      <c r="A218" s="248">
        <v>44325.875</v>
      </c>
      <c r="B218" s="249">
        <v>0</v>
      </c>
      <c r="C218" s="250">
        <v>0</v>
      </c>
      <c r="D218" s="250">
        <v>286.88</v>
      </c>
      <c r="E218" s="250">
        <v>81.988799999999998</v>
      </c>
      <c r="F218" s="250">
        <v>0</v>
      </c>
      <c r="G218" s="249">
        <v>0</v>
      </c>
      <c r="H218" s="250">
        <v>0</v>
      </c>
      <c r="I218" s="250">
        <v>397.5</v>
      </c>
      <c r="J218" s="250">
        <v>198</v>
      </c>
      <c r="K218" s="250">
        <v>0</v>
      </c>
      <c r="L218" s="249">
        <v>295</v>
      </c>
      <c r="M218" s="250">
        <v>387</v>
      </c>
      <c r="N218" s="250">
        <v>397.5</v>
      </c>
      <c r="O218" s="250">
        <v>198</v>
      </c>
      <c r="P218" s="250">
        <v>198</v>
      </c>
      <c r="Q218" s="249">
        <v>0</v>
      </c>
      <c r="R218" s="250">
        <v>0</v>
      </c>
      <c r="S218" s="250">
        <v>395</v>
      </c>
      <c r="T218" s="250">
        <v>198</v>
      </c>
      <c r="U218" s="250">
        <v>0</v>
      </c>
      <c r="V218" s="249">
        <v>368.86879999999996</v>
      </c>
      <c r="W218" s="249">
        <v>595.5</v>
      </c>
      <c r="X218" s="249">
        <v>1475.5</v>
      </c>
      <c r="Y218" s="251">
        <v>593</v>
      </c>
    </row>
    <row r="219" spans="1:25" x14ac:dyDescent="0.2">
      <c r="A219" s="248">
        <v>44325.916666666664</v>
      </c>
      <c r="B219" s="249">
        <v>0</v>
      </c>
      <c r="C219" s="250">
        <v>0</v>
      </c>
      <c r="D219" s="250">
        <v>312.83199999999999</v>
      </c>
      <c r="E219" s="250">
        <v>90.235200000000006</v>
      </c>
      <c r="F219" s="250">
        <v>0</v>
      </c>
      <c r="G219" s="249">
        <v>0</v>
      </c>
      <c r="H219" s="250">
        <v>0</v>
      </c>
      <c r="I219" s="250">
        <v>397.5</v>
      </c>
      <c r="J219" s="250">
        <v>198</v>
      </c>
      <c r="K219" s="250">
        <v>0</v>
      </c>
      <c r="L219" s="249">
        <v>295</v>
      </c>
      <c r="M219" s="250">
        <v>387</v>
      </c>
      <c r="N219" s="250">
        <v>397.5</v>
      </c>
      <c r="O219" s="250">
        <v>198</v>
      </c>
      <c r="P219" s="250">
        <v>198</v>
      </c>
      <c r="Q219" s="249">
        <v>0</v>
      </c>
      <c r="R219" s="250">
        <v>0</v>
      </c>
      <c r="S219" s="250">
        <v>395</v>
      </c>
      <c r="T219" s="250">
        <v>198</v>
      </c>
      <c r="U219" s="250">
        <v>0</v>
      </c>
      <c r="V219" s="249">
        <v>403.06720000000001</v>
      </c>
      <c r="W219" s="249">
        <v>595.5</v>
      </c>
      <c r="X219" s="249">
        <v>1475.5</v>
      </c>
      <c r="Y219" s="251">
        <v>593</v>
      </c>
    </row>
    <row r="220" spans="1:25" x14ac:dyDescent="0.2">
      <c r="A220" s="248">
        <v>44325.958333333336</v>
      </c>
      <c r="B220" s="249">
        <v>0</v>
      </c>
      <c r="C220" s="250">
        <v>0</v>
      </c>
      <c r="D220" s="250">
        <v>307.488</v>
      </c>
      <c r="E220" s="250">
        <v>80.721599999999995</v>
      </c>
      <c r="F220" s="250">
        <v>0</v>
      </c>
      <c r="G220" s="249">
        <v>0</v>
      </c>
      <c r="H220" s="250">
        <v>0</v>
      </c>
      <c r="I220" s="250">
        <v>397.5</v>
      </c>
      <c r="J220" s="250">
        <v>198</v>
      </c>
      <c r="K220" s="250">
        <v>0</v>
      </c>
      <c r="L220" s="249">
        <v>295</v>
      </c>
      <c r="M220" s="250">
        <v>387</v>
      </c>
      <c r="N220" s="250">
        <v>397.5</v>
      </c>
      <c r="O220" s="250">
        <v>198</v>
      </c>
      <c r="P220" s="250">
        <v>198</v>
      </c>
      <c r="Q220" s="249">
        <v>0</v>
      </c>
      <c r="R220" s="250">
        <v>0</v>
      </c>
      <c r="S220" s="250">
        <v>395</v>
      </c>
      <c r="T220" s="250">
        <v>198</v>
      </c>
      <c r="U220" s="250">
        <v>0</v>
      </c>
      <c r="V220" s="249">
        <v>388.20960000000002</v>
      </c>
      <c r="W220" s="249">
        <v>595.5</v>
      </c>
      <c r="X220" s="249">
        <v>1475.5</v>
      </c>
      <c r="Y220" s="251">
        <v>593</v>
      </c>
    </row>
    <row r="221" spans="1:25" x14ac:dyDescent="0.2">
      <c r="A221" s="248">
        <v>44326</v>
      </c>
      <c r="B221" s="249">
        <v>0</v>
      </c>
      <c r="C221" s="250">
        <v>0</v>
      </c>
      <c r="D221" s="250">
        <v>290.56</v>
      </c>
      <c r="E221" s="250">
        <v>76.459199999999996</v>
      </c>
      <c r="F221" s="250">
        <v>0</v>
      </c>
      <c r="G221" s="249">
        <v>0</v>
      </c>
      <c r="H221" s="250">
        <v>0</v>
      </c>
      <c r="I221" s="250">
        <v>397.5</v>
      </c>
      <c r="J221" s="250">
        <v>198</v>
      </c>
      <c r="K221" s="250">
        <v>0</v>
      </c>
      <c r="L221" s="249">
        <v>295</v>
      </c>
      <c r="M221" s="250">
        <v>387</v>
      </c>
      <c r="N221" s="250">
        <v>397.5</v>
      </c>
      <c r="O221" s="250">
        <v>198</v>
      </c>
      <c r="P221" s="250">
        <v>198</v>
      </c>
      <c r="Q221" s="249">
        <v>0</v>
      </c>
      <c r="R221" s="250">
        <v>0</v>
      </c>
      <c r="S221" s="250">
        <v>395</v>
      </c>
      <c r="T221" s="250">
        <v>198</v>
      </c>
      <c r="U221" s="250">
        <v>0</v>
      </c>
      <c r="V221" s="249">
        <v>367.01920000000001</v>
      </c>
      <c r="W221" s="249">
        <v>595.5</v>
      </c>
      <c r="X221" s="249">
        <v>1475.5</v>
      </c>
      <c r="Y221" s="251">
        <v>593</v>
      </c>
    </row>
    <row r="222" spans="1:25" x14ac:dyDescent="0.2">
      <c r="A222" s="248">
        <v>44326.041666666664</v>
      </c>
      <c r="B222" s="249">
        <v>0</v>
      </c>
      <c r="C222" s="250">
        <v>0</v>
      </c>
      <c r="D222" s="250">
        <v>235.136</v>
      </c>
      <c r="E222" s="250">
        <v>76.022400000000005</v>
      </c>
      <c r="F222" s="250">
        <v>0</v>
      </c>
      <c r="G222" s="249">
        <v>0</v>
      </c>
      <c r="H222" s="250">
        <v>0</v>
      </c>
      <c r="I222" s="250">
        <v>390</v>
      </c>
      <c r="J222" s="250">
        <v>198</v>
      </c>
      <c r="K222" s="250">
        <v>0</v>
      </c>
      <c r="L222" s="249">
        <v>295</v>
      </c>
      <c r="M222" s="250">
        <v>387</v>
      </c>
      <c r="N222" s="250">
        <v>397.5</v>
      </c>
      <c r="O222" s="250">
        <v>198</v>
      </c>
      <c r="P222" s="250">
        <v>198</v>
      </c>
      <c r="Q222" s="249">
        <v>0</v>
      </c>
      <c r="R222" s="250">
        <v>0</v>
      </c>
      <c r="S222" s="250">
        <v>388</v>
      </c>
      <c r="T222" s="250">
        <v>198</v>
      </c>
      <c r="U222" s="250">
        <v>0</v>
      </c>
      <c r="V222" s="249">
        <v>311.15840000000003</v>
      </c>
      <c r="W222" s="249">
        <v>588</v>
      </c>
      <c r="X222" s="249">
        <v>1475.5</v>
      </c>
      <c r="Y222" s="251">
        <v>586</v>
      </c>
    </row>
    <row r="223" spans="1:25" x14ac:dyDescent="0.2">
      <c r="A223" s="248">
        <v>44326.083333333336</v>
      </c>
      <c r="B223" s="249">
        <v>0</v>
      </c>
      <c r="C223" s="250">
        <v>0</v>
      </c>
      <c r="D223" s="250">
        <v>206.048</v>
      </c>
      <c r="E223" s="250">
        <v>75.744</v>
      </c>
      <c r="F223" s="250">
        <v>0</v>
      </c>
      <c r="G223" s="249">
        <v>0</v>
      </c>
      <c r="H223" s="250">
        <v>0</v>
      </c>
      <c r="I223" s="250">
        <v>334</v>
      </c>
      <c r="J223" s="250">
        <v>198</v>
      </c>
      <c r="K223" s="250">
        <v>0</v>
      </c>
      <c r="L223" s="249">
        <v>295</v>
      </c>
      <c r="M223" s="250">
        <v>387</v>
      </c>
      <c r="N223" s="250">
        <v>397.5</v>
      </c>
      <c r="O223" s="250">
        <v>198</v>
      </c>
      <c r="P223" s="250">
        <v>198</v>
      </c>
      <c r="Q223" s="249">
        <v>0</v>
      </c>
      <c r="R223" s="250">
        <v>0</v>
      </c>
      <c r="S223" s="250">
        <v>332.5</v>
      </c>
      <c r="T223" s="250">
        <v>198</v>
      </c>
      <c r="U223" s="250">
        <v>0</v>
      </c>
      <c r="V223" s="249">
        <v>281.79200000000003</v>
      </c>
      <c r="W223" s="249">
        <v>532</v>
      </c>
      <c r="X223" s="249">
        <v>1475.5</v>
      </c>
      <c r="Y223" s="251">
        <v>530.5</v>
      </c>
    </row>
    <row r="224" spans="1:25" x14ac:dyDescent="0.2">
      <c r="A224" s="248">
        <v>44326.125</v>
      </c>
      <c r="B224" s="249">
        <v>0</v>
      </c>
      <c r="C224" s="250">
        <v>0</v>
      </c>
      <c r="D224" s="250">
        <v>205.50399999999999</v>
      </c>
      <c r="E224" s="250">
        <v>75.825599999999994</v>
      </c>
      <c r="F224" s="250">
        <v>0</v>
      </c>
      <c r="G224" s="249">
        <v>0</v>
      </c>
      <c r="H224" s="250">
        <v>0</v>
      </c>
      <c r="I224" s="250">
        <v>256.5</v>
      </c>
      <c r="J224" s="250">
        <v>198</v>
      </c>
      <c r="K224" s="250">
        <v>0</v>
      </c>
      <c r="L224" s="249">
        <v>295</v>
      </c>
      <c r="M224" s="250">
        <v>387</v>
      </c>
      <c r="N224" s="250">
        <v>397.5</v>
      </c>
      <c r="O224" s="250">
        <v>198</v>
      </c>
      <c r="P224" s="250">
        <v>198</v>
      </c>
      <c r="Q224" s="249">
        <v>0</v>
      </c>
      <c r="R224" s="250">
        <v>0</v>
      </c>
      <c r="S224" s="250">
        <v>256</v>
      </c>
      <c r="T224" s="250">
        <v>198</v>
      </c>
      <c r="U224" s="250">
        <v>0</v>
      </c>
      <c r="V224" s="249">
        <v>281.32959999999997</v>
      </c>
      <c r="W224" s="249">
        <v>454.5</v>
      </c>
      <c r="X224" s="249">
        <v>1475.5</v>
      </c>
      <c r="Y224" s="251">
        <v>454</v>
      </c>
    </row>
    <row r="225" spans="1:25" x14ac:dyDescent="0.2">
      <c r="A225" s="248">
        <v>44326.166666666664</v>
      </c>
      <c r="B225" s="249">
        <v>0</v>
      </c>
      <c r="C225" s="250">
        <v>0</v>
      </c>
      <c r="D225" s="250">
        <v>207.648</v>
      </c>
      <c r="E225" s="250">
        <v>75.830399999999997</v>
      </c>
      <c r="F225" s="250">
        <v>0</v>
      </c>
      <c r="G225" s="249">
        <v>0</v>
      </c>
      <c r="H225" s="250">
        <v>0</v>
      </c>
      <c r="I225" s="250">
        <v>317</v>
      </c>
      <c r="J225" s="250">
        <v>198</v>
      </c>
      <c r="K225" s="250">
        <v>0</v>
      </c>
      <c r="L225" s="249">
        <v>295</v>
      </c>
      <c r="M225" s="250">
        <v>387</v>
      </c>
      <c r="N225" s="250">
        <v>397.5</v>
      </c>
      <c r="O225" s="250">
        <v>198</v>
      </c>
      <c r="P225" s="250">
        <v>198</v>
      </c>
      <c r="Q225" s="249">
        <v>0</v>
      </c>
      <c r="R225" s="250">
        <v>0</v>
      </c>
      <c r="S225" s="250">
        <v>315.5</v>
      </c>
      <c r="T225" s="250">
        <v>198</v>
      </c>
      <c r="U225" s="250">
        <v>0</v>
      </c>
      <c r="V225" s="249">
        <v>283.47839999999997</v>
      </c>
      <c r="W225" s="249">
        <v>515</v>
      </c>
      <c r="X225" s="249">
        <v>1475.5</v>
      </c>
      <c r="Y225" s="251">
        <v>513.5</v>
      </c>
    </row>
    <row r="226" spans="1:25" x14ac:dyDescent="0.2">
      <c r="A226" s="248">
        <v>44326.208333333336</v>
      </c>
      <c r="B226" s="249">
        <v>0</v>
      </c>
      <c r="C226" s="250">
        <v>0</v>
      </c>
      <c r="D226" s="250">
        <v>205.50399999999999</v>
      </c>
      <c r="E226" s="250">
        <v>75.724800000000002</v>
      </c>
      <c r="F226" s="250">
        <v>0</v>
      </c>
      <c r="G226" s="249">
        <v>0</v>
      </c>
      <c r="H226" s="250">
        <v>0</v>
      </c>
      <c r="I226" s="250">
        <v>259</v>
      </c>
      <c r="J226" s="250">
        <v>198</v>
      </c>
      <c r="K226" s="250">
        <v>0</v>
      </c>
      <c r="L226" s="249">
        <v>295</v>
      </c>
      <c r="M226" s="250">
        <v>387</v>
      </c>
      <c r="N226" s="250">
        <v>397.5</v>
      </c>
      <c r="O226" s="250">
        <v>198</v>
      </c>
      <c r="P226" s="250">
        <v>198</v>
      </c>
      <c r="Q226" s="249">
        <v>0</v>
      </c>
      <c r="R226" s="250">
        <v>0</v>
      </c>
      <c r="S226" s="250">
        <v>258.5</v>
      </c>
      <c r="T226" s="250">
        <v>198</v>
      </c>
      <c r="U226" s="250">
        <v>0</v>
      </c>
      <c r="V226" s="249">
        <v>281.22879999999998</v>
      </c>
      <c r="W226" s="249">
        <v>457</v>
      </c>
      <c r="X226" s="249">
        <v>1475.5</v>
      </c>
      <c r="Y226" s="251">
        <v>456.5</v>
      </c>
    </row>
    <row r="227" spans="1:25" x14ac:dyDescent="0.2">
      <c r="A227" s="248">
        <v>44326.25</v>
      </c>
      <c r="B227" s="249">
        <v>0.318</v>
      </c>
      <c r="C227" s="250">
        <v>0</v>
      </c>
      <c r="D227" s="250">
        <v>208.54400000000001</v>
      </c>
      <c r="E227" s="250">
        <v>75.820800000000006</v>
      </c>
      <c r="F227" s="250">
        <v>0</v>
      </c>
      <c r="G227" s="249">
        <v>1</v>
      </c>
      <c r="H227" s="250">
        <v>0</v>
      </c>
      <c r="I227" s="250">
        <v>373.5</v>
      </c>
      <c r="J227" s="250">
        <v>198</v>
      </c>
      <c r="K227" s="250">
        <v>0</v>
      </c>
      <c r="L227" s="249">
        <v>295</v>
      </c>
      <c r="M227" s="250">
        <v>387</v>
      </c>
      <c r="N227" s="250">
        <v>397.5</v>
      </c>
      <c r="O227" s="250">
        <v>198</v>
      </c>
      <c r="P227" s="250">
        <v>198</v>
      </c>
      <c r="Q227" s="249">
        <v>1</v>
      </c>
      <c r="R227" s="250">
        <v>0</v>
      </c>
      <c r="S227" s="250">
        <v>371.5</v>
      </c>
      <c r="T227" s="250">
        <v>198</v>
      </c>
      <c r="U227" s="250">
        <v>0</v>
      </c>
      <c r="V227" s="249">
        <v>284.68280000000004</v>
      </c>
      <c r="W227" s="249">
        <v>572.5</v>
      </c>
      <c r="X227" s="249">
        <v>1475.5</v>
      </c>
      <c r="Y227" s="251">
        <v>570.5</v>
      </c>
    </row>
    <row r="228" spans="1:25" x14ac:dyDescent="0.2">
      <c r="A228" s="248">
        <v>44326.291666666664</v>
      </c>
      <c r="B228" s="249">
        <v>7.8819999999999997</v>
      </c>
      <c r="C228" s="250">
        <v>0</v>
      </c>
      <c r="D228" s="250">
        <v>226.49600000000001</v>
      </c>
      <c r="E228" s="250">
        <v>75.657600000000002</v>
      </c>
      <c r="F228" s="250">
        <v>0</v>
      </c>
      <c r="G228" s="249">
        <v>7.8819999999999997</v>
      </c>
      <c r="H228" s="250">
        <v>0</v>
      </c>
      <c r="I228" s="250">
        <v>352</v>
      </c>
      <c r="J228" s="250">
        <v>198</v>
      </c>
      <c r="K228" s="250">
        <v>0</v>
      </c>
      <c r="L228" s="249">
        <v>295</v>
      </c>
      <c r="M228" s="250">
        <v>387</v>
      </c>
      <c r="N228" s="250">
        <v>397.5</v>
      </c>
      <c r="O228" s="250">
        <v>198</v>
      </c>
      <c r="P228" s="250">
        <v>198</v>
      </c>
      <c r="Q228" s="249">
        <v>7.8819999999999997</v>
      </c>
      <c r="R228" s="250">
        <v>0</v>
      </c>
      <c r="S228" s="250">
        <v>350.5</v>
      </c>
      <c r="T228" s="250">
        <v>198</v>
      </c>
      <c r="U228" s="250">
        <v>0</v>
      </c>
      <c r="V228" s="249">
        <v>310.03560000000004</v>
      </c>
      <c r="W228" s="249">
        <v>557.88200000000006</v>
      </c>
      <c r="X228" s="249">
        <v>1475.5</v>
      </c>
      <c r="Y228" s="251">
        <v>556.38200000000006</v>
      </c>
    </row>
    <row r="229" spans="1:25" x14ac:dyDescent="0.2">
      <c r="A229" s="248">
        <v>44326.333333333336</v>
      </c>
      <c r="B229" s="249">
        <v>13.500999999999999</v>
      </c>
      <c r="C229" s="250">
        <v>0</v>
      </c>
      <c r="D229" s="250">
        <v>281.21600000000001</v>
      </c>
      <c r="E229" s="250">
        <v>85.7376</v>
      </c>
      <c r="F229" s="250">
        <v>0</v>
      </c>
      <c r="G229" s="249">
        <v>14</v>
      </c>
      <c r="H229" s="250">
        <v>0</v>
      </c>
      <c r="I229" s="250">
        <v>397.5</v>
      </c>
      <c r="J229" s="250">
        <v>198</v>
      </c>
      <c r="K229" s="250">
        <v>0</v>
      </c>
      <c r="L229" s="249">
        <v>295</v>
      </c>
      <c r="M229" s="250">
        <v>387</v>
      </c>
      <c r="N229" s="250">
        <v>397.5</v>
      </c>
      <c r="O229" s="250">
        <v>198</v>
      </c>
      <c r="P229" s="250">
        <v>198</v>
      </c>
      <c r="Q229" s="249">
        <v>14</v>
      </c>
      <c r="R229" s="250">
        <v>0</v>
      </c>
      <c r="S229" s="250">
        <v>395</v>
      </c>
      <c r="T229" s="250">
        <v>198</v>
      </c>
      <c r="U229" s="250">
        <v>0</v>
      </c>
      <c r="V229" s="249">
        <v>380.45459999999997</v>
      </c>
      <c r="W229" s="249">
        <v>609.5</v>
      </c>
      <c r="X229" s="249">
        <v>1475.5</v>
      </c>
      <c r="Y229" s="251">
        <v>607</v>
      </c>
    </row>
    <row r="230" spans="1:25" x14ac:dyDescent="0.2">
      <c r="A230" s="248">
        <v>44326.375</v>
      </c>
      <c r="B230" s="249">
        <v>43.198</v>
      </c>
      <c r="C230" s="250">
        <v>0</v>
      </c>
      <c r="D230" s="250">
        <v>312.8</v>
      </c>
      <c r="E230" s="250">
        <v>82.574399999999997</v>
      </c>
      <c r="F230" s="250">
        <v>0</v>
      </c>
      <c r="G230" s="249">
        <v>178</v>
      </c>
      <c r="H230" s="250">
        <v>0</v>
      </c>
      <c r="I230" s="250">
        <v>397.5</v>
      </c>
      <c r="J230" s="250">
        <v>198</v>
      </c>
      <c r="K230" s="250">
        <v>0</v>
      </c>
      <c r="L230" s="249">
        <v>295</v>
      </c>
      <c r="M230" s="250">
        <v>387</v>
      </c>
      <c r="N230" s="250">
        <v>397.5</v>
      </c>
      <c r="O230" s="250">
        <v>198</v>
      </c>
      <c r="P230" s="250">
        <v>198</v>
      </c>
      <c r="Q230" s="249">
        <v>178</v>
      </c>
      <c r="R230" s="250">
        <v>0</v>
      </c>
      <c r="S230" s="250">
        <v>395</v>
      </c>
      <c r="T230" s="250">
        <v>198</v>
      </c>
      <c r="U230" s="250">
        <v>0</v>
      </c>
      <c r="V230" s="249">
        <v>438.57240000000002</v>
      </c>
      <c r="W230" s="249">
        <v>773.5</v>
      </c>
      <c r="X230" s="249">
        <v>1475.5</v>
      </c>
      <c r="Y230" s="251">
        <v>771</v>
      </c>
    </row>
    <row r="231" spans="1:25" x14ac:dyDescent="0.2">
      <c r="A231" s="248">
        <v>44326.416666666664</v>
      </c>
      <c r="B231" s="249">
        <v>59.610999999999997</v>
      </c>
      <c r="C231" s="250">
        <v>0</v>
      </c>
      <c r="D231" s="250">
        <v>339.42399999999998</v>
      </c>
      <c r="E231" s="250">
        <v>85.612799999999993</v>
      </c>
      <c r="F231" s="250">
        <v>0</v>
      </c>
      <c r="G231" s="249">
        <v>295</v>
      </c>
      <c r="H231" s="250">
        <v>0</v>
      </c>
      <c r="I231" s="250">
        <v>397.5</v>
      </c>
      <c r="J231" s="250">
        <v>198</v>
      </c>
      <c r="K231" s="250">
        <v>0</v>
      </c>
      <c r="L231" s="249">
        <v>295</v>
      </c>
      <c r="M231" s="250">
        <v>387</v>
      </c>
      <c r="N231" s="250">
        <v>397.5</v>
      </c>
      <c r="O231" s="250">
        <v>198</v>
      </c>
      <c r="P231" s="250">
        <v>198</v>
      </c>
      <c r="Q231" s="249">
        <v>295</v>
      </c>
      <c r="R231" s="250">
        <v>0</v>
      </c>
      <c r="S231" s="250">
        <v>395</v>
      </c>
      <c r="T231" s="250">
        <v>198</v>
      </c>
      <c r="U231" s="250">
        <v>0</v>
      </c>
      <c r="V231" s="249">
        <v>484.64779999999996</v>
      </c>
      <c r="W231" s="249">
        <v>890.5</v>
      </c>
      <c r="X231" s="249">
        <v>1475.5</v>
      </c>
      <c r="Y231" s="251">
        <v>888</v>
      </c>
    </row>
    <row r="232" spans="1:25" x14ac:dyDescent="0.2">
      <c r="A232" s="248">
        <v>44326.458333333336</v>
      </c>
      <c r="B232" s="249">
        <v>60.73</v>
      </c>
      <c r="C232" s="250">
        <v>0</v>
      </c>
      <c r="D232" s="250">
        <v>359.26400000000001</v>
      </c>
      <c r="E232" s="250">
        <v>91.900800000000004</v>
      </c>
      <c r="F232" s="250">
        <v>0</v>
      </c>
      <c r="G232" s="249">
        <v>295</v>
      </c>
      <c r="H232" s="250">
        <v>0</v>
      </c>
      <c r="I232" s="250">
        <v>397.5</v>
      </c>
      <c r="J232" s="250">
        <v>198</v>
      </c>
      <c r="K232" s="250">
        <v>0</v>
      </c>
      <c r="L232" s="249">
        <v>295</v>
      </c>
      <c r="M232" s="250">
        <v>387</v>
      </c>
      <c r="N232" s="250">
        <v>397.5</v>
      </c>
      <c r="O232" s="250">
        <v>198</v>
      </c>
      <c r="P232" s="250">
        <v>198</v>
      </c>
      <c r="Q232" s="249">
        <v>295</v>
      </c>
      <c r="R232" s="250">
        <v>0</v>
      </c>
      <c r="S232" s="250">
        <v>395</v>
      </c>
      <c r="T232" s="250">
        <v>198</v>
      </c>
      <c r="U232" s="250">
        <v>0</v>
      </c>
      <c r="V232" s="249">
        <v>511.89480000000003</v>
      </c>
      <c r="W232" s="249">
        <v>890.5</v>
      </c>
      <c r="X232" s="249">
        <v>1475.5</v>
      </c>
      <c r="Y232" s="251">
        <v>888</v>
      </c>
    </row>
    <row r="233" spans="1:25" x14ac:dyDescent="0.2">
      <c r="A233" s="248">
        <v>44326.5</v>
      </c>
      <c r="B233" s="249">
        <v>60.107999999999997</v>
      </c>
      <c r="C233" s="250">
        <v>0</v>
      </c>
      <c r="D233" s="250">
        <v>340.512</v>
      </c>
      <c r="E233" s="250">
        <v>95.577600000000004</v>
      </c>
      <c r="F233" s="250">
        <v>0</v>
      </c>
      <c r="G233" s="249">
        <v>295</v>
      </c>
      <c r="H233" s="250">
        <v>0</v>
      </c>
      <c r="I233" s="250">
        <v>397.5</v>
      </c>
      <c r="J233" s="250">
        <v>198</v>
      </c>
      <c r="K233" s="250">
        <v>0</v>
      </c>
      <c r="L233" s="249">
        <v>295</v>
      </c>
      <c r="M233" s="250">
        <v>387</v>
      </c>
      <c r="N233" s="250">
        <v>397.5</v>
      </c>
      <c r="O233" s="250">
        <v>198</v>
      </c>
      <c r="P233" s="250">
        <v>198</v>
      </c>
      <c r="Q233" s="249">
        <v>295</v>
      </c>
      <c r="R233" s="250">
        <v>0</v>
      </c>
      <c r="S233" s="250">
        <v>395</v>
      </c>
      <c r="T233" s="250">
        <v>198</v>
      </c>
      <c r="U233" s="250">
        <v>0</v>
      </c>
      <c r="V233" s="249">
        <v>496.19760000000002</v>
      </c>
      <c r="W233" s="249">
        <v>890.5</v>
      </c>
      <c r="X233" s="249">
        <v>1475.5</v>
      </c>
      <c r="Y233" s="251">
        <v>888</v>
      </c>
    </row>
    <row r="234" spans="1:25" x14ac:dyDescent="0.2">
      <c r="A234" s="248">
        <v>44326.541666666664</v>
      </c>
      <c r="B234" s="249">
        <v>60.192</v>
      </c>
      <c r="C234" s="250">
        <v>0</v>
      </c>
      <c r="D234" s="250">
        <v>324.44799999999998</v>
      </c>
      <c r="E234" s="250">
        <v>91.219200000000001</v>
      </c>
      <c r="F234" s="250">
        <v>0</v>
      </c>
      <c r="G234" s="249">
        <v>295</v>
      </c>
      <c r="H234" s="250">
        <v>0</v>
      </c>
      <c r="I234" s="250">
        <v>397.5</v>
      </c>
      <c r="J234" s="250">
        <v>198</v>
      </c>
      <c r="K234" s="250">
        <v>0</v>
      </c>
      <c r="L234" s="249">
        <v>295</v>
      </c>
      <c r="M234" s="250">
        <v>387</v>
      </c>
      <c r="N234" s="250">
        <v>397.5</v>
      </c>
      <c r="O234" s="250">
        <v>198</v>
      </c>
      <c r="P234" s="250">
        <v>198</v>
      </c>
      <c r="Q234" s="249">
        <v>295</v>
      </c>
      <c r="R234" s="250">
        <v>0</v>
      </c>
      <c r="S234" s="250">
        <v>395</v>
      </c>
      <c r="T234" s="250">
        <v>198</v>
      </c>
      <c r="U234" s="250">
        <v>0</v>
      </c>
      <c r="V234" s="249">
        <v>475.85919999999999</v>
      </c>
      <c r="W234" s="249">
        <v>890.5</v>
      </c>
      <c r="X234" s="249">
        <v>1475.5</v>
      </c>
      <c r="Y234" s="251">
        <v>888</v>
      </c>
    </row>
    <row r="235" spans="1:25" x14ac:dyDescent="0.2">
      <c r="A235" s="248">
        <v>44326.583333333336</v>
      </c>
      <c r="B235" s="249">
        <v>107.527</v>
      </c>
      <c r="C235" s="250">
        <v>0</v>
      </c>
      <c r="D235" s="250">
        <v>313.63200000000001</v>
      </c>
      <c r="E235" s="250">
        <v>76.584000000000003</v>
      </c>
      <c r="F235" s="250">
        <v>0</v>
      </c>
      <c r="G235" s="249">
        <v>295</v>
      </c>
      <c r="H235" s="250">
        <v>0</v>
      </c>
      <c r="I235" s="250">
        <v>397.5</v>
      </c>
      <c r="J235" s="250">
        <v>198</v>
      </c>
      <c r="K235" s="250">
        <v>0</v>
      </c>
      <c r="L235" s="249">
        <v>295</v>
      </c>
      <c r="M235" s="250">
        <v>387</v>
      </c>
      <c r="N235" s="250">
        <v>397.5</v>
      </c>
      <c r="O235" s="250">
        <v>198</v>
      </c>
      <c r="P235" s="250">
        <v>198</v>
      </c>
      <c r="Q235" s="249">
        <v>295</v>
      </c>
      <c r="R235" s="250">
        <v>0</v>
      </c>
      <c r="S235" s="250">
        <v>395</v>
      </c>
      <c r="T235" s="250">
        <v>198</v>
      </c>
      <c r="U235" s="250">
        <v>0</v>
      </c>
      <c r="V235" s="249">
        <v>497.74299999999999</v>
      </c>
      <c r="W235" s="249">
        <v>890.5</v>
      </c>
      <c r="X235" s="249">
        <v>1475.5</v>
      </c>
      <c r="Y235" s="251">
        <v>888</v>
      </c>
    </row>
    <row r="236" spans="1:25" x14ac:dyDescent="0.2">
      <c r="A236" s="248">
        <v>44326.625</v>
      </c>
      <c r="B236" s="249">
        <v>119.009</v>
      </c>
      <c r="C236" s="250">
        <v>0</v>
      </c>
      <c r="D236" s="250">
        <v>309.63200000000001</v>
      </c>
      <c r="E236" s="250">
        <v>79.531199999999998</v>
      </c>
      <c r="F236" s="250">
        <v>0</v>
      </c>
      <c r="G236" s="249">
        <v>295</v>
      </c>
      <c r="H236" s="250">
        <v>0</v>
      </c>
      <c r="I236" s="250">
        <v>397.5</v>
      </c>
      <c r="J236" s="250">
        <v>198</v>
      </c>
      <c r="K236" s="250">
        <v>0</v>
      </c>
      <c r="L236" s="249">
        <v>295</v>
      </c>
      <c r="M236" s="250">
        <v>387</v>
      </c>
      <c r="N236" s="250">
        <v>397.5</v>
      </c>
      <c r="O236" s="250">
        <v>198</v>
      </c>
      <c r="P236" s="250">
        <v>198</v>
      </c>
      <c r="Q236" s="249">
        <v>295</v>
      </c>
      <c r="R236" s="250">
        <v>0</v>
      </c>
      <c r="S236" s="250">
        <v>395</v>
      </c>
      <c r="T236" s="250">
        <v>198</v>
      </c>
      <c r="U236" s="250">
        <v>0</v>
      </c>
      <c r="V236" s="249">
        <v>508.17220000000003</v>
      </c>
      <c r="W236" s="249">
        <v>890.5</v>
      </c>
      <c r="X236" s="249">
        <v>1475.5</v>
      </c>
      <c r="Y236" s="251">
        <v>888</v>
      </c>
    </row>
    <row r="237" spans="1:25" x14ac:dyDescent="0.2">
      <c r="A237" s="248">
        <v>44326.666666666664</v>
      </c>
      <c r="B237" s="249">
        <v>70.483999999999995</v>
      </c>
      <c r="C237" s="250">
        <v>0</v>
      </c>
      <c r="D237" s="250">
        <v>290.464</v>
      </c>
      <c r="E237" s="250">
        <v>77.673599999999993</v>
      </c>
      <c r="F237" s="250">
        <v>0</v>
      </c>
      <c r="G237" s="249">
        <v>295</v>
      </c>
      <c r="H237" s="250">
        <v>0</v>
      </c>
      <c r="I237" s="250">
        <v>397.5</v>
      </c>
      <c r="J237" s="250">
        <v>198</v>
      </c>
      <c r="K237" s="250">
        <v>0</v>
      </c>
      <c r="L237" s="249">
        <v>295</v>
      </c>
      <c r="M237" s="250">
        <v>387</v>
      </c>
      <c r="N237" s="250">
        <v>397.5</v>
      </c>
      <c r="O237" s="250">
        <v>198</v>
      </c>
      <c r="P237" s="250">
        <v>198</v>
      </c>
      <c r="Q237" s="249">
        <v>295</v>
      </c>
      <c r="R237" s="250">
        <v>0</v>
      </c>
      <c r="S237" s="250">
        <v>395</v>
      </c>
      <c r="T237" s="250">
        <v>198</v>
      </c>
      <c r="U237" s="250">
        <v>0</v>
      </c>
      <c r="V237" s="249">
        <v>438.62159999999994</v>
      </c>
      <c r="W237" s="249">
        <v>890.5</v>
      </c>
      <c r="X237" s="249">
        <v>1475.5</v>
      </c>
      <c r="Y237" s="251">
        <v>888</v>
      </c>
    </row>
    <row r="238" spans="1:25" x14ac:dyDescent="0.2">
      <c r="A238" s="248">
        <v>44326.708333333336</v>
      </c>
      <c r="B238" s="249">
        <v>65.129000000000005</v>
      </c>
      <c r="C238" s="250">
        <v>0</v>
      </c>
      <c r="D238" s="250">
        <v>299.71199999999999</v>
      </c>
      <c r="E238" s="250">
        <v>83.0976</v>
      </c>
      <c r="F238" s="250">
        <v>0</v>
      </c>
      <c r="G238" s="249">
        <v>295</v>
      </c>
      <c r="H238" s="250">
        <v>0</v>
      </c>
      <c r="I238" s="250">
        <v>397.5</v>
      </c>
      <c r="J238" s="250">
        <v>198</v>
      </c>
      <c r="K238" s="250">
        <v>0</v>
      </c>
      <c r="L238" s="249">
        <v>295</v>
      </c>
      <c r="M238" s="250">
        <v>387</v>
      </c>
      <c r="N238" s="250">
        <v>397.5</v>
      </c>
      <c r="O238" s="250">
        <v>198</v>
      </c>
      <c r="P238" s="250">
        <v>198</v>
      </c>
      <c r="Q238" s="249">
        <v>295</v>
      </c>
      <c r="R238" s="250">
        <v>0</v>
      </c>
      <c r="S238" s="250">
        <v>395</v>
      </c>
      <c r="T238" s="250">
        <v>198</v>
      </c>
      <c r="U238" s="250">
        <v>0</v>
      </c>
      <c r="V238" s="249">
        <v>447.93860000000001</v>
      </c>
      <c r="W238" s="249">
        <v>890.5</v>
      </c>
      <c r="X238" s="249">
        <v>1475.5</v>
      </c>
      <c r="Y238" s="251">
        <v>888</v>
      </c>
    </row>
    <row r="239" spans="1:25" x14ac:dyDescent="0.2">
      <c r="A239" s="248">
        <v>44326.75</v>
      </c>
      <c r="B239" s="249">
        <v>86.015000000000001</v>
      </c>
      <c r="C239" s="250">
        <v>0</v>
      </c>
      <c r="D239" s="250">
        <v>273.37599999999998</v>
      </c>
      <c r="E239" s="250">
        <v>75.691199999999995</v>
      </c>
      <c r="F239" s="250">
        <v>0</v>
      </c>
      <c r="G239" s="249">
        <v>295</v>
      </c>
      <c r="H239" s="250">
        <v>0</v>
      </c>
      <c r="I239" s="250">
        <v>397.5</v>
      </c>
      <c r="J239" s="250">
        <v>198</v>
      </c>
      <c r="K239" s="250">
        <v>0</v>
      </c>
      <c r="L239" s="249">
        <v>295</v>
      </c>
      <c r="M239" s="250">
        <v>387</v>
      </c>
      <c r="N239" s="250">
        <v>397.5</v>
      </c>
      <c r="O239" s="250">
        <v>198</v>
      </c>
      <c r="P239" s="250">
        <v>198</v>
      </c>
      <c r="Q239" s="249">
        <v>295</v>
      </c>
      <c r="R239" s="250">
        <v>0</v>
      </c>
      <c r="S239" s="250">
        <v>395</v>
      </c>
      <c r="T239" s="250">
        <v>198</v>
      </c>
      <c r="U239" s="250">
        <v>0</v>
      </c>
      <c r="V239" s="249">
        <v>435.08219999999994</v>
      </c>
      <c r="W239" s="249">
        <v>890.5</v>
      </c>
      <c r="X239" s="249">
        <v>1475.5</v>
      </c>
      <c r="Y239" s="251">
        <v>888</v>
      </c>
    </row>
    <row r="240" spans="1:25" x14ac:dyDescent="0.2">
      <c r="A240" s="248">
        <v>44326.791666666664</v>
      </c>
      <c r="B240" s="249">
        <v>121.31</v>
      </c>
      <c r="C240" s="250">
        <v>0</v>
      </c>
      <c r="D240" s="250">
        <v>309.27999999999997</v>
      </c>
      <c r="E240" s="250">
        <v>78.403199999999998</v>
      </c>
      <c r="F240" s="250">
        <v>0</v>
      </c>
      <c r="G240" s="249">
        <v>295</v>
      </c>
      <c r="H240" s="250">
        <v>0</v>
      </c>
      <c r="I240" s="250">
        <v>397.5</v>
      </c>
      <c r="J240" s="250">
        <v>198</v>
      </c>
      <c r="K240" s="250">
        <v>0</v>
      </c>
      <c r="L240" s="249">
        <v>295</v>
      </c>
      <c r="M240" s="250">
        <v>387</v>
      </c>
      <c r="N240" s="250">
        <v>397.5</v>
      </c>
      <c r="O240" s="250">
        <v>198</v>
      </c>
      <c r="P240" s="250">
        <v>198</v>
      </c>
      <c r="Q240" s="249">
        <v>295</v>
      </c>
      <c r="R240" s="250">
        <v>0</v>
      </c>
      <c r="S240" s="250">
        <v>395</v>
      </c>
      <c r="T240" s="250">
        <v>198</v>
      </c>
      <c r="U240" s="250">
        <v>0</v>
      </c>
      <c r="V240" s="249">
        <v>508.9932</v>
      </c>
      <c r="W240" s="249">
        <v>890.5</v>
      </c>
      <c r="X240" s="249">
        <v>1475.5</v>
      </c>
      <c r="Y240" s="251">
        <v>888</v>
      </c>
    </row>
    <row r="241" spans="1:25" x14ac:dyDescent="0.2">
      <c r="A241" s="248">
        <v>44326.833333333336</v>
      </c>
      <c r="B241" s="249">
        <v>148.70699999999999</v>
      </c>
      <c r="C241" s="250">
        <v>0</v>
      </c>
      <c r="D241" s="250">
        <v>333.76</v>
      </c>
      <c r="E241" s="250">
        <v>91.329599999999999</v>
      </c>
      <c r="F241" s="250">
        <v>0</v>
      </c>
      <c r="G241" s="249">
        <v>295</v>
      </c>
      <c r="H241" s="250">
        <v>0</v>
      </c>
      <c r="I241" s="250">
        <v>397.5</v>
      </c>
      <c r="J241" s="250">
        <v>198</v>
      </c>
      <c r="K241" s="250">
        <v>0</v>
      </c>
      <c r="L241" s="249">
        <v>295</v>
      </c>
      <c r="M241" s="250">
        <v>387</v>
      </c>
      <c r="N241" s="250">
        <v>397.5</v>
      </c>
      <c r="O241" s="250">
        <v>198</v>
      </c>
      <c r="P241" s="250">
        <v>198</v>
      </c>
      <c r="Q241" s="249">
        <v>295</v>
      </c>
      <c r="R241" s="250">
        <v>0</v>
      </c>
      <c r="S241" s="250">
        <v>395</v>
      </c>
      <c r="T241" s="250">
        <v>198</v>
      </c>
      <c r="U241" s="250">
        <v>0</v>
      </c>
      <c r="V241" s="249">
        <v>573.79660000000001</v>
      </c>
      <c r="W241" s="249">
        <v>890.5</v>
      </c>
      <c r="X241" s="249">
        <v>1475.5</v>
      </c>
      <c r="Y241" s="251">
        <v>888</v>
      </c>
    </row>
    <row r="242" spans="1:25" x14ac:dyDescent="0.2">
      <c r="A242" s="248">
        <v>44326.875</v>
      </c>
      <c r="B242" s="249">
        <v>185.83600000000001</v>
      </c>
      <c r="C242" s="250">
        <v>0</v>
      </c>
      <c r="D242" s="250">
        <v>345.92</v>
      </c>
      <c r="E242" s="250">
        <v>100.5936</v>
      </c>
      <c r="F242" s="250">
        <v>0</v>
      </c>
      <c r="G242" s="249">
        <v>295</v>
      </c>
      <c r="H242" s="250">
        <v>0</v>
      </c>
      <c r="I242" s="250">
        <v>397.5</v>
      </c>
      <c r="J242" s="250">
        <v>198</v>
      </c>
      <c r="K242" s="250">
        <v>0</v>
      </c>
      <c r="L242" s="249">
        <v>295</v>
      </c>
      <c r="M242" s="250">
        <v>387</v>
      </c>
      <c r="N242" s="250">
        <v>397.5</v>
      </c>
      <c r="O242" s="250">
        <v>198</v>
      </c>
      <c r="P242" s="250">
        <v>198</v>
      </c>
      <c r="Q242" s="249">
        <v>295</v>
      </c>
      <c r="R242" s="250">
        <v>0</v>
      </c>
      <c r="S242" s="250">
        <v>395</v>
      </c>
      <c r="T242" s="250">
        <v>198</v>
      </c>
      <c r="U242" s="250">
        <v>0</v>
      </c>
      <c r="V242" s="249">
        <v>632.34960000000012</v>
      </c>
      <c r="W242" s="249">
        <v>890.5</v>
      </c>
      <c r="X242" s="249">
        <v>1475.5</v>
      </c>
      <c r="Y242" s="251">
        <v>888</v>
      </c>
    </row>
    <row r="243" spans="1:25" x14ac:dyDescent="0.2">
      <c r="A243" s="248">
        <v>44326.916666666664</v>
      </c>
      <c r="B243" s="249">
        <v>185.39400000000001</v>
      </c>
      <c r="C243" s="250">
        <v>0</v>
      </c>
      <c r="D243" s="250">
        <v>340.12799999999999</v>
      </c>
      <c r="E243" s="250">
        <v>108.71040000000001</v>
      </c>
      <c r="F243" s="250">
        <v>0</v>
      </c>
      <c r="G243" s="249">
        <v>295</v>
      </c>
      <c r="H243" s="250">
        <v>0</v>
      </c>
      <c r="I243" s="250">
        <v>397.5</v>
      </c>
      <c r="J243" s="250">
        <v>198</v>
      </c>
      <c r="K243" s="250">
        <v>0</v>
      </c>
      <c r="L243" s="249">
        <v>295</v>
      </c>
      <c r="M243" s="250">
        <v>387</v>
      </c>
      <c r="N243" s="250">
        <v>397.5</v>
      </c>
      <c r="O243" s="250">
        <v>198</v>
      </c>
      <c r="P243" s="250">
        <v>198</v>
      </c>
      <c r="Q243" s="249">
        <v>295</v>
      </c>
      <c r="R243" s="250">
        <v>0</v>
      </c>
      <c r="S243" s="250">
        <v>395</v>
      </c>
      <c r="T243" s="250">
        <v>198</v>
      </c>
      <c r="U243" s="250">
        <v>0</v>
      </c>
      <c r="V243" s="249">
        <v>634.23239999999998</v>
      </c>
      <c r="W243" s="249">
        <v>890.5</v>
      </c>
      <c r="X243" s="249">
        <v>1475.5</v>
      </c>
      <c r="Y243" s="251">
        <v>888</v>
      </c>
    </row>
    <row r="244" spans="1:25" x14ac:dyDescent="0.2">
      <c r="A244" s="248">
        <v>44326.958333333336</v>
      </c>
      <c r="B244" s="249">
        <v>109.554</v>
      </c>
      <c r="C244" s="250">
        <v>0</v>
      </c>
      <c r="D244" s="250">
        <v>293.15199999999999</v>
      </c>
      <c r="E244" s="250">
        <v>89.995199999999997</v>
      </c>
      <c r="F244" s="250">
        <v>0</v>
      </c>
      <c r="G244" s="249">
        <v>295</v>
      </c>
      <c r="H244" s="250">
        <v>0</v>
      </c>
      <c r="I244" s="250">
        <v>397.5</v>
      </c>
      <c r="J244" s="250">
        <v>198</v>
      </c>
      <c r="K244" s="250">
        <v>0</v>
      </c>
      <c r="L244" s="249">
        <v>295</v>
      </c>
      <c r="M244" s="250">
        <v>387</v>
      </c>
      <c r="N244" s="250">
        <v>397.5</v>
      </c>
      <c r="O244" s="250">
        <v>198</v>
      </c>
      <c r="P244" s="250">
        <v>198</v>
      </c>
      <c r="Q244" s="249">
        <v>295</v>
      </c>
      <c r="R244" s="250">
        <v>0</v>
      </c>
      <c r="S244" s="250">
        <v>395</v>
      </c>
      <c r="T244" s="250">
        <v>198</v>
      </c>
      <c r="U244" s="250">
        <v>0</v>
      </c>
      <c r="V244" s="249">
        <v>492.70120000000003</v>
      </c>
      <c r="W244" s="249">
        <v>890.5</v>
      </c>
      <c r="X244" s="249">
        <v>1475.5</v>
      </c>
      <c r="Y244" s="251">
        <v>888</v>
      </c>
    </row>
    <row r="245" spans="1:25" x14ac:dyDescent="0.2">
      <c r="A245" s="248">
        <v>44327</v>
      </c>
      <c r="B245" s="249">
        <v>66.381</v>
      </c>
      <c r="C245" s="250">
        <v>0</v>
      </c>
      <c r="D245" s="250">
        <v>234.624</v>
      </c>
      <c r="E245" s="250">
        <v>75.148799999999994</v>
      </c>
      <c r="F245" s="250">
        <v>0</v>
      </c>
      <c r="G245" s="249">
        <v>295</v>
      </c>
      <c r="H245" s="250">
        <v>0</v>
      </c>
      <c r="I245" s="250">
        <v>397.5</v>
      </c>
      <c r="J245" s="250">
        <v>198</v>
      </c>
      <c r="K245" s="250">
        <v>0</v>
      </c>
      <c r="L245" s="249">
        <v>295</v>
      </c>
      <c r="M245" s="250">
        <v>387</v>
      </c>
      <c r="N245" s="250">
        <v>397.5</v>
      </c>
      <c r="O245" s="250">
        <v>198</v>
      </c>
      <c r="P245" s="250">
        <v>198</v>
      </c>
      <c r="Q245" s="249">
        <v>295</v>
      </c>
      <c r="R245" s="250">
        <v>0</v>
      </c>
      <c r="S245" s="250">
        <v>395</v>
      </c>
      <c r="T245" s="250">
        <v>198</v>
      </c>
      <c r="U245" s="250">
        <v>0</v>
      </c>
      <c r="V245" s="249">
        <v>376.15379999999999</v>
      </c>
      <c r="W245" s="249">
        <v>890.5</v>
      </c>
      <c r="X245" s="249">
        <v>1475.5</v>
      </c>
      <c r="Y245" s="251">
        <v>888</v>
      </c>
    </row>
    <row r="246" spans="1:25" x14ac:dyDescent="0.2">
      <c r="A246" s="248">
        <v>44327.041666666664</v>
      </c>
      <c r="B246" s="249">
        <v>62.122999999999998</v>
      </c>
      <c r="C246" s="250">
        <v>0</v>
      </c>
      <c r="D246" s="250">
        <v>217.696</v>
      </c>
      <c r="E246" s="250">
        <v>75.235200000000006</v>
      </c>
      <c r="F246" s="250">
        <v>0</v>
      </c>
      <c r="G246" s="249">
        <v>295</v>
      </c>
      <c r="H246" s="250">
        <v>0</v>
      </c>
      <c r="I246" s="250">
        <v>397.5</v>
      </c>
      <c r="J246" s="250">
        <v>198</v>
      </c>
      <c r="K246" s="250">
        <v>0</v>
      </c>
      <c r="L246" s="249">
        <v>295</v>
      </c>
      <c r="M246" s="250">
        <v>387</v>
      </c>
      <c r="N246" s="250">
        <v>397.5</v>
      </c>
      <c r="O246" s="250">
        <v>198</v>
      </c>
      <c r="P246" s="250">
        <v>198</v>
      </c>
      <c r="Q246" s="249">
        <v>295</v>
      </c>
      <c r="R246" s="250">
        <v>0</v>
      </c>
      <c r="S246" s="250">
        <v>395</v>
      </c>
      <c r="T246" s="250">
        <v>198</v>
      </c>
      <c r="U246" s="250">
        <v>0</v>
      </c>
      <c r="V246" s="249">
        <v>355.05420000000004</v>
      </c>
      <c r="W246" s="249">
        <v>890.5</v>
      </c>
      <c r="X246" s="249">
        <v>1475.5</v>
      </c>
      <c r="Y246" s="251">
        <v>888</v>
      </c>
    </row>
    <row r="247" spans="1:25" x14ac:dyDescent="0.2">
      <c r="A247" s="248">
        <v>44327.083333333336</v>
      </c>
      <c r="B247" s="249">
        <v>59.951000000000001</v>
      </c>
      <c r="C247" s="250">
        <v>0</v>
      </c>
      <c r="D247" s="250">
        <v>207.68</v>
      </c>
      <c r="E247" s="250">
        <v>75.0672</v>
      </c>
      <c r="F247" s="250">
        <v>0</v>
      </c>
      <c r="G247" s="249">
        <v>295</v>
      </c>
      <c r="H247" s="250">
        <v>0</v>
      </c>
      <c r="I247" s="250">
        <v>304.5</v>
      </c>
      <c r="J247" s="250">
        <v>198</v>
      </c>
      <c r="K247" s="250">
        <v>0</v>
      </c>
      <c r="L247" s="249">
        <v>295</v>
      </c>
      <c r="M247" s="250">
        <v>387</v>
      </c>
      <c r="N247" s="250">
        <v>397.5</v>
      </c>
      <c r="O247" s="250">
        <v>198</v>
      </c>
      <c r="P247" s="250">
        <v>198</v>
      </c>
      <c r="Q247" s="249">
        <v>295</v>
      </c>
      <c r="R247" s="250">
        <v>0</v>
      </c>
      <c r="S247" s="250">
        <v>303.5</v>
      </c>
      <c r="T247" s="250">
        <v>198</v>
      </c>
      <c r="U247" s="250">
        <v>0</v>
      </c>
      <c r="V247" s="249">
        <v>342.69820000000004</v>
      </c>
      <c r="W247" s="249">
        <v>797.5</v>
      </c>
      <c r="X247" s="249">
        <v>1475.5</v>
      </c>
      <c r="Y247" s="251">
        <v>796.5</v>
      </c>
    </row>
    <row r="248" spans="1:25" x14ac:dyDescent="0.2">
      <c r="A248" s="248">
        <v>44327.125</v>
      </c>
      <c r="B248" s="249">
        <v>60.000999999999998</v>
      </c>
      <c r="C248" s="250">
        <v>0</v>
      </c>
      <c r="D248" s="250">
        <v>212.32</v>
      </c>
      <c r="E248" s="250">
        <v>75.153599999999997</v>
      </c>
      <c r="F248" s="250">
        <v>0</v>
      </c>
      <c r="G248" s="249">
        <v>295</v>
      </c>
      <c r="H248" s="250">
        <v>0</v>
      </c>
      <c r="I248" s="250">
        <v>397.5</v>
      </c>
      <c r="J248" s="250">
        <v>198</v>
      </c>
      <c r="K248" s="250">
        <v>0</v>
      </c>
      <c r="L248" s="249">
        <v>295</v>
      </c>
      <c r="M248" s="250">
        <v>387</v>
      </c>
      <c r="N248" s="250">
        <v>397.5</v>
      </c>
      <c r="O248" s="250">
        <v>198</v>
      </c>
      <c r="P248" s="250">
        <v>198</v>
      </c>
      <c r="Q248" s="249">
        <v>295</v>
      </c>
      <c r="R248" s="250">
        <v>0</v>
      </c>
      <c r="S248" s="250">
        <v>395</v>
      </c>
      <c r="T248" s="250">
        <v>198</v>
      </c>
      <c r="U248" s="250">
        <v>0</v>
      </c>
      <c r="V248" s="249">
        <v>347.47459999999995</v>
      </c>
      <c r="W248" s="249">
        <v>890.5</v>
      </c>
      <c r="X248" s="249">
        <v>1475.5</v>
      </c>
      <c r="Y248" s="251">
        <v>888</v>
      </c>
    </row>
    <row r="249" spans="1:25" x14ac:dyDescent="0.2">
      <c r="A249" s="248">
        <v>44327.166666666664</v>
      </c>
      <c r="B249" s="249">
        <v>59.997</v>
      </c>
      <c r="C249" s="250">
        <v>0</v>
      </c>
      <c r="D249" s="250">
        <v>205.72800000000001</v>
      </c>
      <c r="E249" s="250">
        <v>75.144000000000005</v>
      </c>
      <c r="F249" s="250">
        <v>0</v>
      </c>
      <c r="G249" s="249">
        <v>295</v>
      </c>
      <c r="H249" s="250">
        <v>0</v>
      </c>
      <c r="I249" s="250">
        <v>257</v>
      </c>
      <c r="J249" s="250">
        <v>198</v>
      </c>
      <c r="K249" s="250">
        <v>0</v>
      </c>
      <c r="L249" s="249">
        <v>295</v>
      </c>
      <c r="M249" s="250">
        <v>387</v>
      </c>
      <c r="N249" s="250">
        <v>397.5</v>
      </c>
      <c r="O249" s="250">
        <v>198</v>
      </c>
      <c r="P249" s="250">
        <v>198</v>
      </c>
      <c r="Q249" s="249">
        <v>295</v>
      </c>
      <c r="R249" s="250">
        <v>0</v>
      </c>
      <c r="S249" s="250">
        <v>256.5</v>
      </c>
      <c r="T249" s="250">
        <v>198</v>
      </c>
      <c r="U249" s="250">
        <v>0</v>
      </c>
      <c r="V249" s="249">
        <v>340.86900000000003</v>
      </c>
      <c r="W249" s="249">
        <v>750</v>
      </c>
      <c r="X249" s="249">
        <v>1475.5</v>
      </c>
      <c r="Y249" s="251">
        <v>749.5</v>
      </c>
    </row>
    <row r="250" spans="1:25" x14ac:dyDescent="0.2">
      <c r="A250" s="248">
        <v>44327.208333333336</v>
      </c>
      <c r="B250" s="249">
        <v>60.720999999999997</v>
      </c>
      <c r="C250" s="250">
        <v>0</v>
      </c>
      <c r="D250" s="250">
        <v>206.43199999999999</v>
      </c>
      <c r="E250" s="250">
        <v>75.033600000000007</v>
      </c>
      <c r="F250" s="250">
        <v>0</v>
      </c>
      <c r="G250" s="249">
        <v>295</v>
      </c>
      <c r="H250" s="250">
        <v>0</v>
      </c>
      <c r="I250" s="250">
        <v>374</v>
      </c>
      <c r="J250" s="250">
        <v>198</v>
      </c>
      <c r="K250" s="250">
        <v>0</v>
      </c>
      <c r="L250" s="249">
        <v>295</v>
      </c>
      <c r="M250" s="250">
        <v>387</v>
      </c>
      <c r="N250" s="250">
        <v>397.5</v>
      </c>
      <c r="O250" s="250">
        <v>198</v>
      </c>
      <c r="P250" s="250">
        <v>198</v>
      </c>
      <c r="Q250" s="249">
        <v>295</v>
      </c>
      <c r="R250" s="250">
        <v>0</v>
      </c>
      <c r="S250" s="250">
        <v>372</v>
      </c>
      <c r="T250" s="250">
        <v>198</v>
      </c>
      <c r="U250" s="250">
        <v>0</v>
      </c>
      <c r="V250" s="249">
        <v>342.1866</v>
      </c>
      <c r="W250" s="249">
        <v>867</v>
      </c>
      <c r="X250" s="249">
        <v>1475.5</v>
      </c>
      <c r="Y250" s="251">
        <v>865</v>
      </c>
    </row>
    <row r="251" spans="1:25" x14ac:dyDescent="0.2">
      <c r="A251" s="248">
        <v>44327.25</v>
      </c>
      <c r="B251" s="249">
        <v>64.772000000000006</v>
      </c>
      <c r="C251" s="250">
        <v>0</v>
      </c>
      <c r="D251" s="250">
        <v>219.04</v>
      </c>
      <c r="E251" s="250">
        <v>75.230400000000003</v>
      </c>
      <c r="F251" s="250">
        <v>0</v>
      </c>
      <c r="G251" s="249">
        <v>295</v>
      </c>
      <c r="H251" s="250">
        <v>0</v>
      </c>
      <c r="I251" s="250">
        <v>349</v>
      </c>
      <c r="J251" s="250">
        <v>198</v>
      </c>
      <c r="K251" s="250">
        <v>0</v>
      </c>
      <c r="L251" s="249">
        <v>295</v>
      </c>
      <c r="M251" s="250">
        <v>387</v>
      </c>
      <c r="N251" s="250">
        <v>397.5</v>
      </c>
      <c r="O251" s="250">
        <v>198</v>
      </c>
      <c r="P251" s="250">
        <v>198</v>
      </c>
      <c r="Q251" s="249">
        <v>295</v>
      </c>
      <c r="R251" s="250">
        <v>0</v>
      </c>
      <c r="S251" s="250">
        <v>347</v>
      </c>
      <c r="T251" s="250">
        <v>198</v>
      </c>
      <c r="U251" s="250">
        <v>0</v>
      </c>
      <c r="V251" s="249">
        <v>359.04240000000004</v>
      </c>
      <c r="W251" s="249">
        <v>842</v>
      </c>
      <c r="X251" s="249">
        <v>1475.5</v>
      </c>
      <c r="Y251" s="251">
        <v>840</v>
      </c>
    </row>
    <row r="252" spans="1:25" x14ac:dyDescent="0.2">
      <c r="A252" s="248">
        <v>44327.291666666664</v>
      </c>
      <c r="B252" s="249">
        <v>67.239999999999995</v>
      </c>
      <c r="C252" s="250">
        <v>0</v>
      </c>
      <c r="D252" s="250">
        <v>222.91200000000001</v>
      </c>
      <c r="E252" s="250">
        <v>75.316800000000001</v>
      </c>
      <c r="F252" s="250">
        <v>0</v>
      </c>
      <c r="G252" s="249">
        <v>295</v>
      </c>
      <c r="H252" s="250">
        <v>0</v>
      </c>
      <c r="I252" s="250">
        <v>397.5</v>
      </c>
      <c r="J252" s="250">
        <v>198</v>
      </c>
      <c r="K252" s="250">
        <v>0</v>
      </c>
      <c r="L252" s="249">
        <v>295</v>
      </c>
      <c r="M252" s="250">
        <v>387</v>
      </c>
      <c r="N252" s="250">
        <v>397.5</v>
      </c>
      <c r="O252" s="250">
        <v>198</v>
      </c>
      <c r="P252" s="250">
        <v>198</v>
      </c>
      <c r="Q252" s="249">
        <v>295</v>
      </c>
      <c r="R252" s="250">
        <v>0</v>
      </c>
      <c r="S252" s="250">
        <v>395</v>
      </c>
      <c r="T252" s="250">
        <v>198</v>
      </c>
      <c r="U252" s="250">
        <v>0</v>
      </c>
      <c r="V252" s="249">
        <v>365.46879999999999</v>
      </c>
      <c r="W252" s="249">
        <v>890.5</v>
      </c>
      <c r="X252" s="249">
        <v>1475.5</v>
      </c>
      <c r="Y252" s="251">
        <v>888</v>
      </c>
    </row>
    <row r="253" spans="1:25" x14ac:dyDescent="0.2">
      <c r="A253" s="248">
        <v>44327.333333333336</v>
      </c>
      <c r="B253" s="249">
        <v>76.23</v>
      </c>
      <c r="C253" s="250">
        <v>0</v>
      </c>
      <c r="D253" s="250">
        <v>218.17599999999999</v>
      </c>
      <c r="E253" s="250">
        <v>77.467200000000005</v>
      </c>
      <c r="F253" s="250">
        <v>0</v>
      </c>
      <c r="G253" s="249">
        <v>295</v>
      </c>
      <c r="H253" s="250">
        <v>0</v>
      </c>
      <c r="I253" s="250">
        <v>373.5</v>
      </c>
      <c r="J253" s="250">
        <v>198</v>
      </c>
      <c r="K253" s="250">
        <v>0</v>
      </c>
      <c r="L253" s="249">
        <v>295</v>
      </c>
      <c r="M253" s="250">
        <v>387</v>
      </c>
      <c r="N253" s="250">
        <v>397.5</v>
      </c>
      <c r="O253" s="250">
        <v>198</v>
      </c>
      <c r="P253" s="250">
        <v>198</v>
      </c>
      <c r="Q253" s="249">
        <v>295</v>
      </c>
      <c r="R253" s="250">
        <v>0</v>
      </c>
      <c r="S253" s="250">
        <v>371</v>
      </c>
      <c r="T253" s="250">
        <v>198</v>
      </c>
      <c r="U253" s="250">
        <v>0</v>
      </c>
      <c r="V253" s="249">
        <v>371.8732</v>
      </c>
      <c r="W253" s="249">
        <v>866.5</v>
      </c>
      <c r="X253" s="249">
        <v>1475.5</v>
      </c>
      <c r="Y253" s="251">
        <v>864</v>
      </c>
    </row>
    <row r="254" spans="1:25" x14ac:dyDescent="0.2">
      <c r="A254" s="248">
        <v>44327.375</v>
      </c>
      <c r="B254" s="249">
        <v>70.153999999999996</v>
      </c>
      <c r="C254" s="250">
        <v>0</v>
      </c>
      <c r="D254" s="250">
        <v>214.14400000000001</v>
      </c>
      <c r="E254" s="250">
        <v>106.72799999999999</v>
      </c>
      <c r="F254" s="250">
        <v>0</v>
      </c>
      <c r="G254" s="249">
        <v>295</v>
      </c>
      <c r="H254" s="250">
        <v>0</v>
      </c>
      <c r="I254" s="250">
        <v>388</v>
      </c>
      <c r="J254" s="250">
        <v>198</v>
      </c>
      <c r="K254" s="250">
        <v>0</v>
      </c>
      <c r="L254" s="249">
        <v>295</v>
      </c>
      <c r="M254" s="250">
        <v>387</v>
      </c>
      <c r="N254" s="250">
        <v>397.5</v>
      </c>
      <c r="O254" s="250">
        <v>198</v>
      </c>
      <c r="P254" s="250">
        <v>198</v>
      </c>
      <c r="Q254" s="249">
        <v>295</v>
      </c>
      <c r="R254" s="250">
        <v>0</v>
      </c>
      <c r="S254" s="250">
        <v>385.5</v>
      </c>
      <c r="T254" s="250">
        <v>198</v>
      </c>
      <c r="U254" s="250">
        <v>0</v>
      </c>
      <c r="V254" s="249">
        <v>391.02600000000001</v>
      </c>
      <c r="W254" s="249">
        <v>881</v>
      </c>
      <c r="X254" s="249">
        <v>1475.5</v>
      </c>
      <c r="Y254" s="251">
        <v>878.5</v>
      </c>
    </row>
    <row r="255" spans="1:25" x14ac:dyDescent="0.2">
      <c r="A255" s="248">
        <v>44327.416666666664</v>
      </c>
      <c r="B255" s="249">
        <v>60.253999999999998</v>
      </c>
      <c r="C255" s="250">
        <v>0</v>
      </c>
      <c r="D255" s="250">
        <v>212.864</v>
      </c>
      <c r="E255" s="250">
        <v>139.41120000000001</v>
      </c>
      <c r="F255" s="250">
        <v>0</v>
      </c>
      <c r="G255" s="249">
        <v>295</v>
      </c>
      <c r="H255" s="250">
        <v>0</v>
      </c>
      <c r="I255" s="250">
        <v>366.5</v>
      </c>
      <c r="J255" s="250">
        <v>198</v>
      </c>
      <c r="K255" s="250">
        <v>0</v>
      </c>
      <c r="L255" s="249">
        <v>295</v>
      </c>
      <c r="M255" s="250">
        <v>387</v>
      </c>
      <c r="N255" s="250">
        <v>397.5</v>
      </c>
      <c r="O255" s="250">
        <v>198</v>
      </c>
      <c r="P255" s="250">
        <v>198</v>
      </c>
      <c r="Q255" s="249">
        <v>295</v>
      </c>
      <c r="R255" s="250">
        <v>0</v>
      </c>
      <c r="S255" s="250">
        <v>364.5</v>
      </c>
      <c r="T255" s="250">
        <v>198</v>
      </c>
      <c r="U255" s="250">
        <v>0</v>
      </c>
      <c r="V255" s="249">
        <v>412.5292</v>
      </c>
      <c r="W255" s="249">
        <v>859.5</v>
      </c>
      <c r="X255" s="249">
        <v>1475.5</v>
      </c>
      <c r="Y255" s="251">
        <v>857.5</v>
      </c>
    </row>
    <row r="256" spans="1:25" x14ac:dyDescent="0.2">
      <c r="A256" s="248">
        <v>44327.458333333336</v>
      </c>
      <c r="B256" s="249">
        <v>95.113</v>
      </c>
      <c r="C256" s="250">
        <v>0</v>
      </c>
      <c r="D256" s="250">
        <v>237.82400000000001</v>
      </c>
      <c r="E256" s="250">
        <v>170.6688</v>
      </c>
      <c r="F256" s="250">
        <v>0</v>
      </c>
      <c r="G256" s="249">
        <v>295</v>
      </c>
      <c r="H256" s="250">
        <v>0</v>
      </c>
      <c r="I256" s="250">
        <v>397.5</v>
      </c>
      <c r="J256" s="250">
        <v>198</v>
      </c>
      <c r="K256" s="250">
        <v>0</v>
      </c>
      <c r="L256" s="249">
        <v>295</v>
      </c>
      <c r="M256" s="250">
        <v>387</v>
      </c>
      <c r="N256" s="250">
        <v>397.5</v>
      </c>
      <c r="O256" s="250">
        <v>198</v>
      </c>
      <c r="P256" s="250">
        <v>198</v>
      </c>
      <c r="Q256" s="249">
        <v>295</v>
      </c>
      <c r="R256" s="250">
        <v>0</v>
      </c>
      <c r="S256" s="250">
        <v>395</v>
      </c>
      <c r="T256" s="250">
        <v>198</v>
      </c>
      <c r="U256" s="250">
        <v>0</v>
      </c>
      <c r="V256" s="249">
        <v>503.60580000000004</v>
      </c>
      <c r="W256" s="249">
        <v>890.5</v>
      </c>
      <c r="X256" s="249">
        <v>1475.5</v>
      </c>
      <c r="Y256" s="251">
        <v>888</v>
      </c>
    </row>
    <row r="257" spans="1:25" x14ac:dyDescent="0.2">
      <c r="A257" s="248">
        <v>44327.5</v>
      </c>
      <c r="B257" s="249">
        <v>74.236000000000004</v>
      </c>
      <c r="C257" s="250">
        <v>0</v>
      </c>
      <c r="D257" s="250">
        <v>225.952</v>
      </c>
      <c r="E257" s="250">
        <v>180.6336</v>
      </c>
      <c r="F257" s="250">
        <v>0</v>
      </c>
      <c r="G257" s="249">
        <v>295</v>
      </c>
      <c r="H257" s="250">
        <v>0</v>
      </c>
      <c r="I257" s="250">
        <v>397.5</v>
      </c>
      <c r="J257" s="250">
        <v>198</v>
      </c>
      <c r="K257" s="250">
        <v>0</v>
      </c>
      <c r="L257" s="249">
        <v>295</v>
      </c>
      <c r="M257" s="250">
        <v>387</v>
      </c>
      <c r="N257" s="250">
        <v>397.5</v>
      </c>
      <c r="O257" s="250">
        <v>198</v>
      </c>
      <c r="P257" s="250">
        <v>198</v>
      </c>
      <c r="Q257" s="249">
        <v>295</v>
      </c>
      <c r="R257" s="250">
        <v>0</v>
      </c>
      <c r="S257" s="250">
        <v>395</v>
      </c>
      <c r="T257" s="250">
        <v>198</v>
      </c>
      <c r="U257" s="250">
        <v>0</v>
      </c>
      <c r="V257" s="249">
        <v>480.82159999999999</v>
      </c>
      <c r="W257" s="249">
        <v>890.5</v>
      </c>
      <c r="X257" s="249">
        <v>1475.5</v>
      </c>
      <c r="Y257" s="251">
        <v>888</v>
      </c>
    </row>
    <row r="258" spans="1:25" x14ac:dyDescent="0.2">
      <c r="A258" s="248">
        <v>44327.541666666664</v>
      </c>
      <c r="B258" s="249">
        <v>67.888000000000005</v>
      </c>
      <c r="C258" s="250">
        <v>0</v>
      </c>
      <c r="D258" s="250">
        <v>256.928</v>
      </c>
      <c r="E258" s="250">
        <v>180.3888</v>
      </c>
      <c r="F258" s="250">
        <v>0</v>
      </c>
      <c r="G258" s="249">
        <v>295</v>
      </c>
      <c r="H258" s="250">
        <v>0</v>
      </c>
      <c r="I258" s="250">
        <v>397.5</v>
      </c>
      <c r="J258" s="250">
        <v>198</v>
      </c>
      <c r="K258" s="250">
        <v>0</v>
      </c>
      <c r="L258" s="249">
        <v>295</v>
      </c>
      <c r="M258" s="250">
        <v>387</v>
      </c>
      <c r="N258" s="250">
        <v>397.5</v>
      </c>
      <c r="O258" s="250">
        <v>198</v>
      </c>
      <c r="P258" s="250">
        <v>198</v>
      </c>
      <c r="Q258" s="249">
        <v>295</v>
      </c>
      <c r="R258" s="250">
        <v>0</v>
      </c>
      <c r="S258" s="250">
        <v>395</v>
      </c>
      <c r="T258" s="250">
        <v>198</v>
      </c>
      <c r="U258" s="250">
        <v>0</v>
      </c>
      <c r="V258" s="249">
        <v>505.20480000000003</v>
      </c>
      <c r="W258" s="249">
        <v>890.5</v>
      </c>
      <c r="X258" s="249">
        <v>1475.5</v>
      </c>
      <c r="Y258" s="251">
        <v>888</v>
      </c>
    </row>
    <row r="259" spans="1:25" x14ac:dyDescent="0.2">
      <c r="A259" s="248">
        <v>44327.583333333336</v>
      </c>
      <c r="B259" s="249">
        <v>94.694000000000003</v>
      </c>
      <c r="C259" s="250">
        <v>0</v>
      </c>
      <c r="D259" s="250">
        <v>266.048</v>
      </c>
      <c r="E259" s="250">
        <v>180.2208</v>
      </c>
      <c r="F259" s="250">
        <v>0</v>
      </c>
      <c r="G259" s="249">
        <v>295</v>
      </c>
      <c r="H259" s="250">
        <v>0</v>
      </c>
      <c r="I259" s="250">
        <v>397.5</v>
      </c>
      <c r="J259" s="250">
        <v>198</v>
      </c>
      <c r="K259" s="250">
        <v>0</v>
      </c>
      <c r="L259" s="249">
        <v>295</v>
      </c>
      <c r="M259" s="250">
        <v>387</v>
      </c>
      <c r="N259" s="250">
        <v>397.5</v>
      </c>
      <c r="O259" s="250">
        <v>198</v>
      </c>
      <c r="P259" s="250">
        <v>198</v>
      </c>
      <c r="Q259" s="249">
        <v>127</v>
      </c>
      <c r="R259" s="250">
        <v>0</v>
      </c>
      <c r="S259" s="250">
        <v>395</v>
      </c>
      <c r="T259" s="250">
        <v>198</v>
      </c>
      <c r="U259" s="250">
        <v>0</v>
      </c>
      <c r="V259" s="249">
        <v>540.96280000000002</v>
      </c>
      <c r="W259" s="249">
        <v>890.5</v>
      </c>
      <c r="X259" s="249">
        <v>1475.5</v>
      </c>
      <c r="Y259" s="251">
        <v>720</v>
      </c>
    </row>
    <row r="260" spans="1:25" x14ac:dyDescent="0.2">
      <c r="A260" s="248">
        <v>44327.625</v>
      </c>
      <c r="B260" s="249">
        <v>95.751999999999995</v>
      </c>
      <c r="C260" s="250">
        <v>0</v>
      </c>
      <c r="D260" s="250">
        <v>261.05599999999998</v>
      </c>
      <c r="E260" s="250">
        <v>179.6112</v>
      </c>
      <c r="F260" s="250">
        <v>0</v>
      </c>
      <c r="G260" s="249">
        <v>295</v>
      </c>
      <c r="H260" s="250">
        <v>0</v>
      </c>
      <c r="I260" s="250">
        <v>397.5</v>
      </c>
      <c r="J260" s="250">
        <v>198</v>
      </c>
      <c r="K260" s="250">
        <v>0</v>
      </c>
      <c r="L260" s="249">
        <v>295</v>
      </c>
      <c r="M260" s="250">
        <v>387</v>
      </c>
      <c r="N260" s="250">
        <v>397.5</v>
      </c>
      <c r="O260" s="250">
        <v>198</v>
      </c>
      <c r="P260" s="250">
        <v>198</v>
      </c>
      <c r="Q260" s="249">
        <v>295</v>
      </c>
      <c r="R260" s="250">
        <v>0</v>
      </c>
      <c r="S260" s="250">
        <v>395</v>
      </c>
      <c r="T260" s="250">
        <v>198</v>
      </c>
      <c r="U260" s="250">
        <v>0</v>
      </c>
      <c r="V260" s="249">
        <v>536.41920000000005</v>
      </c>
      <c r="W260" s="249">
        <v>890.5</v>
      </c>
      <c r="X260" s="249">
        <v>1475.5</v>
      </c>
      <c r="Y260" s="251">
        <v>888</v>
      </c>
    </row>
    <row r="261" spans="1:25" x14ac:dyDescent="0.2">
      <c r="A261" s="248">
        <v>44327.666666666664</v>
      </c>
      <c r="B261" s="249">
        <v>73.686999999999998</v>
      </c>
      <c r="C261" s="250">
        <v>0</v>
      </c>
      <c r="D261" s="250">
        <v>251.744</v>
      </c>
      <c r="E261" s="250">
        <v>155.2176</v>
      </c>
      <c r="F261" s="250">
        <v>0</v>
      </c>
      <c r="G261" s="249">
        <v>295</v>
      </c>
      <c r="H261" s="250">
        <v>0</v>
      </c>
      <c r="I261" s="250">
        <v>397.5</v>
      </c>
      <c r="J261" s="250">
        <v>198</v>
      </c>
      <c r="K261" s="250">
        <v>0</v>
      </c>
      <c r="L261" s="249">
        <v>295</v>
      </c>
      <c r="M261" s="250">
        <v>387</v>
      </c>
      <c r="N261" s="250">
        <v>397.5</v>
      </c>
      <c r="O261" s="250">
        <v>198</v>
      </c>
      <c r="P261" s="250">
        <v>198</v>
      </c>
      <c r="Q261" s="249">
        <v>295</v>
      </c>
      <c r="R261" s="250">
        <v>0</v>
      </c>
      <c r="S261" s="250">
        <v>395</v>
      </c>
      <c r="T261" s="250">
        <v>198</v>
      </c>
      <c r="U261" s="250">
        <v>0</v>
      </c>
      <c r="V261" s="249">
        <v>480.64859999999999</v>
      </c>
      <c r="W261" s="249">
        <v>890.5</v>
      </c>
      <c r="X261" s="249">
        <v>1475.5</v>
      </c>
      <c r="Y261" s="251">
        <v>888</v>
      </c>
    </row>
    <row r="262" spans="1:25" x14ac:dyDescent="0.2">
      <c r="A262" s="248">
        <v>44327.708333333336</v>
      </c>
      <c r="B262" s="249">
        <v>71.885999999999996</v>
      </c>
      <c r="C262" s="250">
        <v>0</v>
      </c>
      <c r="D262" s="250">
        <v>245.376</v>
      </c>
      <c r="E262" s="250">
        <v>126.2256</v>
      </c>
      <c r="F262" s="250">
        <v>0</v>
      </c>
      <c r="G262" s="249">
        <v>295</v>
      </c>
      <c r="H262" s="250">
        <v>0</v>
      </c>
      <c r="I262" s="250">
        <v>397.5</v>
      </c>
      <c r="J262" s="250">
        <v>198</v>
      </c>
      <c r="K262" s="250">
        <v>0</v>
      </c>
      <c r="L262" s="249">
        <v>295</v>
      </c>
      <c r="M262" s="250">
        <v>387</v>
      </c>
      <c r="N262" s="250">
        <v>397.5</v>
      </c>
      <c r="O262" s="250">
        <v>198</v>
      </c>
      <c r="P262" s="250">
        <v>198</v>
      </c>
      <c r="Q262" s="249">
        <v>295</v>
      </c>
      <c r="R262" s="250">
        <v>0</v>
      </c>
      <c r="S262" s="250">
        <v>395</v>
      </c>
      <c r="T262" s="250">
        <v>198</v>
      </c>
      <c r="U262" s="250">
        <v>0</v>
      </c>
      <c r="V262" s="249">
        <v>443.48759999999999</v>
      </c>
      <c r="W262" s="249">
        <v>890.5</v>
      </c>
      <c r="X262" s="249">
        <v>1475.5</v>
      </c>
      <c r="Y262" s="251">
        <v>888</v>
      </c>
    </row>
    <row r="263" spans="1:25" x14ac:dyDescent="0.2">
      <c r="A263" s="248">
        <v>44327.75</v>
      </c>
      <c r="B263" s="249">
        <v>135.398</v>
      </c>
      <c r="C263" s="250">
        <v>0</v>
      </c>
      <c r="D263" s="250">
        <v>246.33600000000001</v>
      </c>
      <c r="E263" s="250">
        <v>109.2384</v>
      </c>
      <c r="F263" s="250">
        <v>0</v>
      </c>
      <c r="G263" s="249">
        <v>295</v>
      </c>
      <c r="H263" s="250">
        <v>0</v>
      </c>
      <c r="I263" s="250">
        <v>397.5</v>
      </c>
      <c r="J263" s="250">
        <v>198</v>
      </c>
      <c r="K263" s="250">
        <v>0</v>
      </c>
      <c r="L263" s="249">
        <v>295</v>
      </c>
      <c r="M263" s="250">
        <v>387</v>
      </c>
      <c r="N263" s="250">
        <v>397.5</v>
      </c>
      <c r="O263" s="250">
        <v>198</v>
      </c>
      <c r="P263" s="250">
        <v>198</v>
      </c>
      <c r="Q263" s="249">
        <v>295</v>
      </c>
      <c r="R263" s="250">
        <v>0</v>
      </c>
      <c r="S263" s="250">
        <v>395</v>
      </c>
      <c r="T263" s="250">
        <v>198</v>
      </c>
      <c r="U263" s="250">
        <v>0</v>
      </c>
      <c r="V263" s="249">
        <v>490.97240000000005</v>
      </c>
      <c r="W263" s="249">
        <v>890.5</v>
      </c>
      <c r="X263" s="249">
        <v>1475.5</v>
      </c>
      <c r="Y263" s="251">
        <v>888</v>
      </c>
    </row>
    <row r="264" spans="1:25" x14ac:dyDescent="0.2">
      <c r="A264" s="248">
        <v>44327.791666666664</v>
      </c>
      <c r="B264" s="249">
        <v>168.39500000000001</v>
      </c>
      <c r="C264" s="250">
        <v>0</v>
      </c>
      <c r="D264" s="250">
        <v>247.87200000000001</v>
      </c>
      <c r="E264" s="250">
        <v>93.316800000000001</v>
      </c>
      <c r="F264" s="250">
        <v>0</v>
      </c>
      <c r="G264" s="249">
        <v>295</v>
      </c>
      <c r="H264" s="250">
        <v>0</v>
      </c>
      <c r="I264" s="250">
        <v>397.5</v>
      </c>
      <c r="J264" s="250">
        <v>198</v>
      </c>
      <c r="K264" s="250">
        <v>0</v>
      </c>
      <c r="L264" s="249">
        <v>295</v>
      </c>
      <c r="M264" s="250">
        <v>387</v>
      </c>
      <c r="N264" s="250">
        <v>397.5</v>
      </c>
      <c r="O264" s="250">
        <v>198</v>
      </c>
      <c r="P264" s="250">
        <v>198</v>
      </c>
      <c r="Q264" s="249">
        <v>295</v>
      </c>
      <c r="R264" s="250">
        <v>0</v>
      </c>
      <c r="S264" s="250">
        <v>395</v>
      </c>
      <c r="T264" s="250">
        <v>198</v>
      </c>
      <c r="U264" s="250">
        <v>0</v>
      </c>
      <c r="V264" s="249">
        <v>509.58380000000005</v>
      </c>
      <c r="W264" s="249">
        <v>890.5</v>
      </c>
      <c r="X264" s="249">
        <v>1475.5</v>
      </c>
      <c r="Y264" s="251">
        <v>888</v>
      </c>
    </row>
    <row r="265" spans="1:25" x14ac:dyDescent="0.2">
      <c r="A265" s="248">
        <v>44327.833333333336</v>
      </c>
      <c r="B265" s="249">
        <v>175.46100000000001</v>
      </c>
      <c r="C265" s="250">
        <v>0</v>
      </c>
      <c r="D265" s="250">
        <v>246.59200000000001</v>
      </c>
      <c r="E265" s="250">
        <v>93.374399999999994</v>
      </c>
      <c r="F265" s="250">
        <v>0</v>
      </c>
      <c r="G265" s="249">
        <v>295</v>
      </c>
      <c r="H265" s="250">
        <v>0</v>
      </c>
      <c r="I265" s="250">
        <v>397.5</v>
      </c>
      <c r="J265" s="250">
        <v>198</v>
      </c>
      <c r="K265" s="250">
        <v>0</v>
      </c>
      <c r="L265" s="249">
        <v>295</v>
      </c>
      <c r="M265" s="250">
        <v>387</v>
      </c>
      <c r="N265" s="250">
        <v>397.5</v>
      </c>
      <c r="O265" s="250">
        <v>198</v>
      </c>
      <c r="P265" s="250">
        <v>198</v>
      </c>
      <c r="Q265" s="249">
        <v>295</v>
      </c>
      <c r="R265" s="250">
        <v>0</v>
      </c>
      <c r="S265" s="250">
        <v>395</v>
      </c>
      <c r="T265" s="250">
        <v>198</v>
      </c>
      <c r="U265" s="250">
        <v>0</v>
      </c>
      <c r="V265" s="249">
        <v>515.42740000000003</v>
      </c>
      <c r="W265" s="249">
        <v>890.5</v>
      </c>
      <c r="X265" s="249">
        <v>1475.5</v>
      </c>
      <c r="Y265" s="251">
        <v>888</v>
      </c>
    </row>
    <row r="266" spans="1:25" x14ac:dyDescent="0.2">
      <c r="A266" s="248">
        <v>44327.875</v>
      </c>
      <c r="B266" s="249">
        <v>124.74</v>
      </c>
      <c r="C266" s="250">
        <v>0</v>
      </c>
      <c r="D266" s="250">
        <v>222.14400000000001</v>
      </c>
      <c r="E266" s="250">
        <v>85.257599999999996</v>
      </c>
      <c r="F266" s="250">
        <v>0</v>
      </c>
      <c r="G266" s="249">
        <v>295</v>
      </c>
      <c r="H266" s="250">
        <v>0</v>
      </c>
      <c r="I266" s="250">
        <v>392</v>
      </c>
      <c r="J266" s="250">
        <v>198</v>
      </c>
      <c r="K266" s="250">
        <v>0</v>
      </c>
      <c r="L266" s="249">
        <v>295</v>
      </c>
      <c r="M266" s="250">
        <v>387</v>
      </c>
      <c r="N266" s="250">
        <v>397.5</v>
      </c>
      <c r="O266" s="250">
        <v>198</v>
      </c>
      <c r="P266" s="250">
        <v>198</v>
      </c>
      <c r="Q266" s="249">
        <v>295</v>
      </c>
      <c r="R266" s="250">
        <v>0</v>
      </c>
      <c r="S266" s="250">
        <v>389.5</v>
      </c>
      <c r="T266" s="250">
        <v>198</v>
      </c>
      <c r="U266" s="250">
        <v>0</v>
      </c>
      <c r="V266" s="249">
        <v>432.14160000000004</v>
      </c>
      <c r="W266" s="249">
        <v>885</v>
      </c>
      <c r="X266" s="249">
        <v>1475.5</v>
      </c>
      <c r="Y266" s="251">
        <v>882.5</v>
      </c>
    </row>
    <row r="267" spans="1:25" x14ac:dyDescent="0.2">
      <c r="A267" s="248">
        <v>44327.916666666664</v>
      </c>
      <c r="B267" s="249">
        <v>134.89400000000001</v>
      </c>
      <c r="C267" s="250">
        <v>0</v>
      </c>
      <c r="D267" s="250">
        <v>236.672</v>
      </c>
      <c r="E267" s="250">
        <v>98.073599999999999</v>
      </c>
      <c r="F267" s="250">
        <v>0</v>
      </c>
      <c r="G267" s="249">
        <v>295</v>
      </c>
      <c r="H267" s="250">
        <v>0</v>
      </c>
      <c r="I267" s="250">
        <v>397.5</v>
      </c>
      <c r="J267" s="250">
        <v>198</v>
      </c>
      <c r="K267" s="250">
        <v>0</v>
      </c>
      <c r="L267" s="249">
        <v>295</v>
      </c>
      <c r="M267" s="250">
        <v>387</v>
      </c>
      <c r="N267" s="250">
        <v>397.5</v>
      </c>
      <c r="O267" s="250">
        <v>198</v>
      </c>
      <c r="P267" s="250">
        <v>198</v>
      </c>
      <c r="Q267" s="249">
        <v>295</v>
      </c>
      <c r="R267" s="250">
        <v>0</v>
      </c>
      <c r="S267" s="250">
        <v>395</v>
      </c>
      <c r="T267" s="250">
        <v>198</v>
      </c>
      <c r="U267" s="250">
        <v>0</v>
      </c>
      <c r="V267" s="249">
        <v>469.63960000000003</v>
      </c>
      <c r="W267" s="249">
        <v>890.5</v>
      </c>
      <c r="X267" s="249">
        <v>1475.5</v>
      </c>
      <c r="Y267" s="251">
        <v>888</v>
      </c>
    </row>
    <row r="268" spans="1:25" x14ac:dyDescent="0.2">
      <c r="A268" s="248">
        <v>44327.958333333336</v>
      </c>
      <c r="B268" s="249">
        <v>81.52</v>
      </c>
      <c r="C268" s="250">
        <v>0</v>
      </c>
      <c r="D268" s="250">
        <v>242.33600000000001</v>
      </c>
      <c r="E268" s="250">
        <v>89.150400000000005</v>
      </c>
      <c r="F268" s="250">
        <v>0</v>
      </c>
      <c r="G268" s="249">
        <v>295</v>
      </c>
      <c r="H268" s="250">
        <v>0</v>
      </c>
      <c r="I268" s="250">
        <v>397.5</v>
      </c>
      <c r="J268" s="250">
        <v>198</v>
      </c>
      <c r="K268" s="250">
        <v>0</v>
      </c>
      <c r="L268" s="249">
        <v>295</v>
      </c>
      <c r="M268" s="250">
        <v>387</v>
      </c>
      <c r="N268" s="250">
        <v>397.5</v>
      </c>
      <c r="O268" s="250">
        <v>198</v>
      </c>
      <c r="P268" s="250">
        <v>198</v>
      </c>
      <c r="Q268" s="249">
        <v>295</v>
      </c>
      <c r="R268" s="250">
        <v>0</v>
      </c>
      <c r="S268" s="250">
        <v>395</v>
      </c>
      <c r="T268" s="250">
        <v>198</v>
      </c>
      <c r="U268" s="250">
        <v>0</v>
      </c>
      <c r="V268" s="249">
        <v>413.00639999999999</v>
      </c>
      <c r="W268" s="249">
        <v>890.5</v>
      </c>
      <c r="X268" s="249">
        <v>1475.5</v>
      </c>
      <c r="Y268" s="251">
        <v>888</v>
      </c>
    </row>
    <row r="269" spans="1:25" x14ac:dyDescent="0.2">
      <c r="A269" s="248">
        <v>44328</v>
      </c>
      <c r="B269" s="249">
        <v>20.948</v>
      </c>
      <c r="C269" s="250">
        <v>0</v>
      </c>
      <c r="D269" s="250">
        <v>213.376</v>
      </c>
      <c r="E269" s="250">
        <v>78.955200000000005</v>
      </c>
      <c r="F269" s="250">
        <v>0</v>
      </c>
      <c r="G269" s="249">
        <v>103</v>
      </c>
      <c r="H269" s="250">
        <v>0</v>
      </c>
      <c r="I269" s="250">
        <v>385.5</v>
      </c>
      <c r="J269" s="250">
        <v>198</v>
      </c>
      <c r="K269" s="250">
        <v>0</v>
      </c>
      <c r="L269" s="249">
        <v>295</v>
      </c>
      <c r="M269" s="250">
        <v>387</v>
      </c>
      <c r="N269" s="250">
        <v>397.5</v>
      </c>
      <c r="O269" s="250">
        <v>198</v>
      </c>
      <c r="P269" s="250">
        <v>198</v>
      </c>
      <c r="Q269" s="249">
        <v>103</v>
      </c>
      <c r="R269" s="250">
        <v>0</v>
      </c>
      <c r="S269" s="250">
        <v>383</v>
      </c>
      <c r="T269" s="250">
        <v>198</v>
      </c>
      <c r="U269" s="250">
        <v>0</v>
      </c>
      <c r="V269" s="249">
        <v>313.2792</v>
      </c>
      <c r="W269" s="249">
        <v>686.5</v>
      </c>
      <c r="X269" s="249">
        <v>1475.5</v>
      </c>
      <c r="Y269" s="251">
        <v>684</v>
      </c>
    </row>
    <row r="270" spans="1:25" x14ac:dyDescent="0.2">
      <c r="A270" s="248">
        <v>44328.041666666664</v>
      </c>
      <c r="B270" s="249">
        <v>0</v>
      </c>
      <c r="C270" s="250">
        <v>0</v>
      </c>
      <c r="D270" s="250">
        <v>207.232</v>
      </c>
      <c r="E270" s="250">
        <v>75.168000000000006</v>
      </c>
      <c r="F270" s="250">
        <v>0</v>
      </c>
      <c r="G270" s="249">
        <v>0</v>
      </c>
      <c r="H270" s="250">
        <v>0</v>
      </c>
      <c r="I270" s="250">
        <v>332.5</v>
      </c>
      <c r="J270" s="250">
        <v>198</v>
      </c>
      <c r="K270" s="250">
        <v>0</v>
      </c>
      <c r="L270" s="249">
        <v>295</v>
      </c>
      <c r="M270" s="250">
        <v>387</v>
      </c>
      <c r="N270" s="250">
        <v>397.5</v>
      </c>
      <c r="O270" s="250">
        <v>198</v>
      </c>
      <c r="P270" s="250">
        <v>198</v>
      </c>
      <c r="Q270" s="249">
        <v>0</v>
      </c>
      <c r="R270" s="250">
        <v>0</v>
      </c>
      <c r="S270" s="250">
        <v>331</v>
      </c>
      <c r="T270" s="250">
        <v>198</v>
      </c>
      <c r="U270" s="250">
        <v>0</v>
      </c>
      <c r="V270" s="249">
        <v>282.39999999999998</v>
      </c>
      <c r="W270" s="249">
        <v>530.5</v>
      </c>
      <c r="X270" s="249">
        <v>1475.5</v>
      </c>
      <c r="Y270" s="251">
        <v>529</v>
      </c>
    </row>
    <row r="271" spans="1:25" x14ac:dyDescent="0.2">
      <c r="A271" s="248">
        <v>44328.083333333336</v>
      </c>
      <c r="B271" s="249">
        <v>0</v>
      </c>
      <c r="C271" s="250">
        <v>0</v>
      </c>
      <c r="D271" s="250">
        <v>208.57599999999999</v>
      </c>
      <c r="E271" s="250">
        <v>75.215999999999994</v>
      </c>
      <c r="F271" s="250">
        <v>0</v>
      </c>
      <c r="G271" s="249">
        <v>0</v>
      </c>
      <c r="H271" s="250">
        <v>0</v>
      </c>
      <c r="I271" s="250">
        <v>379.5</v>
      </c>
      <c r="J271" s="250">
        <v>198</v>
      </c>
      <c r="K271" s="250">
        <v>0</v>
      </c>
      <c r="L271" s="249">
        <v>295</v>
      </c>
      <c r="M271" s="250">
        <v>387</v>
      </c>
      <c r="N271" s="250">
        <v>397.5</v>
      </c>
      <c r="O271" s="250">
        <v>198</v>
      </c>
      <c r="P271" s="250">
        <v>198</v>
      </c>
      <c r="Q271" s="249">
        <v>0</v>
      </c>
      <c r="R271" s="250">
        <v>0</v>
      </c>
      <c r="S271" s="250">
        <v>377.5</v>
      </c>
      <c r="T271" s="250">
        <v>198</v>
      </c>
      <c r="U271" s="250">
        <v>0</v>
      </c>
      <c r="V271" s="249">
        <v>283.79199999999997</v>
      </c>
      <c r="W271" s="249">
        <v>577.5</v>
      </c>
      <c r="X271" s="249">
        <v>1475.5</v>
      </c>
      <c r="Y271" s="251">
        <v>575.5</v>
      </c>
    </row>
    <row r="272" spans="1:25" x14ac:dyDescent="0.2">
      <c r="A272" s="248">
        <v>44328.125</v>
      </c>
      <c r="B272" s="249">
        <v>0</v>
      </c>
      <c r="C272" s="250">
        <v>0</v>
      </c>
      <c r="D272" s="250">
        <v>205.44</v>
      </c>
      <c r="E272" s="250">
        <v>75.182400000000001</v>
      </c>
      <c r="F272" s="250">
        <v>0</v>
      </c>
      <c r="G272" s="249">
        <v>0</v>
      </c>
      <c r="H272" s="250">
        <v>0</v>
      </c>
      <c r="I272" s="250">
        <v>303.5</v>
      </c>
      <c r="J272" s="250">
        <v>198</v>
      </c>
      <c r="K272" s="250">
        <v>0</v>
      </c>
      <c r="L272" s="249">
        <v>295</v>
      </c>
      <c r="M272" s="250">
        <v>387</v>
      </c>
      <c r="N272" s="250">
        <v>397.5</v>
      </c>
      <c r="O272" s="250">
        <v>198</v>
      </c>
      <c r="P272" s="250">
        <v>198</v>
      </c>
      <c r="Q272" s="249">
        <v>0</v>
      </c>
      <c r="R272" s="250">
        <v>0</v>
      </c>
      <c r="S272" s="250">
        <v>302.5</v>
      </c>
      <c r="T272" s="250">
        <v>198</v>
      </c>
      <c r="U272" s="250">
        <v>0</v>
      </c>
      <c r="V272" s="249">
        <v>280.62239999999997</v>
      </c>
      <c r="W272" s="249">
        <v>501.5</v>
      </c>
      <c r="X272" s="249">
        <v>1475.5</v>
      </c>
      <c r="Y272" s="251">
        <v>500.5</v>
      </c>
    </row>
    <row r="273" spans="1:25" x14ac:dyDescent="0.2">
      <c r="A273" s="248">
        <v>44328.166666666664</v>
      </c>
      <c r="B273" s="249">
        <v>0</v>
      </c>
      <c r="C273" s="250">
        <v>0</v>
      </c>
      <c r="D273" s="250">
        <v>204.96</v>
      </c>
      <c r="E273" s="250">
        <v>75.172799999999995</v>
      </c>
      <c r="F273" s="250">
        <v>0</v>
      </c>
      <c r="G273" s="249">
        <v>0</v>
      </c>
      <c r="H273" s="250">
        <v>0</v>
      </c>
      <c r="I273" s="250">
        <v>278.5</v>
      </c>
      <c r="J273" s="250">
        <v>198</v>
      </c>
      <c r="K273" s="250">
        <v>0</v>
      </c>
      <c r="L273" s="249">
        <v>295</v>
      </c>
      <c r="M273" s="250">
        <v>387</v>
      </c>
      <c r="N273" s="250">
        <v>397.5</v>
      </c>
      <c r="O273" s="250">
        <v>198</v>
      </c>
      <c r="P273" s="250">
        <v>198</v>
      </c>
      <c r="Q273" s="249">
        <v>0</v>
      </c>
      <c r="R273" s="250">
        <v>0</v>
      </c>
      <c r="S273" s="250">
        <v>277.5</v>
      </c>
      <c r="T273" s="250">
        <v>198</v>
      </c>
      <c r="U273" s="250">
        <v>0</v>
      </c>
      <c r="V273" s="249">
        <v>280.13279999999997</v>
      </c>
      <c r="W273" s="249">
        <v>476.5</v>
      </c>
      <c r="X273" s="249">
        <v>1475.5</v>
      </c>
      <c r="Y273" s="251">
        <v>475.5</v>
      </c>
    </row>
    <row r="274" spans="1:25" x14ac:dyDescent="0.2">
      <c r="A274" s="248">
        <v>44328.208333333336</v>
      </c>
      <c r="B274" s="249">
        <v>0</v>
      </c>
      <c r="C274" s="250">
        <v>0</v>
      </c>
      <c r="D274" s="250">
        <v>205.21600000000001</v>
      </c>
      <c r="E274" s="250">
        <v>75.191999999999993</v>
      </c>
      <c r="F274" s="250">
        <v>0</v>
      </c>
      <c r="G274" s="249">
        <v>0</v>
      </c>
      <c r="H274" s="250">
        <v>0</v>
      </c>
      <c r="I274" s="250">
        <v>255</v>
      </c>
      <c r="J274" s="250">
        <v>198</v>
      </c>
      <c r="K274" s="250">
        <v>0</v>
      </c>
      <c r="L274" s="249">
        <v>295</v>
      </c>
      <c r="M274" s="250">
        <v>387</v>
      </c>
      <c r="N274" s="250">
        <v>397.5</v>
      </c>
      <c r="O274" s="250">
        <v>198</v>
      </c>
      <c r="P274" s="250">
        <v>198</v>
      </c>
      <c r="Q274" s="249">
        <v>0</v>
      </c>
      <c r="R274" s="250">
        <v>0</v>
      </c>
      <c r="S274" s="250">
        <v>254</v>
      </c>
      <c r="T274" s="250">
        <v>198</v>
      </c>
      <c r="U274" s="250">
        <v>0</v>
      </c>
      <c r="V274" s="249">
        <v>280.40800000000002</v>
      </c>
      <c r="W274" s="249">
        <v>453</v>
      </c>
      <c r="X274" s="249">
        <v>1475.5</v>
      </c>
      <c r="Y274" s="251">
        <v>452</v>
      </c>
    </row>
    <row r="275" spans="1:25" x14ac:dyDescent="0.2">
      <c r="A275" s="248">
        <v>44328.25</v>
      </c>
      <c r="B275" s="249">
        <v>0</v>
      </c>
      <c r="C275" s="250">
        <v>0</v>
      </c>
      <c r="D275" s="250">
        <v>207.136</v>
      </c>
      <c r="E275" s="250">
        <v>75.038399999999996</v>
      </c>
      <c r="F275" s="250">
        <v>0</v>
      </c>
      <c r="G275" s="249">
        <v>0</v>
      </c>
      <c r="H275" s="250">
        <v>0</v>
      </c>
      <c r="I275" s="250">
        <v>356.5</v>
      </c>
      <c r="J275" s="250">
        <v>198</v>
      </c>
      <c r="K275" s="250">
        <v>0</v>
      </c>
      <c r="L275" s="249">
        <v>295</v>
      </c>
      <c r="M275" s="250">
        <v>387</v>
      </c>
      <c r="N275" s="250">
        <v>397.5</v>
      </c>
      <c r="O275" s="250">
        <v>198</v>
      </c>
      <c r="P275" s="250">
        <v>198</v>
      </c>
      <c r="Q275" s="249">
        <v>0</v>
      </c>
      <c r="R275" s="250">
        <v>0</v>
      </c>
      <c r="S275" s="250">
        <v>354.5</v>
      </c>
      <c r="T275" s="250">
        <v>198</v>
      </c>
      <c r="U275" s="250">
        <v>0</v>
      </c>
      <c r="V275" s="249">
        <v>282.17439999999999</v>
      </c>
      <c r="W275" s="249">
        <v>554.5</v>
      </c>
      <c r="X275" s="249">
        <v>1475.5</v>
      </c>
      <c r="Y275" s="251">
        <v>552.5</v>
      </c>
    </row>
    <row r="276" spans="1:25" x14ac:dyDescent="0.2">
      <c r="A276" s="248">
        <v>44328.291666666664</v>
      </c>
      <c r="B276" s="249">
        <v>0</v>
      </c>
      <c r="C276" s="250">
        <v>0</v>
      </c>
      <c r="D276" s="250">
        <v>208.22399999999999</v>
      </c>
      <c r="E276" s="250">
        <v>75.734399999999994</v>
      </c>
      <c r="F276" s="250">
        <v>0</v>
      </c>
      <c r="G276" s="249">
        <v>0</v>
      </c>
      <c r="H276" s="250">
        <v>0</v>
      </c>
      <c r="I276" s="250">
        <v>344</v>
      </c>
      <c r="J276" s="250">
        <v>198</v>
      </c>
      <c r="K276" s="250">
        <v>0</v>
      </c>
      <c r="L276" s="249">
        <v>295</v>
      </c>
      <c r="M276" s="250">
        <v>387</v>
      </c>
      <c r="N276" s="250">
        <v>397.5</v>
      </c>
      <c r="O276" s="250">
        <v>198</v>
      </c>
      <c r="P276" s="250">
        <v>198</v>
      </c>
      <c r="Q276" s="249">
        <v>0</v>
      </c>
      <c r="R276" s="250">
        <v>0</v>
      </c>
      <c r="S276" s="250">
        <v>342.5</v>
      </c>
      <c r="T276" s="250">
        <v>198</v>
      </c>
      <c r="U276" s="250">
        <v>0</v>
      </c>
      <c r="V276" s="249">
        <v>283.95839999999998</v>
      </c>
      <c r="W276" s="249">
        <v>542</v>
      </c>
      <c r="X276" s="249">
        <v>1475.5</v>
      </c>
      <c r="Y276" s="251">
        <v>540.5</v>
      </c>
    </row>
    <row r="277" spans="1:25" x14ac:dyDescent="0.2">
      <c r="A277" s="248">
        <v>44328.333333333336</v>
      </c>
      <c r="B277" s="249">
        <v>0</v>
      </c>
      <c r="C277" s="250">
        <v>0</v>
      </c>
      <c r="D277" s="250">
        <v>250.4</v>
      </c>
      <c r="E277" s="250">
        <v>88.137600000000006</v>
      </c>
      <c r="F277" s="250">
        <v>0</v>
      </c>
      <c r="G277" s="249">
        <v>0</v>
      </c>
      <c r="H277" s="250">
        <v>0</v>
      </c>
      <c r="I277" s="250">
        <v>397.5</v>
      </c>
      <c r="J277" s="250">
        <v>198</v>
      </c>
      <c r="K277" s="250">
        <v>0</v>
      </c>
      <c r="L277" s="249">
        <v>295</v>
      </c>
      <c r="M277" s="250">
        <v>387</v>
      </c>
      <c r="N277" s="250">
        <v>397.5</v>
      </c>
      <c r="O277" s="250">
        <v>198</v>
      </c>
      <c r="P277" s="250">
        <v>198</v>
      </c>
      <c r="Q277" s="249">
        <v>0</v>
      </c>
      <c r="R277" s="250">
        <v>0</v>
      </c>
      <c r="S277" s="250">
        <v>395</v>
      </c>
      <c r="T277" s="250">
        <v>198</v>
      </c>
      <c r="U277" s="250">
        <v>0</v>
      </c>
      <c r="V277" s="249">
        <v>338.5376</v>
      </c>
      <c r="W277" s="249">
        <v>595.5</v>
      </c>
      <c r="X277" s="249">
        <v>1475.5</v>
      </c>
      <c r="Y277" s="251">
        <v>593</v>
      </c>
    </row>
    <row r="278" spans="1:25" x14ac:dyDescent="0.2">
      <c r="A278" s="248">
        <v>44328.375</v>
      </c>
      <c r="B278" s="249">
        <v>0</v>
      </c>
      <c r="C278" s="250">
        <v>0</v>
      </c>
      <c r="D278" s="250">
        <v>311.80799999999999</v>
      </c>
      <c r="E278" s="250">
        <v>105.75839999999999</v>
      </c>
      <c r="F278" s="250">
        <v>0</v>
      </c>
      <c r="G278" s="249">
        <v>0</v>
      </c>
      <c r="H278" s="250">
        <v>0</v>
      </c>
      <c r="I278" s="250">
        <v>397.5</v>
      </c>
      <c r="J278" s="250">
        <v>198</v>
      </c>
      <c r="K278" s="250">
        <v>0</v>
      </c>
      <c r="L278" s="249">
        <v>295</v>
      </c>
      <c r="M278" s="250">
        <v>387</v>
      </c>
      <c r="N278" s="250">
        <v>397.5</v>
      </c>
      <c r="O278" s="250">
        <v>198</v>
      </c>
      <c r="P278" s="250">
        <v>198</v>
      </c>
      <c r="Q278" s="249">
        <v>0</v>
      </c>
      <c r="R278" s="250">
        <v>0</v>
      </c>
      <c r="S278" s="250">
        <v>395</v>
      </c>
      <c r="T278" s="250">
        <v>198</v>
      </c>
      <c r="U278" s="250">
        <v>0</v>
      </c>
      <c r="V278" s="249">
        <v>417.56639999999999</v>
      </c>
      <c r="W278" s="249">
        <v>595.5</v>
      </c>
      <c r="X278" s="249">
        <v>1475.5</v>
      </c>
      <c r="Y278" s="251">
        <v>593</v>
      </c>
    </row>
    <row r="279" spans="1:25" x14ac:dyDescent="0.2">
      <c r="A279" s="248">
        <v>44328.416666666664</v>
      </c>
      <c r="B279" s="249">
        <v>0</v>
      </c>
      <c r="C279" s="250">
        <v>0</v>
      </c>
      <c r="D279" s="250">
        <v>369.12</v>
      </c>
      <c r="E279" s="250">
        <v>118.2432</v>
      </c>
      <c r="F279" s="250">
        <v>0</v>
      </c>
      <c r="G279" s="249">
        <v>0</v>
      </c>
      <c r="H279" s="250">
        <v>0</v>
      </c>
      <c r="I279" s="250">
        <v>397.5</v>
      </c>
      <c r="J279" s="250">
        <v>198</v>
      </c>
      <c r="K279" s="250">
        <v>0</v>
      </c>
      <c r="L279" s="249">
        <v>295</v>
      </c>
      <c r="M279" s="250">
        <v>387</v>
      </c>
      <c r="N279" s="250">
        <v>397.5</v>
      </c>
      <c r="O279" s="250">
        <v>198</v>
      </c>
      <c r="P279" s="250">
        <v>198</v>
      </c>
      <c r="Q279" s="249">
        <v>0</v>
      </c>
      <c r="R279" s="250">
        <v>0</v>
      </c>
      <c r="S279" s="250">
        <v>395</v>
      </c>
      <c r="T279" s="250">
        <v>198</v>
      </c>
      <c r="U279" s="250">
        <v>0</v>
      </c>
      <c r="V279" s="249">
        <v>487.36320000000001</v>
      </c>
      <c r="W279" s="249">
        <v>595.5</v>
      </c>
      <c r="X279" s="249">
        <v>1475.5</v>
      </c>
      <c r="Y279" s="251">
        <v>593</v>
      </c>
    </row>
    <row r="280" spans="1:25" x14ac:dyDescent="0.2">
      <c r="A280" s="248">
        <v>44328.458333333336</v>
      </c>
      <c r="B280" s="249">
        <v>0</v>
      </c>
      <c r="C280" s="250">
        <v>0</v>
      </c>
      <c r="D280" s="250">
        <v>364.70400000000001</v>
      </c>
      <c r="E280" s="250">
        <v>142.07040000000001</v>
      </c>
      <c r="F280" s="250">
        <v>0</v>
      </c>
      <c r="G280" s="249">
        <v>0</v>
      </c>
      <c r="H280" s="250">
        <v>0</v>
      </c>
      <c r="I280" s="250">
        <v>397.5</v>
      </c>
      <c r="J280" s="250">
        <v>198</v>
      </c>
      <c r="K280" s="250">
        <v>0</v>
      </c>
      <c r="L280" s="249">
        <v>295</v>
      </c>
      <c r="M280" s="250">
        <v>387</v>
      </c>
      <c r="N280" s="250">
        <v>397.5</v>
      </c>
      <c r="O280" s="250">
        <v>198</v>
      </c>
      <c r="P280" s="250">
        <v>198</v>
      </c>
      <c r="Q280" s="249">
        <v>0</v>
      </c>
      <c r="R280" s="250">
        <v>0</v>
      </c>
      <c r="S280" s="250">
        <v>395</v>
      </c>
      <c r="T280" s="250">
        <v>198</v>
      </c>
      <c r="U280" s="250">
        <v>0</v>
      </c>
      <c r="V280" s="249">
        <v>506.77440000000001</v>
      </c>
      <c r="W280" s="249">
        <v>595.5</v>
      </c>
      <c r="X280" s="249">
        <v>1475.5</v>
      </c>
      <c r="Y280" s="251">
        <v>593</v>
      </c>
    </row>
    <row r="281" spans="1:25" x14ac:dyDescent="0.2">
      <c r="A281" s="248">
        <v>44328.5</v>
      </c>
      <c r="B281" s="249">
        <v>0</v>
      </c>
      <c r="C281" s="250">
        <v>0</v>
      </c>
      <c r="D281" s="250">
        <v>378.27199999999999</v>
      </c>
      <c r="E281" s="250">
        <v>140.232</v>
      </c>
      <c r="F281" s="250">
        <v>0</v>
      </c>
      <c r="G281" s="249">
        <v>0</v>
      </c>
      <c r="H281" s="250">
        <v>0</v>
      </c>
      <c r="I281" s="250">
        <v>397.5</v>
      </c>
      <c r="J281" s="250">
        <v>198</v>
      </c>
      <c r="K281" s="250">
        <v>0</v>
      </c>
      <c r="L281" s="249">
        <v>295</v>
      </c>
      <c r="M281" s="250">
        <v>387</v>
      </c>
      <c r="N281" s="250">
        <v>397.5</v>
      </c>
      <c r="O281" s="250">
        <v>198</v>
      </c>
      <c r="P281" s="250">
        <v>198</v>
      </c>
      <c r="Q281" s="249">
        <v>0</v>
      </c>
      <c r="R281" s="250">
        <v>0</v>
      </c>
      <c r="S281" s="250">
        <v>395</v>
      </c>
      <c r="T281" s="250">
        <v>198</v>
      </c>
      <c r="U281" s="250">
        <v>0</v>
      </c>
      <c r="V281" s="249">
        <v>518.50400000000002</v>
      </c>
      <c r="W281" s="249">
        <v>595.5</v>
      </c>
      <c r="X281" s="249">
        <v>1475.5</v>
      </c>
      <c r="Y281" s="251">
        <v>593</v>
      </c>
    </row>
    <row r="282" spans="1:25" x14ac:dyDescent="0.2">
      <c r="A282" s="248">
        <v>44328.541666666664</v>
      </c>
      <c r="B282" s="249">
        <v>0</v>
      </c>
      <c r="C282" s="250">
        <v>0</v>
      </c>
      <c r="D282" s="250">
        <v>353.88799999999998</v>
      </c>
      <c r="E282" s="250">
        <v>130.83359999999999</v>
      </c>
      <c r="F282" s="250">
        <v>0</v>
      </c>
      <c r="G282" s="249">
        <v>0</v>
      </c>
      <c r="H282" s="250">
        <v>0</v>
      </c>
      <c r="I282" s="250">
        <v>397.5</v>
      </c>
      <c r="J282" s="250">
        <v>198</v>
      </c>
      <c r="K282" s="250">
        <v>0</v>
      </c>
      <c r="L282" s="249">
        <v>295</v>
      </c>
      <c r="M282" s="250">
        <v>387</v>
      </c>
      <c r="N282" s="250">
        <v>397.5</v>
      </c>
      <c r="O282" s="250">
        <v>198</v>
      </c>
      <c r="P282" s="250">
        <v>198</v>
      </c>
      <c r="Q282" s="249">
        <v>0</v>
      </c>
      <c r="R282" s="250">
        <v>0</v>
      </c>
      <c r="S282" s="250">
        <v>395</v>
      </c>
      <c r="T282" s="250">
        <v>198</v>
      </c>
      <c r="U282" s="250">
        <v>0</v>
      </c>
      <c r="V282" s="249">
        <v>484.72159999999997</v>
      </c>
      <c r="W282" s="249">
        <v>595.5</v>
      </c>
      <c r="X282" s="249">
        <v>1475.5</v>
      </c>
      <c r="Y282" s="251">
        <v>593</v>
      </c>
    </row>
    <row r="283" spans="1:25" x14ac:dyDescent="0.2">
      <c r="A283" s="248">
        <v>44328.583333333336</v>
      </c>
      <c r="B283" s="249">
        <v>0</v>
      </c>
      <c r="C283" s="250">
        <v>0</v>
      </c>
      <c r="D283" s="250">
        <v>369.72800000000001</v>
      </c>
      <c r="E283" s="250">
        <v>113.9376</v>
      </c>
      <c r="F283" s="250">
        <v>0</v>
      </c>
      <c r="G283" s="249">
        <v>0</v>
      </c>
      <c r="H283" s="250">
        <v>0</v>
      </c>
      <c r="I283" s="250">
        <v>397.5</v>
      </c>
      <c r="J283" s="250">
        <v>198</v>
      </c>
      <c r="K283" s="250">
        <v>0</v>
      </c>
      <c r="L283" s="249">
        <v>295</v>
      </c>
      <c r="M283" s="250">
        <v>387</v>
      </c>
      <c r="N283" s="250">
        <v>397.5</v>
      </c>
      <c r="O283" s="250">
        <v>198</v>
      </c>
      <c r="P283" s="250">
        <v>198</v>
      </c>
      <c r="Q283" s="249">
        <v>0</v>
      </c>
      <c r="R283" s="250">
        <v>0</v>
      </c>
      <c r="S283" s="250">
        <v>395</v>
      </c>
      <c r="T283" s="250">
        <v>198</v>
      </c>
      <c r="U283" s="250">
        <v>0</v>
      </c>
      <c r="V283" s="249">
        <v>483.66560000000004</v>
      </c>
      <c r="W283" s="249">
        <v>595.5</v>
      </c>
      <c r="X283" s="249">
        <v>1475.5</v>
      </c>
      <c r="Y283" s="251">
        <v>593</v>
      </c>
    </row>
    <row r="284" spans="1:25" x14ac:dyDescent="0.2">
      <c r="A284" s="248">
        <v>44328.625</v>
      </c>
      <c r="B284" s="249">
        <v>0</v>
      </c>
      <c r="C284" s="250">
        <v>0</v>
      </c>
      <c r="D284" s="250">
        <v>362.048</v>
      </c>
      <c r="E284" s="250">
        <v>90.316800000000001</v>
      </c>
      <c r="F284" s="250">
        <v>0</v>
      </c>
      <c r="G284" s="249">
        <v>0</v>
      </c>
      <c r="H284" s="250">
        <v>0</v>
      </c>
      <c r="I284" s="250">
        <v>397.5</v>
      </c>
      <c r="J284" s="250">
        <v>198</v>
      </c>
      <c r="K284" s="250">
        <v>0</v>
      </c>
      <c r="L284" s="249">
        <v>295</v>
      </c>
      <c r="M284" s="250">
        <v>387</v>
      </c>
      <c r="N284" s="250">
        <v>397.5</v>
      </c>
      <c r="O284" s="250">
        <v>198</v>
      </c>
      <c r="P284" s="250">
        <v>198</v>
      </c>
      <c r="Q284" s="249">
        <v>0</v>
      </c>
      <c r="R284" s="250">
        <v>0</v>
      </c>
      <c r="S284" s="250">
        <v>395</v>
      </c>
      <c r="T284" s="250">
        <v>198</v>
      </c>
      <c r="U284" s="250">
        <v>0</v>
      </c>
      <c r="V284" s="249">
        <v>452.3648</v>
      </c>
      <c r="W284" s="249">
        <v>595.5</v>
      </c>
      <c r="X284" s="249">
        <v>1475.5</v>
      </c>
      <c r="Y284" s="251">
        <v>593</v>
      </c>
    </row>
    <row r="285" spans="1:25" x14ac:dyDescent="0.2">
      <c r="A285" s="248">
        <v>44328.666666666664</v>
      </c>
      <c r="B285" s="249">
        <v>0</v>
      </c>
      <c r="C285" s="250">
        <v>0</v>
      </c>
      <c r="D285" s="250">
        <v>352.512</v>
      </c>
      <c r="E285" s="250">
        <v>83.995199999999997</v>
      </c>
      <c r="F285" s="250">
        <v>0</v>
      </c>
      <c r="G285" s="249">
        <v>0</v>
      </c>
      <c r="H285" s="250">
        <v>0</v>
      </c>
      <c r="I285" s="250">
        <v>397.5</v>
      </c>
      <c r="J285" s="250">
        <v>198</v>
      </c>
      <c r="K285" s="250">
        <v>0</v>
      </c>
      <c r="L285" s="249">
        <v>295</v>
      </c>
      <c r="M285" s="250">
        <v>387</v>
      </c>
      <c r="N285" s="250">
        <v>397.5</v>
      </c>
      <c r="O285" s="250">
        <v>198</v>
      </c>
      <c r="P285" s="250">
        <v>198</v>
      </c>
      <c r="Q285" s="249">
        <v>0</v>
      </c>
      <c r="R285" s="250">
        <v>0</v>
      </c>
      <c r="S285" s="250">
        <v>390</v>
      </c>
      <c r="T285" s="250">
        <v>198</v>
      </c>
      <c r="U285" s="250">
        <v>0</v>
      </c>
      <c r="V285" s="249">
        <v>436.50720000000001</v>
      </c>
      <c r="W285" s="249">
        <v>595.5</v>
      </c>
      <c r="X285" s="249">
        <v>1475.5</v>
      </c>
      <c r="Y285" s="251">
        <v>588</v>
      </c>
    </row>
    <row r="286" spans="1:25" x14ac:dyDescent="0.2">
      <c r="A286" s="248">
        <v>44328.708333333336</v>
      </c>
      <c r="B286" s="249">
        <v>0</v>
      </c>
      <c r="C286" s="250">
        <v>0</v>
      </c>
      <c r="D286" s="250">
        <v>314.27199999999999</v>
      </c>
      <c r="E286" s="250">
        <v>100.3152</v>
      </c>
      <c r="F286" s="250">
        <v>0</v>
      </c>
      <c r="G286" s="249">
        <v>0</v>
      </c>
      <c r="H286" s="250">
        <v>0</v>
      </c>
      <c r="I286" s="250">
        <v>397.5</v>
      </c>
      <c r="J286" s="250">
        <v>198</v>
      </c>
      <c r="K286" s="250">
        <v>0</v>
      </c>
      <c r="L286" s="249">
        <v>295</v>
      </c>
      <c r="M286" s="250">
        <v>387</v>
      </c>
      <c r="N286" s="250">
        <v>397.5</v>
      </c>
      <c r="O286" s="250">
        <v>198</v>
      </c>
      <c r="P286" s="250">
        <v>198</v>
      </c>
      <c r="Q286" s="249">
        <v>0</v>
      </c>
      <c r="R286" s="250">
        <v>0</v>
      </c>
      <c r="S286" s="250">
        <v>334</v>
      </c>
      <c r="T286" s="250">
        <v>198</v>
      </c>
      <c r="U286" s="250">
        <v>0</v>
      </c>
      <c r="V286" s="249">
        <v>414.5872</v>
      </c>
      <c r="W286" s="249">
        <v>595.5</v>
      </c>
      <c r="X286" s="249">
        <v>1475.5</v>
      </c>
      <c r="Y286" s="251">
        <v>532</v>
      </c>
    </row>
    <row r="287" spans="1:25" x14ac:dyDescent="0.2">
      <c r="A287" s="248">
        <v>44328.75</v>
      </c>
      <c r="B287" s="249">
        <v>0</v>
      </c>
      <c r="C287" s="250">
        <v>0</v>
      </c>
      <c r="D287" s="250">
        <v>304.83199999999999</v>
      </c>
      <c r="E287" s="250">
        <v>100.56480000000001</v>
      </c>
      <c r="F287" s="250">
        <v>0</v>
      </c>
      <c r="G287" s="249">
        <v>0</v>
      </c>
      <c r="H287" s="250">
        <v>0</v>
      </c>
      <c r="I287" s="250">
        <v>397.5</v>
      </c>
      <c r="J287" s="250">
        <v>198</v>
      </c>
      <c r="K287" s="250">
        <v>0</v>
      </c>
      <c r="L287" s="249">
        <v>295</v>
      </c>
      <c r="M287" s="250">
        <v>387</v>
      </c>
      <c r="N287" s="250">
        <v>397.5</v>
      </c>
      <c r="O287" s="250">
        <v>198</v>
      </c>
      <c r="P287" s="250">
        <v>198</v>
      </c>
      <c r="Q287" s="249">
        <v>0</v>
      </c>
      <c r="R287" s="250">
        <v>0</v>
      </c>
      <c r="S287" s="250">
        <v>395</v>
      </c>
      <c r="T287" s="250">
        <v>198</v>
      </c>
      <c r="U287" s="250">
        <v>0</v>
      </c>
      <c r="V287" s="249">
        <v>405.39679999999998</v>
      </c>
      <c r="W287" s="249">
        <v>595.5</v>
      </c>
      <c r="X287" s="249">
        <v>1475.5</v>
      </c>
      <c r="Y287" s="251">
        <v>593</v>
      </c>
    </row>
    <row r="288" spans="1:25" x14ac:dyDescent="0.2">
      <c r="A288" s="248">
        <v>44328.791666666664</v>
      </c>
      <c r="B288" s="249">
        <v>0</v>
      </c>
      <c r="C288" s="250">
        <v>0</v>
      </c>
      <c r="D288" s="250">
        <v>299.584</v>
      </c>
      <c r="E288" s="250">
        <v>94.459199999999996</v>
      </c>
      <c r="F288" s="250">
        <v>0</v>
      </c>
      <c r="G288" s="249">
        <v>0</v>
      </c>
      <c r="H288" s="250">
        <v>0</v>
      </c>
      <c r="I288" s="250">
        <v>397.5</v>
      </c>
      <c r="J288" s="250">
        <v>198</v>
      </c>
      <c r="K288" s="250">
        <v>0</v>
      </c>
      <c r="L288" s="249">
        <v>295</v>
      </c>
      <c r="M288" s="250">
        <v>387</v>
      </c>
      <c r="N288" s="250">
        <v>397.5</v>
      </c>
      <c r="O288" s="250">
        <v>198</v>
      </c>
      <c r="P288" s="250">
        <v>198</v>
      </c>
      <c r="Q288" s="249">
        <v>0</v>
      </c>
      <c r="R288" s="250">
        <v>0</v>
      </c>
      <c r="S288" s="250">
        <v>395</v>
      </c>
      <c r="T288" s="250">
        <v>198</v>
      </c>
      <c r="U288" s="250">
        <v>0</v>
      </c>
      <c r="V288" s="249">
        <v>394.04320000000001</v>
      </c>
      <c r="W288" s="249">
        <v>595.5</v>
      </c>
      <c r="X288" s="249">
        <v>1475.5</v>
      </c>
      <c r="Y288" s="251">
        <v>593</v>
      </c>
    </row>
    <row r="289" spans="1:25" x14ac:dyDescent="0.2">
      <c r="A289" s="248">
        <v>44328.833333333336</v>
      </c>
      <c r="B289" s="249">
        <v>0</v>
      </c>
      <c r="C289" s="250">
        <v>0</v>
      </c>
      <c r="D289" s="250">
        <v>303.80799999999999</v>
      </c>
      <c r="E289" s="250">
        <v>78.100800000000007</v>
      </c>
      <c r="F289" s="250">
        <v>0</v>
      </c>
      <c r="G289" s="249">
        <v>0</v>
      </c>
      <c r="H289" s="250">
        <v>0</v>
      </c>
      <c r="I289" s="250">
        <v>397.5</v>
      </c>
      <c r="J289" s="250">
        <v>198</v>
      </c>
      <c r="K289" s="250">
        <v>0</v>
      </c>
      <c r="L289" s="249">
        <v>295</v>
      </c>
      <c r="M289" s="250">
        <v>387</v>
      </c>
      <c r="N289" s="250">
        <v>397.5</v>
      </c>
      <c r="O289" s="250">
        <v>198</v>
      </c>
      <c r="P289" s="250">
        <v>198</v>
      </c>
      <c r="Q289" s="249">
        <v>0</v>
      </c>
      <c r="R289" s="250">
        <v>0</v>
      </c>
      <c r="S289" s="250">
        <v>395</v>
      </c>
      <c r="T289" s="250">
        <v>198</v>
      </c>
      <c r="U289" s="250">
        <v>0</v>
      </c>
      <c r="V289" s="249">
        <v>381.90879999999999</v>
      </c>
      <c r="W289" s="249">
        <v>595.5</v>
      </c>
      <c r="X289" s="249">
        <v>1475.5</v>
      </c>
      <c r="Y289" s="251">
        <v>593</v>
      </c>
    </row>
    <row r="290" spans="1:25" x14ac:dyDescent="0.2">
      <c r="A290" s="248">
        <v>44328.875</v>
      </c>
      <c r="B290" s="249">
        <v>0</v>
      </c>
      <c r="C290" s="250">
        <v>0</v>
      </c>
      <c r="D290" s="250">
        <v>318.84800000000001</v>
      </c>
      <c r="E290" s="250">
        <v>83.179199999999994</v>
      </c>
      <c r="F290" s="250">
        <v>0</v>
      </c>
      <c r="G290" s="249">
        <v>0</v>
      </c>
      <c r="H290" s="250">
        <v>0</v>
      </c>
      <c r="I290" s="250">
        <v>397.5</v>
      </c>
      <c r="J290" s="250">
        <v>198</v>
      </c>
      <c r="K290" s="250">
        <v>0</v>
      </c>
      <c r="L290" s="249">
        <v>295</v>
      </c>
      <c r="M290" s="250">
        <v>387</v>
      </c>
      <c r="N290" s="250">
        <v>397.5</v>
      </c>
      <c r="O290" s="250">
        <v>198</v>
      </c>
      <c r="P290" s="250">
        <v>198</v>
      </c>
      <c r="Q290" s="249">
        <v>0</v>
      </c>
      <c r="R290" s="250">
        <v>0</v>
      </c>
      <c r="S290" s="250">
        <v>395</v>
      </c>
      <c r="T290" s="250">
        <v>198</v>
      </c>
      <c r="U290" s="250">
        <v>0</v>
      </c>
      <c r="V290" s="249">
        <v>402.02719999999999</v>
      </c>
      <c r="W290" s="249">
        <v>595.5</v>
      </c>
      <c r="X290" s="249">
        <v>1475.5</v>
      </c>
      <c r="Y290" s="251">
        <v>593</v>
      </c>
    </row>
    <row r="291" spans="1:25" x14ac:dyDescent="0.2">
      <c r="A291" s="248">
        <v>44328.916666666664</v>
      </c>
      <c r="B291" s="249">
        <v>0</v>
      </c>
      <c r="C291" s="250">
        <v>0</v>
      </c>
      <c r="D291" s="250">
        <v>322.65600000000001</v>
      </c>
      <c r="E291" s="250">
        <v>76.910399999999996</v>
      </c>
      <c r="F291" s="250">
        <v>0</v>
      </c>
      <c r="G291" s="249">
        <v>0</v>
      </c>
      <c r="H291" s="250">
        <v>0</v>
      </c>
      <c r="I291" s="250">
        <v>397.5</v>
      </c>
      <c r="J291" s="250">
        <v>198</v>
      </c>
      <c r="K291" s="250">
        <v>0</v>
      </c>
      <c r="L291" s="249">
        <v>295</v>
      </c>
      <c r="M291" s="250">
        <v>387</v>
      </c>
      <c r="N291" s="250">
        <v>397.5</v>
      </c>
      <c r="O291" s="250">
        <v>198</v>
      </c>
      <c r="P291" s="250">
        <v>198</v>
      </c>
      <c r="Q291" s="249">
        <v>0</v>
      </c>
      <c r="R291" s="250">
        <v>0</v>
      </c>
      <c r="S291" s="250">
        <v>362</v>
      </c>
      <c r="T291" s="250">
        <v>198</v>
      </c>
      <c r="U291" s="250">
        <v>0</v>
      </c>
      <c r="V291" s="249">
        <v>399.56639999999999</v>
      </c>
      <c r="W291" s="249">
        <v>595.5</v>
      </c>
      <c r="X291" s="249">
        <v>1475.5</v>
      </c>
      <c r="Y291" s="251">
        <v>560</v>
      </c>
    </row>
    <row r="292" spans="1:25" x14ac:dyDescent="0.2">
      <c r="A292" s="248">
        <v>44328.958333333336</v>
      </c>
      <c r="B292" s="249">
        <v>0</v>
      </c>
      <c r="C292" s="250">
        <v>0</v>
      </c>
      <c r="D292" s="250">
        <v>291.13600000000002</v>
      </c>
      <c r="E292" s="250">
        <v>75.408000000000001</v>
      </c>
      <c r="F292" s="250">
        <v>0</v>
      </c>
      <c r="G292" s="249">
        <v>0</v>
      </c>
      <c r="H292" s="250">
        <v>0</v>
      </c>
      <c r="I292" s="250">
        <v>397.5</v>
      </c>
      <c r="J292" s="250">
        <v>198</v>
      </c>
      <c r="K292" s="250">
        <v>0</v>
      </c>
      <c r="L292" s="249">
        <v>295</v>
      </c>
      <c r="M292" s="250">
        <v>387</v>
      </c>
      <c r="N292" s="250">
        <v>397.5</v>
      </c>
      <c r="O292" s="250">
        <v>198</v>
      </c>
      <c r="P292" s="250">
        <v>198</v>
      </c>
      <c r="Q292" s="249">
        <v>0</v>
      </c>
      <c r="R292" s="250">
        <v>0</v>
      </c>
      <c r="S292" s="250">
        <v>337.5</v>
      </c>
      <c r="T292" s="250">
        <v>198</v>
      </c>
      <c r="U292" s="250">
        <v>0</v>
      </c>
      <c r="V292" s="249">
        <v>366.54400000000004</v>
      </c>
      <c r="W292" s="249">
        <v>595.5</v>
      </c>
      <c r="X292" s="249">
        <v>1475.5</v>
      </c>
      <c r="Y292" s="251">
        <v>535.5</v>
      </c>
    </row>
    <row r="293" spans="1:25" x14ac:dyDescent="0.2">
      <c r="A293" s="248">
        <v>44329</v>
      </c>
      <c r="B293" s="249">
        <v>0</v>
      </c>
      <c r="C293" s="250">
        <v>0</v>
      </c>
      <c r="D293" s="250">
        <v>233.34399999999999</v>
      </c>
      <c r="E293" s="250">
        <v>75.403199999999998</v>
      </c>
      <c r="F293" s="250">
        <v>0</v>
      </c>
      <c r="G293" s="249">
        <v>0</v>
      </c>
      <c r="H293" s="250">
        <v>0</v>
      </c>
      <c r="I293" s="250">
        <v>379.5</v>
      </c>
      <c r="J293" s="250">
        <v>198</v>
      </c>
      <c r="K293" s="250">
        <v>0</v>
      </c>
      <c r="L293" s="249">
        <v>295</v>
      </c>
      <c r="M293" s="250">
        <v>387</v>
      </c>
      <c r="N293" s="250">
        <v>397.5</v>
      </c>
      <c r="O293" s="250">
        <v>198</v>
      </c>
      <c r="P293" s="250">
        <v>198</v>
      </c>
      <c r="Q293" s="249">
        <v>0</v>
      </c>
      <c r="R293" s="250">
        <v>0</v>
      </c>
      <c r="S293" s="250">
        <v>347.5</v>
      </c>
      <c r="T293" s="250">
        <v>198</v>
      </c>
      <c r="U293" s="250">
        <v>0</v>
      </c>
      <c r="V293" s="249">
        <v>308.74720000000002</v>
      </c>
      <c r="W293" s="249">
        <v>577.5</v>
      </c>
      <c r="X293" s="249">
        <v>1475.5</v>
      </c>
      <c r="Y293" s="251">
        <v>545.5</v>
      </c>
    </row>
    <row r="294" spans="1:25" x14ac:dyDescent="0.2">
      <c r="A294" s="248">
        <v>44329.041666666664</v>
      </c>
      <c r="B294" s="249">
        <v>0</v>
      </c>
      <c r="C294" s="250">
        <v>0</v>
      </c>
      <c r="D294" s="250">
        <v>214.43199999999999</v>
      </c>
      <c r="E294" s="250">
        <v>75.244799999999998</v>
      </c>
      <c r="F294" s="250">
        <v>0</v>
      </c>
      <c r="G294" s="249">
        <v>0</v>
      </c>
      <c r="H294" s="250">
        <v>0</v>
      </c>
      <c r="I294" s="250">
        <v>397.5</v>
      </c>
      <c r="J294" s="250">
        <v>198</v>
      </c>
      <c r="K294" s="250">
        <v>0</v>
      </c>
      <c r="L294" s="249">
        <v>295</v>
      </c>
      <c r="M294" s="250">
        <v>387</v>
      </c>
      <c r="N294" s="250">
        <v>397.5</v>
      </c>
      <c r="O294" s="250">
        <v>198</v>
      </c>
      <c r="P294" s="250">
        <v>198</v>
      </c>
      <c r="Q294" s="249">
        <v>0</v>
      </c>
      <c r="R294" s="250">
        <v>0</v>
      </c>
      <c r="S294" s="250">
        <v>395</v>
      </c>
      <c r="T294" s="250">
        <v>198</v>
      </c>
      <c r="U294" s="250">
        <v>0</v>
      </c>
      <c r="V294" s="249">
        <v>289.67679999999996</v>
      </c>
      <c r="W294" s="249">
        <v>595.5</v>
      </c>
      <c r="X294" s="249">
        <v>1475.5</v>
      </c>
      <c r="Y294" s="251">
        <v>593</v>
      </c>
    </row>
    <row r="295" spans="1:25" x14ac:dyDescent="0.2">
      <c r="A295" s="248">
        <v>44329.083333333336</v>
      </c>
      <c r="B295" s="249">
        <v>0</v>
      </c>
      <c r="C295" s="250">
        <v>0</v>
      </c>
      <c r="D295" s="250">
        <v>205.28</v>
      </c>
      <c r="E295" s="250">
        <v>75.552000000000007</v>
      </c>
      <c r="F295" s="250">
        <v>0</v>
      </c>
      <c r="G295" s="249">
        <v>0</v>
      </c>
      <c r="H295" s="250">
        <v>0</v>
      </c>
      <c r="I295" s="250">
        <v>311.5</v>
      </c>
      <c r="J295" s="250">
        <v>198</v>
      </c>
      <c r="K295" s="250">
        <v>0</v>
      </c>
      <c r="L295" s="249">
        <v>295</v>
      </c>
      <c r="M295" s="250">
        <v>387</v>
      </c>
      <c r="N295" s="250">
        <v>397.5</v>
      </c>
      <c r="O295" s="250">
        <v>198</v>
      </c>
      <c r="P295" s="250">
        <v>198</v>
      </c>
      <c r="Q295" s="249">
        <v>0</v>
      </c>
      <c r="R295" s="250">
        <v>0</v>
      </c>
      <c r="S295" s="250">
        <v>310</v>
      </c>
      <c r="T295" s="250">
        <v>198</v>
      </c>
      <c r="U295" s="250">
        <v>0</v>
      </c>
      <c r="V295" s="249">
        <v>280.83199999999999</v>
      </c>
      <c r="W295" s="249">
        <v>509.5</v>
      </c>
      <c r="X295" s="249">
        <v>1475.5</v>
      </c>
      <c r="Y295" s="251">
        <v>508</v>
      </c>
    </row>
    <row r="296" spans="1:25" x14ac:dyDescent="0.2">
      <c r="A296" s="248">
        <v>44329.125</v>
      </c>
      <c r="B296" s="249">
        <v>0</v>
      </c>
      <c r="C296" s="250">
        <v>0</v>
      </c>
      <c r="D296" s="250">
        <v>205.24799999999999</v>
      </c>
      <c r="E296" s="250">
        <v>75.436800000000005</v>
      </c>
      <c r="F296" s="250">
        <v>0</v>
      </c>
      <c r="G296" s="249">
        <v>0</v>
      </c>
      <c r="H296" s="250">
        <v>0</v>
      </c>
      <c r="I296" s="250">
        <v>338.5</v>
      </c>
      <c r="J296" s="250">
        <v>198</v>
      </c>
      <c r="K296" s="250">
        <v>0</v>
      </c>
      <c r="L296" s="249">
        <v>295</v>
      </c>
      <c r="M296" s="250">
        <v>387</v>
      </c>
      <c r="N296" s="250">
        <v>397.5</v>
      </c>
      <c r="O296" s="250">
        <v>198</v>
      </c>
      <c r="P296" s="250">
        <v>198</v>
      </c>
      <c r="Q296" s="249">
        <v>0</v>
      </c>
      <c r="R296" s="250">
        <v>0</v>
      </c>
      <c r="S296" s="250">
        <v>336.5</v>
      </c>
      <c r="T296" s="250">
        <v>198</v>
      </c>
      <c r="U296" s="250">
        <v>0</v>
      </c>
      <c r="V296" s="249">
        <v>280.6848</v>
      </c>
      <c r="W296" s="249">
        <v>536.5</v>
      </c>
      <c r="X296" s="249">
        <v>1475.5</v>
      </c>
      <c r="Y296" s="251">
        <v>534.5</v>
      </c>
    </row>
    <row r="297" spans="1:25" x14ac:dyDescent="0.2">
      <c r="A297" s="248">
        <v>44329.166666666664</v>
      </c>
      <c r="B297" s="249">
        <v>0</v>
      </c>
      <c r="C297" s="250">
        <v>0</v>
      </c>
      <c r="D297" s="250">
        <v>204.99199999999999</v>
      </c>
      <c r="E297" s="250">
        <v>75.326400000000007</v>
      </c>
      <c r="F297" s="250">
        <v>0</v>
      </c>
      <c r="G297" s="249">
        <v>0</v>
      </c>
      <c r="H297" s="250">
        <v>0</v>
      </c>
      <c r="I297" s="250">
        <v>318</v>
      </c>
      <c r="J297" s="250">
        <v>198</v>
      </c>
      <c r="K297" s="250">
        <v>0</v>
      </c>
      <c r="L297" s="249">
        <v>295</v>
      </c>
      <c r="M297" s="250">
        <v>387</v>
      </c>
      <c r="N297" s="250">
        <v>397.5</v>
      </c>
      <c r="O297" s="250">
        <v>198</v>
      </c>
      <c r="P297" s="250">
        <v>198</v>
      </c>
      <c r="Q297" s="249">
        <v>0</v>
      </c>
      <c r="R297" s="250">
        <v>0</v>
      </c>
      <c r="S297" s="250">
        <v>316.5</v>
      </c>
      <c r="T297" s="250">
        <v>198</v>
      </c>
      <c r="U297" s="250">
        <v>0</v>
      </c>
      <c r="V297" s="249">
        <v>280.3184</v>
      </c>
      <c r="W297" s="249">
        <v>516</v>
      </c>
      <c r="X297" s="249">
        <v>1475.5</v>
      </c>
      <c r="Y297" s="251">
        <v>514.5</v>
      </c>
    </row>
    <row r="298" spans="1:25" x14ac:dyDescent="0.2">
      <c r="A298" s="248">
        <v>44329.208333333336</v>
      </c>
      <c r="B298" s="249">
        <v>0</v>
      </c>
      <c r="C298" s="250">
        <v>0</v>
      </c>
      <c r="D298" s="250">
        <v>205.536</v>
      </c>
      <c r="E298" s="250">
        <v>75.369600000000005</v>
      </c>
      <c r="F298" s="250">
        <v>0</v>
      </c>
      <c r="G298" s="249">
        <v>0</v>
      </c>
      <c r="H298" s="250">
        <v>0</v>
      </c>
      <c r="I298" s="250">
        <v>331</v>
      </c>
      <c r="J298" s="250">
        <v>198</v>
      </c>
      <c r="K298" s="250">
        <v>0</v>
      </c>
      <c r="L298" s="249">
        <v>295</v>
      </c>
      <c r="M298" s="250">
        <v>387</v>
      </c>
      <c r="N298" s="250">
        <v>397.5</v>
      </c>
      <c r="O298" s="250">
        <v>198</v>
      </c>
      <c r="P298" s="250">
        <v>198</v>
      </c>
      <c r="Q298" s="249">
        <v>0</v>
      </c>
      <c r="R298" s="250">
        <v>0</v>
      </c>
      <c r="S298" s="250">
        <v>329</v>
      </c>
      <c r="T298" s="250">
        <v>198</v>
      </c>
      <c r="U298" s="250">
        <v>0</v>
      </c>
      <c r="V298" s="249">
        <v>280.90559999999999</v>
      </c>
      <c r="W298" s="249">
        <v>529</v>
      </c>
      <c r="X298" s="249">
        <v>1475.5</v>
      </c>
      <c r="Y298" s="251">
        <v>527</v>
      </c>
    </row>
    <row r="299" spans="1:25" x14ac:dyDescent="0.2">
      <c r="A299" s="248">
        <v>44329.25</v>
      </c>
      <c r="B299" s="249">
        <v>0</v>
      </c>
      <c r="C299" s="250">
        <v>0</v>
      </c>
      <c r="D299" s="250">
        <v>218.01599999999999</v>
      </c>
      <c r="E299" s="250">
        <v>79.622399999999999</v>
      </c>
      <c r="F299" s="250">
        <v>0</v>
      </c>
      <c r="G299" s="249">
        <v>0</v>
      </c>
      <c r="H299" s="250">
        <v>0</v>
      </c>
      <c r="I299" s="250">
        <v>397.5</v>
      </c>
      <c r="J299" s="250">
        <v>198</v>
      </c>
      <c r="K299" s="250">
        <v>0</v>
      </c>
      <c r="L299" s="249">
        <v>295</v>
      </c>
      <c r="M299" s="250">
        <v>387</v>
      </c>
      <c r="N299" s="250">
        <v>397.5</v>
      </c>
      <c r="O299" s="250">
        <v>198</v>
      </c>
      <c r="P299" s="250">
        <v>198</v>
      </c>
      <c r="Q299" s="249">
        <v>0</v>
      </c>
      <c r="R299" s="250">
        <v>0</v>
      </c>
      <c r="S299" s="250">
        <v>395</v>
      </c>
      <c r="T299" s="250">
        <v>198</v>
      </c>
      <c r="U299" s="250">
        <v>0</v>
      </c>
      <c r="V299" s="249">
        <v>297.63839999999999</v>
      </c>
      <c r="W299" s="249">
        <v>595.5</v>
      </c>
      <c r="X299" s="249">
        <v>1475.5</v>
      </c>
      <c r="Y299" s="251">
        <v>593</v>
      </c>
    </row>
    <row r="300" spans="1:25" x14ac:dyDescent="0.2">
      <c r="A300" s="248">
        <v>44329.291666666664</v>
      </c>
      <c r="B300" s="249">
        <v>0</v>
      </c>
      <c r="C300" s="250">
        <v>0</v>
      </c>
      <c r="D300" s="250">
        <v>218.84800000000001</v>
      </c>
      <c r="E300" s="250">
        <v>82.612799999999993</v>
      </c>
      <c r="F300" s="250">
        <v>0</v>
      </c>
      <c r="G300" s="249">
        <v>0</v>
      </c>
      <c r="H300" s="250">
        <v>0</v>
      </c>
      <c r="I300" s="250">
        <v>397.5</v>
      </c>
      <c r="J300" s="250">
        <v>198</v>
      </c>
      <c r="K300" s="250">
        <v>0</v>
      </c>
      <c r="L300" s="249">
        <v>295</v>
      </c>
      <c r="M300" s="250">
        <v>387</v>
      </c>
      <c r="N300" s="250">
        <v>397.5</v>
      </c>
      <c r="O300" s="250">
        <v>198</v>
      </c>
      <c r="P300" s="250">
        <v>198</v>
      </c>
      <c r="Q300" s="249">
        <v>0</v>
      </c>
      <c r="R300" s="250">
        <v>0</v>
      </c>
      <c r="S300" s="250">
        <v>395</v>
      </c>
      <c r="T300" s="250">
        <v>198</v>
      </c>
      <c r="U300" s="250">
        <v>0</v>
      </c>
      <c r="V300" s="249">
        <v>301.46080000000001</v>
      </c>
      <c r="W300" s="249">
        <v>595.5</v>
      </c>
      <c r="X300" s="249">
        <v>1475.5</v>
      </c>
      <c r="Y300" s="251">
        <v>593</v>
      </c>
    </row>
    <row r="301" spans="1:25" x14ac:dyDescent="0.2">
      <c r="A301" s="248">
        <v>44329.333333333336</v>
      </c>
      <c r="B301" s="249">
        <v>0</v>
      </c>
      <c r="C301" s="250">
        <v>0</v>
      </c>
      <c r="D301" s="250">
        <v>207.68</v>
      </c>
      <c r="E301" s="250">
        <v>81.307199999999995</v>
      </c>
      <c r="F301" s="250">
        <v>0</v>
      </c>
      <c r="G301" s="249">
        <v>0</v>
      </c>
      <c r="H301" s="250">
        <v>0</v>
      </c>
      <c r="I301" s="250">
        <v>287</v>
      </c>
      <c r="J301" s="250">
        <v>198</v>
      </c>
      <c r="K301" s="250">
        <v>0</v>
      </c>
      <c r="L301" s="249">
        <v>295</v>
      </c>
      <c r="M301" s="250">
        <v>387</v>
      </c>
      <c r="N301" s="250">
        <v>397.5</v>
      </c>
      <c r="O301" s="250">
        <v>198</v>
      </c>
      <c r="P301" s="250">
        <v>198</v>
      </c>
      <c r="Q301" s="249">
        <v>0</v>
      </c>
      <c r="R301" s="250">
        <v>0</v>
      </c>
      <c r="S301" s="250">
        <v>286</v>
      </c>
      <c r="T301" s="250">
        <v>198</v>
      </c>
      <c r="U301" s="250">
        <v>0</v>
      </c>
      <c r="V301" s="249">
        <v>288.98720000000003</v>
      </c>
      <c r="W301" s="249">
        <v>485</v>
      </c>
      <c r="X301" s="249">
        <v>1475.5</v>
      </c>
      <c r="Y301" s="251">
        <v>484</v>
      </c>
    </row>
    <row r="302" spans="1:25" x14ac:dyDescent="0.2">
      <c r="A302" s="248">
        <v>44329.375</v>
      </c>
      <c r="B302" s="249">
        <v>0</v>
      </c>
      <c r="C302" s="250">
        <v>0</v>
      </c>
      <c r="D302" s="250">
        <v>204.864</v>
      </c>
      <c r="E302" s="250">
        <v>75.220799999999997</v>
      </c>
      <c r="F302" s="250">
        <v>0</v>
      </c>
      <c r="G302" s="249">
        <v>0</v>
      </c>
      <c r="H302" s="250">
        <v>0</v>
      </c>
      <c r="I302" s="250">
        <v>250</v>
      </c>
      <c r="J302" s="250">
        <v>198</v>
      </c>
      <c r="K302" s="250">
        <v>0</v>
      </c>
      <c r="L302" s="249">
        <v>295</v>
      </c>
      <c r="M302" s="250">
        <v>387</v>
      </c>
      <c r="N302" s="250">
        <v>397.5</v>
      </c>
      <c r="O302" s="250">
        <v>198</v>
      </c>
      <c r="P302" s="250">
        <v>198</v>
      </c>
      <c r="Q302" s="249">
        <v>0</v>
      </c>
      <c r="R302" s="250">
        <v>0</v>
      </c>
      <c r="S302" s="250">
        <v>249.5</v>
      </c>
      <c r="T302" s="250">
        <v>198</v>
      </c>
      <c r="U302" s="250">
        <v>0</v>
      </c>
      <c r="V302" s="249">
        <v>280.08479999999997</v>
      </c>
      <c r="W302" s="249">
        <v>448</v>
      </c>
      <c r="X302" s="249">
        <v>1475.5</v>
      </c>
      <c r="Y302" s="251">
        <v>447.5</v>
      </c>
    </row>
    <row r="303" spans="1:25" x14ac:dyDescent="0.2">
      <c r="A303" s="248">
        <v>44329.416666666664</v>
      </c>
      <c r="B303" s="249">
        <v>0</v>
      </c>
      <c r="C303" s="250">
        <v>0</v>
      </c>
      <c r="D303" s="250">
        <v>207.68</v>
      </c>
      <c r="E303" s="250">
        <v>75.273600000000002</v>
      </c>
      <c r="F303" s="250">
        <v>0</v>
      </c>
      <c r="G303" s="249">
        <v>0</v>
      </c>
      <c r="H303" s="250">
        <v>0</v>
      </c>
      <c r="I303" s="250">
        <v>317</v>
      </c>
      <c r="J303" s="250">
        <v>198</v>
      </c>
      <c r="K303" s="250">
        <v>0</v>
      </c>
      <c r="L303" s="249">
        <v>295</v>
      </c>
      <c r="M303" s="250">
        <v>387</v>
      </c>
      <c r="N303" s="250">
        <v>397.5</v>
      </c>
      <c r="O303" s="250">
        <v>198</v>
      </c>
      <c r="P303" s="250">
        <v>198</v>
      </c>
      <c r="Q303" s="249">
        <v>0</v>
      </c>
      <c r="R303" s="250">
        <v>0</v>
      </c>
      <c r="S303" s="250">
        <v>315.5</v>
      </c>
      <c r="T303" s="250">
        <v>198</v>
      </c>
      <c r="U303" s="250">
        <v>0</v>
      </c>
      <c r="V303" s="249">
        <v>282.95359999999999</v>
      </c>
      <c r="W303" s="249">
        <v>515</v>
      </c>
      <c r="X303" s="249">
        <v>1475.5</v>
      </c>
      <c r="Y303" s="251">
        <v>513.5</v>
      </c>
    </row>
    <row r="304" spans="1:25" x14ac:dyDescent="0.2">
      <c r="A304" s="248">
        <v>44329.458333333336</v>
      </c>
      <c r="B304" s="249">
        <v>0</v>
      </c>
      <c r="C304" s="250">
        <v>0</v>
      </c>
      <c r="D304" s="250">
        <v>208.28800000000001</v>
      </c>
      <c r="E304" s="250">
        <v>75.043199999999999</v>
      </c>
      <c r="F304" s="250">
        <v>0</v>
      </c>
      <c r="G304" s="249">
        <v>0</v>
      </c>
      <c r="H304" s="250">
        <v>0</v>
      </c>
      <c r="I304" s="250">
        <v>376.5</v>
      </c>
      <c r="J304" s="250">
        <v>198</v>
      </c>
      <c r="K304" s="250">
        <v>0</v>
      </c>
      <c r="L304" s="249">
        <v>295</v>
      </c>
      <c r="M304" s="250">
        <v>387</v>
      </c>
      <c r="N304" s="250">
        <v>397.5</v>
      </c>
      <c r="O304" s="250">
        <v>198</v>
      </c>
      <c r="P304" s="250">
        <v>198</v>
      </c>
      <c r="Q304" s="249">
        <v>0</v>
      </c>
      <c r="R304" s="250">
        <v>0</v>
      </c>
      <c r="S304" s="250">
        <v>374</v>
      </c>
      <c r="T304" s="250">
        <v>198</v>
      </c>
      <c r="U304" s="250">
        <v>0</v>
      </c>
      <c r="V304" s="249">
        <v>283.33120000000002</v>
      </c>
      <c r="W304" s="249">
        <v>574.5</v>
      </c>
      <c r="X304" s="249">
        <v>1475.5</v>
      </c>
      <c r="Y304" s="251">
        <v>572</v>
      </c>
    </row>
    <row r="305" spans="1:25" x14ac:dyDescent="0.2">
      <c r="A305" s="248">
        <v>44329.5</v>
      </c>
      <c r="B305" s="249">
        <v>0</v>
      </c>
      <c r="C305" s="250">
        <v>0</v>
      </c>
      <c r="D305" s="250">
        <v>210.14400000000001</v>
      </c>
      <c r="E305" s="250">
        <v>75.206400000000002</v>
      </c>
      <c r="F305" s="250">
        <v>0</v>
      </c>
      <c r="G305" s="249">
        <v>0</v>
      </c>
      <c r="H305" s="250">
        <v>0</v>
      </c>
      <c r="I305" s="250">
        <v>317</v>
      </c>
      <c r="J305" s="250">
        <v>198</v>
      </c>
      <c r="K305" s="250">
        <v>0</v>
      </c>
      <c r="L305" s="249">
        <v>295</v>
      </c>
      <c r="M305" s="250">
        <v>387</v>
      </c>
      <c r="N305" s="250">
        <v>397.5</v>
      </c>
      <c r="O305" s="250">
        <v>198</v>
      </c>
      <c r="P305" s="250">
        <v>198</v>
      </c>
      <c r="Q305" s="249">
        <v>0</v>
      </c>
      <c r="R305" s="250">
        <v>0</v>
      </c>
      <c r="S305" s="250">
        <v>315.5</v>
      </c>
      <c r="T305" s="250">
        <v>198</v>
      </c>
      <c r="U305" s="250">
        <v>0</v>
      </c>
      <c r="V305" s="249">
        <v>285.35040000000004</v>
      </c>
      <c r="W305" s="249">
        <v>515</v>
      </c>
      <c r="X305" s="249">
        <v>1475.5</v>
      </c>
      <c r="Y305" s="251">
        <v>513.5</v>
      </c>
    </row>
    <row r="306" spans="1:25" x14ac:dyDescent="0.2">
      <c r="A306" s="248">
        <v>44329.541666666664</v>
      </c>
      <c r="B306" s="249">
        <v>0</v>
      </c>
      <c r="C306" s="250">
        <v>0</v>
      </c>
      <c r="D306" s="250">
        <v>220.99199999999999</v>
      </c>
      <c r="E306" s="250">
        <v>75.888000000000005</v>
      </c>
      <c r="F306" s="250">
        <v>0</v>
      </c>
      <c r="G306" s="249">
        <v>0</v>
      </c>
      <c r="H306" s="250">
        <v>0</v>
      </c>
      <c r="I306" s="250">
        <v>397.5</v>
      </c>
      <c r="J306" s="250">
        <v>198</v>
      </c>
      <c r="K306" s="250">
        <v>0</v>
      </c>
      <c r="L306" s="249">
        <v>295</v>
      </c>
      <c r="M306" s="250">
        <v>387</v>
      </c>
      <c r="N306" s="250">
        <v>397.5</v>
      </c>
      <c r="O306" s="250">
        <v>198</v>
      </c>
      <c r="P306" s="250">
        <v>198</v>
      </c>
      <c r="Q306" s="249">
        <v>0</v>
      </c>
      <c r="R306" s="250">
        <v>0</v>
      </c>
      <c r="S306" s="250">
        <v>395</v>
      </c>
      <c r="T306" s="250">
        <v>198</v>
      </c>
      <c r="U306" s="250">
        <v>0</v>
      </c>
      <c r="V306" s="249">
        <v>296.88</v>
      </c>
      <c r="W306" s="249">
        <v>595.5</v>
      </c>
      <c r="X306" s="249">
        <v>1475.5</v>
      </c>
      <c r="Y306" s="251">
        <v>593</v>
      </c>
    </row>
    <row r="307" spans="1:25" x14ac:dyDescent="0.2">
      <c r="A307" s="248">
        <v>44329.583333333336</v>
      </c>
      <c r="B307" s="249">
        <v>0</v>
      </c>
      <c r="C307" s="250">
        <v>0</v>
      </c>
      <c r="D307" s="250">
        <v>258.33600000000001</v>
      </c>
      <c r="E307" s="250">
        <v>75.384</v>
      </c>
      <c r="F307" s="250">
        <v>0</v>
      </c>
      <c r="G307" s="249">
        <v>0</v>
      </c>
      <c r="H307" s="250">
        <v>0</v>
      </c>
      <c r="I307" s="250">
        <v>397.5</v>
      </c>
      <c r="J307" s="250">
        <v>198</v>
      </c>
      <c r="K307" s="250">
        <v>0</v>
      </c>
      <c r="L307" s="249">
        <v>295</v>
      </c>
      <c r="M307" s="250">
        <v>387</v>
      </c>
      <c r="N307" s="250">
        <v>397.5</v>
      </c>
      <c r="O307" s="250">
        <v>198</v>
      </c>
      <c r="P307" s="250">
        <v>198</v>
      </c>
      <c r="Q307" s="249">
        <v>0</v>
      </c>
      <c r="R307" s="250">
        <v>0</v>
      </c>
      <c r="S307" s="250">
        <v>395</v>
      </c>
      <c r="T307" s="250">
        <v>198</v>
      </c>
      <c r="U307" s="250">
        <v>0</v>
      </c>
      <c r="V307" s="249">
        <v>333.72</v>
      </c>
      <c r="W307" s="249">
        <v>595.5</v>
      </c>
      <c r="X307" s="249">
        <v>1475.5</v>
      </c>
      <c r="Y307" s="251">
        <v>593</v>
      </c>
    </row>
    <row r="308" spans="1:25" x14ac:dyDescent="0.2">
      <c r="A308" s="248">
        <v>44329.625</v>
      </c>
      <c r="B308" s="249">
        <v>0</v>
      </c>
      <c r="C308" s="250">
        <v>0</v>
      </c>
      <c r="D308" s="250">
        <v>285.92</v>
      </c>
      <c r="E308" s="250">
        <v>86.961600000000004</v>
      </c>
      <c r="F308" s="250">
        <v>0</v>
      </c>
      <c r="G308" s="249">
        <v>0</v>
      </c>
      <c r="H308" s="250">
        <v>0</v>
      </c>
      <c r="I308" s="250">
        <v>397.5</v>
      </c>
      <c r="J308" s="250">
        <v>198</v>
      </c>
      <c r="K308" s="250">
        <v>0</v>
      </c>
      <c r="L308" s="249">
        <v>295</v>
      </c>
      <c r="M308" s="250">
        <v>387</v>
      </c>
      <c r="N308" s="250">
        <v>397.5</v>
      </c>
      <c r="O308" s="250">
        <v>198</v>
      </c>
      <c r="P308" s="250">
        <v>198</v>
      </c>
      <c r="Q308" s="249">
        <v>0</v>
      </c>
      <c r="R308" s="250">
        <v>0</v>
      </c>
      <c r="S308" s="250">
        <v>395</v>
      </c>
      <c r="T308" s="250">
        <v>198</v>
      </c>
      <c r="U308" s="250">
        <v>0</v>
      </c>
      <c r="V308" s="249">
        <v>372.88160000000005</v>
      </c>
      <c r="W308" s="249">
        <v>595.5</v>
      </c>
      <c r="X308" s="249">
        <v>1475.5</v>
      </c>
      <c r="Y308" s="251">
        <v>593</v>
      </c>
    </row>
    <row r="309" spans="1:25" x14ac:dyDescent="0.2">
      <c r="A309" s="248">
        <v>44329.666666666664</v>
      </c>
      <c r="B309" s="249">
        <v>0</v>
      </c>
      <c r="C309" s="250">
        <v>0</v>
      </c>
      <c r="D309" s="250">
        <v>286.33600000000001</v>
      </c>
      <c r="E309" s="250">
        <v>78.998400000000004</v>
      </c>
      <c r="F309" s="250">
        <v>0</v>
      </c>
      <c r="G309" s="249">
        <v>0</v>
      </c>
      <c r="H309" s="250">
        <v>0</v>
      </c>
      <c r="I309" s="250">
        <v>397.5</v>
      </c>
      <c r="J309" s="250">
        <v>198</v>
      </c>
      <c r="K309" s="250">
        <v>0</v>
      </c>
      <c r="L309" s="249">
        <v>295</v>
      </c>
      <c r="M309" s="250">
        <v>387</v>
      </c>
      <c r="N309" s="250">
        <v>397.5</v>
      </c>
      <c r="O309" s="250">
        <v>198</v>
      </c>
      <c r="P309" s="250">
        <v>198</v>
      </c>
      <c r="Q309" s="249">
        <v>0</v>
      </c>
      <c r="R309" s="250">
        <v>0</v>
      </c>
      <c r="S309" s="250">
        <v>395</v>
      </c>
      <c r="T309" s="250">
        <v>198</v>
      </c>
      <c r="U309" s="250">
        <v>0</v>
      </c>
      <c r="V309" s="249">
        <v>365.33440000000002</v>
      </c>
      <c r="W309" s="249">
        <v>595.5</v>
      </c>
      <c r="X309" s="249">
        <v>1475.5</v>
      </c>
      <c r="Y309" s="251">
        <v>593</v>
      </c>
    </row>
    <row r="310" spans="1:25" x14ac:dyDescent="0.2">
      <c r="A310" s="248">
        <v>44329.708333333336</v>
      </c>
      <c r="B310" s="249">
        <v>0</v>
      </c>
      <c r="C310" s="250">
        <v>0</v>
      </c>
      <c r="D310" s="250">
        <v>276.28800000000001</v>
      </c>
      <c r="E310" s="250">
        <v>75.364800000000002</v>
      </c>
      <c r="F310" s="250">
        <v>0</v>
      </c>
      <c r="G310" s="249">
        <v>0</v>
      </c>
      <c r="H310" s="250">
        <v>0</v>
      </c>
      <c r="I310" s="250">
        <v>397.5</v>
      </c>
      <c r="J310" s="250">
        <v>198</v>
      </c>
      <c r="K310" s="250">
        <v>0</v>
      </c>
      <c r="L310" s="249">
        <v>295</v>
      </c>
      <c r="M310" s="250">
        <v>387</v>
      </c>
      <c r="N310" s="250">
        <v>397.5</v>
      </c>
      <c r="O310" s="250">
        <v>198</v>
      </c>
      <c r="P310" s="250">
        <v>198</v>
      </c>
      <c r="Q310" s="249">
        <v>0</v>
      </c>
      <c r="R310" s="250">
        <v>0</v>
      </c>
      <c r="S310" s="250">
        <v>395</v>
      </c>
      <c r="T310" s="250">
        <v>198</v>
      </c>
      <c r="U310" s="250">
        <v>0</v>
      </c>
      <c r="V310" s="249">
        <v>351.65280000000001</v>
      </c>
      <c r="W310" s="249">
        <v>595.5</v>
      </c>
      <c r="X310" s="249">
        <v>1475.5</v>
      </c>
      <c r="Y310" s="251">
        <v>593</v>
      </c>
    </row>
    <row r="311" spans="1:25" x14ac:dyDescent="0.2">
      <c r="A311" s="248">
        <v>44329.75</v>
      </c>
      <c r="B311" s="249">
        <v>0</v>
      </c>
      <c r="C311" s="250">
        <v>0</v>
      </c>
      <c r="D311" s="250">
        <v>281.92</v>
      </c>
      <c r="E311" s="250">
        <v>75.542400000000001</v>
      </c>
      <c r="F311" s="250">
        <v>0</v>
      </c>
      <c r="G311" s="249">
        <v>0</v>
      </c>
      <c r="H311" s="250">
        <v>0</v>
      </c>
      <c r="I311" s="250">
        <v>397.5</v>
      </c>
      <c r="J311" s="250">
        <v>198</v>
      </c>
      <c r="K311" s="250">
        <v>0</v>
      </c>
      <c r="L311" s="249">
        <v>295</v>
      </c>
      <c r="M311" s="250">
        <v>387</v>
      </c>
      <c r="N311" s="250">
        <v>397.5</v>
      </c>
      <c r="O311" s="250">
        <v>198</v>
      </c>
      <c r="P311" s="250">
        <v>198</v>
      </c>
      <c r="Q311" s="249">
        <v>0</v>
      </c>
      <c r="R311" s="250">
        <v>0</v>
      </c>
      <c r="S311" s="250">
        <v>395</v>
      </c>
      <c r="T311" s="250">
        <v>198</v>
      </c>
      <c r="U311" s="250">
        <v>0</v>
      </c>
      <c r="V311" s="249">
        <v>357.4624</v>
      </c>
      <c r="W311" s="249">
        <v>595.5</v>
      </c>
      <c r="X311" s="249">
        <v>1475.5</v>
      </c>
      <c r="Y311" s="251">
        <v>593</v>
      </c>
    </row>
    <row r="312" spans="1:25" x14ac:dyDescent="0.2">
      <c r="A312" s="248">
        <v>44329.791666666664</v>
      </c>
      <c r="B312" s="249">
        <v>0</v>
      </c>
      <c r="C312" s="250">
        <v>0</v>
      </c>
      <c r="D312" s="250">
        <v>271.77600000000001</v>
      </c>
      <c r="E312" s="250">
        <v>75.417599999999993</v>
      </c>
      <c r="F312" s="250">
        <v>0</v>
      </c>
      <c r="G312" s="249">
        <v>0</v>
      </c>
      <c r="H312" s="250">
        <v>0</v>
      </c>
      <c r="I312" s="250">
        <v>397.5</v>
      </c>
      <c r="J312" s="250">
        <v>198</v>
      </c>
      <c r="K312" s="250">
        <v>0</v>
      </c>
      <c r="L312" s="249">
        <v>295</v>
      </c>
      <c r="M312" s="250">
        <v>387</v>
      </c>
      <c r="N312" s="250">
        <v>397.5</v>
      </c>
      <c r="O312" s="250">
        <v>198</v>
      </c>
      <c r="P312" s="250">
        <v>198</v>
      </c>
      <c r="Q312" s="249">
        <v>0</v>
      </c>
      <c r="R312" s="250">
        <v>0</v>
      </c>
      <c r="S312" s="250">
        <v>395</v>
      </c>
      <c r="T312" s="250">
        <v>198</v>
      </c>
      <c r="U312" s="250">
        <v>0</v>
      </c>
      <c r="V312" s="249">
        <v>347.1936</v>
      </c>
      <c r="W312" s="249">
        <v>595.5</v>
      </c>
      <c r="X312" s="249">
        <v>1475.5</v>
      </c>
      <c r="Y312" s="251">
        <v>593</v>
      </c>
    </row>
    <row r="313" spans="1:25" x14ac:dyDescent="0.2">
      <c r="A313" s="248">
        <v>44329.833333333336</v>
      </c>
      <c r="B313" s="249">
        <v>0</v>
      </c>
      <c r="C313" s="250">
        <v>0</v>
      </c>
      <c r="D313" s="250">
        <v>249.536</v>
      </c>
      <c r="E313" s="250">
        <v>75.465599999999995</v>
      </c>
      <c r="F313" s="250">
        <v>0</v>
      </c>
      <c r="G313" s="249">
        <v>0</v>
      </c>
      <c r="H313" s="250">
        <v>0</v>
      </c>
      <c r="I313" s="250">
        <v>397.5</v>
      </c>
      <c r="J313" s="250">
        <v>198</v>
      </c>
      <c r="K313" s="250">
        <v>0</v>
      </c>
      <c r="L313" s="249">
        <v>295</v>
      </c>
      <c r="M313" s="250">
        <v>387</v>
      </c>
      <c r="N313" s="250">
        <v>397.5</v>
      </c>
      <c r="O313" s="250">
        <v>198</v>
      </c>
      <c r="P313" s="250">
        <v>198</v>
      </c>
      <c r="Q313" s="249">
        <v>0</v>
      </c>
      <c r="R313" s="250">
        <v>0</v>
      </c>
      <c r="S313" s="250">
        <v>395</v>
      </c>
      <c r="T313" s="250">
        <v>198</v>
      </c>
      <c r="U313" s="250">
        <v>0</v>
      </c>
      <c r="V313" s="249">
        <v>325.0016</v>
      </c>
      <c r="W313" s="249">
        <v>595.5</v>
      </c>
      <c r="X313" s="249">
        <v>1475.5</v>
      </c>
      <c r="Y313" s="251">
        <v>593</v>
      </c>
    </row>
    <row r="314" spans="1:25" x14ac:dyDescent="0.2">
      <c r="A314" s="248">
        <v>44329.875</v>
      </c>
      <c r="B314" s="249">
        <v>0</v>
      </c>
      <c r="C314" s="250">
        <v>0</v>
      </c>
      <c r="D314" s="250">
        <v>235.36</v>
      </c>
      <c r="E314" s="250">
        <v>75.268799999999999</v>
      </c>
      <c r="F314" s="250">
        <v>0</v>
      </c>
      <c r="G314" s="249">
        <v>0</v>
      </c>
      <c r="H314" s="250">
        <v>0</v>
      </c>
      <c r="I314" s="250">
        <v>397.5</v>
      </c>
      <c r="J314" s="250">
        <v>198</v>
      </c>
      <c r="K314" s="250">
        <v>0</v>
      </c>
      <c r="L314" s="249">
        <v>295</v>
      </c>
      <c r="M314" s="250">
        <v>387</v>
      </c>
      <c r="N314" s="250">
        <v>397.5</v>
      </c>
      <c r="O314" s="250">
        <v>198</v>
      </c>
      <c r="P314" s="250">
        <v>198</v>
      </c>
      <c r="Q314" s="249">
        <v>0</v>
      </c>
      <c r="R314" s="250">
        <v>0</v>
      </c>
      <c r="S314" s="250">
        <v>395</v>
      </c>
      <c r="T314" s="250">
        <v>198</v>
      </c>
      <c r="U314" s="250">
        <v>0</v>
      </c>
      <c r="V314" s="249">
        <v>310.62880000000001</v>
      </c>
      <c r="W314" s="249">
        <v>595.5</v>
      </c>
      <c r="X314" s="249">
        <v>1475.5</v>
      </c>
      <c r="Y314" s="251">
        <v>593</v>
      </c>
    </row>
    <row r="315" spans="1:25" x14ac:dyDescent="0.2">
      <c r="A315" s="248">
        <v>44329.916666666664</v>
      </c>
      <c r="B315" s="249">
        <v>0</v>
      </c>
      <c r="C315" s="250">
        <v>0</v>
      </c>
      <c r="D315" s="250">
        <v>245.40799999999999</v>
      </c>
      <c r="E315" s="250">
        <v>75.239999999999995</v>
      </c>
      <c r="F315" s="250">
        <v>0</v>
      </c>
      <c r="G315" s="249">
        <v>0</v>
      </c>
      <c r="H315" s="250">
        <v>0</v>
      </c>
      <c r="I315" s="250">
        <v>397.5</v>
      </c>
      <c r="J315" s="250">
        <v>198</v>
      </c>
      <c r="K315" s="250">
        <v>0</v>
      </c>
      <c r="L315" s="249">
        <v>295</v>
      </c>
      <c r="M315" s="250">
        <v>387</v>
      </c>
      <c r="N315" s="250">
        <v>397.5</v>
      </c>
      <c r="O315" s="250">
        <v>198</v>
      </c>
      <c r="P315" s="250">
        <v>198</v>
      </c>
      <c r="Q315" s="249">
        <v>0</v>
      </c>
      <c r="R315" s="250">
        <v>0</v>
      </c>
      <c r="S315" s="250">
        <v>395</v>
      </c>
      <c r="T315" s="250">
        <v>198</v>
      </c>
      <c r="U315" s="250">
        <v>0</v>
      </c>
      <c r="V315" s="249">
        <v>320.64799999999997</v>
      </c>
      <c r="W315" s="249">
        <v>595.5</v>
      </c>
      <c r="X315" s="249">
        <v>1475.5</v>
      </c>
      <c r="Y315" s="251">
        <v>593</v>
      </c>
    </row>
    <row r="316" spans="1:25" x14ac:dyDescent="0.2">
      <c r="A316" s="248">
        <v>44329.958333333336</v>
      </c>
      <c r="B316" s="249">
        <v>0</v>
      </c>
      <c r="C316" s="250">
        <v>0</v>
      </c>
      <c r="D316" s="250">
        <v>209.792</v>
      </c>
      <c r="E316" s="250">
        <v>75.215999999999994</v>
      </c>
      <c r="F316" s="250">
        <v>0</v>
      </c>
      <c r="G316" s="249">
        <v>0</v>
      </c>
      <c r="H316" s="250">
        <v>0</v>
      </c>
      <c r="I316" s="250">
        <v>382.5</v>
      </c>
      <c r="J316" s="250">
        <v>198</v>
      </c>
      <c r="K316" s="250">
        <v>0</v>
      </c>
      <c r="L316" s="249">
        <v>295</v>
      </c>
      <c r="M316" s="250">
        <v>387</v>
      </c>
      <c r="N316" s="250">
        <v>397.5</v>
      </c>
      <c r="O316" s="250">
        <v>198</v>
      </c>
      <c r="P316" s="250">
        <v>198</v>
      </c>
      <c r="Q316" s="249">
        <v>0</v>
      </c>
      <c r="R316" s="250">
        <v>0</v>
      </c>
      <c r="S316" s="250">
        <v>380.5</v>
      </c>
      <c r="T316" s="250">
        <v>198</v>
      </c>
      <c r="U316" s="250">
        <v>0</v>
      </c>
      <c r="V316" s="249">
        <v>285.00799999999998</v>
      </c>
      <c r="W316" s="249">
        <v>580.5</v>
      </c>
      <c r="X316" s="249">
        <v>1475.5</v>
      </c>
      <c r="Y316" s="251">
        <v>578.5</v>
      </c>
    </row>
    <row r="317" spans="1:25" x14ac:dyDescent="0.2">
      <c r="A317" s="248">
        <v>44330</v>
      </c>
      <c r="B317" s="249">
        <v>0</v>
      </c>
      <c r="C317" s="250">
        <v>0</v>
      </c>
      <c r="D317" s="250">
        <v>204.96</v>
      </c>
      <c r="E317" s="250">
        <v>75.273600000000002</v>
      </c>
      <c r="F317" s="250">
        <v>0</v>
      </c>
      <c r="G317" s="249">
        <v>0</v>
      </c>
      <c r="H317" s="250">
        <v>0</v>
      </c>
      <c r="I317" s="250">
        <v>242</v>
      </c>
      <c r="J317" s="250">
        <v>198</v>
      </c>
      <c r="K317" s="250">
        <v>0</v>
      </c>
      <c r="L317" s="249">
        <v>295</v>
      </c>
      <c r="M317" s="250">
        <v>387</v>
      </c>
      <c r="N317" s="250">
        <v>397.5</v>
      </c>
      <c r="O317" s="250">
        <v>198</v>
      </c>
      <c r="P317" s="250">
        <v>198</v>
      </c>
      <c r="Q317" s="249">
        <v>0</v>
      </c>
      <c r="R317" s="250">
        <v>0</v>
      </c>
      <c r="S317" s="250">
        <v>241.5</v>
      </c>
      <c r="T317" s="250">
        <v>198</v>
      </c>
      <c r="U317" s="250">
        <v>0</v>
      </c>
      <c r="V317" s="249">
        <v>280.23360000000002</v>
      </c>
      <c r="W317" s="249">
        <v>440</v>
      </c>
      <c r="X317" s="249">
        <v>1475.5</v>
      </c>
      <c r="Y317" s="251">
        <v>439.5</v>
      </c>
    </row>
    <row r="318" spans="1:25" x14ac:dyDescent="0.2">
      <c r="A318" s="248">
        <v>44330.041666666664</v>
      </c>
      <c r="B318" s="249">
        <v>0</v>
      </c>
      <c r="C318" s="250">
        <v>0</v>
      </c>
      <c r="D318" s="250">
        <v>208.512</v>
      </c>
      <c r="E318" s="250">
        <v>75.009600000000006</v>
      </c>
      <c r="F318" s="250">
        <v>0</v>
      </c>
      <c r="G318" s="249">
        <v>0</v>
      </c>
      <c r="H318" s="250">
        <v>0</v>
      </c>
      <c r="I318" s="250">
        <v>365.5</v>
      </c>
      <c r="J318" s="250">
        <v>198</v>
      </c>
      <c r="K318" s="250">
        <v>0</v>
      </c>
      <c r="L318" s="249">
        <v>295</v>
      </c>
      <c r="M318" s="250">
        <v>387</v>
      </c>
      <c r="N318" s="250">
        <v>397.5</v>
      </c>
      <c r="O318" s="250">
        <v>198</v>
      </c>
      <c r="P318" s="250">
        <v>198</v>
      </c>
      <c r="Q318" s="249">
        <v>0</v>
      </c>
      <c r="R318" s="250">
        <v>0</v>
      </c>
      <c r="S318" s="250">
        <v>363.5</v>
      </c>
      <c r="T318" s="250">
        <v>198</v>
      </c>
      <c r="U318" s="250">
        <v>0</v>
      </c>
      <c r="V318" s="249">
        <v>283.52160000000003</v>
      </c>
      <c r="W318" s="249">
        <v>563.5</v>
      </c>
      <c r="X318" s="249">
        <v>1475.5</v>
      </c>
      <c r="Y318" s="251">
        <v>561.5</v>
      </c>
    </row>
    <row r="319" spans="1:25" x14ac:dyDescent="0.2">
      <c r="A319" s="248">
        <v>44330.083333333336</v>
      </c>
      <c r="B319" s="249">
        <v>0</v>
      </c>
      <c r="C319" s="250">
        <v>0</v>
      </c>
      <c r="D319" s="250">
        <v>204.99199999999999</v>
      </c>
      <c r="E319" s="250">
        <v>75.220799999999997</v>
      </c>
      <c r="F319" s="250">
        <v>0</v>
      </c>
      <c r="G319" s="249">
        <v>0</v>
      </c>
      <c r="H319" s="250">
        <v>0</v>
      </c>
      <c r="I319" s="250">
        <v>227.5</v>
      </c>
      <c r="J319" s="250">
        <v>198</v>
      </c>
      <c r="K319" s="250">
        <v>0</v>
      </c>
      <c r="L319" s="249">
        <v>295</v>
      </c>
      <c r="M319" s="250">
        <v>387</v>
      </c>
      <c r="N319" s="250">
        <v>397.5</v>
      </c>
      <c r="O319" s="250">
        <v>198</v>
      </c>
      <c r="P319" s="250">
        <v>198</v>
      </c>
      <c r="Q319" s="249">
        <v>0</v>
      </c>
      <c r="R319" s="250">
        <v>0</v>
      </c>
      <c r="S319" s="250">
        <v>227</v>
      </c>
      <c r="T319" s="250">
        <v>198</v>
      </c>
      <c r="U319" s="250">
        <v>0</v>
      </c>
      <c r="V319" s="249">
        <v>280.21280000000002</v>
      </c>
      <c r="W319" s="249">
        <v>425.5</v>
      </c>
      <c r="X319" s="249">
        <v>1475.5</v>
      </c>
      <c r="Y319" s="251">
        <v>425</v>
      </c>
    </row>
    <row r="320" spans="1:25" x14ac:dyDescent="0.2">
      <c r="A320" s="248">
        <v>44330.125</v>
      </c>
      <c r="B320" s="249">
        <v>0</v>
      </c>
      <c r="C320" s="250">
        <v>0</v>
      </c>
      <c r="D320" s="250">
        <v>204.73599999999999</v>
      </c>
      <c r="E320" s="250">
        <v>75.172799999999995</v>
      </c>
      <c r="F320" s="250">
        <v>0</v>
      </c>
      <c r="G320" s="249">
        <v>0</v>
      </c>
      <c r="H320" s="250">
        <v>0</v>
      </c>
      <c r="I320" s="250">
        <v>276.5</v>
      </c>
      <c r="J320" s="250">
        <v>198</v>
      </c>
      <c r="K320" s="250">
        <v>0</v>
      </c>
      <c r="L320" s="249">
        <v>295</v>
      </c>
      <c r="M320" s="250">
        <v>387</v>
      </c>
      <c r="N320" s="250">
        <v>397.5</v>
      </c>
      <c r="O320" s="250">
        <v>198</v>
      </c>
      <c r="P320" s="250">
        <v>198</v>
      </c>
      <c r="Q320" s="249">
        <v>0</v>
      </c>
      <c r="R320" s="250">
        <v>0</v>
      </c>
      <c r="S320" s="250">
        <v>276</v>
      </c>
      <c r="T320" s="250">
        <v>198</v>
      </c>
      <c r="U320" s="250">
        <v>0</v>
      </c>
      <c r="V320" s="249">
        <v>279.90879999999999</v>
      </c>
      <c r="W320" s="249">
        <v>474.5</v>
      </c>
      <c r="X320" s="249">
        <v>1475.5</v>
      </c>
      <c r="Y320" s="251">
        <v>474</v>
      </c>
    </row>
    <row r="321" spans="1:25" x14ac:dyDescent="0.2">
      <c r="A321" s="248">
        <v>44330.166666666664</v>
      </c>
      <c r="B321" s="249">
        <v>0</v>
      </c>
      <c r="C321" s="250">
        <v>0</v>
      </c>
      <c r="D321" s="250">
        <v>204.928</v>
      </c>
      <c r="E321" s="250">
        <v>75.139200000000002</v>
      </c>
      <c r="F321" s="250">
        <v>0</v>
      </c>
      <c r="G321" s="249">
        <v>0</v>
      </c>
      <c r="H321" s="250">
        <v>0</v>
      </c>
      <c r="I321" s="250">
        <v>265</v>
      </c>
      <c r="J321" s="250">
        <v>198</v>
      </c>
      <c r="K321" s="250">
        <v>0</v>
      </c>
      <c r="L321" s="249">
        <v>295</v>
      </c>
      <c r="M321" s="250">
        <v>387</v>
      </c>
      <c r="N321" s="250">
        <v>397.5</v>
      </c>
      <c r="O321" s="250">
        <v>198</v>
      </c>
      <c r="P321" s="250">
        <v>198</v>
      </c>
      <c r="Q321" s="249">
        <v>0</v>
      </c>
      <c r="R321" s="250">
        <v>0</v>
      </c>
      <c r="S321" s="250">
        <v>264</v>
      </c>
      <c r="T321" s="250">
        <v>198</v>
      </c>
      <c r="U321" s="250">
        <v>0</v>
      </c>
      <c r="V321" s="249">
        <v>280.06720000000001</v>
      </c>
      <c r="W321" s="249">
        <v>463</v>
      </c>
      <c r="X321" s="249">
        <v>1475.5</v>
      </c>
      <c r="Y321" s="251">
        <v>462</v>
      </c>
    </row>
    <row r="322" spans="1:25" x14ac:dyDescent="0.2">
      <c r="A322" s="248">
        <v>44330.208333333336</v>
      </c>
      <c r="B322" s="249">
        <v>0</v>
      </c>
      <c r="C322" s="250">
        <v>0</v>
      </c>
      <c r="D322" s="250">
        <v>204.99199999999999</v>
      </c>
      <c r="E322" s="250">
        <v>75.105599999999995</v>
      </c>
      <c r="F322" s="250">
        <v>0</v>
      </c>
      <c r="G322" s="249">
        <v>0</v>
      </c>
      <c r="H322" s="250">
        <v>0</v>
      </c>
      <c r="I322" s="250">
        <v>272</v>
      </c>
      <c r="J322" s="250">
        <v>198</v>
      </c>
      <c r="K322" s="250">
        <v>0</v>
      </c>
      <c r="L322" s="249">
        <v>295</v>
      </c>
      <c r="M322" s="250">
        <v>387</v>
      </c>
      <c r="N322" s="250">
        <v>397.5</v>
      </c>
      <c r="O322" s="250">
        <v>198</v>
      </c>
      <c r="P322" s="250">
        <v>198</v>
      </c>
      <c r="Q322" s="249">
        <v>0</v>
      </c>
      <c r="R322" s="250">
        <v>0</v>
      </c>
      <c r="S322" s="250">
        <v>271</v>
      </c>
      <c r="T322" s="250">
        <v>198</v>
      </c>
      <c r="U322" s="250">
        <v>0</v>
      </c>
      <c r="V322" s="249">
        <v>280.0976</v>
      </c>
      <c r="W322" s="249">
        <v>470</v>
      </c>
      <c r="X322" s="249">
        <v>1475.5</v>
      </c>
      <c r="Y322" s="251">
        <v>469</v>
      </c>
    </row>
    <row r="323" spans="1:25" x14ac:dyDescent="0.2">
      <c r="A323" s="248">
        <v>44330.25</v>
      </c>
      <c r="B323" s="249">
        <v>0</v>
      </c>
      <c r="C323" s="250">
        <v>0</v>
      </c>
      <c r="D323" s="250">
        <v>205.376</v>
      </c>
      <c r="E323" s="250">
        <v>75.206400000000002</v>
      </c>
      <c r="F323" s="250">
        <v>0</v>
      </c>
      <c r="G323" s="249">
        <v>0</v>
      </c>
      <c r="H323" s="250">
        <v>0</v>
      </c>
      <c r="I323" s="250">
        <v>317.5</v>
      </c>
      <c r="J323" s="250">
        <v>198</v>
      </c>
      <c r="K323" s="250">
        <v>0</v>
      </c>
      <c r="L323" s="249">
        <v>295</v>
      </c>
      <c r="M323" s="250">
        <v>387</v>
      </c>
      <c r="N323" s="250">
        <v>397.5</v>
      </c>
      <c r="O323" s="250">
        <v>198</v>
      </c>
      <c r="P323" s="250">
        <v>198</v>
      </c>
      <c r="Q323" s="249">
        <v>0</v>
      </c>
      <c r="R323" s="250">
        <v>0</v>
      </c>
      <c r="S323" s="250">
        <v>316</v>
      </c>
      <c r="T323" s="250">
        <v>198</v>
      </c>
      <c r="U323" s="250">
        <v>0</v>
      </c>
      <c r="V323" s="249">
        <v>280.58240000000001</v>
      </c>
      <c r="W323" s="249">
        <v>515.5</v>
      </c>
      <c r="X323" s="249">
        <v>1475.5</v>
      </c>
      <c r="Y323" s="251">
        <v>514</v>
      </c>
    </row>
    <row r="324" spans="1:25" x14ac:dyDescent="0.2">
      <c r="A324" s="248">
        <v>44330.291666666664</v>
      </c>
      <c r="B324" s="249">
        <v>0</v>
      </c>
      <c r="C324" s="250">
        <v>0</v>
      </c>
      <c r="D324" s="250">
        <v>208.096</v>
      </c>
      <c r="E324" s="250">
        <v>75.043199999999999</v>
      </c>
      <c r="F324" s="250">
        <v>0</v>
      </c>
      <c r="G324" s="249">
        <v>0</v>
      </c>
      <c r="H324" s="250">
        <v>0</v>
      </c>
      <c r="I324" s="250">
        <v>354</v>
      </c>
      <c r="J324" s="250">
        <v>198</v>
      </c>
      <c r="K324" s="250">
        <v>0</v>
      </c>
      <c r="L324" s="249">
        <v>295</v>
      </c>
      <c r="M324" s="250">
        <v>387</v>
      </c>
      <c r="N324" s="250">
        <v>397.5</v>
      </c>
      <c r="O324" s="250">
        <v>198</v>
      </c>
      <c r="P324" s="250">
        <v>198</v>
      </c>
      <c r="Q324" s="249">
        <v>0</v>
      </c>
      <c r="R324" s="250">
        <v>0</v>
      </c>
      <c r="S324" s="250">
        <v>352</v>
      </c>
      <c r="T324" s="250">
        <v>198</v>
      </c>
      <c r="U324" s="250">
        <v>0</v>
      </c>
      <c r="V324" s="249">
        <v>283.13920000000002</v>
      </c>
      <c r="W324" s="249">
        <v>552</v>
      </c>
      <c r="X324" s="249">
        <v>1475.5</v>
      </c>
      <c r="Y324" s="251">
        <v>550</v>
      </c>
    </row>
    <row r="325" spans="1:25" x14ac:dyDescent="0.2">
      <c r="A325" s="248">
        <v>44330.333333333336</v>
      </c>
      <c r="B325" s="249">
        <v>0</v>
      </c>
      <c r="C325" s="250">
        <v>0</v>
      </c>
      <c r="D325" s="250">
        <v>204.864</v>
      </c>
      <c r="E325" s="250">
        <v>75.144000000000005</v>
      </c>
      <c r="F325" s="250">
        <v>0</v>
      </c>
      <c r="G325" s="249">
        <v>0</v>
      </c>
      <c r="H325" s="250">
        <v>0</v>
      </c>
      <c r="I325" s="250">
        <v>306</v>
      </c>
      <c r="J325" s="250">
        <v>198</v>
      </c>
      <c r="K325" s="250">
        <v>0</v>
      </c>
      <c r="L325" s="249">
        <v>295</v>
      </c>
      <c r="M325" s="250">
        <v>387</v>
      </c>
      <c r="N325" s="250">
        <v>397.5</v>
      </c>
      <c r="O325" s="250">
        <v>198</v>
      </c>
      <c r="P325" s="250">
        <v>198</v>
      </c>
      <c r="Q325" s="249">
        <v>0</v>
      </c>
      <c r="R325" s="250">
        <v>0</v>
      </c>
      <c r="S325" s="250">
        <v>305</v>
      </c>
      <c r="T325" s="250">
        <v>198</v>
      </c>
      <c r="U325" s="250">
        <v>0</v>
      </c>
      <c r="V325" s="249">
        <v>280.00800000000004</v>
      </c>
      <c r="W325" s="249">
        <v>504</v>
      </c>
      <c r="X325" s="249">
        <v>1475.5</v>
      </c>
      <c r="Y325" s="251">
        <v>503</v>
      </c>
    </row>
    <row r="326" spans="1:25" x14ac:dyDescent="0.2">
      <c r="A326" s="248">
        <v>44330.375</v>
      </c>
      <c r="B326" s="249">
        <v>0</v>
      </c>
      <c r="C326" s="250">
        <v>0</v>
      </c>
      <c r="D326" s="250">
        <v>205.24799999999999</v>
      </c>
      <c r="E326" s="250">
        <v>75.1584</v>
      </c>
      <c r="F326" s="250">
        <v>0</v>
      </c>
      <c r="G326" s="249">
        <v>0</v>
      </c>
      <c r="H326" s="250">
        <v>0</v>
      </c>
      <c r="I326" s="250">
        <v>341.5</v>
      </c>
      <c r="J326" s="250">
        <v>198</v>
      </c>
      <c r="K326" s="250">
        <v>0</v>
      </c>
      <c r="L326" s="249">
        <v>295</v>
      </c>
      <c r="M326" s="250">
        <v>387</v>
      </c>
      <c r="N326" s="250">
        <v>397.5</v>
      </c>
      <c r="O326" s="250">
        <v>198</v>
      </c>
      <c r="P326" s="250">
        <v>198</v>
      </c>
      <c r="Q326" s="249">
        <v>0</v>
      </c>
      <c r="R326" s="250">
        <v>0</v>
      </c>
      <c r="S326" s="250">
        <v>340</v>
      </c>
      <c r="T326" s="250">
        <v>198</v>
      </c>
      <c r="U326" s="250">
        <v>0</v>
      </c>
      <c r="V326" s="249">
        <v>280.40639999999996</v>
      </c>
      <c r="W326" s="249">
        <v>539.5</v>
      </c>
      <c r="X326" s="249">
        <v>1475.5</v>
      </c>
      <c r="Y326" s="251">
        <v>538</v>
      </c>
    </row>
    <row r="327" spans="1:25" x14ac:dyDescent="0.2">
      <c r="A327" s="248">
        <v>44330.416666666664</v>
      </c>
      <c r="B327" s="249">
        <v>0</v>
      </c>
      <c r="C327" s="250">
        <v>0</v>
      </c>
      <c r="D327" s="250">
        <v>233.21600000000001</v>
      </c>
      <c r="E327" s="250">
        <v>83.731200000000001</v>
      </c>
      <c r="F327" s="250">
        <v>0</v>
      </c>
      <c r="G327" s="249">
        <v>0</v>
      </c>
      <c r="H327" s="250">
        <v>0</v>
      </c>
      <c r="I327" s="250">
        <v>397.5</v>
      </c>
      <c r="J327" s="250">
        <v>198</v>
      </c>
      <c r="K327" s="250">
        <v>0</v>
      </c>
      <c r="L327" s="249">
        <v>295</v>
      </c>
      <c r="M327" s="250">
        <v>387</v>
      </c>
      <c r="N327" s="250">
        <v>397.5</v>
      </c>
      <c r="O327" s="250">
        <v>198</v>
      </c>
      <c r="P327" s="250">
        <v>198</v>
      </c>
      <c r="Q327" s="249">
        <v>0</v>
      </c>
      <c r="R327" s="250">
        <v>0</v>
      </c>
      <c r="S327" s="250">
        <v>395</v>
      </c>
      <c r="T327" s="250">
        <v>198</v>
      </c>
      <c r="U327" s="250">
        <v>0</v>
      </c>
      <c r="V327" s="249">
        <v>316.94720000000001</v>
      </c>
      <c r="W327" s="249">
        <v>595.5</v>
      </c>
      <c r="X327" s="249">
        <v>1475.5</v>
      </c>
      <c r="Y327" s="251">
        <v>593</v>
      </c>
    </row>
    <row r="328" spans="1:25" x14ac:dyDescent="0.2">
      <c r="A328" s="248">
        <v>44330.458333333336</v>
      </c>
      <c r="B328" s="249">
        <v>0</v>
      </c>
      <c r="C328" s="250">
        <v>0</v>
      </c>
      <c r="D328" s="250">
        <v>256.35199999999998</v>
      </c>
      <c r="E328" s="250">
        <v>89.788799999999995</v>
      </c>
      <c r="F328" s="250">
        <v>0</v>
      </c>
      <c r="G328" s="249">
        <v>0</v>
      </c>
      <c r="H328" s="250">
        <v>0</v>
      </c>
      <c r="I328" s="250">
        <v>397.5</v>
      </c>
      <c r="J328" s="250">
        <v>198</v>
      </c>
      <c r="K328" s="250">
        <v>0</v>
      </c>
      <c r="L328" s="249">
        <v>295</v>
      </c>
      <c r="M328" s="250">
        <v>387</v>
      </c>
      <c r="N328" s="250">
        <v>397.5</v>
      </c>
      <c r="O328" s="250">
        <v>198</v>
      </c>
      <c r="P328" s="250">
        <v>198</v>
      </c>
      <c r="Q328" s="249">
        <v>0</v>
      </c>
      <c r="R328" s="250">
        <v>0</v>
      </c>
      <c r="S328" s="250">
        <v>395</v>
      </c>
      <c r="T328" s="250">
        <v>198</v>
      </c>
      <c r="U328" s="250">
        <v>0</v>
      </c>
      <c r="V328" s="249">
        <v>346.14079999999996</v>
      </c>
      <c r="W328" s="249">
        <v>595.5</v>
      </c>
      <c r="X328" s="249">
        <v>1475.5</v>
      </c>
      <c r="Y328" s="251">
        <v>593</v>
      </c>
    </row>
    <row r="329" spans="1:25" x14ac:dyDescent="0.2">
      <c r="A329" s="248">
        <v>44330.5</v>
      </c>
      <c r="B329" s="249">
        <v>0</v>
      </c>
      <c r="C329" s="250">
        <v>0</v>
      </c>
      <c r="D329" s="250">
        <v>292.096</v>
      </c>
      <c r="E329" s="250">
        <v>101.928</v>
      </c>
      <c r="F329" s="250">
        <v>0</v>
      </c>
      <c r="G329" s="249">
        <v>0</v>
      </c>
      <c r="H329" s="250">
        <v>0</v>
      </c>
      <c r="I329" s="250">
        <v>397.5</v>
      </c>
      <c r="J329" s="250">
        <v>198</v>
      </c>
      <c r="K329" s="250">
        <v>0</v>
      </c>
      <c r="L329" s="249">
        <v>295</v>
      </c>
      <c r="M329" s="250">
        <v>387</v>
      </c>
      <c r="N329" s="250">
        <v>397.5</v>
      </c>
      <c r="O329" s="250">
        <v>198</v>
      </c>
      <c r="P329" s="250">
        <v>198</v>
      </c>
      <c r="Q329" s="249">
        <v>0</v>
      </c>
      <c r="R329" s="250">
        <v>0</v>
      </c>
      <c r="S329" s="250">
        <v>395</v>
      </c>
      <c r="T329" s="250">
        <v>198</v>
      </c>
      <c r="U329" s="250">
        <v>0</v>
      </c>
      <c r="V329" s="249">
        <v>394.024</v>
      </c>
      <c r="W329" s="249">
        <v>595.5</v>
      </c>
      <c r="X329" s="249">
        <v>1475.5</v>
      </c>
      <c r="Y329" s="251">
        <v>593</v>
      </c>
    </row>
    <row r="330" spans="1:25" x14ac:dyDescent="0.2">
      <c r="A330" s="248">
        <v>44330.541666666664</v>
      </c>
      <c r="B330" s="249">
        <v>0</v>
      </c>
      <c r="C330" s="250">
        <v>0</v>
      </c>
      <c r="D330" s="250">
        <v>330.4</v>
      </c>
      <c r="E330" s="250">
        <v>125.904</v>
      </c>
      <c r="F330" s="250">
        <v>0</v>
      </c>
      <c r="G330" s="249">
        <v>0</v>
      </c>
      <c r="H330" s="250">
        <v>0</v>
      </c>
      <c r="I330" s="250">
        <v>397.5</v>
      </c>
      <c r="J330" s="250">
        <v>198</v>
      </c>
      <c r="K330" s="250">
        <v>0</v>
      </c>
      <c r="L330" s="249">
        <v>295</v>
      </c>
      <c r="M330" s="250">
        <v>387</v>
      </c>
      <c r="N330" s="250">
        <v>397.5</v>
      </c>
      <c r="O330" s="250">
        <v>198</v>
      </c>
      <c r="P330" s="250">
        <v>198</v>
      </c>
      <c r="Q330" s="249">
        <v>0</v>
      </c>
      <c r="R330" s="250">
        <v>0</v>
      </c>
      <c r="S330" s="250">
        <v>395</v>
      </c>
      <c r="T330" s="250">
        <v>198</v>
      </c>
      <c r="U330" s="250">
        <v>0</v>
      </c>
      <c r="V330" s="249">
        <v>456.30399999999997</v>
      </c>
      <c r="W330" s="249">
        <v>595.5</v>
      </c>
      <c r="X330" s="249">
        <v>1475.5</v>
      </c>
      <c r="Y330" s="251">
        <v>593</v>
      </c>
    </row>
    <row r="331" spans="1:25" x14ac:dyDescent="0.2">
      <c r="A331" s="248">
        <v>44330.583333333336</v>
      </c>
      <c r="B331" s="249">
        <v>0</v>
      </c>
      <c r="C331" s="250">
        <v>0</v>
      </c>
      <c r="D331" s="250">
        <v>350.84800000000001</v>
      </c>
      <c r="E331" s="250">
        <v>118.5552</v>
      </c>
      <c r="F331" s="250">
        <v>0</v>
      </c>
      <c r="G331" s="249">
        <v>0</v>
      </c>
      <c r="H331" s="250">
        <v>0</v>
      </c>
      <c r="I331" s="250">
        <v>397.5</v>
      </c>
      <c r="J331" s="250">
        <v>198</v>
      </c>
      <c r="K331" s="250">
        <v>0</v>
      </c>
      <c r="L331" s="249">
        <v>295</v>
      </c>
      <c r="M331" s="250">
        <v>387</v>
      </c>
      <c r="N331" s="250">
        <v>397.5</v>
      </c>
      <c r="O331" s="250">
        <v>198</v>
      </c>
      <c r="P331" s="250">
        <v>198</v>
      </c>
      <c r="Q331" s="249">
        <v>0</v>
      </c>
      <c r="R331" s="250">
        <v>0</v>
      </c>
      <c r="S331" s="250">
        <v>395</v>
      </c>
      <c r="T331" s="250">
        <v>198</v>
      </c>
      <c r="U331" s="250">
        <v>0</v>
      </c>
      <c r="V331" s="249">
        <v>469.40320000000003</v>
      </c>
      <c r="W331" s="249">
        <v>595.5</v>
      </c>
      <c r="X331" s="249">
        <v>1475.5</v>
      </c>
      <c r="Y331" s="251">
        <v>593</v>
      </c>
    </row>
    <row r="332" spans="1:25" x14ac:dyDescent="0.2">
      <c r="A332" s="248">
        <v>44330.625</v>
      </c>
      <c r="B332" s="249">
        <v>0</v>
      </c>
      <c r="C332" s="250">
        <v>0</v>
      </c>
      <c r="D332" s="250">
        <v>329.50400000000002</v>
      </c>
      <c r="E332" s="250">
        <v>100.2576</v>
      </c>
      <c r="F332" s="250">
        <v>0</v>
      </c>
      <c r="G332" s="249">
        <v>0</v>
      </c>
      <c r="H332" s="250">
        <v>0</v>
      </c>
      <c r="I332" s="250">
        <v>397.5</v>
      </c>
      <c r="J332" s="250">
        <v>198</v>
      </c>
      <c r="K332" s="250">
        <v>0</v>
      </c>
      <c r="L332" s="249">
        <v>295</v>
      </c>
      <c r="M332" s="250">
        <v>387</v>
      </c>
      <c r="N332" s="250">
        <v>397.5</v>
      </c>
      <c r="O332" s="250">
        <v>198</v>
      </c>
      <c r="P332" s="250">
        <v>198</v>
      </c>
      <c r="Q332" s="249">
        <v>0</v>
      </c>
      <c r="R332" s="250">
        <v>0</v>
      </c>
      <c r="S332" s="250">
        <v>395</v>
      </c>
      <c r="T332" s="250">
        <v>198</v>
      </c>
      <c r="U332" s="250">
        <v>0</v>
      </c>
      <c r="V332" s="249">
        <v>429.76160000000004</v>
      </c>
      <c r="W332" s="249">
        <v>595.5</v>
      </c>
      <c r="X332" s="249">
        <v>1475.5</v>
      </c>
      <c r="Y332" s="251">
        <v>593</v>
      </c>
    </row>
    <row r="333" spans="1:25" x14ac:dyDescent="0.2">
      <c r="A333" s="248">
        <v>44330.666666666664</v>
      </c>
      <c r="B333" s="249">
        <v>0</v>
      </c>
      <c r="C333" s="250">
        <v>0</v>
      </c>
      <c r="D333" s="250">
        <v>301.72800000000001</v>
      </c>
      <c r="E333" s="250">
        <v>78.921599999999998</v>
      </c>
      <c r="F333" s="250">
        <v>0</v>
      </c>
      <c r="G333" s="249">
        <v>0</v>
      </c>
      <c r="H333" s="250">
        <v>0</v>
      </c>
      <c r="I333" s="250">
        <v>397.5</v>
      </c>
      <c r="J333" s="250">
        <v>198</v>
      </c>
      <c r="K333" s="250">
        <v>0</v>
      </c>
      <c r="L333" s="249">
        <v>295</v>
      </c>
      <c r="M333" s="250">
        <v>387</v>
      </c>
      <c r="N333" s="250">
        <v>397.5</v>
      </c>
      <c r="O333" s="250">
        <v>198</v>
      </c>
      <c r="P333" s="250">
        <v>198</v>
      </c>
      <c r="Q333" s="249">
        <v>0</v>
      </c>
      <c r="R333" s="250">
        <v>0</v>
      </c>
      <c r="S333" s="250">
        <v>395</v>
      </c>
      <c r="T333" s="250">
        <v>198</v>
      </c>
      <c r="U333" s="250">
        <v>0</v>
      </c>
      <c r="V333" s="249">
        <v>380.64960000000002</v>
      </c>
      <c r="W333" s="249">
        <v>595.5</v>
      </c>
      <c r="X333" s="249">
        <v>1475.5</v>
      </c>
      <c r="Y333" s="251">
        <v>593</v>
      </c>
    </row>
    <row r="334" spans="1:25" x14ac:dyDescent="0.2">
      <c r="A334" s="248">
        <v>44330.708333333336</v>
      </c>
      <c r="B334" s="249">
        <v>0</v>
      </c>
      <c r="C334" s="250">
        <v>0</v>
      </c>
      <c r="D334" s="250">
        <v>282.84800000000001</v>
      </c>
      <c r="E334" s="250">
        <v>76.828800000000001</v>
      </c>
      <c r="F334" s="250">
        <v>0</v>
      </c>
      <c r="G334" s="249">
        <v>0</v>
      </c>
      <c r="H334" s="250">
        <v>0</v>
      </c>
      <c r="I334" s="250">
        <v>397.5</v>
      </c>
      <c r="J334" s="250">
        <v>198</v>
      </c>
      <c r="K334" s="250">
        <v>0</v>
      </c>
      <c r="L334" s="249">
        <v>295</v>
      </c>
      <c r="M334" s="250">
        <v>387</v>
      </c>
      <c r="N334" s="250">
        <v>397.5</v>
      </c>
      <c r="O334" s="250">
        <v>198</v>
      </c>
      <c r="P334" s="250">
        <v>198</v>
      </c>
      <c r="Q334" s="249">
        <v>0</v>
      </c>
      <c r="R334" s="250">
        <v>0</v>
      </c>
      <c r="S334" s="250">
        <v>395</v>
      </c>
      <c r="T334" s="250">
        <v>198</v>
      </c>
      <c r="U334" s="250">
        <v>0</v>
      </c>
      <c r="V334" s="249">
        <v>359.67680000000001</v>
      </c>
      <c r="W334" s="249">
        <v>595.5</v>
      </c>
      <c r="X334" s="249">
        <v>1475.5</v>
      </c>
      <c r="Y334" s="251">
        <v>593</v>
      </c>
    </row>
    <row r="335" spans="1:25" x14ac:dyDescent="0.2">
      <c r="A335" s="248">
        <v>44330.75</v>
      </c>
      <c r="B335" s="249">
        <v>0</v>
      </c>
      <c r="C335" s="250">
        <v>0</v>
      </c>
      <c r="D335" s="250">
        <v>256.73599999999999</v>
      </c>
      <c r="E335" s="250">
        <v>76.099199999999996</v>
      </c>
      <c r="F335" s="250">
        <v>0</v>
      </c>
      <c r="G335" s="249">
        <v>0</v>
      </c>
      <c r="H335" s="250">
        <v>0</v>
      </c>
      <c r="I335" s="250">
        <v>397.5</v>
      </c>
      <c r="J335" s="250">
        <v>198</v>
      </c>
      <c r="K335" s="250">
        <v>0</v>
      </c>
      <c r="L335" s="249">
        <v>295</v>
      </c>
      <c r="M335" s="250">
        <v>387</v>
      </c>
      <c r="N335" s="250">
        <v>397.5</v>
      </c>
      <c r="O335" s="250">
        <v>198</v>
      </c>
      <c r="P335" s="250">
        <v>198</v>
      </c>
      <c r="Q335" s="249">
        <v>0</v>
      </c>
      <c r="R335" s="250">
        <v>0</v>
      </c>
      <c r="S335" s="250">
        <v>395</v>
      </c>
      <c r="T335" s="250">
        <v>198</v>
      </c>
      <c r="U335" s="250">
        <v>0</v>
      </c>
      <c r="V335" s="249">
        <v>332.83519999999999</v>
      </c>
      <c r="W335" s="249">
        <v>595.5</v>
      </c>
      <c r="X335" s="249">
        <v>1475.5</v>
      </c>
      <c r="Y335" s="251">
        <v>593</v>
      </c>
    </row>
    <row r="336" spans="1:25" x14ac:dyDescent="0.2">
      <c r="A336" s="248">
        <v>44330.791666666664</v>
      </c>
      <c r="B336" s="249">
        <v>0</v>
      </c>
      <c r="C336" s="250">
        <v>0</v>
      </c>
      <c r="D336" s="250">
        <v>241.024</v>
      </c>
      <c r="E336" s="250">
        <v>75.129599999999996</v>
      </c>
      <c r="F336" s="250">
        <v>0</v>
      </c>
      <c r="G336" s="249">
        <v>0</v>
      </c>
      <c r="H336" s="250">
        <v>0</v>
      </c>
      <c r="I336" s="250">
        <v>397.5</v>
      </c>
      <c r="J336" s="250">
        <v>198</v>
      </c>
      <c r="K336" s="250">
        <v>0</v>
      </c>
      <c r="L336" s="249">
        <v>295</v>
      </c>
      <c r="M336" s="250">
        <v>387</v>
      </c>
      <c r="N336" s="250">
        <v>397.5</v>
      </c>
      <c r="O336" s="250">
        <v>198</v>
      </c>
      <c r="P336" s="250">
        <v>198</v>
      </c>
      <c r="Q336" s="249">
        <v>0</v>
      </c>
      <c r="R336" s="250">
        <v>0</v>
      </c>
      <c r="S336" s="250">
        <v>395</v>
      </c>
      <c r="T336" s="250">
        <v>198</v>
      </c>
      <c r="U336" s="250">
        <v>0</v>
      </c>
      <c r="V336" s="249">
        <v>316.15359999999998</v>
      </c>
      <c r="W336" s="249">
        <v>595.5</v>
      </c>
      <c r="X336" s="249">
        <v>1475.5</v>
      </c>
      <c r="Y336" s="251">
        <v>593</v>
      </c>
    </row>
    <row r="337" spans="1:25" x14ac:dyDescent="0.2">
      <c r="A337" s="248">
        <v>44330.833333333336</v>
      </c>
      <c r="B337" s="249">
        <v>0</v>
      </c>
      <c r="C337" s="250">
        <v>0</v>
      </c>
      <c r="D337" s="250">
        <v>227.96799999999999</v>
      </c>
      <c r="E337" s="250">
        <v>75.393600000000006</v>
      </c>
      <c r="F337" s="250">
        <v>0</v>
      </c>
      <c r="G337" s="249">
        <v>0</v>
      </c>
      <c r="H337" s="250">
        <v>0</v>
      </c>
      <c r="I337" s="250">
        <v>397.5</v>
      </c>
      <c r="J337" s="250">
        <v>198</v>
      </c>
      <c r="K337" s="250">
        <v>0</v>
      </c>
      <c r="L337" s="249">
        <v>295</v>
      </c>
      <c r="M337" s="250">
        <v>387</v>
      </c>
      <c r="N337" s="250">
        <v>397.5</v>
      </c>
      <c r="O337" s="250">
        <v>198</v>
      </c>
      <c r="P337" s="250">
        <v>198</v>
      </c>
      <c r="Q337" s="249">
        <v>0</v>
      </c>
      <c r="R337" s="250">
        <v>0</v>
      </c>
      <c r="S337" s="250">
        <v>395</v>
      </c>
      <c r="T337" s="250">
        <v>198</v>
      </c>
      <c r="U337" s="250">
        <v>0</v>
      </c>
      <c r="V337" s="249">
        <v>303.36160000000001</v>
      </c>
      <c r="W337" s="249">
        <v>595.5</v>
      </c>
      <c r="X337" s="249">
        <v>1475.5</v>
      </c>
      <c r="Y337" s="251">
        <v>593</v>
      </c>
    </row>
    <row r="338" spans="1:25" x14ac:dyDescent="0.2">
      <c r="A338" s="248">
        <v>44330.875</v>
      </c>
      <c r="B338" s="249">
        <v>0</v>
      </c>
      <c r="C338" s="250">
        <v>0</v>
      </c>
      <c r="D338" s="250">
        <v>228.57599999999999</v>
      </c>
      <c r="E338" s="250">
        <v>75.326400000000007</v>
      </c>
      <c r="F338" s="250">
        <v>0</v>
      </c>
      <c r="G338" s="249">
        <v>0</v>
      </c>
      <c r="H338" s="250">
        <v>0</v>
      </c>
      <c r="I338" s="250">
        <v>397.5</v>
      </c>
      <c r="J338" s="250">
        <v>198</v>
      </c>
      <c r="K338" s="250">
        <v>0</v>
      </c>
      <c r="L338" s="249">
        <v>295</v>
      </c>
      <c r="M338" s="250">
        <v>387</v>
      </c>
      <c r="N338" s="250">
        <v>397.5</v>
      </c>
      <c r="O338" s="250">
        <v>198</v>
      </c>
      <c r="P338" s="250">
        <v>198</v>
      </c>
      <c r="Q338" s="249">
        <v>0</v>
      </c>
      <c r="R338" s="250">
        <v>0</v>
      </c>
      <c r="S338" s="250">
        <v>395</v>
      </c>
      <c r="T338" s="250">
        <v>198</v>
      </c>
      <c r="U338" s="250">
        <v>0</v>
      </c>
      <c r="V338" s="249">
        <v>303.9024</v>
      </c>
      <c r="W338" s="249">
        <v>595.5</v>
      </c>
      <c r="X338" s="249">
        <v>1475.5</v>
      </c>
      <c r="Y338" s="251">
        <v>593</v>
      </c>
    </row>
    <row r="339" spans="1:25" x14ac:dyDescent="0.2">
      <c r="A339" s="248">
        <v>44330.916666666664</v>
      </c>
      <c r="B339" s="249">
        <v>0</v>
      </c>
      <c r="C339" s="250">
        <v>0</v>
      </c>
      <c r="D339" s="250">
        <v>230.78399999999999</v>
      </c>
      <c r="E339" s="250">
        <v>88.343999999999994</v>
      </c>
      <c r="F339" s="250">
        <v>0</v>
      </c>
      <c r="G339" s="249">
        <v>0</v>
      </c>
      <c r="H339" s="250">
        <v>0</v>
      </c>
      <c r="I339" s="250">
        <v>397.5</v>
      </c>
      <c r="J339" s="250">
        <v>198</v>
      </c>
      <c r="K339" s="250">
        <v>0</v>
      </c>
      <c r="L339" s="249">
        <v>295</v>
      </c>
      <c r="M339" s="250">
        <v>387</v>
      </c>
      <c r="N339" s="250">
        <v>397.5</v>
      </c>
      <c r="O339" s="250">
        <v>198</v>
      </c>
      <c r="P339" s="250">
        <v>198</v>
      </c>
      <c r="Q339" s="249">
        <v>0</v>
      </c>
      <c r="R339" s="250">
        <v>0</v>
      </c>
      <c r="S339" s="250">
        <v>395</v>
      </c>
      <c r="T339" s="250">
        <v>198</v>
      </c>
      <c r="U339" s="250">
        <v>0</v>
      </c>
      <c r="V339" s="249">
        <v>319.12799999999999</v>
      </c>
      <c r="W339" s="249">
        <v>595.5</v>
      </c>
      <c r="X339" s="249">
        <v>1475.5</v>
      </c>
      <c r="Y339" s="251">
        <v>593</v>
      </c>
    </row>
    <row r="340" spans="1:25" x14ac:dyDescent="0.2">
      <c r="A340" s="248">
        <v>44330.958333333336</v>
      </c>
      <c r="B340" s="249">
        <v>0</v>
      </c>
      <c r="C340" s="250">
        <v>0</v>
      </c>
      <c r="D340" s="250">
        <v>216.44800000000001</v>
      </c>
      <c r="E340" s="250">
        <v>85.046400000000006</v>
      </c>
      <c r="F340" s="250">
        <v>0</v>
      </c>
      <c r="G340" s="249">
        <v>0</v>
      </c>
      <c r="H340" s="250">
        <v>0</v>
      </c>
      <c r="I340" s="250">
        <v>371.5</v>
      </c>
      <c r="J340" s="250">
        <v>198</v>
      </c>
      <c r="K340" s="250">
        <v>0</v>
      </c>
      <c r="L340" s="249">
        <v>295</v>
      </c>
      <c r="M340" s="250">
        <v>387</v>
      </c>
      <c r="N340" s="250">
        <v>397.5</v>
      </c>
      <c r="O340" s="250">
        <v>198</v>
      </c>
      <c r="P340" s="250">
        <v>198</v>
      </c>
      <c r="Q340" s="249">
        <v>0</v>
      </c>
      <c r="R340" s="250">
        <v>0</v>
      </c>
      <c r="S340" s="250">
        <v>369.5</v>
      </c>
      <c r="T340" s="250">
        <v>198</v>
      </c>
      <c r="U340" s="250">
        <v>0</v>
      </c>
      <c r="V340" s="249">
        <v>301.49440000000004</v>
      </c>
      <c r="W340" s="249">
        <v>569.5</v>
      </c>
      <c r="X340" s="249">
        <v>1475.5</v>
      </c>
      <c r="Y340" s="251">
        <v>567.5</v>
      </c>
    </row>
    <row r="341" spans="1:25" x14ac:dyDescent="0.2">
      <c r="A341" s="248">
        <v>44331</v>
      </c>
      <c r="B341" s="249">
        <v>0</v>
      </c>
      <c r="C341" s="250">
        <v>0</v>
      </c>
      <c r="D341" s="250">
        <v>210.49600000000001</v>
      </c>
      <c r="E341" s="250">
        <v>76.252799999999993</v>
      </c>
      <c r="F341" s="250">
        <v>0</v>
      </c>
      <c r="G341" s="249">
        <v>0</v>
      </c>
      <c r="H341" s="250">
        <v>0</v>
      </c>
      <c r="I341" s="250">
        <v>376</v>
      </c>
      <c r="J341" s="250">
        <v>198</v>
      </c>
      <c r="K341" s="250">
        <v>0</v>
      </c>
      <c r="L341" s="249">
        <v>295</v>
      </c>
      <c r="M341" s="250">
        <v>387</v>
      </c>
      <c r="N341" s="250">
        <v>397.5</v>
      </c>
      <c r="O341" s="250">
        <v>198</v>
      </c>
      <c r="P341" s="250">
        <v>198</v>
      </c>
      <c r="Q341" s="249">
        <v>0</v>
      </c>
      <c r="R341" s="250">
        <v>0</v>
      </c>
      <c r="S341" s="250">
        <v>373.5</v>
      </c>
      <c r="T341" s="250">
        <v>198</v>
      </c>
      <c r="U341" s="250">
        <v>0</v>
      </c>
      <c r="V341" s="249">
        <v>286.74880000000002</v>
      </c>
      <c r="W341" s="249">
        <v>574</v>
      </c>
      <c r="X341" s="249">
        <v>1475.5</v>
      </c>
      <c r="Y341" s="251">
        <v>571.5</v>
      </c>
    </row>
    <row r="342" spans="1:25" x14ac:dyDescent="0.2">
      <c r="A342" s="248">
        <v>44331.041666666664</v>
      </c>
      <c r="B342" s="249">
        <v>0</v>
      </c>
      <c r="C342" s="250">
        <v>0</v>
      </c>
      <c r="D342" s="250">
        <v>206.91200000000001</v>
      </c>
      <c r="E342" s="250">
        <v>75.691199999999995</v>
      </c>
      <c r="F342" s="250">
        <v>0</v>
      </c>
      <c r="G342" s="249">
        <v>0</v>
      </c>
      <c r="H342" s="250">
        <v>0</v>
      </c>
      <c r="I342" s="250">
        <v>349.5</v>
      </c>
      <c r="J342" s="250">
        <v>198</v>
      </c>
      <c r="K342" s="250">
        <v>0</v>
      </c>
      <c r="L342" s="249">
        <v>295</v>
      </c>
      <c r="M342" s="250">
        <v>387</v>
      </c>
      <c r="N342" s="250">
        <v>397.5</v>
      </c>
      <c r="O342" s="250">
        <v>198</v>
      </c>
      <c r="P342" s="250">
        <v>198</v>
      </c>
      <c r="Q342" s="249">
        <v>0</v>
      </c>
      <c r="R342" s="250">
        <v>0</v>
      </c>
      <c r="S342" s="250">
        <v>347.5</v>
      </c>
      <c r="T342" s="250">
        <v>198</v>
      </c>
      <c r="U342" s="250">
        <v>0</v>
      </c>
      <c r="V342" s="249">
        <v>282.60320000000002</v>
      </c>
      <c r="W342" s="249">
        <v>547.5</v>
      </c>
      <c r="X342" s="249">
        <v>1475.5</v>
      </c>
      <c r="Y342" s="251">
        <v>545.5</v>
      </c>
    </row>
    <row r="343" spans="1:25" x14ac:dyDescent="0.2">
      <c r="A343" s="248">
        <v>44331.083333333336</v>
      </c>
      <c r="B343" s="249">
        <v>0</v>
      </c>
      <c r="C343" s="250">
        <v>0</v>
      </c>
      <c r="D343" s="250">
        <v>215.52</v>
      </c>
      <c r="E343" s="250">
        <v>75.744</v>
      </c>
      <c r="F343" s="250">
        <v>0</v>
      </c>
      <c r="G343" s="249">
        <v>0</v>
      </c>
      <c r="H343" s="250">
        <v>0</v>
      </c>
      <c r="I343" s="250">
        <v>397.5</v>
      </c>
      <c r="J343" s="250">
        <v>198</v>
      </c>
      <c r="K343" s="250">
        <v>0</v>
      </c>
      <c r="L343" s="249">
        <v>295</v>
      </c>
      <c r="M343" s="250">
        <v>387</v>
      </c>
      <c r="N343" s="250">
        <v>397.5</v>
      </c>
      <c r="O343" s="250">
        <v>198</v>
      </c>
      <c r="P343" s="250">
        <v>198</v>
      </c>
      <c r="Q343" s="249">
        <v>0</v>
      </c>
      <c r="R343" s="250">
        <v>0</v>
      </c>
      <c r="S343" s="250">
        <v>395</v>
      </c>
      <c r="T343" s="250">
        <v>198</v>
      </c>
      <c r="U343" s="250">
        <v>0</v>
      </c>
      <c r="V343" s="249">
        <v>291.26400000000001</v>
      </c>
      <c r="W343" s="249">
        <v>595.5</v>
      </c>
      <c r="X343" s="249">
        <v>1475.5</v>
      </c>
      <c r="Y343" s="251">
        <v>593</v>
      </c>
    </row>
    <row r="344" spans="1:25" x14ac:dyDescent="0.2">
      <c r="A344" s="248">
        <v>44331.125</v>
      </c>
      <c r="B344" s="249">
        <v>0</v>
      </c>
      <c r="C344" s="250">
        <v>0</v>
      </c>
      <c r="D344" s="250">
        <v>205.31200000000001</v>
      </c>
      <c r="E344" s="250">
        <v>75.931200000000004</v>
      </c>
      <c r="F344" s="250">
        <v>0</v>
      </c>
      <c r="G344" s="249">
        <v>0</v>
      </c>
      <c r="H344" s="250">
        <v>0</v>
      </c>
      <c r="I344" s="250">
        <v>256</v>
      </c>
      <c r="J344" s="250">
        <v>198</v>
      </c>
      <c r="K344" s="250">
        <v>0</v>
      </c>
      <c r="L344" s="249">
        <v>295</v>
      </c>
      <c r="M344" s="250">
        <v>387</v>
      </c>
      <c r="N344" s="250">
        <v>397.5</v>
      </c>
      <c r="O344" s="250">
        <v>198</v>
      </c>
      <c r="P344" s="250">
        <v>198</v>
      </c>
      <c r="Q344" s="249">
        <v>0</v>
      </c>
      <c r="R344" s="250">
        <v>0</v>
      </c>
      <c r="S344" s="250">
        <v>255</v>
      </c>
      <c r="T344" s="250">
        <v>198</v>
      </c>
      <c r="U344" s="250">
        <v>0</v>
      </c>
      <c r="V344" s="249">
        <v>281.2432</v>
      </c>
      <c r="W344" s="249">
        <v>454</v>
      </c>
      <c r="X344" s="249">
        <v>1475.5</v>
      </c>
      <c r="Y344" s="251">
        <v>453</v>
      </c>
    </row>
    <row r="345" spans="1:25" x14ac:dyDescent="0.2">
      <c r="A345" s="248">
        <v>44331.166666666664</v>
      </c>
      <c r="B345" s="249">
        <v>0</v>
      </c>
      <c r="C345" s="250">
        <v>0</v>
      </c>
      <c r="D345" s="250">
        <v>204.99199999999999</v>
      </c>
      <c r="E345" s="250">
        <v>75.916799999999995</v>
      </c>
      <c r="F345" s="250">
        <v>0</v>
      </c>
      <c r="G345" s="249">
        <v>0</v>
      </c>
      <c r="H345" s="250">
        <v>0</v>
      </c>
      <c r="I345" s="250">
        <v>263.5</v>
      </c>
      <c r="J345" s="250">
        <v>198</v>
      </c>
      <c r="K345" s="250">
        <v>0</v>
      </c>
      <c r="L345" s="249">
        <v>295</v>
      </c>
      <c r="M345" s="250">
        <v>387</v>
      </c>
      <c r="N345" s="250">
        <v>397.5</v>
      </c>
      <c r="O345" s="250">
        <v>198</v>
      </c>
      <c r="P345" s="250">
        <v>198</v>
      </c>
      <c r="Q345" s="249">
        <v>0</v>
      </c>
      <c r="R345" s="250">
        <v>0</v>
      </c>
      <c r="S345" s="250">
        <v>262.5</v>
      </c>
      <c r="T345" s="250">
        <v>198</v>
      </c>
      <c r="U345" s="250">
        <v>0</v>
      </c>
      <c r="V345" s="249">
        <v>280.90879999999999</v>
      </c>
      <c r="W345" s="249">
        <v>461.5</v>
      </c>
      <c r="X345" s="249">
        <v>1475.5</v>
      </c>
      <c r="Y345" s="251">
        <v>460.5</v>
      </c>
    </row>
    <row r="346" spans="1:25" x14ac:dyDescent="0.2">
      <c r="A346" s="248">
        <v>44331.208333333336</v>
      </c>
      <c r="B346" s="249">
        <v>0</v>
      </c>
      <c r="C346" s="250">
        <v>0</v>
      </c>
      <c r="D346" s="250">
        <v>205.536</v>
      </c>
      <c r="E346" s="250">
        <v>75.868799999999993</v>
      </c>
      <c r="F346" s="250">
        <v>0</v>
      </c>
      <c r="G346" s="249">
        <v>0</v>
      </c>
      <c r="H346" s="250">
        <v>0</v>
      </c>
      <c r="I346" s="250">
        <v>305</v>
      </c>
      <c r="J346" s="250">
        <v>198</v>
      </c>
      <c r="K346" s="250">
        <v>0</v>
      </c>
      <c r="L346" s="249">
        <v>295</v>
      </c>
      <c r="M346" s="250">
        <v>387</v>
      </c>
      <c r="N346" s="250">
        <v>397.5</v>
      </c>
      <c r="O346" s="250">
        <v>198</v>
      </c>
      <c r="P346" s="250">
        <v>198</v>
      </c>
      <c r="Q346" s="249">
        <v>0</v>
      </c>
      <c r="R346" s="250">
        <v>0</v>
      </c>
      <c r="S346" s="250">
        <v>303.5</v>
      </c>
      <c r="T346" s="250">
        <v>198</v>
      </c>
      <c r="U346" s="250">
        <v>0</v>
      </c>
      <c r="V346" s="249">
        <v>281.40480000000002</v>
      </c>
      <c r="W346" s="249">
        <v>503</v>
      </c>
      <c r="X346" s="249">
        <v>1475.5</v>
      </c>
      <c r="Y346" s="251">
        <v>501.5</v>
      </c>
    </row>
    <row r="347" spans="1:25" x14ac:dyDescent="0.2">
      <c r="A347" s="248">
        <v>44331.25</v>
      </c>
      <c r="B347" s="249">
        <v>0</v>
      </c>
      <c r="C347" s="250">
        <v>0</v>
      </c>
      <c r="D347" s="250">
        <v>207.232</v>
      </c>
      <c r="E347" s="250">
        <v>75.585599999999999</v>
      </c>
      <c r="F347" s="250">
        <v>0</v>
      </c>
      <c r="G347" s="249">
        <v>0</v>
      </c>
      <c r="H347" s="250">
        <v>0</v>
      </c>
      <c r="I347" s="250">
        <v>353.5</v>
      </c>
      <c r="J347" s="250">
        <v>198</v>
      </c>
      <c r="K347" s="250">
        <v>0</v>
      </c>
      <c r="L347" s="249">
        <v>295</v>
      </c>
      <c r="M347" s="250">
        <v>387</v>
      </c>
      <c r="N347" s="250">
        <v>397.5</v>
      </c>
      <c r="O347" s="250">
        <v>198</v>
      </c>
      <c r="P347" s="250">
        <v>198</v>
      </c>
      <c r="Q347" s="249">
        <v>0</v>
      </c>
      <c r="R347" s="250">
        <v>0</v>
      </c>
      <c r="S347" s="250">
        <v>351.5</v>
      </c>
      <c r="T347" s="250">
        <v>198</v>
      </c>
      <c r="U347" s="250">
        <v>0</v>
      </c>
      <c r="V347" s="249">
        <v>282.81759999999997</v>
      </c>
      <c r="W347" s="249">
        <v>551.5</v>
      </c>
      <c r="X347" s="249">
        <v>1475.5</v>
      </c>
      <c r="Y347" s="251">
        <v>549.5</v>
      </c>
    </row>
    <row r="348" spans="1:25" x14ac:dyDescent="0.2">
      <c r="A348" s="248">
        <v>44331.291666666664</v>
      </c>
      <c r="B348" s="249">
        <v>0</v>
      </c>
      <c r="C348" s="250">
        <v>0</v>
      </c>
      <c r="D348" s="250">
        <v>205.08799999999999</v>
      </c>
      <c r="E348" s="250">
        <v>75.643199999999993</v>
      </c>
      <c r="F348" s="250">
        <v>0</v>
      </c>
      <c r="G348" s="249">
        <v>0</v>
      </c>
      <c r="H348" s="250">
        <v>0</v>
      </c>
      <c r="I348" s="250">
        <v>260</v>
      </c>
      <c r="J348" s="250">
        <v>198</v>
      </c>
      <c r="K348" s="250">
        <v>0</v>
      </c>
      <c r="L348" s="249">
        <v>295</v>
      </c>
      <c r="M348" s="250">
        <v>387</v>
      </c>
      <c r="N348" s="250">
        <v>397.5</v>
      </c>
      <c r="O348" s="250">
        <v>198</v>
      </c>
      <c r="P348" s="250">
        <v>198</v>
      </c>
      <c r="Q348" s="249">
        <v>0</v>
      </c>
      <c r="R348" s="250">
        <v>0</v>
      </c>
      <c r="S348" s="250">
        <v>259.5</v>
      </c>
      <c r="T348" s="250">
        <v>198</v>
      </c>
      <c r="U348" s="250">
        <v>0</v>
      </c>
      <c r="V348" s="249">
        <v>280.7312</v>
      </c>
      <c r="W348" s="249">
        <v>458</v>
      </c>
      <c r="X348" s="249">
        <v>1475.5</v>
      </c>
      <c r="Y348" s="251">
        <v>457.5</v>
      </c>
    </row>
    <row r="349" spans="1:25" x14ac:dyDescent="0.2">
      <c r="A349" s="248">
        <v>44331.333333333336</v>
      </c>
      <c r="B349" s="249">
        <v>0</v>
      </c>
      <c r="C349" s="250">
        <v>0</v>
      </c>
      <c r="D349" s="250">
        <v>205.376</v>
      </c>
      <c r="E349" s="250">
        <v>75.729600000000005</v>
      </c>
      <c r="F349" s="250">
        <v>0</v>
      </c>
      <c r="G349" s="249">
        <v>0</v>
      </c>
      <c r="H349" s="250">
        <v>0</v>
      </c>
      <c r="I349" s="250">
        <v>343.5</v>
      </c>
      <c r="J349" s="250">
        <v>198</v>
      </c>
      <c r="K349" s="250">
        <v>0</v>
      </c>
      <c r="L349" s="249">
        <v>295</v>
      </c>
      <c r="M349" s="250">
        <v>387</v>
      </c>
      <c r="N349" s="250">
        <v>397.5</v>
      </c>
      <c r="O349" s="250">
        <v>198</v>
      </c>
      <c r="P349" s="250">
        <v>198</v>
      </c>
      <c r="Q349" s="249">
        <v>0</v>
      </c>
      <c r="R349" s="250">
        <v>0</v>
      </c>
      <c r="S349" s="250">
        <v>342</v>
      </c>
      <c r="T349" s="250">
        <v>198</v>
      </c>
      <c r="U349" s="250">
        <v>0</v>
      </c>
      <c r="V349" s="249">
        <v>281.10559999999998</v>
      </c>
      <c r="W349" s="249">
        <v>541.5</v>
      </c>
      <c r="X349" s="249">
        <v>1475.5</v>
      </c>
      <c r="Y349" s="251">
        <v>540</v>
      </c>
    </row>
    <row r="350" spans="1:25" x14ac:dyDescent="0.2">
      <c r="A350" s="248">
        <v>44331.375</v>
      </c>
      <c r="B350" s="249">
        <v>0</v>
      </c>
      <c r="C350" s="250">
        <v>0</v>
      </c>
      <c r="D350" s="250">
        <v>205.40799999999999</v>
      </c>
      <c r="E350" s="250">
        <v>75.748800000000003</v>
      </c>
      <c r="F350" s="250">
        <v>0</v>
      </c>
      <c r="G350" s="249">
        <v>0</v>
      </c>
      <c r="H350" s="250">
        <v>0</v>
      </c>
      <c r="I350" s="250">
        <v>256</v>
      </c>
      <c r="J350" s="250">
        <v>198</v>
      </c>
      <c r="K350" s="250">
        <v>0</v>
      </c>
      <c r="L350" s="249">
        <v>295</v>
      </c>
      <c r="M350" s="250">
        <v>387</v>
      </c>
      <c r="N350" s="250">
        <v>397.5</v>
      </c>
      <c r="O350" s="250">
        <v>198</v>
      </c>
      <c r="P350" s="250">
        <v>198</v>
      </c>
      <c r="Q350" s="249">
        <v>0</v>
      </c>
      <c r="R350" s="250">
        <v>0</v>
      </c>
      <c r="S350" s="250">
        <v>255.5</v>
      </c>
      <c r="T350" s="250">
        <v>198</v>
      </c>
      <c r="U350" s="250">
        <v>0</v>
      </c>
      <c r="V350" s="249">
        <v>281.15679999999998</v>
      </c>
      <c r="W350" s="249">
        <v>454</v>
      </c>
      <c r="X350" s="249">
        <v>1475.5</v>
      </c>
      <c r="Y350" s="251">
        <v>453.5</v>
      </c>
    </row>
    <row r="351" spans="1:25" x14ac:dyDescent="0.2">
      <c r="A351" s="248">
        <v>44331.416666666664</v>
      </c>
      <c r="B351" s="249">
        <v>0</v>
      </c>
      <c r="C351" s="250">
        <v>0</v>
      </c>
      <c r="D351" s="250">
        <v>210.976</v>
      </c>
      <c r="E351" s="250">
        <v>75.647999999999996</v>
      </c>
      <c r="F351" s="250">
        <v>0</v>
      </c>
      <c r="G351" s="249">
        <v>0</v>
      </c>
      <c r="H351" s="250">
        <v>0</v>
      </c>
      <c r="I351" s="250">
        <v>385</v>
      </c>
      <c r="J351" s="250">
        <v>198</v>
      </c>
      <c r="K351" s="250">
        <v>0</v>
      </c>
      <c r="L351" s="249">
        <v>295</v>
      </c>
      <c r="M351" s="250">
        <v>387</v>
      </c>
      <c r="N351" s="250">
        <v>397.5</v>
      </c>
      <c r="O351" s="250">
        <v>198</v>
      </c>
      <c r="P351" s="250">
        <v>198</v>
      </c>
      <c r="Q351" s="249">
        <v>0</v>
      </c>
      <c r="R351" s="250">
        <v>0</v>
      </c>
      <c r="S351" s="250">
        <v>382.5</v>
      </c>
      <c r="T351" s="250">
        <v>78.45</v>
      </c>
      <c r="U351" s="250">
        <v>0</v>
      </c>
      <c r="V351" s="249">
        <v>286.62400000000002</v>
      </c>
      <c r="W351" s="249">
        <v>583</v>
      </c>
      <c r="X351" s="249">
        <v>1475.5</v>
      </c>
      <c r="Y351" s="251">
        <v>460.95</v>
      </c>
    </row>
    <row r="352" spans="1:25" x14ac:dyDescent="0.2">
      <c r="A352" s="248">
        <v>44331.458333333336</v>
      </c>
      <c r="B352" s="249">
        <v>0</v>
      </c>
      <c r="C352" s="250">
        <v>0</v>
      </c>
      <c r="D352" s="250">
        <v>222.68799999999999</v>
      </c>
      <c r="E352" s="250">
        <v>78.302400000000006</v>
      </c>
      <c r="F352" s="250">
        <v>0</v>
      </c>
      <c r="G352" s="249">
        <v>0</v>
      </c>
      <c r="H352" s="250">
        <v>0</v>
      </c>
      <c r="I352" s="250">
        <v>384</v>
      </c>
      <c r="J352" s="250">
        <v>198</v>
      </c>
      <c r="K352" s="250">
        <v>0</v>
      </c>
      <c r="L352" s="249">
        <v>295</v>
      </c>
      <c r="M352" s="250">
        <v>387</v>
      </c>
      <c r="N352" s="250">
        <v>397.5</v>
      </c>
      <c r="O352" s="250">
        <v>198</v>
      </c>
      <c r="P352" s="250">
        <v>198</v>
      </c>
      <c r="Q352" s="249">
        <v>0</v>
      </c>
      <c r="R352" s="250">
        <v>0</v>
      </c>
      <c r="S352" s="250">
        <v>381.5</v>
      </c>
      <c r="T352" s="250">
        <v>183.15</v>
      </c>
      <c r="U352" s="250">
        <v>0</v>
      </c>
      <c r="V352" s="249">
        <v>300.99040000000002</v>
      </c>
      <c r="W352" s="249">
        <v>582</v>
      </c>
      <c r="X352" s="249">
        <v>1475.5</v>
      </c>
      <c r="Y352" s="251">
        <v>564.65</v>
      </c>
    </row>
    <row r="353" spans="1:25" x14ac:dyDescent="0.2">
      <c r="A353" s="248">
        <v>44331.5</v>
      </c>
      <c r="B353" s="249">
        <v>0</v>
      </c>
      <c r="C353" s="250">
        <v>0</v>
      </c>
      <c r="D353" s="250">
        <v>205.6</v>
      </c>
      <c r="E353" s="250">
        <v>75.647999999999996</v>
      </c>
      <c r="F353" s="250">
        <v>0</v>
      </c>
      <c r="G353" s="249">
        <v>0</v>
      </c>
      <c r="H353" s="250">
        <v>0</v>
      </c>
      <c r="I353" s="250">
        <v>253.5</v>
      </c>
      <c r="J353" s="250">
        <v>198</v>
      </c>
      <c r="K353" s="250">
        <v>0</v>
      </c>
      <c r="L353" s="249">
        <v>295</v>
      </c>
      <c r="M353" s="250">
        <v>387</v>
      </c>
      <c r="N353" s="250">
        <v>397.5</v>
      </c>
      <c r="O353" s="250">
        <v>198</v>
      </c>
      <c r="P353" s="250">
        <v>198</v>
      </c>
      <c r="Q353" s="249">
        <v>0</v>
      </c>
      <c r="R353" s="250">
        <v>0</v>
      </c>
      <c r="S353" s="250">
        <v>253</v>
      </c>
      <c r="T353" s="250">
        <v>198</v>
      </c>
      <c r="U353" s="250">
        <v>0</v>
      </c>
      <c r="V353" s="249">
        <v>281.24799999999999</v>
      </c>
      <c r="W353" s="249">
        <v>451.5</v>
      </c>
      <c r="X353" s="249">
        <v>1475.5</v>
      </c>
      <c r="Y353" s="251">
        <v>451</v>
      </c>
    </row>
    <row r="354" spans="1:25" x14ac:dyDescent="0.2">
      <c r="A354" s="248">
        <v>44331.541666666664</v>
      </c>
      <c r="B354" s="249">
        <v>0</v>
      </c>
      <c r="C354" s="250">
        <v>0</v>
      </c>
      <c r="D354" s="250">
        <v>210.36799999999999</v>
      </c>
      <c r="E354" s="250">
        <v>75.796800000000005</v>
      </c>
      <c r="F354" s="250">
        <v>0</v>
      </c>
      <c r="G354" s="249">
        <v>0</v>
      </c>
      <c r="H354" s="250">
        <v>0</v>
      </c>
      <c r="I354" s="250">
        <v>397.5</v>
      </c>
      <c r="J354" s="250">
        <v>198</v>
      </c>
      <c r="K354" s="250">
        <v>0</v>
      </c>
      <c r="L354" s="249">
        <v>295</v>
      </c>
      <c r="M354" s="250">
        <v>387</v>
      </c>
      <c r="N354" s="250">
        <v>397.5</v>
      </c>
      <c r="O354" s="250">
        <v>198</v>
      </c>
      <c r="P354" s="250">
        <v>198</v>
      </c>
      <c r="Q354" s="249">
        <v>0</v>
      </c>
      <c r="R354" s="250">
        <v>0</v>
      </c>
      <c r="S354" s="250">
        <v>395</v>
      </c>
      <c r="T354" s="250">
        <v>198</v>
      </c>
      <c r="U354" s="250">
        <v>0</v>
      </c>
      <c r="V354" s="249">
        <v>286.16480000000001</v>
      </c>
      <c r="W354" s="249">
        <v>595.5</v>
      </c>
      <c r="X354" s="249">
        <v>1475.5</v>
      </c>
      <c r="Y354" s="251">
        <v>593</v>
      </c>
    </row>
    <row r="355" spans="1:25" x14ac:dyDescent="0.2">
      <c r="A355" s="248">
        <v>44331.583333333336</v>
      </c>
      <c r="B355" s="249">
        <v>0</v>
      </c>
      <c r="C355" s="250">
        <v>0</v>
      </c>
      <c r="D355" s="250">
        <v>218.72</v>
      </c>
      <c r="E355" s="250">
        <v>78.844800000000006</v>
      </c>
      <c r="F355" s="250">
        <v>0</v>
      </c>
      <c r="G355" s="249">
        <v>0</v>
      </c>
      <c r="H355" s="250">
        <v>0</v>
      </c>
      <c r="I355" s="250">
        <v>393.5</v>
      </c>
      <c r="J355" s="250">
        <v>198</v>
      </c>
      <c r="K355" s="250">
        <v>0</v>
      </c>
      <c r="L355" s="249">
        <v>295</v>
      </c>
      <c r="M355" s="250">
        <v>387</v>
      </c>
      <c r="N355" s="250">
        <v>397.5</v>
      </c>
      <c r="O355" s="250">
        <v>198</v>
      </c>
      <c r="P355" s="250">
        <v>198</v>
      </c>
      <c r="Q355" s="249">
        <v>0</v>
      </c>
      <c r="R355" s="250">
        <v>0</v>
      </c>
      <c r="S355" s="250">
        <v>391</v>
      </c>
      <c r="T355" s="250">
        <v>198</v>
      </c>
      <c r="U355" s="250">
        <v>0</v>
      </c>
      <c r="V355" s="249">
        <v>297.56479999999999</v>
      </c>
      <c r="W355" s="249">
        <v>591.5</v>
      </c>
      <c r="X355" s="249">
        <v>1475.5</v>
      </c>
      <c r="Y355" s="251">
        <v>589</v>
      </c>
    </row>
    <row r="356" spans="1:25" x14ac:dyDescent="0.2">
      <c r="A356" s="248">
        <v>44331.625</v>
      </c>
      <c r="B356" s="249">
        <v>0</v>
      </c>
      <c r="C356" s="250">
        <v>0</v>
      </c>
      <c r="D356" s="250">
        <v>208.096</v>
      </c>
      <c r="E356" s="250">
        <v>75.6768</v>
      </c>
      <c r="F356" s="250">
        <v>0</v>
      </c>
      <c r="G356" s="249">
        <v>0</v>
      </c>
      <c r="H356" s="250">
        <v>0</v>
      </c>
      <c r="I356" s="250">
        <v>329.5</v>
      </c>
      <c r="J356" s="250">
        <v>198</v>
      </c>
      <c r="K356" s="250">
        <v>0</v>
      </c>
      <c r="L356" s="249">
        <v>295</v>
      </c>
      <c r="M356" s="250">
        <v>387</v>
      </c>
      <c r="N356" s="250">
        <v>397.5</v>
      </c>
      <c r="O356" s="250">
        <v>198</v>
      </c>
      <c r="P356" s="250">
        <v>198</v>
      </c>
      <c r="Q356" s="249">
        <v>0</v>
      </c>
      <c r="R356" s="250">
        <v>0</v>
      </c>
      <c r="S356" s="250">
        <v>327.5</v>
      </c>
      <c r="T356" s="250">
        <v>198</v>
      </c>
      <c r="U356" s="250">
        <v>0</v>
      </c>
      <c r="V356" s="249">
        <v>283.77280000000002</v>
      </c>
      <c r="W356" s="249">
        <v>527.5</v>
      </c>
      <c r="X356" s="249">
        <v>1475.5</v>
      </c>
      <c r="Y356" s="251">
        <v>525.5</v>
      </c>
    </row>
    <row r="357" spans="1:25" x14ac:dyDescent="0.2">
      <c r="A357" s="248">
        <v>44331.666666666664</v>
      </c>
      <c r="B357" s="249">
        <v>0</v>
      </c>
      <c r="C357" s="250">
        <v>0</v>
      </c>
      <c r="D357" s="250">
        <v>212.512</v>
      </c>
      <c r="E357" s="250">
        <v>76.099199999999996</v>
      </c>
      <c r="F357" s="250">
        <v>0</v>
      </c>
      <c r="G357" s="249">
        <v>0</v>
      </c>
      <c r="H357" s="250">
        <v>0</v>
      </c>
      <c r="I357" s="250">
        <v>327.5</v>
      </c>
      <c r="J357" s="250">
        <v>198</v>
      </c>
      <c r="K357" s="250">
        <v>0</v>
      </c>
      <c r="L357" s="249">
        <v>295</v>
      </c>
      <c r="M357" s="250">
        <v>387</v>
      </c>
      <c r="N357" s="250">
        <v>397.5</v>
      </c>
      <c r="O357" s="250">
        <v>198</v>
      </c>
      <c r="P357" s="250">
        <v>198</v>
      </c>
      <c r="Q357" s="249">
        <v>0</v>
      </c>
      <c r="R357" s="250">
        <v>0</v>
      </c>
      <c r="S357" s="250">
        <v>325.5</v>
      </c>
      <c r="T357" s="250">
        <v>198</v>
      </c>
      <c r="U357" s="250">
        <v>0</v>
      </c>
      <c r="V357" s="249">
        <v>288.6112</v>
      </c>
      <c r="W357" s="249">
        <v>525.5</v>
      </c>
      <c r="X357" s="249">
        <v>1475.5</v>
      </c>
      <c r="Y357" s="251">
        <v>523.5</v>
      </c>
    </row>
    <row r="358" spans="1:25" x14ac:dyDescent="0.2">
      <c r="A358" s="248">
        <v>44331.708333333336</v>
      </c>
      <c r="B358" s="249">
        <v>0</v>
      </c>
      <c r="C358" s="250">
        <v>0</v>
      </c>
      <c r="D358" s="250">
        <v>225.63200000000001</v>
      </c>
      <c r="E358" s="250">
        <v>79.790400000000005</v>
      </c>
      <c r="F358" s="250">
        <v>0</v>
      </c>
      <c r="G358" s="249">
        <v>0</v>
      </c>
      <c r="H358" s="250">
        <v>0</v>
      </c>
      <c r="I358" s="250">
        <v>397.5</v>
      </c>
      <c r="J358" s="250">
        <v>198</v>
      </c>
      <c r="K358" s="250">
        <v>0</v>
      </c>
      <c r="L358" s="249">
        <v>295</v>
      </c>
      <c r="M358" s="250">
        <v>387</v>
      </c>
      <c r="N358" s="250">
        <v>397.5</v>
      </c>
      <c r="O358" s="250">
        <v>198</v>
      </c>
      <c r="P358" s="250">
        <v>198</v>
      </c>
      <c r="Q358" s="249">
        <v>0</v>
      </c>
      <c r="R358" s="250">
        <v>0</v>
      </c>
      <c r="S358" s="250">
        <v>395</v>
      </c>
      <c r="T358" s="250">
        <v>198</v>
      </c>
      <c r="U358" s="250">
        <v>0</v>
      </c>
      <c r="V358" s="249">
        <v>305.42240000000004</v>
      </c>
      <c r="W358" s="249">
        <v>595.5</v>
      </c>
      <c r="X358" s="249">
        <v>1475.5</v>
      </c>
      <c r="Y358" s="251">
        <v>593</v>
      </c>
    </row>
    <row r="359" spans="1:25" x14ac:dyDescent="0.2">
      <c r="A359" s="248">
        <v>44331.75</v>
      </c>
      <c r="B359" s="249">
        <v>0</v>
      </c>
      <c r="C359" s="250">
        <v>0</v>
      </c>
      <c r="D359" s="250">
        <v>225.56800000000001</v>
      </c>
      <c r="E359" s="250">
        <v>80.419200000000004</v>
      </c>
      <c r="F359" s="250">
        <v>0</v>
      </c>
      <c r="G359" s="249">
        <v>0</v>
      </c>
      <c r="H359" s="250">
        <v>0</v>
      </c>
      <c r="I359" s="250">
        <v>397.5</v>
      </c>
      <c r="J359" s="250">
        <v>198</v>
      </c>
      <c r="K359" s="250">
        <v>0</v>
      </c>
      <c r="L359" s="249">
        <v>295</v>
      </c>
      <c r="M359" s="250">
        <v>387</v>
      </c>
      <c r="N359" s="250">
        <v>397.5</v>
      </c>
      <c r="O359" s="250">
        <v>198</v>
      </c>
      <c r="P359" s="250">
        <v>198</v>
      </c>
      <c r="Q359" s="249">
        <v>0</v>
      </c>
      <c r="R359" s="250">
        <v>0</v>
      </c>
      <c r="S359" s="250">
        <v>395</v>
      </c>
      <c r="T359" s="250">
        <v>198</v>
      </c>
      <c r="U359" s="250">
        <v>0</v>
      </c>
      <c r="V359" s="249">
        <v>305.98720000000003</v>
      </c>
      <c r="W359" s="249">
        <v>595.5</v>
      </c>
      <c r="X359" s="249">
        <v>1475.5</v>
      </c>
      <c r="Y359" s="251">
        <v>593</v>
      </c>
    </row>
    <row r="360" spans="1:25" x14ac:dyDescent="0.2">
      <c r="A360" s="248">
        <v>44331.791666666664</v>
      </c>
      <c r="B360" s="249">
        <v>0</v>
      </c>
      <c r="C360" s="250">
        <v>0</v>
      </c>
      <c r="D360" s="250">
        <v>212.22399999999999</v>
      </c>
      <c r="E360" s="250">
        <v>79.055999999999997</v>
      </c>
      <c r="F360" s="250">
        <v>0</v>
      </c>
      <c r="G360" s="249">
        <v>0</v>
      </c>
      <c r="H360" s="250">
        <v>0</v>
      </c>
      <c r="I360" s="250">
        <v>324</v>
      </c>
      <c r="J360" s="250">
        <v>198</v>
      </c>
      <c r="K360" s="250">
        <v>0</v>
      </c>
      <c r="L360" s="249">
        <v>295</v>
      </c>
      <c r="M360" s="250">
        <v>387</v>
      </c>
      <c r="N360" s="250">
        <v>397.5</v>
      </c>
      <c r="O360" s="250">
        <v>198</v>
      </c>
      <c r="P360" s="250">
        <v>198</v>
      </c>
      <c r="Q360" s="249">
        <v>0</v>
      </c>
      <c r="R360" s="250">
        <v>0</v>
      </c>
      <c r="S360" s="250">
        <v>322.5</v>
      </c>
      <c r="T360" s="250">
        <v>198</v>
      </c>
      <c r="U360" s="250">
        <v>0</v>
      </c>
      <c r="V360" s="249">
        <v>291.27999999999997</v>
      </c>
      <c r="W360" s="249">
        <v>522</v>
      </c>
      <c r="X360" s="249">
        <v>1475.5</v>
      </c>
      <c r="Y360" s="251">
        <v>520.5</v>
      </c>
    </row>
    <row r="361" spans="1:25" x14ac:dyDescent="0.2">
      <c r="A361" s="248">
        <v>44331.833333333336</v>
      </c>
      <c r="B361" s="249">
        <v>0</v>
      </c>
      <c r="C361" s="250">
        <v>0</v>
      </c>
      <c r="D361" s="250">
        <v>211.45599999999999</v>
      </c>
      <c r="E361" s="250">
        <v>75.657600000000002</v>
      </c>
      <c r="F361" s="250">
        <v>0</v>
      </c>
      <c r="G361" s="249">
        <v>0</v>
      </c>
      <c r="H361" s="250">
        <v>0</v>
      </c>
      <c r="I361" s="250">
        <v>314.5</v>
      </c>
      <c r="J361" s="250">
        <v>198</v>
      </c>
      <c r="K361" s="250">
        <v>0</v>
      </c>
      <c r="L361" s="249">
        <v>295</v>
      </c>
      <c r="M361" s="250">
        <v>387</v>
      </c>
      <c r="N361" s="250">
        <v>397.5</v>
      </c>
      <c r="O361" s="250">
        <v>198</v>
      </c>
      <c r="P361" s="250">
        <v>198</v>
      </c>
      <c r="Q361" s="249">
        <v>0</v>
      </c>
      <c r="R361" s="250">
        <v>0</v>
      </c>
      <c r="S361" s="250">
        <v>313</v>
      </c>
      <c r="T361" s="250">
        <v>198</v>
      </c>
      <c r="U361" s="250">
        <v>0</v>
      </c>
      <c r="V361" s="249">
        <v>287.11360000000002</v>
      </c>
      <c r="W361" s="249">
        <v>512.5</v>
      </c>
      <c r="X361" s="249">
        <v>1475.5</v>
      </c>
      <c r="Y361" s="251">
        <v>511</v>
      </c>
    </row>
    <row r="362" spans="1:25" x14ac:dyDescent="0.2">
      <c r="A362" s="248">
        <v>44331.875</v>
      </c>
      <c r="B362" s="249">
        <v>0</v>
      </c>
      <c r="C362" s="250">
        <v>0</v>
      </c>
      <c r="D362" s="250">
        <v>210.59200000000001</v>
      </c>
      <c r="E362" s="250">
        <v>75.307199999999995</v>
      </c>
      <c r="F362" s="250">
        <v>0</v>
      </c>
      <c r="G362" s="249">
        <v>0</v>
      </c>
      <c r="H362" s="250">
        <v>0</v>
      </c>
      <c r="I362" s="250">
        <v>361.5</v>
      </c>
      <c r="J362" s="250">
        <v>198</v>
      </c>
      <c r="K362" s="250">
        <v>0</v>
      </c>
      <c r="L362" s="249">
        <v>295</v>
      </c>
      <c r="M362" s="250">
        <v>387</v>
      </c>
      <c r="N362" s="250">
        <v>397.5</v>
      </c>
      <c r="O362" s="250">
        <v>198</v>
      </c>
      <c r="P362" s="250">
        <v>198</v>
      </c>
      <c r="Q362" s="249">
        <v>0</v>
      </c>
      <c r="R362" s="250">
        <v>0</v>
      </c>
      <c r="S362" s="250">
        <v>359.5</v>
      </c>
      <c r="T362" s="250">
        <v>198</v>
      </c>
      <c r="U362" s="250">
        <v>0</v>
      </c>
      <c r="V362" s="249">
        <v>285.89920000000001</v>
      </c>
      <c r="W362" s="249">
        <v>559.5</v>
      </c>
      <c r="X362" s="249">
        <v>1475.5</v>
      </c>
      <c r="Y362" s="251">
        <v>557.5</v>
      </c>
    </row>
    <row r="363" spans="1:25" x14ac:dyDescent="0.2">
      <c r="A363" s="248">
        <v>44331.916666666664</v>
      </c>
      <c r="B363" s="249">
        <v>0</v>
      </c>
      <c r="C363" s="250">
        <v>0</v>
      </c>
      <c r="D363" s="250">
        <v>260</v>
      </c>
      <c r="E363" s="250">
        <v>90.979200000000006</v>
      </c>
      <c r="F363" s="250">
        <v>0</v>
      </c>
      <c r="G363" s="249">
        <v>0</v>
      </c>
      <c r="H363" s="250">
        <v>0</v>
      </c>
      <c r="I363" s="250">
        <v>397.5</v>
      </c>
      <c r="J363" s="250">
        <v>198</v>
      </c>
      <c r="K363" s="250">
        <v>0</v>
      </c>
      <c r="L363" s="249">
        <v>295</v>
      </c>
      <c r="M363" s="250">
        <v>387</v>
      </c>
      <c r="N363" s="250">
        <v>397.5</v>
      </c>
      <c r="O363" s="250">
        <v>198</v>
      </c>
      <c r="P363" s="250">
        <v>198</v>
      </c>
      <c r="Q363" s="249">
        <v>0</v>
      </c>
      <c r="R363" s="250">
        <v>0</v>
      </c>
      <c r="S363" s="250">
        <v>395</v>
      </c>
      <c r="T363" s="250">
        <v>198</v>
      </c>
      <c r="U363" s="250">
        <v>0</v>
      </c>
      <c r="V363" s="249">
        <v>350.97919999999999</v>
      </c>
      <c r="W363" s="249">
        <v>595.5</v>
      </c>
      <c r="X363" s="249">
        <v>1475.5</v>
      </c>
      <c r="Y363" s="251">
        <v>593</v>
      </c>
    </row>
    <row r="364" spans="1:25" x14ac:dyDescent="0.2">
      <c r="A364" s="248">
        <v>44331.958333333336</v>
      </c>
      <c r="B364" s="249">
        <v>0</v>
      </c>
      <c r="C364" s="250">
        <v>0</v>
      </c>
      <c r="D364" s="250">
        <v>281.82400000000001</v>
      </c>
      <c r="E364" s="250">
        <v>82.823999999999998</v>
      </c>
      <c r="F364" s="250">
        <v>0</v>
      </c>
      <c r="G364" s="249">
        <v>0</v>
      </c>
      <c r="H364" s="250">
        <v>0</v>
      </c>
      <c r="I364" s="250">
        <v>397.5</v>
      </c>
      <c r="J364" s="250">
        <v>198</v>
      </c>
      <c r="K364" s="250">
        <v>0</v>
      </c>
      <c r="L364" s="249">
        <v>295</v>
      </c>
      <c r="M364" s="250">
        <v>387</v>
      </c>
      <c r="N364" s="250">
        <v>397.5</v>
      </c>
      <c r="O364" s="250">
        <v>198</v>
      </c>
      <c r="P364" s="250">
        <v>198</v>
      </c>
      <c r="Q364" s="249">
        <v>0</v>
      </c>
      <c r="R364" s="250">
        <v>0</v>
      </c>
      <c r="S364" s="250">
        <v>339.5</v>
      </c>
      <c r="T364" s="250">
        <v>198</v>
      </c>
      <c r="U364" s="250">
        <v>0</v>
      </c>
      <c r="V364" s="249">
        <v>364.64800000000002</v>
      </c>
      <c r="W364" s="249">
        <v>595.5</v>
      </c>
      <c r="X364" s="249">
        <v>1475.5</v>
      </c>
      <c r="Y364" s="251">
        <v>537.5</v>
      </c>
    </row>
    <row r="365" spans="1:25" x14ac:dyDescent="0.2">
      <c r="A365" s="248">
        <v>44332</v>
      </c>
      <c r="B365" s="249">
        <v>0</v>
      </c>
      <c r="C365" s="250">
        <v>0</v>
      </c>
      <c r="D365" s="250">
        <v>225.696</v>
      </c>
      <c r="E365" s="250">
        <v>75.8352</v>
      </c>
      <c r="F365" s="250">
        <v>0</v>
      </c>
      <c r="G365" s="249">
        <v>0</v>
      </c>
      <c r="H365" s="250">
        <v>0</v>
      </c>
      <c r="I365" s="250">
        <v>357</v>
      </c>
      <c r="J365" s="250">
        <v>198</v>
      </c>
      <c r="K365" s="250">
        <v>0</v>
      </c>
      <c r="L365" s="249">
        <v>295</v>
      </c>
      <c r="M365" s="250">
        <v>387</v>
      </c>
      <c r="N365" s="250">
        <v>397.5</v>
      </c>
      <c r="O365" s="250">
        <v>198</v>
      </c>
      <c r="P365" s="250">
        <v>198</v>
      </c>
      <c r="Q365" s="249">
        <v>0</v>
      </c>
      <c r="R365" s="250">
        <v>0</v>
      </c>
      <c r="S365" s="250">
        <v>355</v>
      </c>
      <c r="T365" s="250">
        <v>198</v>
      </c>
      <c r="U365" s="250">
        <v>0</v>
      </c>
      <c r="V365" s="249">
        <v>301.53120000000001</v>
      </c>
      <c r="W365" s="249">
        <v>555</v>
      </c>
      <c r="X365" s="249">
        <v>1475.5</v>
      </c>
      <c r="Y365" s="251">
        <v>553</v>
      </c>
    </row>
    <row r="366" spans="1:25" x14ac:dyDescent="0.2">
      <c r="A366" s="248">
        <v>44332.041666666664</v>
      </c>
      <c r="B366" s="249">
        <v>0</v>
      </c>
      <c r="C366" s="250">
        <v>0</v>
      </c>
      <c r="D366" s="250">
        <v>205.56800000000001</v>
      </c>
      <c r="E366" s="250">
        <v>75.561599999999999</v>
      </c>
      <c r="F366" s="250">
        <v>0</v>
      </c>
      <c r="G366" s="249">
        <v>0</v>
      </c>
      <c r="H366" s="250">
        <v>0</v>
      </c>
      <c r="I366" s="250">
        <v>268</v>
      </c>
      <c r="J366" s="250">
        <v>198</v>
      </c>
      <c r="K366" s="250">
        <v>0</v>
      </c>
      <c r="L366" s="249">
        <v>295</v>
      </c>
      <c r="M366" s="250">
        <v>387</v>
      </c>
      <c r="N366" s="250">
        <v>397.5</v>
      </c>
      <c r="O366" s="250">
        <v>198</v>
      </c>
      <c r="P366" s="250">
        <v>198</v>
      </c>
      <c r="Q366" s="249">
        <v>0</v>
      </c>
      <c r="R366" s="250">
        <v>0</v>
      </c>
      <c r="S366" s="250">
        <v>267.5</v>
      </c>
      <c r="T366" s="250">
        <v>198</v>
      </c>
      <c r="U366" s="250">
        <v>0</v>
      </c>
      <c r="V366" s="249">
        <v>281.12959999999998</v>
      </c>
      <c r="W366" s="249">
        <v>466</v>
      </c>
      <c r="X366" s="249">
        <v>1475.5</v>
      </c>
      <c r="Y366" s="251">
        <v>465.5</v>
      </c>
    </row>
    <row r="367" spans="1:25" x14ac:dyDescent="0.2">
      <c r="A367" s="248">
        <v>44332.083333333336</v>
      </c>
      <c r="B367" s="249">
        <v>0</v>
      </c>
      <c r="C367" s="250">
        <v>0</v>
      </c>
      <c r="D367" s="250">
        <v>204.70400000000001</v>
      </c>
      <c r="E367" s="250">
        <v>75.499200000000002</v>
      </c>
      <c r="F367" s="250">
        <v>0</v>
      </c>
      <c r="G367" s="249">
        <v>0</v>
      </c>
      <c r="H367" s="250">
        <v>0</v>
      </c>
      <c r="I367" s="250">
        <v>243.5</v>
      </c>
      <c r="J367" s="250">
        <v>198</v>
      </c>
      <c r="K367" s="250">
        <v>0</v>
      </c>
      <c r="L367" s="249">
        <v>295</v>
      </c>
      <c r="M367" s="250">
        <v>387</v>
      </c>
      <c r="N367" s="250">
        <v>397.5</v>
      </c>
      <c r="O367" s="250">
        <v>198</v>
      </c>
      <c r="P367" s="250">
        <v>198</v>
      </c>
      <c r="Q367" s="249">
        <v>0</v>
      </c>
      <c r="R367" s="250">
        <v>0</v>
      </c>
      <c r="S367" s="250">
        <v>243</v>
      </c>
      <c r="T367" s="250">
        <v>198</v>
      </c>
      <c r="U367" s="250">
        <v>0</v>
      </c>
      <c r="V367" s="249">
        <v>280.20320000000004</v>
      </c>
      <c r="W367" s="249">
        <v>441.5</v>
      </c>
      <c r="X367" s="249">
        <v>1475.5</v>
      </c>
      <c r="Y367" s="251">
        <v>441</v>
      </c>
    </row>
    <row r="368" spans="1:25" x14ac:dyDescent="0.2">
      <c r="A368" s="248">
        <v>44332.125</v>
      </c>
      <c r="B368" s="249">
        <v>0</v>
      </c>
      <c r="C368" s="250">
        <v>0</v>
      </c>
      <c r="D368" s="250">
        <v>205.05600000000001</v>
      </c>
      <c r="E368" s="250">
        <v>75.446399999999997</v>
      </c>
      <c r="F368" s="250">
        <v>0</v>
      </c>
      <c r="G368" s="249">
        <v>0</v>
      </c>
      <c r="H368" s="250">
        <v>0</v>
      </c>
      <c r="I368" s="250">
        <v>286.5</v>
      </c>
      <c r="J368" s="250">
        <v>198</v>
      </c>
      <c r="K368" s="250">
        <v>0</v>
      </c>
      <c r="L368" s="249">
        <v>295</v>
      </c>
      <c r="M368" s="250">
        <v>387</v>
      </c>
      <c r="N368" s="250">
        <v>397.5</v>
      </c>
      <c r="O368" s="250">
        <v>198</v>
      </c>
      <c r="P368" s="250">
        <v>198</v>
      </c>
      <c r="Q368" s="249">
        <v>0</v>
      </c>
      <c r="R368" s="250">
        <v>0</v>
      </c>
      <c r="S368" s="250">
        <v>285.5</v>
      </c>
      <c r="T368" s="250">
        <v>198</v>
      </c>
      <c r="U368" s="250">
        <v>0</v>
      </c>
      <c r="V368" s="249">
        <v>280.50240000000002</v>
      </c>
      <c r="W368" s="249">
        <v>484.5</v>
      </c>
      <c r="X368" s="249">
        <v>1475.5</v>
      </c>
      <c r="Y368" s="251">
        <v>483.5</v>
      </c>
    </row>
    <row r="369" spans="1:25" x14ac:dyDescent="0.2">
      <c r="A369" s="248">
        <v>44332.166666666664</v>
      </c>
      <c r="B369" s="249">
        <v>0</v>
      </c>
      <c r="C369" s="250">
        <v>0</v>
      </c>
      <c r="D369" s="250">
        <v>204.928</v>
      </c>
      <c r="E369" s="250">
        <v>75.475200000000001</v>
      </c>
      <c r="F369" s="250">
        <v>0</v>
      </c>
      <c r="G369" s="249">
        <v>0</v>
      </c>
      <c r="H369" s="250">
        <v>0</v>
      </c>
      <c r="I369" s="250">
        <v>255.5</v>
      </c>
      <c r="J369" s="250">
        <v>198</v>
      </c>
      <c r="K369" s="250">
        <v>0</v>
      </c>
      <c r="L369" s="249">
        <v>295</v>
      </c>
      <c r="M369" s="250">
        <v>387</v>
      </c>
      <c r="N369" s="250">
        <v>397.5</v>
      </c>
      <c r="O369" s="250">
        <v>198</v>
      </c>
      <c r="P369" s="250">
        <v>198</v>
      </c>
      <c r="Q369" s="249">
        <v>0</v>
      </c>
      <c r="R369" s="250">
        <v>0</v>
      </c>
      <c r="S369" s="250">
        <v>254.5</v>
      </c>
      <c r="T369" s="250">
        <v>198</v>
      </c>
      <c r="U369" s="250">
        <v>0</v>
      </c>
      <c r="V369" s="249">
        <v>280.40319999999997</v>
      </c>
      <c r="W369" s="249">
        <v>453.5</v>
      </c>
      <c r="X369" s="249">
        <v>1475.5</v>
      </c>
      <c r="Y369" s="251">
        <v>452.5</v>
      </c>
    </row>
    <row r="370" spans="1:25" x14ac:dyDescent="0.2">
      <c r="A370" s="248">
        <v>44332.208333333336</v>
      </c>
      <c r="B370" s="249">
        <v>0</v>
      </c>
      <c r="C370" s="250">
        <v>0</v>
      </c>
      <c r="D370" s="250">
        <v>204.96</v>
      </c>
      <c r="E370" s="250">
        <v>75.379199999999997</v>
      </c>
      <c r="F370" s="250">
        <v>0</v>
      </c>
      <c r="G370" s="249">
        <v>0</v>
      </c>
      <c r="H370" s="250">
        <v>0</v>
      </c>
      <c r="I370" s="250">
        <v>269.5</v>
      </c>
      <c r="J370" s="250">
        <v>198</v>
      </c>
      <c r="K370" s="250">
        <v>0</v>
      </c>
      <c r="L370" s="249">
        <v>295</v>
      </c>
      <c r="M370" s="250">
        <v>387</v>
      </c>
      <c r="N370" s="250">
        <v>397.5</v>
      </c>
      <c r="O370" s="250">
        <v>198</v>
      </c>
      <c r="P370" s="250">
        <v>198</v>
      </c>
      <c r="Q370" s="249">
        <v>0</v>
      </c>
      <c r="R370" s="250">
        <v>0</v>
      </c>
      <c r="S370" s="250">
        <v>268.5</v>
      </c>
      <c r="T370" s="250">
        <v>198</v>
      </c>
      <c r="U370" s="250">
        <v>0</v>
      </c>
      <c r="V370" s="249">
        <v>280.33920000000001</v>
      </c>
      <c r="W370" s="249">
        <v>467.5</v>
      </c>
      <c r="X370" s="249">
        <v>1475.5</v>
      </c>
      <c r="Y370" s="251">
        <v>466.5</v>
      </c>
    </row>
    <row r="371" spans="1:25" x14ac:dyDescent="0.2">
      <c r="A371" s="248">
        <v>44332.25</v>
      </c>
      <c r="B371" s="249">
        <v>0</v>
      </c>
      <c r="C371" s="250">
        <v>0</v>
      </c>
      <c r="D371" s="250">
        <v>204.8</v>
      </c>
      <c r="E371" s="250">
        <v>75.263999999999996</v>
      </c>
      <c r="F371" s="250">
        <v>0</v>
      </c>
      <c r="G371" s="249">
        <v>0</v>
      </c>
      <c r="H371" s="250">
        <v>0</v>
      </c>
      <c r="I371" s="250">
        <v>257</v>
      </c>
      <c r="J371" s="250">
        <v>198</v>
      </c>
      <c r="K371" s="250">
        <v>0</v>
      </c>
      <c r="L371" s="249">
        <v>295</v>
      </c>
      <c r="M371" s="250">
        <v>387</v>
      </c>
      <c r="N371" s="250">
        <v>397.5</v>
      </c>
      <c r="O371" s="250">
        <v>198</v>
      </c>
      <c r="P371" s="250">
        <v>198</v>
      </c>
      <c r="Q371" s="249">
        <v>0</v>
      </c>
      <c r="R371" s="250">
        <v>0</v>
      </c>
      <c r="S371" s="250">
        <v>256.5</v>
      </c>
      <c r="T371" s="250">
        <v>198</v>
      </c>
      <c r="U371" s="250">
        <v>0</v>
      </c>
      <c r="V371" s="249">
        <v>280.06400000000002</v>
      </c>
      <c r="W371" s="249">
        <v>455</v>
      </c>
      <c r="X371" s="249">
        <v>1475.5</v>
      </c>
      <c r="Y371" s="251">
        <v>454.5</v>
      </c>
    </row>
    <row r="372" spans="1:25" x14ac:dyDescent="0.2">
      <c r="A372" s="248">
        <v>44332.291666666664</v>
      </c>
      <c r="B372" s="249">
        <v>0</v>
      </c>
      <c r="C372" s="250">
        <v>0</v>
      </c>
      <c r="D372" s="250">
        <v>206.75200000000001</v>
      </c>
      <c r="E372" s="250">
        <v>75.456000000000003</v>
      </c>
      <c r="F372" s="250">
        <v>0</v>
      </c>
      <c r="G372" s="249">
        <v>0</v>
      </c>
      <c r="H372" s="250">
        <v>0</v>
      </c>
      <c r="I372" s="250">
        <v>372</v>
      </c>
      <c r="J372" s="250">
        <v>198</v>
      </c>
      <c r="K372" s="250">
        <v>0</v>
      </c>
      <c r="L372" s="249">
        <v>295</v>
      </c>
      <c r="M372" s="250">
        <v>387</v>
      </c>
      <c r="N372" s="250">
        <v>397.5</v>
      </c>
      <c r="O372" s="250">
        <v>198</v>
      </c>
      <c r="P372" s="250">
        <v>198</v>
      </c>
      <c r="Q372" s="249">
        <v>0</v>
      </c>
      <c r="R372" s="250">
        <v>0</v>
      </c>
      <c r="S372" s="250">
        <v>370</v>
      </c>
      <c r="T372" s="250">
        <v>198</v>
      </c>
      <c r="U372" s="250">
        <v>0</v>
      </c>
      <c r="V372" s="249">
        <v>282.20800000000003</v>
      </c>
      <c r="W372" s="249">
        <v>570</v>
      </c>
      <c r="X372" s="249">
        <v>1475.5</v>
      </c>
      <c r="Y372" s="251">
        <v>568</v>
      </c>
    </row>
    <row r="373" spans="1:25" x14ac:dyDescent="0.2">
      <c r="A373" s="248">
        <v>44332.333333333336</v>
      </c>
      <c r="B373" s="249">
        <v>0</v>
      </c>
      <c r="C373" s="250">
        <v>0</v>
      </c>
      <c r="D373" s="250">
        <v>204.928</v>
      </c>
      <c r="E373" s="250">
        <v>75.489599999999996</v>
      </c>
      <c r="F373" s="250">
        <v>0</v>
      </c>
      <c r="G373" s="249">
        <v>0</v>
      </c>
      <c r="H373" s="250">
        <v>0</v>
      </c>
      <c r="I373" s="250">
        <v>270.5</v>
      </c>
      <c r="J373" s="250">
        <v>198</v>
      </c>
      <c r="K373" s="250">
        <v>0</v>
      </c>
      <c r="L373" s="249">
        <v>295</v>
      </c>
      <c r="M373" s="250">
        <v>387</v>
      </c>
      <c r="N373" s="250">
        <v>397.5</v>
      </c>
      <c r="O373" s="250">
        <v>198</v>
      </c>
      <c r="P373" s="250">
        <v>198</v>
      </c>
      <c r="Q373" s="249">
        <v>0</v>
      </c>
      <c r="R373" s="250">
        <v>0</v>
      </c>
      <c r="S373" s="250">
        <v>269.5</v>
      </c>
      <c r="T373" s="250">
        <v>198</v>
      </c>
      <c r="U373" s="250">
        <v>0</v>
      </c>
      <c r="V373" s="249">
        <v>280.41759999999999</v>
      </c>
      <c r="W373" s="249">
        <v>468.5</v>
      </c>
      <c r="X373" s="249">
        <v>1475.5</v>
      </c>
      <c r="Y373" s="251">
        <v>467.5</v>
      </c>
    </row>
    <row r="374" spans="1:25" x14ac:dyDescent="0.2">
      <c r="A374" s="248">
        <v>44332.375</v>
      </c>
      <c r="B374" s="249">
        <v>0</v>
      </c>
      <c r="C374" s="250">
        <v>0</v>
      </c>
      <c r="D374" s="250">
        <v>207.45599999999999</v>
      </c>
      <c r="E374" s="250">
        <v>75.441599999999994</v>
      </c>
      <c r="F374" s="250">
        <v>0</v>
      </c>
      <c r="G374" s="249">
        <v>0</v>
      </c>
      <c r="H374" s="250">
        <v>0</v>
      </c>
      <c r="I374" s="250">
        <v>374.5</v>
      </c>
      <c r="J374" s="250">
        <v>198</v>
      </c>
      <c r="K374" s="250">
        <v>0</v>
      </c>
      <c r="L374" s="249">
        <v>295</v>
      </c>
      <c r="M374" s="250">
        <v>387</v>
      </c>
      <c r="N374" s="250">
        <v>397.5</v>
      </c>
      <c r="O374" s="250">
        <v>198</v>
      </c>
      <c r="P374" s="250">
        <v>198</v>
      </c>
      <c r="Q374" s="249">
        <v>0</v>
      </c>
      <c r="R374" s="250">
        <v>0</v>
      </c>
      <c r="S374" s="250">
        <v>372.5</v>
      </c>
      <c r="T374" s="250">
        <v>198</v>
      </c>
      <c r="U374" s="250">
        <v>0</v>
      </c>
      <c r="V374" s="249">
        <v>282.89760000000001</v>
      </c>
      <c r="W374" s="249">
        <v>572.5</v>
      </c>
      <c r="X374" s="249">
        <v>1475.5</v>
      </c>
      <c r="Y374" s="251">
        <v>570.5</v>
      </c>
    </row>
    <row r="375" spans="1:25" x14ac:dyDescent="0.2">
      <c r="A375" s="248">
        <v>44332.416666666664</v>
      </c>
      <c r="B375" s="249">
        <v>0</v>
      </c>
      <c r="C375" s="250">
        <v>0</v>
      </c>
      <c r="D375" s="250">
        <v>206.14400000000001</v>
      </c>
      <c r="E375" s="250">
        <v>75.475200000000001</v>
      </c>
      <c r="F375" s="250">
        <v>0</v>
      </c>
      <c r="G375" s="249">
        <v>0</v>
      </c>
      <c r="H375" s="250">
        <v>0</v>
      </c>
      <c r="I375" s="250">
        <v>320</v>
      </c>
      <c r="J375" s="250">
        <v>198</v>
      </c>
      <c r="K375" s="250">
        <v>0</v>
      </c>
      <c r="L375" s="249">
        <v>295</v>
      </c>
      <c r="M375" s="250">
        <v>387</v>
      </c>
      <c r="N375" s="250">
        <v>397.5</v>
      </c>
      <c r="O375" s="250">
        <v>198</v>
      </c>
      <c r="P375" s="250">
        <v>198</v>
      </c>
      <c r="Q375" s="249">
        <v>0</v>
      </c>
      <c r="R375" s="250">
        <v>0</v>
      </c>
      <c r="S375" s="250">
        <v>318.5</v>
      </c>
      <c r="T375" s="250">
        <v>198</v>
      </c>
      <c r="U375" s="250">
        <v>0</v>
      </c>
      <c r="V375" s="249">
        <v>281.61919999999998</v>
      </c>
      <c r="W375" s="249">
        <v>518</v>
      </c>
      <c r="X375" s="249">
        <v>1475.5</v>
      </c>
      <c r="Y375" s="251">
        <v>516.5</v>
      </c>
    </row>
    <row r="376" spans="1:25" x14ac:dyDescent="0.2">
      <c r="A376" s="248">
        <v>44332.458333333336</v>
      </c>
      <c r="B376" s="249">
        <v>0</v>
      </c>
      <c r="C376" s="250">
        <v>0</v>
      </c>
      <c r="D376" s="250">
        <v>205.56800000000001</v>
      </c>
      <c r="E376" s="250">
        <v>75.364800000000002</v>
      </c>
      <c r="F376" s="250">
        <v>0</v>
      </c>
      <c r="G376" s="249">
        <v>0</v>
      </c>
      <c r="H376" s="250">
        <v>0</v>
      </c>
      <c r="I376" s="250">
        <v>331.5</v>
      </c>
      <c r="J376" s="250">
        <v>198</v>
      </c>
      <c r="K376" s="250">
        <v>0</v>
      </c>
      <c r="L376" s="249">
        <v>295</v>
      </c>
      <c r="M376" s="250">
        <v>387</v>
      </c>
      <c r="N376" s="250">
        <v>397.5</v>
      </c>
      <c r="O376" s="250">
        <v>198</v>
      </c>
      <c r="P376" s="250">
        <v>198</v>
      </c>
      <c r="Q376" s="249">
        <v>0</v>
      </c>
      <c r="R376" s="250">
        <v>0</v>
      </c>
      <c r="S376" s="250">
        <v>330</v>
      </c>
      <c r="T376" s="250">
        <v>198</v>
      </c>
      <c r="U376" s="250">
        <v>0</v>
      </c>
      <c r="V376" s="249">
        <v>280.93280000000004</v>
      </c>
      <c r="W376" s="249">
        <v>529.5</v>
      </c>
      <c r="X376" s="249">
        <v>1475.5</v>
      </c>
      <c r="Y376" s="251">
        <v>528</v>
      </c>
    </row>
    <row r="377" spans="1:25" x14ac:dyDescent="0.2">
      <c r="A377" s="248">
        <v>44332.5</v>
      </c>
      <c r="B377" s="249">
        <v>0</v>
      </c>
      <c r="C377" s="250">
        <v>0</v>
      </c>
      <c r="D377" s="250">
        <v>210.624</v>
      </c>
      <c r="E377" s="250">
        <v>75.393600000000006</v>
      </c>
      <c r="F377" s="250">
        <v>0</v>
      </c>
      <c r="G377" s="249">
        <v>0</v>
      </c>
      <c r="H377" s="250">
        <v>0</v>
      </c>
      <c r="I377" s="250">
        <v>347.5</v>
      </c>
      <c r="J377" s="250">
        <v>198</v>
      </c>
      <c r="K377" s="250">
        <v>0</v>
      </c>
      <c r="L377" s="249">
        <v>295</v>
      </c>
      <c r="M377" s="250">
        <v>387</v>
      </c>
      <c r="N377" s="250">
        <v>397.5</v>
      </c>
      <c r="O377" s="250">
        <v>198</v>
      </c>
      <c r="P377" s="250">
        <v>198</v>
      </c>
      <c r="Q377" s="249">
        <v>0</v>
      </c>
      <c r="R377" s="250">
        <v>0</v>
      </c>
      <c r="S377" s="250">
        <v>345.5</v>
      </c>
      <c r="T377" s="250">
        <v>198</v>
      </c>
      <c r="U377" s="250">
        <v>0</v>
      </c>
      <c r="V377" s="249">
        <v>286.01760000000002</v>
      </c>
      <c r="W377" s="249">
        <v>545.5</v>
      </c>
      <c r="X377" s="249">
        <v>1475.5</v>
      </c>
      <c r="Y377" s="251">
        <v>543.5</v>
      </c>
    </row>
    <row r="378" spans="1:25" x14ac:dyDescent="0.2">
      <c r="A378" s="248">
        <v>44332.541666666664</v>
      </c>
      <c r="B378" s="249">
        <v>0</v>
      </c>
      <c r="C378" s="250">
        <v>0</v>
      </c>
      <c r="D378" s="250">
        <v>209.12</v>
      </c>
      <c r="E378" s="250">
        <v>75.489599999999996</v>
      </c>
      <c r="F378" s="250">
        <v>0</v>
      </c>
      <c r="G378" s="249">
        <v>0</v>
      </c>
      <c r="H378" s="250">
        <v>0</v>
      </c>
      <c r="I378" s="250">
        <v>348.5</v>
      </c>
      <c r="J378" s="250">
        <v>198</v>
      </c>
      <c r="K378" s="250">
        <v>0</v>
      </c>
      <c r="L378" s="249">
        <v>295</v>
      </c>
      <c r="M378" s="250">
        <v>387</v>
      </c>
      <c r="N378" s="250">
        <v>397.5</v>
      </c>
      <c r="O378" s="250">
        <v>198</v>
      </c>
      <c r="P378" s="250">
        <v>198</v>
      </c>
      <c r="Q378" s="249">
        <v>0</v>
      </c>
      <c r="R378" s="250">
        <v>0</v>
      </c>
      <c r="S378" s="250">
        <v>346.5</v>
      </c>
      <c r="T378" s="250">
        <v>198</v>
      </c>
      <c r="U378" s="250">
        <v>0</v>
      </c>
      <c r="V378" s="249">
        <v>284.6096</v>
      </c>
      <c r="W378" s="249">
        <v>546.5</v>
      </c>
      <c r="X378" s="249">
        <v>1475.5</v>
      </c>
      <c r="Y378" s="251">
        <v>544.5</v>
      </c>
    </row>
    <row r="379" spans="1:25" x14ac:dyDescent="0.2">
      <c r="A379" s="248">
        <v>44332.583333333336</v>
      </c>
      <c r="B379" s="249">
        <v>0</v>
      </c>
      <c r="C379" s="250">
        <v>0</v>
      </c>
      <c r="D379" s="250">
        <v>206.33600000000001</v>
      </c>
      <c r="E379" s="250">
        <v>75.417599999999993</v>
      </c>
      <c r="F379" s="250">
        <v>0</v>
      </c>
      <c r="G379" s="249">
        <v>0</v>
      </c>
      <c r="H379" s="250">
        <v>0</v>
      </c>
      <c r="I379" s="250">
        <v>326</v>
      </c>
      <c r="J379" s="250">
        <v>198</v>
      </c>
      <c r="K379" s="250">
        <v>0</v>
      </c>
      <c r="L379" s="249">
        <v>295</v>
      </c>
      <c r="M379" s="250">
        <v>387</v>
      </c>
      <c r="N379" s="250">
        <v>397.5</v>
      </c>
      <c r="O379" s="250">
        <v>198</v>
      </c>
      <c r="P379" s="250">
        <v>198</v>
      </c>
      <c r="Q379" s="249">
        <v>0</v>
      </c>
      <c r="R379" s="250">
        <v>0</v>
      </c>
      <c r="S379" s="250">
        <v>324.5</v>
      </c>
      <c r="T379" s="250">
        <v>198</v>
      </c>
      <c r="U379" s="250">
        <v>0</v>
      </c>
      <c r="V379" s="249">
        <v>281.75360000000001</v>
      </c>
      <c r="W379" s="249">
        <v>524</v>
      </c>
      <c r="X379" s="249">
        <v>1475.5</v>
      </c>
      <c r="Y379" s="251">
        <v>522.5</v>
      </c>
    </row>
    <row r="380" spans="1:25" x14ac:dyDescent="0.2">
      <c r="A380" s="248">
        <v>44332.625</v>
      </c>
      <c r="B380" s="249">
        <v>0</v>
      </c>
      <c r="C380" s="250">
        <v>0</v>
      </c>
      <c r="D380" s="250">
        <v>209.34399999999999</v>
      </c>
      <c r="E380" s="250">
        <v>75.484800000000007</v>
      </c>
      <c r="F380" s="250">
        <v>0</v>
      </c>
      <c r="G380" s="249">
        <v>0</v>
      </c>
      <c r="H380" s="250">
        <v>0</v>
      </c>
      <c r="I380" s="250">
        <v>385</v>
      </c>
      <c r="J380" s="250">
        <v>198</v>
      </c>
      <c r="K380" s="250">
        <v>0</v>
      </c>
      <c r="L380" s="249">
        <v>295</v>
      </c>
      <c r="M380" s="250">
        <v>387</v>
      </c>
      <c r="N380" s="250">
        <v>397.5</v>
      </c>
      <c r="O380" s="250">
        <v>198</v>
      </c>
      <c r="P380" s="250">
        <v>198</v>
      </c>
      <c r="Q380" s="249">
        <v>0</v>
      </c>
      <c r="R380" s="250">
        <v>0</v>
      </c>
      <c r="S380" s="250">
        <v>382.5</v>
      </c>
      <c r="T380" s="250">
        <v>198</v>
      </c>
      <c r="U380" s="250">
        <v>0</v>
      </c>
      <c r="V380" s="249">
        <v>284.8288</v>
      </c>
      <c r="W380" s="249">
        <v>583</v>
      </c>
      <c r="X380" s="249">
        <v>1475.5</v>
      </c>
      <c r="Y380" s="251">
        <v>580.5</v>
      </c>
    </row>
    <row r="381" spans="1:25" x14ac:dyDescent="0.2">
      <c r="A381" s="248">
        <v>44332.666666666664</v>
      </c>
      <c r="B381" s="249">
        <v>0</v>
      </c>
      <c r="C381" s="250">
        <v>0</v>
      </c>
      <c r="D381" s="250">
        <v>214.36799999999999</v>
      </c>
      <c r="E381" s="250">
        <v>75.504000000000005</v>
      </c>
      <c r="F381" s="250">
        <v>0</v>
      </c>
      <c r="G381" s="249">
        <v>0</v>
      </c>
      <c r="H381" s="250">
        <v>0</v>
      </c>
      <c r="I381" s="250">
        <v>350.5</v>
      </c>
      <c r="J381" s="250">
        <v>198</v>
      </c>
      <c r="K381" s="250">
        <v>0</v>
      </c>
      <c r="L381" s="249">
        <v>295</v>
      </c>
      <c r="M381" s="250">
        <v>387</v>
      </c>
      <c r="N381" s="250">
        <v>397.5</v>
      </c>
      <c r="O381" s="250">
        <v>198</v>
      </c>
      <c r="P381" s="250">
        <v>198</v>
      </c>
      <c r="Q381" s="249">
        <v>0</v>
      </c>
      <c r="R381" s="250">
        <v>0</v>
      </c>
      <c r="S381" s="250">
        <v>348.5</v>
      </c>
      <c r="T381" s="250">
        <v>198</v>
      </c>
      <c r="U381" s="250">
        <v>0</v>
      </c>
      <c r="V381" s="249">
        <v>289.87200000000001</v>
      </c>
      <c r="W381" s="249">
        <v>548.5</v>
      </c>
      <c r="X381" s="249">
        <v>1475.5</v>
      </c>
      <c r="Y381" s="251">
        <v>546.5</v>
      </c>
    </row>
    <row r="382" spans="1:25" x14ac:dyDescent="0.2">
      <c r="A382" s="248">
        <v>44332.708333333336</v>
      </c>
      <c r="B382" s="249">
        <v>0</v>
      </c>
      <c r="C382" s="250">
        <v>0</v>
      </c>
      <c r="D382" s="250">
        <v>228.99199999999999</v>
      </c>
      <c r="E382" s="250">
        <v>80.328000000000003</v>
      </c>
      <c r="F382" s="250">
        <v>0</v>
      </c>
      <c r="G382" s="249">
        <v>0</v>
      </c>
      <c r="H382" s="250">
        <v>0</v>
      </c>
      <c r="I382" s="250">
        <v>397.5</v>
      </c>
      <c r="J382" s="250">
        <v>198</v>
      </c>
      <c r="K382" s="250">
        <v>0</v>
      </c>
      <c r="L382" s="249">
        <v>295</v>
      </c>
      <c r="M382" s="250">
        <v>387</v>
      </c>
      <c r="N382" s="250">
        <v>397.5</v>
      </c>
      <c r="O382" s="250">
        <v>198</v>
      </c>
      <c r="P382" s="250">
        <v>198</v>
      </c>
      <c r="Q382" s="249">
        <v>0</v>
      </c>
      <c r="R382" s="250">
        <v>0</v>
      </c>
      <c r="S382" s="250">
        <v>395</v>
      </c>
      <c r="T382" s="250">
        <v>198</v>
      </c>
      <c r="U382" s="250">
        <v>0</v>
      </c>
      <c r="V382" s="249">
        <v>309.32</v>
      </c>
      <c r="W382" s="249">
        <v>595.5</v>
      </c>
      <c r="X382" s="249">
        <v>1475.5</v>
      </c>
      <c r="Y382" s="251">
        <v>593</v>
      </c>
    </row>
    <row r="383" spans="1:25" x14ac:dyDescent="0.2">
      <c r="A383" s="248">
        <v>44332.75</v>
      </c>
      <c r="B383" s="249">
        <v>0</v>
      </c>
      <c r="C383" s="250">
        <v>0</v>
      </c>
      <c r="D383" s="250">
        <v>268.64</v>
      </c>
      <c r="E383" s="250">
        <v>83.414400000000001</v>
      </c>
      <c r="F383" s="250">
        <v>0</v>
      </c>
      <c r="G383" s="249">
        <v>0</v>
      </c>
      <c r="H383" s="250">
        <v>0</v>
      </c>
      <c r="I383" s="250">
        <v>397.5</v>
      </c>
      <c r="J383" s="250">
        <v>198</v>
      </c>
      <c r="K383" s="250">
        <v>0</v>
      </c>
      <c r="L383" s="249">
        <v>295</v>
      </c>
      <c r="M383" s="250">
        <v>387</v>
      </c>
      <c r="N383" s="250">
        <v>397.5</v>
      </c>
      <c r="O383" s="250">
        <v>198</v>
      </c>
      <c r="P383" s="250">
        <v>198</v>
      </c>
      <c r="Q383" s="249">
        <v>0</v>
      </c>
      <c r="R383" s="250">
        <v>0</v>
      </c>
      <c r="S383" s="250">
        <v>395</v>
      </c>
      <c r="T383" s="250">
        <v>198</v>
      </c>
      <c r="U383" s="250">
        <v>0</v>
      </c>
      <c r="V383" s="249">
        <v>352.05439999999999</v>
      </c>
      <c r="W383" s="249">
        <v>595.5</v>
      </c>
      <c r="X383" s="249">
        <v>1475.5</v>
      </c>
      <c r="Y383" s="251">
        <v>593</v>
      </c>
    </row>
    <row r="384" spans="1:25" x14ac:dyDescent="0.2">
      <c r="A384" s="248">
        <v>44332.791666666664</v>
      </c>
      <c r="B384" s="249">
        <v>0</v>
      </c>
      <c r="C384" s="250">
        <v>0</v>
      </c>
      <c r="D384" s="250">
        <v>287.74400000000003</v>
      </c>
      <c r="E384" s="250">
        <v>82.190399999999997</v>
      </c>
      <c r="F384" s="250">
        <v>0</v>
      </c>
      <c r="G384" s="249">
        <v>0</v>
      </c>
      <c r="H384" s="250">
        <v>0</v>
      </c>
      <c r="I384" s="250">
        <v>397.5</v>
      </c>
      <c r="J384" s="250">
        <v>198</v>
      </c>
      <c r="K384" s="250">
        <v>0</v>
      </c>
      <c r="L384" s="249">
        <v>295</v>
      </c>
      <c r="M384" s="250">
        <v>387</v>
      </c>
      <c r="N384" s="250">
        <v>397.5</v>
      </c>
      <c r="O384" s="250">
        <v>198</v>
      </c>
      <c r="P384" s="250">
        <v>198</v>
      </c>
      <c r="Q384" s="249">
        <v>0</v>
      </c>
      <c r="R384" s="250">
        <v>0</v>
      </c>
      <c r="S384" s="250">
        <v>395</v>
      </c>
      <c r="T384" s="250">
        <v>198</v>
      </c>
      <c r="U384" s="250">
        <v>0</v>
      </c>
      <c r="V384" s="249">
        <v>369.93440000000004</v>
      </c>
      <c r="W384" s="249">
        <v>595.5</v>
      </c>
      <c r="X384" s="249">
        <v>1475.5</v>
      </c>
      <c r="Y384" s="251">
        <v>593</v>
      </c>
    </row>
    <row r="385" spans="1:25" x14ac:dyDescent="0.2">
      <c r="A385" s="248">
        <v>44332.833333333336</v>
      </c>
      <c r="B385" s="249">
        <v>0</v>
      </c>
      <c r="C385" s="250">
        <v>0</v>
      </c>
      <c r="D385" s="250">
        <v>259.32799999999997</v>
      </c>
      <c r="E385" s="250">
        <v>75.072000000000003</v>
      </c>
      <c r="F385" s="250">
        <v>0</v>
      </c>
      <c r="G385" s="249">
        <v>0</v>
      </c>
      <c r="H385" s="250">
        <v>0</v>
      </c>
      <c r="I385" s="250">
        <v>397.5</v>
      </c>
      <c r="J385" s="250">
        <v>198</v>
      </c>
      <c r="K385" s="250">
        <v>0</v>
      </c>
      <c r="L385" s="249">
        <v>295</v>
      </c>
      <c r="M385" s="250">
        <v>387</v>
      </c>
      <c r="N385" s="250">
        <v>397.5</v>
      </c>
      <c r="O385" s="250">
        <v>198</v>
      </c>
      <c r="P385" s="250">
        <v>198</v>
      </c>
      <c r="Q385" s="249">
        <v>0</v>
      </c>
      <c r="R385" s="250">
        <v>0</v>
      </c>
      <c r="S385" s="250">
        <v>395</v>
      </c>
      <c r="T385" s="250">
        <v>198</v>
      </c>
      <c r="U385" s="250">
        <v>0</v>
      </c>
      <c r="V385" s="249">
        <v>334.4</v>
      </c>
      <c r="W385" s="249">
        <v>595.5</v>
      </c>
      <c r="X385" s="249">
        <v>1475.5</v>
      </c>
      <c r="Y385" s="251">
        <v>593</v>
      </c>
    </row>
    <row r="386" spans="1:25" x14ac:dyDescent="0.2">
      <c r="A386" s="248">
        <v>44332.875</v>
      </c>
      <c r="B386" s="249">
        <v>0</v>
      </c>
      <c r="C386" s="250">
        <v>0</v>
      </c>
      <c r="D386" s="250">
        <v>236.70400000000001</v>
      </c>
      <c r="E386" s="250">
        <v>78.623999999999995</v>
      </c>
      <c r="F386" s="250">
        <v>0</v>
      </c>
      <c r="G386" s="249">
        <v>0</v>
      </c>
      <c r="H386" s="250">
        <v>0</v>
      </c>
      <c r="I386" s="250">
        <v>397.5</v>
      </c>
      <c r="J386" s="250">
        <v>198</v>
      </c>
      <c r="K386" s="250">
        <v>0</v>
      </c>
      <c r="L386" s="249">
        <v>295</v>
      </c>
      <c r="M386" s="250">
        <v>387</v>
      </c>
      <c r="N386" s="250">
        <v>397.5</v>
      </c>
      <c r="O386" s="250">
        <v>198</v>
      </c>
      <c r="P386" s="250">
        <v>198</v>
      </c>
      <c r="Q386" s="249">
        <v>0</v>
      </c>
      <c r="R386" s="250">
        <v>0</v>
      </c>
      <c r="S386" s="250">
        <v>395</v>
      </c>
      <c r="T386" s="250">
        <v>198</v>
      </c>
      <c r="U386" s="250">
        <v>0</v>
      </c>
      <c r="V386" s="249">
        <v>315.32799999999997</v>
      </c>
      <c r="W386" s="249">
        <v>595.5</v>
      </c>
      <c r="X386" s="249">
        <v>1475.5</v>
      </c>
      <c r="Y386" s="251">
        <v>593</v>
      </c>
    </row>
    <row r="387" spans="1:25" x14ac:dyDescent="0.2">
      <c r="A387" s="248">
        <v>44332.916666666664</v>
      </c>
      <c r="B387" s="249">
        <v>0</v>
      </c>
      <c r="C387" s="250">
        <v>0</v>
      </c>
      <c r="D387" s="250">
        <v>239.55199999999999</v>
      </c>
      <c r="E387" s="250">
        <v>80.068799999999996</v>
      </c>
      <c r="F387" s="250">
        <v>0</v>
      </c>
      <c r="G387" s="249">
        <v>0</v>
      </c>
      <c r="H387" s="250">
        <v>0</v>
      </c>
      <c r="I387" s="250">
        <v>397.5</v>
      </c>
      <c r="J387" s="250">
        <v>198</v>
      </c>
      <c r="K387" s="250">
        <v>0</v>
      </c>
      <c r="L387" s="249">
        <v>295</v>
      </c>
      <c r="M387" s="250">
        <v>387</v>
      </c>
      <c r="N387" s="250">
        <v>397.5</v>
      </c>
      <c r="O387" s="250">
        <v>198</v>
      </c>
      <c r="P387" s="250">
        <v>198</v>
      </c>
      <c r="Q387" s="249">
        <v>0</v>
      </c>
      <c r="R387" s="250">
        <v>0</v>
      </c>
      <c r="S387" s="250">
        <v>395</v>
      </c>
      <c r="T387" s="250">
        <v>198</v>
      </c>
      <c r="U387" s="250">
        <v>0</v>
      </c>
      <c r="V387" s="249">
        <v>319.62079999999997</v>
      </c>
      <c r="W387" s="249">
        <v>595.5</v>
      </c>
      <c r="X387" s="249">
        <v>1475.5</v>
      </c>
      <c r="Y387" s="251">
        <v>593</v>
      </c>
    </row>
    <row r="388" spans="1:25" x14ac:dyDescent="0.2">
      <c r="A388" s="248">
        <v>44332.958333333336</v>
      </c>
      <c r="B388" s="249">
        <v>0</v>
      </c>
      <c r="C388" s="250">
        <v>0</v>
      </c>
      <c r="D388" s="250">
        <v>213.98400000000001</v>
      </c>
      <c r="E388" s="250">
        <v>75.643199999999993</v>
      </c>
      <c r="F388" s="250">
        <v>0</v>
      </c>
      <c r="G388" s="249">
        <v>0</v>
      </c>
      <c r="H388" s="250">
        <v>0</v>
      </c>
      <c r="I388" s="250">
        <v>377</v>
      </c>
      <c r="J388" s="250">
        <v>198</v>
      </c>
      <c r="K388" s="250">
        <v>0</v>
      </c>
      <c r="L388" s="249">
        <v>295</v>
      </c>
      <c r="M388" s="250">
        <v>387</v>
      </c>
      <c r="N388" s="250">
        <v>397.5</v>
      </c>
      <c r="O388" s="250">
        <v>198</v>
      </c>
      <c r="P388" s="250">
        <v>198</v>
      </c>
      <c r="Q388" s="249">
        <v>0</v>
      </c>
      <c r="R388" s="250">
        <v>0</v>
      </c>
      <c r="S388" s="250">
        <v>375</v>
      </c>
      <c r="T388" s="250">
        <v>198</v>
      </c>
      <c r="U388" s="250">
        <v>0</v>
      </c>
      <c r="V388" s="249">
        <v>289.62720000000002</v>
      </c>
      <c r="W388" s="249">
        <v>575</v>
      </c>
      <c r="X388" s="249">
        <v>1475.5</v>
      </c>
      <c r="Y388" s="251">
        <v>573</v>
      </c>
    </row>
    <row r="389" spans="1:25" x14ac:dyDescent="0.2">
      <c r="A389" s="248">
        <v>44333</v>
      </c>
      <c r="B389" s="249">
        <v>0</v>
      </c>
      <c r="C389" s="250">
        <v>0</v>
      </c>
      <c r="D389" s="250">
        <v>212.512</v>
      </c>
      <c r="E389" s="250">
        <v>75.561599999999999</v>
      </c>
      <c r="F389" s="250">
        <v>0</v>
      </c>
      <c r="G389" s="249">
        <v>0</v>
      </c>
      <c r="H389" s="250">
        <v>0</v>
      </c>
      <c r="I389" s="250">
        <v>343</v>
      </c>
      <c r="J389" s="250">
        <v>198</v>
      </c>
      <c r="K389" s="250">
        <v>0</v>
      </c>
      <c r="L389" s="249">
        <v>295</v>
      </c>
      <c r="M389" s="250">
        <v>387</v>
      </c>
      <c r="N389" s="250">
        <v>397.5</v>
      </c>
      <c r="O389" s="250">
        <v>198</v>
      </c>
      <c r="P389" s="250">
        <v>198</v>
      </c>
      <c r="Q389" s="249">
        <v>0</v>
      </c>
      <c r="R389" s="250">
        <v>0</v>
      </c>
      <c r="S389" s="250">
        <v>341.5</v>
      </c>
      <c r="T389" s="250">
        <v>198</v>
      </c>
      <c r="U389" s="250">
        <v>0</v>
      </c>
      <c r="V389" s="249">
        <v>288.0736</v>
      </c>
      <c r="W389" s="249">
        <v>541</v>
      </c>
      <c r="X389" s="249">
        <v>1475.5</v>
      </c>
      <c r="Y389" s="251">
        <v>539.5</v>
      </c>
    </row>
    <row r="390" spans="1:25" x14ac:dyDescent="0.2">
      <c r="A390" s="248">
        <v>44333.041666666664</v>
      </c>
      <c r="B390" s="249">
        <v>0</v>
      </c>
      <c r="C390" s="250">
        <v>0</v>
      </c>
      <c r="D390" s="250">
        <v>209.63200000000001</v>
      </c>
      <c r="E390" s="250">
        <v>75.782399999999996</v>
      </c>
      <c r="F390" s="250">
        <v>0</v>
      </c>
      <c r="G390" s="249">
        <v>0</v>
      </c>
      <c r="H390" s="250">
        <v>0</v>
      </c>
      <c r="I390" s="250">
        <v>354.5</v>
      </c>
      <c r="J390" s="250">
        <v>198</v>
      </c>
      <c r="K390" s="250">
        <v>0</v>
      </c>
      <c r="L390" s="249">
        <v>295</v>
      </c>
      <c r="M390" s="250">
        <v>387</v>
      </c>
      <c r="N390" s="250">
        <v>397.5</v>
      </c>
      <c r="O390" s="250">
        <v>198</v>
      </c>
      <c r="P390" s="250">
        <v>198</v>
      </c>
      <c r="Q390" s="249">
        <v>0</v>
      </c>
      <c r="R390" s="250">
        <v>0</v>
      </c>
      <c r="S390" s="250">
        <v>352.5</v>
      </c>
      <c r="T390" s="250">
        <v>198</v>
      </c>
      <c r="U390" s="250">
        <v>0</v>
      </c>
      <c r="V390" s="249">
        <v>285.4144</v>
      </c>
      <c r="W390" s="249">
        <v>552.5</v>
      </c>
      <c r="X390" s="249">
        <v>1475.5</v>
      </c>
      <c r="Y390" s="251">
        <v>550.5</v>
      </c>
    </row>
    <row r="391" spans="1:25" x14ac:dyDescent="0.2">
      <c r="A391" s="248">
        <v>44333.083333333336</v>
      </c>
      <c r="B391" s="249">
        <v>0</v>
      </c>
      <c r="C391" s="250">
        <v>0</v>
      </c>
      <c r="D391" s="250">
        <v>204.89599999999999</v>
      </c>
      <c r="E391" s="250">
        <v>75.599999999999994</v>
      </c>
      <c r="F391" s="250">
        <v>0</v>
      </c>
      <c r="G391" s="249">
        <v>0</v>
      </c>
      <c r="H391" s="250">
        <v>0</v>
      </c>
      <c r="I391" s="250">
        <v>239</v>
      </c>
      <c r="J391" s="250">
        <v>198</v>
      </c>
      <c r="K391" s="250">
        <v>0</v>
      </c>
      <c r="L391" s="249">
        <v>295</v>
      </c>
      <c r="M391" s="250">
        <v>387</v>
      </c>
      <c r="N391" s="250">
        <v>397.5</v>
      </c>
      <c r="O391" s="250">
        <v>198</v>
      </c>
      <c r="P391" s="250">
        <v>198</v>
      </c>
      <c r="Q391" s="249">
        <v>0</v>
      </c>
      <c r="R391" s="250">
        <v>0</v>
      </c>
      <c r="S391" s="250">
        <v>238.5</v>
      </c>
      <c r="T391" s="250">
        <v>198</v>
      </c>
      <c r="U391" s="250">
        <v>0</v>
      </c>
      <c r="V391" s="249">
        <v>280.49599999999998</v>
      </c>
      <c r="W391" s="249">
        <v>437</v>
      </c>
      <c r="X391" s="249">
        <v>1475.5</v>
      </c>
      <c r="Y391" s="251">
        <v>436.5</v>
      </c>
    </row>
    <row r="392" spans="1:25" x14ac:dyDescent="0.2">
      <c r="A392" s="248">
        <v>44333.125</v>
      </c>
      <c r="B392" s="249">
        <v>0</v>
      </c>
      <c r="C392" s="250">
        <v>0</v>
      </c>
      <c r="D392" s="250">
        <v>204.8</v>
      </c>
      <c r="E392" s="250">
        <v>75.513599999999997</v>
      </c>
      <c r="F392" s="250">
        <v>0</v>
      </c>
      <c r="G392" s="249">
        <v>0</v>
      </c>
      <c r="H392" s="250">
        <v>0</v>
      </c>
      <c r="I392" s="250">
        <v>215.5</v>
      </c>
      <c r="J392" s="250">
        <v>198</v>
      </c>
      <c r="K392" s="250">
        <v>0</v>
      </c>
      <c r="L392" s="249">
        <v>295</v>
      </c>
      <c r="M392" s="250">
        <v>387</v>
      </c>
      <c r="N392" s="250">
        <v>397.5</v>
      </c>
      <c r="O392" s="250">
        <v>198</v>
      </c>
      <c r="P392" s="250">
        <v>198</v>
      </c>
      <c r="Q392" s="249">
        <v>0</v>
      </c>
      <c r="R392" s="250">
        <v>0</v>
      </c>
      <c r="S392" s="250">
        <v>215.5</v>
      </c>
      <c r="T392" s="250">
        <v>198</v>
      </c>
      <c r="U392" s="250">
        <v>0</v>
      </c>
      <c r="V392" s="249">
        <v>280.31360000000001</v>
      </c>
      <c r="W392" s="249">
        <v>413.5</v>
      </c>
      <c r="X392" s="249">
        <v>1475.5</v>
      </c>
      <c r="Y392" s="251">
        <v>413.5</v>
      </c>
    </row>
    <row r="393" spans="1:25" x14ac:dyDescent="0.2">
      <c r="A393" s="248">
        <v>44333.166666666664</v>
      </c>
      <c r="B393" s="249">
        <v>0</v>
      </c>
      <c r="C393" s="250">
        <v>0</v>
      </c>
      <c r="D393" s="250">
        <v>204.864</v>
      </c>
      <c r="E393" s="250">
        <v>75.787199999999999</v>
      </c>
      <c r="F393" s="250">
        <v>0</v>
      </c>
      <c r="G393" s="249">
        <v>0</v>
      </c>
      <c r="H393" s="250">
        <v>0</v>
      </c>
      <c r="I393" s="250">
        <v>225</v>
      </c>
      <c r="J393" s="250">
        <v>198</v>
      </c>
      <c r="K393" s="250">
        <v>0</v>
      </c>
      <c r="L393" s="249">
        <v>295</v>
      </c>
      <c r="M393" s="250">
        <v>387</v>
      </c>
      <c r="N393" s="250">
        <v>397.5</v>
      </c>
      <c r="O393" s="250">
        <v>198</v>
      </c>
      <c r="P393" s="250">
        <v>198</v>
      </c>
      <c r="Q393" s="249">
        <v>0</v>
      </c>
      <c r="R393" s="250">
        <v>0</v>
      </c>
      <c r="S393" s="250">
        <v>224.5</v>
      </c>
      <c r="T393" s="250">
        <v>198</v>
      </c>
      <c r="U393" s="250">
        <v>0</v>
      </c>
      <c r="V393" s="249">
        <v>280.65120000000002</v>
      </c>
      <c r="W393" s="249">
        <v>423</v>
      </c>
      <c r="X393" s="249">
        <v>1475.5</v>
      </c>
      <c r="Y393" s="251">
        <v>422.5</v>
      </c>
    </row>
    <row r="394" spans="1:25" x14ac:dyDescent="0.2">
      <c r="A394" s="248">
        <v>44333.208333333336</v>
      </c>
      <c r="B394" s="249">
        <v>0</v>
      </c>
      <c r="C394" s="250">
        <v>0</v>
      </c>
      <c r="D394" s="250">
        <v>204.768</v>
      </c>
      <c r="E394" s="250">
        <v>75.744</v>
      </c>
      <c r="F394" s="250">
        <v>0</v>
      </c>
      <c r="G394" s="249">
        <v>0</v>
      </c>
      <c r="H394" s="250">
        <v>0</v>
      </c>
      <c r="I394" s="250">
        <v>214.5</v>
      </c>
      <c r="J394" s="250">
        <v>198</v>
      </c>
      <c r="K394" s="250">
        <v>0</v>
      </c>
      <c r="L394" s="249">
        <v>295</v>
      </c>
      <c r="M394" s="250">
        <v>387</v>
      </c>
      <c r="N394" s="250">
        <v>397.5</v>
      </c>
      <c r="O394" s="250">
        <v>198</v>
      </c>
      <c r="P394" s="250">
        <v>198</v>
      </c>
      <c r="Q394" s="249">
        <v>0</v>
      </c>
      <c r="R394" s="250">
        <v>0</v>
      </c>
      <c r="S394" s="250">
        <v>214.5</v>
      </c>
      <c r="T394" s="250">
        <v>198</v>
      </c>
      <c r="U394" s="250">
        <v>0</v>
      </c>
      <c r="V394" s="249">
        <v>280.512</v>
      </c>
      <c r="W394" s="249">
        <v>412.5</v>
      </c>
      <c r="X394" s="249">
        <v>1475.5</v>
      </c>
      <c r="Y394" s="251">
        <v>412.5</v>
      </c>
    </row>
    <row r="395" spans="1:25" x14ac:dyDescent="0.2">
      <c r="A395" s="248">
        <v>44333.25</v>
      </c>
      <c r="B395" s="249">
        <v>0</v>
      </c>
      <c r="C395" s="250">
        <v>0</v>
      </c>
      <c r="D395" s="250">
        <v>205.28</v>
      </c>
      <c r="E395" s="250">
        <v>75.744</v>
      </c>
      <c r="F395" s="250">
        <v>0</v>
      </c>
      <c r="G395" s="249">
        <v>0</v>
      </c>
      <c r="H395" s="250">
        <v>0</v>
      </c>
      <c r="I395" s="250">
        <v>251.5</v>
      </c>
      <c r="J395" s="250">
        <v>198</v>
      </c>
      <c r="K395" s="250">
        <v>0</v>
      </c>
      <c r="L395" s="249">
        <v>295</v>
      </c>
      <c r="M395" s="250">
        <v>387</v>
      </c>
      <c r="N395" s="250">
        <v>397.5</v>
      </c>
      <c r="O395" s="250">
        <v>198</v>
      </c>
      <c r="P395" s="250">
        <v>198</v>
      </c>
      <c r="Q395" s="249">
        <v>0</v>
      </c>
      <c r="R395" s="250">
        <v>0</v>
      </c>
      <c r="S395" s="250">
        <v>251</v>
      </c>
      <c r="T395" s="250">
        <v>198</v>
      </c>
      <c r="U395" s="250">
        <v>0</v>
      </c>
      <c r="V395" s="249">
        <v>281.024</v>
      </c>
      <c r="W395" s="249">
        <v>449.5</v>
      </c>
      <c r="X395" s="249">
        <v>1475.5</v>
      </c>
      <c r="Y395" s="251">
        <v>449</v>
      </c>
    </row>
    <row r="396" spans="1:25" x14ac:dyDescent="0.2">
      <c r="A396" s="248">
        <v>44333.291666666664</v>
      </c>
      <c r="B396" s="249">
        <v>0</v>
      </c>
      <c r="C396" s="250">
        <v>0</v>
      </c>
      <c r="D396" s="250">
        <v>234.52799999999999</v>
      </c>
      <c r="E396" s="250">
        <v>79.281599999999997</v>
      </c>
      <c r="F396" s="250">
        <v>0</v>
      </c>
      <c r="G396" s="249">
        <v>0</v>
      </c>
      <c r="H396" s="250">
        <v>0</v>
      </c>
      <c r="I396" s="250">
        <v>366.5</v>
      </c>
      <c r="J396" s="250">
        <v>198</v>
      </c>
      <c r="K396" s="250">
        <v>0</v>
      </c>
      <c r="L396" s="249">
        <v>295</v>
      </c>
      <c r="M396" s="250">
        <v>387</v>
      </c>
      <c r="N396" s="250">
        <v>397.5</v>
      </c>
      <c r="O396" s="250">
        <v>198</v>
      </c>
      <c r="P396" s="250">
        <v>198</v>
      </c>
      <c r="Q396" s="249">
        <v>0</v>
      </c>
      <c r="R396" s="250">
        <v>0</v>
      </c>
      <c r="S396" s="250">
        <v>364.5</v>
      </c>
      <c r="T396" s="250">
        <v>198</v>
      </c>
      <c r="U396" s="250">
        <v>0</v>
      </c>
      <c r="V396" s="249">
        <v>313.80959999999999</v>
      </c>
      <c r="W396" s="249">
        <v>564.5</v>
      </c>
      <c r="X396" s="249">
        <v>1475.5</v>
      </c>
      <c r="Y396" s="251">
        <v>562.5</v>
      </c>
    </row>
    <row r="397" spans="1:25" x14ac:dyDescent="0.2">
      <c r="A397" s="248">
        <v>44333.333333333336</v>
      </c>
      <c r="B397" s="249">
        <v>0</v>
      </c>
      <c r="C397" s="250">
        <v>0</v>
      </c>
      <c r="D397" s="250">
        <v>246.94399999999999</v>
      </c>
      <c r="E397" s="250">
        <v>77.083200000000005</v>
      </c>
      <c r="F397" s="250">
        <v>0</v>
      </c>
      <c r="G397" s="249">
        <v>0</v>
      </c>
      <c r="H397" s="250">
        <v>0</v>
      </c>
      <c r="I397" s="250">
        <v>397.5</v>
      </c>
      <c r="J397" s="250">
        <v>198</v>
      </c>
      <c r="K397" s="250">
        <v>0</v>
      </c>
      <c r="L397" s="249">
        <v>295</v>
      </c>
      <c r="M397" s="250">
        <v>387</v>
      </c>
      <c r="N397" s="250">
        <v>397.5</v>
      </c>
      <c r="O397" s="250">
        <v>198</v>
      </c>
      <c r="P397" s="250">
        <v>198</v>
      </c>
      <c r="Q397" s="249">
        <v>0</v>
      </c>
      <c r="R397" s="250">
        <v>0</v>
      </c>
      <c r="S397" s="250">
        <v>395</v>
      </c>
      <c r="T397" s="250">
        <v>198</v>
      </c>
      <c r="U397" s="250">
        <v>0</v>
      </c>
      <c r="V397" s="249">
        <v>324.02719999999999</v>
      </c>
      <c r="W397" s="249">
        <v>595.5</v>
      </c>
      <c r="X397" s="249">
        <v>1475.5</v>
      </c>
      <c r="Y397" s="251">
        <v>593</v>
      </c>
    </row>
    <row r="398" spans="1:25" x14ac:dyDescent="0.2">
      <c r="A398" s="248">
        <v>44333.375</v>
      </c>
      <c r="B398" s="249">
        <v>0</v>
      </c>
      <c r="C398" s="250">
        <v>0</v>
      </c>
      <c r="D398" s="250">
        <v>225.82400000000001</v>
      </c>
      <c r="E398" s="250">
        <v>75.547200000000004</v>
      </c>
      <c r="F398" s="250">
        <v>0</v>
      </c>
      <c r="G398" s="249">
        <v>0</v>
      </c>
      <c r="H398" s="250">
        <v>0</v>
      </c>
      <c r="I398" s="250">
        <v>390</v>
      </c>
      <c r="J398" s="250">
        <v>198</v>
      </c>
      <c r="K398" s="250">
        <v>0</v>
      </c>
      <c r="L398" s="249">
        <v>295</v>
      </c>
      <c r="M398" s="250">
        <v>387</v>
      </c>
      <c r="N398" s="250">
        <v>397.5</v>
      </c>
      <c r="O398" s="250">
        <v>198</v>
      </c>
      <c r="P398" s="250">
        <v>198</v>
      </c>
      <c r="Q398" s="249">
        <v>0</v>
      </c>
      <c r="R398" s="250">
        <v>0</v>
      </c>
      <c r="S398" s="250">
        <v>388</v>
      </c>
      <c r="T398" s="250">
        <v>198</v>
      </c>
      <c r="U398" s="250">
        <v>0</v>
      </c>
      <c r="V398" s="249">
        <v>301.37120000000004</v>
      </c>
      <c r="W398" s="249">
        <v>588</v>
      </c>
      <c r="X398" s="249">
        <v>1475.5</v>
      </c>
      <c r="Y398" s="251">
        <v>586</v>
      </c>
    </row>
    <row r="399" spans="1:25" x14ac:dyDescent="0.2">
      <c r="A399" s="248">
        <v>44333.416666666664</v>
      </c>
      <c r="B399" s="249">
        <v>0</v>
      </c>
      <c r="C399" s="250">
        <v>0</v>
      </c>
      <c r="D399" s="250">
        <v>219.93600000000001</v>
      </c>
      <c r="E399" s="250">
        <v>75.907200000000003</v>
      </c>
      <c r="F399" s="250">
        <v>0</v>
      </c>
      <c r="G399" s="249">
        <v>0</v>
      </c>
      <c r="H399" s="250">
        <v>0</v>
      </c>
      <c r="I399" s="250">
        <v>365.5</v>
      </c>
      <c r="J399" s="250">
        <v>198</v>
      </c>
      <c r="K399" s="250">
        <v>0</v>
      </c>
      <c r="L399" s="249">
        <v>295</v>
      </c>
      <c r="M399" s="250">
        <v>387</v>
      </c>
      <c r="N399" s="250">
        <v>397.5</v>
      </c>
      <c r="O399" s="250">
        <v>198</v>
      </c>
      <c r="P399" s="250">
        <v>198</v>
      </c>
      <c r="Q399" s="249">
        <v>0</v>
      </c>
      <c r="R399" s="250">
        <v>0</v>
      </c>
      <c r="S399" s="250">
        <v>363.5</v>
      </c>
      <c r="T399" s="250">
        <v>198</v>
      </c>
      <c r="U399" s="250">
        <v>0</v>
      </c>
      <c r="V399" s="249">
        <v>295.84320000000002</v>
      </c>
      <c r="W399" s="249">
        <v>563.5</v>
      </c>
      <c r="X399" s="249">
        <v>1475.5</v>
      </c>
      <c r="Y399" s="251">
        <v>561.5</v>
      </c>
    </row>
    <row r="400" spans="1:25" x14ac:dyDescent="0.2">
      <c r="A400" s="248">
        <v>44333.458333333336</v>
      </c>
      <c r="B400" s="249">
        <v>0</v>
      </c>
      <c r="C400" s="250">
        <v>0</v>
      </c>
      <c r="D400" s="250">
        <v>228.096</v>
      </c>
      <c r="E400" s="250">
        <v>75.163200000000003</v>
      </c>
      <c r="F400" s="250">
        <v>0</v>
      </c>
      <c r="G400" s="249">
        <v>0</v>
      </c>
      <c r="H400" s="250">
        <v>0</v>
      </c>
      <c r="I400" s="250">
        <v>397.5</v>
      </c>
      <c r="J400" s="250">
        <v>198</v>
      </c>
      <c r="K400" s="250">
        <v>0</v>
      </c>
      <c r="L400" s="249">
        <v>295</v>
      </c>
      <c r="M400" s="250">
        <v>387</v>
      </c>
      <c r="N400" s="250">
        <v>397.5</v>
      </c>
      <c r="O400" s="250">
        <v>198</v>
      </c>
      <c r="P400" s="250">
        <v>198</v>
      </c>
      <c r="Q400" s="249">
        <v>0</v>
      </c>
      <c r="R400" s="250">
        <v>0</v>
      </c>
      <c r="S400" s="250">
        <v>395</v>
      </c>
      <c r="T400" s="250">
        <v>198</v>
      </c>
      <c r="U400" s="250">
        <v>0</v>
      </c>
      <c r="V400" s="249">
        <v>303.25920000000002</v>
      </c>
      <c r="W400" s="249">
        <v>595.5</v>
      </c>
      <c r="X400" s="249">
        <v>1475.5</v>
      </c>
      <c r="Y400" s="251">
        <v>593</v>
      </c>
    </row>
    <row r="401" spans="1:25" x14ac:dyDescent="0.2">
      <c r="A401" s="248">
        <v>44333.5</v>
      </c>
      <c r="B401" s="249">
        <v>0</v>
      </c>
      <c r="C401" s="250">
        <v>0</v>
      </c>
      <c r="D401" s="250">
        <v>233.952</v>
      </c>
      <c r="E401" s="250">
        <v>78.983999999999995</v>
      </c>
      <c r="F401" s="250">
        <v>0</v>
      </c>
      <c r="G401" s="249">
        <v>0</v>
      </c>
      <c r="H401" s="250">
        <v>0</v>
      </c>
      <c r="I401" s="250">
        <v>380.5</v>
      </c>
      <c r="J401" s="250">
        <v>198</v>
      </c>
      <c r="K401" s="250">
        <v>0</v>
      </c>
      <c r="L401" s="249">
        <v>295</v>
      </c>
      <c r="M401" s="250">
        <v>387</v>
      </c>
      <c r="N401" s="250">
        <v>397.5</v>
      </c>
      <c r="O401" s="250">
        <v>198</v>
      </c>
      <c r="P401" s="250">
        <v>198</v>
      </c>
      <c r="Q401" s="249">
        <v>0</v>
      </c>
      <c r="R401" s="250">
        <v>0</v>
      </c>
      <c r="S401" s="250">
        <v>378</v>
      </c>
      <c r="T401" s="250">
        <v>198</v>
      </c>
      <c r="U401" s="250">
        <v>0</v>
      </c>
      <c r="V401" s="249">
        <v>312.93599999999998</v>
      </c>
      <c r="W401" s="249">
        <v>578.5</v>
      </c>
      <c r="X401" s="249">
        <v>1475.5</v>
      </c>
      <c r="Y401" s="251">
        <v>576</v>
      </c>
    </row>
    <row r="402" spans="1:25" x14ac:dyDescent="0.2">
      <c r="A402" s="248">
        <v>44333.541666666664</v>
      </c>
      <c r="B402" s="249">
        <v>0</v>
      </c>
      <c r="C402" s="250">
        <v>0</v>
      </c>
      <c r="D402" s="250">
        <v>261.47199999999998</v>
      </c>
      <c r="E402" s="250">
        <v>100.2912</v>
      </c>
      <c r="F402" s="250">
        <v>0</v>
      </c>
      <c r="G402" s="249">
        <v>0</v>
      </c>
      <c r="H402" s="250">
        <v>0</v>
      </c>
      <c r="I402" s="250">
        <v>397.5</v>
      </c>
      <c r="J402" s="250">
        <v>198</v>
      </c>
      <c r="K402" s="250">
        <v>0</v>
      </c>
      <c r="L402" s="249">
        <v>295</v>
      </c>
      <c r="M402" s="250">
        <v>387</v>
      </c>
      <c r="N402" s="250">
        <v>397.5</v>
      </c>
      <c r="O402" s="250">
        <v>198</v>
      </c>
      <c r="P402" s="250">
        <v>198</v>
      </c>
      <c r="Q402" s="249">
        <v>0</v>
      </c>
      <c r="R402" s="250">
        <v>0</v>
      </c>
      <c r="S402" s="250">
        <v>395</v>
      </c>
      <c r="T402" s="250">
        <v>198</v>
      </c>
      <c r="U402" s="250">
        <v>0</v>
      </c>
      <c r="V402" s="249">
        <v>361.76319999999998</v>
      </c>
      <c r="W402" s="249">
        <v>595.5</v>
      </c>
      <c r="X402" s="249">
        <v>1475.5</v>
      </c>
      <c r="Y402" s="251">
        <v>593</v>
      </c>
    </row>
    <row r="403" spans="1:25" x14ac:dyDescent="0.2">
      <c r="A403" s="248">
        <v>44333.583333333336</v>
      </c>
      <c r="B403" s="249">
        <v>0</v>
      </c>
      <c r="C403" s="250">
        <v>0</v>
      </c>
      <c r="D403" s="250">
        <v>302.01600000000002</v>
      </c>
      <c r="E403" s="250">
        <v>131.26079999999999</v>
      </c>
      <c r="F403" s="250">
        <v>0</v>
      </c>
      <c r="G403" s="249">
        <v>0</v>
      </c>
      <c r="H403" s="250">
        <v>0</v>
      </c>
      <c r="I403" s="250">
        <v>397.5</v>
      </c>
      <c r="J403" s="250">
        <v>198</v>
      </c>
      <c r="K403" s="250">
        <v>0</v>
      </c>
      <c r="L403" s="249">
        <v>295</v>
      </c>
      <c r="M403" s="250">
        <v>387</v>
      </c>
      <c r="N403" s="250">
        <v>397.5</v>
      </c>
      <c r="O403" s="250">
        <v>198</v>
      </c>
      <c r="P403" s="250">
        <v>198</v>
      </c>
      <c r="Q403" s="249">
        <v>0</v>
      </c>
      <c r="R403" s="250">
        <v>0</v>
      </c>
      <c r="S403" s="250">
        <v>395</v>
      </c>
      <c r="T403" s="250">
        <v>198</v>
      </c>
      <c r="U403" s="250">
        <v>0</v>
      </c>
      <c r="V403" s="249">
        <v>433.27679999999998</v>
      </c>
      <c r="W403" s="249">
        <v>595.5</v>
      </c>
      <c r="X403" s="249">
        <v>1475.5</v>
      </c>
      <c r="Y403" s="251">
        <v>593</v>
      </c>
    </row>
    <row r="404" spans="1:25" x14ac:dyDescent="0.2">
      <c r="A404" s="248">
        <v>44333.625</v>
      </c>
      <c r="B404" s="249">
        <v>0</v>
      </c>
      <c r="C404" s="250">
        <v>0</v>
      </c>
      <c r="D404" s="250">
        <v>328.19200000000001</v>
      </c>
      <c r="E404" s="250">
        <v>143.37119999999999</v>
      </c>
      <c r="F404" s="250">
        <v>0</v>
      </c>
      <c r="G404" s="249">
        <v>0</v>
      </c>
      <c r="H404" s="250">
        <v>0</v>
      </c>
      <c r="I404" s="250">
        <v>397.5</v>
      </c>
      <c r="J404" s="250">
        <v>198</v>
      </c>
      <c r="K404" s="250">
        <v>0</v>
      </c>
      <c r="L404" s="249">
        <v>295</v>
      </c>
      <c r="M404" s="250">
        <v>387</v>
      </c>
      <c r="N404" s="250">
        <v>397.5</v>
      </c>
      <c r="O404" s="250">
        <v>198</v>
      </c>
      <c r="P404" s="250">
        <v>198</v>
      </c>
      <c r="Q404" s="249">
        <v>0</v>
      </c>
      <c r="R404" s="250">
        <v>0</v>
      </c>
      <c r="S404" s="250">
        <v>395</v>
      </c>
      <c r="T404" s="250">
        <v>198</v>
      </c>
      <c r="U404" s="250">
        <v>0</v>
      </c>
      <c r="V404" s="249">
        <v>471.56319999999999</v>
      </c>
      <c r="W404" s="249">
        <v>595.5</v>
      </c>
      <c r="X404" s="249">
        <v>1475.5</v>
      </c>
      <c r="Y404" s="251">
        <v>593</v>
      </c>
    </row>
    <row r="405" spans="1:25" x14ac:dyDescent="0.2">
      <c r="A405" s="248">
        <v>44333.666666666664</v>
      </c>
      <c r="B405" s="249">
        <v>0</v>
      </c>
      <c r="C405" s="250">
        <v>0</v>
      </c>
      <c r="D405" s="250">
        <v>310.52800000000002</v>
      </c>
      <c r="E405" s="250">
        <v>132.6336</v>
      </c>
      <c r="F405" s="250">
        <v>0</v>
      </c>
      <c r="G405" s="249">
        <v>0</v>
      </c>
      <c r="H405" s="250">
        <v>0</v>
      </c>
      <c r="I405" s="250">
        <v>397.5</v>
      </c>
      <c r="J405" s="250">
        <v>198</v>
      </c>
      <c r="K405" s="250">
        <v>0</v>
      </c>
      <c r="L405" s="249">
        <v>295</v>
      </c>
      <c r="M405" s="250">
        <v>387</v>
      </c>
      <c r="N405" s="250">
        <v>397.5</v>
      </c>
      <c r="O405" s="250">
        <v>198</v>
      </c>
      <c r="P405" s="250">
        <v>198</v>
      </c>
      <c r="Q405" s="249">
        <v>0</v>
      </c>
      <c r="R405" s="250">
        <v>0</v>
      </c>
      <c r="S405" s="250">
        <v>395</v>
      </c>
      <c r="T405" s="250">
        <v>198</v>
      </c>
      <c r="U405" s="250">
        <v>0</v>
      </c>
      <c r="V405" s="249">
        <v>443.16160000000002</v>
      </c>
      <c r="W405" s="249">
        <v>595.5</v>
      </c>
      <c r="X405" s="249">
        <v>1475.5</v>
      </c>
      <c r="Y405" s="251">
        <v>593</v>
      </c>
    </row>
    <row r="406" spans="1:25" x14ac:dyDescent="0.2">
      <c r="A406" s="248">
        <v>44333.708333333336</v>
      </c>
      <c r="B406" s="249">
        <v>0</v>
      </c>
      <c r="C406" s="250">
        <v>0</v>
      </c>
      <c r="D406" s="250">
        <v>310.52800000000002</v>
      </c>
      <c r="E406" s="250">
        <v>100.752</v>
      </c>
      <c r="F406" s="250">
        <v>0</v>
      </c>
      <c r="G406" s="249">
        <v>0</v>
      </c>
      <c r="H406" s="250">
        <v>0</v>
      </c>
      <c r="I406" s="250">
        <v>397.5</v>
      </c>
      <c r="J406" s="250">
        <v>198</v>
      </c>
      <c r="K406" s="250">
        <v>0</v>
      </c>
      <c r="L406" s="249">
        <v>295</v>
      </c>
      <c r="M406" s="250">
        <v>387</v>
      </c>
      <c r="N406" s="250">
        <v>397.5</v>
      </c>
      <c r="O406" s="250">
        <v>198</v>
      </c>
      <c r="P406" s="250">
        <v>198</v>
      </c>
      <c r="Q406" s="249">
        <v>0</v>
      </c>
      <c r="R406" s="250">
        <v>0</v>
      </c>
      <c r="S406" s="250">
        <v>395</v>
      </c>
      <c r="T406" s="250">
        <v>198</v>
      </c>
      <c r="U406" s="250">
        <v>0</v>
      </c>
      <c r="V406" s="249">
        <v>411.28000000000003</v>
      </c>
      <c r="W406" s="249">
        <v>595.5</v>
      </c>
      <c r="X406" s="249">
        <v>1475.5</v>
      </c>
      <c r="Y406" s="251">
        <v>593</v>
      </c>
    </row>
    <row r="407" spans="1:25" x14ac:dyDescent="0.2">
      <c r="A407" s="248">
        <v>44333.75</v>
      </c>
      <c r="B407" s="249">
        <v>0</v>
      </c>
      <c r="C407" s="250">
        <v>0</v>
      </c>
      <c r="D407" s="250">
        <v>314.048</v>
      </c>
      <c r="E407" s="250">
        <v>90.739199999999997</v>
      </c>
      <c r="F407" s="250">
        <v>0</v>
      </c>
      <c r="G407" s="249">
        <v>0</v>
      </c>
      <c r="H407" s="250">
        <v>0</v>
      </c>
      <c r="I407" s="250">
        <v>397.5</v>
      </c>
      <c r="J407" s="250">
        <v>198</v>
      </c>
      <c r="K407" s="250">
        <v>0</v>
      </c>
      <c r="L407" s="249">
        <v>295</v>
      </c>
      <c r="M407" s="250">
        <v>387</v>
      </c>
      <c r="N407" s="250">
        <v>397.5</v>
      </c>
      <c r="O407" s="250">
        <v>198</v>
      </c>
      <c r="P407" s="250">
        <v>198</v>
      </c>
      <c r="Q407" s="249">
        <v>0</v>
      </c>
      <c r="R407" s="250">
        <v>0</v>
      </c>
      <c r="S407" s="250">
        <v>395</v>
      </c>
      <c r="T407" s="250">
        <v>198</v>
      </c>
      <c r="U407" s="250">
        <v>0</v>
      </c>
      <c r="V407" s="249">
        <v>404.78719999999998</v>
      </c>
      <c r="W407" s="249">
        <v>595.5</v>
      </c>
      <c r="X407" s="249">
        <v>1475.5</v>
      </c>
      <c r="Y407" s="251">
        <v>593</v>
      </c>
    </row>
    <row r="408" spans="1:25" x14ac:dyDescent="0.2">
      <c r="A408" s="248">
        <v>44333.791666666664</v>
      </c>
      <c r="B408" s="249">
        <v>0</v>
      </c>
      <c r="C408" s="250">
        <v>0</v>
      </c>
      <c r="D408" s="250">
        <v>361.98399999999998</v>
      </c>
      <c r="E408" s="250">
        <v>116.1936</v>
      </c>
      <c r="F408" s="250">
        <v>0</v>
      </c>
      <c r="G408" s="249">
        <v>0</v>
      </c>
      <c r="H408" s="250">
        <v>0</v>
      </c>
      <c r="I408" s="250">
        <v>397.5</v>
      </c>
      <c r="J408" s="250">
        <v>198</v>
      </c>
      <c r="K408" s="250">
        <v>0</v>
      </c>
      <c r="L408" s="249">
        <v>295</v>
      </c>
      <c r="M408" s="250">
        <v>387</v>
      </c>
      <c r="N408" s="250">
        <v>397.5</v>
      </c>
      <c r="O408" s="250">
        <v>198</v>
      </c>
      <c r="P408" s="250">
        <v>198</v>
      </c>
      <c r="Q408" s="249">
        <v>0</v>
      </c>
      <c r="R408" s="250">
        <v>0</v>
      </c>
      <c r="S408" s="250">
        <v>395</v>
      </c>
      <c r="T408" s="250">
        <v>198</v>
      </c>
      <c r="U408" s="250">
        <v>0</v>
      </c>
      <c r="V408" s="249">
        <v>478.17759999999998</v>
      </c>
      <c r="W408" s="249">
        <v>595.5</v>
      </c>
      <c r="X408" s="249">
        <v>1475.5</v>
      </c>
      <c r="Y408" s="251">
        <v>593</v>
      </c>
    </row>
    <row r="409" spans="1:25" x14ac:dyDescent="0.2">
      <c r="A409" s="248">
        <v>44333.833333333336</v>
      </c>
      <c r="B409" s="249">
        <v>0</v>
      </c>
      <c r="C409" s="250">
        <v>0</v>
      </c>
      <c r="D409" s="250">
        <v>379.488</v>
      </c>
      <c r="E409" s="250">
        <v>119.904</v>
      </c>
      <c r="F409" s="250">
        <v>0</v>
      </c>
      <c r="G409" s="249">
        <v>0</v>
      </c>
      <c r="H409" s="250">
        <v>0</v>
      </c>
      <c r="I409" s="250">
        <v>397.5</v>
      </c>
      <c r="J409" s="250">
        <v>198</v>
      </c>
      <c r="K409" s="250">
        <v>0</v>
      </c>
      <c r="L409" s="249">
        <v>295</v>
      </c>
      <c r="M409" s="250">
        <v>387</v>
      </c>
      <c r="N409" s="250">
        <v>397.5</v>
      </c>
      <c r="O409" s="250">
        <v>198</v>
      </c>
      <c r="P409" s="250">
        <v>198</v>
      </c>
      <c r="Q409" s="249">
        <v>0</v>
      </c>
      <c r="R409" s="250">
        <v>0</v>
      </c>
      <c r="S409" s="250">
        <v>395</v>
      </c>
      <c r="T409" s="250">
        <v>198</v>
      </c>
      <c r="U409" s="250">
        <v>0</v>
      </c>
      <c r="V409" s="249">
        <v>499.392</v>
      </c>
      <c r="W409" s="249">
        <v>595.5</v>
      </c>
      <c r="X409" s="249">
        <v>1475.5</v>
      </c>
      <c r="Y409" s="251">
        <v>593</v>
      </c>
    </row>
    <row r="410" spans="1:25" x14ac:dyDescent="0.2">
      <c r="A410" s="248">
        <v>44333.875</v>
      </c>
      <c r="B410" s="249">
        <v>0</v>
      </c>
      <c r="C410" s="250">
        <v>0</v>
      </c>
      <c r="D410" s="250">
        <v>363.26400000000001</v>
      </c>
      <c r="E410" s="250">
        <v>110.28959999999999</v>
      </c>
      <c r="F410" s="250">
        <v>0</v>
      </c>
      <c r="G410" s="249">
        <v>0</v>
      </c>
      <c r="H410" s="250">
        <v>0</v>
      </c>
      <c r="I410" s="250">
        <v>397.5</v>
      </c>
      <c r="J410" s="250">
        <v>198</v>
      </c>
      <c r="K410" s="250">
        <v>0</v>
      </c>
      <c r="L410" s="249">
        <v>295</v>
      </c>
      <c r="M410" s="250">
        <v>387</v>
      </c>
      <c r="N410" s="250">
        <v>397.5</v>
      </c>
      <c r="O410" s="250">
        <v>198</v>
      </c>
      <c r="P410" s="250">
        <v>198</v>
      </c>
      <c r="Q410" s="249">
        <v>0</v>
      </c>
      <c r="R410" s="250">
        <v>0</v>
      </c>
      <c r="S410" s="250">
        <v>395</v>
      </c>
      <c r="T410" s="250">
        <v>198</v>
      </c>
      <c r="U410" s="250">
        <v>0</v>
      </c>
      <c r="V410" s="249">
        <v>473.55360000000002</v>
      </c>
      <c r="W410" s="249">
        <v>595.5</v>
      </c>
      <c r="X410" s="249">
        <v>1475.5</v>
      </c>
      <c r="Y410" s="251">
        <v>593</v>
      </c>
    </row>
    <row r="411" spans="1:25" x14ac:dyDescent="0.2">
      <c r="A411" s="248">
        <v>44333.916666666664</v>
      </c>
      <c r="B411" s="249">
        <v>0</v>
      </c>
      <c r="C411" s="250">
        <v>0</v>
      </c>
      <c r="D411" s="250">
        <v>370.20800000000003</v>
      </c>
      <c r="E411" s="250">
        <v>120.7968</v>
      </c>
      <c r="F411" s="250">
        <v>0</v>
      </c>
      <c r="G411" s="249">
        <v>0</v>
      </c>
      <c r="H411" s="250">
        <v>0</v>
      </c>
      <c r="I411" s="250">
        <v>397.5</v>
      </c>
      <c r="J411" s="250">
        <v>198</v>
      </c>
      <c r="K411" s="250">
        <v>0</v>
      </c>
      <c r="L411" s="249">
        <v>295</v>
      </c>
      <c r="M411" s="250">
        <v>387</v>
      </c>
      <c r="N411" s="250">
        <v>397.5</v>
      </c>
      <c r="O411" s="250">
        <v>198</v>
      </c>
      <c r="P411" s="250">
        <v>198</v>
      </c>
      <c r="Q411" s="249">
        <v>0</v>
      </c>
      <c r="R411" s="250">
        <v>0</v>
      </c>
      <c r="S411" s="250">
        <v>395</v>
      </c>
      <c r="T411" s="250">
        <v>198</v>
      </c>
      <c r="U411" s="250">
        <v>0</v>
      </c>
      <c r="V411" s="249">
        <v>491.00480000000005</v>
      </c>
      <c r="W411" s="249">
        <v>595.5</v>
      </c>
      <c r="X411" s="249">
        <v>1475.5</v>
      </c>
      <c r="Y411" s="251">
        <v>593</v>
      </c>
    </row>
    <row r="412" spans="1:25" x14ac:dyDescent="0.2">
      <c r="A412" s="248">
        <v>44333.958333333336</v>
      </c>
      <c r="B412" s="249">
        <v>0</v>
      </c>
      <c r="C412" s="250">
        <v>0</v>
      </c>
      <c r="D412" s="250">
        <v>320.608</v>
      </c>
      <c r="E412" s="250">
        <v>96.537599999999998</v>
      </c>
      <c r="F412" s="250">
        <v>0</v>
      </c>
      <c r="G412" s="249">
        <v>0</v>
      </c>
      <c r="H412" s="250">
        <v>0</v>
      </c>
      <c r="I412" s="250">
        <v>397.5</v>
      </c>
      <c r="J412" s="250">
        <v>198</v>
      </c>
      <c r="K412" s="250">
        <v>0</v>
      </c>
      <c r="L412" s="249">
        <v>295</v>
      </c>
      <c r="M412" s="250">
        <v>387</v>
      </c>
      <c r="N412" s="250">
        <v>397.5</v>
      </c>
      <c r="O412" s="250">
        <v>198</v>
      </c>
      <c r="P412" s="250">
        <v>198</v>
      </c>
      <c r="Q412" s="249">
        <v>0</v>
      </c>
      <c r="R412" s="250">
        <v>0</v>
      </c>
      <c r="S412" s="250">
        <v>395</v>
      </c>
      <c r="T412" s="250">
        <v>198</v>
      </c>
      <c r="U412" s="250">
        <v>0</v>
      </c>
      <c r="V412" s="249">
        <v>417.1456</v>
      </c>
      <c r="W412" s="249">
        <v>595.5</v>
      </c>
      <c r="X412" s="249">
        <v>1475.5</v>
      </c>
      <c r="Y412" s="251">
        <v>593</v>
      </c>
    </row>
    <row r="413" spans="1:25" x14ac:dyDescent="0.2">
      <c r="A413" s="248">
        <v>44334</v>
      </c>
      <c r="B413" s="249">
        <v>0</v>
      </c>
      <c r="C413" s="250">
        <v>0</v>
      </c>
      <c r="D413" s="250">
        <v>300.03199999999998</v>
      </c>
      <c r="E413" s="250">
        <v>86.616</v>
      </c>
      <c r="F413" s="250">
        <v>0</v>
      </c>
      <c r="G413" s="249">
        <v>0</v>
      </c>
      <c r="H413" s="250">
        <v>0</v>
      </c>
      <c r="I413" s="250">
        <v>397.5</v>
      </c>
      <c r="J413" s="250">
        <v>198</v>
      </c>
      <c r="K413" s="250">
        <v>0</v>
      </c>
      <c r="L413" s="249">
        <v>295</v>
      </c>
      <c r="M413" s="250">
        <v>387</v>
      </c>
      <c r="N413" s="250">
        <v>397.5</v>
      </c>
      <c r="O413" s="250">
        <v>198</v>
      </c>
      <c r="P413" s="250">
        <v>198</v>
      </c>
      <c r="Q413" s="249">
        <v>0</v>
      </c>
      <c r="R413" s="250">
        <v>0</v>
      </c>
      <c r="S413" s="250">
        <v>395</v>
      </c>
      <c r="T413" s="250">
        <v>198</v>
      </c>
      <c r="U413" s="250">
        <v>0</v>
      </c>
      <c r="V413" s="249">
        <v>386.64799999999997</v>
      </c>
      <c r="W413" s="249">
        <v>595.5</v>
      </c>
      <c r="X413" s="249">
        <v>1475.5</v>
      </c>
      <c r="Y413" s="251">
        <v>593</v>
      </c>
    </row>
    <row r="414" spans="1:25" x14ac:dyDescent="0.2">
      <c r="A414" s="248">
        <v>44334.041666666664</v>
      </c>
      <c r="B414" s="249">
        <v>0</v>
      </c>
      <c r="C414" s="250">
        <v>0</v>
      </c>
      <c r="D414" s="250">
        <v>248.19200000000001</v>
      </c>
      <c r="E414" s="250">
        <v>75.623999999999995</v>
      </c>
      <c r="F414" s="250">
        <v>0</v>
      </c>
      <c r="G414" s="249">
        <v>0</v>
      </c>
      <c r="H414" s="250">
        <v>0</v>
      </c>
      <c r="I414" s="250">
        <v>397.5</v>
      </c>
      <c r="J414" s="250">
        <v>198</v>
      </c>
      <c r="K414" s="250">
        <v>0</v>
      </c>
      <c r="L414" s="249">
        <v>295</v>
      </c>
      <c r="M414" s="250">
        <v>387</v>
      </c>
      <c r="N414" s="250">
        <v>397.5</v>
      </c>
      <c r="O414" s="250">
        <v>198</v>
      </c>
      <c r="P414" s="250">
        <v>198</v>
      </c>
      <c r="Q414" s="249">
        <v>0</v>
      </c>
      <c r="R414" s="250">
        <v>0</v>
      </c>
      <c r="S414" s="250">
        <v>395</v>
      </c>
      <c r="T414" s="250">
        <v>198</v>
      </c>
      <c r="U414" s="250">
        <v>0</v>
      </c>
      <c r="V414" s="249">
        <v>323.81600000000003</v>
      </c>
      <c r="W414" s="249">
        <v>595.5</v>
      </c>
      <c r="X414" s="249">
        <v>1475.5</v>
      </c>
      <c r="Y414" s="251">
        <v>593</v>
      </c>
    </row>
    <row r="415" spans="1:25" x14ac:dyDescent="0.2">
      <c r="A415" s="248">
        <v>44334.083333333336</v>
      </c>
      <c r="B415" s="249">
        <v>0</v>
      </c>
      <c r="C415" s="250">
        <v>0</v>
      </c>
      <c r="D415" s="250">
        <v>204.672</v>
      </c>
      <c r="E415" s="250">
        <v>75.446399999999997</v>
      </c>
      <c r="F415" s="250">
        <v>0</v>
      </c>
      <c r="G415" s="249">
        <v>0</v>
      </c>
      <c r="H415" s="250">
        <v>0</v>
      </c>
      <c r="I415" s="250">
        <v>225.5</v>
      </c>
      <c r="J415" s="250">
        <v>198</v>
      </c>
      <c r="K415" s="250">
        <v>0</v>
      </c>
      <c r="L415" s="249">
        <v>295</v>
      </c>
      <c r="M415" s="250">
        <v>387</v>
      </c>
      <c r="N415" s="250">
        <v>397.5</v>
      </c>
      <c r="O415" s="250">
        <v>198</v>
      </c>
      <c r="P415" s="250">
        <v>198</v>
      </c>
      <c r="Q415" s="249">
        <v>0</v>
      </c>
      <c r="R415" s="250">
        <v>0</v>
      </c>
      <c r="S415" s="250">
        <v>225</v>
      </c>
      <c r="T415" s="250">
        <v>198</v>
      </c>
      <c r="U415" s="250">
        <v>0</v>
      </c>
      <c r="V415" s="249">
        <v>280.11840000000001</v>
      </c>
      <c r="W415" s="249">
        <v>423.5</v>
      </c>
      <c r="X415" s="249">
        <v>1475.5</v>
      </c>
      <c r="Y415" s="251">
        <v>423</v>
      </c>
    </row>
    <row r="416" spans="1:25" x14ac:dyDescent="0.2">
      <c r="A416" s="248">
        <v>44334.125</v>
      </c>
      <c r="B416" s="249">
        <v>0</v>
      </c>
      <c r="C416" s="250">
        <v>0</v>
      </c>
      <c r="D416" s="250">
        <v>204.83199999999999</v>
      </c>
      <c r="E416" s="250">
        <v>75.825599999999994</v>
      </c>
      <c r="F416" s="250">
        <v>0</v>
      </c>
      <c r="G416" s="249">
        <v>0</v>
      </c>
      <c r="H416" s="250">
        <v>0</v>
      </c>
      <c r="I416" s="250">
        <v>243</v>
      </c>
      <c r="J416" s="250">
        <v>198</v>
      </c>
      <c r="K416" s="250">
        <v>0</v>
      </c>
      <c r="L416" s="249">
        <v>295</v>
      </c>
      <c r="M416" s="250">
        <v>387</v>
      </c>
      <c r="N416" s="250">
        <v>397.5</v>
      </c>
      <c r="O416" s="250">
        <v>198</v>
      </c>
      <c r="P416" s="250">
        <v>198</v>
      </c>
      <c r="Q416" s="249">
        <v>0</v>
      </c>
      <c r="R416" s="250">
        <v>0</v>
      </c>
      <c r="S416" s="250">
        <v>242.5</v>
      </c>
      <c r="T416" s="250">
        <v>198</v>
      </c>
      <c r="U416" s="250">
        <v>0</v>
      </c>
      <c r="V416" s="249">
        <v>280.6576</v>
      </c>
      <c r="W416" s="249">
        <v>441</v>
      </c>
      <c r="X416" s="249">
        <v>1475.5</v>
      </c>
      <c r="Y416" s="251">
        <v>440.5</v>
      </c>
    </row>
    <row r="417" spans="1:25" x14ac:dyDescent="0.2">
      <c r="A417" s="248">
        <v>44334.166666666664</v>
      </c>
      <c r="B417" s="249">
        <v>0</v>
      </c>
      <c r="C417" s="250">
        <v>0</v>
      </c>
      <c r="D417" s="250">
        <v>204.96</v>
      </c>
      <c r="E417" s="250">
        <v>75.753600000000006</v>
      </c>
      <c r="F417" s="250">
        <v>0</v>
      </c>
      <c r="G417" s="249">
        <v>0</v>
      </c>
      <c r="H417" s="250">
        <v>0</v>
      </c>
      <c r="I417" s="250">
        <v>269.5</v>
      </c>
      <c r="J417" s="250">
        <v>198</v>
      </c>
      <c r="K417" s="250">
        <v>0</v>
      </c>
      <c r="L417" s="249">
        <v>295</v>
      </c>
      <c r="M417" s="250">
        <v>387</v>
      </c>
      <c r="N417" s="250">
        <v>397.5</v>
      </c>
      <c r="O417" s="250">
        <v>198</v>
      </c>
      <c r="P417" s="250">
        <v>198</v>
      </c>
      <c r="Q417" s="249">
        <v>0</v>
      </c>
      <c r="R417" s="250">
        <v>0</v>
      </c>
      <c r="S417" s="250">
        <v>268.5</v>
      </c>
      <c r="T417" s="250">
        <v>198</v>
      </c>
      <c r="U417" s="250">
        <v>0</v>
      </c>
      <c r="V417" s="249">
        <v>280.71360000000004</v>
      </c>
      <c r="W417" s="249">
        <v>467.5</v>
      </c>
      <c r="X417" s="249">
        <v>1475.5</v>
      </c>
      <c r="Y417" s="251">
        <v>466.5</v>
      </c>
    </row>
    <row r="418" spans="1:25" x14ac:dyDescent="0.2">
      <c r="A418" s="248">
        <v>44334.208333333336</v>
      </c>
      <c r="B418" s="249">
        <v>0</v>
      </c>
      <c r="C418" s="250">
        <v>0</v>
      </c>
      <c r="D418" s="250">
        <v>204.99199999999999</v>
      </c>
      <c r="E418" s="250">
        <v>75.758399999999995</v>
      </c>
      <c r="F418" s="250">
        <v>0</v>
      </c>
      <c r="G418" s="249">
        <v>0</v>
      </c>
      <c r="H418" s="250">
        <v>0</v>
      </c>
      <c r="I418" s="250">
        <v>292</v>
      </c>
      <c r="J418" s="250">
        <v>198</v>
      </c>
      <c r="K418" s="250">
        <v>0</v>
      </c>
      <c r="L418" s="249">
        <v>295</v>
      </c>
      <c r="M418" s="250">
        <v>387</v>
      </c>
      <c r="N418" s="250">
        <v>397.5</v>
      </c>
      <c r="O418" s="250">
        <v>198</v>
      </c>
      <c r="P418" s="250">
        <v>198</v>
      </c>
      <c r="Q418" s="249">
        <v>0</v>
      </c>
      <c r="R418" s="250">
        <v>0</v>
      </c>
      <c r="S418" s="250">
        <v>290.5</v>
      </c>
      <c r="T418" s="250">
        <v>198</v>
      </c>
      <c r="U418" s="250">
        <v>0</v>
      </c>
      <c r="V418" s="249">
        <v>280.75040000000001</v>
      </c>
      <c r="W418" s="249">
        <v>490</v>
      </c>
      <c r="X418" s="249">
        <v>1475.5</v>
      </c>
      <c r="Y418" s="251">
        <v>488.5</v>
      </c>
    </row>
    <row r="419" spans="1:25" x14ac:dyDescent="0.2">
      <c r="A419" s="248">
        <v>44334.25</v>
      </c>
      <c r="B419" s="249">
        <v>0</v>
      </c>
      <c r="C419" s="250">
        <v>0</v>
      </c>
      <c r="D419" s="250">
        <v>205.792</v>
      </c>
      <c r="E419" s="250">
        <v>75.590400000000002</v>
      </c>
      <c r="F419" s="250">
        <v>0</v>
      </c>
      <c r="G419" s="249">
        <v>0</v>
      </c>
      <c r="H419" s="250">
        <v>0</v>
      </c>
      <c r="I419" s="250">
        <v>334</v>
      </c>
      <c r="J419" s="250">
        <v>198</v>
      </c>
      <c r="K419" s="250">
        <v>0</v>
      </c>
      <c r="L419" s="249">
        <v>295</v>
      </c>
      <c r="M419" s="250">
        <v>387</v>
      </c>
      <c r="N419" s="250">
        <v>397.5</v>
      </c>
      <c r="O419" s="250">
        <v>198</v>
      </c>
      <c r="P419" s="250">
        <v>198</v>
      </c>
      <c r="Q419" s="249">
        <v>0</v>
      </c>
      <c r="R419" s="250">
        <v>0</v>
      </c>
      <c r="S419" s="250">
        <v>332.5</v>
      </c>
      <c r="T419" s="250">
        <v>198</v>
      </c>
      <c r="U419" s="250">
        <v>0</v>
      </c>
      <c r="V419" s="249">
        <v>281.38240000000002</v>
      </c>
      <c r="W419" s="249">
        <v>532</v>
      </c>
      <c r="X419" s="249">
        <v>1475.5</v>
      </c>
      <c r="Y419" s="251">
        <v>530.5</v>
      </c>
    </row>
    <row r="420" spans="1:25" x14ac:dyDescent="0.2">
      <c r="A420" s="248">
        <v>44334.291666666664</v>
      </c>
      <c r="B420" s="249">
        <v>0</v>
      </c>
      <c r="C420" s="250">
        <v>0</v>
      </c>
      <c r="D420" s="250">
        <v>206.94399999999999</v>
      </c>
      <c r="E420" s="250">
        <v>75.537599999999998</v>
      </c>
      <c r="F420" s="250">
        <v>0</v>
      </c>
      <c r="G420" s="249">
        <v>0</v>
      </c>
      <c r="H420" s="250">
        <v>0</v>
      </c>
      <c r="I420" s="250">
        <v>368</v>
      </c>
      <c r="J420" s="250">
        <v>198</v>
      </c>
      <c r="K420" s="250">
        <v>0</v>
      </c>
      <c r="L420" s="249">
        <v>295</v>
      </c>
      <c r="M420" s="250">
        <v>387</v>
      </c>
      <c r="N420" s="250">
        <v>397.5</v>
      </c>
      <c r="O420" s="250">
        <v>198</v>
      </c>
      <c r="P420" s="250">
        <v>198</v>
      </c>
      <c r="Q420" s="249">
        <v>0</v>
      </c>
      <c r="R420" s="250">
        <v>0</v>
      </c>
      <c r="S420" s="250">
        <v>366</v>
      </c>
      <c r="T420" s="250">
        <v>198</v>
      </c>
      <c r="U420" s="250">
        <v>0</v>
      </c>
      <c r="V420" s="249">
        <v>282.48159999999996</v>
      </c>
      <c r="W420" s="249">
        <v>566</v>
      </c>
      <c r="X420" s="249">
        <v>1475.5</v>
      </c>
      <c r="Y420" s="251">
        <v>564</v>
      </c>
    </row>
    <row r="421" spans="1:25" x14ac:dyDescent="0.2">
      <c r="A421" s="248">
        <v>44334.333333333336</v>
      </c>
      <c r="B421" s="249">
        <v>0</v>
      </c>
      <c r="C421" s="250">
        <v>0</v>
      </c>
      <c r="D421" s="250">
        <v>207.744</v>
      </c>
      <c r="E421" s="250">
        <v>75.532799999999995</v>
      </c>
      <c r="F421" s="250">
        <v>0</v>
      </c>
      <c r="G421" s="249">
        <v>0</v>
      </c>
      <c r="H421" s="250">
        <v>0</v>
      </c>
      <c r="I421" s="250">
        <v>360.5</v>
      </c>
      <c r="J421" s="250">
        <v>198</v>
      </c>
      <c r="K421" s="250">
        <v>0</v>
      </c>
      <c r="L421" s="249">
        <v>295</v>
      </c>
      <c r="M421" s="250">
        <v>387</v>
      </c>
      <c r="N421" s="250">
        <v>397.5</v>
      </c>
      <c r="O421" s="250">
        <v>198</v>
      </c>
      <c r="P421" s="250">
        <v>198</v>
      </c>
      <c r="Q421" s="249">
        <v>0</v>
      </c>
      <c r="R421" s="250">
        <v>0</v>
      </c>
      <c r="S421" s="250">
        <v>358.5</v>
      </c>
      <c r="T421" s="250">
        <v>198</v>
      </c>
      <c r="U421" s="250">
        <v>0</v>
      </c>
      <c r="V421" s="249">
        <v>283.27679999999998</v>
      </c>
      <c r="W421" s="249">
        <v>558.5</v>
      </c>
      <c r="X421" s="249">
        <v>1475.5</v>
      </c>
      <c r="Y421" s="251">
        <v>556.5</v>
      </c>
    </row>
    <row r="422" spans="1:25" x14ac:dyDescent="0.2">
      <c r="A422" s="248">
        <v>44334.375</v>
      </c>
      <c r="B422" s="249">
        <v>0</v>
      </c>
      <c r="C422" s="250">
        <v>0</v>
      </c>
      <c r="D422" s="250">
        <v>213.92</v>
      </c>
      <c r="E422" s="250">
        <v>75.772800000000004</v>
      </c>
      <c r="F422" s="250">
        <v>0</v>
      </c>
      <c r="G422" s="249">
        <v>0</v>
      </c>
      <c r="H422" s="250">
        <v>0</v>
      </c>
      <c r="I422" s="250">
        <v>397.5</v>
      </c>
      <c r="J422" s="250">
        <v>198</v>
      </c>
      <c r="K422" s="250">
        <v>0</v>
      </c>
      <c r="L422" s="249">
        <v>295</v>
      </c>
      <c r="M422" s="250">
        <v>387</v>
      </c>
      <c r="N422" s="250">
        <v>397.5</v>
      </c>
      <c r="O422" s="250">
        <v>198</v>
      </c>
      <c r="P422" s="250">
        <v>198</v>
      </c>
      <c r="Q422" s="249">
        <v>0</v>
      </c>
      <c r="R422" s="250">
        <v>0</v>
      </c>
      <c r="S422" s="250">
        <v>395</v>
      </c>
      <c r="T422" s="250">
        <v>198</v>
      </c>
      <c r="U422" s="250">
        <v>0</v>
      </c>
      <c r="V422" s="249">
        <v>289.69279999999998</v>
      </c>
      <c r="W422" s="249">
        <v>595.5</v>
      </c>
      <c r="X422" s="249">
        <v>1475.5</v>
      </c>
      <c r="Y422" s="251">
        <v>593</v>
      </c>
    </row>
    <row r="423" spans="1:25" x14ac:dyDescent="0.2">
      <c r="A423" s="248">
        <v>44334.416666666664</v>
      </c>
      <c r="B423" s="249">
        <v>0</v>
      </c>
      <c r="C423" s="250">
        <v>0</v>
      </c>
      <c r="D423" s="250">
        <v>207.80799999999999</v>
      </c>
      <c r="E423" s="250">
        <v>75.316800000000001</v>
      </c>
      <c r="F423" s="250">
        <v>0</v>
      </c>
      <c r="G423" s="249">
        <v>0</v>
      </c>
      <c r="H423" s="250">
        <v>0</v>
      </c>
      <c r="I423" s="250">
        <v>348.5</v>
      </c>
      <c r="J423" s="250">
        <v>198</v>
      </c>
      <c r="K423" s="250">
        <v>0</v>
      </c>
      <c r="L423" s="249">
        <v>295</v>
      </c>
      <c r="M423" s="250">
        <v>387</v>
      </c>
      <c r="N423" s="250">
        <v>397.5</v>
      </c>
      <c r="O423" s="250">
        <v>198</v>
      </c>
      <c r="P423" s="250">
        <v>198</v>
      </c>
      <c r="Q423" s="249">
        <v>0</v>
      </c>
      <c r="R423" s="250">
        <v>0</v>
      </c>
      <c r="S423" s="250">
        <v>346.5</v>
      </c>
      <c r="T423" s="250">
        <v>198</v>
      </c>
      <c r="U423" s="250">
        <v>0</v>
      </c>
      <c r="V423" s="249">
        <v>283.12479999999999</v>
      </c>
      <c r="W423" s="249">
        <v>546.5</v>
      </c>
      <c r="X423" s="249">
        <v>1475.5</v>
      </c>
      <c r="Y423" s="251">
        <v>544.5</v>
      </c>
    </row>
    <row r="424" spans="1:25" x14ac:dyDescent="0.2">
      <c r="A424" s="248">
        <v>44334.458333333336</v>
      </c>
      <c r="B424" s="249">
        <v>0</v>
      </c>
      <c r="C424" s="250">
        <v>0</v>
      </c>
      <c r="D424" s="250">
        <v>208.28800000000001</v>
      </c>
      <c r="E424" s="250">
        <v>75.470399999999998</v>
      </c>
      <c r="F424" s="250">
        <v>0</v>
      </c>
      <c r="G424" s="249">
        <v>0</v>
      </c>
      <c r="H424" s="250">
        <v>0</v>
      </c>
      <c r="I424" s="250">
        <v>397.5</v>
      </c>
      <c r="J424" s="250">
        <v>198</v>
      </c>
      <c r="K424" s="250">
        <v>0</v>
      </c>
      <c r="L424" s="249">
        <v>295</v>
      </c>
      <c r="M424" s="250">
        <v>387</v>
      </c>
      <c r="N424" s="250">
        <v>397.5</v>
      </c>
      <c r="O424" s="250">
        <v>198</v>
      </c>
      <c r="P424" s="250">
        <v>198</v>
      </c>
      <c r="Q424" s="249">
        <v>0</v>
      </c>
      <c r="R424" s="250">
        <v>0</v>
      </c>
      <c r="S424" s="250">
        <v>395</v>
      </c>
      <c r="T424" s="250">
        <v>198</v>
      </c>
      <c r="U424" s="250">
        <v>0</v>
      </c>
      <c r="V424" s="249">
        <v>283.75839999999999</v>
      </c>
      <c r="W424" s="249">
        <v>595.5</v>
      </c>
      <c r="X424" s="249">
        <v>1475.5</v>
      </c>
      <c r="Y424" s="251">
        <v>593</v>
      </c>
    </row>
    <row r="425" spans="1:25" x14ac:dyDescent="0.2">
      <c r="A425" s="248">
        <v>44334.5</v>
      </c>
      <c r="B425" s="249">
        <v>0</v>
      </c>
      <c r="C425" s="250">
        <v>0</v>
      </c>
      <c r="D425" s="250">
        <v>249.50399999999999</v>
      </c>
      <c r="E425" s="250">
        <v>91.027199999999993</v>
      </c>
      <c r="F425" s="250">
        <v>0</v>
      </c>
      <c r="G425" s="249">
        <v>0</v>
      </c>
      <c r="H425" s="250">
        <v>0</v>
      </c>
      <c r="I425" s="250">
        <v>397.5</v>
      </c>
      <c r="J425" s="250">
        <v>198</v>
      </c>
      <c r="K425" s="250">
        <v>0</v>
      </c>
      <c r="L425" s="249">
        <v>295</v>
      </c>
      <c r="M425" s="250">
        <v>387</v>
      </c>
      <c r="N425" s="250">
        <v>397.5</v>
      </c>
      <c r="O425" s="250">
        <v>198</v>
      </c>
      <c r="P425" s="250">
        <v>198</v>
      </c>
      <c r="Q425" s="249">
        <v>0</v>
      </c>
      <c r="R425" s="250">
        <v>0</v>
      </c>
      <c r="S425" s="250">
        <v>395</v>
      </c>
      <c r="T425" s="250">
        <v>198</v>
      </c>
      <c r="U425" s="250">
        <v>0</v>
      </c>
      <c r="V425" s="249">
        <v>340.53120000000001</v>
      </c>
      <c r="W425" s="249">
        <v>595.5</v>
      </c>
      <c r="X425" s="249">
        <v>1475.5</v>
      </c>
      <c r="Y425" s="251">
        <v>593</v>
      </c>
    </row>
    <row r="426" spans="1:25" x14ac:dyDescent="0.2">
      <c r="A426" s="248">
        <v>44334.541666666664</v>
      </c>
      <c r="B426" s="249">
        <v>0</v>
      </c>
      <c r="C426" s="250">
        <v>0</v>
      </c>
      <c r="D426" s="250">
        <v>267.52</v>
      </c>
      <c r="E426" s="250">
        <v>97.190399999999997</v>
      </c>
      <c r="F426" s="250">
        <v>0</v>
      </c>
      <c r="G426" s="249">
        <v>0</v>
      </c>
      <c r="H426" s="250">
        <v>0</v>
      </c>
      <c r="I426" s="250">
        <v>397.5</v>
      </c>
      <c r="J426" s="250">
        <v>198</v>
      </c>
      <c r="K426" s="250">
        <v>0</v>
      </c>
      <c r="L426" s="249">
        <v>295</v>
      </c>
      <c r="M426" s="250">
        <v>387</v>
      </c>
      <c r="N426" s="250">
        <v>397.5</v>
      </c>
      <c r="O426" s="250">
        <v>198</v>
      </c>
      <c r="P426" s="250">
        <v>198</v>
      </c>
      <c r="Q426" s="249">
        <v>0</v>
      </c>
      <c r="R426" s="250">
        <v>0</v>
      </c>
      <c r="S426" s="250">
        <v>395</v>
      </c>
      <c r="T426" s="250">
        <v>198</v>
      </c>
      <c r="U426" s="250">
        <v>0</v>
      </c>
      <c r="V426" s="249">
        <v>364.71039999999999</v>
      </c>
      <c r="W426" s="249">
        <v>595.5</v>
      </c>
      <c r="X426" s="249">
        <v>1475.5</v>
      </c>
      <c r="Y426" s="251">
        <v>593</v>
      </c>
    </row>
    <row r="427" spans="1:25" x14ac:dyDescent="0.2">
      <c r="A427" s="248">
        <v>44334.583333333336</v>
      </c>
      <c r="B427" s="249">
        <v>0</v>
      </c>
      <c r="C427" s="250">
        <v>0</v>
      </c>
      <c r="D427" s="250">
        <v>315.87200000000001</v>
      </c>
      <c r="E427" s="250">
        <v>106.5312</v>
      </c>
      <c r="F427" s="250">
        <v>0</v>
      </c>
      <c r="G427" s="249">
        <v>0</v>
      </c>
      <c r="H427" s="250">
        <v>0</v>
      </c>
      <c r="I427" s="250">
        <v>397.5</v>
      </c>
      <c r="J427" s="250">
        <v>198</v>
      </c>
      <c r="K427" s="250">
        <v>0</v>
      </c>
      <c r="L427" s="249">
        <v>295</v>
      </c>
      <c r="M427" s="250">
        <v>387</v>
      </c>
      <c r="N427" s="250">
        <v>397.5</v>
      </c>
      <c r="O427" s="250">
        <v>198</v>
      </c>
      <c r="P427" s="250">
        <v>198</v>
      </c>
      <c r="Q427" s="249">
        <v>0</v>
      </c>
      <c r="R427" s="250">
        <v>0</v>
      </c>
      <c r="S427" s="250">
        <v>395</v>
      </c>
      <c r="T427" s="250">
        <v>198</v>
      </c>
      <c r="U427" s="250">
        <v>0</v>
      </c>
      <c r="V427" s="249">
        <v>422.40320000000003</v>
      </c>
      <c r="W427" s="249">
        <v>595.5</v>
      </c>
      <c r="X427" s="249">
        <v>1475.5</v>
      </c>
      <c r="Y427" s="251">
        <v>593</v>
      </c>
    </row>
    <row r="428" spans="1:25" x14ac:dyDescent="0.2">
      <c r="A428" s="248">
        <v>44334.625</v>
      </c>
      <c r="B428" s="249">
        <v>0</v>
      </c>
      <c r="C428" s="250">
        <v>0</v>
      </c>
      <c r="D428" s="250">
        <v>371.42399999999998</v>
      </c>
      <c r="E428" s="250">
        <v>123.7728</v>
      </c>
      <c r="F428" s="250">
        <v>0</v>
      </c>
      <c r="G428" s="249">
        <v>0</v>
      </c>
      <c r="H428" s="250">
        <v>0</v>
      </c>
      <c r="I428" s="250">
        <v>397.5</v>
      </c>
      <c r="J428" s="250">
        <v>198</v>
      </c>
      <c r="K428" s="250">
        <v>0</v>
      </c>
      <c r="L428" s="249">
        <v>295</v>
      </c>
      <c r="M428" s="250">
        <v>387</v>
      </c>
      <c r="N428" s="250">
        <v>397.5</v>
      </c>
      <c r="O428" s="250">
        <v>198</v>
      </c>
      <c r="P428" s="250">
        <v>198</v>
      </c>
      <c r="Q428" s="249">
        <v>0</v>
      </c>
      <c r="R428" s="250">
        <v>0</v>
      </c>
      <c r="S428" s="250">
        <v>395</v>
      </c>
      <c r="T428" s="250">
        <v>198</v>
      </c>
      <c r="U428" s="250">
        <v>0</v>
      </c>
      <c r="V428" s="249">
        <v>495.1968</v>
      </c>
      <c r="W428" s="249">
        <v>595.5</v>
      </c>
      <c r="X428" s="249">
        <v>1475.5</v>
      </c>
      <c r="Y428" s="251">
        <v>593</v>
      </c>
    </row>
    <row r="429" spans="1:25" x14ac:dyDescent="0.2">
      <c r="A429" s="248">
        <v>44334.666666666664</v>
      </c>
      <c r="B429" s="249">
        <v>0</v>
      </c>
      <c r="C429" s="250">
        <v>0</v>
      </c>
      <c r="D429" s="250">
        <v>378.72</v>
      </c>
      <c r="E429" s="250">
        <v>129.82079999999999</v>
      </c>
      <c r="F429" s="250">
        <v>0</v>
      </c>
      <c r="G429" s="249">
        <v>0</v>
      </c>
      <c r="H429" s="250">
        <v>0</v>
      </c>
      <c r="I429" s="250">
        <v>397.5</v>
      </c>
      <c r="J429" s="250">
        <v>198</v>
      </c>
      <c r="K429" s="250">
        <v>0</v>
      </c>
      <c r="L429" s="249">
        <v>295</v>
      </c>
      <c r="M429" s="250">
        <v>387</v>
      </c>
      <c r="N429" s="250">
        <v>397.5</v>
      </c>
      <c r="O429" s="250">
        <v>198</v>
      </c>
      <c r="P429" s="250">
        <v>198</v>
      </c>
      <c r="Q429" s="249">
        <v>0</v>
      </c>
      <c r="R429" s="250">
        <v>0</v>
      </c>
      <c r="S429" s="250">
        <v>395</v>
      </c>
      <c r="T429" s="250">
        <v>198</v>
      </c>
      <c r="U429" s="250">
        <v>0</v>
      </c>
      <c r="V429" s="249">
        <v>508.54079999999999</v>
      </c>
      <c r="W429" s="249">
        <v>595.5</v>
      </c>
      <c r="X429" s="249">
        <v>1475.5</v>
      </c>
      <c r="Y429" s="251">
        <v>593</v>
      </c>
    </row>
    <row r="430" spans="1:25" x14ac:dyDescent="0.2">
      <c r="A430" s="248">
        <v>44334.708333333336</v>
      </c>
      <c r="B430" s="249">
        <v>0</v>
      </c>
      <c r="C430" s="250">
        <v>0</v>
      </c>
      <c r="D430" s="250">
        <v>382.75200000000001</v>
      </c>
      <c r="E430" s="250">
        <v>158.49119999999999</v>
      </c>
      <c r="F430" s="250">
        <v>0</v>
      </c>
      <c r="G430" s="249">
        <v>0</v>
      </c>
      <c r="H430" s="250">
        <v>0</v>
      </c>
      <c r="I430" s="250">
        <v>397.5</v>
      </c>
      <c r="J430" s="250">
        <v>198</v>
      </c>
      <c r="K430" s="250">
        <v>0</v>
      </c>
      <c r="L430" s="249">
        <v>295</v>
      </c>
      <c r="M430" s="250">
        <v>387</v>
      </c>
      <c r="N430" s="250">
        <v>397.5</v>
      </c>
      <c r="O430" s="250">
        <v>198</v>
      </c>
      <c r="P430" s="250">
        <v>198</v>
      </c>
      <c r="Q430" s="249">
        <v>0</v>
      </c>
      <c r="R430" s="250">
        <v>0</v>
      </c>
      <c r="S430" s="250">
        <v>395</v>
      </c>
      <c r="T430" s="250">
        <v>198</v>
      </c>
      <c r="U430" s="250">
        <v>0</v>
      </c>
      <c r="V430" s="249">
        <v>541.2432</v>
      </c>
      <c r="W430" s="249">
        <v>595.5</v>
      </c>
      <c r="X430" s="249">
        <v>1475.5</v>
      </c>
      <c r="Y430" s="251">
        <v>593</v>
      </c>
    </row>
    <row r="431" spans="1:25" x14ac:dyDescent="0.2">
      <c r="A431" s="248">
        <v>44334.75</v>
      </c>
      <c r="B431" s="249">
        <v>0</v>
      </c>
      <c r="C431" s="250">
        <v>0</v>
      </c>
      <c r="D431" s="250">
        <v>385.76</v>
      </c>
      <c r="E431" s="250">
        <v>164.2944</v>
      </c>
      <c r="F431" s="250">
        <v>0</v>
      </c>
      <c r="G431" s="249">
        <v>0</v>
      </c>
      <c r="H431" s="250">
        <v>0</v>
      </c>
      <c r="I431" s="250">
        <v>397.5</v>
      </c>
      <c r="J431" s="250">
        <v>198</v>
      </c>
      <c r="K431" s="250">
        <v>0</v>
      </c>
      <c r="L431" s="249">
        <v>295</v>
      </c>
      <c r="M431" s="250">
        <v>387</v>
      </c>
      <c r="N431" s="250">
        <v>397.5</v>
      </c>
      <c r="O431" s="250">
        <v>198</v>
      </c>
      <c r="P431" s="250">
        <v>198</v>
      </c>
      <c r="Q431" s="249">
        <v>0</v>
      </c>
      <c r="R431" s="250">
        <v>0</v>
      </c>
      <c r="S431" s="250">
        <v>395</v>
      </c>
      <c r="T431" s="250">
        <v>198</v>
      </c>
      <c r="U431" s="250">
        <v>0</v>
      </c>
      <c r="V431" s="249">
        <v>550.05439999999999</v>
      </c>
      <c r="W431" s="249">
        <v>595.5</v>
      </c>
      <c r="X431" s="249">
        <v>1475.5</v>
      </c>
      <c r="Y431" s="251">
        <v>593</v>
      </c>
    </row>
    <row r="432" spans="1:25" x14ac:dyDescent="0.2">
      <c r="A432" s="248">
        <v>44334.791666666664</v>
      </c>
      <c r="B432" s="249">
        <v>0</v>
      </c>
      <c r="C432" s="250">
        <v>0</v>
      </c>
      <c r="D432" s="250">
        <v>394.976</v>
      </c>
      <c r="E432" s="250">
        <v>175.00319999999999</v>
      </c>
      <c r="F432" s="250">
        <v>0</v>
      </c>
      <c r="G432" s="249">
        <v>0</v>
      </c>
      <c r="H432" s="250">
        <v>0</v>
      </c>
      <c r="I432" s="250">
        <v>397.5</v>
      </c>
      <c r="J432" s="250">
        <v>198</v>
      </c>
      <c r="K432" s="250">
        <v>0</v>
      </c>
      <c r="L432" s="249">
        <v>295</v>
      </c>
      <c r="M432" s="250">
        <v>387</v>
      </c>
      <c r="N432" s="250">
        <v>397.5</v>
      </c>
      <c r="O432" s="250">
        <v>198</v>
      </c>
      <c r="P432" s="250">
        <v>198</v>
      </c>
      <c r="Q432" s="249">
        <v>0</v>
      </c>
      <c r="R432" s="250">
        <v>0</v>
      </c>
      <c r="S432" s="250">
        <v>395.5</v>
      </c>
      <c r="T432" s="250">
        <v>198</v>
      </c>
      <c r="U432" s="250">
        <v>0</v>
      </c>
      <c r="V432" s="249">
        <v>569.97919999999999</v>
      </c>
      <c r="W432" s="249">
        <v>595.5</v>
      </c>
      <c r="X432" s="249">
        <v>1475.5</v>
      </c>
      <c r="Y432" s="251">
        <v>593.5</v>
      </c>
    </row>
    <row r="433" spans="1:25" x14ac:dyDescent="0.2">
      <c r="A433" s="248">
        <v>44334.833333333336</v>
      </c>
      <c r="B433" s="249">
        <v>0</v>
      </c>
      <c r="C433" s="250">
        <v>0</v>
      </c>
      <c r="D433" s="250">
        <v>367.71199999999999</v>
      </c>
      <c r="E433" s="250">
        <v>172.08</v>
      </c>
      <c r="F433" s="250">
        <v>0</v>
      </c>
      <c r="G433" s="249">
        <v>0</v>
      </c>
      <c r="H433" s="250">
        <v>0</v>
      </c>
      <c r="I433" s="250">
        <v>397.5</v>
      </c>
      <c r="J433" s="250">
        <v>198</v>
      </c>
      <c r="K433" s="250">
        <v>0</v>
      </c>
      <c r="L433" s="249">
        <v>295</v>
      </c>
      <c r="M433" s="250">
        <v>387</v>
      </c>
      <c r="N433" s="250">
        <v>397.5</v>
      </c>
      <c r="O433" s="250">
        <v>198</v>
      </c>
      <c r="P433" s="250">
        <v>198</v>
      </c>
      <c r="Q433" s="249">
        <v>0</v>
      </c>
      <c r="R433" s="250">
        <v>0</v>
      </c>
      <c r="S433" s="250">
        <v>395.5</v>
      </c>
      <c r="T433" s="250">
        <v>198</v>
      </c>
      <c r="U433" s="250">
        <v>0</v>
      </c>
      <c r="V433" s="249">
        <v>539.79200000000003</v>
      </c>
      <c r="W433" s="249">
        <v>595.5</v>
      </c>
      <c r="X433" s="249">
        <v>1475.5</v>
      </c>
      <c r="Y433" s="251">
        <v>593.5</v>
      </c>
    </row>
    <row r="434" spans="1:25" x14ac:dyDescent="0.2">
      <c r="A434" s="248">
        <v>44334.875</v>
      </c>
      <c r="B434" s="249">
        <v>0</v>
      </c>
      <c r="C434" s="250">
        <v>0</v>
      </c>
      <c r="D434" s="250">
        <v>351.392</v>
      </c>
      <c r="E434" s="250">
        <v>156</v>
      </c>
      <c r="F434" s="250">
        <v>0</v>
      </c>
      <c r="G434" s="249">
        <v>0</v>
      </c>
      <c r="H434" s="250">
        <v>0</v>
      </c>
      <c r="I434" s="250">
        <v>397.5</v>
      </c>
      <c r="J434" s="250">
        <v>198</v>
      </c>
      <c r="K434" s="250">
        <v>0</v>
      </c>
      <c r="L434" s="249">
        <v>295</v>
      </c>
      <c r="M434" s="250">
        <v>387</v>
      </c>
      <c r="N434" s="250">
        <v>397.5</v>
      </c>
      <c r="O434" s="250">
        <v>198</v>
      </c>
      <c r="P434" s="250">
        <v>198</v>
      </c>
      <c r="Q434" s="249">
        <v>0</v>
      </c>
      <c r="R434" s="250">
        <v>0</v>
      </c>
      <c r="S434" s="250">
        <v>395</v>
      </c>
      <c r="T434" s="250">
        <v>198</v>
      </c>
      <c r="U434" s="250">
        <v>0</v>
      </c>
      <c r="V434" s="249">
        <v>507.392</v>
      </c>
      <c r="W434" s="249">
        <v>595.5</v>
      </c>
      <c r="X434" s="249">
        <v>1475.5</v>
      </c>
      <c r="Y434" s="251">
        <v>593</v>
      </c>
    </row>
    <row r="435" spans="1:25" x14ac:dyDescent="0.2">
      <c r="A435" s="248">
        <v>44334.916666666664</v>
      </c>
      <c r="B435" s="249">
        <v>0</v>
      </c>
      <c r="C435" s="250">
        <v>0</v>
      </c>
      <c r="D435" s="250">
        <v>376.8</v>
      </c>
      <c r="E435" s="250">
        <v>154.11359999999999</v>
      </c>
      <c r="F435" s="250">
        <v>0</v>
      </c>
      <c r="G435" s="249">
        <v>0</v>
      </c>
      <c r="H435" s="250">
        <v>0</v>
      </c>
      <c r="I435" s="250">
        <v>397.5</v>
      </c>
      <c r="J435" s="250">
        <v>198</v>
      </c>
      <c r="K435" s="250">
        <v>0</v>
      </c>
      <c r="L435" s="249">
        <v>295</v>
      </c>
      <c r="M435" s="250">
        <v>387</v>
      </c>
      <c r="N435" s="250">
        <v>397.5</v>
      </c>
      <c r="O435" s="250">
        <v>198</v>
      </c>
      <c r="P435" s="250">
        <v>198</v>
      </c>
      <c r="Q435" s="249">
        <v>0</v>
      </c>
      <c r="R435" s="250">
        <v>0</v>
      </c>
      <c r="S435" s="250">
        <v>395</v>
      </c>
      <c r="T435" s="250">
        <v>198</v>
      </c>
      <c r="U435" s="250">
        <v>0</v>
      </c>
      <c r="V435" s="249">
        <v>530.91359999999997</v>
      </c>
      <c r="W435" s="249">
        <v>595.5</v>
      </c>
      <c r="X435" s="249">
        <v>1475.5</v>
      </c>
      <c r="Y435" s="251">
        <v>593</v>
      </c>
    </row>
    <row r="436" spans="1:25" x14ac:dyDescent="0.2">
      <c r="A436" s="248">
        <v>44334.958333333336</v>
      </c>
      <c r="B436" s="249">
        <v>0</v>
      </c>
      <c r="C436" s="250">
        <v>0</v>
      </c>
      <c r="D436" s="250">
        <v>329.98399999999998</v>
      </c>
      <c r="E436" s="250">
        <v>118.20480000000001</v>
      </c>
      <c r="F436" s="250">
        <v>0</v>
      </c>
      <c r="G436" s="249">
        <v>0</v>
      </c>
      <c r="H436" s="250">
        <v>0</v>
      </c>
      <c r="I436" s="250">
        <v>397.5</v>
      </c>
      <c r="J436" s="250">
        <v>198</v>
      </c>
      <c r="K436" s="250">
        <v>0</v>
      </c>
      <c r="L436" s="249">
        <v>295</v>
      </c>
      <c r="M436" s="250">
        <v>387</v>
      </c>
      <c r="N436" s="250">
        <v>397.5</v>
      </c>
      <c r="O436" s="250">
        <v>198</v>
      </c>
      <c r="P436" s="250">
        <v>198</v>
      </c>
      <c r="Q436" s="249">
        <v>0</v>
      </c>
      <c r="R436" s="250">
        <v>0</v>
      </c>
      <c r="S436" s="250">
        <v>395</v>
      </c>
      <c r="T436" s="250">
        <v>198</v>
      </c>
      <c r="U436" s="250">
        <v>0</v>
      </c>
      <c r="V436" s="249">
        <v>448.18880000000001</v>
      </c>
      <c r="W436" s="249">
        <v>595.5</v>
      </c>
      <c r="X436" s="249">
        <v>1475.5</v>
      </c>
      <c r="Y436" s="251">
        <v>593</v>
      </c>
    </row>
    <row r="437" spans="1:25" x14ac:dyDescent="0.2">
      <c r="A437" s="248">
        <v>44335</v>
      </c>
      <c r="B437" s="249">
        <v>0</v>
      </c>
      <c r="C437" s="250">
        <v>0</v>
      </c>
      <c r="D437" s="250">
        <v>258.56</v>
      </c>
      <c r="E437" s="250">
        <v>84.763199999999998</v>
      </c>
      <c r="F437" s="250">
        <v>0</v>
      </c>
      <c r="G437" s="249">
        <v>0</v>
      </c>
      <c r="H437" s="250">
        <v>0</v>
      </c>
      <c r="I437" s="250">
        <v>397.5</v>
      </c>
      <c r="J437" s="250">
        <v>198</v>
      </c>
      <c r="K437" s="250">
        <v>0</v>
      </c>
      <c r="L437" s="249">
        <v>295</v>
      </c>
      <c r="M437" s="250">
        <v>387</v>
      </c>
      <c r="N437" s="250">
        <v>397.5</v>
      </c>
      <c r="O437" s="250">
        <v>198</v>
      </c>
      <c r="P437" s="250">
        <v>198</v>
      </c>
      <c r="Q437" s="249">
        <v>0</v>
      </c>
      <c r="R437" s="250">
        <v>0</v>
      </c>
      <c r="S437" s="250">
        <v>395</v>
      </c>
      <c r="T437" s="250">
        <v>198</v>
      </c>
      <c r="U437" s="250">
        <v>0</v>
      </c>
      <c r="V437" s="249">
        <v>343.32319999999999</v>
      </c>
      <c r="W437" s="249">
        <v>595.5</v>
      </c>
      <c r="X437" s="249">
        <v>1475.5</v>
      </c>
      <c r="Y437" s="251">
        <v>593</v>
      </c>
    </row>
    <row r="438" spans="1:25" x14ac:dyDescent="0.2">
      <c r="A438" s="248">
        <v>44335.041666666664</v>
      </c>
      <c r="B438" s="249">
        <v>0</v>
      </c>
      <c r="C438" s="250">
        <v>0</v>
      </c>
      <c r="D438" s="250">
        <v>219.93600000000001</v>
      </c>
      <c r="E438" s="250">
        <v>75.355199999999996</v>
      </c>
      <c r="F438" s="250">
        <v>0</v>
      </c>
      <c r="G438" s="249">
        <v>0</v>
      </c>
      <c r="H438" s="250">
        <v>0</v>
      </c>
      <c r="I438" s="250">
        <v>379</v>
      </c>
      <c r="J438" s="250">
        <v>198</v>
      </c>
      <c r="K438" s="250">
        <v>0</v>
      </c>
      <c r="L438" s="249">
        <v>295</v>
      </c>
      <c r="M438" s="250">
        <v>387</v>
      </c>
      <c r="N438" s="250">
        <v>397.5</v>
      </c>
      <c r="O438" s="250">
        <v>198</v>
      </c>
      <c r="P438" s="250">
        <v>198</v>
      </c>
      <c r="Q438" s="249">
        <v>0</v>
      </c>
      <c r="R438" s="250">
        <v>0</v>
      </c>
      <c r="S438" s="250">
        <v>377</v>
      </c>
      <c r="T438" s="250">
        <v>198</v>
      </c>
      <c r="U438" s="250">
        <v>0</v>
      </c>
      <c r="V438" s="249">
        <v>295.2912</v>
      </c>
      <c r="W438" s="249">
        <v>577</v>
      </c>
      <c r="X438" s="249">
        <v>1475.5</v>
      </c>
      <c r="Y438" s="251">
        <v>575</v>
      </c>
    </row>
    <row r="439" spans="1:25" x14ac:dyDescent="0.2">
      <c r="A439" s="248">
        <v>44335.083333333336</v>
      </c>
      <c r="B439" s="249">
        <v>0</v>
      </c>
      <c r="C439" s="250">
        <v>0</v>
      </c>
      <c r="D439" s="250">
        <v>204.99199999999999</v>
      </c>
      <c r="E439" s="250">
        <v>75.379199999999997</v>
      </c>
      <c r="F439" s="250">
        <v>0</v>
      </c>
      <c r="G439" s="249">
        <v>0</v>
      </c>
      <c r="H439" s="250">
        <v>0</v>
      </c>
      <c r="I439" s="250">
        <v>338.5</v>
      </c>
      <c r="J439" s="250">
        <v>198</v>
      </c>
      <c r="K439" s="250">
        <v>0</v>
      </c>
      <c r="L439" s="249">
        <v>295</v>
      </c>
      <c r="M439" s="250">
        <v>387</v>
      </c>
      <c r="N439" s="250">
        <v>397.5</v>
      </c>
      <c r="O439" s="250">
        <v>198</v>
      </c>
      <c r="P439" s="250">
        <v>198</v>
      </c>
      <c r="Q439" s="249">
        <v>0</v>
      </c>
      <c r="R439" s="250">
        <v>0</v>
      </c>
      <c r="S439" s="250">
        <v>336.5</v>
      </c>
      <c r="T439" s="250">
        <v>198</v>
      </c>
      <c r="U439" s="250">
        <v>0</v>
      </c>
      <c r="V439" s="249">
        <v>280.37119999999999</v>
      </c>
      <c r="W439" s="249">
        <v>536.5</v>
      </c>
      <c r="X439" s="249">
        <v>1475.5</v>
      </c>
      <c r="Y439" s="251">
        <v>534.5</v>
      </c>
    </row>
    <row r="440" spans="1:25" x14ac:dyDescent="0.2">
      <c r="A440" s="248">
        <v>44335.125</v>
      </c>
      <c r="B440" s="249">
        <v>0</v>
      </c>
      <c r="C440" s="250">
        <v>0</v>
      </c>
      <c r="D440" s="250">
        <v>204.99199999999999</v>
      </c>
      <c r="E440" s="250">
        <v>75.393600000000006</v>
      </c>
      <c r="F440" s="250">
        <v>0</v>
      </c>
      <c r="G440" s="249">
        <v>0</v>
      </c>
      <c r="H440" s="250">
        <v>0</v>
      </c>
      <c r="I440" s="250">
        <v>272.5</v>
      </c>
      <c r="J440" s="250">
        <v>198</v>
      </c>
      <c r="K440" s="250">
        <v>0</v>
      </c>
      <c r="L440" s="249">
        <v>295</v>
      </c>
      <c r="M440" s="250">
        <v>387</v>
      </c>
      <c r="N440" s="250">
        <v>397.5</v>
      </c>
      <c r="O440" s="250">
        <v>198</v>
      </c>
      <c r="P440" s="250">
        <v>198</v>
      </c>
      <c r="Q440" s="249">
        <v>0</v>
      </c>
      <c r="R440" s="250">
        <v>0</v>
      </c>
      <c r="S440" s="250">
        <v>271.5</v>
      </c>
      <c r="T440" s="250">
        <v>198</v>
      </c>
      <c r="U440" s="250">
        <v>0</v>
      </c>
      <c r="V440" s="249">
        <v>280.38560000000001</v>
      </c>
      <c r="W440" s="249">
        <v>470.5</v>
      </c>
      <c r="X440" s="249">
        <v>1475.5</v>
      </c>
      <c r="Y440" s="251">
        <v>469.5</v>
      </c>
    </row>
    <row r="441" spans="1:25" x14ac:dyDescent="0.2">
      <c r="A441" s="248">
        <v>44335.166666666664</v>
      </c>
      <c r="B441" s="249">
        <v>0</v>
      </c>
      <c r="C441" s="250">
        <v>0</v>
      </c>
      <c r="D441" s="250">
        <v>204.73599999999999</v>
      </c>
      <c r="E441" s="250">
        <v>75.331199999999995</v>
      </c>
      <c r="F441" s="250">
        <v>0</v>
      </c>
      <c r="G441" s="249">
        <v>0</v>
      </c>
      <c r="H441" s="250">
        <v>0</v>
      </c>
      <c r="I441" s="250">
        <v>224</v>
      </c>
      <c r="J441" s="250">
        <v>198</v>
      </c>
      <c r="K441" s="250">
        <v>0</v>
      </c>
      <c r="L441" s="249">
        <v>295</v>
      </c>
      <c r="M441" s="250">
        <v>387</v>
      </c>
      <c r="N441" s="250">
        <v>397.5</v>
      </c>
      <c r="O441" s="250">
        <v>198</v>
      </c>
      <c r="P441" s="250">
        <v>198</v>
      </c>
      <c r="Q441" s="249">
        <v>0</v>
      </c>
      <c r="R441" s="250">
        <v>0</v>
      </c>
      <c r="S441" s="250">
        <v>223.5</v>
      </c>
      <c r="T441" s="250">
        <v>198</v>
      </c>
      <c r="U441" s="250">
        <v>0</v>
      </c>
      <c r="V441" s="249">
        <v>280.06719999999996</v>
      </c>
      <c r="W441" s="249">
        <v>422</v>
      </c>
      <c r="X441" s="249">
        <v>1475.5</v>
      </c>
      <c r="Y441" s="251">
        <v>421.5</v>
      </c>
    </row>
    <row r="442" spans="1:25" x14ac:dyDescent="0.2">
      <c r="A442" s="248">
        <v>44335.208333333336</v>
      </c>
      <c r="B442" s="249">
        <v>0.125</v>
      </c>
      <c r="C442" s="250">
        <v>0</v>
      </c>
      <c r="D442" s="250">
        <v>204.83199999999999</v>
      </c>
      <c r="E442" s="250">
        <v>75.403199999999998</v>
      </c>
      <c r="F442" s="250">
        <v>0</v>
      </c>
      <c r="G442" s="249">
        <v>4</v>
      </c>
      <c r="H442" s="250">
        <v>0</v>
      </c>
      <c r="I442" s="250">
        <v>217.5</v>
      </c>
      <c r="J442" s="250">
        <v>198</v>
      </c>
      <c r="K442" s="250">
        <v>0</v>
      </c>
      <c r="L442" s="249">
        <v>295</v>
      </c>
      <c r="M442" s="250">
        <v>387</v>
      </c>
      <c r="N442" s="250">
        <v>397.5</v>
      </c>
      <c r="O442" s="250">
        <v>198</v>
      </c>
      <c r="P442" s="250">
        <v>198</v>
      </c>
      <c r="Q442" s="249">
        <v>4</v>
      </c>
      <c r="R442" s="250">
        <v>0</v>
      </c>
      <c r="S442" s="250">
        <v>217</v>
      </c>
      <c r="T442" s="250">
        <v>198</v>
      </c>
      <c r="U442" s="250">
        <v>0</v>
      </c>
      <c r="V442" s="249">
        <v>280.36019999999996</v>
      </c>
      <c r="W442" s="249">
        <v>419.5</v>
      </c>
      <c r="X442" s="249">
        <v>1475.5</v>
      </c>
      <c r="Y442" s="251">
        <v>419</v>
      </c>
    </row>
    <row r="443" spans="1:25" x14ac:dyDescent="0.2">
      <c r="A443" s="248">
        <v>44335.25</v>
      </c>
      <c r="B443" s="249">
        <v>1.76</v>
      </c>
      <c r="C443" s="250">
        <v>0</v>
      </c>
      <c r="D443" s="250">
        <v>205.24799999999999</v>
      </c>
      <c r="E443" s="250">
        <v>75.2928</v>
      </c>
      <c r="F443" s="250">
        <v>0</v>
      </c>
      <c r="G443" s="249">
        <v>4</v>
      </c>
      <c r="H443" s="250">
        <v>0</v>
      </c>
      <c r="I443" s="250">
        <v>262</v>
      </c>
      <c r="J443" s="250">
        <v>198</v>
      </c>
      <c r="K443" s="250">
        <v>0</v>
      </c>
      <c r="L443" s="249">
        <v>295</v>
      </c>
      <c r="M443" s="250">
        <v>387</v>
      </c>
      <c r="N443" s="250">
        <v>397.5</v>
      </c>
      <c r="O443" s="250">
        <v>198</v>
      </c>
      <c r="P443" s="250">
        <v>198</v>
      </c>
      <c r="Q443" s="249">
        <v>4</v>
      </c>
      <c r="R443" s="250">
        <v>0</v>
      </c>
      <c r="S443" s="250">
        <v>261</v>
      </c>
      <c r="T443" s="250">
        <v>198</v>
      </c>
      <c r="U443" s="250">
        <v>0</v>
      </c>
      <c r="V443" s="249">
        <v>282.30079999999998</v>
      </c>
      <c r="W443" s="249">
        <v>464</v>
      </c>
      <c r="X443" s="249">
        <v>1475.5</v>
      </c>
      <c r="Y443" s="251">
        <v>463</v>
      </c>
    </row>
    <row r="444" spans="1:25" x14ac:dyDescent="0.2">
      <c r="A444" s="248">
        <v>44335.291666666664</v>
      </c>
      <c r="B444" s="249">
        <v>7.891</v>
      </c>
      <c r="C444" s="250">
        <v>0</v>
      </c>
      <c r="D444" s="250">
        <v>206.36799999999999</v>
      </c>
      <c r="E444" s="250">
        <v>75.316800000000001</v>
      </c>
      <c r="F444" s="250">
        <v>0</v>
      </c>
      <c r="G444" s="249">
        <v>47</v>
      </c>
      <c r="H444" s="250">
        <v>0</v>
      </c>
      <c r="I444" s="250">
        <v>293.5</v>
      </c>
      <c r="J444" s="250">
        <v>198</v>
      </c>
      <c r="K444" s="250">
        <v>0</v>
      </c>
      <c r="L444" s="249">
        <v>295</v>
      </c>
      <c r="M444" s="250">
        <v>387</v>
      </c>
      <c r="N444" s="250">
        <v>397.5</v>
      </c>
      <c r="O444" s="250">
        <v>198</v>
      </c>
      <c r="P444" s="250">
        <v>198</v>
      </c>
      <c r="Q444" s="249">
        <v>7.891</v>
      </c>
      <c r="R444" s="250">
        <v>0</v>
      </c>
      <c r="S444" s="250">
        <v>292</v>
      </c>
      <c r="T444" s="250">
        <v>198</v>
      </c>
      <c r="U444" s="250">
        <v>0</v>
      </c>
      <c r="V444" s="249">
        <v>289.57579999999996</v>
      </c>
      <c r="W444" s="249">
        <v>538.5</v>
      </c>
      <c r="X444" s="249">
        <v>1475.5</v>
      </c>
      <c r="Y444" s="251">
        <v>497.89100000000002</v>
      </c>
    </row>
    <row r="445" spans="1:25" x14ac:dyDescent="0.2">
      <c r="A445" s="248">
        <v>44335.333333333336</v>
      </c>
      <c r="B445" s="249">
        <v>19.600000000000001</v>
      </c>
      <c r="C445" s="250">
        <v>0</v>
      </c>
      <c r="D445" s="250">
        <v>206.84800000000001</v>
      </c>
      <c r="E445" s="250">
        <v>75.403199999999998</v>
      </c>
      <c r="F445" s="250">
        <v>0</v>
      </c>
      <c r="G445" s="249">
        <v>20</v>
      </c>
      <c r="H445" s="250">
        <v>0</v>
      </c>
      <c r="I445" s="250">
        <v>343.5</v>
      </c>
      <c r="J445" s="250">
        <v>198</v>
      </c>
      <c r="K445" s="250">
        <v>0</v>
      </c>
      <c r="L445" s="249">
        <v>295</v>
      </c>
      <c r="M445" s="250">
        <v>387</v>
      </c>
      <c r="N445" s="250">
        <v>397.5</v>
      </c>
      <c r="O445" s="250">
        <v>198</v>
      </c>
      <c r="P445" s="250">
        <v>198</v>
      </c>
      <c r="Q445" s="249">
        <v>20</v>
      </c>
      <c r="R445" s="250">
        <v>0</v>
      </c>
      <c r="S445" s="250">
        <v>342</v>
      </c>
      <c r="T445" s="250">
        <v>198</v>
      </c>
      <c r="U445" s="250">
        <v>0</v>
      </c>
      <c r="V445" s="249">
        <v>301.85120000000001</v>
      </c>
      <c r="W445" s="249">
        <v>561.5</v>
      </c>
      <c r="X445" s="249">
        <v>1475.5</v>
      </c>
      <c r="Y445" s="251">
        <v>560</v>
      </c>
    </row>
    <row r="446" spans="1:25" x14ac:dyDescent="0.2">
      <c r="A446" s="248">
        <v>44335.375</v>
      </c>
      <c r="B446" s="249">
        <v>47.384999999999998</v>
      </c>
      <c r="C446" s="250">
        <v>0</v>
      </c>
      <c r="D446" s="250">
        <v>211.80799999999999</v>
      </c>
      <c r="E446" s="250">
        <v>75.48</v>
      </c>
      <c r="F446" s="250">
        <v>0</v>
      </c>
      <c r="G446" s="249">
        <v>278</v>
      </c>
      <c r="H446" s="250">
        <v>0</v>
      </c>
      <c r="I446" s="250">
        <v>369</v>
      </c>
      <c r="J446" s="250">
        <v>198</v>
      </c>
      <c r="K446" s="250">
        <v>0</v>
      </c>
      <c r="L446" s="249">
        <v>295</v>
      </c>
      <c r="M446" s="250">
        <v>387</v>
      </c>
      <c r="N446" s="250">
        <v>397.5</v>
      </c>
      <c r="O446" s="250">
        <v>198</v>
      </c>
      <c r="P446" s="250">
        <v>198</v>
      </c>
      <c r="Q446" s="249">
        <v>278</v>
      </c>
      <c r="R446" s="250">
        <v>0</v>
      </c>
      <c r="S446" s="250">
        <v>366.5</v>
      </c>
      <c r="T446" s="250">
        <v>198</v>
      </c>
      <c r="U446" s="250">
        <v>0</v>
      </c>
      <c r="V446" s="249">
        <v>334.673</v>
      </c>
      <c r="W446" s="249">
        <v>845</v>
      </c>
      <c r="X446" s="249">
        <v>1475.5</v>
      </c>
      <c r="Y446" s="251">
        <v>842.5</v>
      </c>
    </row>
    <row r="447" spans="1:25" x14ac:dyDescent="0.2">
      <c r="A447" s="248">
        <v>44335.416666666664</v>
      </c>
      <c r="B447" s="249">
        <v>68.37</v>
      </c>
      <c r="C447" s="250">
        <v>0</v>
      </c>
      <c r="D447" s="250">
        <v>206.84800000000001</v>
      </c>
      <c r="E447" s="250">
        <v>75.499200000000002</v>
      </c>
      <c r="F447" s="250">
        <v>0</v>
      </c>
      <c r="G447" s="249">
        <v>295</v>
      </c>
      <c r="H447" s="250">
        <v>0</v>
      </c>
      <c r="I447" s="250">
        <v>351.5</v>
      </c>
      <c r="J447" s="250">
        <v>198</v>
      </c>
      <c r="K447" s="250">
        <v>0</v>
      </c>
      <c r="L447" s="249">
        <v>295</v>
      </c>
      <c r="M447" s="250">
        <v>387</v>
      </c>
      <c r="N447" s="250">
        <v>397.5</v>
      </c>
      <c r="O447" s="250">
        <v>198</v>
      </c>
      <c r="P447" s="250">
        <v>198</v>
      </c>
      <c r="Q447" s="249">
        <v>295</v>
      </c>
      <c r="R447" s="250">
        <v>0</v>
      </c>
      <c r="S447" s="250">
        <v>350</v>
      </c>
      <c r="T447" s="250">
        <v>198</v>
      </c>
      <c r="U447" s="250">
        <v>0</v>
      </c>
      <c r="V447" s="249">
        <v>350.71720000000005</v>
      </c>
      <c r="W447" s="249">
        <v>844.5</v>
      </c>
      <c r="X447" s="249">
        <v>1475.5</v>
      </c>
      <c r="Y447" s="251">
        <v>843</v>
      </c>
    </row>
    <row r="448" spans="1:25" x14ac:dyDescent="0.2">
      <c r="A448" s="248">
        <v>44335.458333333336</v>
      </c>
      <c r="B448" s="249">
        <v>76.218999999999994</v>
      </c>
      <c r="C448" s="250">
        <v>0</v>
      </c>
      <c r="D448" s="250">
        <v>208.928</v>
      </c>
      <c r="E448" s="250">
        <v>75.561599999999999</v>
      </c>
      <c r="F448" s="250">
        <v>0</v>
      </c>
      <c r="G448" s="249">
        <v>295</v>
      </c>
      <c r="H448" s="250">
        <v>0</v>
      </c>
      <c r="I448" s="250">
        <v>358.5</v>
      </c>
      <c r="J448" s="250">
        <v>198</v>
      </c>
      <c r="K448" s="250">
        <v>0</v>
      </c>
      <c r="L448" s="249">
        <v>295</v>
      </c>
      <c r="M448" s="250">
        <v>387</v>
      </c>
      <c r="N448" s="250">
        <v>397.5</v>
      </c>
      <c r="O448" s="250">
        <v>198</v>
      </c>
      <c r="P448" s="250">
        <v>198</v>
      </c>
      <c r="Q448" s="249">
        <v>295</v>
      </c>
      <c r="R448" s="250">
        <v>0</v>
      </c>
      <c r="S448" s="250">
        <v>356.5</v>
      </c>
      <c r="T448" s="250">
        <v>198</v>
      </c>
      <c r="U448" s="250">
        <v>0</v>
      </c>
      <c r="V448" s="249">
        <v>360.70859999999999</v>
      </c>
      <c r="W448" s="249">
        <v>851.5</v>
      </c>
      <c r="X448" s="249">
        <v>1475.5</v>
      </c>
      <c r="Y448" s="251">
        <v>849.5</v>
      </c>
    </row>
    <row r="449" spans="1:25" x14ac:dyDescent="0.2">
      <c r="A449" s="248">
        <v>44335.5</v>
      </c>
      <c r="B449" s="249">
        <v>80.278999999999996</v>
      </c>
      <c r="C449" s="250">
        <v>0</v>
      </c>
      <c r="D449" s="250">
        <v>210.208</v>
      </c>
      <c r="E449" s="250">
        <v>75.9024</v>
      </c>
      <c r="F449" s="250">
        <v>0</v>
      </c>
      <c r="G449" s="249">
        <v>295</v>
      </c>
      <c r="H449" s="250">
        <v>0</v>
      </c>
      <c r="I449" s="250">
        <v>332.5</v>
      </c>
      <c r="J449" s="250">
        <v>198</v>
      </c>
      <c r="K449" s="250">
        <v>0</v>
      </c>
      <c r="L449" s="249">
        <v>295</v>
      </c>
      <c r="M449" s="250">
        <v>387</v>
      </c>
      <c r="N449" s="250">
        <v>397.5</v>
      </c>
      <c r="O449" s="250">
        <v>198</v>
      </c>
      <c r="P449" s="250">
        <v>198</v>
      </c>
      <c r="Q449" s="249">
        <v>295</v>
      </c>
      <c r="R449" s="250">
        <v>0</v>
      </c>
      <c r="S449" s="250">
        <v>330.5</v>
      </c>
      <c r="T449" s="250">
        <v>198</v>
      </c>
      <c r="U449" s="250">
        <v>0</v>
      </c>
      <c r="V449" s="249">
        <v>366.38939999999997</v>
      </c>
      <c r="W449" s="249">
        <v>825.5</v>
      </c>
      <c r="X449" s="249">
        <v>1475.5</v>
      </c>
      <c r="Y449" s="251">
        <v>823.5</v>
      </c>
    </row>
    <row r="450" spans="1:25" x14ac:dyDescent="0.2">
      <c r="A450" s="248">
        <v>44335.541666666664</v>
      </c>
      <c r="B450" s="249">
        <v>71.375</v>
      </c>
      <c r="C450" s="250">
        <v>0</v>
      </c>
      <c r="D450" s="250">
        <v>211.072</v>
      </c>
      <c r="E450" s="250">
        <v>74.990399999999994</v>
      </c>
      <c r="F450" s="250">
        <v>0</v>
      </c>
      <c r="G450" s="249">
        <v>295</v>
      </c>
      <c r="H450" s="250">
        <v>0</v>
      </c>
      <c r="I450" s="250">
        <v>397.5</v>
      </c>
      <c r="J450" s="250">
        <v>198</v>
      </c>
      <c r="K450" s="250">
        <v>0</v>
      </c>
      <c r="L450" s="249">
        <v>295</v>
      </c>
      <c r="M450" s="250">
        <v>387</v>
      </c>
      <c r="N450" s="250">
        <v>397.5</v>
      </c>
      <c r="O450" s="250">
        <v>198</v>
      </c>
      <c r="P450" s="250">
        <v>198</v>
      </c>
      <c r="Q450" s="249">
        <v>295</v>
      </c>
      <c r="R450" s="250">
        <v>0</v>
      </c>
      <c r="S450" s="250">
        <v>395</v>
      </c>
      <c r="T450" s="250">
        <v>198</v>
      </c>
      <c r="U450" s="250">
        <v>0</v>
      </c>
      <c r="V450" s="249">
        <v>357.43740000000003</v>
      </c>
      <c r="W450" s="249">
        <v>890.5</v>
      </c>
      <c r="X450" s="249">
        <v>1475.5</v>
      </c>
      <c r="Y450" s="251">
        <v>888</v>
      </c>
    </row>
    <row r="451" spans="1:25" x14ac:dyDescent="0.2">
      <c r="A451" s="248">
        <v>44335.583333333336</v>
      </c>
      <c r="B451" s="249">
        <v>67.415000000000006</v>
      </c>
      <c r="C451" s="250">
        <v>0</v>
      </c>
      <c r="D451" s="250">
        <v>242.78399999999999</v>
      </c>
      <c r="E451" s="250">
        <v>78.619200000000006</v>
      </c>
      <c r="F451" s="250">
        <v>0</v>
      </c>
      <c r="G451" s="249">
        <v>295</v>
      </c>
      <c r="H451" s="250">
        <v>0</v>
      </c>
      <c r="I451" s="250">
        <v>397.5</v>
      </c>
      <c r="J451" s="250">
        <v>198</v>
      </c>
      <c r="K451" s="250">
        <v>0</v>
      </c>
      <c r="L451" s="249">
        <v>295</v>
      </c>
      <c r="M451" s="250">
        <v>387</v>
      </c>
      <c r="N451" s="250">
        <v>397.5</v>
      </c>
      <c r="O451" s="250">
        <v>198</v>
      </c>
      <c r="P451" s="250">
        <v>198</v>
      </c>
      <c r="Q451" s="249">
        <v>295</v>
      </c>
      <c r="R451" s="250">
        <v>0</v>
      </c>
      <c r="S451" s="250">
        <v>395</v>
      </c>
      <c r="T451" s="250">
        <v>198</v>
      </c>
      <c r="U451" s="250">
        <v>0</v>
      </c>
      <c r="V451" s="249">
        <v>388.81820000000005</v>
      </c>
      <c r="W451" s="249">
        <v>890.5</v>
      </c>
      <c r="X451" s="249">
        <v>1475.5</v>
      </c>
      <c r="Y451" s="251">
        <v>888</v>
      </c>
    </row>
    <row r="452" spans="1:25" x14ac:dyDescent="0.2">
      <c r="A452" s="248">
        <v>44335.625</v>
      </c>
      <c r="B452" s="249">
        <v>82.512</v>
      </c>
      <c r="C452" s="250">
        <v>0</v>
      </c>
      <c r="D452" s="250">
        <v>280.416</v>
      </c>
      <c r="E452" s="250">
        <v>79.641599999999997</v>
      </c>
      <c r="F452" s="250">
        <v>0</v>
      </c>
      <c r="G452" s="249">
        <v>295</v>
      </c>
      <c r="H452" s="250">
        <v>0</v>
      </c>
      <c r="I452" s="250">
        <v>397.5</v>
      </c>
      <c r="J452" s="250">
        <v>198</v>
      </c>
      <c r="K452" s="250">
        <v>0</v>
      </c>
      <c r="L452" s="249">
        <v>295</v>
      </c>
      <c r="M452" s="250">
        <v>387</v>
      </c>
      <c r="N452" s="250">
        <v>397.5</v>
      </c>
      <c r="O452" s="250">
        <v>198</v>
      </c>
      <c r="P452" s="250">
        <v>198</v>
      </c>
      <c r="Q452" s="249">
        <v>295</v>
      </c>
      <c r="R452" s="250">
        <v>0</v>
      </c>
      <c r="S452" s="250">
        <v>395</v>
      </c>
      <c r="T452" s="250">
        <v>198</v>
      </c>
      <c r="U452" s="250">
        <v>0</v>
      </c>
      <c r="V452" s="249">
        <v>442.56959999999998</v>
      </c>
      <c r="W452" s="249">
        <v>890.5</v>
      </c>
      <c r="X452" s="249">
        <v>1475.5</v>
      </c>
      <c r="Y452" s="251">
        <v>888</v>
      </c>
    </row>
    <row r="453" spans="1:25" x14ac:dyDescent="0.2">
      <c r="A453" s="248">
        <v>44335.666666666664</v>
      </c>
      <c r="B453" s="249">
        <v>133.07599999999999</v>
      </c>
      <c r="C453" s="250">
        <v>0</v>
      </c>
      <c r="D453" s="250">
        <v>341.50400000000002</v>
      </c>
      <c r="E453" s="250">
        <v>104.38079999999999</v>
      </c>
      <c r="F453" s="250">
        <v>0</v>
      </c>
      <c r="G453" s="249">
        <v>295</v>
      </c>
      <c r="H453" s="250">
        <v>0</v>
      </c>
      <c r="I453" s="250">
        <v>397.5</v>
      </c>
      <c r="J453" s="250">
        <v>198</v>
      </c>
      <c r="K453" s="250">
        <v>0</v>
      </c>
      <c r="L453" s="249">
        <v>295</v>
      </c>
      <c r="M453" s="250">
        <v>387</v>
      </c>
      <c r="N453" s="250">
        <v>397.5</v>
      </c>
      <c r="O453" s="250">
        <v>198</v>
      </c>
      <c r="P453" s="250">
        <v>198</v>
      </c>
      <c r="Q453" s="249">
        <v>295</v>
      </c>
      <c r="R453" s="250">
        <v>0</v>
      </c>
      <c r="S453" s="250">
        <v>395</v>
      </c>
      <c r="T453" s="250">
        <v>198</v>
      </c>
      <c r="U453" s="250">
        <v>0</v>
      </c>
      <c r="V453" s="249">
        <v>578.96080000000006</v>
      </c>
      <c r="W453" s="249">
        <v>890.5</v>
      </c>
      <c r="X453" s="249">
        <v>1475.5</v>
      </c>
      <c r="Y453" s="251">
        <v>888</v>
      </c>
    </row>
    <row r="454" spans="1:25" x14ac:dyDescent="0.2">
      <c r="A454" s="248">
        <v>44335.708333333336</v>
      </c>
      <c r="B454" s="249">
        <v>151.80099999999999</v>
      </c>
      <c r="C454" s="250">
        <v>0</v>
      </c>
      <c r="D454" s="250">
        <v>384.25599999999997</v>
      </c>
      <c r="E454" s="250">
        <v>125.3712</v>
      </c>
      <c r="F454" s="250">
        <v>0</v>
      </c>
      <c r="G454" s="249">
        <v>295</v>
      </c>
      <c r="H454" s="250">
        <v>0</v>
      </c>
      <c r="I454" s="250">
        <v>397.5</v>
      </c>
      <c r="J454" s="250">
        <v>198</v>
      </c>
      <c r="K454" s="250">
        <v>0</v>
      </c>
      <c r="L454" s="249">
        <v>295</v>
      </c>
      <c r="M454" s="250">
        <v>387</v>
      </c>
      <c r="N454" s="250">
        <v>397.5</v>
      </c>
      <c r="O454" s="250">
        <v>198</v>
      </c>
      <c r="P454" s="250">
        <v>198</v>
      </c>
      <c r="Q454" s="249">
        <v>295</v>
      </c>
      <c r="R454" s="250">
        <v>0</v>
      </c>
      <c r="S454" s="250">
        <v>395</v>
      </c>
      <c r="T454" s="250">
        <v>198</v>
      </c>
      <c r="U454" s="250">
        <v>0</v>
      </c>
      <c r="V454" s="249">
        <v>661.42820000000006</v>
      </c>
      <c r="W454" s="249">
        <v>890.5</v>
      </c>
      <c r="X454" s="249">
        <v>1475.5</v>
      </c>
      <c r="Y454" s="251">
        <v>888</v>
      </c>
    </row>
    <row r="455" spans="1:25" x14ac:dyDescent="0.2">
      <c r="A455" s="248">
        <v>44335.75</v>
      </c>
      <c r="B455" s="249">
        <v>238.95400000000001</v>
      </c>
      <c r="C455" s="250">
        <v>0</v>
      </c>
      <c r="D455" s="250">
        <v>393.44</v>
      </c>
      <c r="E455" s="250">
        <v>145.55520000000001</v>
      </c>
      <c r="F455" s="250">
        <v>0</v>
      </c>
      <c r="G455" s="249">
        <v>295</v>
      </c>
      <c r="H455" s="250">
        <v>0</v>
      </c>
      <c r="I455" s="250">
        <v>397.5</v>
      </c>
      <c r="J455" s="250">
        <v>198</v>
      </c>
      <c r="K455" s="250">
        <v>0</v>
      </c>
      <c r="L455" s="249">
        <v>295</v>
      </c>
      <c r="M455" s="250">
        <v>387</v>
      </c>
      <c r="N455" s="250">
        <v>397.5</v>
      </c>
      <c r="O455" s="250">
        <v>198</v>
      </c>
      <c r="P455" s="250">
        <v>198</v>
      </c>
      <c r="Q455" s="249">
        <v>295</v>
      </c>
      <c r="R455" s="250">
        <v>0</v>
      </c>
      <c r="S455" s="250">
        <v>395.5</v>
      </c>
      <c r="T455" s="250">
        <v>198</v>
      </c>
      <c r="U455" s="250">
        <v>0</v>
      </c>
      <c r="V455" s="249">
        <v>777.94920000000002</v>
      </c>
      <c r="W455" s="249">
        <v>890.5</v>
      </c>
      <c r="X455" s="249">
        <v>1475.5</v>
      </c>
      <c r="Y455" s="251">
        <v>888.5</v>
      </c>
    </row>
    <row r="456" spans="1:25" x14ac:dyDescent="0.2">
      <c r="A456" s="248">
        <v>44335.791666666664</v>
      </c>
      <c r="B456" s="249">
        <v>195.905</v>
      </c>
      <c r="C456" s="250">
        <v>0</v>
      </c>
      <c r="D456" s="250">
        <v>385.88799999999998</v>
      </c>
      <c r="E456" s="250">
        <v>141.2544</v>
      </c>
      <c r="F456" s="250">
        <v>0</v>
      </c>
      <c r="G456" s="249">
        <v>295</v>
      </c>
      <c r="H456" s="250">
        <v>0</v>
      </c>
      <c r="I456" s="250">
        <v>397.5</v>
      </c>
      <c r="J456" s="250">
        <v>198</v>
      </c>
      <c r="K456" s="250">
        <v>0</v>
      </c>
      <c r="L456" s="249">
        <v>295</v>
      </c>
      <c r="M456" s="250">
        <v>387</v>
      </c>
      <c r="N456" s="250">
        <v>397.5</v>
      </c>
      <c r="O456" s="250">
        <v>198</v>
      </c>
      <c r="P456" s="250">
        <v>198</v>
      </c>
      <c r="Q456" s="249">
        <v>295</v>
      </c>
      <c r="R456" s="250">
        <v>0</v>
      </c>
      <c r="S456" s="250">
        <v>395.5</v>
      </c>
      <c r="T456" s="250">
        <v>198</v>
      </c>
      <c r="U456" s="250">
        <v>0</v>
      </c>
      <c r="V456" s="249">
        <v>723.04740000000004</v>
      </c>
      <c r="W456" s="249">
        <v>890.5</v>
      </c>
      <c r="X456" s="249">
        <v>1475.5</v>
      </c>
      <c r="Y456" s="251">
        <v>888.5</v>
      </c>
    </row>
    <row r="457" spans="1:25" x14ac:dyDescent="0.2">
      <c r="A457" s="248">
        <v>44335.833333333336</v>
      </c>
      <c r="B457" s="249">
        <v>176.47399999999999</v>
      </c>
      <c r="C457" s="250">
        <v>0</v>
      </c>
      <c r="D457" s="250">
        <v>382.36799999999999</v>
      </c>
      <c r="E457" s="250">
        <v>154.6944</v>
      </c>
      <c r="F457" s="250">
        <v>0</v>
      </c>
      <c r="G457" s="249">
        <v>295</v>
      </c>
      <c r="H457" s="250">
        <v>0</v>
      </c>
      <c r="I457" s="250">
        <v>397.5</v>
      </c>
      <c r="J457" s="250">
        <v>198</v>
      </c>
      <c r="K457" s="250">
        <v>0</v>
      </c>
      <c r="L457" s="249">
        <v>295</v>
      </c>
      <c r="M457" s="250">
        <v>387</v>
      </c>
      <c r="N457" s="250">
        <v>397.5</v>
      </c>
      <c r="O457" s="250">
        <v>198</v>
      </c>
      <c r="P457" s="250">
        <v>198</v>
      </c>
      <c r="Q457" s="249">
        <v>295</v>
      </c>
      <c r="R457" s="250">
        <v>0</v>
      </c>
      <c r="S457" s="250">
        <v>395.5</v>
      </c>
      <c r="T457" s="250">
        <v>198</v>
      </c>
      <c r="U457" s="250">
        <v>0</v>
      </c>
      <c r="V457" s="249">
        <v>713.53639999999996</v>
      </c>
      <c r="W457" s="249">
        <v>890.5</v>
      </c>
      <c r="X457" s="249">
        <v>1475.5</v>
      </c>
      <c r="Y457" s="251">
        <v>888.5</v>
      </c>
    </row>
    <row r="458" spans="1:25" x14ac:dyDescent="0.2">
      <c r="A458" s="248">
        <v>44335.875</v>
      </c>
      <c r="B458" s="249">
        <v>88.242999999999995</v>
      </c>
      <c r="C458" s="250">
        <v>0</v>
      </c>
      <c r="D458" s="250">
        <v>343.392</v>
      </c>
      <c r="E458" s="250">
        <v>119.3904</v>
      </c>
      <c r="F458" s="250">
        <v>0</v>
      </c>
      <c r="G458" s="249">
        <v>295</v>
      </c>
      <c r="H458" s="250">
        <v>0</v>
      </c>
      <c r="I458" s="250">
        <v>397.5</v>
      </c>
      <c r="J458" s="250">
        <v>198</v>
      </c>
      <c r="K458" s="250">
        <v>0</v>
      </c>
      <c r="L458" s="249">
        <v>295</v>
      </c>
      <c r="M458" s="250">
        <v>387</v>
      </c>
      <c r="N458" s="250">
        <v>397.5</v>
      </c>
      <c r="O458" s="250">
        <v>198</v>
      </c>
      <c r="P458" s="250">
        <v>198</v>
      </c>
      <c r="Q458" s="249">
        <v>295</v>
      </c>
      <c r="R458" s="250">
        <v>0</v>
      </c>
      <c r="S458" s="250">
        <v>395</v>
      </c>
      <c r="T458" s="250">
        <v>198</v>
      </c>
      <c r="U458" s="250">
        <v>0</v>
      </c>
      <c r="V458" s="249">
        <v>551.02539999999999</v>
      </c>
      <c r="W458" s="249">
        <v>890.5</v>
      </c>
      <c r="X458" s="249">
        <v>1475.5</v>
      </c>
      <c r="Y458" s="251">
        <v>888</v>
      </c>
    </row>
    <row r="459" spans="1:25" x14ac:dyDescent="0.2">
      <c r="A459" s="248">
        <v>44335.916666666664</v>
      </c>
      <c r="B459" s="249">
        <v>122.959</v>
      </c>
      <c r="C459" s="250">
        <v>0</v>
      </c>
      <c r="D459" s="250">
        <v>366.43200000000002</v>
      </c>
      <c r="E459" s="250">
        <v>128.7312</v>
      </c>
      <c r="F459" s="250">
        <v>0</v>
      </c>
      <c r="G459" s="249">
        <v>295</v>
      </c>
      <c r="H459" s="250">
        <v>0</v>
      </c>
      <c r="I459" s="250">
        <v>397.5</v>
      </c>
      <c r="J459" s="250">
        <v>198</v>
      </c>
      <c r="K459" s="250">
        <v>0</v>
      </c>
      <c r="L459" s="249">
        <v>295</v>
      </c>
      <c r="M459" s="250">
        <v>387</v>
      </c>
      <c r="N459" s="250">
        <v>397.5</v>
      </c>
      <c r="O459" s="250">
        <v>198</v>
      </c>
      <c r="P459" s="250">
        <v>198</v>
      </c>
      <c r="Q459" s="249">
        <v>295</v>
      </c>
      <c r="R459" s="250">
        <v>0</v>
      </c>
      <c r="S459" s="250">
        <v>395</v>
      </c>
      <c r="T459" s="250">
        <v>198</v>
      </c>
      <c r="U459" s="250">
        <v>0</v>
      </c>
      <c r="V459" s="249">
        <v>618.12220000000002</v>
      </c>
      <c r="W459" s="249">
        <v>890.5</v>
      </c>
      <c r="X459" s="249">
        <v>1475.5</v>
      </c>
      <c r="Y459" s="251">
        <v>888</v>
      </c>
    </row>
    <row r="460" spans="1:25" x14ac:dyDescent="0.2">
      <c r="A460" s="248">
        <v>44335.958333333336</v>
      </c>
      <c r="B460" s="249">
        <v>119.432</v>
      </c>
      <c r="C460" s="250">
        <v>0</v>
      </c>
      <c r="D460" s="250">
        <v>358.94400000000002</v>
      </c>
      <c r="E460" s="250">
        <v>130.2576</v>
      </c>
      <c r="F460" s="250">
        <v>0</v>
      </c>
      <c r="G460" s="249">
        <v>295</v>
      </c>
      <c r="H460" s="250">
        <v>0</v>
      </c>
      <c r="I460" s="250">
        <v>397.5</v>
      </c>
      <c r="J460" s="250">
        <v>198</v>
      </c>
      <c r="K460" s="250">
        <v>0</v>
      </c>
      <c r="L460" s="249">
        <v>295</v>
      </c>
      <c r="M460" s="250">
        <v>387</v>
      </c>
      <c r="N460" s="250">
        <v>397.5</v>
      </c>
      <c r="O460" s="250">
        <v>198</v>
      </c>
      <c r="P460" s="250">
        <v>198</v>
      </c>
      <c r="Q460" s="249">
        <v>295</v>
      </c>
      <c r="R460" s="250">
        <v>0</v>
      </c>
      <c r="S460" s="250">
        <v>395</v>
      </c>
      <c r="T460" s="250">
        <v>198</v>
      </c>
      <c r="U460" s="250">
        <v>0</v>
      </c>
      <c r="V460" s="249">
        <v>608.6336</v>
      </c>
      <c r="W460" s="249">
        <v>890.5</v>
      </c>
      <c r="X460" s="249">
        <v>1475.5</v>
      </c>
      <c r="Y460" s="251">
        <v>888</v>
      </c>
    </row>
    <row r="461" spans="1:25" x14ac:dyDescent="0.2">
      <c r="A461" s="248">
        <v>44336</v>
      </c>
      <c r="B461" s="249">
        <v>68.334999999999994</v>
      </c>
      <c r="C461" s="250">
        <v>0</v>
      </c>
      <c r="D461" s="250">
        <v>310.20800000000003</v>
      </c>
      <c r="E461" s="250">
        <v>98.087999999999994</v>
      </c>
      <c r="F461" s="250">
        <v>0</v>
      </c>
      <c r="G461" s="249">
        <v>295</v>
      </c>
      <c r="H461" s="250">
        <v>0</v>
      </c>
      <c r="I461" s="250">
        <v>397.5</v>
      </c>
      <c r="J461" s="250">
        <v>198</v>
      </c>
      <c r="K461" s="250">
        <v>0</v>
      </c>
      <c r="L461" s="249">
        <v>295</v>
      </c>
      <c r="M461" s="250">
        <v>387</v>
      </c>
      <c r="N461" s="250">
        <v>397.5</v>
      </c>
      <c r="O461" s="250">
        <v>198</v>
      </c>
      <c r="P461" s="250">
        <v>198</v>
      </c>
      <c r="Q461" s="249">
        <v>295</v>
      </c>
      <c r="R461" s="250">
        <v>0</v>
      </c>
      <c r="S461" s="250">
        <v>395</v>
      </c>
      <c r="T461" s="250">
        <v>198</v>
      </c>
      <c r="U461" s="250">
        <v>0</v>
      </c>
      <c r="V461" s="249">
        <v>476.63099999999997</v>
      </c>
      <c r="W461" s="249">
        <v>890.5</v>
      </c>
      <c r="X461" s="249">
        <v>1475.5</v>
      </c>
      <c r="Y461" s="251">
        <v>888</v>
      </c>
    </row>
    <row r="462" spans="1:25" x14ac:dyDescent="0.2">
      <c r="A462" s="248">
        <v>44336.041666666664</v>
      </c>
      <c r="B462" s="249">
        <v>60.569000000000003</v>
      </c>
      <c r="C462" s="250">
        <v>0</v>
      </c>
      <c r="D462" s="250">
        <v>232.256</v>
      </c>
      <c r="E462" s="250">
        <v>76.531199999999998</v>
      </c>
      <c r="F462" s="250">
        <v>0</v>
      </c>
      <c r="G462" s="249">
        <v>295</v>
      </c>
      <c r="H462" s="250">
        <v>0</v>
      </c>
      <c r="I462" s="250">
        <v>380</v>
      </c>
      <c r="J462" s="250">
        <v>198</v>
      </c>
      <c r="K462" s="250">
        <v>0</v>
      </c>
      <c r="L462" s="249">
        <v>295</v>
      </c>
      <c r="M462" s="250">
        <v>387</v>
      </c>
      <c r="N462" s="250">
        <v>397.5</v>
      </c>
      <c r="O462" s="250">
        <v>198</v>
      </c>
      <c r="P462" s="250">
        <v>198</v>
      </c>
      <c r="Q462" s="249">
        <v>295</v>
      </c>
      <c r="R462" s="250">
        <v>0</v>
      </c>
      <c r="S462" s="250">
        <v>378</v>
      </c>
      <c r="T462" s="250">
        <v>198</v>
      </c>
      <c r="U462" s="250">
        <v>0</v>
      </c>
      <c r="V462" s="249">
        <v>369.3562</v>
      </c>
      <c r="W462" s="249">
        <v>873</v>
      </c>
      <c r="X462" s="249">
        <v>1475.5</v>
      </c>
      <c r="Y462" s="251">
        <v>871</v>
      </c>
    </row>
    <row r="463" spans="1:25" x14ac:dyDescent="0.2">
      <c r="A463" s="248">
        <v>44336.083333333336</v>
      </c>
      <c r="B463" s="249">
        <v>60.018999999999998</v>
      </c>
      <c r="C463" s="250">
        <v>0</v>
      </c>
      <c r="D463" s="250">
        <v>206.01599999999999</v>
      </c>
      <c r="E463" s="250">
        <v>75.830399999999997</v>
      </c>
      <c r="F463" s="250">
        <v>0</v>
      </c>
      <c r="G463" s="249">
        <v>295</v>
      </c>
      <c r="H463" s="250">
        <v>0</v>
      </c>
      <c r="I463" s="250">
        <v>349.5</v>
      </c>
      <c r="J463" s="250">
        <v>198</v>
      </c>
      <c r="K463" s="250">
        <v>0</v>
      </c>
      <c r="L463" s="249">
        <v>295</v>
      </c>
      <c r="M463" s="250">
        <v>387</v>
      </c>
      <c r="N463" s="250">
        <v>397.5</v>
      </c>
      <c r="O463" s="250">
        <v>198</v>
      </c>
      <c r="P463" s="250">
        <v>198</v>
      </c>
      <c r="Q463" s="249">
        <v>295</v>
      </c>
      <c r="R463" s="250">
        <v>0</v>
      </c>
      <c r="S463" s="250">
        <v>347.5</v>
      </c>
      <c r="T463" s="250">
        <v>198</v>
      </c>
      <c r="U463" s="250">
        <v>0</v>
      </c>
      <c r="V463" s="249">
        <v>341.86539999999997</v>
      </c>
      <c r="W463" s="249">
        <v>842.5</v>
      </c>
      <c r="X463" s="249">
        <v>1475.5</v>
      </c>
      <c r="Y463" s="251">
        <v>840.5</v>
      </c>
    </row>
    <row r="464" spans="1:25" x14ac:dyDescent="0.2">
      <c r="A464" s="248">
        <v>44336.125</v>
      </c>
      <c r="B464" s="249">
        <v>60.017000000000003</v>
      </c>
      <c r="C464" s="250">
        <v>0</v>
      </c>
      <c r="D464" s="250">
        <v>204.928</v>
      </c>
      <c r="E464" s="250">
        <v>75.311999999999998</v>
      </c>
      <c r="F464" s="250">
        <v>0</v>
      </c>
      <c r="G464" s="249">
        <v>295</v>
      </c>
      <c r="H464" s="250">
        <v>0</v>
      </c>
      <c r="I464" s="250">
        <v>315</v>
      </c>
      <c r="J464" s="250">
        <v>198</v>
      </c>
      <c r="K464" s="250">
        <v>0</v>
      </c>
      <c r="L464" s="249">
        <v>295</v>
      </c>
      <c r="M464" s="250">
        <v>387</v>
      </c>
      <c r="N464" s="250">
        <v>397.5</v>
      </c>
      <c r="O464" s="250">
        <v>198</v>
      </c>
      <c r="P464" s="250">
        <v>198</v>
      </c>
      <c r="Q464" s="249">
        <v>295</v>
      </c>
      <c r="R464" s="250">
        <v>0</v>
      </c>
      <c r="S464" s="250">
        <v>313.5</v>
      </c>
      <c r="T464" s="250">
        <v>198</v>
      </c>
      <c r="U464" s="250">
        <v>0</v>
      </c>
      <c r="V464" s="249">
        <v>340.25700000000001</v>
      </c>
      <c r="W464" s="249">
        <v>808</v>
      </c>
      <c r="X464" s="249">
        <v>1475.5</v>
      </c>
      <c r="Y464" s="251">
        <v>806.5</v>
      </c>
    </row>
    <row r="465" spans="1:25" x14ac:dyDescent="0.2">
      <c r="A465" s="248">
        <v>44336.166666666664</v>
      </c>
      <c r="B465" s="249">
        <v>60.082000000000001</v>
      </c>
      <c r="C465" s="250">
        <v>0</v>
      </c>
      <c r="D465" s="250">
        <v>205.05600000000001</v>
      </c>
      <c r="E465" s="250">
        <v>74.865600000000001</v>
      </c>
      <c r="F465" s="250">
        <v>0</v>
      </c>
      <c r="G465" s="249">
        <v>295</v>
      </c>
      <c r="H465" s="250">
        <v>0</v>
      </c>
      <c r="I465" s="250">
        <v>317.5</v>
      </c>
      <c r="J465" s="250">
        <v>198</v>
      </c>
      <c r="K465" s="250">
        <v>0</v>
      </c>
      <c r="L465" s="249">
        <v>295</v>
      </c>
      <c r="M465" s="250">
        <v>387</v>
      </c>
      <c r="N465" s="250">
        <v>397.5</v>
      </c>
      <c r="O465" s="250">
        <v>198</v>
      </c>
      <c r="P465" s="250">
        <v>198</v>
      </c>
      <c r="Q465" s="249">
        <v>295</v>
      </c>
      <c r="R465" s="250">
        <v>0</v>
      </c>
      <c r="S465" s="250">
        <v>316</v>
      </c>
      <c r="T465" s="250">
        <v>198</v>
      </c>
      <c r="U465" s="250">
        <v>0</v>
      </c>
      <c r="V465" s="249">
        <v>340.00360000000001</v>
      </c>
      <c r="W465" s="249">
        <v>810.5</v>
      </c>
      <c r="X465" s="249">
        <v>1475.5</v>
      </c>
      <c r="Y465" s="251">
        <v>809</v>
      </c>
    </row>
    <row r="466" spans="1:25" x14ac:dyDescent="0.2">
      <c r="A466" s="248">
        <v>44336.208333333336</v>
      </c>
      <c r="B466" s="249">
        <v>60.125999999999998</v>
      </c>
      <c r="C466" s="250">
        <v>0</v>
      </c>
      <c r="D466" s="250">
        <v>205.12</v>
      </c>
      <c r="E466" s="250">
        <v>74.889600000000002</v>
      </c>
      <c r="F466" s="250">
        <v>0</v>
      </c>
      <c r="G466" s="249">
        <v>295</v>
      </c>
      <c r="H466" s="250">
        <v>0</v>
      </c>
      <c r="I466" s="250">
        <v>320</v>
      </c>
      <c r="J466" s="250">
        <v>198</v>
      </c>
      <c r="K466" s="250">
        <v>0</v>
      </c>
      <c r="L466" s="249">
        <v>295</v>
      </c>
      <c r="M466" s="250">
        <v>387</v>
      </c>
      <c r="N466" s="250">
        <v>397.5</v>
      </c>
      <c r="O466" s="250">
        <v>198</v>
      </c>
      <c r="P466" s="250">
        <v>198</v>
      </c>
      <c r="Q466" s="249">
        <v>295</v>
      </c>
      <c r="R466" s="250">
        <v>0</v>
      </c>
      <c r="S466" s="250">
        <v>318.5</v>
      </c>
      <c r="T466" s="250">
        <v>198</v>
      </c>
      <c r="U466" s="250">
        <v>0</v>
      </c>
      <c r="V466" s="249">
        <v>340.13559999999995</v>
      </c>
      <c r="W466" s="249">
        <v>813</v>
      </c>
      <c r="X466" s="249">
        <v>1475.5</v>
      </c>
      <c r="Y466" s="251">
        <v>811.5</v>
      </c>
    </row>
    <row r="467" spans="1:25" x14ac:dyDescent="0.2">
      <c r="A467" s="248">
        <v>44336.25</v>
      </c>
      <c r="B467" s="249">
        <v>60.613</v>
      </c>
      <c r="C467" s="250">
        <v>0</v>
      </c>
      <c r="D467" s="250">
        <v>205.024</v>
      </c>
      <c r="E467" s="250">
        <v>74.894400000000005</v>
      </c>
      <c r="F467" s="250">
        <v>0</v>
      </c>
      <c r="G467" s="249">
        <v>295</v>
      </c>
      <c r="H467" s="250">
        <v>0</v>
      </c>
      <c r="I467" s="250">
        <v>310</v>
      </c>
      <c r="J467" s="250">
        <v>198</v>
      </c>
      <c r="K467" s="250">
        <v>0</v>
      </c>
      <c r="L467" s="249">
        <v>295</v>
      </c>
      <c r="M467" s="250">
        <v>387</v>
      </c>
      <c r="N467" s="250">
        <v>397.5</v>
      </c>
      <c r="O467" s="250">
        <v>198</v>
      </c>
      <c r="P467" s="250">
        <v>198</v>
      </c>
      <c r="Q467" s="249">
        <v>295</v>
      </c>
      <c r="R467" s="250">
        <v>0</v>
      </c>
      <c r="S467" s="250">
        <v>308.5</v>
      </c>
      <c r="T467" s="250">
        <v>198</v>
      </c>
      <c r="U467" s="250">
        <v>0</v>
      </c>
      <c r="V467" s="249">
        <v>340.53140000000002</v>
      </c>
      <c r="W467" s="249">
        <v>803</v>
      </c>
      <c r="X467" s="249">
        <v>1475.5</v>
      </c>
      <c r="Y467" s="251">
        <v>801.5</v>
      </c>
    </row>
    <row r="468" spans="1:25" x14ac:dyDescent="0.2">
      <c r="A468" s="248">
        <v>44336.291666666664</v>
      </c>
      <c r="B468" s="249">
        <v>60.587000000000003</v>
      </c>
      <c r="C468" s="250">
        <v>0</v>
      </c>
      <c r="D468" s="250">
        <v>205.536</v>
      </c>
      <c r="E468" s="250">
        <v>74.985600000000005</v>
      </c>
      <c r="F468" s="250">
        <v>0</v>
      </c>
      <c r="G468" s="249">
        <v>295</v>
      </c>
      <c r="H468" s="250">
        <v>0</v>
      </c>
      <c r="I468" s="250">
        <v>318.5</v>
      </c>
      <c r="J468" s="250">
        <v>198</v>
      </c>
      <c r="K468" s="250">
        <v>0</v>
      </c>
      <c r="L468" s="249">
        <v>295</v>
      </c>
      <c r="M468" s="250">
        <v>387</v>
      </c>
      <c r="N468" s="250">
        <v>397.5</v>
      </c>
      <c r="O468" s="250">
        <v>198</v>
      </c>
      <c r="P468" s="250">
        <v>198</v>
      </c>
      <c r="Q468" s="249">
        <v>295</v>
      </c>
      <c r="R468" s="250">
        <v>0</v>
      </c>
      <c r="S468" s="250">
        <v>317</v>
      </c>
      <c r="T468" s="250">
        <v>198</v>
      </c>
      <c r="U468" s="250">
        <v>0</v>
      </c>
      <c r="V468" s="249">
        <v>341.10860000000002</v>
      </c>
      <c r="W468" s="249">
        <v>811.5</v>
      </c>
      <c r="X468" s="249">
        <v>1475.5</v>
      </c>
      <c r="Y468" s="251">
        <v>810</v>
      </c>
    </row>
    <row r="469" spans="1:25" x14ac:dyDescent="0.2">
      <c r="A469" s="248">
        <v>44336.333333333336</v>
      </c>
      <c r="B469" s="249">
        <v>60.408999999999999</v>
      </c>
      <c r="C469" s="250">
        <v>0</v>
      </c>
      <c r="D469" s="250">
        <v>205.63200000000001</v>
      </c>
      <c r="E469" s="250">
        <v>75.374399999999994</v>
      </c>
      <c r="F469" s="250">
        <v>0</v>
      </c>
      <c r="G469" s="249">
        <v>295</v>
      </c>
      <c r="H469" s="250">
        <v>0</v>
      </c>
      <c r="I469" s="250">
        <v>328.5</v>
      </c>
      <c r="J469" s="250">
        <v>198</v>
      </c>
      <c r="K469" s="250">
        <v>0</v>
      </c>
      <c r="L469" s="249">
        <v>295</v>
      </c>
      <c r="M469" s="250">
        <v>387</v>
      </c>
      <c r="N469" s="250">
        <v>397.5</v>
      </c>
      <c r="O469" s="250">
        <v>198</v>
      </c>
      <c r="P469" s="250">
        <v>198</v>
      </c>
      <c r="Q469" s="249">
        <v>295</v>
      </c>
      <c r="R469" s="250">
        <v>0</v>
      </c>
      <c r="S469" s="250">
        <v>327</v>
      </c>
      <c r="T469" s="250">
        <v>198</v>
      </c>
      <c r="U469" s="250">
        <v>0</v>
      </c>
      <c r="V469" s="249">
        <v>341.41539999999998</v>
      </c>
      <c r="W469" s="249">
        <v>821.5</v>
      </c>
      <c r="X469" s="249">
        <v>1475.5</v>
      </c>
      <c r="Y469" s="251">
        <v>820</v>
      </c>
    </row>
    <row r="470" spans="1:25" x14ac:dyDescent="0.2">
      <c r="A470" s="248">
        <v>44336.375</v>
      </c>
      <c r="B470" s="249">
        <v>62.512</v>
      </c>
      <c r="C470" s="250">
        <v>0</v>
      </c>
      <c r="D470" s="250">
        <v>207.00800000000001</v>
      </c>
      <c r="E470" s="250">
        <v>75.441599999999994</v>
      </c>
      <c r="F470" s="250">
        <v>0</v>
      </c>
      <c r="G470" s="249">
        <v>295</v>
      </c>
      <c r="H470" s="250">
        <v>0</v>
      </c>
      <c r="I470" s="250">
        <v>341</v>
      </c>
      <c r="J470" s="250">
        <v>198</v>
      </c>
      <c r="K470" s="250">
        <v>0</v>
      </c>
      <c r="L470" s="249">
        <v>295</v>
      </c>
      <c r="M470" s="250">
        <v>387</v>
      </c>
      <c r="N470" s="250">
        <v>397.5</v>
      </c>
      <c r="O470" s="250">
        <v>198</v>
      </c>
      <c r="P470" s="250">
        <v>198</v>
      </c>
      <c r="Q470" s="249">
        <v>295</v>
      </c>
      <c r="R470" s="250">
        <v>0</v>
      </c>
      <c r="S470" s="250">
        <v>339.5</v>
      </c>
      <c r="T470" s="250">
        <v>198</v>
      </c>
      <c r="U470" s="250">
        <v>0</v>
      </c>
      <c r="V470" s="249">
        <v>344.96159999999998</v>
      </c>
      <c r="W470" s="249">
        <v>834</v>
      </c>
      <c r="X470" s="249">
        <v>1475.5</v>
      </c>
      <c r="Y470" s="251">
        <v>832.5</v>
      </c>
    </row>
    <row r="471" spans="1:25" x14ac:dyDescent="0.2">
      <c r="A471" s="248">
        <v>44336.416666666664</v>
      </c>
      <c r="B471" s="249">
        <v>71.700999999999993</v>
      </c>
      <c r="C471" s="250">
        <v>0</v>
      </c>
      <c r="D471" s="250">
        <v>214.36799999999999</v>
      </c>
      <c r="E471" s="250">
        <v>75.475200000000001</v>
      </c>
      <c r="F471" s="250">
        <v>0</v>
      </c>
      <c r="G471" s="249">
        <v>295</v>
      </c>
      <c r="H471" s="250">
        <v>0</v>
      </c>
      <c r="I471" s="250">
        <v>368</v>
      </c>
      <c r="J471" s="250">
        <v>198</v>
      </c>
      <c r="K471" s="250">
        <v>0</v>
      </c>
      <c r="L471" s="249">
        <v>295</v>
      </c>
      <c r="M471" s="250">
        <v>387</v>
      </c>
      <c r="N471" s="250">
        <v>397.5</v>
      </c>
      <c r="O471" s="250">
        <v>198</v>
      </c>
      <c r="P471" s="250">
        <v>198</v>
      </c>
      <c r="Q471" s="249">
        <v>295</v>
      </c>
      <c r="R471" s="250">
        <v>0</v>
      </c>
      <c r="S471" s="250">
        <v>365.5</v>
      </c>
      <c r="T471" s="250">
        <v>198</v>
      </c>
      <c r="U471" s="250">
        <v>0</v>
      </c>
      <c r="V471" s="249">
        <v>361.54419999999993</v>
      </c>
      <c r="W471" s="249">
        <v>861</v>
      </c>
      <c r="X471" s="249">
        <v>1475.5</v>
      </c>
      <c r="Y471" s="251">
        <v>858.5</v>
      </c>
    </row>
    <row r="472" spans="1:25" x14ac:dyDescent="0.2">
      <c r="A472" s="248">
        <v>44336.458333333336</v>
      </c>
      <c r="B472" s="249">
        <v>95.203999999999994</v>
      </c>
      <c r="C472" s="250">
        <v>0</v>
      </c>
      <c r="D472" s="250">
        <v>237.31200000000001</v>
      </c>
      <c r="E472" s="250">
        <v>77.457599999999999</v>
      </c>
      <c r="F472" s="250">
        <v>0</v>
      </c>
      <c r="G472" s="249">
        <v>295</v>
      </c>
      <c r="H472" s="250">
        <v>0</v>
      </c>
      <c r="I472" s="250">
        <v>397.5</v>
      </c>
      <c r="J472" s="250">
        <v>198</v>
      </c>
      <c r="K472" s="250">
        <v>0</v>
      </c>
      <c r="L472" s="249">
        <v>295</v>
      </c>
      <c r="M472" s="250">
        <v>387</v>
      </c>
      <c r="N472" s="250">
        <v>397.5</v>
      </c>
      <c r="O472" s="250">
        <v>198</v>
      </c>
      <c r="P472" s="250">
        <v>198</v>
      </c>
      <c r="Q472" s="249">
        <v>295</v>
      </c>
      <c r="R472" s="250">
        <v>0</v>
      </c>
      <c r="S472" s="250">
        <v>395</v>
      </c>
      <c r="T472" s="250">
        <v>198</v>
      </c>
      <c r="U472" s="250">
        <v>0</v>
      </c>
      <c r="V472" s="249">
        <v>409.97360000000003</v>
      </c>
      <c r="W472" s="249">
        <v>890.5</v>
      </c>
      <c r="X472" s="249">
        <v>1475.5</v>
      </c>
      <c r="Y472" s="251">
        <v>888</v>
      </c>
    </row>
    <row r="473" spans="1:25" x14ac:dyDescent="0.2">
      <c r="A473" s="248">
        <v>44336.5</v>
      </c>
      <c r="B473" s="249">
        <v>130.947</v>
      </c>
      <c r="C473" s="250">
        <v>0</v>
      </c>
      <c r="D473" s="250">
        <v>253.40799999999999</v>
      </c>
      <c r="E473" s="250">
        <v>83.366399999999999</v>
      </c>
      <c r="F473" s="250">
        <v>0</v>
      </c>
      <c r="G473" s="249">
        <v>295</v>
      </c>
      <c r="H473" s="250">
        <v>0</v>
      </c>
      <c r="I473" s="250">
        <v>397.5</v>
      </c>
      <c r="J473" s="250">
        <v>198</v>
      </c>
      <c r="K473" s="250">
        <v>0</v>
      </c>
      <c r="L473" s="249">
        <v>295</v>
      </c>
      <c r="M473" s="250">
        <v>387</v>
      </c>
      <c r="N473" s="250">
        <v>397.5</v>
      </c>
      <c r="O473" s="250">
        <v>198</v>
      </c>
      <c r="P473" s="250">
        <v>198</v>
      </c>
      <c r="Q473" s="249">
        <v>295</v>
      </c>
      <c r="R473" s="250">
        <v>0</v>
      </c>
      <c r="S473" s="250">
        <v>395</v>
      </c>
      <c r="T473" s="250">
        <v>198</v>
      </c>
      <c r="U473" s="250">
        <v>0</v>
      </c>
      <c r="V473" s="249">
        <v>467.72140000000002</v>
      </c>
      <c r="W473" s="249">
        <v>890.5</v>
      </c>
      <c r="X473" s="249">
        <v>1475.5</v>
      </c>
      <c r="Y473" s="251">
        <v>888</v>
      </c>
    </row>
    <row r="474" spans="1:25" x14ac:dyDescent="0.2">
      <c r="A474" s="248">
        <v>44336.541666666664</v>
      </c>
      <c r="B474" s="249">
        <v>107.93</v>
      </c>
      <c r="C474" s="250">
        <v>0</v>
      </c>
      <c r="D474" s="250">
        <v>234.17599999999999</v>
      </c>
      <c r="E474" s="250">
        <v>77.664000000000001</v>
      </c>
      <c r="F474" s="250">
        <v>0</v>
      </c>
      <c r="G474" s="249">
        <v>295</v>
      </c>
      <c r="H474" s="250">
        <v>0</v>
      </c>
      <c r="I474" s="250">
        <v>397.5</v>
      </c>
      <c r="J474" s="250">
        <v>198</v>
      </c>
      <c r="K474" s="250">
        <v>0</v>
      </c>
      <c r="L474" s="249">
        <v>295</v>
      </c>
      <c r="M474" s="250">
        <v>387</v>
      </c>
      <c r="N474" s="250">
        <v>397.5</v>
      </c>
      <c r="O474" s="250">
        <v>198</v>
      </c>
      <c r="P474" s="250">
        <v>198</v>
      </c>
      <c r="Q474" s="249">
        <v>295</v>
      </c>
      <c r="R474" s="250">
        <v>0</v>
      </c>
      <c r="S474" s="250">
        <v>395</v>
      </c>
      <c r="T474" s="250">
        <v>198</v>
      </c>
      <c r="U474" s="250">
        <v>0</v>
      </c>
      <c r="V474" s="249">
        <v>419.77</v>
      </c>
      <c r="W474" s="249">
        <v>890.5</v>
      </c>
      <c r="X474" s="249">
        <v>1475.5</v>
      </c>
      <c r="Y474" s="251">
        <v>888</v>
      </c>
    </row>
    <row r="475" spans="1:25" x14ac:dyDescent="0.2">
      <c r="A475" s="248">
        <v>44336.583333333336</v>
      </c>
      <c r="B475" s="249">
        <v>189.19800000000001</v>
      </c>
      <c r="C475" s="250">
        <v>0</v>
      </c>
      <c r="D475" s="250">
        <v>273.40800000000002</v>
      </c>
      <c r="E475" s="250">
        <v>93.878399999999999</v>
      </c>
      <c r="F475" s="250">
        <v>0</v>
      </c>
      <c r="G475" s="249">
        <v>295</v>
      </c>
      <c r="H475" s="250">
        <v>0</v>
      </c>
      <c r="I475" s="250">
        <v>397.5</v>
      </c>
      <c r="J475" s="250">
        <v>198</v>
      </c>
      <c r="K475" s="250">
        <v>0</v>
      </c>
      <c r="L475" s="249">
        <v>295</v>
      </c>
      <c r="M475" s="250">
        <v>387</v>
      </c>
      <c r="N475" s="250">
        <v>397.5</v>
      </c>
      <c r="O475" s="250">
        <v>198</v>
      </c>
      <c r="P475" s="250">
        <v>198</v>
      </c>
      <c r="Q475" s="249">
        <v>295</v>
      </c>
      <c r="R475" s="250">
        <v>0</v>
      </c>
      <c r="S475" s="250">
        <v>395</v>
      </c>
      <c r="T475" s="250">
        <v>198</v>
      </c>
      <c r="U475" s="250">
        <v>0</v>
      </c>
      <c r="V475" s="249">
        <v>556.48440000000005</v>
      </c>
      <c r="W475" s="249">
        <v>890.5</v>
      </c>
      <c r="X475" s="249">
        <v>1475.5</v>
      </c>
      <c r="Y475" s="251">
        <v>888</v>
      </c>
    </row>
    <row r="476" spans="1:25" x14ac:dyDescent="0.2">
      <c r="A476" s="248">
        <v>44336.625</v>
      </c>
      <c r="B476" s="249">
        <v>237.81200000000001</v>
      </c>
      <c r="C476" s="250">
        <v>0</v>
      </c>
      <c r="D476" s="250">
        <v>305.69600000000003</v>
      </c>
      <c r="E476" s="250">
        <v>87.283199999999994</v>
      </c>
      <c r="F476" s="250">
        <v>0</v>
      </c>
      <c r="G476" s="249">
        <v>295</v>
      </c>
      <c r="H476" s="250">
        <v>0</v>
      </c>
      <c r="I476" s="250">
        <v>397.5</v>
      </c>
      <c r="J476" s="250">
        <v>198</v>
      </c>
      <c r="K476" s="250">
        <v>0</v>
      </c>
      <c r="L476" s="249">
        <v>295</v>
      </c>
      <c r="M476" s="250">
        <v>387</v>
      </c>
      <c r="N476" s="250">
        <v>397.5</v>
      </c>
      <c r="O476" s="250">
        <v>198</v>
      </c>
      <c r="P476" s="250">
        <v>198</v>
      </c>
      <c r="Q476" s="249">
        <v>295</v>
      </c>
      <c r="R476" s="250">
        <v>0</v>
      </c>
      <c r="S476" s="250">
        <v>395</v>
      </c>
      <c r="T476" s="250">
        <v>198</v>
      </c>
      <c r="U476" s="250">
        <v>0</v>
      </c>
      <c r="V476" s="249">
        <v>630.7912</v>
      </c>
      <c r="W476" s="249">
        <v>890.5</v>
      </c>
      <c r="X476" s="249">
        <v>1475.5</v>
      </c>
      <c r="Y476" s="251">
        <v>888</v>
      </c>
    </row>
    <row r="477" spans="1:25" x14ac:dyDescent="0.2">
      <c r="A477" s="248">
        <v>44336.666666666664</v>
      </c>
      <c r="B477" s="249">
        <v>272.738</v>
      </c>
      <c r="C477" s="250">
        <v>0</v>
      </c>
      <c r="D477" s="250">
        <v>346.94400000000002</v>
      </c>
      <c r="E477" s="250">
        <v>83.990399999999994</v>
      </c>
      <c r="F477" s="250">
        <v>0</v>
      </c>
      <c r="G477" s="249">
        <v>296</v>
      </c>
      <c r="H477" s="250">
        <v>0</v>
      </c>
      <c r="I477" s="250">
        <v>397.5</v>
      </c>
      <c r="J477" s="250">
        <v>198</v>
      </c>
      <c r="K477" s="250">
        <v>0</v>
      </c>
      <c r="L477" s="249">
        <v>295</v>
      </c>
      <c r="M477" s="250">
        <v>387</v>
      </c>
      <c r="N477" s="250">
        <v>397.5</v>
      </c>
      <c r="O477" s="250">
        <v>198</v>
      </c>
      <c r="P477" s="250">
        <v>198</v>
      </c>
      <c r="Q477" s="249">
        <v>296</v>
      </c>
      <c r="R477" s="250">
        <v>0</v>
      </c>
      <c r="S477" s="250">
        <v>395</v>
      </c>
      <c r="T477" s="250">
        <v>198</v>
      </c>
      <c r="U477" s="250">
        <v>0</v>
      </c>
      <c r="V477" s="249">
        <v>703.67240000000004</v>
      </c>
      <c r="W477" s="249">
        <v>891.5</v>
      </c>
      <c r="X477" s="249">
        <v>1475.5</v>
      </c>
      <c r="Y477" s="251">
        <v>889</v>
      </c>
    </row>
    <row r="478" spans="1:25" x14ac:dyDescent="0.2">
      <c r="A478" s="248">
        <v>44336.708333333336</v>
      </c>
      <c r="B478" s="249">
        <v>291.85899999999998</v>
      </c>
      <c r="C478" s="250">
        <v>0</v>
      </c>
      <c r="D478" s="250">
        <v>390.91199999999998</v>
      </c>
      <c r="E478" s="250">
        <v>100.8672</v>
      </c>
      <c r="F478" s="250">
        <v>0</v>
      </c>
      <c r="G478" s="249">
        <v>296</v>
      </c>
      <c r="H478" s="250">
        <v>0</v>
      </c>
      <c r="I478" s="250">
        <v>397.5</v>
      </c>
      <c r="J478" s="250">
        <v>198</v>
      </c>
      <c r="K478" s="250">
        <v>0</v>
      </c>
      <c r="L478" s="249">
        <v>295</v>
      </c>
      <c r="M478" s="250">
        <v>387</v>
      </c>
      <c r="N478" s="250">
        <v>397.5</v>
      </c>
      <c r="O478" s="250">
        <v>198</v>
      </c>
      <c r="P478" s="250">
        <v>198</v>
      </c>
      <c r="Q478" s="249">
        <v>296</v>
      </c>
      <c r="R478" s="250">
        <v>0</v>
      </c>
      <c r="S478" s="250">
        <v>395.5</v>
      </c>
      <c r="T478" s="250">
        <v>198</v>
      </c>
      <c r="U478" s="250">
        <v>0</v>
      </c>
      <c r="V478" s="249">
        <v>783.63819999999998</v>
      </c>
      <c r="W478" s="249">
        <v>891.5</v>
      </c>
      <c r="X478" s="249">
        <v>1475.5</v>
      </c>
      <c r="Y478" s="251">
        <v>889.5</v>
      </c>
    </row>
    <row r="479" spans="1:25" x14ac:dyDescent="0.2">
      <c r="A479" s="248">
        <v>44336.75</v>
      </c>
      <c r="B479" s="249">
        <v>288.33600000000001</v>
      </c>
      <c r="C479" s="250">
        <v>0</v>
      </c>
      <c r="D479" s="250">
        <v>395.10399999999998</v>
      </c>
      <c r="E479" s="250">
        <v>100.416</v>
      </c>
      <c r="F479" s="250">
        <v>0</v>
      </c>
      <c r="G479" s="249">
        <v>296</v>
      </c>
      <c r="H479" s="250">
        <v>0</v>
      </c>
      <c r="I479" s="250">
        <v>397.5</v>
      </c>
      <c r="J479" s="250">
        <v>198</v>
      </c>
      <c r="K479" s="250">
        <v>0</v>
      </c>
      <c r="L479" s="249">
        <v>295</v>
      </c>
      <c r="M479" s="250">
        <v>387</v>
      </c>
      <c r="N479" s="250">
        <v>397.5</v>
      </c>
      <c r="O479" s="250">
        <v>198</v>
      </c>
      <c r="P479" s="250">
        <v>198</v>
      </c>
      <c r="Q479" s="249">
        <v>296</v>
      </c>
      <c r="R479" s="250">
        <v>0</v>
      </c>
      <c r="S479" s="250">
        <v>395.5</v>
      </c>
      <c r="T479" s="250">
        <v>198</v>
      </c>
      <c r="U479" s="250">
        <v>0</v>
      </c>
      <c r="V479" s="249">
        <v>783.85599999999999</v>
      </c>
      <c r="W479" s="249">
        <v>891.5</v>
      </c>
      <c r="X479" s="249">
        <v>1475.5</v>
      </c>
      <c r="Y479" s="251">
        <v>889.5</v>
      </c>
    </row>
    <row r="480" spans="1:25" x14ac:dyDescent="0.2">
      <c r="A480" s="248">
        <v>44336.791666666664</v>
      </c>
      <c r="B480" s="249">
        <v>280.95</v>
      </c>
      <c r="C480" s="250">
        <v>0</v>
      </c>
      <c r="D480" s="250">
        <v>395.13600000000002</v>
      </c>
      <c r="E480" s="250">
        <v>120.9936</v>
      </c>
      <c r="F480" s="250">
        <v>0</v>
      </c>
      <c r="G480" s="249">
        <v>296</v>
      </c>
      <c r="H480" s="250">
        <v>0</v>
      </c>
      <c r="I480" s="250">
        <v>397.5</v>
      </c>
      <c r="J480" s="250">
        <v>198</v>
      </c>
      <c r="K480" s="250">
        <v>0</v>
      </c>
      <c r="L480" s="249">
        <v>295</v>
      </c>
      <c r="M480" s="250">
        <v>387</v>
      </c>
      <c r="N480" s="250">
        <v>397.5</v>
      </c>
      <c r="O480" s="250">
        <v>198</v>
      </c>
      <c r="P480" s="250">
        <v>198</v>
      </c>
      <c r="Q480" s="249">
        <v>296</v>
      </c>
      <c r="R480" s="250">
        <v>0</v>
      </c>
      <c r="S480" s="250">
        <v>395.5</v>
      </c>
      <c r="T480" s="250">
        <v>198</v>
      </c>
      <c r="U480" s="250">
        <v>0</v>
      </c>
      <c r="V480" s="249">
        <v>797.07960000000003</v>
      </c>
      <c r="W480" s="249">
        <v>891.5</v>
      </c>
      <c r="X480" s="249">
        <v>1475.5</v>
      </c>
      <c r="Y480" s="251">
        <v>889.5</v>
      </c>
    </row>
    <row r="481" spans="1:25" x14ac:dyDescent="0.2">
      <c r="A481" s="248">
        <v>44336.833333333336</v>
      </c>
      <c r="B481" s="249">
        <v>281.82900000000001</v>
      </c>
      <c r="C481" s="250">
        <v>0</v>
      </c>
      <c r="D481" s="250">
        <v>392.512</v>
      </c>
      <c r="E481" s="250">
        <v>150.92160000000001</v>
      </c>
      <c r="F481" s="250">
        <v>0</v>
      </c>
      <c r="G481" s="249">
        <v>296</v>
      </c>
      <c r="H481" s="250">
        <v>0</v>
      </c>
      <c r="I481" s="250">
        <v>397.5</v>
      </c>
      <c r="J481" s="250">
        <v>198</v>
      </c>
      <c r="K481" s="250">
        <v>0</v>
      </c>
      <c r="L481" s="249">
        <v>295</v>
      </c>
      <c r="M481" s="250">
        <v>387</v>
      </c>
      <c r="N481" s="250">
        <v>397.5</v>
      </c>
      <c r="O481" s="250">
        <v>198</v>
      </c>
      <c r="P481" s="250">
        <v>198</v>
      </c>
      <c r="Q481" s="249">
        <v>296</v>
      </c>
      <c r="R481" s="250">
        <v>0</v>
      </c>
      <c r="S481" s="250">
        <v>395.5</v>
      </c>
      <c r="T481" s="250">
        <v>198</v>
      </c>
      <c r="U481" s="250">
        <v>0</v>
      </c>
      <c r="V481" s="249">
        <v>825.26260000000002</v>
      </c>
      <c r="W481" s="249">
        <v>891.5</v>
      </c>
      <c r="X481" s="249">
        <v>1475.5</v>
      </c>
      <c r="Y481" s="251">
        <v>889.5</v>
      </c>
    </row>
    <row r="482" spans="1:25" x14ac:dyDescent="0.2">
      <c r="A482" s="248">
        <v>44336.875</v>
      </c>
      <c r="B482" s="249">
        <v>266.99700000000001</v>
      </c>
      <c r="C482" s="250">
        <v>0</v>
      </c>
      <c r="D482" s="250">
        <v>388.83199999999999</v>
      </c>
      <c r="E482" s="250">
        <v>141.87360000000001</v>
      </c>
      <c r="F482" s="250">
        <v>0</v>
      </c>
      <c r="G482" s="249">
        <v>295</v>
      </c>
      <c r="H482" s="250">
        <v>0</v>
      </c>
      <c r="I482" s="250">
        <v>397.5</v>
      </c>
      <c r="J482" s="250">
        <v>198</v>
      </c>
      <c r="K482" s="250">
        <v>0</v>
      </c>
      <c r="L482" s="249">
        <v>295</v>
      </c>
      <c r="M482" s="250">
        <v>387</v>
      </c>
      <c r="N482" s="250">
        <v>397.5</v>
      </c>
      <c r="O482" s="250">
        <v>198</v>
      </c>
      <c r="P482" s="250">
        <v>198</v>
      </c>
      <c r="Q482" s="249">
        <v>295</v>
      </c>
      <c r="R482" s="250">
        <v>0</v>
      </c>
      <c r="S482" s="250">
        <v>395</v>
      </c>
      <c r="T482" s="250">
        <v>198</v>
      </c>
      <c r="U482" s="250">
        <v>0</v>
      </c>
      <c r="V482" s="249">
        <v>797.70259999999996</v>
      </c>
      <c r="W482" s="249">
        <v>890.5</v>
      </c>
      <c r="X482" s="249">
        <v>1475.5</v>
      </c>
      <c r="Y482" s="251">
        <v>888</v>
      </c>
    </row>
    <row r="483" spans="1:25" x14ac:dyDescent="0.2">
      <c r="A483" s="248">
        <v>44336.916666666664</v>
      </c>
      <c r="B483" s="249">
        <v>277.33199999999999</v>
      </c>
      <c r="C483" s="250">
        <v>0</v>
      </c>
      <c r="D483" s="250">
        <v>384.54399999999998</v>
      </c>
      <c r="E483" s="250">
        <v>129.73439999999999</v>
      </c>
      <c r="F483" s="250">
        <v>0</v>
      </c>
      <c r="G483" s="249">
        <v>295</v>
      </c>
      <c r="H483" s="250">
        <v>0</v>
      </c>
      <c r="I483" s="250">
        <v>397.5</v>
      </c>
      <c r="J483" s="250">
        <v>198</v>
      </c>
      <c r="K483" s="250">
        <v>0</v>
      </c>
      <c r="L483" s="249">
        <v>295</v>
      </c>
      <c r="M483" s="250">
        <v>387</v>
      </c>
      <c r="N483" s="250">
        <v>397.5</v>
      </c>
      <c r="O483" s="250">
        <v>198</v>
      </c>
      <c r="P483" s="250">
        <v>198</v>
      </c>
      <c r="Q483" s="249">
        <v>295</v>
      </c>
      <c r="R483" s="250">
        <v>0</v>
      </c>
      <c r="S483" s="250">
        <v>395.5</v>
      </c>
      <c r="T483" s="250">
        <v>198</v>
      </c>
      <c r="U483" s="250">
        <v>0</v>
      </c>
      <c r="V483" s="249">
        <v>791.61040000000003</v>
      </c>
      <c r="W483" s="249">
        <v>890.5</v>
      </c>
      <c r="X483" s="249">
        <v>1475.5</v>
      </c>
      <c r="Y483" s="251">
        <v>888.5</v>
      </c>
    </row>
    <row r="484" spans="1:25" x14ac:dyDescent="0.2">
      <c r="A484" s="248">
        <v>44336.958333333336</v>
      </c>
      <c r="B484" s="249">
        <v>257.53300000000002</v>
      </c>
      <c r="C484" s="250">
        <v>0</v>
      </c>
      <c r="D484" s="250">
        <v>345.82400000000001</v>
      </c>
      <c r="E484" s="250">
        <v>109.94880000000001</v>
      </c>
      <c r="F484" s="250">
        <v>0</v>
      </c>
      <c r="G484" s="249">
        <v>295</v>
      </c>
      <c r="H484" s="250">
        <v>0</v>
      </c>
      <c r="I484" s="250">
        <v>397.5</v>
      </c>
      <c r="J484" s="250">
        <v>198</v>
      </c>
      <c r="K484" s="250">
        <v>0</v>
      </c>
      <c r="L484" s="249">
        <v>295</v>
      </c>
      <c r="M484" s="250">
        <v>387</v>
      </c>
      <c r="N484" s="250">
        <v>397.5</v>
      </c>
      <c r="O484" s="250">
        <v>198</v>
      </c>
      <c r="P484" s="250">
        <v>198</v>
      </c>
      <c r="Q484" s="249">
        <v>295</v>
      </c>
      <c r="R484" s="250">
        <v>0</v>
      </c>
      <c r="S484" s="250">
        <v>395</v>
      </c>
      <c r="T484" s="250">
        <v>198</v>
      </c>
      <c r="U484" s="250">
        <v>0</v>
      </c>
      <c r="V484" s="249">
        <v>713.30579999999998</v>
      </c>
      <c r="W484" s="249">
        <v>890.5</v>
      </c>
      <c r="X484" s="249">
        <v>1475.5</v>
      </c>
      <c r="Y484" s="251">
        <v>888</v>
      </c>
    </row>
    <row r="485" spans="1:25" x14ac:dyDescent="0.2">
      <c r="A485" s="248">
        <v>44337</v>
      </c>
      <c r="B485" s="249">
        <v>155.43700000000001</v>
      </c>
      <c r="C485" s="250">
        <v>0</v>
      </c>
      <c r="D485" s="250">
        <v>276.86399999999998</v>
      </c>
      <c r="E485" s="250">
        <v>79.766400000000004</v>
      </c>
      <c r="F485" s="250">
        <v>0</v>
      </c>
      <c r="G485" s="249">
        <v>295</v>
      </c>
      <c r="H485" s="250">
        <v>0</v>
      </c>
      <c r="I485" s="250">
        <v>397.5</v>
      </c>
      <c r="J485" s="250">
        <v>198</v>
      </c>
      <c r="K485" s="250">
        <v>0</v>
      </c>
      <c r="L485" s="249">
        <v>295</v>
      </c>
      <c r="M485" s="250">
        <v>387</v>
      </c>
      <c r="N485" s="250">
        <v>397.5</v>
      </c>
      <c r="O485" s="250">
        <v>198</v>
      </c>
      <c r="P485" s="250">
        <v>198</v>
      </c>
      <c r="Q485" s="249">
        <v>295</v>
      </c>
      <c r="R485" s="250">
        <v>0</v>
      </c>
      <c r="S485" s="250">
        <v>395</v>
      </c>
      <c r="T485" s="250">
        <v>198</v>
      </c>
      <c r="U485" s="250">
        <v>0</v>
      </c>
      <c r="V485" s="249">
        <v>512.06740000000002</v>
      </c>
      <c r="W485" s="249">
        <v>890.5</v>
      </c>
      <c r="X485" s="249">
        <v>1475.5</v>
      </c>
      <c r="Y485" s="251">
        <v>888</v>
      </c>
    </row>
    <row r="486" spans="1:25" x14ac:dyDescent="0.2">
      <c r="A486" s="248">
        <v>44337.041666666664</v>
      </c>
      <c r="B486" s="249">
        <v>70.903999999999996</v>
      </c>
      <c r="C486" s="250">
        <v>0</v>
      </c>
      <c r="D486" s="250">
        <v>213.76</v>
      </c>
      <c r="E486" s="250">
        <v>75.283199999999994</v>
      </c>
      <c r="F486" s="250">
        <v>0</v>
      </c>
      <c r="G486" s="249">
        <v>295</v>
      </c>
      <c r="H486" s="250">
        <v>0</v>
      </c>
      <c r="I486" s="250">
        <v>321</v>
      </c>
      <c r="J486" s="250">
        <v>198</v>
      </c>
      <c r="K486" s="250">
        <v>0</v>
      </c>
      <c r="L486" s="249">
        <v>295</v>
      </c>
      <c r="M486" s="250">
        <v>387</v>
      </c>
      <c r="N486" s="250">
        <v>397.5</v>
      </c>
      <c r="O486" s="250">
        <v>198</v>
      </c>
      <c r="P486" s="250">
        <v>198</v>
      </c>
      <c r="Q486" s="249">
        <v>295</v>
      </c>
      <c r="R486" s="250">
        <v>0</v>
      </c>
      <c r="S486" s="250">
        <v>319.5</v>
      </c>
      <c r="T486" s="250">
        <v>198</v>
      </c>
      <c r="U486" s="250">
        <v>0</v>
      </c>
      <c r="V486" s="249">
        <v>359.94719999999995</v>
      </c>
      <c r="W486" s="249">
        <v>814</v>
      </c>
      <c r="X486" s="249">
        <v>1475.5</v>
      </c>
      <c r="Y486" s="251">
        <v>812.5</v>
      </c>
    </row>
    <row r="487" spans="1:25" x14ac:dyDescent="0.2">
      <c r="A487" s="248">
        <v>44337.083333333336</v>
      </c>
      <c r="B487" s="249">
        <v>64.769000000000005</v>
      </c>
      <c r="C487" s="250">
        <v>0</v>
      </c>
      <c r="D487" s="250">
        <v>208.54400000000001</v>
      </c>
      <c r="E487" s="250">
        <v>75.191999999999993</v>
      </c>
      <c r="F487" s="250">
        <v>0</v>
      </c>
      <c r="G487" s="249">
        <v>295</v>
      </c>
      <c r="H487" s="250">
        <v>0</v>
      </c>
      <c r="I487" s="250">
        <v>343</v>
      </c>
      <c r="J487" s="250">
        <v>198</v>
      </c>
      <c r="K487" s="250">
        <v>0</v>
      </c>
      <c r="L487" s="249">
        <v>295</v>
      </c>
      <c r="M487" s="250">
        <v>387</v>
      </c>
      <c r="N487" s="250">
        <v>397.5</v>
      </c>
      <c r="O487" s="250">
        <v>198</v>
      </c>
      <c r="P487" s="250">
        <v>198</v>
      </c>
      <c r="Q487" s="249">
        <v>295</v>
      </c>
      <c r="R487" s="250">
        <v>0</v>
      </c>
      <c r="S487" s="250">
        <v>341.5</v>
      </c>
      <c r="T487" s="250">
        <v>198</v>
      </c>
      <c r="U487" s="250">
        <v>0</v>
      </c>
      <c r="V487" s="249">
        <v>348.505</v>
      </c>
      <c r="W487" s="249">
        <v>836</v>
      </c>
      <c r="X487" s="249">
        <v>1475.5</v>
      </c>
      <c r="Y487" s="251">
        <v>834.5</v>
      </c>
    </row>
    <row r="488" spans="1:25" x14ac:dyDescent="0.2">
      <c r="A488" s="248">
        <v>44337.125</v>
      </c>
      <c r="B488" s="249">
        <v>60.146000000000001</v>
      </c>
      <c r="C488" s="250">
        <v>0</v>
      </c>
      <c r="D488" s="250">
        <v>205.15199999999999</v>
      </c>
      <c r="E488" s="250">
        <v>75.307199999999995</v>
      </c>
      <c r="F488" s="250">
        <v>0</v>
      </c>
      <c r="G488" s="249">
        <v>295</v>
      </c>
      <c r="H488" s="250">
        <v>0</v>
      </c>
      <c r="I488" s="250">
        <v>232</v>
      </c>
      <c r="J488" s="250">
        <v>198</v>
      </c>
      <c r="K488" s="250">
        <v>0</v>
      </c>
      <c r="L488" s="249">
        <v>295</v>
      </c>
      <c r="M488" s="250">
        <v>387</v>
      </c>
      <c r="N488" s="250">
        <v>397.5</v>
      </c>
      <c r="O488" s="250">
        <v>198</v>
      </c>
      <c r="P488" s="250">
        <v>198</v>
      </c>
      <c r="Q488" s="249">
        <v>295</v>
      </c>
      <c r="R488" s="250">
        <v>0</v>
      </c>
      <c r="S488" s="250">
        <v>231.5</v>
      </c>
      <c r="T488" s="250">
        <v>198</v>
      </c>
      <c r="U488" s="250">
        <v>0</v>
      </c>
      <c r="V488" s="249">
        <v>340.60519999999997</v>
      </c>
      <c r="W488" s="249">
        <v>725</v>
      </c>
      <c r="X488" s="249">
        <v>1475.5</v>
      </c>
      <c r="Y488" s="251">
        <v>724.5</v>
      </c>
    </row>
    <row r="489" spans="1:25" x14ac:dyDescent="0.2">
      <c r="A489" s="248">
        <v>44337.166666666664</v>
      </c>
      <c r="B489" s="249">
        <v>60.061999999999998</v>
      </c>
      <c r="C489" s="250">
        <v>0</v>
      </c>
      <c r="D489" s="250">
        <v>204.608</v>
      </c>
      <c r="E489" s="250">
        <v>75.307199999999995</v>
      </c>
      <c r="F489" s="250">
        <v>0</v>
      </c>
      <c r="G489" s="249">
        <v>295</v>
      </c>
      <c r="H489" s="250">
        <v>0</v>
      </c>
      <c r="I489" s="250">
        <v>210.5</v>
      </c>
      <c r="J489" s="250">
        <v>198</v>
      </c>
      <c r="K489" s="250">
        <v>0</v>
      </c>
      <c r="L489" s="249">
        <v>295</v>
      </c>
      <c r="M489" s="250">
        <v>387</v>
      </c>
      <c r="N489" s="250">
        <v>397.5</v>
      </c>
      <c r="O489" s="250">
        <v>198</v>
      </c>
      <c r="P489" s="250">
        <v>198</v>
      </c>
      <c r="Q489" s="249">
        <v>295</v>
      </c>
      <c r="R489" s="250">
        <v>0</v>
      </c>
      <c r="S489" s="250">
        <v>210.5</v>
      </c>
      <c r="T489" s="250">
        <v>198</v>
      </c>
      <c r="U489" s="250">
        <v>0</v>
      </c>
      <c r="V489" s="249">
        <v>339.97720000000004</v>
      </c>
      <c r="W489" s="249">
        <v>703.5</v>
      </c>
      <c r="X489" s="249">
        <v>1475.5</v>
      </c>
      <c r="Y489" s="251">
        <v>703.5</v>
      </c>
    </row>
    <row r="490" spans="1:25" x14ac:dyDescent="0.2">
      <c r="A490" s="248">
        <v>44337.208333333336</v>
      </c>
      <c r="B490" s="249">
        <v>59.965000000000003</v>
      </c>
      <c r="C490" s="250">
        <v>0</v>
      </c>
      <c r="D490" s="250">
        <v>205.08799999999999</v>
      </c>
      <c r="E490" s="250">
        <v>75.350399999999993</v>
      </c>
      <c r="F490" s="250">
        <v>0</v>
      </c>
      <c r="G490" s="249">
        <v>295</v>
      </c>
      <c r="H490" s="250">
        <v>0</v>
      </c>
      <c r="I490" s="250">
        <v>221</v>
      </c>
      <c r="J490" s="250">
        <v>198</v>
      </c>
      <c r="K490" s="250">
        <v>0</v>
      </c>
      <c r="L490" s="249">
        <v>295</v>
      </c>
      <c r="M490" s="250">
        <v>387</v>
      </c>
      <c r="N490" s="250">
        <v>397.5</v>
      </c>
      <c r="O490" s="250">
        <v>198</v>
      </c>
      <c r="P490" s="250">
        <v>198</v>
      </c>
      <c r="Q490" s="249">
        <v>295</v>
      </c>
      <c r="R490" s="250">
        <v>0</v>
      </c>
      <c r="S490" s="250">
        <v>221</v>
      </c>
      <c r="T490" s="250">
        <v>198</v>
      </c>
      <c r="U490" s="250">
        <v>0</v>
      </c>
      <c r="V490" s="249">
        <v>340.40339999999998</v>
      </c>
      <c r="W490" s="249">
        <v>714</v>
      </c>
      <c r="X490" s="249">
        <v>1475.5</v>
      </c>
      <c r="Y490" s="251">
        <v>714</v>
      </c>
    </row>
    <row r="491" spans="1:25" x14ac:dyDescent="0.2">
      <c r="A491" s="248">
        <v>44337.25</v>
      </c>
      <c r="B491" s="249">
        <v>60.06</v>
      </c>
      <c r="C491" s="250">
        <v>0</v>
      </c>
      <c r="D491" s="250">
        <v>204.70400000000001</v>
      </c>
      <c r="E491" s="250">
        <v>75.302400000000006</v>
      </c>
      <c r="F491" s="250">
        <v>0</v>
      </c>
      <c r="G491" s="249">
        <v>295</v>
      </c>
      <c r="H491" s="250">
        <v>0</v>
      </c>
      <c r="I491" s="250">
        <v>222</v>
      </c>
      <c r="J491" s="250">
        <v>198</v>
      </c>
      <c r="K491" s="250">
        <v>0</v>
      </c>
      <c r="L491" s="249">
        <v>295</v>
      </c>
      <c r="M491" s="250">
        <v>387</v>
      </c>
      <c r="N491" s="250">
        <v>397.5</v>
      </c>
      <c r="O491" s="250">
        <v>198</v>
      </c>
      <c r="P491" s="250">
        <v>198</v>
      </c>
      <c r="Q491" s="249">
        <v>295</v>
      </c>
      <c r="R491" s="250">
        <v>0</v>
      </c>
      <c r="S491" s="250">
        <v>222</v>
      </c>
      <c r="T491" s="250">
        <v>198</v>
      </c>
      <c r="U491" s="250">
        <v>0</v>
      </c>
      <c r="V491" s="249">
        <v>340.06640000000004</v>
      </c>
      <c r="W491" s="249">
        <v>715</v>
      </c>
      <c r="X491" s="249">
        <v>1475.5</v>
      </c>
      <c r="Y491" s="251">
        <v>715</v>
      </c>
    </row>
    <row r="492" spans="1:25" x14ac:dyDescent="0.2">
      <c r="A492" s="248">
        <v>44337.291666666664</v>
      </c>
      <c r="B492" s="249">
        <v>60.688000000000002</v>
      </c>
      <c r="C492" s="250">
        <v>0</v>
      </c>
      <c r="D492" s="250">
        <v>204.864</v>
      </c>
      <c r="E492" s="250">
        <v>75.187200000000004</v>
      </c>
      <c r="F492" s="250">
        <v>0</v>
      </c>
      <c r="G492" s="249">
        <v>295</v>
      </c>
      <c r="H492" s="250">
        <v>0</v>
      </c>
      <c r="I492" s="250">
        <v>224.5</v>
      </c>
      <c r="J492" s="250">
        <v>198</v>
      </c>
      <c r="K492" s="250">
        <v>0</v>
      </c>
      <c r="L492" s="249">
        <v>295</v>
      </c>
      <c r="M492" s="250">
        <v>387</v>
      </c>
      <c r="N492" s="250">
        <v>397.5</v>
      </c>
      <c r="O492" s="250">
        <v>198</v>
      </c>
      <c r="P492" s="250">
        <v>198</v>
      </c>
      <c r="Q492" s="249">
        <v>295</v>
      </c>
      <c r="R492" s="250">
        <v>0</v>
      </c>
      <c r="S492" s="250">
        <v>224</v>
      </c>
      <c r="T492" s="250">
        <v>198</v>
      </c>
      <c r="U492" s="250">
        <v>0</v>
      </c>
      <c r="V492" s="249">
        <v>340.73920000000004</v>
      </c>
      <c r="W492" s="249">
        <v>717.5</v>
      </c>
      <c r="X492" s="249">
        <v>1475.5</v>
      </c>
      <c r="Y492" s="251">
        <v>717</v>
      </c>
    </row>
    <row r="493" spans="1:25" x14ac:dyDescent="0.2">
      <c r="A493" s="248">
        <v>44337.333333333336</v>
      </c>
      <c r="B493" s="249">
        <v>62.381</v>
      </c>
      <c r="C493" s="250">
        <v>0</v>
      </c>
      <c r="D493" s="250">
        <v>204.73599999999999</v>
      </c>
      <c r="E493" s="250">
        <v>75.388800000000003</v>
      </c>
      <c r="F493" s="250">
        <v>0</v>
      </c>
      <c r="G493" s="249">
        <v>295</v>
      </c>
      <c r="H493" s="250">
        <v>0</v>
      </c>
      <c r="I493" s="250">
        <v>214.5</v>
      </c>
      <c r="J493" s="250">
        <v>198</v>
      </c>
      <c r="K493" s="250">
        <v>0</v>
      </c>
      <c r="L493" s="249">
        <v>295</v>
      </c>
      <c r="M493" s="250">
        <v>387</v>
      </c>
      <c r="N493" s="250">
        <v>397.5</v>
      </c>
      <c r="O493" s="250">
        <v>198</v>
      </c>
      <c r="P493" s="250">
        <v>198</v>
      </c>
      <c r="Q493" s="249">
        <v>295</v>
      </c>
      <c r="R493" s="250">
        <v>0</v>
      </c>
      <c r="S493" s="250">
        <v>214.5</v>
      </c>
      <c r="T493" s="250">
        <v>198</v>
      </c>
      <c r="U493" s="250">
        <v>0</v>
      </c>
      <c r="V493" s="249">
        <v>342.50579999999997</v>
      </c>
      <c r="W493" s="249">
        <v>707.5</v>
      </c>
      <c r="X493" s="249">
        <v>1475.5</v>
      </c>
      <c r="Y493" s="251">
        <v>707.5</v>
      </c>
    </row>
    <row r="494" spans="1:25" x14ac:dyDescent="0.2">
      <c r="A494" s="248">
        <v>44337.375</v>
      </c>
      <c r="B494" s="249">
        <v>60.523000000000003</v>
      </c>
      <c r="C494" s="250">
        <v>0</v>
      </c>
      <c r="D494" s="250">
        <v>204.8</v>
      </c>
      <c r="E494" s="250">
        <v>75.355199999999996</v>
      </c>
      <c r="F494" s="250">
        <v>0</v>
      </c>
      <c r="G494" s="249">
        <v>295</v>
      </c>
      <c r="H494" s="250">
        <v>0</v>
      </c>
      <c r="I494" s="250">
        <v>215.5</v>
      </c>
      <c r="J494" s="250">
        <v>198</v>
      </c>
      <c r="K494" s="250">
        <v>0</v>
      </c>
      <c r="L494" s="249">
        <v>295</v>
      </c>
      <c r="M494" s="250">
        <v>387</v>
      </c>
      <c r="N494" s="250">
        <v>397.5</v>
      </c>
      <c r="O494" s="250">
        <v>198</v>
      </c>
      <c r="P494" s="250">
        <v>198</v>
      </c>
      <c r="Q494" s="249">
        <v>295</v>
      </c>
      <c r="R494" s="250">
        <v>0</v>
      </c>
      <c r="S494" s="250">
        <v>215.5</v>
      </c>
      <c r="T494" s="250">
        <v>198</v>
      </c>
      <c r="U494" s="250">
        <v>0</v>
      </c>
      <c r="V494" s="249">
        <v>340.67820000000006</v>
      </c>
      <c r="W494" s="249">
        <v>708.5</v>
      </c>
      <c r="X494" s="249">
        <v>1475.5</v>
      </c>
      <c r="Y494" s="251">
        <v>708.5</v>
      </c>
    </row>
    <row r="495" spans="1:25" x14ac:dyDescent="0.2">
      <c r="A495" s="248">
        <v>44337.416666666664</v>
      </c>
      <c r="B495" s="249">
        <v>61.343000000000004</v>
      </c>
      <c r="C495" s="250">
        <v>0</v>
      </c>
      <c r="D495" s="250">
        <v>210.01599999999999</v>
      </c>
      <c r="E495" s="250">
        <v>75.369600000000005</v>
      </c>
      <c r="F495" s="250">
        <v>0</v>
      </c>
      <c r="G495" s="249">
        <v>295</v>
      </c>
      <c r="H495" s="250">
        <v>0</v>
      </c>
      <c r="I495" s="250">
        <v>320.5</v>
      </c>
      <c r="J495" s="250">
        <v>198</v>
      </c>
      <c r="K495" s="250">
        <v>0</v>
      </c>
      <c r="L495" s="249">
        <v>295</v>
      </c>
      <c r="M495" s="250">
        <v>387</v>
      </c>
      <c r="N495" s="250">
        <v>397.5</v>
      </c>
      <c r="O495" s="250">
        <v>198</v>
      </c>
      <c r="P495" s="250">
        <v>198</v>
      </c>
      <c r="Q495" s="249">
        <v>295</v>
      </c>
      <c r="R495" s="250">
        <v>0</v>
      </c>
      <c r="S495" s="250">
        <v>319</v>
      </c>
      <c r="T495" s="250">
        <v>198</v>
      </c>
      <c r="U495" s="250">
        <v>0</v>
      </c>
      <c r="V495" s="249">
        <v>346.72859999999997</v>
      </c>
      <c r="W495" s="249">
        <v>813.5</v>
      </c>
      <c r="X495" s="249">
        <v>1475.5</v>
      </c>
      <c r="Y495" s="251">
        <v>812</v>
      </c>
    </row>
    <row r="496" spans="1:25" x14ac:dyDescent="0.2">
      <c r="A496" s="248">
        <v>44337.458333333336</v>
      </c>
      <c r="B496" s="249">
        <v>79.147000000000006</v>
      </c>
      <c r="C496" s="250">
        <v>0</v>
      </c>
      <c r="D496" s="250">
        <v>232.73599999999999</v>
      </c>
      <c r="E496" s="250">
        <v>77.553600000000003</v>
      </c>
      <c r="F496" s="250">
        <v>0</v>
      </c>
      <c r="G496" s="249">
        <v>295</v>
      </c>
      <c r="H496" s="250">
        <v>0</v>
      </c>
      <c r="I496" s="250">
        <v>397.5</v>
      </c>
      <c r="J496" s="250">
        <v>198</v>
      </c>
      <c r="K496" s="250">
        <v>0</v>
      </c>
      <c r="L496" s="249">
        <v>295</v>
      </c>
      <c r="M496" s="250">
        <v>387</v>
      </c>
      <c r="N496" s="250">
        <v>397.5</v>
      </c>
      <c r="O496" s="250">
        <v>198</v>
      </c>
      <c r="P496" s="250">
        <v>198</v>
      </c>
      <c r="Q496" s="249">
        <v>295</v>
      </c>
      <c r="R496" s="250">
        <v>0</v>
      </c>
      <c r="S496" s="250">
        <v>395</v>
      </c>
      <c r="T496" s="250">
        <v>198</v>
      </c>
      <c r="U496" s="250">
        <v>0</v>
      </c>
      <c r="V496" s="249">
        <v>389.4366</v>
      </c>
      <c r="W496" s="249">
        <v>890.5</v>
      </c>
      <c r="X496" s="249">
        <v>1475.5</v>
      </c>
      <c r="Y496" s="251">
        <v>888</v>
      </c>
    </row>
    <row r="497" spans="1:25" x14ac:dyDescent="0.2">
      <c r="A497" s="248">
        <v>44337.5</v>
      </c>
      <c r="B497" s="249">
        <v>62.462000000000003</v>
      </c>
      <c r="C497" s="250">
        <v>0</v>
      </c>
      <c r="D497" s="250">
        <v>209.76</v>
      </c>
      <c r="E497" s="250">
        <v>75.772800000000004</v>
      </c>
      <c r="F497" s="250">
        <v>0</v>
      </c>
      <c r="G497" s="249">
        <v>295</v>
      </c>
      <c r="H497" s="250">
        <v>0</v>
      </c>
      <c r="I497" s="250">
        <v>318</v>
      </c>
      <c r="J497" s="250">
        <v>198</v>
      </c>
      <c r="K497" s="250">
        <v>0</v>
      </c>
      <c r="L497" s="249">
        <v>295</v>
      </c>
      <c r="M497" s="250">
        <v>387</v>
      </c>
      <c r="N497" s="250">
        <v>397.5</v>
      </c>
      <c r="O497" s="250">
        <v>198</v>
      </c>
      <c r="P497" s="250">
        <v>198</v>
      </c>
      <c r="Q497" s="249">
        <v>295</v>
      </c>
      <c r="R497" s="250">
        <v>0</v>
      </c>
      <c r="S497" s="250">
        <v>316.5</v>
      </c>
      <c r="T497" s="250">
        <v>198</v>
      </c>
      <c r="U497" s="250">
        <v>0</v>
      </c>
      <c r="V497" s="249">
        <v>347.9948</v>
      </c>
      <c r="W497" s="249">
        <v>811</v>
      </c>
      <c r="X497" s="249">
        <v>1475.5</v>
      </c>
      <c r="Y497" s="251">
        <v>809.5</v>
      </c>
    </row>
    <row r="498" spans="1:25" x14ac:dyDescent="0.2">
      <c r="A498" s="248">
        <v>44337.541666666664</v>
      </c>
      <c r="B498" s="249">
        <v>86.900999999999996</v>
      </c>
      <c r="C498" s="250">
        <v>0</v>
      </c>
      <c r="D498" s="250">
        <v>226.4</v>
      </c>
      <c r="E498" s="250">
        <v>77.380799999999994</v>
      </c>
      <c r="F498" s="250">
        <v>0</v>
      </c>
      <c r="G498" s="249">
        <v>295</v>
      </c>
      <c r="H498" s="250">
        <v>0</v>
      </c>
      <c r="I498" s="250">
        <v>391</v>
      </c>
      <c r="J498" s="250">
        <v>198</v>
      </c>
      <c r="K498" s="250">
        <v>0</v>
      </c>
      <c r="L498" s="249">
        <v>295</v>
      </c>
      <c r="M498" s="250">
        <v>387</v>
      </c>
      <c r="N498" s="250">
        <v>397.5</v>
      </c>
      <c r="O498" s="250">
        <v>198</v>
      </c>
      <c r="P498" s="250">
        <v>198</v>
      </c>
      <c r="Q498" s="249">
        <v>295</v>
      </c>
      <c r="R498" s="250">
        <v>0</v>
      </c>
      <c r="S498" s="250">
        <v>388.5</v>
      </c>
      <c r="T498" s="250">
        <v>198</v>
      </c>
      <c r="U498" s="250">
        <v>0</v>
      </c>
      <c r="V498" s="249">
        <v>390.68179999999995</v>
      </c>
      <c r="W498" s="249">
        <v>884</v>
      </c>
      <c r="X498" s="249">
        <v>1475.5</v>
      </c>
      <c r="Y498" s="251">
        <v>881.5</v>
      </c>
    </row>
    <row r="499" spans="1:25" x14ac:dyDescent="0.2">
      <c r="A499" s="248">
        <v>44337.583333333336</v>
      </c>
      <c r="B499" s="249">
        <v>140.36500000000001</v>
      </c>
      <c r="C499" s="250">
        <v>0</v>
      </c>
      <c r="D499" s="250">
        <v>237.56800000000001</v>
      </c>
      <c r="E499" s="250">
        <v>83.635199999999998</v>
      </c>
      <c r="F499" s="250">
        <v>0</v>
      </c>
      <c r="G499" s="249">
        <v>295</v>
      </c>
      <c r="H499" s="250">
        <v>0</v>
      </c>
      <c r="I499" s="250">
        <v>397.5</v>
      </c>
      <c r="J499" s="250">
        <v>198</v>
      </c>
      <c r="K499" s="250">
        <v>0</v>
      </c>
      <c r="L499" s="249">
        <v>295</v>
      </c>
      <c r="M499" s="250">
        <v>387</v>
      </c>
      <c r="N499" s="250">
        <v>397.5</v>
      </c>
      <c r="O499" s="250">
        <v>198</v>
      </c>
      <c r="P499" s="250">
        <v>198</v>
      </c>
      <c r="Q499" s="249">
        <v>295</v>
      </c>
      <c r="R499" s="250">
        <v>0</v>
      </c>
      <c r="S499" s="250">
        <v>395</v>
      </c>
      <c r="T499" s="250">
        <v>198</v>
      </c>
      <c r="U499" s="250">
        <v>0</v>
      </c>
      <c r="V499" s="249">
        <v>461.56819999999999</v>
      </c>
      <c r="W499" s="249">
        <v>890.5</v>
      </c>
      <c r="X499" s="249">
        <v>1475.5</v>
      </c>
      <c r="Y499" s="251">
        <v>888</v>
      </c>
    </row>
    <row r="500" spans="1:25" x14ac:dyDescent="0.2">
      <c r="A500" s="248">
        <v>44337.625</v>
      </c>
      <c r="B500" s="249">
        <v>192.03</v>
      </c>
      <c r="C500" s="250">
        <v>0</v>
      </c>
      <c r="D500" s="250">
        <v>215.45599999999999</v>
      </c>
      <c r="E500" s="250">
        <v>97.315200000000004</v>
      </c>
      <c r="F500" s="250">
        <v>0</v>
      </c>
      <c r="G500" s="249">
        <v>295</v>
      </c>
      <c r="H500" s="250">
        <v>0</v>
      </c>
      <c r="I500" s="250">
        <v>379</v>
      </c>
      <c r="J500" s="250">
        <v>198</v>
      </c>
      <c r="K500" s="250">
        <v>0</v>
      </c>
      <c r="L500" s="249">
        <v>295</v>
      </c>
      <c r="M500" s="250">
        <v>387</v>
      </c>
      <c r="N500" s="250">
        <v>397.5</v>
      </c>
      <c r="O500" s="250">
        <v>198</v>
      </c>
      <c r="P500" s="250">
        <v>198</v>
      </c>
      <c r="Q500" s="249">
        <v>295</v>
      </c>
      <c r="R500" s="250">
        <v>0</v>
      </c>
      <c r="S500" s="250">
        <v>377</v>
      </c>
      <c r="T500" s="250">
        <v>198</v>
      </c>
      <c r="U500" s="250">
        <v>0</v>
      </c>
      <c r="V500" s="249">
        <v>504.80119999999999</v>
      </c>
      <c r="W500" s="249">
        <v>872</v>
      </c>
      <c r="X500" s="249">
        <v>1475.5</v>
      </c>
      <c r="Y500" s="251">
        <v>870</v>
      </c>
    </row>
    <row r="501" spans="1:25" x14ac:dyDescent="0.2">
      <c r="A501" s="248">
        <v>44337.666666666664</v>
      </c>
      <c r="B501" s="249">
        <v>223.54599999999999</v>
      </c>
      <c r="C501" s="250">
        <v>0</v>
      </c>
      <c r="D501" s="250">
        <v>252.672</v>
      </c>
      <c r="E501" s="250">
        <v>98.231999999999999</v>
      </c>
      <c r="F501" s="250">
        <v>0</v>
      </c>
      <c r="G501" s="249">
        <v>295</v>
      </c>
      <c r="H501" s="250">
        <v>0</v>
      </c>
      <c r="I501" s="250">
        <v>397.5</v>
      </c>
      <c r="J501" s="250">
        <v>198</v>
      </c>
      <c r="K501" s="250">
        <v>0</v>
      </c>
      <c r="L501" s="249">
        <v>295</v>
      </c>
      <c r="M501" s="250">
        <v>387</v>
      </c>
      <c r="N501" s="250">
        <v>397.5</v>
      </c>
      <c r="O501" s="250">
        <v>198</v>
      </c>
      <c r="P501" s="250">
        <v>198</v>
      </c>
      <c r="Q501" s="249">
        <v>295</v>
      </c>
      <c r="R501" s="250">
        <v>0</v>
      </c>
      <c r="S501" s="250">
        <v>395</v>
      </c>
      <c r="T501" s="250">
        <v>198</v>
      </c>
      <c r="U501" s="250">
        <v>0</v>
      </c>
      <c r="V501" s="249">
        <v>574.44999999999993</v>
      </c>
      <c r="W501" s="249">
        <v>890.5</v>
      </c>
      <c r="X501" s="249">
        <v>1475.5</v>
      </c>
      <c r="Y501" s="251">
        <v>888</v>
      </c>
    </row>
    <row r="502" spans="1:25" x14ac:dyDescent="0.2">
      <c r="A502" s="248">
        <v>44337.708333333336</v>
      </c>
      <c r="B502" s="249">
        <v>275.60199999999998</v>
      </c>
      <c r="C502" s="250">
        <v>0</v>
      </c>
      <c r="D502" s="250">
        <v>318.08</v>
      </c>
      <c r="E502" s="250">
        <v>130.91040000000001</v>
      </c>
      <c r="F502" s="250">
        <v>0</v>
      </c>
      <c r="G502" s="249">
        <v>295</v>
      </c>
      <c r="H502" s="250">
        <v>0</v>
      </c>
      <c r="I502" s="250">
        <v>397.5</v>
      </c>
      <c r="J502" s="250">
        <v>198</v>
      </c>
      <c r="K502" s="250">
        <v>0</v>
      </c>
      <c r="L502" s="249">
        <v>295</v>
      </c>
      <c r="M502" s="250">
        <v>387</v>
      </c>
      <c r="N502" s="250">
        <v>397.5</v>
      </c>
      <c r="O502" s="250">
        <v>198</v>
      </c>
      <c r="P502" s="250">
        <v>198</v>
      </c>
      <c r="Q502" s="249">
        <v>295</v>
      </c>
      <c r="R502" s="250">
        <v>0</v>
      </c>
      <c r="S502" s="250">
        <v>395</v>
      </c>
      <c r="T502" s="250">
        <v>198</v>
      </c>
      <c r="U502" s="250">
        <v>0</v>
      </c>
      <c r="V502" s="249">
        <v>724.5924</v>
      </c>
      <c r="W502" s="249">
        <v>890.5</v>
      </c>
      <c r="X502" s="249">
        <v>1475.5</v>
      </c>
      <c r="Y502" s="251">
        <v>888</v>
      </c>
    </row>
    <row r="503" spans="1:25" x14ac:dyDescent="0.2">
      <c r="A503" s="248">
        <v>44337.75</v>
      </c>
      <c r="B503" s="249">
        <v>275.88600000000002</v>
      </c>
      <c r="C503" s="250">
        <v>0</v>
      </c>
      <c r="D503" s="250">
        <v>376.096</v>
      </c>
      <c r="E503" s="250">
        <v>151.23840000000001</v>
      </c>
      <c r="F503" s="250">
        <v>0</v>
      </c>
      <c r="G503" s="249">
        <v>295</v>
      </c>
      <c r="H503" s="250">
        <v>0</v>
      </c>
      <c r="I503" s="250">
        <v>397.5</v>
      </c>
      <c r="J503" s="250">
        <v>198</v>
      </c>
      <c r="K503" s="250">
        <v>0</v>
      </c>
      <c r="L503" s="249">
        <v>295</v>
      </c>
      <c r="M503" s="250">
        <v>387</v>
      </c>
      <c r="N503" s="250">
        <v>397.5</v>
      </c>
      <c r="O503" s="250">
        <v>198</v>
      </c>
      <c r="P503" s="250">
        <v>198</v>
      </c>
      <c r="Q503" s="249">
        <v>295</v>
      </c>
      <c r="R503" s="250">
        <v>0</v>
      </c>
      <c r="S503" s="250">
        <v>395</v>
      </c>
      <c r="T503" s="250">
        <v>198</v>
      </c>
      <c r="U503" s="250">
        <v>0</v>
      </c>
      <c r="V503" s="249">
        <v>803.22039999999993</v>
      </c>
      <c r="W503" s="249">
        <v>890.5</v>
      </c>
      <c r="X503" s="249">
        <v>1475.5</v>
      </c>
      <c r="Y503" s="251">
        <v>888</v>
      </c>
    </row>
    <row r="504" spans="1:25" x14ac:dyDescent="0.2">
      <c r="A504" s="248">
        <v>44337.791666666664</v>
      </c>
      <c r="B504" s="249">
        <v>258.13499999999999</v>
      </c>
      <c r="C504" s="250">
        <v>0</v>
      </c>
      <c r="D504" s="250">
        <v>387.488</v>
      </c>
      <c r="E504" s="250">
        <v>153.21119999999999</v>
      </c>
      <c r="F504" s="250">
        <v>0</v>
      </c>
      <c r="G504" s="249">
        <v>295</v>
      </c>
      <c r="H504" s="250">
        <v>0</v>
      </c>
      <c r="I504" s="250">
        <v>397.5</v>
      </c>
      <c r="J504" s="250">
        <v>198</v>
      </c>
      <c r="K504" s="250">
        <v>0</v>
      </c>
      <c r="L504" s="249">
        <v>295</v>
      </c>
      <c r="M504" s="250">
        <v>387</v>
      </c>
      <c r="N504" s="250">
        <v>397.5</v>
      </c>
      <c r="O504" s="250">
        <v>198</v>
      </c>
      <c r="P504" s="250">
        <v>198</v>
      </c>
      <c r="Q504" s="249">
        <v>295</v>
      </c>
      <c r="R504" s="250">
        <v>0</v>
      </c>
      <c r="S504" s="250">
        <v>395</v>
      </c>
      <c r="T504" s="250">
        <v>198</v>
      </c>
      <c r="U504" s="250">
        <v>0</v>
      </c>
      <c r="V504" s="249">
        <v>798.83420000000001</v>
      </c>
      <c r="W504" s="249">
        <v>890.5</v>
      </c>
      <c r="X504" s="249">
        <v>1475.5</v>
      </c>
      <c r="Y504" s="251">
        <v>888</v>
      </c>
    </row>
    <row r="505" spans="1:25" x14ac:dyDescent="0.2">
      <c r="A505" s="248">
        <v>44337.833333333336</v>
      </c>
      <c r="B505" s="249">
        <v>274.30500000000001</v>
      </c>
      <c r="C505" s="250">
        <v>0</v>
      </c>
      <c r="D505" s="250">
        <v>376.86399999999998</v>
      </c>
      <c r="E505" s="250">
        <v>132.96960000000001</v>
      </c>
      <c r="F505" s="250">
        <v>0</v>
      </c>
      <c r="G505" s="249">
        <v>295</v>
      </c>
      <c r="H505" s="250">
        <v>0</v>
      </c>
      <c r="I505" s="250">
        <v>397.5</v>
      </c>
      <c r="J505" s="250">
        <v>198</v>
      </c>
      <c r="K505" s="250">
        <v>0</v>
      </c>
      <c r="L505" s="249">
        <v>295</v>
      </c>
      <c r="M505" s="250">
        <v>387</v>
      </c>
      <c r="N505" s="250">
        <v>397.5</v>
      </c>
      <c r="O505" s="250">
        <v>198</v>
      </c>
      <c r="P505" s="250">
        <v>198</v>
      </c>
      <c r="Q505" s="249">
        <v>295</v>
      </c>
      <c r="R505" s="250">
        <v>0</v>
      </c>
      <c r="S505" s="250">
        <v>395</v>
      </c>
      <c r="T505" s="250">
        <v>198</v>
      </c>
      <c r="U505" s="250">
        <v>0</v>
      </c>
      <c r="V505" s="249">
        <v>784.1386</v>
      </c>
      <c r="W505" s="249">
        <v>890.5</v>
      </c>
      <c r="X505" s="249">
        <v>1475.5</v>
      </c>
      <c r="Y505" s="251">
        <v>888</v>
      </c>
    </row>
    <row r="506" spans="1:25" x14ac:dyDescent="0.2">
      <c r="A506" s="248">
        <v>44337.875</v>
      </c>
      <c r="B506" s="249">
        <v>240.12899999999999</v>
      </c>
      <c r="C506" s="250">
        <v>0</v>
      </c>
      <c r="D506" s="250">
        <v>342.976</v>
      </c>
      <c r="E506" s="250">
        <v>103.6272</v>
      </c>
      <c r="F506" s="250">
        <v>0</v>
      </c>
      <c r="G506" s="249">
        <v>295</v>
      </c>
      <c r="H506" s="250">
        <v>0</v>
      </c>
      <c r="I506" s="250">
        <v>397.5</v>
      </c>
      <c r="J506" s="250">
        <v>198</v>
      </c>
      <c r="K506" s="250">
        <v>0</v>
      </c>
      <c r="L506" s="249">
        <v>295</v>
      </c>
      <c r="M506" s="250">
        <v>387</v>
      </c>
      <c r="N506" s="250">
        <v>397.5</v>
      </c>
      <c r="O506" s="250">
        <v>198</v>
      </c>
      <c r="P506" s="250">
        <v>198</v>
      </c>
      <c r="Q506" s="249">
        <v>295</v>
      </c>
      <c r="R506" s="250">
        <v>0</v>
      </c>
      <c r="S506" s="250">
        <v>395</v>
      </c>
      <c r="T506" s="250">
        <v>198</v>
      </c>
      <c r="U506" s="250">
        <v>0</v>
      </c>
      <c r="V506" s="249">
        <v>686.73220000000003</v>
      </c>
      <c r="W506" s="249">
        <v>890.5</v>
      </c>
      <c r="X506" s="249">
        <v>1475.5</v>
      </c>
      <c r="Y506" s="251">
        <v>888</v>
      </c>
    </row>
    <row r="507" spans="1:25" x14ac:dyDescent="0.2">
      <c r="A507" s="248">
        <v>44337.916666666664</v>
      </c>
      <c r="B507" s="249">
        <v>248.29</v>
      </c>
      <c r="C507" s="250">
        <v>0</v>
      </c>
      <c r="D507" s="250">
        <v>316.73599999999999</v>
      </c>
      <c r="E507" s="250">
        <v>89.620800000000003</v>
      </c>
      <c r="F507" s="250">
        <v>0</v>
      </c>
      <c r="G507" s="249">
        <v>295</v>
      </c>
      <c r="H507" s="250">
        <v>0</v>
      </c>
      <c r="I507" s="250">
        <v>397.5</v>
      </c>
      <c r="J507" s="250">
        <v>198</v>
      </c>
      <c r="K507" s="250">
        <v>0</v>
      </c>
      <c r="L507" s="249">
        <v>295</v>
      </c>
      <c r="M507" s="250">
        <v>387</v>
      </c>
      <c r="N507" s="250">
        <v>397.5</v>
      </c>
      <c r="O507" s="250">
        <v>198</v>
      </c>
      <c r="P507" s="250">
        <v>198</v>
      </c>
      <c r="Q507" s="249">
        <v>295</v>
      </c>
      <c r="R507" s="250">
        <v>0</v>
      </c>
      <c r="S507" s="250">
        <v>395</v>
      </c>
      <c r="T507" s="250">
        <v>198</v>
      </c>
      <c r="U507" s="250">
        <v>0</v>
      </c>
      <c r="V507" s="249">
        <v>654.64679999999998</v>
      </c>
      <c r="W507" s="249">
        <v>890.5</v>
      </c>
      <c r="X507" s="249">
        <v>1475.5</v>
      </c>
      <c r="Y507" s="251">
        <v>888</v>
      </c>
    </row>
    <row r="508" spans="1:25" x14ac:dyDescent="0.2">
      <c r="A508" s="248">
        <v>44337.958333333336</v>
      </c>
      <c r="B508" s="249">
        <v>238.71</v>
      </c>
      <c r="C508" s="250">
        <v>0</v>
      </c>
      <c r="D508" s="250">
        <v>285.88799999999998</v>
      </c>
      <c r="E508" s="250">
        <v>83.846400000000003</v>
      </c>
      <c r="F508" s="250">
        <v>0</v>
      </c>
      <c r="G508" s="249">
        <v>295</v>
      </c>
      <c r="H508" s="250">
        <v>0</v>
      </c>
      <c r="I508" s="250">
        <v>397.5</v>
      </c>
      <c r="J508" s="250">
        <v>198</v>
      </c>
      <c r="K508" s="250">
        <v>0</v>
      </c>
      <c r="L508" s="249">
        <v>295</v>
      </c>
      <c r="M508" s="250">
        <v>387</v>
      </c>
      <c r="N508" s="250">
        <v>397.5</v>
      </c>
      <c r="O508" s="250">
        <v>198</v>
      </c>
      <c r="P508" s="250">
        <v>198</v>
      </c>
      <c r="Q508" s="249">
        <v>295</v>
      </c>
      <c r="R508" s="250">
        <v>0</v>
      </c>
      <c r="S508" s="250">
        <v>395</v>
      </c>
      <c r="T508" s="250">
        <v>198</v>
      </c>
      <c r="U508" s="250">
        <v>0</v>
      </c>
      <c r="V508" s="249">
        <v>608.44439999999997</v>
      </c>
      <c r="W508" s="249">
        <v>890.5</v>
      </c>
      <c r="X508" s="249">
        <v>1475.5</v>
      </c>
      <c r="Y508" s="251">
        <v>888</v>
      </c>
    </row>
    <row r="509" spans="1:25" x14ac:dyDescent="0.2">
      <c r="A509" s="248">
        <v>44338</v>
      </c>
      <c r="B509" s="249">
        <v>148.107</v>
      </c>
      <c r="C509" s="250">
        <v>0</v>
      </c>
      <c r="D509" s="250">
        <v>231.16800000000001</v>
      </c>
      <c r="E509" s="250">
        <v>75.235200000000006</v>
      </c>
      <c r="F509" s="250">
        <v>0</v>
      </c>
      <c r="G509" s="249">
        <v>295</v>
      </c>
      <c r="H509" s="250">
        <v>0</v>
      </c>
      <c r="I509" s="250">
        <v>379</v>
      </c>
      <c r="J509" s="250">
        <v>198</v>
      </c>
      <c r="K509" s="250">
        <v>0</v>
      </c>
      <c r="L509" s="249">
        <v>295</v>
      </c>
      <c r="M509" s="250">
        <v>387</v>
      </c>
      <c r="N509" s="250">
        <v>397.5</v>
      </c>
      <c r="O509" s="250">
        <v>198</v>
      </c>
      <c r="P509" s="250">
        <v>198</v>
      </c>
      <c r="Q509" s="249">
        <v>295</v>
      </c>
      <c r="R509" s="250">
        <v>0</v>
      </c>
      <c r="S509" s="250">
        <v>376.5</v>
      </c>
      <c r="T509" s="250">
        <v>198</v>
      </c>
      <c r="U509" s="250">
        <v>0</v>
      </c>
      <c r="V509" s="249">
        <v>454.5102</v>
      </c>
      <c r="W509" s="249">
        <v>872</v>
      </c>
      <c r="X509" s="249">
        <v>1475.5</v>
      </c>
      <c r="Y509" s="251">
        <v>869.5</v>
      </c>
    </row>
    <row r="510" spans="1:25" x14ac:dyDescent="0.2">
      <c r="A510" s="248">
        <v>44338.041666666664</v>
      </c>
      <c r="B510" s="249">
        <v>79.352999999999994</v>
      </c>
      <c r="C510" s="250">
        <v>0</v>
      </c>
      <c r="D510" s="250">
        <v>214.17599999999999</v>
      </c>
      <c r="E510" s="250">
        <v>75.316800000000001</v>
      </c>
      <c r="F510" s="250">
        <v>0</v>
      </c>
      <c r="G510" s="249">
        <v>295</v>
      </c>
      <c r="H510" s="250">
        <v>0</v>
      </c>
      <c r="I510" s="250">
        <v>376</v>
      </c>
      <c r="J510" s="250">
        <v>198</v>
      </c>
      <c r="K510" s="250">
        <v>0</v>
      </c>
      <c r="L510" s="249">
        <v>295</v>
      </c>
      <c r="M510" s="250">
        <v>387</v>
      </c>
      <c r="N510" s="250">
        <v>397.5</v>
      </c>
      <c r="O510" s="250">
        <v>198</v>
      </c>
      <c r="P510" s="250">
        <v>198</v>
      </c>
      <c r="Q510" s="249">
        <v>232</v>
      </c>
      <c r="R510" s="250">
        <v>0</v>
      </c>
      <c r="S510" s="250">
        <v>373.5</v>
      </c>
      <c r="T510" s="250">
        <v>169.5</v>
      </c>
      <c r="U510" s="250">
        <v>0</v>
      </c>
      <c r="V510" s="249">
        <v>368.8458</v>
      </c>
      <c r="W510" s="249">
        <v>869</v>
      </c>
      <c r="X510" s="249">
        <v>1475.5</v>
      </c>
      <c r="Y510" s="251">
        <v>775</v>
      </c>
    </row>
    <row r="511" spans="1:25" x14ac:dyDescent="0.2">
      <c r="A511" s="248">
        <v>44338.083333333336</v>
      </c>
      <c r="B511" s="249">
        <v>67.14</v>
      </c>
      <c r="C511" s="250">
        <v>0</v>
      </c>
      <c r="D511" s="250">
        <v>207.29599999999999</v>
      </c>
      <c r="E511" s="250">
        <v>75.297600000000003</v>
      </c>
      <c r="F511" s="250">
        <v>0</v>
      </c>
      <c r="G511" s="249">
        <v>295</v>
      </c>
      <c r="H511" s="250">
        <v>0</v>
      </c>
      <c r="I511" s="250">
        <v>360.5</v>
      </c>
      <c r="J511" s="250">
        <v>198</v>
      </c>
      <c r="K511" s="250">
        <v>0</v>
      </c>
      <c r="L511" s="249">
        <v>295</v>
      </c>
      <c r="M511" s="250">
        <v>387</v>
      </c>
      <c r="N511" s="250">
        <v>397.5</v>
      </c>
      <c r="O511" s="250">
        <v>198</v>
      </c>
      <c r="P511" s="250">
        <v>198</v>
      </c>
      <c r="Q511" s="249">
        <v>230</v>
      </c>
      <c r="R511" s="250">
        <v>0</v>
      </c>
      <c r="S511" s="250">
        <v>358.5</v>
      </c>
      <c r="T511" s="250">
        <v>198</v>
      </c>
      <c r="U511" s="250">
        <v>0</v>
      </c>
      <c r="V511" s="249">
        <v>349.73359999999997</v>
      </c>
      <c r="W511" s="249">
        <v>853.5</v>
      </c>
      <c r="X511" s="249">
        <v>1475.5</v>
      </c>
      <c r="Y511" s="251">
        <v>786.5</v>
      </c>
    </row>
    <row r="512" spans="1:25" x14ac:dyDescent="0.2">
      <c r="A512" s="248">
        <v>44338.125</v>
      </c>
      <c r="B512" s="249">
        <v>60.423000000000002</v>
      </c>
      <c r="C512" s="250">
        <v>0</v>
      </c>
      <c r="D512" s="250">
        <v>204.864</v>
      </c>
      <c r="E512" s="250">
        <v>75.268799999999999</v>
      </c>
      <c r="F512" s="250">
        <v>0</v>
      </c>
      <c r="G512" s="249">
        <v>295</v>
      </c>
      <c r="H512" s="250">
        <v>0</v>
      </c>
      <c r="I512" s="250">
        <v>244.5</v>
      </c>
      <c r="J512" s="250">
        <v>198</v>
      </c>
      <c r="K512" s="250">
        <v>0</v>
      </c>
      <c r="L512" s="249">
        <v>295</v>
      </c>
      <c r="M512" s="250">
        <v>387</v>
      </c>
      <c r="N512" s="250">
        <v>397.5</v>
      </c>
      <c r="O512" s="250">
        <v>198</v>
      </c>
      <c r="P512" s="250">
        <v>198</v>
      </c>
      <c r="Q512" s="249">
        <v>230</v>
      </c>
      <c r="R512" s="250">
        <v>0</v>
      </c>
      <c r="S512" s="250">
        <v>244</v>
      </c>
      <c r="T512" s="250">
        <v>198</v>
      </c>
      <c r="U512" s="250">
        <v>0</v>
      </c>
      <c r="V512" s="249">
        <v>340.55580000000003</v>
      </c>
      <c r="W512" s="249">
        <v>737.5</v>
      </c>
      <c r="X512" s="249">
        <v>1475.5</v>
      </c>
      <c r="Y512" s="251">
        <v>672</v>
      </c>
    </row>
    <row r="513" spans="1:25" x14ac:dyDescent="0.2">
      <c r="A513" s="248">
        <v>44338.166666666664</v>
      </c>
      <c r="B513" s="249">
        <v>64.587000000000003</v>
      </c>
      <c r="C513" s="250">
        <v>0</v>
      </c>
      <c r="D513" s="250">
        <v>204.89599999999999</v>
      </c>
      <c r="E513" s="250">
        <v>75.168000000000006</v>
      </c>
      <c r="F513" s="250">
        <v>0</v>
      </c>
      <c r="G513" s="249">
        <v>295</v>
      </c>
      <c r="H513" s="250">
        <v>0</v>
      </c>
      <c r="I513" s="250">
        <v>219</v>
      </c>
      <c r="J513" s="250">
        <v>198</v>
      </c>
      <c r="K513" s="250">
        <v>0</v>
      </c>
      <c r="L513" s="249">
        <v>295</v>
      </c>
      <c r="M513" s="250">
        <v>387</v>
      </c>
      <c r="N513" s="250">
        <v>397.5</v>
      </c>
      <c r="O513" s="250">
        <v>198</v>
      </c>
      <c r="P513" s="250">
        <v>198</v>
      </c>
      <c r="Q513" s="249">
        <v>230</v>
      </c>
      <c r="R513" s="250">
        <v>0</v>
      </c>
      <c r="S513" s="250">
        <v>219</v>
      </c>
      <c r="T513" s="250">
        <v>198</v>
      </c>
      <c r="U513" s="250">
        <v>0</v>
      </c>
      <c r="V513" s="249">
        <v>344.65100000000001</v>
      </c>
      <c r="W513" s="249">
        <v>712</v>
      </c>
      <c r="X513" s="249">
        <v>1475.5</v>
      </c>
      <c r="Y513" s="251">
        <v>647</v>
      </c>
    </row>
    <row r="514" spans="1:25" x14ac:dyDescent="0.2">
      <c r="A514" s="248">
        <v>44338.208333333336</v>
      </c>
      <c r="B514" s="249">
        <v>61.176000000000002</v>
      </c>
      <c r="C514" s="250">
        <v>0</v>
      </c>
      <c r="D514" s="250">
        <v>204.768</v>
      </c>
      <c r="E514" s="250">
        <v>75.297600000000003</v>
      </c>
      <c r="F514" s="250">
        <v>0</v>
      </c>
      <c r="G514" s="249">
        <v>295</v>
      </c>
      <c r="H514" s="250">
        <v>0</v>
      </c>
      <c r="I514" s="250">
        <v>233</v>
      </c>
      <c r="J514" s="250">
        <v>198</v>
      </c>
      <c r="K514" s="250">
        <v>0</v>
      </c>
      <c r="L514" s="249">
        <v>295</v>
      </c>
      <c r="M514" s="250">
        <v>387</v>
      </c>
      <c r="N514" s="250">
        <v>397.5</v>
      </c>
      <c r="O514" s="250">
        <v>198</v>
      </c>
      <c r="P514" s="250">
        <v>198</v>
      </c>
      <c r="Q514" s="249">
        <v>230</v>
      </c>
      <c r="R514" s="250">
        <v>0</v>
      </c>
      <c r="S514" s="250">
        <v>232.5</v>
      </c>
      <c r="T514" s="250">
        <v>198</v>
      </c>
      <c r="U514" s="250">
        <v>0</v>
      </c>
      <c r="V514" s="249">
        <v>341.24160000000001</v>
      </c>
      <c r="W514" s="249">
        <v>726</v>
      </c>
      <c r="X514" s="249">
        <v>1475.5</v>
      </c>
      <c r="Y514" s="251">
        <v>660.5</v>
      </c>
    </row>
    <row r="515" spans="1:25" x14ac:dyDescent="0.2">
      <c r="A515" s="248">
        <v>44338.25</v>
      </c>
      <c r="B515" s="249">
        <v>62.654000000000003</v>
      </c>
      <c r="C515" s="250">
        <v>0</v>
      </c>
      <c r="D515" s="250">
        <v>204.96</v>
      </c>
      <c r="E515" s="250">
        <v>75.12</v>
      </c>
      <c r="F515" s="250">
        <v>0</v>
      </c>
      <c r="G515" s="249">
        <v>295</v>
      </c>
      <c r="H515" s="250">
        <v>0</v>
      </c>
      <c r="I515" s="250">
        <v>226</v>
      </c>
      <c r="J515" s="250">
        <v>198</v>
      </c>
      <c r="K515" s="250">
        <v>0</v>
      </c>
      <c r="L515" s="249">
        <v>295</v>
      </c>
      <c r="M515" s="250">
        <v>387</v>
      </c>
      <c r="N515" s="250">
        <v>397.5</v>
      </c>
      <c r="O515" s="250">
        <v>198</v>
      </c>
      <c r="P515" s="250">
        <v>198</v>
      </c>
      <c r="Q515" s="249">
        <v>230</v>
      </c>
      <c r="R515" s="250">
        <v>0</v>
      </c>
      <c r="S515" s="250">
        <v>225.5</v>
      </c>
      <c r="T515" s="250">
        <v>198</v>
      </c>
      <c r="U515" s="250">
        <v>0</v>
      </c>
      <c r="V515" s="249">
        <v>342.73400000000004</v>
      </c>
      <c r="W515" s="249">
        <v>719</v>
      </c>
      <c r="X515" s="249">
        <v>1475.5</v>
      </c>
      <c r="Y515" s="251">
        <v>653.5</v>
      </c>
    </row>
    <row r="516" spans="1:25" x14ac:dyDescent="0.2">
      <c r="A516" s="248">
        <v>44338.291666666664</v>
      </c>
      <c r="B516" s="249">
        <v>61.662999999999997</v>
      </c>
      <c r="C516" s="250">
        <v>0</v>
      </c>
      <c r="D516" s="250">
        <v>204.83199999999999</v>
      </c>
      <c r="E516" s="250">
        <v>75.014399999999995</v>
      </c>
      <c r="F516" s="250">
        <v>0</v>
      </c>
      <c r="G516" s="249">
        <v>295</v>
      </c>
      <c r="H516" s="250">
        <v>0</v>
      </c>
      <c r="I516" s="250">
        <v>238</v>
      </c>
      <c r="J516" s="250">
        <v>198</v>
      </c>
      <c r="K516" s="250">
        <v>0</v>
      </c>
      <c r="L516" s="249">
        <v>295</v>
      </c>
      <c r="M516" s="250">
        <v>387</v>
      </c>
      <c r="N516" s="250">
        <v>397.5</v>
      </c>
      <c r="O516" s="250">
        <v>198</v>
      </c>
      <c r="P516" s="250">
        <v>198</v>
      </c>
      <c r="Q516" s="249">
        <v>230</v>
      </c>
      <c r="R516" s="250">
        <v>0</v>
      </c>
      <c r="S516" s="250">
        <v>238</v>
      </c>
      <c r="T516" s="250">
        <v>198</v>
      </c>
      <c r="U516" s="250">
        <v>0</v>
      </c>
      <c r="V516" s="249">
        <v>341.50940000000003</v>
      </c>
      <c r="W516" s="249">
        <v>731</v>
      </c>
      <c r="X516" s="249">
        <v>1475.5</v>
      </c>
      <c r="Y516" s="251">
        <v>666</v>
      </c>
    </row>
    <row r="517" spans="1:25" x14ac:dyDescent="0.2">
      <c r="A517" s="248">
        <v>44338.333333333336</v>
      </c>
      <c r="B517" s="249">
        <v>60.348999999999997</v>
      </c>
      <c r="C517" s="250">
        <v>0</v>
      </c>
      <c r="D517" s="250">
        <v>204.99199999999999</v>
      </c>
      <c r="E517" s="250">
        <v>75.220799999999997</v>
      </c>
      <c r="F517" s="250">
        <v>0</v>
      </c>
      <c r="G517" s="249">
        <v>295</v>
      </c>
      <c r="H517" s="250">
        <v>0</v>
      </c>
      <c r="I517" s="250">
        <v>288.5</v>
      </c>
      <c r="J517" s="250">
        <v>198</v>
      </c>
      <c r="K517" s="250">
        <v>0</v>
      </c>
      <c r="L517" s="249">
        <v>295</v>
      </c>
      <c r="M517" s="250">
        <v>387</v>
      </c>
      <c r="N517" s="250">
        <v>397.5</v>
      </c>
      <c r="O517" s="250">
        <v>198</v>
      </c>
      <c r="P517" s="250">
        <v>198</v>
      </c>
      <c r="Q517" s="249">
        <v>230</v>
      </c>
      <c r="R517" s="250">
        <v>0</v>
      </c>
      <c r="S517" s="250">
        <v>287.5</v>
      </c>
      <c r="T517" s="250">
        <v>198</v>
      </c>
      <c r="U517" s="250">
        <v>0</v>
      </c>
      <c r="V517" s="249">
        <v>340.56180000000001</v>
      </c>
      <c r="W517" s="249">
        <v>781.5</v>
      </c>
      <c r="X517" s="249">
        <v>1475.5</v>
      </c>
      <c r="Y517" s="251">
        <v>715.5</v>
      </c>
    </row>
    <row r="518" spans="1:25" x14ac:dyDescent="0.2">
      <c r="A518" s="248">
        <v>44338.375</v>
      </c>
      <c r="B518" s="249">
        <v>60.014000000000003</v>
      </c>
      <c r="C518" s="250">
        <v>0</v>
      </c>
      <c r="D518" s="250">
        <v>205.024</v>
      </c>
      <c r="E518" s="250">
        <v>75.187200000000004</v>
      </c>
      <c r="F518" s="250">
        <v>0</v>
      </c>
      <c r="G518" s="249">
        <v>295</v>
      </c>
      <c r="H518" s="250">
        <v>0</v>
      </c>
      <c r="I518" s="250">
        <v>269.5</v>
      </c>
      <c r="J518" s="250">
        <v>198</v>
      </c>
      <c r="K518" s="250">
        <v>0</v>
      </c>
      <c r="L518" s="249">
        <v>295</v>
      </c>
      <c r="M518" s="250">
        <v>387</v>
      </c>
      <c r="N518" s="250">
        <v>397.5</v>
      </c>
      <c r="O518" s="250">
        <v>198</v>
      </c>
      <c r="P518" s="250">
        <v>198</v>
      </c>
      <c r="Q518" s="249">
        <v>230</v>
      </c>
      <c r="R518" s="250">
        <v>0</v>
      </c>
      <c r="S518" s="250">
        <v>268.5</v>
      </c>
      <c r="T518" s="250">
        <v>198</v>
      </c>
      <c r="U518" s="250">
        <v>0</v>
      </c>
      <c r="V518" s="249">
        <v>340.22520000000003</v>
      </c>
      <c r="W518" s="249">
        <v>762.5</v>
      </c>
      <c r="X518" s="249">
        <v>1475.5</v>
      </c>
      <c r="Y518" s="251">
        <v>696.5</v>
      </c>
    </row>
    <row r="519" spans="1:25" x14ac:dyDescent="0.2">
      <c r="A519" s="248">
        <v>44338.416666666664</v>
      </c>
      <c r="B519" s="249">
        <v>60.475000000000001</v>
      </c>
      <c r="C519" s="250">
        <v>0</v>
      </c>
      <c r="D519" s="250">
        <v>205.12</v>
      </c>
      <c r="E519" s="250">
        <v>75.091200000000001</v>
      </c>
      <c r="F519" s="250">
        <v>0</v>
      </c>
      <c r="G519" s="249">
        <v>295</v>
      </c>
      <c r="H519" s="250">
        <v>0</v>
      </c>
      <c r="I519" s="250">
        <v>275.5</v>
      </c>
      <c r="J519" s="250">
        <v>198</v>
      </c>
      <c r="K519" s="250">
        <v>0</v>
      </c>
      <c r="L519" s="249">
        <v>295</v>
      </c>
      <c r="M519" s="250">
        <v>387</v>
      </c>
      <c r="N519" s="250">
        <v>397.5</v>
      </c>
      <c r="O519" s="250">
        <v>198</v>
      </c>
      <c r="P519" s="250">
        <v>198</v>
      </c>
      <c r="Q519" s="249">
        <v>230</v>
      </c>
      <c r="R519" s="250">
        <v>0</v>
      </c>
      <c r="S519" s="250">
        <v>274.5</v>
      </c>
      <c r="T519" s="250">
        <v>198</v>
      </c>
      <c r="U519" s="250">
        <v>0</v>
      </c>
      <c r="V519" s="249">
        <v>340.68620000000004</v>
      </c>
      <c r="W519" s="249">
        <v>768.5</v>
      </c>
      <c r="X519" s="249">
        <v>1475.5</v>
      </c>
      <c r="Y519" s="251">
        <v>702.5</v>
      </c>
    </row>
    <row r="520" spans="1:25" x14ac:dyDescent="0.2">
      <c r="A520" s="248">
        <v>44338.458333333336</v>
      </c>
      <c r="B520" s="249">
        <v>71.064999999999998</v>
      </c>
      <c r="C520" s="250">
        <v>0</v>
      </c>
      <c r="D520" s="250">
        <v>211.29599999999999</v>
      </c>
      <c r="E520" s="250">
        <v>75.091200000000001</v>
      </c>
      <c r="F520" s="250">
        <v>0</v>
      </c>
      <c r="G520" s="249">
        <v>295</v>
      </c>
      <c r="H520" s="250">
        <v>0</v>
      </c>
      <c r="I520" s="250">
        <v>397.5</v>
      </c>
      <c r="J520" s="250">
        <v>198</v>
      </c>
      <c r="K520" s="250">
        <v>0</v>
      </c>
      <c r="L520" s="249">
        <v>295</v>
      </c>
      <c r="M520" s="250">
        <v>387</v>
      </c>
      <c r="N520" s="250">
        <v>397.5</v>
      </c>
      <c r="O520" s="250">
        <v>198</v>
      </c>
      <c r="P520" s="250">
        <v>198</v>
      </c>
      <c r="Q520" s="249">
        <v>230</v>
      </c>
      <c r="R520" s="250">
        <v>0</v>
      </c>
      <c r="S520" s="250">
        <v>395</v>
      </c>
      <c r="T520" s="250">
        <v>198</v>
      </c>
      <c r="U520" s="250">
        <v>0</v>
      </c>
      <c r="V520" s="249">
        <v>357.4522</v>
      </c>
      <c r="W520" s="249">
        <v>890.5</v>
      </c>
      <c r="X520" s="249">
        <v>1475.5</v>
      </c>
      <c r="Y520" s="251">
        <v>823</v>
      </c>
    </row>
    <row r="521" spans="1:25" x14ac:dyDescent="0.2">
      <c r="A521" s="248">
        <v>44338.5</v>
      </c>
      <c r="B521" s="249">
        <v>62.1</v>
      </c>
      <c r="C521" s="250">
        <v>0</v>
      </c>
      <c r="D521" s="250">
        <v>211.04</v>
      </c>
      <c r="E521" s="250">
        <v>75.163200000000003</v>
      </c>
      <c r="F521" s="250">
        <v>0</v>
      </c>
      <c r="G521" s="249">
        <v>295</v>
      </c>
      <c r="H521" s="250">
        <v>0</v>
      </c>
      <c r="I521" s="250">
        <v>393.5</v>
      </c>
      <c r="J521" s="250">
        <v>198</v>
      </c>
      <c r="K521" s="250">
        <v>0</v>
      </c>
      <c r="L521" s="249">
        <v>295</v>
      </c>
      <c r="M521" s="250">
        <v>387</v>
      </c>
      <c r="N521" s="250">
        <v>397.5</v>
      </c>
      <c r="O521" s="250">
        <v>198</v>
      </c>
      <c r="P521" s="250">
        <v>198</v>
      </c>
      <c r="Q521" s="249">
        <v>230</v>
      </c>
      <c r="R521" s="250">
        <v>0</v>
      </c>
      <c r="S521" s="250">
        <v>391</v>
      </c>
      <c r="T521" s="250">
        <v>198</v>
      </c>
      <c r="U521" s="250">
        <v>0</v>
      </c>
      <c r="V521" s="249">
        <v>348.3032</v>
      </c>
      <c r="W521" s="249">
        <v>886.5</v>
      </c>
      <c r="X521" s="249">
        <v>1475.5</v>
      </c>
      <c r="Y521" s="251">
        <v>819</v>
      </c>
    </row>
    <row r="522" spans="1:25" x14ac:dyDescent="0.2">
      <c r="A522" s="248">
        <v>44338.541666666664</v>
      </c>
      <c r="B522" s="249">
        <v>61.374000000000002</v>
      </c>
      <c r="C522" s="250">
        <v>0</v>
      </c>
      <c r="D522" s="250">
        <v>205.82400000000001</v>
      </c>
      <c r="E522" s="250">
        <v>75.134399999999999</v>
      </c>
      <c r="F522" s="250">
        <v>0</v>
      </c>
      <c r="G522" s="249">
        <v>295</v>
      </c>
      <c r="H522" s="250">
        <v>0</v>
      </c>
      <c r="I522" s="250">
        <v>321</v>
      </c>
      <c r="J522" s="250">
        <v>198</v>
      </c>
      <c r="K522" s="250">
        <v>0</v>
      </c>
      <c r="L522" s="249">
        <v>295</v>
      </c>
      <c r="M522" s="250">
        <v>387</v>
      </c>
      <c r="N522" s="250">
        <v>397.5</v>
      </c>
      <c r="O522" s="250">
        <v>198</v>
      </c>
      <c r="P522" s="250">
        <v>198</v>
      </c>
      <c r="Q522" s="249">
        <v>230</v>
      </c>
      <c r="R522" s="250">
        <v>0</v>
      </c>
      <c r="S522" s="250">
        <v>319.5</v>
      </c>
      <c r="T522" s="250">
        <v>198</v>
      </c>
      <c r="U522" s="250">
        <v>0</v>
      </c>
      <c r="V522" s="249">
        <v>342.33240000000001</v>
      </c>
      <c r="W522" s="249">
        <v>814</v>
      </c>
      <c r="X522" s="249">
        <v>1475.5</v>
      </c>
      <c r="Y522" s="251">
        <v>747.5</v>
      </c>
    </row>
    <row r="523" spans="1:25" x14ac:dyDescent="0.2">
      <c r="A523" s="248">
        <v>44338.583333333336</v>
      </c>
      <c r="B523" s="249">
        <v>105.56699999999999</v>
      </c>
      <c r="C523" s="250">
        <v>0</v>
      </c>
      <c r="D523" s="250">
        <v>220.416</v>
      </c>
      <c r="E523" s="250">
        <v>75.278400000000005</v>
      </c>
      <c r="F523" s="250">
        <v>0</v>
      </c>
      <c r="G523" s="249">
        <v>295</v>
      </c>
      <c r="H523" s="250">
        <v>0</v>
      </c>
      <c r="I523" s="250">
        <v>396</v>
      </c>
      <c r="J523" s="250">
        <v>198</v>
      </c>
      <c r="K523" s="250">
        <v>0</v>
      </c>
      <c r="L523" s="249">
        <v>295</v>
      </c>
      <c r="M523" s="250">
        <v>387</v>
      </c>
      <c r="N523" s="250">
        <v>397.5</v>
      </c>
      <c r="O523" s="250">
        <v>198</v>
      </c>
      <c r="P523" s="250">
        <v>198</v>
      </c>
      <c r="Q523" s="249">
        <v>230</v>
      </c>
      <c r="R523" s="250">
        <v>0</v>
      </c>
      <c r="S523" s="250">
        <v>393.5</v>
      </c>
      <c r="T523" s="250">
        <v>198</v>
      </c>
      <c r="U523" s="250">
        <v>0</v>
      </c>
      <c r="V523" s="249">
        <v>401.26139999999998</v>
      </c>
      <c r="W523" s="249">
        <v>889</v>
      </c>
      <c r="X523" s="249">
        <v>1475.5</v>
      </c>
      <c r="Y523" s="251">
        <v>821.5</v>
      </c>
    </row>
    <row r="524" spans="1:25" x14ac:dyDescent="0.2">
      <c r="A524" s="248">
        <v>44338.625</v>
      </c>
      <c r="B524" s="249">
        <v>193.018</v>
      </c>
      <c r="C524" s="250">
        <v>0</v>
      </c>
      <c r="D524" s="250">
        <v>254.78399999999999</v>
      </c>
      <c r="E524" s="250">
        <v>77.831999999999994</v>
      </c>
      <c r="F524" s="250">
        <v>0</v>
      </c>
      <c r="G524" s="249">
        <v>295</v>
      </c>
      <c r="H524" s="250">
        <v>0</v>
      </c>
      <c r="I524" s="250">
        <v>397.5</v>
      </c>
      <c r="J524" s="250">
        <v>198</v>
      </c>
      <c r="K524" s="250">
        <v>0</v>
      </c>
      <c r="L524" s="249">
        <v>295</v>
      </c>
      <c r="M524" s="250">
        <v>387</v>
      </c>
      <c r="N524" s="250">
        <v>397.5</v>
      </c>
      <c r="O524" s="250">
        <v>198</v>
      </c>
      <c r="P524" s="250">
        <v>198</v>
      </c>
      <c r="Q524" s="249">
        <v>230</v>
      </c>
      <c r="R524" s="250">
        <v>0</v>
      </c>
      <c r="S524" s="250">
        <v>395</v>
      </c>
      <c r="T524" s="250">
        <v>198</v>
      </c>
      <c r="U524" s="250">
        <v>0</v>
      </c>
      <c r="V524" s="249">
        <v>525.63400000000001</v>
      </c>
      <c r="W524" s="249">
        <v>890.5</v>
      </c>
      <c r="X524" s="249">
        <v>1475.5</v>
      </c>
      <c r="Y524" s="251">
        <v>823</v>
      </c>
    </row>
    <row r="525" spans="1:25" x14ac:dyDescent="0.2">
      <c r="A525" s="248">
        <v>44338.666666666664</v>
      </c>
      <c r="B525" s="249">
        <v>209.99199999999999</v>
      </c>
      <c r="C525" s="250">
        <v>0</v>
      </c>
      <c r="D525" s="250">
        <v>290.68799999999999</v>
      </c>
      <c r="E525" s="250">
        <v>83.140799999999999</v>
      </c>
      <c r="F525" s="250">
        <v>0</v>
      </c>
      <c r="G525" s="249">
        <v>295</v>
      </c>
      <c r="H525" s="250">
        <v>0</v>
      </c>
      <c r="I525" s="250">
        <v>397.5</v>
      </c>
      <c r="J525" s="250">
        <v>198</v>
      </c>
      <c r="K525" s="250">
        <v>0</v>
      </c>
      <c r="L525" s="249">
        <v>295</v>
      </c>
      <c r="M525" s="250">
        <v>387</v>
      </c>
      <c r="N525" s="250">
        <v>397.5</v>
      </c>
      <c r="O525" s="250">
        <v>198</v>
      </c>
      <c r="P525" s="250">
        <v>198</v>
      </c>
      <c r="Q525" s="249">
        <v>230</v>
      </c>
      <c r="R525" s="250">
        <v>0</v>
      </c>
      <c r="S525" s="250">
        <v>395</v>
      </c>
      <c r="T525" s="250">
        <v>198</v>
      </c>
      <c r="U525" s="250">
        <v>0</v>
      </c>
      <c r="V525" s="249">
        <v>583.82079999999996</v>
      </c>
      <c r="W525" s="249">
        <v>890.5</v>
      </c>
      <c r="X525" s="249">
        <v>1475.5</v>
      </c>
      <c r="Y525" s="251">
        <v>823</v>
      </c>
    </row>
    <row r="526" spans="1:25" x14ac:dyDescent="0.2">
      <c r="A526" s="248">
        <v>44338.708333333336</v>
      </c>
      <c r="B526" s="249">
        <v>200.352</v>
      </c>
      <c r="C526" s="250">
        <v>0</v>
      </c>
      <c r="D526" s="250">
        <v>309.24799999999999</v>
      </c>
      <c r="E526" s="250">
        <v>83.347200000000001</v>
      </c>
      <c r="F526" s="250">
        <v>0</v>
      </c>
      <c r="G526" s="249">
        <v>295</v>
      </c>
      <c r="H526" s="250">
        <v>0</v>
      </c>
      <c r="I526" s="250">
        <v>397.5</v>
      </c>
      <c r="J526" s="250">
        <v>198</v>
      </c>
      <c r="K526" s="250">
        <v>0</v>
      </c>
      <c r="L526" s="249">
        <v>295</v>
      </c>
      <c r="M526" s="250">
        <v>387</v>
      </c>
      <c r="N526" s="250">
        <v>397.5</v>
      </c>
      <c r="O526" s="250">
        <v>198</v>
      </c>
      <c r="P526" s="250">
        <v>198</v>
      </c>
      <c r="Q526" s="249">
        <v>230</v>
      </c>
      <c r="R526" s="250">
        <v>0</v>
      </c>
      <c r="S526" s="250">
        <v>395</v>
      </c>
      <c r="T526" s="250">
        <v>198</v>
      </c>
      <c r="U526" s="250">
        <v>0</v>
      </c>
      <c r="V526" s="249">
        <v>592.94720000000007</v>
      </c>
      <c r="W526" s="249">
        <v>890.5</v>
      </c>
      <c r="X526" s="249">
        <v>1475.5</v>
      </c>
      <c r="Y526" s="251">
        <v>823</v>
      </c>
    </row>
    <row r="527" spans="1:25" x14ac:dyDescent="0.2">
      <c r="A527" s="248">
        <v>44338.75</v>
      </c>
      <c r="B527" s="249">
        <v>236.78800000000001</v>
      </c>
      <c r="C527" s="250">
        <v>0</v>
      </c>
      <c r="D527" s="250">
        <v>311.87200000000001</v>
      </c>
      <c r="E527" s="250">
        <v>107.9568</v>
      </c>
      <c r="F527" s="250">
        <v>0</v>
      </c>
      <c r="G527" s="249">
        <v>295</v>
      </c>
      <c r="H527" s="250">
        <v>0</v>
      </c>
      <c r="I527" s="250">
        <v>397.5</v>
      </c>
      <c r="J527" s="250">
        <v>198</v>
      </c>
      <c r="K527" s="250">
        <v>0</v>
      </c>
      <c r="L527" s="249">
        <v>295</v>
      </c>
      <c r="M527" s="250">
        <v>387</v>
      </c>
      <c r="N527" s="250">
        <v>397.5</v>
      </c>
      <c r="O527" s="250">
        <v>198</v>
      </c>
      <c r="P527" s="250">
        <v>198</v>
      </c>
      <c r="Q527" s="249">
        <v>263</v>
      </c>
      <c r="R527" s="250">
        <v>0</v>
      </c>
      <c r="S527" s="250">
        <v>395</v>
      </c>
      <c r="T527" s="250">
        <v>198</v>
      </c>
      <c r="U527" s="250">
        <v>0</v>
      </c>
      <c r="V527" s="249">
        <v>656.61680000000013</v>
      </c>
      <c r="W527" s="249">
        <v>890.5</v>
      </c>
      <c r="X527" s="249">
        <v>1475.5</v>
      </c>
      <c r="Y527" s="251">
        <v>856</v>
      </c>
    </row>
    <row r="528" spans="1:25" x14ac:dyDescent="0.2">
      <c r="A528" s="248">
        <v>44338.791666666664</v>
      </c>
      <c r="B528" s="249">
        <v>249.642</v>
      </c>
      <c r="C528" s="250">
        <v>0</v>
      </c>
      <c r="D528" s="250">
        <v>337.47199999999998</v>
      </c>
      <c r="E528" s="250">
        <v>120.1824</v>
      </c>
      <c r="F528" s="250">
        <v>0</v>
      </c>
      <c r="G528" s="249">
        <v>295</v>
      </c>
      <c r="H528" s="250">
        <v>0</v>
      </c>
      <c r="I528" s="250">
        <v>397.5</v>
      </c>
      <c r="J528" s="250">
        <v>198</v>
      </c>
      <c r="K528" s="250">
        <v>0</v>
      </c>
      <c r="L528" s="249">
        <v>295</v>
      </c>
      <c r="M528" s="250">
        <v>387</v>
      </c>
      <c r="N528" s="250">
        <v>397.5</v>
      </c>
      <c r="O528" s="250">
        <v>198</v>
      </c>
      <c r="P528" s="250">
        <v>198</v>
      </c>
      <c r="Q528" s="249">
        <v>250</v>
      </c>
      <c r="R528" s="250">
        <v>0</v>
      </c>
      <c r="S528" s="250">
        <v>395</v>
      </c>
      <c r="T528" s="250">
        <v>198</v>
      </c>
      <c r="U528" s="250">
        <v>0</v>
      </c>
      <c r="V528" s="249">
        <v>707.29640000000006</v>
      </c>
      <c r="W528" s="249">
        <v>890.5</v>
      </c>
      <c r="X528" s="249">
        <v>1475.5</v>
      </c>
      <c r="Y528" s="251">
        <v>843</v>
      </c>
    </row>
    <row r="529" spans="1:25" x14ac:dyDescent="0.2">
      <c r="A529" s="248">
        <v>44338.833333333336</v>
      </c>
      <c r="B529" s="249">
        <v>244.87899999999999</v>
      </c>
      <c r="C529" s="250">
        <v>0</v>
      </c>
      <c r="D529" s="250">
        <v>319.904</v>
      </c>
      <c r="E529" s="250">
        <v>102.2688</v>
      </c>
      <c r="F529" s="250">
        <v>0</v>
      </c>
      <c r="G529" s="249">
        <v>295</v>
      </c>
      <c r="H529" s="250">
        <v>0</v>
      </c>
      <c r="I529" s="250">
        <v>397.5</v>
      </c>
      <c r="J529" s="250">
        <v>198</v>
      </c>
      <c r="K529" s="250">
        <v>0</v>
      </c>
      <c r="L529" s="249">
        <v>295</v>
      </c>
      <c r="M529" s="250">
        <v>387</v>
      </c>
      <c r="N529" s="250">
        <v>397.5</v>
      </c>
      <c r="O529" s="250">
        <v>198</v>
      </c>
      <c r="P529" s="250">
        <v>198</v>
      </c>
      <c r="Q529" s="249">
        <v>251</v>
      </c>
      <c r="R529" s="250">
        <v>0</v>
      </c>
      <c r="S529" s="250">
        <v>395</v>
      </c>
      <c r="T529" s="250">
        <v>198</v>
      </c>
      <c r="U529" s="250">
        <v>0</v>
      </c>
      <c r="V529" s="249">
        <v>667.05179999999996</v>
      </c>
      <c r="W529" s="249">
        <v>890.5</v>
      </c>
      <c r="X529" s="249">
        <v>1475.5</v>
      </c>
      <c r="Y529" s="251">
        <v>844</v>
      </c>
    </row>
    <row r="530" spans="1:25" x14ac:dyDescent="0.2">
      <c r="A530" s="248">
        <v>44338.875</v>
      </c>
      <c r="B530" s="249">
        <v>218.208</v>
      </c>
      <c r="C530" s="250">
        <v>0</v>
      </c>
      <c r="D530" s="250">
        <v>276</v>
      </c>
      <c r="E530" s="250">
        <v>83.587199999999996</v>
      </c>
      <c r="F530" s="250">
        <v>0</v>
      </c>
      <c r="G530" s="249">
        <v>295</v>
      </c>
      <c r="H530" s="250">
        <v>0</v>
      </c>
      <c r="I530" s="250">
        <v>397.5</v>
      </c>
      <c r="J530" s="250">
        <v>198</v>
      </c>
      <c r="K530" s="250">
        <v>0</v>
      </c>
      <c r="L530" s="249">
        <v>295</v>
      </c>
      <c r="M530" s="250">
        <v>387</v>
      </c>
      <c r="N530" s="250">
        <v>397.5</v>
      </c>
      <c r="O530" s="250">
        <v>198</v>
      </c>
      <c r="P530" s="250">
        <v>198</v>
      </c>
      <c r="Q530" s="249">
        <v>250</v>
      </c>
      <c r="R530" s="250">
        <v>0</v>
      </c>
      <c r="S530" s="250">
        <v>395</v>
      </c>
      <c r="T530" s="250">
        <v>198</v>
      </c>
      <c r="U530" s="250">
        <v>0</v>
      </c>
      <c r="V530" s="249">
        <v>577.79520000000002</v>
      </c>
      <c r="W530" s="249">
        <v>890.5</v>
      </c>
      <c r="X530" s="249">
        <v>1475.5</v>
      </c>
      <c r="Y530" s="251">
        <v>843</v>
      </c>
    </row>
    <row r="531" spans="1:25" x14ac:dyDescent="0.2">
      <c r="A531" s="248">
        <v>44338.916666666664</v>
      </c>
      <c r="B531" s="249">
        <v>218.79599999999999</v>
      </c>
      <c r="C531" s="250">
        <v>0</v>
      </c>
      <c r="D531" s="250">
        <v>275.61599999999999</v>
      </c>
      <c r="E531" s="250">
        <v>79.377600000000001</v>
      </c>
      <c r="F531" s="250">
        <v>0</v>
      </c>
      <c r="G531" s="249">
        <v>295</v>
      </c>
      <c r="H531" s="250">
        <v>0</v>
      </c>
      <c r="I531" s="250">
        <v>397.5</v>
      </c>
      <c r="J531" s="250">
        <v>198</v>
      </c>
      <c r="K531" s="250">
        <v>0</v>
      </c>
      <c r="L531" s="249">
        <v>295</v>
      </c>
      <c r="M531" s="250">
        <v>387</v>
      </c>
      <c r="N531" s="250">
        <v>397.5</v>
      </c>
      <c r="O531" s="250">
        <v>198</v>
      </c>
      <c r="P531" s="250">
        <v>198</v>
      </c>
      <c r="Q531" s="249">
        <v>250</v>
      </c>
      <c r="R531" s="250">
        <v>0</v>
      </c>
      <c r="S531" s="250">
        <v>395</v>
      </c>
      <c r="T531" s="250">
        <v>198</v>
      </c>
      <c r="U531" s="250">
        <v>0</v>
      </c>
      <c r="V531" s="249">
        <v>573.78959999999995</v>
      </c>
      <c r="W531" s="249">
        <v>890.5</v>
      </c>
      <c r="X531" s="249">
        <v>1475.5</v>
      </c>
      <c r="Y531" s="251">
        <v>843</v>
      </c>
    </row>
    <row r="532" spans="1:25" x14ac:dyDescent="0.2">
      <c r="A532" s="248">
        <v>44338.958333333336</v>
      </c>
      <c r="B532" s="249">
        <v>154.75299999999999</v>
      </c>
      <c r="C532" s="250">
        <v>0</v>
      </c>
      <c r="D532" s="250">
        <v>235.29599999999999</v>
      </c>
      <c r="E532" s="250">
        <v>75.868799999999993</v>
      </c>
      <c r="F532" s="250">
        <v>0</v>
      </c>
      <c r="G532" s="249">
        <v>295</v>
      </c>
      <c r="H532" s="250">
        <v>0</v>
      </c>
      <c r="I532" s="250">
        <v>397.5</v>
      </c>
      <c r="J532" s="250">
        <v>198</v>
      </c>
      <c r="K532" s="250">
        <v>0</v>
      </c>
      <c r="L532" s="249">
        <v>295</v>
      </c>
      <c r="M532" s="250">
        <v>387</v>
      </c>
      <c r="N532" s="250">
        <v>397.5</v>
      </c>
      <c r="O532" s="250">
        <v>198</v>
      </c>
      <c r="P532" s="250">
        <v>198</v>
      </c>
      <c r="Q532" s="249">
        <v>250</v>
      </c>
      <c r="R532" s="250">
        <v>0</v>
      </c>
      <c r="S532" s="250">
        <v>395</v>
      </c>
      <c r="T532" s="250">
        <v>198</v>
      </c>
      <c r="U532" s="250">
        <v>0</v>
      </c>
      <c r="V532" s="249">
        <v>465.91779999999994</v>
      </c>
      <c r="W532" s="249">
        <v>890.5</v>
      </c>
      <c r="X532" s="249">
        <v>1475.5</v>
      </c>
      <c r="Y532" s="251">
        <v>843</v>
      </c>
    </row>
    <row r="533" spans="1:25" x14ac:dyDescent="0.2">
      <c r="A533" s="248">
        <v>44339</v>
      </c>
      <c r="B533" s="249">
        <v>116.114</v>
      </c>
      <c r="C533" s="250">
        <v>0</v>
      </c>
      <c r="D533" s="250">
        <v>210.01599999999999</v>
      </c>
      <c r="E533" s="250">
        <v>75.513599999999997</v>
      </c>
      <c r="F533" s="250">
        <v>0</v>
      </c>
      <c r="G533" s="249">
        <v>295</v>
      </c>
      <c r="H533" s="250">
        <v>0</v>
      </c>
      <c r="I533" s="250">
        <v>366.5</v>
      </c>
      <c r="J533" s="250">
        <v>198</v>
      </c>
      <c r="K533" s="250">
        <v>0</v>
      </c>
      <c r="L533" s="249">
        <v>295</v>
      </c>
      <c r="M533" s="250">
        <v>387</v>
      </c>
      <c r="N533" s="250">
        <v>397.5</v>
      </c>
      <c r="O533" s="250">
        <v>198</v>
      </c>
      <c r="P533" s="250">
        <v>198</v>
      </c>
      <c r="Q533" s="249">
        <v>250</v>
      </c>
      <c r="R533" s="250">
        <v>0</v>
      </c>
      <c r="S533" s="250">
        <v>364.5</v>
      </c>
      <c r="T533" s="250">
        <v>198</v>
      </c>
      <c r="U533" s="250">
        <v>0</v>
      </c>
      <c r="V533" s="249">
        <v>401.64359999999999</v>
      </c>
      <c r="W533" s="249">
        <v>859.5</v>
      </c>
      <c r="X533" s="249">
        <v>1475.5</v>
      </c>
      <c r="Y533" s="251">
        <v>812.5</v>
      </c>
    </row>
    <row r="534" spans="1:25" x14ac:dyDescent="0.2">
      <c r="A534" s="248">
        <v>44339.041666666664</v>
      </c>
      <c r="B534" s="249">
        <v>70.963999999999999</v>
      </c>
      <c r="C534" s="250">
        <v>0</v>
      </c>
      <c r="D534" s="250">
        <v>205.12</v>
      </c>
      <c r="E534" s="250">
        <v>74.980800000000002</v>
      </c>
      <c r="F534" s="250">
        <v>0</v>
      </c>
      <c r="G534" s="249">
        <v>295</v>
      </c>
      <c r="H534" s="250">
        <v>0</v>
      </c>
      <c r="I534" s="250">
        <v>260.5</v>
      </c>
      <c r="J534" s="250">
        <v>198</v>
      </c>
      <c r="K534" s="250">
        <v>0</v>
      </c>
      <c r="L534" s="249">
        <v>295</v>
      </c>
      <c r="M534" s="250">
        <v>387</v>
      </c>
      <c r="N534" s="250">
        <v>397.5</v>
      </c>
      <c r="O534" s="250">
        <v>198</v>
      </c>
      <c r="P534" s="250">
        <v>198</v>
      </c>
      <c r="Q534" s="249">
        <v>250</v>
      </c>
      <c r="R534" s="250">
        <v>0</v>
      </c>
      <c r="S534" s="250">
        <v>260</v>
      </c>
      <c r="T534" s="250">
        <v>198</v>
      </c>
      <c r="U534" s="250">
        <v>0</v>
      </c>
      <c r="V534" s="249">
        <v>351.06479999999999</v>
      </c>
      <c r="W534" s="249">
        <v>753.5</v>
      </c>
      <c r="X534" s="249">
        <v>1475.5</v>
      </c>
      <c r="Y534" s="251">
        <v>708</v>
      </c>
    </row>
    <row r="535" spans="1:25" x14ac:dyDescent="0.2">
      <c r="A535" s="248">
        <v>44339.083333333336</v>
      </c>
      <c r="B535" s="249">
        <v>60.962000000000003</v>
      </c>
      <c r="C535" s="250">
        <v>0</v>
      </c>
      <c r="D535" s="250">
        <v>205.66399999999999</v>
      </c>
      <c r="E535" s="250">
        <v>75.196799999999996</v>
      </c>
      <c r="F535" s="250">
        <v>0</v>
      </c>
      <c r="G535" s="249">
        <v>295</v>
      </c>
      <c r="H535" s="250">
        <v>0</v>
      </c>
      <c r="I535" s="250">
        <v>273.5</v>
      </c>
      <c r="J535" s="250">
        <v>198</v>
      </c>
      <c r="K535" s="250">
        <v>0</v>
      </c>
      <c r="L535" s="249">
        <v>295</v>
      </c>
      <c r="M535" s="250">
        <v>387</v>
      </c>
      <c r="N535" s="250">
        <v>397.5</v>
      </c>
      <c r="O535" s="250">
        <v>198</v>
      </c>
      <c r="P535" s="250">
        <v>198</v>
      </c>
      <c r="Q535" s="249">
        <v>250</v>
      </c>
      <c r="R535" s="250">
        <v>0</v>
      </c>
      <c r="S535" s="250">
        <v>272.5</v>
      </c>
      <c r="T535" s="250">
        <v>198</v>
      </c>
      <c r="U535" s="250">
        <v>0</v>
      </c>
      <c r="V535" s="249">
        <v>341.82279999999997</v>
      </c>
      <c r="W535" s="249">
        <v>766.5</v>
      </c>
      <c r="X535" s="249">
        <v>1475.5</v>
      </c>
      <c r="Y535" s="251">
        <v>720.5</v>
      </c>
    </row>
    <row r="536" spans="1:25" x14ac:dyDescent="0.2">
      <c r="A536" s="248">
        <v>44339.125</v>
      </c>
      <c r="B536" s="249">
        <v>60.776000000000003</v>
      </c>
      <c r="C536" s="250">
        <v>0</v>
      </c>
      <c r="D536" s="250">
        <v>207.16800000000001</v>
      </c>
      <c r="E536" s="250">
        <v>75.148799999999994</v>
      </c>
      <c r="F536" s="250">
        <v>0</v>
      </c>
      <c r="G536" s="249">
        <v>295</v>
      </c>
      <c r="H536" s="250">
        <v>0</v>
      </c>
      <c r="I536" s="250">
        <v>283</v>
      </c>
      <c r="J536" s="250">
        <v>198</v>
      </c>
      <c r="K536" s="250">
        <v>0</v>
      </c>
      <c r="L536" s="249">
        <v>295</v>
      </c>
      <c r="M536" s="250">
        <v>387</v>
      </c>
      <c r="N536" s="250">
        <v>397.5</v>
      </c>
      <c r="O536" s="250">
        <v>198</v>
      </c>
      <c r="P536" s="250">
        <v>198</v>
      </c>
      <c r="Q536" s="249">
        <v>250</v>
      </c>
      <c r="R536" s="250">
        <v>0</v>
      </c>
      <c r="S536" s="250">
        <v>282</v>
      </c>
      <c r="T536" s="250">
        <v>198</v>
      </c>
      <c r="U536" s="250">
        <v>0</v>
      </c>
      <c r="V536" s="249">
        <v>343.09280000000001</v>
      </c>
      <c r="W536" s="249">
        <v>776</v>
      </c>
      <c r="X536" s="249">
        <v>1475.5</v>
      </c>
      <c r="Y536" s="251">
        <v>730</v>
      </c>
    </row>
    <row r="537" spans="1:25" x14ac:dyDescent="0.2">
      <c r="A537" s="248">
        <v>44339.166666666664</v>
      </c>
      <c r="B537" s="249">
        <v>60.052</v>
      </c>
      <c r="C537" s="250">
        <v>0</v>
      </c>
      <c r="D537" s="250">
        <v>204.83199999999999</v>
      </c>
      <c r="E537" s="250">
        <v>75.004800000000003</v>
      </c>
      <c r="F537" s="250">
        <v>0</v>
      </c>
      <c r="G537" s="249">
        <v>295</v>
      </c>
      <c r="H537" s="250">
        <v>0</v>
      </c>
      <c r="I537" s="250">
        <v>235.5</v>
      </c>
      <c r="J537" s="250">
        <v>198</v>
      </c>
      <c r="K537" s="250">
        <v>0</v>
      </c>
      <c r="L537" s="249">
        <v>295</v>
      </c>
      <c r="M537" s="250">
        <v>387</v>
      </c>
      <c r="N537" s="250">
        <v>397.5</v>
      </c>
      <c r="O537" s="250">
        <v>198</v>
      </c>
      <c r="P537" s="250">
        <v>198</v>
      </c>
      <c r="Q537" s="249">
        <v>250</v>
      </c>
      <c r="R537" s="250">
        <v>0</v>
      </c>
      <c r="S537" s="250">
        <v>235</v>
      </c>
      <c r="T537" s="250">
        <v>198</v>
      </c>
      <c r="U537" s="250">
        <v>0</v>
      </c>
      <c r="V537" s="249">
        <v>339.8888</v>
      </c>
      <c r="W537" s="249">
        <v>728.5</v>
      </c>
      <c r="X537" s="249">
        <v>1475.5</v>
      </c>
      <c r="Y537" s="251">
        <v>683</v>
      </c>
    </row>
    <row r="538" spans="1:25" x14ac:dyDescent="0.2">
      <c r="A538" s="248">
        <v>44339.208333333336</v>
      </c>
      <c r="B538" s="249">
        <v>59.973999999999997</v>
      </c>
      <c r="C538" s="250">
        <v>0</v>
      </c>
      <c r="D538" s="250">
        <v>204.864</v>
      </c>
      <c r="E538" s="250">
        <v>75.043199999999999</v>
      </c>
      <c r="F538" s="250">
        <v>0</v>
      </c>
      <c r="G538" s="249">
        <v>295</v>
      </c>
      <c r="H538" s="250">
        <v>0</v>
      </c>
      <c r="I538" s="250">
        <v>233.5</v>
      </c>
      <c r="J538" s="250">
        <v>198</v>
      </c>
      <c r="K538" s="250">
        <v>0</v>
      </c>
      <c r="L538" s="249">
        <v>295</v>
      </c>
      <c r="M538" s="250">
        <v>387</v>
      </c>
      <c r="N538" s="250">
        <v>397.5</v>
      </c>
      <c r="O538" s="250">
        <v>198</v>
      </c>
      <c r="P538" s="250">
        <v>198</v>
      </c>
      <c r="Q538" s="249">
        <v>250</v>
      </c>
      <c r="R538" s="250">
        <v>0</v>
      </c>
      <c r="S538" s="250">
        <v>233</v>
      </c>
      <c r="T538" s="250">
        <v>198</v>
      </c>
      <c r="U538" s="250">
        <v>0</v>
      </c>
      <c r="V538" s="249">
        <v>339.88120000000004</v>
      </c>
      <c r="W538" s="249">
        <v>726.5</v>
      </c>
      <c r="X538" s="249">
        <v>1475.5</v>
      </c>
      <c r="Y538" s="251">
        <v>681</v>
      </c>
    </row>
    <row r="539" spans="1:25" x14ac:dyDescent="0.2">
      <c r="A539" s="248">
        <v>44339.25</v>
      </c>
      <c r="B539" s="249">
        <v>60.005000000000003</v>
      </c>
      <c r="C539" s="250">
        <v>0</v>
      </c>
      <c r="D539" s="250">
        <v>204.73599999999999</v>
      </c>
      <c r="E539" s="250">
        <v>75.052800000000005</v>
      </c>
      <c r="F539" s="250">
        <v>0</v>
      </c>
      <c r="G539" s="249">
        <v>295</v>
      </c>
      <c r="H539" s="250">
        <v>0</v>
      </c>
      <c r="I539" s="250">
        <v>237</v>
      </c>
      <c r="J539" s="250">
        <v>198</v>
      </c>
      <c r="K539" s="250">
        <v>0</v>
      </c>
      <c r="L539" s="249">
        <v>295</v>
      </c>
      <c r="M539" s="250">
        <v>387</v>
      </c>
      <c r="N539" s="250">
        <v>397.5</v>
      </c>
      <c r="O539" s="250">
        <v>198</v>
      </c>
      <c r="P539" s="250">
        <v>198</v>
      </c>
      <c r="Q539" s="249">
        <v>250</v>
      </c>
      <c r="R539" s="250">
        <v>0</v>
      </c>
      <c r="S539" s="250">
        <v>237</v>
      </c>
      <c r="T539" s="250">
        <v>198</v>
      </c>
      <c r="U539" s="250">
        <v>0</v>
      </c>
      <c r="V539" s="249">
        <v>339.79379999999998</v>
      </c>
      <c r="W539" s="249">
        <v>730</v>
      </c>
      <c r="X539" s="249">
        <v>1475.5</v>
      </c>
      <c r="Y539" s="251">
        <v>685</v>
      </c>
    </row>
    <row r="540" spans="1:25" x14ac:dyDescent="0.2">
      <c r="A540" s="248">
        <v>44339.291666666664</v>
      </c>
      <c r="B540" s="249">
        <v>60.158000000000001</v>
      </c>
      <c r="C540" s="250">
        <v>0</v>
      </c>
      <c r="D540" s="250">
        <v>205.0915</v>
      </c>
      <c r="E540" s="250">
        <v>75.024000000000001</v>
      </c>
      <c r="F540" s="250">
        <v>0</v>
      </c>
      <c r="G540" s="249">
        <v>295</v>
      </c>
      <c r="H540" s="250">
        <v>0</v>
      </c>
      <c r="I540" s="250">
        <v>232.5</v>
      </c>
      <c r="J540" s="250">
        <v>198</v>
      </c>
      <c r="K540" s="250">
        <v>0</v>
      </c>
      <c r="L540" s="249">
        <v>295</v>
      </c>
      <c r="M540" s="250">
        <v>387</v>
      </c>
      <c r="N540" s="250">
        <v>397.5</v>
      </c>
      <c r="O540" s="250">
        <v>198</v>
      </c>
      <c r="P540" s="250">
        <v>198</v>
      </c>
      <c r="Q540" s="249">
        <v>250</v>
      </c>
      <c r="R540" s="250">
        <v>0</v>
      </c>
      <c r="S540" s="250">
        <v>232</v>
      </c>
      <c r="T540" s="250">
        <v>198</v>
      </c>
      <c r="U540" s="250">
        <v>0</v>
      </c>
      <c r="V540" s="249">
        <v>340.27350000000001</v>
      </c>
      <c r="W540" s="249">
        <v>725.5</v>
      </c>
      <c r="X540" s="249">
        <v>1475.5</v>
      </c>
      <c r="Y540" s="251">
        <v>680</v>
      </c>
    </row>
    <row r="541" spans="1:25" x14ac:dyDescent="0.2">
      <c r="A541" s="248">
        <v>44339.333333333336</v>
      </c>
      <c r="B541" s="249">
        <v>63.192999999999998</v>
      </c>
      <c r="C541" s="250">
        <v>0</v>
      </c>
      <c r="D541" s="250">
        <v>205.79949999999999</v>
      </c>
      <c r="E541" s="250">
        <v>75.004800000000003</v>
      </c>
      <c r="F541" s="250">
        <v>0</v>
      </c>
      <c r="G541" s="249">
        <v>295</v>
      </c>
      <c r="H541" s="250">
        <v>0</v>
      </c>
      <c r="I541" s="250">
        <v>354.5</v>
      </c>
      <c r="J541" s="250">
        <v>198</v>
      </c>
      <c r="K541" s="250">
        <v>0</v>
      </c>
      <c r="L541" s="249">
        <v>295</v>
      </c>
      <c r="M541" s="250">
        <v>387</v>
      </c>
      <c r="N541" s="250">
        <v>397.5</v>
      </c>
      <c r="O541" s="250">
        <v>198</v>
      </c>
      <c r="P541" s="250">
        <v>198</v>
      </c>
      <c r="Q541" s="249">
        <v>250</v>
      </c>
      <c r="R541" s="250">
        <v>0</v>
      </c>
      <c r="S541" s="250">
        <v>352.5</v>
      </c>
      <c r="T541" s="250">
        <v>198</v>
      </c>
      <c r="U541" s="250">
        <v>0</v>
      </c>
      <c r="V541" s="249">
        <v>343.9973</v>
      </c>
      <c r="W541" s="249">
        <v>847.5</v>
      </c>
      <c r="X541" s="249">
        <v>1475.5</v>
      </c>
      <c r="Y541" s="251">
        <v>800.5</v>
      </c>
    </row>
    <row r="542" spans="1:25" x14ac:dyDescent="0.2">
      <c r="A542" s="248">
        <v>44339.375</v>
      </c>
      <c r="B542" s="249">
        <v>60.487000000000002</v>
      </c>
      <c r="C542" s="250">
        <v>0</v>
      </c>
      <c r="D542" s="250">
        <v>204.47</v>
      </c>
      <c r="E542" s="250">
        <v>76.483199999999997</v>
      </c>
      <c r="F542" s="250">
        <v>0</v>
      </c>
      <c r="G542" s="249">
        <v>295</v>
      </c>
      <c r="H542" s="250">
        <v>0</v>
      </c>
      <c r="I542" s="250">
        <v>225.5</v>
      </c>
      <c r="J542" s="250">
        <v>198</v>
      </c>
      <c r="K542" s="250">
        <v>0</v>
      </c>
      <c r="L542" s="249">
        <v>295</v>
      </c>
      <c r="M542" s="250">
        <v>387</v>
      </c>
      <c r="N542" s="250">
        <v>397.5</v>
      </c>
      <c r="O542" s="250">
        <v>198</v>
      </c>
      <c r="P542" s="250">
        <v>198</v>
      </c>
      <c r="Q542" s="249">
        <v>250</v>
      </c>
      <c r="R542" s="250">
        <v>0</v>
      </c>
      <c r="S542" s="250">
        <v>225</v>
      </c>
      <c r="T542" s="250">
        <v>198</v>
      </c>
      <c r="U542" s="250">
        <v>0</v>
      </c>
      <c r="V542" s="249">
        <v>341.4402</v>
      </c>
      <c r="W542" s="249">
        <v>718.5</v>
      </c>
      <c r="X542" s="249">
        <v>1475.5</v>
      </c>
      <c r="Y542" s="251">
        <v>673</v>
      </c>
    </row>
    <row r="543" spans="1:25" x14ac:dyDescent="0.2">
      <c r="A543" s="248">
        <v>44339.416666666664</v>
      </c>
      <c r="B543" s="249">
        <v>82.774000000000001</v>
      </c>
      <c r="C543" s="250">
        <v>0</v>
      </c>
      <c r="D543" s="250">
        <v>209.5975</v>
      </c>
      <c r="E543" s="250">
        <v>75.547200000000004</v>
      </c>
      <c r="F543" s="250">
        <v>0</v>
      </c>
      <c r="G543" s="249">
        <v>295</v>
      </c>
      <c r="H543" s="250">
        <v>0</v>
      </c>
      <c r="I543" s="250">
        <v>344.5</v>
      </c>
      <c r="J543" s="250">
        <v>198</v>
      </c>
      <c r="K543" s="250">
        <v>0</v>
      </c>
      <c r="L543" s="249">
        <v>295</v>
      </c>
      <c r="M543" s="250">
        <v>387</v>
      </c>
      <c r="N543" s="250">
        <v>397.5</v>
      </c>
      <c r="O543" s="250">
        <v>198</v>
      </c>
      <c r="P543" s="250">
        <v>198</v>
      </c>
      <c r="Q543" s="249">
        <v>250</v>
      </c>
      <c r="R543" s="250">
        <v>0</v>
      </c>
      <c r="S543" s="250">
        <v>343</v>
      </c>
      <c r="T543" s="250">
        <v>198</v>
      </c>
      <c r="U543" s="250">
        <v>0</v>
      </c>
      <c r="V543" s="249">
        <v>367.91869999999994</v>
      </c>
      <c r="W543" s="249">
        <v>837.5</v>
      </c>
      <c r="X543" s="249">
        <v>1475.5</v>
      </c>
      <c r="Y543" s="251">
        <v>791</v>
      </c>
    </row>
    <row r="544" spans="1:25" x14ac:dyDescent="0.2">
      <c r="A544" s="248">
        <v>44339.458333333336</v>
      </c>
      <c r="B544" s="249">
        <v>93.772999999999996</v>
      </c>
      <c r="C544" s="250">
        <v>0</v>
      </c>
      <c r="D544" s="250">
        <v>244.65</v>
      </c>
      <c r="E544" s="250">
        <v>75.422399999999996</v>
      </c>
      <c r="F544" s="250">
        <v>0</v>
      </c>
      <c r="G544" s="249">
        <v>295</v>
      </c>
      <c r="H544" s="250">
        <v>0</v>
      </c>
      <c r="I544" s="250">
        <v>397.5</v>
      </c>
      <c r="J544" s="250">
        <v>198</v>
      </c>
      <c r="K544" s="250">
        <v>0</v>
      </c>
      <c r="L544" s="249">
        <v>295</v>
      </c>
      <c r="M544" s="250">
        <v>387</v>
      </c>
      <c r="N544" s="250">
        <v>397.5</v>
      </c>
      <c r="O544" s="250">
        <v>198</v>
      </c>
      <c r="P544" s="250">
        <v>198</v>
      </c>
      <c r="Q544" s="249">
        <v>250</v>
      </c>
      <c r="R544" s="250">
        <v>0</v>
      </c>
      <c r="S544" s="250">
        <v>254</v>
      </c>
      <c r="T544" s="250">
        <v>198</v>
      </c>
      <c r="U544" s="250">
        <v>0</v>
      </c>
      <c r="V544" s="249">
        <v>413.84539999999998</v>
      </c>
      <c r="W544" s="249">
        <v>890.5</v>
      </c>
      <c r="X544" s="249">
        <v>1475.5</v>
      </c>
      <c r="Y544" s="251">
        <v>702</v>
      </c>
    </row>
    <row r="545" spans="1:25" x14ac:dyDescent="0.2">
      <c r="A545" s="248">
        <v>44339.5</v>
      </c>
      <c r="B545" s="249">
        <v>98.340999999999994</v>
      </c>
      <c r="C545" s="250">
        <v>0</v>
      </c>
      <c r="D545" s="250">
        <v>250.1995</v>
      </c>
      <c r="E545" s="250">
        <v>81.096000000000004</v>
      </c>
      <c r="F545" s="250">
        <v>0</v>
      </c>
      <c r="G545" s="249">
        <v>295</v>
      </c>
      <c r="H545" s="250">
        <v>0</v>
      </c>
      <c r="I545" s="250">
        <v>397.5</v>
      </c>
      <c r="J545" s="250">
        <v>198</v>
      </c>
      <c r="K545" s="250">
        <v>0</v>
      </c>
      <c r="L545" s="249">
        <v>295</v>
      </c>
      <c r="M545" s="250">
        <v>387</v>
      </c>
      <c r="N545" s="250">
        <v>397.5</v>
      </c>
      <c r="O545" s="250">
        <v>198</v>
      </c>
      <c r="P545" s="250">
        <v>198</v>
      </c>
      <c r="Q545" s="249">
        <v>250</v>
      </c>
      <c r="R545" s="250">
        <v>0</v>
      </c>
      <c r="S545" s="250">
        <v>296</v>
      </c>
      <c r="T545" s="250">
        <v>198</v>
      </c>
      <c r="U545" s="250">
        <v>0</v>
      </c>
      <c r="V545" s="249">
        <v>429.63650000000001</v>
      </c>
      <c r="W545" s="249">
        <v>890.5</v>
      </c>
      <c r="X545" s="249">
        <v>1475.5</v>
      </c>
      <c r="Y545" s="251">
        <v>744</v>
      </c>
    </row>
    <row r="546" spans="1:25" x14ac:dyDescent="0.2">
      <c r="A546" s="248">
        <v>44339.541666666664</v>
      </c>
      <c r="B546" s="249">
        <v>160.114</v>
      </c>
      <c r="C546" s="250">
        <v>0</v>
      </c>
      <c r="D546" s="250">
        <v>276.0915</v>
      </c>
      <c r="E546" s="250">
        <v>90.278400000000005</v>
      </c>
      <c r="F546" s="250">
        <v>0</v>
      </c>
      <c r="G546" s="249">
        <v>295</v>
      </c>
      <c r="H546" s="250">
        <v>0</v>
      </c>
      <c r="I546" s="250">
        <v>397.5</v>
      </c>
      <c r="J546" s="250">
        <v>198</v>
      </c>
      <c r="K546" s="250">
        <v>0</v>
      </c>
      <c r="L546" s="249">
        <v>295</v>
      </c>
      <c r="M546" s="250">
        <v>387</v>
      </c>
      <c r="N546" s="250">
        <v>397.5</v>
      </c>
      <c r="O546" s="250">
        <v>198</v>
      </c>
      <c r="P546" s="250">
        <v>198</v>
      </c>
      <c r="Q546" s="249">
        <v>250</v>
      </c>
      <c r="R546" s="250">
        <v>0</v>
      </c>
      <c r="S546" s="250">
        <v>395</v>
      </c>
      <c r="T546" s="250">
        <v>198</v>
      </c>
      <c r="U546" s="250">
        <v>0</v>
      </c>
      <c r="V546" s="249">
        <v>526.48390000000006</v>
      </c>
      <c r="W546" s="249">
        <v>890.5</v>
      </c>
      <c r="X546" s="249">
        <v>1475.5</v>
      </c>
      <c r="Y546" s="251">
        <v>843</v>
      </c>
    </row>
    <row r="547" spans="1:25" x14ac:dyDescent="0.2">
      <c r="A547" s="248">
        <v>44339.583333333336</v>
      </c>
      <c r="B547" s="249">
        <v>241.012</v>
      </c>
      <c r="C547" s="250">
        <v>0</v>
      </c>
      <c r="D547" s="250">
        <v>315.05450000000002</v>
      </c>
      <c r="E547" s="250">
        <v>96.028800000000004</v>
      </c>
      <c r="F547" s="250">
        <v>0</v>
      </c>
      <c r="G547" s="249">
        <v>295</v>
      </c>
      <c r="H547" s="250">
        <v>0</v>
      </c>
      <c r="I547" s="250">
        <v>397.5</v>
      </c>
      <c r="J547" s="250">
        <v>198</v>
      </c>
      <c r="K547" s="250">
        <v>0</v>
      </c>
      <c r="L547" s="249">
        <v>295</v>
      </c>
      <c r="M547" s="250">
        <v>387</v>
      </c>
      <c r="N547" s="250">
        <v>397.5</v>
      </c>
      <c r="O547" s="250">
        <v>198</v>
      </c>
      <c r="P547" s="250">
        <v>198</v>
      </c>
      <c r="Q547" s="249">
        <v>258</v>
      </c>
      <c r="R547" s="250">
        <v>0</v>
      </c>
      <c r="S547" s="250">
        <v>395</v>
      </c>
      <c r="T547" s="250">
        <v>198</v>
      </c>
      <c r="U547" s="250">
        <v>0</v>
      </c>
      <c r="V547" s="249">
        <v>652.09530000000007</v>
      </c>
      <c r="W547" s="249">
        <v>890.5</v>
      </c>
      <c r="X547" s="249">
        <v>1475.5</v>
      </c>
      <c r="Y547" s="251">
        <v>851</v>
      </c>
    </row>
    <row r="548" spans="1:25" x14ac:dyDescent="0.2">
      <c r="A548" s="248">
        <v>44339.625</v>
      </c>
      <c r="B548" s="249">
        <v>278.98899999999998</v>
      </c>
      <c r="C548" s="250">
        <v>0</v>
      </c>
      <c r="D548" s="250">
        <v>347.45850000000002</v>
      </c>
      <c r="E548" s="250">
        <v>103.9632</v>
      </c>
      <c r="F548" s="250">
        <v>0</v>
      </c>
      <c r="G548" s="249">
        <v>296</v>
      </c>
      <c r="H548" s="250">
        <v>0</v>
      </c>
      <c r="I548" s="250">
        <v>397.5</v>
      </c>
      <c r="J548" s="250">
        <v>198</v>
      </c>
      <c r="K548" s="250">
        <v>0</v>
      </c>
      <c r="L548" s="249">
        <v>295</v>
      </c>
      <c r="M548" s="250">
        <v>387</v>
      </c>
      <c r="N548" s="250">
        <v>397.5</v>
      </c>
      <c r="O548" s="250">
        <v>198</v>
      </c>
      <c r="P548" s="250">
        <v>198</v>
      </c>
      <c r="Q548" s="249">
        <v>284</v>
      </c>
      <c r="R548" s="250">
        <v>0</v>
      </c>
      <c r="S548" s="250">
        <v>395</v>
      </c>
      <c r="T548" s="250">
        <v>198</v>
      </c>
      <c r="U548" s="250">
        <v>0</v>
      </c>
      <c r="V548" s="249">
        <v>730.41070000000002</v>
      </c>
      <c r="W548" s="249">
        <v>891.5</v>
      </c>
      <c r="X548" s="249">
        <v>1475.5</v>
      </c>
      <c r="Y548" s="251">
        <v>877</v>
      </c>
    </row>
    <row r="549" spans="1:25" x14ac:dyDescent="0.2">
      <c r="A549" s="248">
        <v>44339.666666666664</v>
      </c>
      <c r="B549" s="249">
        <v>281.66399999999999</v>
      </c>
      <c r="C549" s="250">
        <v>0</v>
      </c>
      <c r="D549" s="250">
        <v>358.63350000000003</v>
      </c>
      <c r="E549" s="250">
        <v>98.424000000000007</v>
      </c>
      <c r="F549" s="250">
        <v>0</v>
      </c>
      <c r="G549" s="249">
        <v>296</v>
      </c>
      <c r="H549" s="250">
        <v>0</v>
      </c>
      <c r="I549" s="250">
        <v>397.5</v>
      </c>
      <c r="J549" s="250">
        <v>198</v>
      </c>
      <c r="K549" s="250">
        <v>0</v>
      </c>
      <c r="L549" s="249">
        <v>295</v>
      </c>
      <c r="M549" s="250">
        <v>387</v>
      </c>
      <c r="N549" s="250">
        <v>397.5</v>
      </c>
      <c r="O549" s="250">
        <v>198</v>
      </c>
      <c r="P549" s="250">
        <v>198</v>
      </c>
      <c r="Q549" s="249">
        <v>294</v>
      </c>
      <c r="R549" s="250">
        <v>0</v>
      </c>
      <c r="S549" s="250">
        <v>395</v>
      </c>
      <c r="T549" s="250">
        <v>198</v>
      </c>
      <c r="U549" s="250">
        <v>0</v>
      </c>
      <c r="V549" s="249">
        <v>738.72149999999999</v>
      </c>
      <c r="W549" s="249">
        <v>891.5</v>
      </c>
      <c r="X549" s="249">
        <v>1475.5</v>
      </c>
      <c r="Y549" s="251">
        <v>887</v>
      </c>
    </row>
    <row r="550" spans="1:25" x14ac:dyDescent="0.2">
      <c r="A550" s="248">
        <v>44339.708333333336</v>
      </c>
      <c r="B550" s="249">
        <v>294.21499999999997</v>
      </c>
      <c r="C550" s="250">
        <v>0</v>
      </c>
      <c r="D550" s="250">
        <v>392.9085</v>
      </c>
      <c r="E550" s="250">
        <v>108.0288</v>
      </c>
      <c r="F550" s="250">
        <v>0</v>
      </c>
      <c r="G550" s="249">
        <v>296</v>
      </c>
      <c r="H550" s="250">
        <v>0</v>
      </c>
      <c r="I550" s="250">
        <v>397.5</v>
      </c>
      <c r="J550" s="250">
        <v>198</v>
      </c>
      <c r="K550" s="250">
        <v>0</v>
      </c>
      <c r="L550" s="249">
        <v>295</v>
      </c>
      <c r="M550" s="250">
        <v>387</v>
      </c>
      <c r="N550" s="250">
        <v>397.5</v>
      </c>
      <c r="O550" s="250">
        <v>198</v>
      </c>
      <c r="P550" s="250">
        <v>198</v>
      </c>
      <c r="Q550" s="249">
        <v>296</v>
      </c>
      <c r="R550" s="250">
        <v>0</v>
      </c>
      <c r="S550" s="250">
        <v>395.5</v>
      </c>
      <c r="T550" s="250">
        <v>198</v>
      </c>
      <c r="U550" s="250">
        <v>0</v>
      </c>
      <c r="V550" s="249">
        <v>795.15229999999997</v>
      </c>
      <c r="W550" s="249">
        <v>891.5</v>
      </c>
      <c r="X550" s="249">
        <v>1475.5</v>
      </c>
      <c r="Y550" s="251">
        <v>889.5</v>
      </c>
    </row>
    <row r="551" spans="1:25" x14ac:dyDescent="0.2">
      <c r="A551" s="248">
        <v>44339.75</v>
      </c>
      <c r="B551" s="249">
        <v>284.72899999999998</v>
      </c>
      <c r="C551" s="250">
        <v>0</v>
      </c>
      <c r="D551" s="250">
        <v>386.44900000000001</v>
      </c>
      <c r="E551" s="250">
        <v>122.8704</v>
      </c>
      <c r="F551" s="250">
        <v>0</v>
      </c>
      <c r="G551" s="249">
        <v>296</v>
      </c>
      <c r="H551" s="250">
        <v>0</v>
      </c>
      <c r="I551" s="250">
        <v>397.5</v>
      </c>
      <c r="J551" s="250">
        <v>198</v>
      </c>
      <c r="K551" s="250">
        <v>0</v>
      </c>
      <c r="L551" s="249">
        <v>295</v>
      </c>
      <c r="M551" s="250">
        <v>387</v>
      </c>
      <c r="N551" s="250">
        <v>397.5</v>
      </c>
      <c r="O551" s="250">
        <v>198</v>
      </c>
      <c r="P551" s="250">
        <v>198</v>
      </c>
      <c r="Q551" s="249">
        <v>296</v>
      </c>
      <c r="R551" s="250">
        <v>0</v>
      </c>
      <c r="S551" s="250">
        <v>395.5</v>
      </c>
      <c r="T551" s="250">
        <v>198</v>
      </c>
      <c r="U551" s="250">
        <v>0</v>
      </c>
      <c r="V551" s="249">
        <v>794.04840000000002</v>
      </c>
      <c r="W551" s="249">
        <v>891.5</v>
      </c>
      <c r="X551" s="249">
        <v>1475.5</v>
      </c>
      <c r="Y551" s="251">
        <v>889.5</v>
      </c>
    </row>
    <row r="552" spans="1:25" x14ac:dyDescent="0.2">
      <c r="A552" s="248">
        <v>44339.791666666664</v>
      </c>
      <c r="B552" s="249">
        <v>278.77199999999999</v>
      </c>
      <c r="C552" s="250">
        <v>0</v>
      </c>
      <c r="D552" s="250">
        <v>381.56200000000001</v>
      </c>
      <c r="E552" s="250">
        <v>135.28319999999999</v>
      </c>
      <c r="F552" s="250">
        <v>0</v>
      </c>
      <c r="G552" s="249">
        <v>296</v>
      </c>
      <c r="H552" s="250">
        <v>0</v>
      </c>
      <c r="I552" s="250">
        <v>397.5</v>
      </c>
      <c r="J552" s="250">
        <v>198</v>
      </c>
      <c r="K552" s="250">
        <v>0</v>
      </c>
      <c r="L552" s="249">
        <v>295</v>
      </c>
      <c r="M552" s="250">
        <v>387</v>
      </c>
      <c r="N552" s="250">
        <v>397.5</v>
      </c>
      <c r="O552" s="250">
        <v>198</v>
      </c>
      <c r="P552" s="250">
        <v>198</v>
      </c>
      <c r="Q552" s="249">
        <v>296</v>
      </c>
      <c r="R552" s="250">
        <v>0</v>
      </c>
      <c r="S552" s="250">
        <v>395</v>
      </c>
      <c r="T552" s="250">
        <v>198</v>
      </c>
      <c r="U552" s="250">
        <v>0</v>
      </c>
      <c r="V552" s="249">
        <v>795.61720000000003</v>
      </c>
      <c r="W552" s="249">
        <v>891.5</v>
      </c>
      <c r="X552" s="249">
        <v>1475.5</v>
      </c>
      <c r="Y552" s="251">
        <v>889</v>
      </c>
    </row>
    <row r="553" spans="1:25" x14ac:dyDescent="0.2">
      <c r="A553" s="248">
        <v>44339.833333333336</v>
      </c>
      <c r="B553" s="249">
        <v>284.04300000000001</v>
      </c>
      <c r="C553" s="250">
        <v>0</v>
      </c>
      <c r="D553" s="250">
        <v>381.17250000000001</v>
      </c>
      <c r="E553" s="250">
        <v>155.20320000000001</v>
      </c>
      <c r="F553" s="250">
        <v>0</v>
      </c>
      <c r="G553" s="249">
        <v>296</v>
      </c>
      <c r="H553" s="250">
        <v>0</v>
      </c>
      <c r="I553" s="250">
        <v>397.5</v>
      </c>
      <c r="J553" s="250">
        <v>198</v>
      </c>
      <c r="K553" s="250">
        <v>0</v>
      </c>
      <c r="L553" s="249">
        <v>295</v>
      </c>
      <c r="M553" s="250">
        <v>387</v>
      </c>
      <c r="N553" s="250">
        <v>397.5</v>
      </c>
      <c r="O553" s="250">
        <v>198</v>
      </c>
      <c r="P553" s="250">
        <v>198</v>
      </c>
      <c r="Q553" s="249">
        <v>296</v>
      </c>
      <c r="R553" s="250">
        <v>0</v>
      </c>
      <c r="S553" s="250">
        <v>395</v>
      </c>
      <c r="T553" s="250">
        <v>198</v>
      </c>
      <c r="U553" s="250">
        <v>0</v>
      </c>
      <c r="V553" s="249">
        <v>820.41870000000006</v>
      </c>
      <c r="W553" s="249">
        <v>891.5</v>
      </c>
      <c r="X553" s="249">
        <v>1475.5</v>
      </c>
      <c r="Y553" s="251">
        <v>889</v>
      </c>
    </row>
    <row r="554" spans="1:25" x14ac:dyDescent="0.2">
      <c r="A554" s="248">
        <v>44339.875</v>
      </c>
      <c r="B554" s="249">
        <v>294.589</v>
      </c>
      <c r="C554" s="250">
        <v>0</v>
      </c>
      <c r="D554" s="250">
        <v>389.25450000000001</v>
      </c>
      <c r="E554" s="250">
        <v>155.75040000000001</v>
      </c>
      <c r="F554" s="250">
        <v>0</v>
      </c>
      <c r="G554" s="249">
        <v>296</v>
      </c>
      <c r="H554" s="250">
        <v>0</v>
      </c>
      <c r="I554" s="250">
        <v>397.5</v>
      </c>
      <c r="J554" s="250">
        <v>198</v>
      </c>
      <c r="K554" s="250">
        <v>0</v>
      </c>
      <c r="L554" s="249">
        <v>295</v>
      </c>
      <c r="M554" s="250">
        <v>387</v>
      </c>
      <c r="N554" s="250">
        <v>397.5</v>
      </c>
      <c r="O554" s="250">
        <v>198</v>
      </c>
      <c r="P554" s="250">
        <v>198</v>
      </c>
      <c r="Q554" s="249">
        <v>296</v>
      </c>
      <c r="R554" s="250">
        <v>0</v>
      </c>
      <c r="S554" s="250">
        <v>395</v>
      </c>
      <c r="T554" s="250">
        <v>198</v>
      </c>
      <c r="U554" s="250">
        <v>0</v>
      </c>
      <c r="V554" s="249">
        <v>839.59389999999996</v>
      </c>
      <c r="W554" s="249">
        <v>891.5</v>
      </c>
      <c r="X554" s="249">
        <v>1475.5</v>
      </c>
      <c r="Y554" s="251">
        <v>889</v>
      </c>
    </row>
    <row r="555" spans="1:25" x14ac:dyDescent="0.2">
      <c r="A555" s="248">
        <v>44339.916666666664</v>
      </c>
      <c r="B555" s="249">
        <v>286.988</v>
      </c>
      <c r="C555" s="250">
        <v>0</v>
      </c>
      <c r="D555" s="250">
        <v>375.77499999999998</v>
      </c>
      <c r="E555" s="250">
        <v>143.06399999999999</v>
      </c>
      <c r="F555" s="250">
        <v>0</v>
      </c>
      <c r="G555" s="249">
        <v>296</v>
      </c>
      <c r="H555" s="250">
        <v>0</v>
      </c>
      <c r="I555" s="250">
        <v>397.5</v>
      </c>
      <c r="J555" s="250">
        <v>198</v>
      </c>
      <c r="K555" s="250">
        <v>0</v>
      </c>
      <c r="L555" s="249">
        <v>295</v>
      </c>
      <c r="M555" s="250">
        <v>387</v>
      </c>
      <c r="N555" s="250">
        <v>397.5</v>
      </c>
      <c r="O555" s="250">
        <v>198</v>
      </c>
      <c r="P555" s="250">
        <v>198</v>
      </c>
      <c r="Q555" s="249">
        <v>296</v>
      </c>
      <c r="R555" s="250">
        <v>0</v>
      </c>
      <c r="S555" s="250">
        <v>395</v>
      </c>
      <c r="T555" s="250">
        <v>198</v>
      </c>
      <c r="U555" s="250">
        <v>0</v>
      </c>
      <c r="V555" s="249">
        <v>805.82699999999988</v>
      </c>
      <c r="W555" s="249">
        <v>891.5</v>
      </c>
      <c r="X555" s="249">
        <v>1475.5</v>
      </c>
      <c r="Y555" s="251">
        <v>889</v>
      </c>
    </row>
    <row r="556" spans="1:25" x14ac:dyDescent="0.2">
      <c r="A556" s="248">
        <v>44339.958333333336</v>
      </c>
      <c r="B556" s="249">
        <v>266.49299999999999</v>
      </c>
      <c r="C556" s="250">
        <v>0</v>
      </c>
      <c r="D556" s="250">
        <v>340.05200000000002</v>
      </c>
      <c r="E556" s="250">
        <v>122.9376</v>
      </c>
      <c r="F556" s="250">
        <v>0</v>
      </c>
      <c r="G556" s="249">
        <v>296</v>
      </c>
      <c r="H556" s="250">
        <v>0</v>
      </c>
      <c r="I556" s="250">
        <v>397.5</v>
      </c>
      <c r="J556" s="250">
        <v>198</v>
      </c>
      <c r="K556" s="250">
        <v>0</v>
      </c>
      <c r="L556" s="249">
        <v>295</v>
      </c>
      <c r="M556" s="250">
        <v>387</v>
      </c>
      <c r="N556" s="250">
        <v>397.5</v>
      </c>
      <c r="O556" s="250">
        <v>198</v>
      </c>
      <c r="P556" s="250">
        <v>198</v>
      </c>
      <c r="Q556" s="249">
        <v>296</v>
      </c>
      <c r="R556" s="250">
        <v>0</v>
      </c>
      <c r="S556" s="250">
        <v>395</v>
      </c>
      <c r="T556" s="250">
        <v>198</v>
      </c>
      <c r="U556" s="250">
        <v>0</v>
      </c>
      <c r="V556" s="249">
        <v>729.48260000000005</v>
      </c>
      <c r="W556" s="249">
        <v>891.5</v>
      </c>
      <c r="X556" s="249">
        <v>1475.5</v>
      </c>
      <c r="Y556" s="251">
        <v>889</v>
      </c>
    </row>
    <row r="557" spans="1:25" x14ac:dyDescent="0.2">
      <c r="A557" s="248">
        <v>44340</v>
      </c>
      <c r="B557" s="249">
        <v>243.08099999999999</v>
      </c>
      <c r="C557" s="250">
        <v>0</v>
      </c>
      <c r="D557" s="250">
        <v>307.67250000000001</v>
      </c>
      <c r="E557" s="250">
        <v>88.497600000000006</v>
      </c>
      <c r="F557" s="250">
        <v>0</v>
      </c>
      <c r="G557" s="249">
        <v>296</v>
      </c>
      <c r="H557" s="250">
        <v>0</v>
      </c>
      <c r="I557" s="250">
        <v>397.5</v>
      </c>
      <c r="J557" s="250">
        <v>198</v>
      </c>
      <c r="K557" s="250">
        <v>0</v>
      </c>
      <c r="L557" s="249">
        <v>295</v>
      </c>
      <c r="M557" s="250">
        <v>387</v>
      </c>
      <c r="N557" s="250">
        <v>397.5</v>
      </c>
      <c r="O557" s="250">
        <v>198</v>
      </c>
      <c r="P557" s="250">
        <v>198</v>
      </c>
      <c r="Q557" s="249">
        <v>296</v>
      </c>
      <c r="R557" s="250">
        <v>0</v>
      </c>
      <c r="S557" s="250">
        <v>395</v>
      </c>
      <c r="T557" s="250">
        <v>198</v>
      </c>
      <c r="U557" s="250">
        <v>0</v>
      </c>
      <c r="V557" s="249">
        <v>639.25110000000006</v>
      </c>
      <c r="W557" s="249">
        <v>891.5</v>
      </c>
      <c r="X557" s="249">
        <v>1475.5</v>
      </c>
      <c r="Y557" s="251">
        <v>889</v>
      </c>
    </row>
    <row r="558" spans="1:25" x14ac:dyDescent="0.2">
      <c r="A558" s="248">
        <v>44340.041666666664</v>
      </c>
      <c r="B558" s="249">
        <v>271.17700000000002</v>
      </c>
      <c r="C558" s="250">
        <v>0</v>
      </c>
      <c r="D558" s="250">
        <v>308.3245</v>
      </c>
      <c r="E558" s="250">
        <v>86.371200000000002</v>
      </c>
      <c r="F558" s="250">
        <v>0</v>
      </c>
      <c r="G558" s="249">
        <v>296</v>
      </c>
      <c r="H558" s="250">
        <v>0</v>
      </c>
      <c r="I558" s="250">
        <v>397.5</v>
      </c>
      <c r="J558" s="250">
        <v>198</v>
      </c>
      <c r="K558" s="250">
        <v>0</v>
      </c>
      <c r="L558" s="249">
        <v>295</v>
      </c>
      <c r="M558" s="250">
        <v>387</v>
      </c>
      <c r="N558" s="250">
        <v>397.5</v>
      </c>
      <c r="O558" s="250">
        <v>198</v>
      </c>
      <c r="P558" s="250">
        <v>198</v>
      </c>
      <c r="Q558" s="249">
        <v>296</v>
      </c>
      <c r="R558" s="250">
        <v>0</v>
      </c>
      <c r="S558" s="250">
        <v>395</v>
      </c>
      <c r="T558" s="250">
        <v>198</v>
      </c>
      <c r="U558" s="250">
        <v>0</v>
      </c>
      <c r="V558" s="249">
        <v>665.87270000000012</v>
      </c>
      <c r="W558" s="249">
        <v>891.5</v>
      </c>
      <c r="X558" s="249">
        <v>1475.5</v>
      </c>
      <c r="Y558" s="251">
        <v>889</v>
      </c>
    </row>
    <row r="559" spans="1:25" x14ac:dyDescent="0.2">
      <c r="A559" s="248">
        <v>44340.083333333336</v>
      </c>
      <c r="B559" s="249">
        <v>181.21700000000001</v>
      </c>
      <c r="C559" s="250">
        <v>0</v>
      </c>
      <c r="D559" s="250">
        <v>257.09100000000001</v>
      </c>
      <c r="E559" s="250">
        <v>76.147199999999998</v>
      </c>
      <c r="F559" s="250">
        <v>0</v>
      </c>
      <c r="G559" s="249">
        <v>296</v>
      </c>
      <c r="H559" s="250">
        <v>0</v>
      </c>
      <c r="I559" s="250">
        <v>397.5</v>
      </c>
      <c r="J559" s="250">
        <v>198</v>
      </c>
      <c r="K559" s="250">
        <v>0</v>
      </c>
      <c r="L559" s="249">
        <v>295</v>
      </c>
      <c r="M559" s="250">
        <v>387</v>
      </c>
      <c r="N559" s="250">
        <v>397.5</v>
      </c>
      <c r="O559" s="250">
        <v>198</v>
      </c>
      <c r="P559" s="250">
        <v>198</v>
      </c>
      <c r="Q559" s="249">
        <v>296</v>
      </c>
      <c r="R559" s="250">
        <v>0</v>
      </c>
      <c r="S559" s="250">
        <v>395</v>
      </c>
      <c r="T559" s="250">
        <v>198</v>
      </c>
      <c r="U559" s="250">
        <v>0</v>
      </c>
      <c r="V559" s="249">
        <v>514.45519999999999</v>
      </c>
      <c r="W559" s="249">
        <v>891.5</v>
      </c>
      <c r="X559" s="249">
        <v>1475.5</v>
      </c>
      <c r="Y559" s="251">
        <v>889</v>
      </c>
    </row>
    <row r="560" spans="1:25" x14ac:dyDescent="0.2">
      <c r="A560" s="248">
        <v>44340.125</v>
      </c>
      <c r="B560" s="249">
        <v>79.290999999999997</v>
      </c>
      <c r="C560" s="250">
        <v>0</v>
      </c>
      <c r="D560" s="250">
        <v>216.25149999999999</v>
      </c>
      <c r="E560" s="250">
        <v>75.307199999999995</v>
      </c>
      <c r="F560" s="250">
        <v>0</v>
      </c>
      <c r="G560" s="249">
        <v>296</v>
      </c>
      <c r="H560" s="250">
        <v>0</v>
      </c>
      <c r="I560" s="250">
        <v>371</v>
      </c>
      <c r="J560" s="250">
        <v>198</v>
      </c>
      <c r="K560" s="250">
        <v>0</v>
      </c>
      <c r="L560" s="249">
        <v>295</v>
      </c>
      <c r="M560" s="250">
        <v>387</v>
      </c>
      <c r="N560" s="250">
        <v>397.5</v>
      </c>
      <c r="O560" s="250">
        <v>198</v>
      </c>
      <c r="P560" s="250">
        <v>198</v>
      </c>
      <c r="Q560" s="249">
        <v>296</v>
      </c>
      <c r="R560" s="250">
        <v>0</v>
      </c>
      <c r="S560" s="250">
        <v>369</v>
      </c>
      <c r="T560" s="250">
        <v>198</v>
      </c>
      <c r="U560" s="250">
        <v>0</v>
      </c>
      <c r="V560" s="249">
        <v>370.84969999999998</v>
      </c>
      <c r="W560" s="249">
        <v>865</v>
      </c>
      <c r="X560" s="249">
        <v>1475.5</v>
      </c>
      <c r="Y560" s="251">
        <v>863</v>
      </c>
    </row>
    <row r="561" spans="1:25" x14ac:dyDescent="0.2">
      <c r="A561" s="248">
        <v>44340.166666666664</v>
      </c>
      <c r="B561" s="249">
        <v>62.046999999999997</v>
      </c>
      <c r="C561" s="250">
        <v>0</v>
      </c>
      <c r="D561" s="250">
        <v>205.35650000000001</v>
      </c>
      <c r="E561" s="250">
        <v>75.124799999999993</v>
      </c>
      <c r="F561" s="250">
        <v>0</v>
      </c>
      <c r="G561" s="249">
        <v>296</v>
      </c>
      <c r="H561" s="250">
        <v>0</v>
      </c>
      <c r="I561" s="250">
        <v>283</v>
      </c>
      <c r="J561" s="250">
        <v>198</v>
      </c>
      <c r="K561" s="250">
        <v>0</v>
      </c>
      <c r="L561" s="249">
        <v>295</v>
      </c>
      <c r="M561" s="250">
        <v>387</v>
      </c>
      <c r="N561" s="250">
        <v>397.5</v>
      </c>
      <c r="O561" s="250">
        <v>198</v>
      </c>
      <c r="P561" s="250">
        <v>198</v>
      </c>
      <c r="Q561" s="249">
        <v>296</v>
      </c>
      <c r="R561" s="250">
        <v>0</v>
      </c>
      <c r="S561" s="250">
        <v>282</v>
      </c>
      <c r="T561" s="250">
        <v>198</v>
      </c>
      <c r="U561" s="250">
        <v>0</v>
      </c>
      <c r="V561" s="249">
        <v>342.5283</v>
      </c>
      <c r="W561" s="249">
        <v>777</v>
      </c>
      <c r="X561" s="249">
        <v>1475.5</v>
      </c>
      <c r="Y561" s="251">
        <v>776</v>
      </c>
    </row>
    <row r="562" spans="1:25" x14ac:dyDescent="0.2">
      <c r="A562" s="248">
        <v>44340.208333333336</v>
      </c>
      <c r="B562" s="249">
        <v>60.244999999999997</v>
      </c>
      <c r="C562" s="250">
        <v>0</v>
      </c>
      <c r="D562" s="250">
        <v>205.05199999999999</v>
      </c>
      <c r="E562" s="250">
        <v>75.182400000000001</v>
      </c>
      <c r="F562" s="250">
        <v>0</v>
      </c>
      <c r="G562" s="249">
        <v>296</v>
      </c>
      <c r="H562" s="250">
        <v>0</v>
      </c>
      <c r="I562" s="250">
        <v>274</v>
      </c>
      <c r="J562" s="250">
        <v>198</v>
      </c>
      <c r="K562" s="250">
        <v>0</v>
      </c>
      <c r="L562" s="249">
        <v>295</v>
      </c>
      <c r="M562" s="250">
        <v>387</v>
      </c>
      <c r="N562" s="250">
        <v>397.5</v>
      </c>
      <c r="O562" s="250">
        <v>198</v>
      </c>
      <c r="P562" s="250">
        <v>198</v>
      </c>
      <c r="Q562" s="249">
        <v>296</v>
      </c>
      <c r="R562" s="250">
        <v>0</v>
      </c>
      <c r="S562" s="250">
        <v>273</v>
      </c>
      <c r="T562" s="250">
        <v>198</v>
      </c>
      <c r="U562" s="250">
        <v>0</v>
      </c>
      <c r="V562" s="249">
        <v>340.47939999999994</v>
      </c>
      <c r="W562" s="249">
        <v>768</v>
      </c>
      <c r="X562" s="249">
        <v>1475.5</v>
      </c>
      <c r="Y562" s="251">
        <v>767</v>
      </c>
    </row>
    <row r="563" spans="1:25" x14ac:dyDescent="0.2">
      <c r="A563" s="248">
        <v>44340.25</v>
      </c>
      <c r="B563" s="249">
        <v>76.096999999999994</v>
      </c>
      <c r="C563" s="250">
        <v>0</v>
      </c>
      <c r="D563" s="250">
        <v>213.35550000000001</v>
      </c>
      <c r="E563" s="250">
        <v>75.2256</v>
      </c>
      <c r="F563" s="250">
        <v>0</v>
      </c>
      <c r="G563" s="249">
        <v>296</v>
      </c>
      <c r="H563" s="250">
        <v>0</v>
      </c>
      <c r="I563" s="250">
        <v>397.5</v>
      </c>
      <c r="J563" s="250">
        <v>198</v>
      </c>
      <c r="K563" s="250">
        <v>0</v>
      </c>
      <c r="L563" s="249">
        <v>295</v>
      </c>
      <c r="M563" s="250">
        <v>387</v>
      </c>
      <c r="N563" s="250">
        <v>397.5</v>
      </c>
      <c r="O563" s="250">
        <v>198</v>
      </c>
      <c r="P563" s="250">
        <v>198</v>
      </c>
      <c r="Q563" s="249">
        <v>296</v>
      </c>
      <c r="R563" s="250">
        <v>0</v>
      </c>
      <c r="S563" s="250">
        <v>395</v>
      </c>
      <c r="T563" s="250">
        <v>198</v>
      </c>
      <c r="U563" s="250">
        <v>0</v>
      </c>
      <c r="V563" s="249">
        <v>364.67809999999997</v>
      </c>
      <c r="W563" s="249">
        <v>891.5</v>
      </c>
      <c r="X563" s="249">
        <v>1475.5</v>
      </c>
      <c r="Y563" s="251">
        <v>889</v>
      </c>
    </row>
    <row r="564" spans="1:25" x14ac:dyDescent="0.2">
      <c r="A564" s="248">
        <v>44340.291666666664</v>
      </c>
      <c r="B564" s="249">
        <v>65.239999999999995</v>
      </c>
      <c r="C564" s="250">
        <v>0</v>
      </c>
      <c r="D564" s="250">
        <v>206.71950000000001</v>
      </c>
      <c r="E564" s="250">
        <v>75.144000000000005</v>
      </c>
      <c r="F564" s="250">
        <v>0</v>
      </c>
      <c r="G564" s="249">
        <v>295</v>
      </c>
      <c r="H564" s="250">
        <v>0</v>
      </c>
      <c r="I564" s="250">
        <v>347</v>
      </c>
      <c r="J564" s="250">
        <v>198</v>
      </c>
      <c r="K564" s="250">
        <v>0</v>
      </c>
      <c r="L564" s="249">
        <v>295</v>
      </c>
      <c r="M564" s="250">
        <v>387</v>
      </c>
      <c r="N564" s="250">
        <v>397.5</v>
      </c>
      <c r="O564" s="250">
        <v>198</v>
      </c>
      <c r="P564" s="250">
        <v>198</v>
      </c>
      <c r="Q564" s="249">
        <v>295</v>
      </c>
      <c r="R564" s="250">
        <v>0</v>
      </c>
      <c r="S564" s="250">
        <v>295</v>
      </c>
      <c r="T564" s="250">
        <v>198</v>
      </c>
      <c r="U564" s="250">
        <v>0</v>
      </c>
      <c r="V564" s="249">
        <v>347.1035</v>
      </c>
      <c r="W564" s="249">
        <v>840</v>
      </c>
      <c r="X564" s="249">
        <v>1475.5</v>
      </c>
      <c r="Y564" s="251">
        <v>788</v>
      </c>
    </row>
    <row r="565" spans="1:25" x14ac:dyDescent="0.2">
      <c r="A565" s="248">
        <v>44340.333333333336</v>
      </c>
      <c r="B565" s="249">
        <v>85.593999999999994</v>
      </c>
      <c r="C565" s="250">
        <v>0</v>
      </c>
      <c r="D565" s="250">
        <v>223.73249999999999</v>
      </c>
      <c r="E565" s="250">
        <v>75.134399999999999</v>
      </c>
      <c r="F565" s="250">
        <v>0</v>
      </c>
      <c r="G565" s="249">
        <v>295</v>
      </c>
      <c r="H565" s="250">
        <v>0</v>
      </c>
      <c r="I565" s="250">
        <v>394.5</v>
      </c>
      <c r="J565" s="250">
        <v>198</v>
      </c>
      <c r="K565" s="250">
        <v>0</v>
      </c>
      <c r="L565" s="249">
        <v>295</v>
      </c>
      <c r="M565" s="250">
        <v>387</v>
      </c>
      <c r="N565" s="250">
        <v>397.5</v>
      </c>
      <c r="O565" s="250">
        <v>198</v>
      </c>
      <c r="P565" s="250">
        <v>198</v>
      </c>
      <c r="Q565" s="249">
        <v>295</v>
      </c>
      <c r="R565" s="250">
        <v>0</v>
      </c>
      <c r="S565" s="250">
        <v>323</v>
      </c>
      <c r="T565" s="250">
        <v>198</v>
      </c>
      <c r="U565" s="250">
        <v>0</v>
      </c>
      <c r="V565" s="249">
        <v>384.46090000000004</v>
      </c>
      <c r="W565" s="249">
        <v>887.5</v>
      </c>
      <c r="X565" s="249">
        <v>1475.5</v>
      </c>
      <c r="Y565" s="251">
        <v>816</v>
      </c>
    </row>
    <row r="566" spans="1:25" x14ac:dyDescent="0.2">
      <c r="A566" s="248">
        <v>44340.375</v>
      </c>
      <c r="B566" s="249">
        <v>68.885999999999996</v>
      </c>
      <c r="C566" s="250">
        <v>0</v>
      </c>
      <c r="D566" s="250">
        <v>211.30099999999999</v>
      </c>
      <c r="E566" s="250">
        <v>75.211200000000005</v>
      </c>
      <c r="F566" s="250">
        <v>0</v>
      </c>
      <c r="G566" s="249">
        <v>295</v>
      </c>
      <c r="H566" s="250">
        <v>0</v>
      </c>
      <c r="I566" s="250">
        <v>395</v>
      </c>
      <c r="J566" s="250">
        <v>198</v>
      </c>
      <c r="K566" s="250">
        <v>0</v>
      </c>
      <c r="L566" s="249">
        <v>295</v>
      </c>
      <c r="M566" s="250">
        <v>387</v>
      </c>
      <c r="N566" s="250">
        <v>397.5</v>
      </c>
      <c r="O566" s="250">
        <v>198</v>
      </c>
      <c r="P566" s="250">
        <v>198</v>
      </c>
      <c r="Q566" s="249">
        <v>295</v>
      </c>
      <c r="R566" s="250">
        <v>0</v>
      </c>
      <c r="S566" s="250">
        <v>323.5</v>
      </c>
      <c r="T566" s="250">
        <v>198</v>
      </c>
      <c r="U566" s="250">
        <v>0</v>
      </c>
      <c r="V566" s="249">
        <v>355.39820000000003</v>
      </c>
      <c r="W566" s="249">
        <v>888</v>
      </c>
      <c r="X566" s="249">
        <v>1475.5</v>
      </c>
      <c r="Y566" s="251">
        <v>816.5</v>
      </c>
    </row>
    <row r="567" spans="1:25" x14ac:dyDescent="0.2">
      <c r="A567" s="248">
        <v>44340.416666666664</v>
      </c>
      <c r="B567" s="249">
        <v>118.66200000000001</v>
      </c>
      <c r="C567" s="250">
        <v>0</v>
      </c>
      <c r="D567" s="250">
        <v>238.31899999999999</v>
      </c>
      <c r="E567" s="250">
        <v>79.603200000000001</v>
      </c>
      <c r="F567" s="250">
        <v>0</v>
      </c>
      <c r="G567" s="249">
        <v>295</v>
      </c>
      <c r="H567" s="250">
        <v>0</v>
      </c>
      <c r="I567" s="250">
        <v>397.5</v>
      </c>
      <c r="J567" s="250">
        <v>198</v>
      </c>
      <c r="K567" s="250">
        <v>0</v>
      </c>
      <c r="L567" s="249">
        <v>295</v>
      </c>
      <c r="M567" s="250">
        <v>387</v>
      </c>
      <c r="N567" s="250">
        <v>397.5</v>
      </c>
      <c r="O567" s="250">
        <v>198</v>
      </c>
      <c r="P567" s="250">
        <v>198</v>
      </c>
      <c r="Q567" s="249">
        <v>295</v>
      </c>
      <c r="R567" s="250">
        <v>0</v>
      </c>
      <c r="S567" s="250">
        <v>325</v>
      </c>
      <c r="T567" s="250">
        <v>198</v>
      </c>
      <c r="U567" s="250">
        <v>0</v>
      </c>
      <c r="V567" s="249">
        <v>436.58420000000001</v>
      </c>
      <c r="W567" s="249">
        <v>890.5</v>
      </c>
      <c r="X567" s="249">
        <v>1475.5</v>
      </c>
      <c r="Y567" s="251">
        <v>818</v>
      </c>
    </row>
    <row r="568" spans="1:25" x14ac:dyDescent="0.2">
      <c r="A568" s="248">
        <v>44340.458333333336</v>
      </c>
      <c r="B568" s="249">
        <v>224.91499999999999</v>
      </c>
      <c r="C568" s="250">
        <v>0</v>
      </c>
      <c r="D568" s="250">
        <v>252.458</v>
      </c>
      <c r="E568" s="250">
        <v>115.9872</v>
      </c>
      <c r="F568" s="250">
        <v>0</v>
      </c>
      <c r="G568" s="249">
        <v>295</v>
      </c>
      <c r="H568" s="250">
        <v>0</v>
      </c>
      <c r="I568" s="250">
        <v>397.5</v>
      </c>
      <c r="J568" s="250">
        <v>198</v>
      </c>
      <c r="K568" s="250">
        <v>0</v>
      </c>
      <c r="L568" s="249">
        <v>295</v>
      </c>
      <c r="M568" s="250">
        <v>387</v>
      </c>
      <c r="N568" s="250">
        <v>397.5</v>
      </c>
      <c r="O568" s="250">
        <v>198</v>
      </c>
      <c r="P568" s="250">
        <v>198</v>
      </c>
      <c r="Q568" s="249">
        <v>295</v>
      </c>
      <c r="R568" s="250">
        <v>0</v>
      </c>
      <c r="S568" s="250">
        <v>325</v>
      </c>
      <c r="T568" s="250">
        <v>198</v>
      </c>
      <c r="U568" s="250">
        <v>0</v>
      </c>
      <c r="V568" s="249">
        <v>593.36019999999996</v>
      </c>
      <c r="W568" s="249">
        <v>890.5</v>
      </c>
      <c r="X568" s="249">
        <v>1475.5</v>
      </c>
      <c r="Y568" s="251">
        <v>818</v>
      </c>
    </row>
    <row r="569" spans="1:25" x14ac:dyDescent="0.2">
      <c r="A569" s="248">
        <v>44340.5</v>
      </c>
      <c r="B569" s="249">
        <v>291.94499999999999</v>
      </c>
      <c r="C569" s="250">
        <v>0</v>
      </c>
      <c r="D569" s="250">
        <v>300.74599999999998</v>
      </c>
      <c r="E569" s="250">
        <v>116.46720000000001</v>
      </c>
      <c r="F569" s="250">
        <v>0</v>
      </c>
      <c r="G569" s="249">
        <v>296</v>
      </c>
      <c r="H569" s="250">
        <v>0</v>
      </c>
      <c r="I569" s="250">
        <v>354.5</v>
      </c>
      <c r="J569" s="250">
        <v>198</v>
      </c>
      <c r="K569" s="250">
        <v>0</v>
      </c>
      <c r="L569" s="249">
        <v>295</v>
      </c>
      <c r="M569" s="250">
        <v>387</v>
      </c>
      <c r="N569" s="250">
        <v>354</v>
      </c>
      <c r="O569" s="250">
        <v>198</v>
      </c>
      <c r="P569" s="250">
        <v>198</v>
      </c>
      <c r="Q569" s="249">
        <v>296</v>
      </c>
      <c r="R569" s="250">
        <v>0</v>
      </c>
      <c r="S569" s="250">
        <v>325.5</v>
      </c>
      <c r="T569" s="250">
        <v>198</v>
      </c>
      <c r="U569" s="250">
        <v>0</v>
      </c>
      <c r="V569" s="249">
        <v>709.15820000000008</v>
      </c>
      <c r="W569" s="249">
        <v>848.5</v>
      </c>
      <c r="X569" s="249">
        <v>1432</v>
      </c>
      <c r="Y569" s="251">
        <v>819.5</v>
      </c>
    </row>
    <row r="570" spans="1:25" x14ac:dyDescent="0.2">
      <c r="A570" s="248">
        <v>44340.541666666664</v>
      </c>
      <c r="B570" s="249">
        <v>292.90499999999997</v>
      </c>
      <c r="C570" s="250">
        <v>0</v>
      </c>
      <c r="D570" s="250">
        <v>350.78300000000002</v>
      </c>
      <c r="E570" s="250">
        <v>116.53440000000001</v>
      </c>
      <c r="F570" s="250">
        <v>0</v>
      </c>
      <c r="G570" s="249">
        <v>295</v>
      </c>
      <c r="H570" s="250">
        <v>0</v>
      </c>
      <c r="I570" s="250">
        <v>385.5</v>
      </c>
      <c r="J570" s="250">
        <v>198</v>
      </c>
      <c r="K570" s="250">
        <v>0</v>
      </c>
      <c r="L570" s="249">
        <v>295</v>
      </c>
      <c r="M570" s="250">
        <v>387</v>
      </c>
      <c r="N570" s="250">
        <v>385.5</v>
      </c>
      <c r="O570" s="250">
        <v>198</v>
      </c>
      <c r="P570" s="250">
        <v>198</v>
      </c>
      <c r="Q570" s="249">
        <v>295</v>
      </c>
      <c r="R570" s="250">
        <v>0</v>
      </c>
      <c r="S570" s="250">
        <v>385.5</v>
      </c>
      <c r="T570" s="250">
        <v>198</v>
      </c>
      <c r="U570" s="250">
        <v>0</v>
      </c>
      <c r="V570" s="249">
        <v>760.22239999999999</v>
      </c>
      <c r="W570" s="249">
        <v>878.5</v>
      </c>
      <c r="X570" s="249">
        <v>1463.5</v>
      </c>
      <c r="Y570" s="251">
        <v>878.5</v>
      </c>
    </row>
    <row r="571" spans="1:25" x14ac:dyDescent="0.2">
      <c r="A571" s="248">
        <v>44340.583333333336</v>
      </c>
      <c r="B571" s="249">
        <v>286.654</v>
      </c>
      <c r="C571" s="250">
        <v>0</v>
      </c>
      <c r="D571" s="250">
        <v>390.31299999999999</v>
      </c>
      <c r="E571" s="250">
        <v>123.44159999999999</v>
      </c>
      <c r="F571" s="250">
        <v>0</v>
      </c>
      <c r="G571" s="249">
        <v>296</v>
      </c>
      <c r="H571" s="250">
        <v>0</v>
      </c>
      <c r="I571" s="250">
        <v>395.5</v>
      </c>
      <c r="J571" s="250">
        <v>198</v>
      </c>
      <c r="K571" s="250">
        <v>0</v>
      </c>
      <c r="L571" s="249">
        <v>295</v>
      </c>
      <c r="M571" s="250">
        <v>387</v>
      </c>
      <c r="N571" s="250">
        <v>395</v>
      </c>
      <c r="O571" s="250">
        <v>198</v>
      </c>
      <c r="P571" s="250">
        <v>198</v>
      </c>
      <c r="Q571" s="249">
        <v>296</v>
      </c>
      <c r="R571" s="250">
        <v>0</v>
      </c>
      <c r="S571" s="250">
        <v>395.5</v>
      </c>
      <c r="T571" s="250">
        <v>198</v>
      </c>
      <c r="U571" s="250">
        <v>0</v>
      </c>
      <c r="V571" s="249">
        <v>800.40859999999998</v>
      </c>
      <c r="W571" s="249">
        <v>889.5</v>
      </c>
      <c r="X571" s="249">
        <v>1473</v>
      </c>
      <c r="Y571" s="251">
        <v>889.5</v>
      </c>
    </row>
    <row r="572" spans="1:25" x14ac:dyDescent="0.2">
      <c r="A572" s="248">
        <v>44340.625</v>
      </c>
      <c r="B572" s="249">
        <v>289.73099999999999</v>
      </c>
      <c r="C572" s="250">
        <v>0</v>
      </c>
      <c r="D572" s="250">
        <v>375.81</v>
      </c>
      <c r="E572" s="250">
        <v>118.0128</v>
      </c>
      <c r="F572" s="250">
        <v>0</v>
      </c>
      <c r="G572" s="249">
        <v>296</v>
      </c>
      <c r="H572" s="250">
        <v>0</v>
      </c>
      <c r="I572" s="250">
        <v>395</v>
      </c>
      <c r="J572" s="250">
        <v>198</v>
      </c>
      <c r="K572" s="250">
        <v>0</v>
      </c>
      <c r="L572" s="249">
        <v>295</v>
      </c>
      <c r="M572" s="250">
        <v>387</v>
      </c>
      <c r="N572" s="250">
        <v>395</v>
      </c>
      <c r="O572" s="250">
        <v>198</v>
      </c>
      <c r="P572" s="250">
        <v>198</v>
      </c>
      <c r="Q572" s="249">
        <v>296</v>
      </c>
      <c r="R572" s="250">
        <v>0</v>
      </c>
      <c r="S572" s="250">
        <v>395</v>
      </c>
      <c r="T572" s="250">
        <v>198</v>
      </c>
      <c r="U572" s="250">
        <v>0</v>
      </c>
      <c r="V572" s="249">
        <v>783.55379999999991</v>
      </c>
      <c r="W572" s="249">
        <v>889</v>
      </c>
      <c r="X572" s="249">
        <v>1473</v>
      </c>
      <c r="Y572" s="251">
        <v>889</v>
      </c>
    </row>
    <row r="573" spans="1:25" x14ac:dyDescent="0.2">
      <c r="A573" s="248">
        <v>44340.666666666664</v>
      </c>
      <c r="B573" s="249">
        <v>293.56799999999998</v>
      </c>
      <c r="C573" s="250">
        <v>0</v>
      </c>
      <c r="D573" s="250">
        <v>362.15300000000002</v>
      </c>
      <c r="E573" s="250">
        <v>134.28960000000001</v>
      </c>
      <c r="F573" s="250">
        <v>0</v>
      </c>
      <c r="G573" s="249">
        <v>296</v>
      </c>
      <c r="H573" s="250">
        <v>0</v>
      </c>
      <c r="I573" s="250">
        <v>395</v>
      </c>
      <c r="J573" s="250">
        <v>198</v>
      </c>
      <c r="K573" s="250">
        <v>0</v>
      </c>
      <c r="L573" s="249">
        <v>295</v>
      </c>
      <c r="M573" s="250">
        <v>387</v>
      </c>
      <c r="N573" s="250">
        <v>395</v>
      </c>
      <c r="O573" s="250">
        <v>198</v>
      </c>
      <c r="P573" s="250">
        <v>198</v>
      </c>
      <c r="Q573" s="249">
        <v>296</v>
      </c>
      <c r="R573" s="250">
        <v>0</v>
      </c>
      <c r="S573" s="250">
        <v>395</v>
      </c>
      <c r="T573" s="250">
        <v>198</v>
      </c>
      <c r="U573" s="250">
        <v>0</v>
      </c>
      <c r="V573" s="249">
        <v>790.01060000000007</v>
      </c>
      <c r="W573" s="249">
        <v>889</v>
      </c>
      <c r="X573" s="249">
        <v>1473</v>
      </c>
      <c r="Y573" s="251">
        <v>889</v>
      </c>
    </row>
    <row r="574" spans="1:25" x14ac:dyDescent="0.2">
      <c r="A574" s="248">
        <v>44340.708333333336</v>
      </c>
      <c r="B574" s="249">
        <v>294.74900000000002</v>
      </c>
      <c r="C574" s="250">
        <v>0</v>
      </c>
      <c r="D574" s="250">
        <v>339.03100000000001</v>
      </c>
      <c r="E574" s="250">
        <v>158.6208</v>
      </c>
      <c r="F574" s="250">
        <v>0</v>
      </c>
      <c r="G574" s="249">
        <v>296</v>
      </c>
      <c r="H574" s="250">
        <v>0</v>
      </c>
      <c r="I574" s="250">
        <v>395</v>
      </c>
      <c r="J574" s="250">
        <v>198</v>
      </c>
      <c r="K574" s="250">
        <v>0</v>
      </c>
      <c r="L574" s="249">
        <v>295</v>
      </c>
      <c r="M574" s="250">
        <v>387</v>
      </c>
      <c r="N574" s="250">
        <v>395</v>
      </c>
      <c r="O574" s="250">
        <v>198</v>
      </c>
      <c r="P574" s="250">
        <v>198</v>
      </c>
      <c r="Q574" s="249">
        <v>296</v>
      </c>
      <c r="R574" s="250">
        <v>0</v>
      </c>
      <c r="S574" s="250">
        <v>395</v>
      </c>
      <c r="T574" s="250">
        <v>198</v>
      </c>
      <c r="U574" s="250">
        <v>0</v>
      </c>
      <c r="V574" s="249">
        <v>792.4008</v>
      </c>
      <c r="W574" s="249">
        <v>889</v>
      </c>
      <c r="X574" s="249">
        <v>1473</v>
      </c>
      <c r="Y574" s="251">
        <v>889</v>
      </c>
    </row>
    <row r="575" spans="1:25" x14ac:dyDescent="0.2">
      <c r="A575" s="248">
        <v>44340.75</v>
      </c>
      <c r="B575" s="249">
        <v>291.40300000000002</v>
      </c>
      <c r="C575" s="250">
        <v>0</v>
      </c>
      <c r="D575" s="250">
        <v>325.54199999999997</v>
      </c>
      <c r="E575" s="250">
        <v>167.9136</v>
      </c>
      <c r="F575" s="250">
        <v>0</v>
      </c>
      <c r="G575" s="249">
        <v>296</v>
      </c>
      <c r="H575" s="250">
        <v>0</v>
      </c>
      <c r="I575" s="250">
        <v>395</v>
      </c>
      <c r="J575" s="250">
        <v>198</v>
      </c>
      <c r="K575" s="250">
        <v>0</v>
      </c>
      <c r="L575" s="249">
        <v>295</v>
      </c>
      <c r="M575" s="250">
        <v>387</v>
      </c>
      <c r="N575" s="250">
        <v>395</v>
      </c>
      <c r="O575" s="250">
        <v>198</v>
      </c>
      <c r="P575" s="250">
        <v>198</v>
      </c>
      <c r="Q575" s="249">
        <v>296</v>
      </c>
      <c r="R575" s="250">
        <v>0</v>
      </c>
      <c r="S575" s="250">
        <v>395</v>
      </c>
      <c r="T575" s="250">
        <v>198</v>
      </c>
      <c r="U575" s="250">
        <v>0</v>
      </c>
      <c r="V575" s="249">
        <v>784.85859999999991</v>
      </c>
      <c r="W575" s="249">
        <v>889</v>
      </c>
      <c r="X575" s="249">
        <v>1473</v>
      </c>
      <c r="Y575" s="251">
        <v>889</v>
      </c>
    </row>
    <row r="576" spans="1:25" x14ac:dyDescent="0.2">
      <c r="A576" s="248">
        <v>44340.791666666664</v>
      </c>
      <c r="B576" s="249">
        <v>294.04500000000002</v>
      </c>
      <c r="C576" s="250">
        <v>0</v>
      </c>
      <c r="D576" s="250">
        <v>358.04899999999998</v>
      </c>
      <c r="E576" s="250">
        <v>179.24639999999999</v>
      </c>
      <c r="F576" s="250">
        <v>0</v>
      </c>
      <c r="G576" s="249">
        <v>296</v>
      </c>
      <c r="H576" s="250">
        <v>0</v>
      </c>
      <c r="I576" s="250">
        <v>395</v>
      </c>
      <c r="J576" s="250">
        <v>198</v>
      </c>
      <c r="K576" s="250">
        <v>0</v>
      </c>
      <c r="L576" s="249">
        <v>295</v>
      </c>
      <c r="M576" s="250">
        <v>387</v>
      </c>
      <c r="N576" s="250">
        <v>395</v>
      </c>
      <c r="O576" s="250">
        <v>198</v>
      </c>
      <c r="P576" s="250">
        <v>198</v>
      </c>
      <c r="Q576" s="249">
        <v>296</v>
      </c>
      <c r="R576" s="250">
        <v>0</v>
      </c>
      <c r="S576" s="250">
        <v>395</v>
      </c>
      <c r="T576" s="250">
        <v>198</v>
      </c>
      <c r="U576" s="250">
        <v>0</v>
      </c>
      <c r="V576" s="249">
        <v>831.34040000000005</v>
      </c>
      <c r="W576" s="249">
        <v>889</v>
      </c>
      <c r="X576" s="249">
        <v>1473</v>
      </c>
      <c r="Y576" s="251">
        <v>889</v>
      </c>
    </row>
    <row r="577" spans="1:25" x14ac:dyDescent="0.2">
      <c r="A577" s="248">
        <v>44340.833333333336</v>
      </c>
      <c r="B577" s="249">
        <v>276.32799999999997</v>
      </c>
      <c r="C577" s="250">
        <v>0</v>
      </c>
      <c r="D577" s="250">
        <v>356.01499999999999</v>
      </c>
      <c r="E577" s="250">
        <v>167.0112</v>
      </c>
      <c r="F577" s="250">
        <v>0</v>
      </c>
      <c r="G577" s="249">
        <v>295</v>
      </c>
      <c r="H577" s="250">
        <v>0</v>
      </c>
      <c r="I577" s="250">
        <v>395</v>
      </c>
      <c r="J577" s="250">
        <v>198</v>
      </c>
      <c r="K577" s="250">
        <v>0</v>
      </c>
      <c r="L577" s="249">
        <v>295</v>
      </c>
      <c r="M577" s="250">
        <v>387</v>
      </c>
      <c r="N577" s="250">
        <v>395</v>
      </c>
      <c r="O577" s="250">
        <v>198</v>
      </c>
      <c r="P577" s="250">
        <v>198</v>
      </c>
      <c r="Q577" s="249">
        <v>295</v>
      </c>
      <c r="R577" s="250">
        <v>0</v>
      </c>
      <c r="S577" s="250">
        <v>395</v>
      </c>
      <c r="T577" s="250">
        <v>198</v>
      </c>
      <c r="U577" s="250">
        <v>0</v>
      </c>
      <c r="V577" s="249">
        <v>799.35419999999999</v>
      </c>
      <c r="W577" s="249">
        <v>888</v>
      </c>
      <c r="X577" s="249">
        <v>1473</v>
      </c>
      <c r="Y577" s="251">
        <v>888</v>
      </c>
    </row>
    <row r="578" spans="1:25" x14ac:dyDescent="0.2">
      <c r="A578" s="248">
        <v>44340.875</v>
      </c>
      <c r="B578" s="249">
        <v>288.41199999999998</v>
      </c>
      <c r="C578" s="250">
        <v>0</v>
      </c>
      <c r="D578" s="250">
        <v>343.94799999999998</v>
      </c>
      <c r="E578" s="250">
        <v>166.83359999999999</v>
      </c>
      <c r="F578" s="250">
        <v>0</v>
      </c>
      <c r="G578" s="249">
        <v>296</v>
      </c>
      <c r="H578" s="250">
        <v>0</v>
      </c>
      <c r="I578" s="250">
        <v>395</v>
      </c>
      <c r="J578" s="250">
        <v>198</v>
      </c>
      <c r="K578" s="250">
        <v>0</v>
      </c>
      <c r="L578" s="249">
        <v>295</v>
      </c>
      <c r="M578" s="250">
        <v>387</v>
      </c>
      <c r="N578" s="250">
        <v>395</v>
      </c>
      <c r="O578" s="250">
        <v>198</v>
      </c>
      <c r="P578" s="250">
        <v>198</v>
      </c>
      <c r="Q578" s="249">
        <v>296</v>
      </c>
      <c r="R578" s="250">
        <v>0</v>
      </c>
      <c r="S578" s="250">
        <v>395</v>
      </c>
      <c r="T578" s="250">
        <v>198</v>
      </c>
      <c r="U578" s="250">
        <v>0</v>
      </c>
      <c r="V578" s="249">
        <v>799.19359999999983</v>
      </c>
      <c r="W578" s="249">
        <v>889</v>
      </c>
      <c r="X578" s="249">
        <v>1473</v>
      </c>
      <c r="Y578" s="251">
        <v>889</v>
      </c>
    </row>
    <row r="579" spans="1:25" x14ac:dyDescent="0.2">
      <c r="A579" s="248">
        <v>44340.916666666664</v>
      </c>
      <c r="B579" s="249">
        <v>288.43799999999999</v>
      </c>
      <c r="C579" s="250">
        <v>0</v>
      </c>
      <c r="D579" s="250">
        <v>315.46699999999998</v>
      </c>
      <c r="E579" s="250">
        <v>146.99039999999999</v>
      </c>
      <c r="F579" s="250">
        <v>0</v>
      </c>
      <c r="G579" s="249">
        <v>296</v>
      </c>
      <c r="H579" s="250">
        <v>0</v>
      </c>
      <c r="I579" s="250">
        <v>395</v>
      </c>
      <c r="J579" s="250">
        <v>198</v>
      </c>
      <c r="K579" s="250">
        <v>0</v>
      </c>
      <c r="L579" s="249">
        <v>295</v>
      </c>
      <c r="M579" s="250">
        <v>387</v>
      </c>
      <c r="N579" s="250">
        <v>395</v>
      </c>
      <c r="O579" s="250">
        <v>198</v>
      </c>
      <c r="P579" s="250">
        <v>198</v>
      </c>
      <c r="Q579" s="249">
        <v>296</v>
      </c>
      <c r="R579" s="250">
        <v>0</v>
      </c>
      <c r="S579" s="250">
        <v>395</v>
      </c>
      <c r="T579" s="250">
        <v>198</v>
      </c>
      <c r="U579" s="250">
        <v>0</v>
      </c>
      <c r="V579" s="249">
        <v>750.8954</v>
      </c>
      <c r="W579" s="249">
        <v>889</v>
      </c>
      <c r="X579" s="249">
        <v>1473</v>
      </c>
      <c r="Y579" s="251">
        <v>889</v>
      </c>
    </row>
    <row r="580" spans="1:25" x14ac:dyDescent="0.2">
      <c r="A580" s="248">
        <v>44340.958333333336</v>
      </c>
      <c r="B580" s="249">
        <v>224.05799999999999</v>
      </c>
      <c r="C580" s="250">
        <v>0</v>
      </c>
      <c r="D580" s="250">
        <v>292.68099999999998</v>
      </c>
      <c r="E580" s="250">
        <v>120.21120000000001</v>
      </c>
      <c r="F580" s="250">
        <v>0</v>
      </c>
      <c r="G580" s="249">
        <v>295</v>
      </c>
      <c r="H580" s="250">
        <v>0</v>
      </c>
      <c r="I580" s="250">
        <v>395</v>
      </c>
      <c r="J580" s="250">
        <v>198</v>
      </c>
      <c r="K580" s="250">
        <v>0</v>
      </c>
      <c r="L580" s="249">
        <v>295</v>
      </c>
      <c r="M580" s="250">
        <v>387</v>
      </c>
      <c r="N580" s="250">
        <v>395</v>
      </c>
      <c r="O580" s="250">
        <v>198</v>
      </c>
      <c r="P580" s="250">
        <v>198</v>
      </c>
      <c r="Q580" s="249">
        <v>295</v>
      </c>
      <c r="R580" s="250">
        <v>0</v>
      </c>
      <c r="S580" s="250">
        <v>395</v>
      </c>
      <c r="T580" s="250">
        <v>198</v>
      </c>
      <c r="U580" s="250">
        <v>0</v>
      </c>
      <c r="V580" s="249">
        <v>636.9502</v>
      </c>
      <c r="W580" s="249">
        <v>888</v>
      </c>
      <c r="X580" s="249">
        <v>1473</v>
      </c>
      <c r="Y580" s="251">
        <v>888</v>
      </c>
    </row>
    <row r="581" spans="1:25" x14ac:dyDescent="0.2">
      <c r="A581" s="248">
        <v>44341</v>
      </c>
      <c r="B581" s="249">
        <v>110.351</v>
      </c>
      <c r="C581" s="250">
        <v>0</v>
      </c>
      <c r="D581" s="250">
        <v>238.88900000000001</v>
      </c>
      <c r="E581" s="250">
        <v>87.139200000000002</v>
      </c>
      <c r="F581" s="250">
        <v>0</v>
      </c>
      <c r="G581" s="249">
        <v>295</v>
      </c>
      <c r="H581" s="250">
        <v>0</v>
      </c>
      <c r="I581" s="250">
        <v>390</v>
      </c>
      <c r="J581" s="250">
        <v>198</v>
      </c>
      <c r="K581" s="250">
        <v>0</v>
      </c>
      <c r="L581" s="249">
        <v>295</v>
      </c>
      <c r="M581" s="250">
        <v>387</v>
      </c>
      <c r="N581" s="250">
        <v>395</v>
      </c>
      <c r="O581" s="250">
        <v>198</v>
      </c>
      <c r="P581" s="250">
        <v>198</v>
      </c>
      <c r="Q581" s="249">
        <v>295</v>
      </c>
      <c r="R581" s="250">
        <v>0</v>
      </c>
      <c r="S581" s="250">
        <v>390</v>
      </c>
      <c r="T581" s="250">
        <v>198</v>
      </c>
      <c r="U581" s="250">
        <v>0</v>
      </c>
      <c r="V581" s="249">
        <v>436.37920000000003</v>
      </c>
      <c r="W581" s="249">
        <v>883</v>
      </c>
      <c r="X581" s="249">
        <v>1473</v>
      </c>
      <c r="Y581" s="251">
        <v>883</v>
      </c>
    </row>
    <row r="582" spans="1:25" x14ac:dyDescent="0.2">
      <c r="A582" s="248">
        <v>44341.041666666664</v>
      </c>
      <c r="B582" s="249">
        <v>66.721999999999994</v>
      </c>
      <c r="C582" s="250">
        <v>0</v>
      </c>
      <c r="D582" s="250">
        <v>209.749</v>
      </c>
      <c r="E582" s="250">
        <v>75.782399999999996</v>
      </c>
      <c r="F582" s="250">
        <v>0</v>
      </c>
      <c r="G582" s="249">
        <v>295</v>
      </c>
      <c r="H582" s="250">
        <v>0</v>
      </c>
      <c r="I582" s="250">
        <v>369</v>
      </c>
      <c r="J582" s="250">
        <v>198</v>
      </c>
      <c r="K582" s="250">
        <v>0</v>
      </c>
      <c r="L582" s="249">
        <v>295</v>
      </c>
      <c r="M582" s="250">
        <v>387</v>
      </c>
      <c r="N582" s="250">
        <v>395</v>
      </c>
      <c r="O582" s="250">
        <v>198</v>
      </c>
      <c r="P582" s="250">
        <v>198</v>
      </c>
      <c r="Q582" s="249">
        <v>295</v>
      </c>
      <c r="R582" s="250">
        <v>0</v>
      </c>
      <c r="S582" s="250">
        <v>369</v>
      </c>
      <c r="T582" s="250">
        <v>198</v>
      </c>
      <c r="U582" s="250">
        <v>0</v>
      </c>
      <c r="V582" s="249">
        <v>352.2534</v>
      </c>
      <c r="W582" s="249">
        <v>862</v>
      </c>
      <c r="X582" s="249">
        <v>1473</v>
      </c>
      <c r="Y582" s="251">
        <v>862</v>
      </c>
    </row>
    <row r="583" spans="1:25" x14ac:dyDescent="0.2">
      <c r="A583" s="248">
        <v>44341.083333333336</v>
      </c>
      <c r="B583" s="249">
        <v>60.002000000000002</v>
      </c>
      <c r="C583" s="250">
        <v>0</v>
      </c>
      <c r="D583" s="250">
        <v>204.82400000000001</v>
      </c>
      <c r="E583" s="250">
        <v>75.604799999999997</v>
      </c>
      <c r="F583" s="250">
        <v>0</v>
      </c>
      <c r="G583" s="249">
        <v>295</v>
      </c>
      <c r="H583" s="250">
        <v>0</v>
      </c>
      <c r="I583" s="250">
        <v>287</v>
      </c>
      <c r="J583" s="250">
        <v>198</v>
      </c>
      <c r="K583" s="250">
        <v>0</v>
      </c>
      <c r="L583" s="249">
        <v>295</v>
      </c>
      <c r="M583" s="250">
        <v>387</v>
      </c>
      <c r="N583" s="250">
        <v>395</v>
      </c>
      <c r="O583" s="250">
        <v>198</v>
      </c>
      <c r="P583" s="250">
        <v>198</v>
      </c>
      <c r="Q583" s="249">
        <v>295</v>
      </c>
      <c r="R583" s="250">
        <v>0</v>
      </c>
      <c r="S583" s="250">
        <v>287</v>
      </c>
      <c r="T583" s="250">
        <v>198</v>
      </c>
      <c r="U583" s="250">
        <v>0</v>
      </c>
      <c r="V583" s="249">
        <v>340.43080000000003</v>
      </c>
      <c r="W583" s="249">
        <v>780</v>
      </c>
      <c r="X583" s="249">
        <v>1473</v>
      </c>
      <c r="Y583" s="251">
        <v>780</v>
      </c>
    </row>
    <row r="584" spans="1:25" x14ac:dyDescent="0.2">
      <c r="A584" s="248">
        <v>44341.125</v>
      </c>
      <c r="B584" s="249">
        <v>59.972000000000001</v>
      </c>
      <c r="C584" s="250">
        <v>0</v>
      </c>
      <c r="D584" s="250">
        <v>204.90700000000001</v>
      </c>
      <c r="E584" s="250">
        <v>75.729600000000005</v>
      </c>
      <c r="F584" s="250">
        <v>0</v>
      </c>
      <c r="G584" s="249">
        <v>295</v>
      </c>
      <c r="H584" s="250">
        <v>0</v>
      </c>
      <c r="I584" s="250">
        <v>284.5</v>
      </c>
      <c r="J584" s="250">
        <v>198</v>
      </c>
      <c r="K584" s="250">
        <v>0</v>
      </c>
      <c r="L584" s="249">
        <v>295</v>
      </c>
      <c r="M584" s="250">
        <v>387</v>
      </c>
      <c r="N584" s="250">
        <v>395</v>
      </c>
      <c r="O584" s="250">
        <v>198</v>
      </c>
      <c r="P584" s="250">
        <v>198</v>
      </c>
      <c r="Q584" s="249">
        <v>295</v>
      </c>
      <c r="R584" s="250">
        <v>0</v>
      </c>
      <c r="S584" s="250">
        <v>284.5</v>
      </c>
      <c r="T584" s="250">
        <v>198</v>
      </c>
      <c r="U584" s="250">
        <v>0</v>
      </c>
      <c r="V584" s="249">
        <v>340.60860000000002</v>
      </c>
      <c r="W584" s="249">
        <v>777.5</v>
      </c>
      <c r="X584" s="249">
        <v>1473</v>
      </c>
      <c r="Y584" s="251">
        <v>777.5</v>
      </c>
    </row>
    <row r="585" spans="1:25" x14ac:dyDescent="0.2">
      <c r="A585" s="248">
        <v>44341.166666666664</v>
      </c>
      <c r="B585" s="249">
        <v>60.008000000000003</v>
      </c>
      <c r="C585" s="250">
        <v>0</v>
      </c>
      <c r="D585" s="250">
        <v>205.114</v>
      </c>
      <c r="E585" s="250">
        <v>75.700800000000001</v>
      </c>
      <c r="F585" s="250">
        <v>0</v>
      </c>
      <c r="G585" s="249">
        <v>295</v>
      </c>
      <c r="H585" s="250">
        <v>0</v>
      </c>
      <c r="I585" s="250">
        <v>312.5</v>
      </c>
      <c r="J585" s="250">
        <v>198</v>
      </c>
      <c r="K585" s="250">
        <v>0</v>
      </c>
      <c r="L585" s="249">
        <v>295</v>
      </c>
      <c r="M585" s="250">
        <v>387</v>
      </c>
      <c r="N585" s="250">
        <v>395</v>
      </c>
      <c r="O585" s="250">
        <v>198</v>
      </c>
      <c r="P585" s="250">
        <v>198</v>
      </c>
      <c r="Q585" s="249">
        <v>295</v>
      </c>
      <c r="R585" s="250">
        <v>0</v>
      </c>
      <c r="S585" s="250">
        <v>312.5</v>
      </c>
      <c r="T585" s="250">
        <v>198</v>
      </c>
      <c r="U585" s="250">
        <v>0</v>
      </c>
      <c r="V585" s="249">
        <v>340.82280000000003</v>
      </c>
      <c r="W585" s="249">
        <v>805.5</v>
      </c>
      <c r="X585" s="249">
        <v>1473</v>
      </c>
      <c r="Y585" s="251">
        <v>805.5</v>
      </c>
    </row>
    <row r="586" spans="1:25" x14ac:dyDescent="0.2">
      <c r="A586" s="248">
        <v>44341.208333333336</v>
      </c>
      <c r="B586" s="249">
        <v>60.000999999999998</v>
      </c>
      <c r="C586" s="250">
        <v>0</v>
      </c>
      <c r="D586" s="250">
        <v>204.989</v>
      </c>
      <c r="E586" s="250">
        <v>75.384</v>
      </c>
      <c r="F586" s="250">
        <v>0</v>
      </c>
      <c r="G586" s="249">
        <v>295</v>
      </c>
      <c r="H586" s="250">
        <v>0</v>
      </c>
      <c r="I586" s="250">
        <v>286.5</v>
      </c>
      <c r="J586" s="250">
        <v>198</v>
      </c>
      <c r="K586" s="250">
        <v>0</v>
      </c>
      <c r="L586" s="249">
        <v>295</v>
      </c>
      <c r="M586" s="250">
        <v>387</v>
      </c>
      <c r="N586" s="250">
        <v>395</v>
      </c>
      <c r="O586" s="250">
        <v>198</v>
      </c>
      <c r="P586" s="250">
        <v>198</v>
      </c>
      <c r="Q586" s="249">
        <v>295</v>
      </c>
      <c r="R586" s="250">
        <v>0</v>
      </c>
      <c r="S586" s="250">
        <v>286.5</v>
      </c>
      <c r="T586" s="250">
        <v>198</v>
      </c>
      <c r="U586" s="250">
        <v>0</v>
      </c>
      <c r="V586" s="249">
        <v>340.37400000000002</v>
      </c>
      <c r="W586" s="249">
        <v>779.5</v>
      </c>
      <c r="X586" s="249">
        <v>1473</v>
      </c>
      <c r="Y586" s="251">
        <v>779.5</v>
      </c>
    </row>
    <row r="587" spans="1:25" x14ac:dyDescent="0.2">
      <c r="A587" s="248">
        <v>44341.25</v>
      </c>
      <c r="B587" s="249">
        <v>60.482999999999997</v>
      </c>
      <c r="C587" s="250">
        <v>0</v>
      </c>
      <c r="D587" s="250">
        <v>205.18799999999999</v>
      </c>
      <c r="E587" s="250">
        <v>75.763199999999998</v>
      </c>
      <c r="F587" s="250">
        <v>0</v>
      </c>
      <c r="G587" s="249">
        <v>295</v>
      </c>
      <c r="H587" s="250">
        <v>0</v>
      </c>
      <c r="I587" s="250">
        <v>321</v>
      </c>
      <c r="J587" s="250">
        <v>198</v>
      </c>
      <c r="K587" s="250">
        <v>0</v>
      </c>
      <c r="L587" s="249">
        <v>295</v>
      </c>
      <c r="M587" s="250">
        <v>387</v>
      </c>
      <c r="N587" s="250">
        <v>395</v>
      </c>
      <c r="O587" s="250">
        <v>198</v>
      </c>
      <c r="P587" s="250">
        <v>198</v>
      </c>
      <c r="Q587" s="249">
        <v>295</v>
      </c>
      <c r="R587" s="250">
        <v>0</v>
      </c>
      <c r="S587" s="250">
        <v>321</v>
      </c>
      <c r="T587" s="250">
        <v>198</v>
      </c>
      <c r="U587" s="250">
        <v>0</v>
      </c>
      <c r="V587" s="249">
        <v>341.43419999999998</v>
      </c>
      <c r="W587" s="249">
        <v>814</v>
      </c>
      <c r="X587" s="249">
        <v>1473</v>
      </c>
      <c r="Y587" s="251">
        <v>814</v>
      </c>
    </row>
    <row r="588" spans="1:25" x14ac:dyDescent="0.2">
      <c r="A588" s="248">
        <v>44341.291666666664</v>
      </c>
      <c r="B588" s="249">
        <v>61.514000000000003</v>
      </c>
      <c r="C588" s="250">
        <v>0</v>
      </c>
      <c r="D588" s="250">
        <v>205.38499999999999</v>
      </c>
      <c r="E588" s="250">
        <v>75.599999999999994</v>
      </c>
      <c r="F588" s="250">
        <v>0</v>
      </c>
      <c r="G588" s="249">
        <v>295</v>
      </c>
      <c r="H588" s="250">
        <v>0</v>
      </c>
      <c r="I588" s="250">
        <v>277.5</v>
      </c>
      <c r="J588" s="250">
        <v>198</v>
      </c>
      <c r="K588" s="250">
        <v>0</v>
      </c>
      <c r="L588" s="249">
        <v>295</v>
      </c>
      <c r="M588" s="250">
        <v>387</v>
      </c>
      <c r="N588" s="250">
        <v>395</v>
      </c>
      <c r="O588" s="250">
        <v>198</v>
      </c>
      <c r="P588" s="250">
        <v>198</v>
      </c>
      <c r="Q588" s="249">
        <v>295</v>
      </c>
      <c r="R588" s="250">
        <v>0</v>
      </c>
      <c r="S588" s="250">
        <v>252.5</v>
      </c>
      <c r="T588" s="250">
        <v>198</v>
      </c>
      <c r="U588" s="250">
        <v>0</v>
      </c>
      <c r="V588" s="249">
        <v>342.49900000000002</v>
      </c>
      <c r="W588" s="249">
        <v>770.5</v>
      </c>
      <c r="X588" s="249">
        <v>1473</v>
      </c>
      <c r="Y588" s="251">
        <v>745.5</v>
      </c>
    </row>
    <row r="589" spans="1:25" x14ac:dyDescent="0.2">
      <c r="A589" s="248">
        <v>44341.333333333336</v>
      </c>
      <c r="B589" s="249">
        <v>79.647999999999996</v>
      </c>
      <c r="C589" s="250">
        <v>0</v>
      </c>
      <c r="D589" s="250">
        <v>216.84399999999999</v>
      </c>
      <c r="E589" s="250">
        <v>75.633600000000001</v>
      </c>
      <c r="F589" s="250">
        <v>0</v>
      </c>
      <c r="G589" s="249">
        <v>295</v>
      </c>
      <c r="H589" s="250">
        <v>0</v>
      </c>
      <c r="I589" s="250">
        <v>395</v>
      </c>
      <c r="J589" s="250">
        <v>198</v>
      </c>
      <c r="K589" s="250">
        <v>0</v>
      </c>
      <c r="L589" s="249">
        <v>295</v>
      </c>
      <c r="M589" s="250">
        <v>387</v>
      </c>
      <c r="N589" s="250">
        <v>395</v>
      </c>
      <c r="O589" s="250">
        <v>198</v>
      </c>
      <c r="P589" s="250">
        <v>198</v>
      </c>
      <c r="Q589" s="249">
        <v>295</v>
      </c>
      <c r="R589" s="250">
        <v>0</v>
      </c>
      <c r="S589" s="250">
        <v>325</v>
      </c>
      <c r="T589" s="250">
        <v>198</v>
      </c>
      <c r="U589" s="250">
        <v>0</v>
      </c>
      <c r="V589" s="249">
        <v>372.12559999999996</v>
      </c>
      <c r="W589" s="249">
        <v>888</v>
      </c>
      <c r="X589" s="249">
        <v>1473</v>
      </c>
      <c r="Y589" s="251">
        <v>818</v>
      </c>
    </row>
    <row r="590" spans="1:25" x14ac:dyDescent="0.2">
      <c r="A590" s="248">
        <v>44341.375</v>
      </c>
      <c r="B590" s="249">
        <v>103.447</v>
      </c>
      <c r="C590" s="250">
        <v>0</v>
      </c>
      <c r="D590" s="250">
        <v>239.596</v>
      </c>
      <c r="E590" s="250">
        <v>81.244799999999998</v>
      </c>
      <c r="F590" s="250">
        <v>0</v>
      </c>
      <c r="G590" s="249">
        <v>295</v>
      </c>
      <c r="H590" s="250">
        <v>0</v>
      </c>
      <c r="I590" s="250">
        <v>395</v>
      </c>
      <c r="J590" s="250">
        <v>198</v>
      </c>
      <c r="K590" s="250">
        <v>0</v>
      </c>
      <c r="L590" s="249">
        <v>295</v>
      </c>
      <c r="M590" s="250">
        <v>387</v>
      </c>
      <c r="N590" s="250">
        <v>395</v>
      </c>
      <c r="O590" s="250">
        <v>198</v>
      </c>
      <c r="P590" s="250">
        <v>198</v>
      </c>
      <c r="Q590" s="249">
        <v>295</v>
      </c>
      <c r="R590" s="250">
        <v>0</v>
      </c>
      <c r="S590" s="250">
        <v>325</v>
      </c>
      <c r="T590" s="250">
        <v>198</v>
      </c>
      <c r="U590" s="250">
        <v>0</v>
      </c>
      <c r="V590" s="249">
        <v>424.2878</v>
      </c>
      <c r="W590" s="249">
        <v>888</v>
      </c>
      <c r="X590" s="249">
        <v>1473</v>
      </c>
      <c r="Y590" s="251">
        <v>818</v>
      </c>
    </row>
    <row r="591" spans="1:25" x14ac:dyDescent="0.2">
      <c r="A591" s="248">
        <v>44341.416666666664</v>
      </c>
      <c r="B591" s="249">
        <v>103.586</v>
      </c>
      <c r="C591" s="250">
        <v>0</v>
      </c>
      <c r="D591" s="250">
        <v>259.55399999999997</v>
      </c>
      <c r="E591" s="250">
        <v>105.6576</v>
      </c>
      <c r="F591" s="250">
        <v>0</v>
      </c>
      <c r="G591" s="249">
        <v>295</v>
      </c>
      <c r="H591" s="250">
        <v>0</v>
      </c>
      <c r="I591" s="250">
        <v>395</v>
      </c>
      <c r="J591" s="250">
        <v>198</v>
      </c>
      <c r="K591" s="250">
        <v>0</v>
      </c>
      <c r="L591" s="249">
        <v>295</v>
      </c>
      <c r="M591" s="250">
        <v>387</v>
      </c>
      <c r="N591" s="250">
        <v>395</v>
      </c>
      <c r="O591" s="250">
        <v>198</v>
      </c>
      <c r="P591" s="250">
        <v>198</v>
      </c>
      <c r="Q591" s="249">
        <v>295</v>
      </c>
      <c r="R591" s="250">
        <v>0</v>
      </c>
      <c r="S591" s="250">
        <v>325</v>
      </c>
      <c r="T591" s="250">
        <v>198</v>
      </c>
      <c r="U591" s="250">
        <v>0</v>
      </c>
      <c r="V591" s="249">
        <v>468.79759999999999</v>
      </c>
      <c r="W591" s="249">
        <v>888</v>
      </c>
      <c r="X591" s="249">
        <v>1473</v>
      </c>
      <c r="Y591" s="251">
        <v>818</v>
      </c>
    </row>
    <row r="592" spans="1:25" x14ac:dyDescent="0.2">
      <c r="A592" s="248">
        <v>44341.458333333336</v>
      </c>
      <c r="B592" s="249">
        <v>112.157</v>
      </c>
      <c r="C592" s="250">
        <v>0</v>
      </c>
      <c r="D592" s="250">
        <v>253.18299999999999</v>
      </c>
      <c r="E592" s="250">
        <v>120.1344</v>
      </c>
      <c r="F592" s="250">
        <v>0</v>
      </c>
      <c r="G592" s="249">
        <v>295</v>
      </c>
      <c r="H592" s="250">
        <v>0</v>
      </c>
      <c r="I592" s="250">
        <v>395</v>
      </c>
      <c r="J592" s="250">
        <v>198</v>
      </c>
      <c r="K592" s="250">
        <v>0</v>
      </c>
      <c r="L592" s="249">
        <v>295</v>
      </c>
      <c r="M592" s="250">
        <v>387</v>
      </c>
      <c r="N592" s="250">
        <v>395</v>
      </c>
      <c r="O592" s="250">
        <v>198</v>
      </c>
      <c r="P592" s="250">
        <v>198</v>
      </c>
      <c r="Q592" s="249">
        <v>295</v>
      </c>
      <c r="R592" s="250">
        <v>0</v>
      </c>
      <c r="S592" s="250">
        <v>325</v>
      </c>
      <c r="T592" s="250">
        <v>198</v>
      </c>
      <c r="U592" s="250">
        <v>0</v>
      </c>
      <c r="V592" s="249">
        <v>485.47439999999995</v>
      </c>
      <c r="W592" s="249">
        <v>888</v>
      </c>
      <c r="X592" s="249">
        <v>1473</v>
      </c>
      <c r="Y592" s="251">
        <v>818</v>
      </c>
    </row>
    <row r="593" spans="1:25" x14ac:dyDescent="0.2">
      <c r="A593" s="248">
        <v>44341.5</v>
      </c>
      <c r="B593" s="249">
        <v>178.14099999999999</v>
      </c>
      <c r="C593" s="250">
        <v>0</v>
      </c>
      <c r="D593" s="250">
        <v>263.11599999999999</v>
      </c>
      <c r="E593" s="250">
        <v>107.44799999999999</v>
      </c>
      <c r="F593" s="250">
        <v>0</v>
      </c>
      <c r="G593" s="249">
        <v>295</v>
      </c>
      <c r="H593" s="250">
        <v>0</v>
      </c>
      <c r="I593" s="250">
        <v>395</v>
      </c>
      <c r="J593" s="250">
        <v>198</v>
      </c>
      <c r="K593" s="250">
        <v>0</v>
      </c>
      <c r="L593" s="249">
        <v>295</v>
      </c>
      <c r="M593" s="250">
        <v>387</v>
      </c>
      <c r="N593" s="250">
        <v>395</v>
      </c>
      <c r="O593" s="250">
        <v>198</v>
      </c>
      <c r="P593" s="250">
        <v>198</v>
      </c>
      <c r="Q593" s="249">
        <v>295</v>
      </c>
      <c r="R593" s="250">
        <v>0</v>
      </c>
      <c r="S593" s="250">
        <v>335</v>
      </c>
      <c r="T593" s="250">
        <v>198</v>
      </c>
      <c r="U593" s="250">
        <v>0</v>
      </c>
      <c r="V593" s="249">
        <v>548.70499999999993</v>
      </c>
      <c r="W593" s="249">
        <v>888</v>
      </c>
      <c r="X593" s="249">
        <v>1473</v>
      </c>
      <c r="Y593" s="251">
        <v>828</v>
      </c>
    </row>
    <row r="594" spans="1:25" x14ac:dyDescent="0.2">
      <c r="A594" s="248">
        <v>44341.541666666664</v>
      </c>
      <c r="B594" s="249">
        <v>276.238</v>
      </c>
      <c r="C594" s="250">
        <v>0</v>
      </c>
      <c r="D594" s="250">
        <v>297.42899999999997</v>
      </c>
      <c r="E594" s="250">
        <v>109.18559999999999</v>
      </c>
      <c r="F594" s="250">
        <v>0</v>
      </c>
      <c r="G594" s="249">
        <v>296</v>
      </c>
      <c r="H594" s="250">
        <v>0</v>
      </c>
      <c r="I594" s="250">
        <v>395</v>
      </c>
      <c r="J594" s="250">
        <v>198</v>
      </c>
      <c r="K594" s="250">
        <v>0</v>
      </c>
      <c r="L594" s="249">
        <v>295</v>
      </c>
      <c r="M594" s="250">
        <v>387</v>
      </c>
      <c r="N594" s="250">
        <v>395</v>
      </c>
      <c r="O594" s="250">
        <v>198</v>
      </c>
      <c r="P594" s="250">
        <v>198</v>
      </c>
      <c r="Q594" s="249">
        <v>296</v>
      </c>
      <c r="R594" s="250">
        <v>0</v>
      </c>
      <c r="S594" s="250">
        <v>395</v>
      </c>
      <c r="T594" s="250">
        <v>198</v>
      </c>
      <c r="U594" s="250">
        <v>0</v>
      </c>
      <c r="V594" s="249">
        <v>682.85259999999994</v>
      </c>
      <c r="W594" s="249">
        <v>889</v>
      </c>
      <c r="X594" s="249">
        <v>1473</v>
      </c>
      <c r="Y594" s="251">
        <v>889</v>
      </c>
    </row>
    <row r="595" spans="1:25" x14ac:dyDescent="0.2">
      <c r="A595" s="248">
        <v>44341.583333333336</v>
      </c>
      <c r="B595" s="249">
        <v>291.262</v>
      </c>
      <c r="C595" s="250">
        <v>0</v>
      </c>
      <c r="D595" s="250">
        <v>324.82400000000001</v>
      </c>
      <c r="E595" s="250">
        <v>133.08000000000001</v>
      </c>
      <c r="F595" s="250">
        <v>0</v>
      </c>
      <c r="G595" s="249">
        <v>296</v>
      </c>
      <c r="H595" s="250">
        <v>0</v>
      </c>
      <c r="I595" s="250">
        <v>395</v>
      </c>
      <c r="J595" s="250">
        <v>198</v>
      </c>
      <c r="K595" s="250">
        <v>0</v>
      </c>
      <c r="L595" s="249">
        <v>295</v>
      </c>
      <c r="M595" s="250">
        <v>387</v>
      </c>
      <c r="N595" s="250">
        <v>395</v>
      </c>
      <c r="O595" s="250">
        <v>198</v>
      </c>
      <c r="P595" s="250">
        <v>198</v>
      </c>
      <c r="Q595" s="249">
        <v>296</v>
      </c>
      <c r="R595" s="250">
        <v>0</v>
      </c>
      <c r="S595" s="250">
        <v>395</v>
      </c>
      <c r="T595" s="250">
        <v>198</v>
      </c>
      <c r="U595" s="250">
        <v>0</v>
      </c>
      <c r="V595" s="249">
        <v>749.16600000000005</v>
      </c>
      <c r="W595" s="249">
        <v>889</v>
      </c>
      <c r="X595" s="249">
        <v>1473</v>
      </c>
      <c r="Y595" s="251">
        <v>889</v>
      </c>
    </row>
    <row r="596" spans="1:25" x14ac:dyDescent="0.2">
      <c r="A596" s="248">
        <v>44341.625</v>
      </c>
      <c r="B596" s="249">
        <v>285.06700000000001</v>
      </c>
      <c r="C596" s="250">
        <v>0</v>
      </c>
      <c r="D596" s="250">
        <v>331.52800000000002</v>
      </c>
      <c r="E596" s="250">
        <v>117.0288</v>
      </c>
      <c r="F596" s="250">
        <v>0</v>
      </c>
      <c r="G596" s="249">
        <v>296</v>
      </c>
      <c r="H596" s="250">
        <v>0</v>
      </c>
      <c r="I596" s="250">
        <v>395</v>
      </c>
      <c r="J596" s="250">
        <v>198</v>
      </c>
      <c r="K596" s="250">
        <v>0</v>
      </c>
      <c r="L596" s="249">
        <v>295</v>
      </c>
      <c r="M596" s="250">
        <v>387</v>
      </c>
      <c r="N596" s="250">
        <v>395</v>
      </c>
      <c r="O596" s="250">
        <v>198</v>
      </c>
      <c r="P596" s="250">
        <v>198</v>
      </c>
      <c r="Q596" s="249">
        <v>296</v>
      </c>
      <c r="R596" s="250">
        <v>0</v>
      </c>
      <c r="S596" s="250">
        <v>395</v>
      </c>
      <c r="T596" s="250">
        <v>198</v>
      </c>
      <c r="U596" s="250">
        <v>0</v>
      </c>
      <c r="V596" s="249">
        <v>733.62380000000007</v>
      </c>
      <c r="W596" s="249">
        <v>889</v>
      </c>
      <c r="X596" s="249">
        <v>1473</v>
      </c>
      <c r="Y596" s="251">
        <v>889</v>
      </c>
    </row>
    <row r="597" spans="1:25" x14ac:dyDescent="0.2">
      <c r="A597" s="248">
        <v>44341.666666666664</v>
      </c>
      <c r="B597" s="249">
        <v>291.55</v>
      </c>
      <c r="C597" s="250">
        <v>0</v>
      </c>
      <c r="D597" s="250">
        <v>361.49</v>
      </c>
      <c r="E597" s="250">
        <v>118.6944</v>
      </c>
      <c r="F597" s="250">
        <v>0</v>
      </c>
      <c r="G597" s="249">
        <v>296</v>
      </c>
      <c r="H597" s="250">
        <v>0</v>
      </c>
      <c r="I597" s="250">
        <v>395</v>
      </c>
      <c r="J597" s="250">
        <v>198</v>
      </c>
      <c r="K597" s="250">
        <v>0</v>
      </c>
      <c r="L597" s="249">
        <v>295</v>
      </c>
      <c r="M597" s="250">
        <v>387</v>
      </c>
      <c r="N597" s="250">
        <v>395</v>
      </c>
      <c r="O597" s="250">
        <v>198</v>
      </c>
      <c r="P597" s="250">
        <v>198</v>
      </c>
      <c r="Q597" s="249">
        <v>296</v>
      </c>
      <c r="R597" s="250">
        <v>0</v>
      </c>
      <c r="S597" s="250">
        <v>395</v>
      </c>
      <c r="T597" s="250">
        <v>198</v>
      </c>
      <c r="U597" s="250">
        <v>0</v>
      </c>
      <c r="V597" s="249">
        <v>771.73439999999994</v>
      </c>
      <c r="W597" s="249">
        <v>889</v>
      </c>
      <c r="X597" s="249">
        <v>1473</v>
      </c>
      <c r="Y597" s="251">
        <v>889</v>
      </c>
    </row>
    <row r="598" spans="1:25" x14ac:dyDescent="0.2">
      <c r="A598" s="248">
        <v>44341.708333333336</v>
      </c>
      <c r="B598" s="249">
        <v>290.43599999999998</v>
      </c>
      <c r="C598" s="250">
        <v>0</v>
      </c>
      <c r="D598" s="250">
        <v>391.83199999999999</v>
      </c>
      <c r="E598" s="250">
        <v>138.11519999999999</v>
      </c>
      <c r="F598" s="250">
        <v>0</v>
      </c>
      <c r="G598" s="249">
        <v>296</v>
      </c>
      <c r="H598" s="250">
        <v>0</v>
      </c>
      <c r="I598" s="250">
        <v>395</v>
      </c>
      <c r="J598" s="250">
        <v>198</v>
      </c>
      <c r="K598" s="250">
        <v>0</v>
      </c>
      <c r="L598" s="249">
        <v>295</v>
      </c>
      <c r="M598" s="250">
        <v>387</v>
      </c>
      <c r="N598" s="250">
        <v>395</v>
      </c>
      <c r="O598" s="250">
        <v>198</v>
      </c>
      <c r="P598" s="250">
        <v>198</v>
      </c>
      <c r="Q598" s="249">
        <v>296</v>
      </c>
      <c r="R598" s="250">
        <v>0</v>
      </c>
      <c r="S598" s="250">
        <v>395</v>
      </c>
      <c r="T598" s="250">
        <v>198</v>
      </c>
      <c r="U598" s="250">
        <v>0</v>
      </c>
      <c r="V598" s="249">
        <v>820.38319999999999</v>
      </c>
      <c r="W598" s="249">
        <v>889</v>
      </c>
      <c r="X598" s="249">
        <v>1473</v>
      </c>
      <c r="Y598" s="251">
        <v>889</v>
      </c>
    </row>
    <row r="599" spans="1:25" x14ac:dyDescent="0.2">
      <c r="A599" s="248">
        <v>44341.75</v>
      </c>
      <c r="B599" s="249">
        <v>287.952</v>
      </c>
      <c r="C599" s="250">
        <v>0</v>
      </c>
      <c r="D599" s="250">
        <v>393.82</v>
      </c>
      <c r="E599" s="250">
        <v>165.12960000000001</v>
      </c>
      <c r="F599" s="250">
        <v>0</v>
      </c>
      <c r="G599" s="249">
        <v>296</v>
      </c>
      <c r="H599" s="250">
        <v>0</v>
      </c>
      <c r="I599" s="250">
        <v>395.5</v>
      </c>
      <c r="J599" s="250">
        <v>198</v>
      </c>
      <c r="K599" s="250">
        <v>0</v>
      </c>
      <c r="L599" s="249">
        <v>295</v>
      </c>
      <c r="M599" s="250">
        <v>387</v>
      </c>
      <c r="N599" s="250">
        <v>395</v>
      </c>
      <c r="O599" s="250">
        <v>198</v>
      </c>
      <c r="P599" s="250">
        <v>198</v>
      </c>
      <c r="Q599" s="249">
        <v>296</v>
      </c>
      <c r="R599" s="250">
        <v>0</v>
      </c>
      <c r="S599" s="250">
        <v>395.5</v>
      </c>
      <c r="T599" s="250">
        <v>198</v>
      </c>
      <c r="U599" s="250">
        <v>0</v>
      </c>
      <c r="V599" s="249">
        <v>846.90159999999992</v>
      </c>
      <c r="W599" s="249">
        <v>889.5</v>
      </c>
      <c r="X599" s="249">
        <v>1473</v>
      </c>
      <c r="Y599" s="251">
        <v>889.5</v>
      </c>
    </row>
    <row r="600" spans="1:25" x14ac:dyDescent="0.2">
      <c r="A600" s="248">
        <v>44341.791666666664</v>
      </c>
      <c r="B600" s="249">
        <v>293.56599999999997</v>
      </c>
      <c r="C600" s="250">
        <v>0</v>
      </c>
      <c r="D600" s="250">
        <v>394.54399999999998</v>
      </c>
      <c r="E600" s="250">
        <v>165.73920000000001</v>
      </c>
      <c r="F600" s="250">
        <v>0</v>
      </c>
      <c r="G600" s="249">
        <v>296</v>
      </c>
      <c r="H600" s="250">
        <v>0</v>
      </c>
      <c r="I600" s="250">
        <v>395.5</v>
      </c>
      <c r="J600" s="250">
        <v>198</v>
      </c>
      <c r="K600" s="250">
        <v>0</v>
      </c>
      <c r="L600" s="249">
        <v>295</v>
      </c>
      <c r="M600" s="250">
        <v>387</v>
      </c>
      <c r="N600" s="250">
        <v>395</v>
      </c>
      <c r="O600" s="250">
        <v>198</v>
      </c>
      <c r="P600" s="250">
        <v>198</v>
      </c>
      <c r="Q600" s="249">
        <v>296</v>
      </c>
      <c r="R600" s="250">
        <v>0</v>
      </c>
      <c r="S600" s="250">
        <v>395.5</v>
      </c>
      <c r="T600" s="250">
        <v>198</v>
      </c>
      <c r="U600" s="250">
        <v>0</v>
      </c>
      <c r="V600" s="249">
        <v>853.84919999999988</v>
      </c>
      <c r="W600" s="249">
        <v>889.5</v>
      </c>
      <c r="X600" s="249">
        <v>1473</v>
      </c>
      <c r="Y600" s="251">
        <v>889.5</v>
      </c>
    </row>
    <row r="601" spans="1:25" x14ac:dyDescent="0.2">
      <c r="A601" s="248">
        <v>44341.833333333336</v>
      </c>
      <c r="B601" s="249">
        <v>278.88499999999999</v>
      </c>
      <c r="C601" s="250">
        <v>0</v>
      </c>
      <c r="D601" s="250">
        <v>394.79399999999998</v>
      </c>
      <c r="E601" s="250">
        <v>168.5136</v>
      </c>
      <c r="F601" s="250">
        <v>0</v>
      </c>
      <c r="G601" s="249">
        <v>296</v>
      </c>
      <c r="H601" s="250">
        <v>0</v>
      </c>
      <c r="I601" s="250">
        <v>395.5</v>
      </c>
      <c r="J601" s="250">
        <v>198</v>
      </c>
      <c r="K601" s="250">
        <v>0</v>
      </c>
      <c r="L601" s="249">
        <v>295</v>
      </c>
      <c r="M601" s="250">
        <v>387</v>
      </c>
      <c r="N601" s="250">
        <v>395</v>
      </c>
      <c r="O601" s="250">
        <v>198</v>
      </c>
      <c r="P601" s="250">
        <v>198</v>
      </c>
      <c r="Q601" s="249">
        <v>296</v>
      </c>
      <c r="R601" s="250">
        <v>0</v>
      </c>
      <c r="S601" s="250">
        <v>395.5</v>
      </c>
      <c r="T601" s="250">
        <v>198</v>
      </c>
      <c r="U601" s="250">
        <v>0</v>
      </c>
      <c r="V601" s="249">
        <v>842.19259999999997</v>
      </c>
      <c r="W601" s="249">
        <v>889.5</v>
      </c>
      <c r="X601" s="249">
        <v>1473</v>
      </c>
      <c r="Y601" s="251">
        <v>889.5</v>
      </c>
    </row>
    <row r="602" spans="1:25" x14ac:dyDescent="0.2">
      <c r="A602" s="248">
        <v>44341.875</v>
      </c>
      <c r="B602" s="249">
        <v>285.95800000000003</v>
      </c>
      <c r="C602" s="250">
        <v>0</v>
      </c>
      <c r="D602" s="250">
        <v>391.298</v>
      </c>
      <c r="E602" s="250">
        <v>167.86080000000001</v>
      </c>
      <c r="F602" s="250">
        <v>0</v>
      </c>
      <c r="G602" s="249">
        <v>296</v>
      </c>
      <c r="H602" s="250">
        <v>0</v>
      </c>
      <c r="I602" s="250">
        <v>395.5</v>
      </c>
      <c r="J602" s="250">
        <v>198</v>
      </c>
      <c r="K602" s="250">
        <v>0</v>
      </c>
      <c r="L602" s="249">
        <v>295</v>
      </c>
      <c r="M602" s="250">
        <v>387</v>
      </c>
      <c r="N602" s="250">
        <v>395</v>
      </c>
      <c r="O602" s="250">
        <v>198</v>
      </c>
      <c r="P602" s="250">
        <v>198</v>
      </c>
      <c r="Q602" s="249">
        <v>296</v>
      </c>
      <c r="R602" s="250">
        <v>0</v>
      </c>
      <c r="S602" s="250">
        <v>395.5</v>
      </c>
      <c r="T602" s="250">
        <v>198</v>
      </c>
      <c r="U602" s="250">
        <v>0</v>
      </c>
      <c r="V602" s="249">
        <v>845.11680000000013</v>
      </c>
      <c r="W602" s="249">
        <v>889.5</v>
      </c>
      <c r="X602" s="249">
        <v>1473</v>
      </c>
      <c r="Y602" s="251">
        <v>889.5</v>
      </c>
    </row>
    <row r="603" spans="1:25" x14ac:dyDescent="0.2">
      <c r="A603" s="248">
        <v>44341.916666666664</v>
      </c>
      <c r="B603" s="249">
        <v>277.52</v>
      </c>
      <c r="C603" s="250">
        <v>0</v>
      </c>
      <c r="D603" s="250">
        <v>362.62799999999999</v>
      </c>
      <c r="E603" s="250">
        <v>162.2208</v>
      </c>
      <c r="F603" s="250">
        <v>0</v>
      </c>
      <c r="G603" s="249">
        <v>296</v>
      </c>
      <c r="H603" s="250">
        <v>0</v>
      </c>
      <c r="I603" s="250">
        <v>395</v>
      </c>
      <c r="J603" s="250">
        <v>198</v>
      </c>
      <c r="K603" s="250">
        <v>0</v>
      </c>
      <c r="L603" s="249">
        <v>295</v>
      </c>
      <c r="M603" s="250">
        <v>387</v>
      </c>
      <c r="N603" s="250">
        <v>395</v>
      </c>
      <c r="O603" s="250">
        <v>198</v>
      </c>
      <c r="P603" s="250">
        <v>198</v>
      </c>
      <c r="Q603" s="249">
        <v>296</v>
      </c>
      <c r="R603" s="250">
        <v>0</v>
      </c>
      <c r="S603" s="250">
        <v>395</v>
      </c>
      <c r="T603" s="250">
        <v>198</v>
      </c>
      <c r="U603" s="250">
        <v>0</v>
      </c>
      <c r="V603" s="249">
        <v>802.36879999999996</v>
      </c>
      <c r="W603" s="249">
        <v>889</v>
      </c>
      <c r="X603" s="249">
        <v>1473</v>
      </c>
      <c r="Y603" s="251">
        <v>889</v>
      </c>
    </row>
    <row r="604" spans="1:25" x14ac:dyDescent="0.2">
      <c r="A604" s="248">
        <v>44341.958333333336</v>
      </c>
      <c r="B604" s="249">
        <v>282.88</v>
      </c>
      <c r="C604" s="250">
        <v>0</v>
      </c>
      <c r="D604" s="250">
        <v>365.99200000000002</v>
      </c>
      <c r="E604" s="250">
        <v>150.60480000000001</v>
      </c>
      <c r="F604" s="250">
        <v>0</v>
      </c>
      <c r="G604" s="249">
        <v>296</v>
      </c>
      <c r="H604" s="250">
        <v>0</v>
      </c>
      <c r="I604" s="250">
        <v>395</v>
      </c>
      <c r="J604" s="250">
        <v>198</v>
      </c>
      <c r="K604" s="250">
        <v>0</v>
      </c>
      <c r="L604" s="249">
        <v>295</v>
      </c>
      <c r="M604" s="250">
        <v>387</v>
      </c>
      <c r="N604" s="250">
        <v>395</v>
      </c>
      <c r="O604" s="250">
        <v>198</v>
      </c>
      <c r="P604" s="250">
        <v>198</v>
      </c>
      <c r="Q604" s="249">
        <v>296</v>
      </c>
      <c r="R604" s="250">
        <v>0</v>
      </c>
      <c r="S604" s="250">
        <v>390</v>
      </c>
      <c r="T604" s="250">
        <v>198</v>
      </c>
      <c r="U604" s="250">
        <v>0</v>
      </c>
      <c r="V604" s="249">
        <v>799.47680000000014</v>
      </c>
      <c r="W604" s="249">
        <v>889</v>
      </c>
      <c r="X604" s="249">
        <v>1473</v>
      </c>
      <c r="Y604" s="251">
        <v>884</v>
      </c>
    </row>
    <row r="605" spans="1:25" x14ac:dyDescent="0.2">
      <c r="A605" s="248">
        <v>44342</v>
      </c>
      <c r="B605" s="249">
        <v>259.95100000000002</v>
      </c>
      <c r="C605" s="250">
        <v>0</v>
      </c>
      <c r="D605" s="250">
        <v>347.678</v>
      </c>
      <c r="E605" s="250">
        <v>116.69759999999999</v>
      </c>
      <c r="F605" s="250">
        <v>0</v>
      </c>
      <c r="G605" s="249">
        <v>296</v>
      </c>
      <c r="H605" s="250">
        <v>0</v>
      </c>
      <c r="I605" s="250">
        <v>395</v>
      </c>
      <c r="J605" s="250">
        <v>198</v>
      </c>
      <c r="K605" s="250">
        <v>0</v>
      </c>
      <c r="L605" s="249">
        <v>295</v>
      </c>
      <c r="M605" s="250">
        <v>387</v>
      </c>
      <c r="N605" s="250">
        <v>395</v>
      </c>
      <c r="O605" s="250">
        <v>198</v>
      </c>
      <c r="P605" s="250">
        <v>198</v>
      </c>
      <c r="Q605" s="249">
        <v>296</v>
      </c>
      <c r="R605" s="250">
        <v>0</v>
      </c>
      <c r="S605" s="250">
        <v>395</v>
      </c>
      <c r="T605" s="250">
        <v>198</v>
      </c>
      <c r="U605" s="250">
        <v>0</v>
      </c>
      <c r="V605" s="249">
        <v>724.32659999999998</v>
      </c>
      <c r="W605" s="249">
        <v>889</v>
      </c>
      <c r="X605" s="249">
        <v>1473</v>
      </c>
      <c r="Y605" s="251">
        <v>889</v>
      </c>
    </row>
    <row r="606" spans="1:25" x14ac:dyDescent="0.2">
      <c r="A606" s="248">
        <v>44342.041666666664</v>
      </c>
      <c r="B606" s="249">
        <v>197.88200000000001</v>
      </c>
      <c r="C606" s="250">
        <v>0</v>
      </c>
      <c r="D606" s="250">
        <v>313.98</v>
      </c>
      <c r="E606" s="250">
        <v>85.982399999999998</v>
      </c>
      <c r="F606" s="250">
        <v>0</v>
      </c>
      <c r="G606" s="249">
        <v>296</v>
      </c>
      <c r="H606" s="250">
        <v>0</v>
      </c>
      <c r="I606" s="250">
        <v>395</v>
      </c>
      <c r="J606" s="250">
        <v>198</v>
      </c>
      <c r="K606" s="250">
        <v>0</v>
      </c>
      <c r="L606" s="249">
        <v>295</v>
      </c>
      <c r="M606" s="250">
        <v>387</v>
      </c>
      <c r="N606" s="250">
        <v>395</v>
      </c>
      <c r="O606" s="250">
        <v>198</v>
      </c>
      <c r="P606" s="250">
        <v>198</v>
      </c>
      <c r="Q606" s="249">
        <v>296</v>
      </c>
      <c r="R606" s="250">
        <v>0</v>
      </c>
      <c r="S606" s="250">
        <v>395</v>
      </c>
      <c r="T606" s="250">
        <v>198</v>
      </c>
      <c r="U606" s="250">
        <v>0</v>
      </c>
      <c r="V606" s="249">
        <v>597.84440000000006</v>
      </c>
      <c r="W606" s="249">
        <v>889</v>
      </c>
      <c r="X606" s="249">
        <v>1473</v>
      </c>
      <c r="Y606" s="251">
        <v>889</v>
      </c>
    </row>
    <row r="607" spans="1:25" x14ac:dyDescent="0.2">
      <c r="A607" s="248">
        <v>44342.083333333336</v>
      </c>
      <c r="B607" s="249">
        <v>91.787000000000006</v>
      </c>
      <c r="C607" s="250">
        <v>0</v>
      </c>
      <c r="D607" s="250">
        <v>262.17200000000003</v>
      </c>
      <c r="E607" s="250">
        <v>75.441599999999994</v>
      </c>
      <c r="F607" s="250">
        <v>0</v>
      </c>
      <c r="G607" s="249">
        <v>296</v>
      </c>
      <c r="H607" s="250">
        <v>0</v>
      </c>
      <c r="I607" s="250">
        <v>395</v>
      </c>
      <c r="J607" s="250">
        <v>198</v>
      </c>
      <c r="K607" s="250">
        <v>0</v>
      </c>
      <c r="L607" s="249">
        <v>295</v>
      </c>
      <c r="M607" s="250">
        <v>387</v>
      </c>
      <c r="N607" s="250">
        <v>395</v>
      </c>
      <c r="O607" s="250">
        <v>198</v>
      </c>
      <c r="P607" s="250">
        <v>198</v>
      </c>
      <c r="Q607" s="249">
        <v>296</v>
      </c>
      <c r="R607" s="250">
        <v>0</v>
      </c>
      <c r="S607" s="250">
        <v>395</v>
      </c>
      <c r="T607" s="250">
        <v>198</v>
      </c>
      <c r="U607" s="250">
        <v>0</v>
      </c>
      <c r="V607" s="249">
        <v>429.40060000000005</v>
      </c>
      <c r="W607" s="249">
        <v>889</v>
      </c>
      <c r="X607" s="249">
        <v>1473</v>
      </c>
      <c r="Y607" s="251">
        <v>889</v>
      </c>
    </row>
    <row r="608" spans="1:25" x14ac:dyDescent="0.2">
      <c r="A608" s="248">
        <v>44342.125</v>
      </c>
      <c r="B608" s="249">
        <v>61.134</v>
      </c>
      <c r="C608" s="250">
        <v>0</v>
      </c>
      <c r="D608" s="250">
        <v>206.56800000000001</v>
      </c>
      <c r="E608" s="250">
        <v>75.686400000000006</v>
      </c>
      <c r="F608" s="250">
        <v>0</v>
      </c>
      <c r="G608" s="249">
        <v>296</v>
      </c>
      <c r="H608" s="250">
        <v>0</v>
      </c>
      <c r="I608" s="250">
        <v>299</v>
      </c>
      <c r="J608" s="250">
        <v>198</v>
      </c>
      <c r="K608" s="250">
        <v>0</v>
      </c>
      <c r="L608" s="249">
        <v>295</v>
      </c>
      <c r="M608" s="250">
        <v>387</v>
      </c>
      <c r="N608" s="250">
        <v>395</v>
      </c>
      <c r="O608" s="250">
        <v>198</v>
      </c>
      <c r="P608" s="250">
        <v>198</v>
      </c>
      <c r="Q608" s="249">
        <v>296</v>
      </c>
      <c r="R608" s="250">
        <v>0</v>
      </c>
      <c r="S608" s="250">
        <v>299</v>
      </c>
      <c r="T608" s="250">
        <v>198</v>
      </c>
      <c r="U608" s="250">
        <v>0</v>
      </c>
      <c r="V608" s="249">
        <v>343.38839999999999</v>
      </c>
      <c r="W608" s="249">
        <v>793</v>
      </c>
      <c r="X608" s="249">
        <v>1473</v>
      </c>
      <c r="Y608" s="251">
        <v>793</v>
      </c>
    </row>
    <row r="609" spans="1:25" x14ac:dyDescent="0.2">
      <c r="A609" s="248">
        <v>44342.166666666664</v>
      </c>
      <c r="B609" s="249">
        <v>59.96</v>
      </c>
      <c r="C609" s="250">
        <v>0</v>
      </c>
      <c r="D609" s="250">
        <v>204.78800000000001</v>
      </c>
      <c r="E609" s="250">
        <v>75.667199999999994</v>
      </c>
      <c r="F609" s="250">
        <v>0</v>
      </c>
      <c r="G609" s="249">
        <v>296</v>
      </c>
      <c r="H609" s="250">
        <v>0</v>
      </c>
      <c r="I609" s="250">
        <v>290</v>
      </c>
      <c r="J609" s="250">
        <v>198</v>
      </c>
      <c r="K609" s="250">
        <v>0</v>
      </c>
      <c r="L609" s="249">
        <v>295</v>
      </c>
      <c r="M609" s="250">
        <v>387</v>
      </c>
      <c r="N609" s="250">
        <v>395</v>
      </c>
      <c r="O609" s="250">
        <v>198</v>
      </c>
      <c r="P609" s="250">
        <v>198</v>
      </c>
      <c r="Q609" s="249">
        <v>296</v>
      </c>
      <c r="R609" s="250">
        <v>0</v>
      </c>
      <c r="S609" s="250">
        <v>290</v>
      </c>
      <c r="T609" s="250">
        <v>198</v>
      </c>
      <c r="U609" s="250">
        <v>0</v>
      </c>
      <c r="V609" s="249">
        <v>340.41519999999997</v>
      </c>
      <c r="W609" s="249">
        <v>784</v>
      </c>
      <c r="X609" s="249">
        <v>1473</v>
      </c>
      <c r="Y609" s="251">
        <v>784</v>
      </c>
    </row>
    <row r="610" spans="1:25" x14ac:dyDescent="0.2">
      <c r="A610" s="248">
        <v>44342.208333333336</v>
      </c>
      <c r="B610" s="249">
        <v>59.966000000000001</v>
      </c>
      <c r="C610" s="250">
        <v>0</v>
      </c>
      <c r="D610" s="250">
        <v>205.27600000000001</v>
      </c>
      <c r="E610" s="250">
        <v>75.436800000000005</v>
      </c>
      <c r="F610" s="250">
        <v>0</v>
      </c>
      <c r="G610" s="249">
        <v>296</v>
      </c>
      <c r="H610" s="250">
        <v>0</v>
      </c>
      <c r="I610" s="250">
        <v>325.5</v>
      </c>
      <c r="J610" s="250">
        <v>198</v>
      </c>
      <c r="K610" s="250">
        <v>0</v>
      </c>
      <c r="L610" s="249">
        <v>295</v>
      </c>
      <c r="M610" s="250">
        <v>387</v>
      </c>
      <c r="N610" s="250">
        <v>395</v>
      </c>
      <c r="O610" s="250">
        <v>198</v>
      </c>
      <c r="P610" s="250">
        <v>198</v>
      </c>
      <c r="Q610" s="249">
        <v>296</v>
      </c>
      <c r="R610" s="250">
        <v>0</v>
      </c>
      <c r="S610" s="250">
        <v>325.5</v>
      </c>
      <c r="T610" s="250">
        <v>198</v>
      </c>
      <c r="U610" s="250">
        <v>0</v>
      </c>
      <c r="V610" s="249">
        <v>340.67880000000002</v>
      </c>
      <c r="W610" s="249">
        <v>819.5</v>
      </c>
      <c r="X610" s="249">
        <v>1473</v>
      </c>
      <c r="Y610" s="251">
        <v>819.5</v>
      </c>
    </row>
    <row r="611" spans="1:25" x14ac:dyDescent="0.2">
      <c r="A611" s="248">
        <v>44342.25</v>
      </c>
      <c r="B611" s="249">
        <v>63.656999999999996</v>
      </c>
      <c r="C611" s="250">
        <v>0</v>
      </c>
      <c r="D611" s="250">
        <v>205.44200000000001</v>
      </c>
      <c r="E611" s="250">
        <v>75.700800000000001</v>
      </c>
      <c r="F611" s="250">
        <v>0</v>
      </c>
      <c r="G611" s="249">
        <v>295</v>
      </c>
      <c r="H611" s="250">
        <v>0</v>
      </c>
      <c r="I611" s="250">
        <v>309.5</v>
      </c>
      <c r="J611" s="250">
        <v>198</v>
      </c>
      <c r="K611" s="250">
        <v>0</v>
      </c>
      <c r="L611" s="249">
        <v>295</v>
      </c>
      <c r="M611" s="250">
        <v>387</v>
      </c>
      <c r="N611" s="250">
        <v>395</v>
      </c>
      <c r="O611" s="250">
        <v>198</v>
      </c>
      <c r="P611" s="250">
        <v>198</v>
      </c>
      <c r="Q611" s="249">
        <v>295</v>
      </c>
      <c r="R611" s="250">
        <v>0</v>
      </c>
      <c r="S611" s="250">
        <v>309.5</v>
      </c>
      <c r="T611" s="250">
        <v>198</v>
      </c>
      <c r="U611" s="250">
        <v>0</v>
      </c>
      <c r="V611" s="249">
        <v>344.7998</v>
      </c>
      <c r="W611" s="249">
        <v>802.5</v>
      </c>
      <c r="X611" s="249">
        <v>1473</v>
      </c>
      <c r="Y611" s="251">
        <v>802.5</v>
      </c>
    </row>
    <row r="612" spans="1:25" x14ac:dyDescent="0.2">
      <c r="A612" s="248">
        <v>44342.291666666664</v>
      </c>
      <c r="B612" s="249">
        <v>69.646000000000001</v>
      </c>
      <c r="C612" s="250">
        <v>0</v>
      </c>
      <c r="D612" s="250">
        <v>212.4</v>
      </c>
      <c r="E612" s="250">
        <v>75.599999999999994</v>
      </c>
      <c r="F612" s="250">
        <v>0</v>
      </c>
      <c r="G612" s="249">
        <v>295</v>
      </c>
      <c r="H612" s="250">
        <v>0</v>
      </c>
      <c r="I612" s="250">
        <v>394.5</v>
      </c>
      <c r="J612" s="250">
        <v>198</v>
      </c>
      <c r="K612" s="250">
        <v>0</v>
      </c>
      <c r="L612" s="249">
        <v>295</v>
      </c>
      <c r="M612" s="250">
        <v>387</v>
      </c>
      <c r="N612" s="250">
        <v>395</v>
      </c>
      <c r="O612" s="250">
        <v>198</v>
      </c>
      <c r="P612" s="250">
        <v>198</v>
      </c>
      <c r="Q612" s="249">
        <v>295</v>
      </c>
      <c r="R612" s="250">
        <v>0</v>
      </c>
      <c r="S612" s="250">
        <v>394.5</v>
      </c>
      <c r="T612" s="250">
        <v>198</v>
      </c>
      <c r="U612" s="250">
        <v>0</v>
      </c>
      <c r="V612" s="249">
        <v>357.64599999999996</v>
      </c>
      <c r="W612" s="249">
        <v>887.5</v>
      </c>
      <c r="X612" s="249">
        <v>1473</v>
      </c>
      <c r="Y612" s="251">
        <v>887.5</v>
      </c>
    </row>
    <row r="613" spans="1:25" x14ac:dyDescent="0.2">
      <c r="A613" s="248">
        <v>44342.333333333336</v>
      </c>
      <c r="B613" s="249">
        <v>87.054000000000002</v>
      </c>
      <c r="C613" s="250">
        <v>0</v>
      </c>
      <c r="D613" s="250">
        <v>225.61799999999999</v>
      </c>
      <c r="E613" s="250">
        <v>78.2928</v>
      </c>
      <c r="F613" s="250">
        <v>0</v>
      </c>
      <c r="G613" s="249">
        <v>295</v>
      </c>
      <c r="H613" s="250">
        <v>0</v>
      </c>
      <c r="I613" s="250">
        <v>395</v>
      </c>
      <c r="J613" s="250">
        <v>198</v>
      </c>
      <c r="K613" s="250">
        <v>0</v>
      </c>
      <c r="L613" s="249">
        <v>295</v>
      </c>
      <c r="M613" s="250">
        <v>387</v>
      </c>
      <c r="N613" s="250">
        <v>395</v>
      </c>
      <c r="O613" s="250">
        <v>198</v>
      </c>
      <c r="P613" s="250">
        <v>198</v>
      </c>
      <c r="Q613" s="249">
        <v>295</v>
      </c>
      <c r="R613" s="250">
        <v>0</v>
      </c>
      <c r="S613" s="250">
        <v>395</v>
      </c>
      <c r="T613" s="250">
        <v>198</v>
      </c>
      <c r="U613" s="250">
        <v>0</v>
      </c>
      <c r="V613" s="249">
        <v>390.96480000000003</v>
      </c>
      <c r="W613" s="249">
        <v>888</v>
      </c>
      <c r="X613" s="249">
        <v>1473</v>
      </c>
      <c r="Y613" s="251">
        <v>888</v>
      </c>
    </row>
    <row r="614" spans="1:25" x14ac:dyDescent="0.2">
      <c r="A614" s="248">
        <v>44342.375</v>
      </c>
      <c r="B614" s="249">
        <v>127.077</v>
      </c>
      <c r="C614" s="250">
        <v>0</v>
      </c>
      <c r="D614" s="250">
        <v>227.56800000000001</v>
      </c>
      <c r="E614" s="250">
        <v>80.52</v>
      </c>
      <c r="F614" s="250">
        <v>0</v>
      </c>
      <c r="G614" s="249">
        <v>295</v>
      </c>
      <c r="H614" s="250">
        <v>0</v>
      </c>
      <c r="I614" s="250">
        <v>395</v>
      </c>
      <c r="J614" s="250">
        <v>198</v>
      </c>
      <c r="K614" s="250">
        <v>0</v>
      </c>
      <c r="L614" s="249">
        <v>295</v>
      </c>
      <c r="M614" s="250">
        <v>387</v>
      </c>
      <c r="N614" s="250">
        <v>395</v>
      </c>
      <c r="O614" s="250">
        <v>198</v>
      </c>
      <c r="P614" s="250">
        <v>198</v>
      </c>
      <c r="Q614" s="249">
        <v>295</v>
      </c>
      <c r="R614" s="250">
        <v>0</v>
      </c>
      <c r="S614" s="250">
        <v>395</v>
      </c>
      <c r="T614" s="250">
        <v>198</v>
      </c>
      <c r="U614" s="250">
        <v>0</v>
      </c>
      <c r="V614" s="249">
        <v>435.16499999999996</v>
      </c>
      <c r="W614" s="249">
        <v>888</v>
      </c>
      <c r="X614" s="249">
        <v>1473</v>
      </c>
      <c r="Y614" s="251">
        <v>888</v>
      </c>
    </row>
    <row r="615" spans="1:25" x14ac:dyDescent="0.2">
      <c r="A615" s="248">
        <v>44342.416666666664</v>
      </c>
      <c r="B615" s="249">
        <v>178.28899999999999</v>
      </c>
      <c r="C615" s="250">
        <v>0</v>
      </c>
      <c r="D615" s="250">
        <v>276.05599999999998</v>
      </c>
      <c r="E615" s="250">
        <v>115.752</v>
      </c>
      <c r="F615" s="250">
        <v>0</v>
      </c>
      <c r="G615" s="249">
        <v>295</v>
      </c>
      <c r="H615" s="250">
        <v>0</v>
      </c>
      <c r="I615" s="250">
        <v>395</v>
      </c>
      <c r="J615" s="250">
        <v>198</v>
      </c>
      <c r="K615" s="250">
        <v>0</v>
      </c>
      <c r="L615" s="249">
        <v>295</v>
      </c>
      <c r="M615" s="250">
        <v>387</v>
      </c>
      <c r="N615" s="250">
        <v>395</v>
      </c>
      <c r="O615" s="250">
        <v>198</v>
      </c>
      <c r="P615" s="250">
        <v>198</v>
      </c>
      <c r="Q615" s="249">
        <v>295</v>
      </c>
      <c r="R615" s="250">
        <v>0</v>
      </c>
      <c r="S615" s="250">
        <v>395</v>
      </c>
      <c r="T615" s="250">
        <v>198</v>
      </c>
      <c r="U615" s="250">
        <v>0</v>
      </c>
      <c r="V615" s="249">
        <v>570.09699999999998</v>
      </c>
      <c r="W615" s="249">
        <v>888</v>
      </c>
      <c r="X615" s="249">
        <v>1473</v>
      </c>
      <c r="Y615" s="251">
        <v>888</v>
      </c>
    </row>
    <row r="616" spans="1:25" x14ac:dyDescent="0.2">
      <c r="A616" s="248">
        <v>44342.458333333336</v>
      </c>
      <c r="B616" s="249">
        <v>258.57600000000002</v>
      </c>
      <c r="C616" s="250">
        <v>0</v>
      </c>
      <c r="D616" s="250">
        <v>342.35199999999998</v>
      </c>
      <c r="E616" s="250">
        <v>151.7664</v>
      </c>
      <c r="F616" s="250">
        <v>0</v>
      </c>
      <c r="G616" s="249">
        <v>296</v>
      </c>
      <c r="H616" s="250">
        <v>0</v>
      </c>
      <c r="I616" s="250">
        <v>395</v>
      </c>
      <c r="J616" s="250">
        <v>198</v>
      </c>
      <c r="K616" s="250">
        <v>0</v>
      </c>
      <c r="L616" s="249">
        <v>295</v>
      </c>
      <c r="M616" s="250">
        <v>387</v>
      </c>
      <c r="N616" s="250">
        <v>395</v>
      </c>
      <c r="O616" s="250">
        <v>198</v>
      </c>
      <c r="P616" s="250">
        <v>198</v>
      </c>
      <c r="Q616" s="249">
        <v>296</v>
      </c>
      <c r="R616" s="250">
        <v>0</v>
      </c>
      <c r="S616" s="250">
        <v>395</v>
      </c>
      <c r="T616" s="250">
        <v>198</v>
      </c>
      <c r="U616" s="250">
        <v>0</v>
      </c>
      <c r="V616" s="249">
        <v>752.69439999999997</v>
      </c>
      <c r="W616" s="249">
        <v>889</v>
      </c>
      <c r="X616" s="249">
        <v>1473</v>
      </c>
      <c r="Y616" s="251">
        <v>889</v>
      </c>
    </row>
    <row r="617" spans="1:25" x14ac:dyDescent="0.2">
      <c r="A617" s="248">
        <v>44342.5</v>
      </c>
      <c r="B617" s="249">
        <v>267.11500000000001</v>
      </c>
      <c r="C617" s="250">
        <v>0</v>
      </c>
      <c r="D617" s="250">
        <v>370.06</v>
      </c>
      <c r="E617" s="250">
        <v>155.7072</v>
      </c>
      <c r="F617" s="250">
        <v>0</v>
      </c>
      <c r="G617" s="249">
        <v>296</v>
      </c>
      <c r="H617" s="250">
        <v>0</v>
      </c>
      <c r="I617" s="250">
        <v>395</v>
      </c>
      <c r="J617" s="250">
        <v>198</v>
      </c>
      <c r="K617" s="250">
        <v>0</v>
      </c>
      <c r="L617" s="249">
        <v>295</v>
      </c>
      <c r="M617" s="250">
        <v>387</v>
      </c>
      <c r="N617" s="250">
        <v>395</v>
      </c>
      <c r="O617" s="250">
        <v>198</v>
      </c>
      <c r="P617" s="250">
        <v>198</v>
      </c>
      <c r="Q617" s="249">
        <v>296</v>
      </c>
      <c r="R617" s="250">
        <v>0</v>
      </c>
      <c r="S617" s="250">
        <v>395</v>
      </c>
      <c r="T617" s="250">
        <v>198</v>
      </c>
      <c r="U617" s="250">
        <v>0</v>
      </c>
      <c r="V617" s="249">
        <v>792.88220000000001</v>
      </c>
      <c r="W617" s="249">
        <v>889</v>
      </c>
      <c r="X617" s="249">
        <v>1473</v>
      </c>
      <c r="Y617" s="251">
        <v>889</v>
      </c>
    </row>
    <row r="618" spans="1:25" x14ac:dyDescent="0.2">
      <c r="A618" s="248">
        <v>44342.541666666664</v>
      </c>
      <c r="B618" s="249">
        <v>292.68200000000002</v>
      </c>
      <c r="C618" s="250">
        <v>0</v>
      </c>
      <c r="D618" s="250">
        <v>380.45800000000003</v>
      </c>
      <c r="E618" s="250">
        <v>160.99680000000001</v>
      </c>
      <c r="F618" s="250">
        <v>0</v>
      </c>
      <c r="G618" s="249">
        <v>296</v>
      </c>
      <c r="H618" s="250">
        <v>0</v>
      </c>
      <c r="I618" s="250">
        <v>395</v>
      </c>
      <c r="J618" s="250">
        <v>198</v>
      </c>
      <c r="K618" s="250">
        <v>0</v>
      </c>
      <c r="L618" s="249">
        <v>295</v>
      </c>
      <c r="M618" s="250">
        <v>387</v>
      </c>
      <c r="N618" s="250">
        <v>395</v>
      </c>
      <c r="O618" s="250">
        <v>198</v>
      </c>
      <c r="P618" s="250">
        <v>198</v>
      </c>
      <c r="Q618" s="249">
        <v>296</v>
      </c>
      <c r="R618" s="250">
        <v>0</v>
      </c>
      <c r="S618" s="250">
        <v>395</v>
      </c>
      <c r="T618" s="250">
        <v>198</v>
      </c>
      <c r="U618" s="250">
        <v>0</v>
      </c>
      <c r="V618" s="249">
        <v>834.13680000000011</v>
      </c>
      <c r="W618" s="249">
        <v>889</v>
      </c>
      <c r="X618" s="249">
        <v>1473</v>
      </c>
      <c r="Y618" s="251">
        <v>889</v>
      </c>
    </row>
    <row r="619" spans="1:25" x14ac:dyDescent="0.2">
      <c r="A619" s="248">
        <v>44342.583333333336</v>
      </c>
      <c r="B619" s="249">
        <v>277.80700000000002</v>
      </c>
      <c r="C619" s="250">
        <v>0</v>
      </c>
      <c r="D619" s="250">
        <v>386.86799999999999</v>
      </c>
      <c r="E619" s="250">
        <v>162.40799999999999</v>
      </c>
      <c r="F619" s="250">
        <v>0</v>
      </c>
      <c r="G619" s="249">
        <v>295</v>
      </c>
      <c r="H619" s="250">
        <v>0</v>
      </c>
      <c r="I619" s="250">
        <v>395</v>
      </c>
      <c r="J619" s="250">
        <v>198</v>
      </c>
      <c r="K619" s="250">
        <v>0</v>
      </c>
      <c r="L619" s="249">
        <v>295</v>
      </c>
      <c r="M619" s="250">
        <v>387</v>
      </c>
      <c r="N619" s="250">
        <v>395</v>
      </c>
      <c r="O619" s="250">
        <v>198</v>
      </c>
      <c r="P619" s="250">
        <v>198</v>
      </c>
      <c r="Q619" s="249">
        <v>295</v>
      </c>
      <c r="R619" s="250">
        <v>0</v>
      </c>
      <c r="S619" s="250">
        <v>395</v>
      </c>
      <c r="T619" s="250">
        <v>198</v>
      </c>
      <c r="U619" s="250">
        <v>0</v>
      </c>
      <c r="V619" s="249">
        <v>827.08299999999997</v>
      </c>
      <c r="W619" s="249">
        <v>888</v>
      </c>
      <c r="X619" s="249">
        <v>1473</v>
      </c>
      <c r="Y619" s="251">
        <v>888</v>
      </c>
    </row>
    <row r="620" spans="1:25" x14ac:dyDescent="0.2">
      <c r="A620" s="248">
        <v>44342.625</v>
      </c>
      <c r="B620" s="249">
        <v>196.315</v>
      </c>
      <c r="C620" s="250">
        <v>0</v>
      </c>
      <c r="D620" s="250">
        <v>372.48599999999999</v>
      </c>
      <c r="E620" s="250">
        <v>124.6416</v>
      </c>
      <c r="F620" s="250">
        <v>0</v>
      </c>
      <c r="G620" s="249">
        <v>295</v>
      </c>
      <c r="H620" s="250">
        <v>0</v>
      </c>
      <c r="I620" s="250">
        <v>395</v>
      </c>
      <c r="J620" s="250">
        <v>198</v>
      </c>
      <c r="K620" s="250">
        <v>0</v>
      </c>
      <c r="L620" s="249">
        <v>295</v>
      </c>
      <c r="M620" s="250">
        <v>387</v>
      </c>
      <c r="N620" s="250">
        <v>395</v>
      </c>
      <c r="O620" s="250">
        <v>198</v>
      </c>
      <c r="P620" s="250">
        <v>198</v>
      </c>
      <c r="Q620" s="249">
        <v>295</v>
      </c>
      <c r="R620" s="250">
        <v>0</v>
      </c>
      <c r="S620" s="250">
        <v>395</v>
      </c>
      <c r="T620" s="250">
        <v>198</v>
      </c>
      <c r="U620" s="250">
        <v>0</v>
      </c>
      <c r="V620" s="249">
        <v>693.44259999999997</v>
      </c>
      <c r="W620" s="249">
        <v>888</v>
      </c>
      <c r="X620" s="249">
        <v>1473</v>
      </c>
      <c r="Y620" s="251">
        <v>888</v>
      </c>
    </row>
    <row r="621" spans="1:25" x14ac:dyDescent="0.2">
      <c r="A621" s="248">
        <v>44342.666666666664</v>
      </c>
      <c r="B621" s="249">
        <v>156.446</v>
      </c>
      <c r="C621" s="250">
        <v>0</v>
      </c>
      <c r="D621" s="250">
        <v>391.35599999999999</v>
      </c>
      <c r="E621" s="250">
        <v>136.2816</v>
      </c>
      <c r="F621" s="250">
        <v>0</v>
      </c>
      <c r="G621" s="249">
        <v>295</v>
      </c>
      <c r="H621" s="250">
        <v>0</v>
      </c>
      <c r="I621" s="250">
        <v>395.5</v>
      </c>
      <c r="J621" s="250">
        <v>198</v>
      </c>
      <c r="K621" s="250">
        <v>0</v>
      </c>
      <c r="L621" s="249">
        <v>295</v>
      </c>
      <c r="M621" s="250">
        <v>387</v>
      </c>
      <c r="N621" s="250">
        <v>395</v>
      </c>
      <c r="O621" s="250">
        <v>198</v>
      </c>
      <c r="P621" s="250">
        <v>198</v>
      </c>
      <c r="Q621" s="249">
        <v>295</v>
      </c>
      <c r="R621" s="250">
        <v>0</v>
      </c>
      <c r="S621" s="250">
        <v>395.5</v>
      </c>
      <c r="T621" s="250">
        <v>198</v>
      </c>
      <c r="U621" s="250">
        <v>0</v>
      </c>
      <c r="V621" s="249">
        <v>684.08360000000005</v>
      </c>
      <c r="W621" s="249">
        <v>888.5</v>
      </c>
      <c r="X621" s="249">
        <v>1473</v>
      </c>
      <c r="Y621" s="251">
        <v>888.5</v>
      </c>
    </row>
    <row r="622" spans="1:25" x14ac:dyDescent="0.2">
      <c r="A622" s="248">
        <v>44342.708333333336</v>
      </c>
      <c r="B622" s="249">
        <v>162.81100000000001</v>
      </c>
      <c r="C622" s="250">
        <v>0</v>
      </c>
      <c r="D622" s="250">
        <v>395.17200000000003</v>
      </c>
      <c r="E622" s="250">
        <v>150.18719999999999</v>
      </c>
      <c r="F622" s="250">
        <v>0</v>
      </c>
      <c r="G622" s="249">
        <v>295</v>
      </c>
      <c r="H622" s="250">
        <v>0</v>
      </c>
      <c r="I622" s="250">
        <v>395.5</v>
      </c>
      <c r="J622" s="250">
        <v>198</v>
      </c>
      <c r="K622" s="250">
        <v>0</v>
      </c>
      <c r="L622" s="249">
        <v>295</v>
      </c>
      <c r="M622" s="250">
        <v>387</v>
      </c>
      <c r="N622" s="250">
        <v>395</v>
      </c>
      <c r="O622" s="250">
        <v>198</v>
      </c>
      <c r="P622" s="250">
        <v>198</v>
      </c>
      <c r="Q622" s="249">
        <v>295</v>
      </c>
      <c r="R622" s="250">
        <v>0</v>
      </c>
      <c r="S622" s="250">
        <v>395.5</v>
      </c>
      <c r="T622" s="250">
        <v>198</v>
      </c>
      <c r="U622" s="250">
        <v>0</v>
      </c>
      <c r="V622" s="249">
        <v>708.17020000000002</v>
      </c>
      <c r="W622" s="249">
        <v>888.5</v>
      </c>
      <c r="X622" s="249">
        <v>1473</v>
      </c>
      <c r="Y622" s="251">
        <v>888.5</v>
      </c>
    </row>
    <row r="623" spans="1:25" x14ac:dyDescent="0.2">
      <c r="A623" s="248">
        <v>44342.75</v>
      </c>
      <c r="B623" s="249">
        <v>158.69800000000001</v>
      </c>
      <c r="C623" s="250">
        <v>0</v>
      </c>
      <c r="D623" s="250">
        <v>372.74400000000003</v>
      </c>
      <c r="E623" s="250">
        <v>109.7424</v>
      </c>
      <c r="F623" s="250">
        <v>0</v>
      </c>
      <c r="G623" s="249">
        <v>295</v>
      </c>
      <c r="H623" s="250">
        <v>0</v>
      </c>
      <c r="I623" s="250">
        <v>395.5</v>
      </c>
      <c r="J623" s="250">
        <v>198</v>
      </c>
      <c r="K623" s="250">
        <v>0</v>
      </c>
      <c r="L623" s="249">
        <v>295</v>
      </c>
      <c r="M623" s="250">
        <v>387</v>
      </c>
      <c r="N623" s="250">
        <v>395</v>
      </c>
      <c r="O623" s="250">
        <v>198</v>
      </c>
      <c r="P623" s="250">
        <v>198</v>
      </c>
      <c r="Q623" s="249">
        <v>295</v>
      </c>
      <c r="R623" s="250">
        <v>0</v>
      </c>
      <c r="S623" s="250">
        <v>395.5</v>
      </c>
      <c r="T623" s="250">
        <v>198</v>
      </c>
      <c r="U623" s="250">
        <v>0</v>
      </c>
      <c r="V623" s="249">
        <v>641.18439999999998</v>
      </c>
      <c r="W623" s="249">
        <v>888.5</v>
      </c>
      <c r="X623" s="249">
        <v>1473</v>
      </c>
      <c r="Y623" s="251">
        <v>888.5</v>
      </c>
    </row>
    <row r="624" spans="1:25" x14ac:dyDescent="0.2">
      <c r="A624" s="248">
        <v>44342.791666666664</v>
      </c>
      <c r="B624" s="249">
        <v>193.91499999999999</v>
      </c>
      <c r="C624" s="250">
        <v>0</v>
      </c>
      <c r="D624" s="250">
        <v>375.25</v>
      </c>
      <c r="E624" s="250">
        <v>84.647999999999996</v>
      </c>
      <c r="F624" s="250">
        <v>0</v>
      </c>
      <c r="G624" s="249">
        <v>295</v>
      </c>
      <c r="H624" s="250">
        <v>0</v>
      </c>
      <c r="I624" s="250">
        <v>395</v>
      </c>
      <c r="J624" s="250">
        <v>198</v>
      </c>
      <c r="K624" s="250">
        <v>0</v>
      </c>
      <c r="L624" s="249">
        <v>295</v>
      </c>
      <c r="M624" s="250">
        <v>387</v>
      </c>
      <c r="N624" s="250">
        <v>395</v>
      </c>
      <c r="O624" s="250">
        <v>198</v>
      </c>
      <c r="P624" s="250">
        <v>198</v>
      </c>
      <c r="Q624" s="249">
        <v>295</v>
      </c>
      <c r="R624" s="250">
        <v>0</v>
      </c>
      <c r="S624" s="250">
        <v>395</v>
      </c>
      <c r="T624" s="250">
        <v>198</v>
      </c>
      <c r="U624" s="250">
        <v>0</v>
      </c>
      <c r="V624" s="249">
        <v>653.81299999999999</v>
      </c>
      <c r="W624" s="249">
        <v>888</v>
      </c>
      <c r="X624" s="249">
        <v>1473</v>
      </c>
      <c r="Y624" s="251">
        <v>888</v>
      </c>
    </row>
    <row r="625" spans="1:25" x14ac:dyDescent="0.2">
      <c r="A625" s="248">
        <v>44342.833333333336</v>
      </c>
      <c r="B625" s="249">
        <v>256.03699999999998</v>
      </c>
      <c r="C625" s="250">
        <v>0</v>
      </c>
      <c r="D625" s="250">
        <v>362.18400000000003</v>
      </c>
      <c r="E625" s="250">
        <v>80.764799999999994</v>
      </c>
      <c r="F625" s="250">
        <v>0</v>
      </c>
      <c r="G625" s="249">
        <v>295</v>
      </c>
      <c r="H625" s="250">
        <v>0</v>
      </c>
      <c r="I625" s="250">
        <v>395</v>
      </c>
      <c r="J625" s="250">
        <v>198</v>
      </c>
      <c r="K625" s="250">
        <v>0</v>
      </c>
      <c r="L625" s="249">
        <v>295</v>
      </c>
      <c r="M625" s="250">
        <v>387</v>
      </c>
      <c r="N625" s="250">
        <v>395</v>
      </c>
      <c r="O625" s="250">
        <v>198</v>
      </c>
      <c r="P625" s="250">
        <v>198</v>
      </c>
      <c r="Q625" s="249">
        <v>295</v>
      </c>
      <c r="R625" s="250">
        <v>0</v>
      </c>
      <c r="S625" s="250">
        <v>395</v>
      </c>
      <c r="T625" s="250">
        <v>198</v>
      </c>
      <c r="U625" s="250">
        <v>0</v>
      </c>
      <c r="V625" s="249">
        <v>698.98580000000004</v>
      </c>
      <c r="W625" s="249">
        <v>888</v>
      </c>
      <c r="X625" s="249">
        <v>1473</v>
      </c>
      <c r="Y625" s="251">
        <v>888</v>
      </c>
    </row>
    <row r="626" spans="1:25" x14ac:dyDescent="0.2">
      <c r="A626" s="248">
        <v>44342.875</v>
      </c>
      <c r="B626" s="249">
        <v>291.63400000000001</v>
      </c>
      <c r="C626" s="250">
        <v>0</v>
      </c>
      <c r="D626" s="250">
        <v>368.7</v>
      </c>
      <c r="E626" s="250">
        <v>103.9344</v>
      </c>
      <c r="F626" s="250">
        <v>0</v>
      </c>
      <c r="G626" s="249">
        <v>296</v>
      </c>
      <c r="H626" s="250">
        <v>0</v>
      </c>
      <c r="I626" s="250">
        <v>395</v>
      </c>
      <c r="J626" s="250">
        <v>198</v>
      </c>
      <c r="K626" s="250">
        <v>0</v>
      </c>
      <c r="L626" s="249">
        <v>295</v>
      </c>
      <c r="M626" s="250">
        <v>387</v>
      </c>
      <c r="N626" s="250">
        <v>395</v>
      </c>
      <c r="O626" s="250">
        <v>198</v>
      </c>
      <c r="P626" s="250">
        <v>198</v>
      </c>
      <c r="Q626" s="249">
        <v>296</v>
      </c>
      <c r="R626" s="250">
        <v>0</v>
      </c>
      <c r="S626" s="250">
        <v>391.5</v>
      </c>
      <c r="T626" s="250">
        <v>198</v>
      </c>
      <c r="U626" s="250">
        <v>0</v>
      </c>
      <c r="V626" s="249">
        <v>764.26840000000004</v>
      </c>
      <c r="W626" s="249">
        <v>889</v>
      </c>
      <c r="X626" s="249">
        <v>1473</v>
      </c>
      <c r="Y626" s="251">
        <v>885.5</v>
      </c>
    </row>
    <row r="627" spans="1:25" x14ac:dyDescent="0.2">
      <c r="A627" s="248">
        <v>44342.916666666664</v>
      </c>
      <c r="B627" s="249">
        <v>281.19900000000001</v>
      </c>
      <c r="C627" s="250">
        <v>0</v>
      </c>
      <c r="D627" s="250">
        <v>364.45800000000003</v>
      </c>
      <c r="E627" s="250">
        <v>135.1344</v>
      </c>
      <c r="F627" s="250">
        <v>0</v>
      </c>
      <c r="G627" s="249">
        <v>295</v>
      </c>
      <c r="H627" s="250">
        <v>0</v>
      </c>
      <c r="I627" s="250">
        <v>395</v>
      </c>
      <c r="J627" s="250">
        <v>198</v>
      </c>
      <c r="K627" s="250">
        <v>0</v>
      </c>
      <c r="L627" s="249">
        <v>295</v>
      </c>
      <c r="M627" s="250">
        <v>387</v>
      </c>
      <c r="N627" s="250">
        <v>395</v>
      </c>
      <c r="O627" s="250">
        <v>198</v>
      </c>
      <c r="P627" s="250">
        <v>198</v>
      </c>
      <c r="Q627" s="249">
        <v>295</v>
      </c>
      <c r="R627" s="250">
        <v>0</v>
      </c>
      <c r="S627" s="250">
        <v>395</v>
      </c>
      <c r="T627" s="250">
        <v>198</v>
      </c>
      <c r="U627" s="250">
        <v>0</v>
      </c>
      <c r="V627" s="249">
        <v>780.79140000000007</v>
      </c>
      <c r="W627" s="249">
        <v>888</v>
      </c>
      <c r="X627" s="249">
        <v>1473</v>
      </c>
      <c r="Y627" s="251">
        <v>888</v>
      </c>
    </row>
    <row r="628" spans="1:25" x14ac:dyDescent="0.2">
      <c r="A628" s="248">
        <v>44342.958333333336</v>
      </c>
      <c r="B628" s="249">
        <v>281.05</v>
      </c>
      <c r="C628" s="250">
        <v>0</v>
      </c>
      <c r="D628" s="250">
        <v>376.00400000000002</v>
      </c>
      <c r="E628" s="250">
        <v>152.98560000000001</v>
      </c>
      <c r="F628" s="250">
        <v>0</v>
      </c>
      <c r="G628" s="249">
        <v>295</v>
      </c>
      <c r="H628" s="250">
        <v>0</v>
      </c>
      <c r="I628" s="250">
        <v>395</v>
      </c>
      <c r="J628" s="250">
        <v>198</v>
      </c>
      <c r="K628" s="250">
        <v>0</v>
      </c>
      <c r="L628" s="249">
        <v>295</v>
      </c>
      <c r="M628" s="250">
        <v>387</v>
      </c>
      <c r="N628" s="250">
        <v>395</v>
      </c>
      <c r="O628" s="250">
        <v>198</v>
      </c>
      <c r="P628" s="250">
        <v>198</v>
      </c>
      <c r="Q628" s="249">
        <v>295</v>
      </c>
      <c r="R628" s="250">
        <v>0</v>
      </c>
      <c r="S628" s="250">
        <v>395</v>
      </c>
      <c r="T628" s="250">
        <v>198</v>
      </c>
      <c r="U628" s="250">
        <v>0</v>
      </c>
      <c r="V628" s="249">
        <v>810.03960000000006</v>
      </c>
      <c r="W628" s="249">
        <v>888</v>
      </c>
      <c r="X628" s="249">
        <v>1473</v>
      </c>
      <c r="Y628" s="251">
        <v>888</v>
      </c>
    </row>
    <row r="629" spans="1:25" x14ac:dyDescent="0.2">
      <c r="A629" s="248">
        <v>44343</v>
      </c>
      <c r="B629" s="249">
        <v>224.238</v>
      </c>
      <c r="C629" s="250">
        <v>0</v>
      </c>
      <c r="D629" s="250">
        <v>367.87200000000001</v>
      </c>
      <c r="E629" s="250">
        <v>118.34399999999999</v>
      </c>
      <c r="F629" s="250">
        <v>0</v>
      </c>
      <c r="G629" s="249">
        <v>295</v>
      </c>
      <c r="H629" s="250">
        <v>0</v>
      </c>
      <c r="I629" s="250">
        <v>395</v>
      </c>
      <c r="J629" s="250">
        <v>198</v>
      </c>
      <c r="K629" s="250">
        <v>0</v>
      </c>
      <c r="L629" s="249">
        <v>295</v>
      </c>
      <c r="M629" s="250">
        <v>387</v>
      </c>
      <c r="N629" s="250">
        <v>395</v>
      </c>
      <c r="O629" s="250">
        <v>198</v>
      </c>
      <c r="P629" s="250">
        <v>198</v>
      </c>
      <c r="Q629" s="249">
        <v>295</v>
      </c>
      <c r="R629" s="250">
        <v>0</v>
      </c>
      <c r="S629" s="250">
        <v>395</v>
      </c>
      <c r="T629" s="250">
        <v>198</v>
      </c>
      <c r="U629" s="250">
        <v>0</v>
      </c>
      <c r="V629" s="249">
        <v>710.45399999999995</v>
      </c>
      <c r="W629" s="249">
        <v>888</v>
      </c>
      <c r="X629" s="249">
        <v>1473</v>
      </c>
      <c r="Y629" s="251">
        <v>888</v>
      </c>
    </row>
    <row r="630" spans="1:25" x14ac:dyDescent="0.2">
      <c r="A630" s="248">
        <v>44343.041666666664</v>
      </c>
      <c r="B630" s="249">
        <v>173.815</v>
      </c>
      <c r="C630" s="250">
        <v>0</v>
      </c>
      <c r="D630" s="250">
        <v>339.85399999999998</v>
      </c>
      <c r="E630" s="250">
        <v>92.380799999999994</v>
      </c>
      <c r="F630" s="250">
        <v>0</v>
      </c>
      <c r="G630" s="249">
        <v>295</v>
      </c>
      <c r="H630" s="250">
        <v>0</v>
      </c>
      <c r="I630" s="250">
        <v>395</v>
      </c>
      <c r="J630" s="250">
        <v>198</v>
      </c>
      <c r="K630" s="250">
        <v>0</v>
      </c>
      <c r="L630" s="249">
        <v>295</v>
      </c>
      <c r="M630" s="250">
        <v>387</v>
      </c>
      <c r="N630" s="250">
        <v>395</v>
      </c>
      <c r="O630" s="250">
        <v>198</v>
      </c>
      <c r="P630" s="250">
        <v>198</v>
      </c>
      <c r="Q630" s="249">
        <v>295</v>
      </c>
      <c r="R630" s="250">
        <v>0</v>
      </c>
      <c r="S630" s="250">
        <v>395</v>
      </c>
      <c r="T630" s="250">
        <v>198</v>
      </c>
      <c r="U630" s="250">
        <v>0</v>
      </c>
      <c r="V630" s="249">
        <v>606.0498</v>
      </c>
      <c r="W630" s="249">
        <v>888</v>
      </c>
      <c r="X630" s="249">
        <v>1473</v>
      </c>
      <c r="Y630" s="251">
        <v>888</v>
      </c>
    </row>
    <row r="631" spans="1:25" x14ac:dyDescent="0.2">
      <c r="A631" s="248">
        <v>44343.083333333336</v>
      </c>
      <c r="B631" s="249">
        <v>195.886</v>
      </c>
      <c r="C631" s="250">
        <v>0</v>
      </c>
      <c r="D631" s="250">
        <v>305.97199999999998</v>
      </c>
      <c r="E631" s="250">
        <v>79.257599999999996</v>
      </c>
      <c r="F631" s="250">
        <v>0</v>
      </c>
      <c r="G631" s="249">
        <v>295</v>
      </c>
      <c r="H631" s="250">
        <v>0</v>
      </c>
      <c r="I631" s="250">
        <v>395</v>
      </c>
      <c r="J631" s="250">
        <v>198</v>
      </c>
      <c r="K631" s="250">
        <v>0</v>
      </c>
      <c r="L631" s="249">
        <v>295</v>
      </c>
      <c r="M631" s="250">
        <v>387</v>
      </c>
      <c r="N631" s="250">
        <v>395</v>
      </c>
      <c r="O631" s="250">
        <v>198</v>
      </c>
      <c r="P631" s="250">
        <v>198</v>
      </c>
      <c r="Q631" s="249">
        <v>295</v>
      </c>
      <c r="R631" s="250">
        <v>0</v>
      </c>
      <c r="S631" s="250">
        <v>395</v>
      </c>
      <c r="T631" s="250">
        <v>198</v>
      </c>
      <c r="U631" s="250">
        <v>0</v>
      </c>
      <c r="V631" s="249">
        <v>581.11559999999997</v>
      </c>
      <c r="W631" s="249">
        <v>888</v>
      </c>
      <c r="X631" s="249">
        <v>1473</v>
      </c>
      <c r="Y631" s="251">
        <v>888</v>
      </c>
    </row>
    <row r="632" spans="1:25" x14ac:dyDescent="0.2">
      <c r="A632" s="248">
        <v>44343.125</v>
      </c>
      <c r="B632" s="249">
        <v>110.84699999999999</v>
      </c>
      <c r="C632" s="250">
        <v>0</v>
      </c>
      <c r="D632" s="250">
        <v>283.60000000000002</v>
      </c>
      <c r="E632" s="250">
        <v>76.065600000000003</v>
      </c>
      <c r="F632" s="250">
        <v>0</v>
      </c>
      <c r="G632" s="249">
        <v>295</v>
      </c>
      <c r="H632" s="250">
        <v>0</v>
      </c>
      <c r="I632" s="250">
        <v>395</v>
      </c>
      <c r="J632" s="250">
        <v>198</v>
      </c>
      <c r="K632" s="250">
        <v>0</v>
      </c>
      <c r="L632" s="249">
        <v>295</v>
      </c>
      <c r="M632" s="250">
        <v>387</v>
      </c>
      <c r="N632" s="250">
        <v>395</v>
      </c>
      <c r="O632" s="250">
        <v>198</v>
      </c>
      <c r="P632" s="250">
        <v>198</v>
      </c>
      <c r="Q632" s="249">
        <v>295</v>
      </c>
      <c r="R632" s="250">
        <v>0</v>
      </c>
      <c r="S632" s="250">
        <v>395</v>
      </c>
      <c r="T632" s="250">
        <v>198</v>
      </c>
      <c r="U632" s="250">
        <v>0</v>
      </c>
      <c r="V632" s="249">
        <v>470.51260000000002</v>
      </c>
      <c r="W632" s="249">
        <v>888</v>
      </c>
      <c r="X632" s="249">
        <v>1473</v>
      </c>
      <c r="Y632" s="251">
        <v>888</v>
      </c>
    </row>
    <row r="633" spans="1:25" x14ac:dyDescent="0.2">
      <c r="A633" s="248">
        <v>44343.166666666664</v>
      </c>
      <c r="B633" s="249">
        <v>74.808999999999997</v>
      </c>
      <c r="C633" s="250">
        <v>0</v>
      </c>
      <c r="D633" s="250">
        <v>258.25400000000002</v>
      </c>
      <c r="E633" s="250">
        <v>75.652799999999999</v>
      </c>
      <c r="F633" s="250">
        <v>0</v>
      </c>
      <c r="G633" s="249">
        <v>295</v>
      </c>
      <c r="H633" s="250">
        <v>0</v>
      </c>
      <c r="I633" s="250">
        <v>395</v>
      </c>
      <c r="J633" s="250">
        <v>198</v>
      </c>
      <c r="K633" s="250">
        <v>0</v>
      </c>
      <c r="L633" s="249">
        <v>295</v>
      </c>
      <c r="M633" s="250">
        <v>387</v>
      </c>
      <c r="N633" s="250">
        <v>395</v>
      </c>
      <c r="O633" s="250">
        <v>198</v>
      </c>
      <c r="P633" s="250">
        <v>198</v>
      </c>
      <c r="Q633" s="249">
        <v>295</v>
      </c>
      <c r="R633" s="250">
        <v>0</v>
      </c>
      <c r="S633" s="250">
        <v>395</v>
      </c>
      <c r="T633" s="250">
        <v>198</v>
      </c>
      <c r="U633" s="250">
        <v>0</v>
      </c>
      <c r="V633" s="249">
        <v>408.7158</v>
      </c>
      <c r="W633" s="249">
        <v>888</v>
      </c>
      <c r="X633" s="249">
        <v>1473</v>
      </c>
      <c r="Y633" s="251">
        <v>888</v>
      </c>
    </row>
    <row r="634" spans="1:25" x14ac:dyDescent="0.2">
      <c r="A634" s="248">
        <v>44343.208333333336</v>
      </c>
      <c r="B634" s="249">
        <v>62.512999999999998</v>
      </c>
      <c r="C634" s="250">
        <v>0</v>
      </c>
      <c r="D634" s="250">
        <v>222.03399999999999</v>
      </c>
      <c r="E634" s="250">
        <v>75.724800000000002</v>
      </c>
      <c r="F634" s="250">
        <v>0</v>
      </c>
      <c r="G634" s="249">
        <v>295</v>
      </c>
      <c r="H634" s="250">
        <v>0</v>
      </c>
      <c r="I634" s="250">
        <v>395</v>
      </c>
      <c r="J634" s="250">
        <v>198</v>
      </c>
      <c r="K634" s="250">
        <v>0</v>
      </c>
      <c r="L634" s="249">
        <v>295</v>
      </c>
      <c r="M634" s="250">
        <v>387</v>
      </c>
      <c r="N634" s="250">
        <v>395</v>
      </c>
      <c r="O634" s="250">
        <v>198</v>
      </c>
      <c r="P634" s="250">
        <v>198</v>
      </c>
      <c r="Q634" s="249">
        <v>295</v>
      </c>
      <c r="R634" s="250">
        <v>0</v>
      </c>
      <c r="S634" s="250">
        <v>395</v>
      </c>
      <c r="T634" s="250">
        <v>198</v>
      </c>
      <c r="U634" s="250">
        <v>0</v>
      </c>
      <c r="V634" s="249">
        <v>360.27179999999998</v>
      </c>
      <c r="W634" s="249">
        <v>888</v>
      </c>
      <c r="X634" s="249">
        <v>1473</v>
      </c>
      <c r="Y634" s="251">
        <v>888</v>
      </c>
    </row>
    <row r="635" spans="1:25" x14ac:dyDescent="0.2">
      <c r="A635" s="248">
        <v>44343.25</v>
      </c>
      <c r="B635" s="249">
        <v>86.775000000000006</v>
      </c>
      <c r="C635" s="250">
        <v>0</v>
      </c>
      <c r="D635" s="250">
        <v>215.566</v>
      </c>
      <c r="E635" s="250">
        <v>75.998400000000004</v>
      </c>
      <c r="F635" s="250">
        <v>0</v>
      </c>
      <c r="G635" s="249">
        <v>295</v>
      </c>
      <c r="H635" s="250">
        <v>0</v>
      </c>
      <c r="I635" s="250">
        <v>395</v>
      </c>
      <c r="J635" s="250">
        <v>198</v>
      </c>
      <c r="K635" s="250">
        <v>0</v>
      </c>
      <c r="L635" s="249">
        <v>295</v>
      </c>
      <c r="M635" s="250">
        <v>387</v>
      </c>
      <c r="N635" s="250">
        <v>395</v>
      </c>
      <c r="O635" s="250">
        <v>198</v>
      </c>
      <c r="P635" s="250">
        <v>198</v>
      </c>
      <c r="Q635" s="249">
        <v>295</v>
      </c>
      <c r="R635" s="250">
        <v>0</v>
      </c>
      <c r="S635" s="250">
        <v>395</v>
      </c>
      <c r="T635" s="250">
        <v>198</v>
      </c>
      <c r="U635" s="250">
        <v>0</v>
      </c>
      <c r="V635" s="249">
        <v>378.33940000000001</v>
      </c>
      <c r="W635" s="249">
        <v>888</v>
      </c>
      <c r="X635" s="249">
        <v>1473</v>
      </c>
      <c r="Y635" s="251">
        <v>888</v>
      </c>
    </row>
    <row r="636" spans="1:25" x14ac:dyDescent="0.2">
      <c r="A636" s="248">
        <v>44343.291666666664</v>
      </c>
      <c r="B636" s="249">
        <v>68.311999999999998</v>
      </c>
      <c r="C636" s="250">
        <v>0</v>
      </c>
      <c r="D636" s="250">
        <v>205.52199999999999</v>
      </c>
      <c r="E636" s="250">
        <v>75.724800000000002</v>
      </c>
      <c r="F636" s="250">
        <v>0</v>
      </c>
      <c r="G636" s="249">
        <v>295</v>
      </c>
      <c r="H636" s="250">
        <v>0</v>
      </c>
      <c r="I636" s="250">
        <v>336.5</v>
      </c>
      <c r="J636" s="250">
        <v>198</v>
      </c>
      <c r="K636" s="250">
        <v>0</v>
      </c>
      <c r="L636" s="249">
        <v>295</v>
      </c>
      <c r="M636" s="250">
        <v>387</v>
      </c>
      <c r="N636" s="250">
        <v>395</v>
      </c>
      <c r="O636" s="250">
        <v>198</v>
      </c>
      <c r="P636" s="250">
        <v>198</v>
      </c>
      <c r="Q636" s="249">
        <v>295</v>
      </c>
      <c r="R636" s="250">
        <v>0</v>
      </c>
      <c r="S636" s="250">
        <v>336.5</v>
      </c>
      <c r="T636" s="250">
        <v>198</v>
      </c>
      <c r="U636" s="250">
        <v>0</v>
      </c>
      <c r="V636" s="249">
        <v>349.55880000000002</v>
      </c>
      <c r="W636" s="249">
        <v>829.5</v>
      </c>
      <c r="X636" s="249">
        <v>1473</v>
      </c>
      <c r="Y636" s="251">
        <v>829.5</v>
      </c>
    </row>
    <row r="637" spans="1:25" x14ac:dyDescent="0.2">
      <c r="A637" s="248">
        <v>44343.333333333336</v>
      </c>
      <c r="B637" s="249">
        <v>85.048000000000002</v>
      </c>
      <c r="C637" s="250">
        <v>0</v>
      </c>
      <c r="D637" s="250">
        <v>225.57400000000001</v>
      </c>
      <c r="E637" s="250">
        <v>75.796800000000005</v>
      </c>
      <c r="F637" s="250">
        <v>0</v>
      </c>
      <c r="G637" s="249">
        <v>295</v>
      </c>
      <c r="H637" s="250">
        <v>0</v>
      </c>
      <c r="I637" s="250">
        <v>395</v>
      </c>
      <c r="J637" s="250">
        <v>198</v>
      </c>
      <c r="K637" s="250">
        <v>0</v>
      </c>
      <c r="L637" s="249">
        <v>295</v>
      </c>
      <c r="M637" s="250">
        <v>387</v>
      </c>
      <c r="N637" s="250">
        <v>395</v>
      </c>
      <c r="O637" s="250">
        <v>198</v>
      </c>
      <c r="P637" s="250">
        <v>198</v>
      </c>
      <c r="Q637" s="249">
        <v>295</v>
      </c>
      <c r="R637" s="250">
        <v>0</v>
      </c>
      <c r="S637" s="250">
        <v>395</v>
      </c>
      <c r="T637" s="250">
        <v>198</v>
      </c>
      <c r="U637" s="250">
        <v>0</v>
      </c>
      <c r="V637" s="249">
        <v>386.41880000000003</v>
      </c>
      <c r="W637" s="249">
        <v>888</v>
      </c>
      <c r="X637" s="249">
        <v>1473</v>
      </c>
      <c r="Y637" s="251">
        <v>888</v>
      </c>
    </row>
    <row r="638" spans="1:25" x14ac:dyDescent="0.2">
      <c r="A638" s="248">
        <v>44343.375</v>
      </c>
      <c r="B638" s="249">
        <v>139.637</v>
      </c>
      <c r="C638" s="250">
        <v>0</v>
      </c>
      <c r="D638" s="250">
        <v>262.80799999999999</v>
      </c>
      <c r="E638" s="250">
        <v>76.8</v>
      </c>
      <c r="F638" s="250">
        <v>0</v>
      </c>
      <c r="G638" s="249">
        <v>295</v>
      </c>
      <c r="H638" s="250">
        <v>0</v>
      </c>
      <c r="I638" s="250">
        <v>395</v>
      </c>
      <c r="J638" s="250">
        <v>198</v>
      </c>
      <c r="K638" s="250">
        <v>0</v>
      </c>
      <c r="L638" s="249">
        <v>295</v>
      </c>
      <c r="M638" s="250">
        <v>387</v>
      </c>
      <c r="N638" s="250">
        <v>395</v>
      </c>
      <c r="O638" s="250">
        <v>198</v>
      </c>
      <c r="P638" s="250">
        <v>198</v>
      </c>
      <c r="Q638" s="249">
        <v>295</v>
      </c>
      <c r="R638" s="250">
        <v>0</v>
      </c>
      <c r="S638" s="250">
        <v>395</v>
      </c>
      <c r="T638" s="250">
        <v>198</v>
      </c>
      <c r="U638" s="250">
        <v>0</v>
      </c>
      <c r="V638" s="249">
        <v>479.245</v>
      </c>
      <c r="W638" s="249">
        <v>888</v>
      </c>
      <c r="X638" s="249">
        <v>1473</v>
      </c>
      <c r="Y638" s="251">
        <v>888</v>
      </c>
    </row>
    <row r="639" spans="1:25" x14ac:dyDescent="0.2">
      <c r="A639" s="248">
        <v>44343.416666666664</v>
      </c>
      <c r="B639" s="249">
        <v>194.54900000000001</v>
      </c>
      <c r="C639" s="250">
        <v>0</v>
      </c>
      <c r="D639" s="250">
        <v>278.92599999999999</v>
      </c>
      <c r="E639" s="250">
        <v>104.3904</v>
      </c>
      <c r="F639" s="250">
        <v>0</v>
      </c>
      <c r="G639" s="249">
        <v>295</v>
      </c>
      <c r="H639" s="250">
        <v>0</v>
      </c>
      <c r="I639" s="250">
        <v>395</v>
      </c>
      <c r="J639" s="250">
        <v>198</v>
      </c>
      <c r="K639" s="250">
        <v>0</v>
      </c>
      <c r="L639" s="249">
        <v>295</v>
      </c>
      <c r="M639" s="250">
        <v>387</v>
      </c>
      <c r="N639" s="250">
        <v>395</v>
      </c>
      <c r="O639" s="250">
        <v>198</v>
      </c>
      <c r="P639" s="250">
        <v>198</v>
      </c>
      <c r="Q639" s="249">
        <v>295</v>
      </c>
      <c r="R639" s="250">
        <v>0</v>
      </c>
      <c r="S639" s="250">
        <v>395</v>
      </c>
      <c r="T639" s="250">
        <v>198</v>
      </c>
      <c r="U639" s="250">
        <v>0</v>
      </c>
      <c r="V639" s="249">
        <v>577.86540000000002</v>
      </c>
      <c r="W639" s="249">
        <v>888</v>
      </c>
      <c r="X639" s="249">
        <v>1473</v>
      </c>
      <c r="Y639" s="251">
        <v>888</v>
      </c>
    </row>
    <row r="640" spans="1:25" x14ac:dyDescent="0.2">
      <c r="A640" s="248">
        <v>44343.458333333336</v>
      </c>
      <c r="B640" s="249">
        <v>278.14699999999999</v>
      </c>
      <c r="C640" s="250">
        <v>0</v>
      </c>
      <c r="D640" s="250">
        <v>297.45400000000001</v>
      </c>
      <c r="E640" s="250">
        <v>161.43360000000001</v>
      </c>
      <c r="F640" s="250">
        <v>0</v>
      </c>
      <c r="G640" s="249">
        <v>296</v>
      </c>
      <c r="H640" s="250">
        <v>0</v>
      </c>
      <c r="I640" s="250">
        <v>395</v>
      </c>
      <c r="J640" s="250">
        <v>198</v>
      </c>
      <c r="K640" s="250">
        <v>0</v>
      </c>
      <c r="L640" s="249">
        <v>295</v>
      </c>
      <c r="M640" s="250">
        <v>387</v>
      </c>
      <c r="N640" s="250">
        <v>395</v>
      </c>
      <c r="O640" s="250">
        <v>198</v>
      </c>
      <c r="P640" s="250">
        <v>198</v>
      </c>
      <c r="Q640" s="249">
        <v>296</v>
      </c>
      <c r="R640" s="250">
        <v>0</v>
      </c>
      <c r="S640" s="250">
        <v>395</v>
      </c>
      <c r="T640" s="250">
        <v>198</v>
      </c>
      <c r="U640" s="250">
        <v>0</v>
      </c>
      <c r="V640" s="249">
        <v>737.03459999999995</v>
      </c>
      <c r="W640" s="249">
        <v>889</v>
      </c>
      <c r="X640" s="249">
        <v>1473</v>
      </c>
      <c r="Y640" s="251">
        <v>889</v>
      </c>
    </row>
    <row r="641" spans="1:25" x14ac:dyDescent="0.2">
      <c r="A641" s="248">
        <v>44343.5</v>
      </c>
      <c r="B641" s="249">
        <v>285.262</v>
      </c>
      <c r="C641" s="250">
        <v>0</v>
      </c>
      <c r="D641" s="250">
        <v>293.89400000000001</v>
      </c>
      <c r="E641" s="250">
        <v>164.2704</v>
      </c>
      <c r="F641" s="250">
        <v>0</v>
      </c>
      <c r="G641" s="249">
        <v>296</v>
      </c>
      <c r="H641" s="250">
        <v>0</v>
      </c>
      <c r="I641" s="250">
        <v>395</v>
      </c>
      <c r="J641" s="250">
        <v>198</v>
      </c>
      <c r="K641" s="250">
        <v>0</v>
      </c>
      <c r="L641" s="249">
        <v>295</v>
      </c>
      <c r="M641" s="250">
        <v>387</v>
      </c>
      <c r="N641" s="250">
        <v>395</v>
      </c>
      <c r="O641" s="250">
        <v>198</v>
      </c>
      <c r="P641" s="250">
        <v>198</v>
      </c>
      <c r="Q641" s="249">
        <v>296</v>
      </c>
      <c r="R641" s="250">
        <v>0</v>
      </c>
      <c r="S641" s="250">
        <v>395</v>
      </c>
      <c r="T641" s="250">
        <v>198</v>
      </c>
      <c r="U641" s="250">
        <v>0</v>
      </c>
      <c r="V641" s="249">
        <v>743.42639999999994</v>
      </c>
      <c r="W641" s="249">
        <v>889</v>
      </c>
      <c r="X641" s="249">
        <v>1473</v>
      </c>
      <c r="Y641" s="251">
        <v>889</v>
      </c>
    </row>
    <row r="642" spans="1:25" x14ac:dyDescent="0.2">
      <c r="A642" s="248">
        <v>44343.541666666664</v>
      </c>
      <c r="B642" s="249">
        <v>294.64699999999999</v>
      </c>
      <c r="C642" s="250">
        <v>0</v>
      </c>
      <c r="D642" s="250">
        <v>324.01799999999997</v>
      </c>
      <c r="E642" s="250">
        <v>164.6448</v>
      </c>
      <c r="F642" s="250">
        <v>0</v>
      </c>
      <c r="G642" s="249">
        <v>296</v>
      </c>
      <c r="H642" s="250">
        <v>0</v>
      </c>
      <c r="I642" s="250">
        <v>395</v>
      </c>
      <c r="J642" s="250">
        <v>198</v>
      </c>
      <c r="K642" s="250">
        <v>0</v>
      </c>
      <c r="L642" s="249">
        <v>295</v>
      </c>
      <c r="M642" s="250">
        <v>387</v>
      </c>
      <c r="N642" s="250">
        <v>395</v>
      </c>
      <c r="O642" s="250">
        <v>198</v>
      </c>
      <c r="P642" s="250">
        <v>198</v>
      </c>
      <c r="Q642" s="249">
        <v>296</v>
      </c>
      <c r="R642" s="250">
        <v>0</v>
      </c>
      <c r="S642" s="250">
        <v>395</v>
      </c>
      <c r="T642" s="250">
        <v>198</v>
      </c>
      <c r="U642" s="250">
        <v>0</v>
      </c>
      <c r="V642" s="249">
        <v>783.3098</v>
      </c>
      <c r="W642" s="249">
        <v>889</v>
      </c>
      <c r="X642" s="249">
        <v>1473</v>
      </c>
      <c r="Y642" s="251">
        <v>889</v>
      </c>
    </row>
    <row r="643" spans="1:25" x14ac:dyDescent="0.2">
      <c r="A643" s="248">
        <v>44343.583333333336</v>
      </c>
      <c r="B643" s="249">
        <v>284.57400000000001</v>
      </c>
      <c r="C643" s="250">
        <v>0</v>
      </c>
      <c r="D643" s="250">
        <v>344.68200000000002</v>
      </c>
      <c r="E643" s="250">
        <v>164.86080000000001</v>
      </c>
      <c r="F643" s="250">
        <v>0</v>
      </c>
      <c r="G643" s="249">
        <v>296</v>
      </c>
      <c r="H643" s="250">
        <v>0</v>
      </c>
      <c r="I643" s="250">
        <v>395</v>
      </c>
      <c r="J643" s="250">
        <v>198</v>
      </c>
      <c r="K643" s="250">
        <v>0</v>
      </c>
      <c r="L643" s="249">
        <v>295</v>
      </c>
      <c r="M643" s="250">
        <v>387</v>
      </c>
      <c r="N643" s="250">
        <v>395</v>
      </c>
      <c r="O643" s="250">
        <v>198</v>
      </c>
      <c r="P643" s="250">
        <v>198</v>
      </c>
      <c r="Q643" s="249">
        <v>296</v>
      </c>
      <c r="R643" s="250">
        <v>0</v>
      </c>
      <c r="S643" s="250">
        <v>395</v>
      </c>
      <c r="T643" s="250">
        <v>198</v>
      </c>
      <c r="U643" s="250">
        <v>0</v>
      </c>
      <c r="V643" s="249">
        <v>794.11680000000013</v>
      </c>
      <c r="W643" s="249">
        <v>889</v>
      </c>
      <c r="X643" s="249">
        <v>1473</v>
      </c>
      <c r="Y643" s="251">
        <v>889</v>
      </c>
    </row>
    <row r="644" spans="1:25" x14ac:dyDescent="0.2">
      <c r="A644" s="248">
        <v>44343.625</v>
      </c>
      <c r="B644" s="249">
        <v>294.10700000000003</v>
      </c>
      <c r="C644" s="250">
        <v>0</v>
      </c>
      <c r="D644" s="250">
        <v>369.41399999999999</v>
      </c>
      <c r="E644" s="250">
        <v>165.4128</v>
      </c>
      <c r="F644" s="250">
        <v>0</v>
      </c>
      <c r="G644" s="249">
        <v>296</v>
      </c>
      <c r="H644" s="250">
        <v>0</v>
      </c>
      <c r="I644" s="250">
        <v>395</v>
      </c>
      <c r="J644" s="250">
        <v>198</v>
      </c>
      <c r="K644" s="250">
        <v>0</v>
      </c>
      <c r="L644" s="249">
        <v>295</v>
      </c>
      <c r="M644" s="250">
        <v>387</v>
      </c>
      <c r="N644" s="250">
        <v>395</v>
      </c>
      <c r="O644" s="250">
        <v>198</v>
      </c>
      <c r="P644" s="250">
        <v>198</v>
      </c>
      <c r="Q644" s="249">
        <v>296</v>
      </c>
      <c r="R644" s="250">
        <v>0</v>
      </c>
      <c r="S644" s="250">
        <v>395</v>
      </c>
      <c r="T644" s="250">
        <v>198</v>
      </c>
      <c r="U644" s="250">
        <v>0</v>
      </c>
      <c r="V644" s="249">
        <v>828.93380000000002</v>
      </c>
      <c r="W644" s="249">
        <v>889</v>
      </c>
      <c r="X644" s="249">
        <v>1473</v>
      </c>
      <c r="Y644" s="251">
        <v>889</v>
      </c>
    </row>
    <row r="645" spans="1:25" x14ac:dyDescent="0.2">
      <c r="A645" s="248">
        <v>44343.666666666664</v>
      </c>
      <c r="B645" s="249">
        <v>294.79500000000002</v>
      </c>
      <c r="C645" s="250">
        <v>0</v>
      </c>
      <c r="D645" s="250">
        <v>390.75599999999997</v>
      </c>
      <c r="E645" s="250">
        <v>154.84800000000001</v>
      </c>
      <c r="F645" s="250">
        <v>0</v>
      </c>
      <c r="G645" s="249">
        <v>296</v>
      </c>
      <c r="H645" s="250">
        <v>0</v>
      </c>
      <c r="I645" s="250">
        <v>395.5</v>
      </c>
      <c r="J645" s="250">
        <v>198</v>
      </c>
      <c r="K645" s="250">
        <v>0</v>
      </c>
      <c r="L645" s="249">
        <v>295</v>
      </c>
      <c r="M645" s="250">
        <v>387</v>
      </c>
      <c r="N645" s="250">
        <v>395</v>
      </c>
      <c r="O645" s="250">
        <v>198</v>
      </c>
      <c r="P645" s="250">
        <v>198</v>
      </c>
      <c r="Q645" s="249">
        <v>296</v>
      </c>
      <c r="R645" s="250">
        <v>0</v>
      </c>
      <c r="S645" s="250">
        <v>395.5</v>
      </c>
      <c r="T645" s="250">
        <v>198</v>
      </c>
      <c r="U645" s="250">
        <v>0</v>
      </c>
      <c r="V645" s="249">
        <v>840.39899999999989</v>
      </c>
      <c r="W645" s="249">
        <v>889.5</v>
      </c>
      <c r="X645" s="249">
        <v>1473</v>
      </c>
      <c r="Y645" s="251">
        <v>889.5</v>
      </c>
    </row>
    <row r="646" spans="1:25" x14ac:dyDescent="0.2">
      <c r="A646" s="248">
        <v>44343.708333333336</v>
      </c>
      <c r="B646" s="249">
        <v>294.89499999999998</v>
      </c>
      <c r="C646" s="250">
        <v>0</v>
      </c>
      <c r="D646" s="250">
        <v>391.67599999999999</v>
      </c>
      <c r="E646" s="250">
        <v>164.17920000000001</v>
      </c>
      <c r="F646" s="250">
        <v>0</v>
      </c>
      <c r="G646" s="249">
        <v>296</v>
      </c>
      <c r="H646" s="250">
        <v>0</v>
      </c>
      <c r="I646" s="250">
        <v>395</v>
      </c>
      <c r="J646" s="250">
        <v>198</v>
      </c>
      <c r="K646" s="250">
        <v>0</v>
      </c>
      <c r="L646" s="249">
        <v>295</v>
      </c>
      <c r="M646" s="250">
        <v>387</v>
      </c>
      <c r="N646" s="250">
        <v>395</v>
      </c>
      <c r="O646" s="250">
        <v>198</v>
      </c>
      <c r="P646" s="250">
        <v>198</v>
      </c>
      <c r="Q646" s="249">
        <v>296</v>
      </c>
      <c r="R646" s="250">
        <v>0</v>
      </c>
      <c r="S646" s="250">
        <v>395</v>
      </c>
      <c r="T646" s="250">
        <v>198</v>
      </c>
      <c r="U646" s="250">
        <v>0</v>
      </c>
      <c r="V646" s="249">
        <v>850.75019999999995</v>
      </c>
      <c r="W646" s="249">
        <v>889</v>
      </c>
      <c r="X646" s="249">
        <v>1473</v>
      </c>
      <c r="Y646" s="251">
        <v>889</v>
      </c>
    </row>
    <row r="647" spans="1:25" x14ac:dyDescent="0.2">
      <c r="A647" s="248">
        <v>44343.75</v>
      </c>
      <c r="B647" s="249">
        <v>293.87</v>
      </c>
      <c r="C647" s="250">
        <v>0</v>
      </c>
      <c r="D647" s="250">
        <v>389.96</v>
      </c>
      <c r="E647" s="250">
        <v>156.2688</v>
      </c>
      <c r="F647" s="250">
        <v>0</v>
      </c>
      <c r="G647" s="249">
        <v>296</v>
      </c>
      <c r="H647" s="250">
        <v>0</v>
      </c>
      <c r="I647" s="250">
        <v>395</v>
      </c>
      <c r="J647" s="250">
        <v>198</v>
      </c>
      <c r="K647" s="250">
        <v>0</v>
      </c>
      <c r="L647" s="249">
        <v>295</v>
      </c>
      <c r="M647" s="250">
        <v>387</v>
      </c>
      <c r="N647" s="250">
        <v>395</v>
      </c>
      <c r="O647" s="250">
        <v>198</v>
      </c>
      <c r="P647" s="250">
        <v>198</v>
      </c>
      <c r="Q647" s="249">
        <v>296</v>
      </c>
      <c r="R647" s="250">
        <v>0</v>
      </c>
      <c r="S647" s="250">
        <v>395</v>
      </c>
      <c r="T647" s="250">
        <v>198</v>
      </c>
      <c r="U647" s="250">
        <v>0</v>
      </c>
      <c r="V647" s="249">
        <v>840.09879999999998</v>
      </c>
      <c r="W647" s="249">
        <v>889</v>
      </c>
      <c r="X647" s="249">
        <v>1473</v>
      </c>
      <c r="Y647" s="251">
        <v>889</v>
      </c>
    </row>
    <row r="648" spans="1:25" x14ac:dyDescent="0.2">
      <c r="A648" s="248">
        <v>44343.791666666664</v>
      </c>
      <c r="B648" s="249">
        <v>294.86399999999998</v>
      </c>
      <c r="C648" s="250">
        <v>0</v>
      </c>
      <c r="D648" s="250">
        <v>394.12</v>
      </c>
      <c r="E648" s="250">
        <v>149.71199999999999</v>
      </c>
      <c r="F648" s="250">
        <v>0</v>
      </c>
      <c r="G648" s="249">
        <v>296</v>
      </c>
      <c r="H648" s="250">
        <v>0</v>
      </c>
      <c r="I648" s="250">
        <v>395.5</v>
      </c>
      <c r="J648" s="250">
        <v>198</v>
      </c>
      <c r="K648" s="250">
        <v>0</v>
      </c>
      <c r="L648" s="249">
        <v>295</v>
      </c>
      <c r="M648" s="250">
        <v>387</v>
      </c>
      <c r="N648" s="250">
        <v>395</v>
      </c>
      <c r="O648" s="250">
        <v>198</v>
      </c>
      <c r="P648" s="250">
        <v>198</v>
      </c>
      <c r="Q648" s="249">
        <v>296</v>
      </c>
      <c r="R648" s="250">
        <v>0</v>
      </c>
      <c r="S648" s="250">
        <v>395.5</v>
      </c>
      <c r="T648" s="250">
        <v>198</v>
      </c>
      <c r="U648" s="250">
        <v>0</v>
      </c>
      <c r="V648" s="249">
        <v>838.69599999999991</v>
      </c>
      <c r="W648" s="249">
        <v>889.5</v>
      </c>
      <c r="X648" s="249">
        <v>1473</v>
      </c>
      <c r="Y648" s="251">
        <v>889.5</v>
      </c>
    </row>
    <row r="649" spans="1:25" x14ac:dyDescent="0.2">
      <c r="A649" s="248">
        <v>44343.833333333336</v>
      </c>
      <c r="B649" s="249">
        <v>294.67099999999999</v>
      </c>
      <c r="C649" s="250">
        <v>0</v>
      </c>
      <c r="D649" s="250">
        <v>395.15600000000001</v>
      </c>
      <c r="E649" s="250">
        <v>163.7808</v>
      </c>
      <c r="F649" s="250">
        <v>0</v>
      </c>
      <c r="G649" s="249">
        <v>296</v>
      </c>
      <c r="H649" s="250">
        <v>0</v>
      </c>
      <c r="I649" s="250">
        <v>395.5</v>
      </c>
      <c r="J649" s="250">
        <v>198</v>
      </c>
      <c r="K649" s="250">
        <v>0</v>
      </c>
      <c r="L649" s="249">
        <v>295</v>
      </c>
      <c r="M649" s="250">
        <v>387</v>
      </c>
      <c r="N649" s="250">
        <v>395</v>
      </c>
      <c r="O649" s="250">
        <v>198</v>
      </c>
      <c r="P649" s="250">
        <v>198</v>
      </c>
      <c r="Q649" s="249">
        <v>296</v>
      </c>
      <c r="R649" s="250">
        <v>0</v>
      </c>
      <c r="S649" s="250">
        <v>395.5</v>
      </c>
      <c r="T649" s="250">
        <v>198</v>
      </c>
      <c r="U649" s="250">
        <v>0</v>
      </c>
      <c r="V649" s="249">
        <v>853.6078</v>
      </c>
      <c r="W649" s="249">
        <v>889.5</v>
      </c>
      <c r="X649" s="249">
        <v>1473</v>
      </c>
      <c r="Y649" s="251">
        <v>889.5</v>
      </c>
    </row>
    <row r="650" spans="1:25" x14ac:dyDescent="0.2">
      <c r="A650" s="248">
        <v>44343.875</v>
      </c>
      <c r="B650" s="249">
        <v>243.63800000000001</v>
      </c>
      <c r="C650" s="250">
        <v>0</v>
      </c>
      <c r="D650" s="250">
        <v>389.78399999999999</v>
      </c>
      <c r="E650" s="250">
        <v>158.4144</v>
      </c>
      <c r="F650" s="250">
        <v>0</v>
      </c>
      <c r="G650" s="249">
        <v>296</v>
      </c>
      <c r="H650" s="250">
        <v>0</v>
      </c>
      <c r="I650" s="250">
        <v>395.5</v>
      </c>
      <c r="J650" s="250">
        <v>198</v>
      </c>
      <c r="K650" s="250">
        <v>0</v>
      </c>
      <c r="L650" s="249">
        <v>295</v>
      </c>
      <c r="M650" s="250">
        <v>387</v>
      </c>
      <c r="N650" s="250">
        <v>395</v>
      </c>
      <c r="O650" s="250">
        <v>198</v>
      </c>
      <c r="P650" s="250">
        <v>198</v>
      </c>
      <c r="Q650" s="249">
        <v>296</v>
      </c>
      <c r="R650" s="250">
        <v>0</v>
      </c>
      <c r="S650" s="250">
        <v>395.5</v>
      </c>
      <c r="T650" s="250">
        <v>198</v>
      </c>
      <c r="U650" s="250">
        <v>0</v>
      </c>
      <c r="V650" s="249">
        <v>791.83640000000003</v>
      </c>
      <c r="W650" s="249">
        <v>889.5</v>
      </c>
      <c r="X650" s="249">
        <v>1473</v>
      </c>
      <c r="Y650" s="251">
        <v>889.5</v>
      </c>
    </row>
    <row r="651" spans="1:25" x14ac:dyDescent="0.2">
      <c r="A651" s="248">
        <v>44343.916666666664</v>
      </c>
      <c r="B651" s="249">
        <v>216.16499999999999</v>
      </c>
      <c r="C651" s="250">
        <v>0</v>
      </c>
      <c r="D651" s="250">
        <v>365.428</v>
      </c>
      <c r="E651" s="250">
        <v>139.51679999999999</v>
      </c>
      <c r="F651" s="250">
        <v>0</v>
      </c>
      <c r="G651" s="249">
        <v>296</v>
      </c>
      <c r="H651" s="250">
        <v>0</v>
      </c>
      <c r="I651" s="250">
        <v>395</v>
      </c>
      <c r="J651" s="250">
        <v>198</v>
      </c>
      <c r="K651" s="250">
        <v>0</v>
      </c>
      <c r="L651" s="249">
        <v>295</v>
      </c>
      <c r="M651" s="250">
        <v>387</v>
      </c>
      <c r="N651" s="250">
        <v>395</v>
      </c>
      <c r="O651" s="250">
        <v>198</v>
      </c>
      <c r="P651" s="250">
        <v>198</v>
      </c>
      <c r="Q651" s="249">
        <v>296</v>
      </c>
      <c r="R651" s="250">
        <v>0</v>
      </c>
      <c r="S651" s="250">
        <v>395</v>
      </c>
      <c r="T651" s="250">
        <v>198</v>
      </c>
      <c r="U651" s="250">
        <v>0</v>
      </c>
      <c r="V651" s="249">
        <v>721.10979999999995</v>
      </c>
      <c r="W651" s="249">
        <v>889</v>
      </c>
      <c r="X651" s="249">
        <v>1473</v>
      </c>
      <c r="Y651" s="251">
        <v>889</v>
      </c>
    </row>
    <row r="652" spans="1:25" x14ac:dyDescent="0.2">
      <c r="A652" s="248">
        <v>44343.958333333336</v>
      </c>
      <c r="B652" s="249">
        <v>206.042</v>
      </c>
      <c r="C652" s="250">
        <v>0</v>
      </c>
      <c r="D652" s="250">
        <v>339.71199999999999</v>
      </c>
      <c r="E652" s="250">
        <v>109.56959999999999</v>
      </c>
      <c r="F652" s="250">
        <v>0</v>
      </c>
      <c r="G652" s="249">
        <v>296</v>
      </c>
      <c r="H652" s="250">
        <v>0</v>
      </c>
      <c r="I652" s="250">
        <v>395</v>
      </c>
      <c r="J652" s="250">
        <v>198</v>
      </c>
      <c r="K652" s="250">
        <v>0</v>
      </c>
      <c r="L652" s="249">
        <v>295</v>
      </c>
      <c r="M652" s="250">
        <v>387</v>
      </c>
      <c r="N652" s="250">
        <v>395</v>
      </c>
      <c r="O652" s="250">
        <v>198</v>
      </c>
      <c r="P652" s="250">
        <v>198</v>
      </c>
      <c r="Q652" s="249">
        <v>296</v>
      </c>
      <c r="R652" s="250">
        <v>0</v>
      </c>
      <c r="S652" s="250">
        <v>395</v>
      </c>
      <c r="T652" s="250">
        <v>198</v>
      </c>
      <c r="U652" s="250">
        <v>0</v>
      </c>
      <c r="V652" s="249">
        <v>655.32360000000006</v>
      </c>
      <c r="W652" s="249">
        <v>889</v>
      </c>
      <c r="X652" s="249">
        <v>1473</v>
      </c>
      <c r="Y652" s="251">
        <v>889</v>
      </c>
    </row>
    <row r="653" spans="1:25" x14ac:dyDescent="0.2">
      <c r="A653" s="248">
        <v>44344</v>
      </c>
      <c r="B653" s="249">
        <v>146.13999999999999</v>
      </c>
      <c r="C653" s="250">
        <v>0</v>
      </c>
      <c r="D653" s="250">
        <v>269.93599999999998</v>
      </c>
      <c r="E653" s="250">
        <v>79.324799999999996</v>
      </c>
      <c r="F653" s="250">
        <v>0</v>
      </c>
      <c r="G653" s="249">
        <v>296</v>
      </c>
      <c r="H653" s="250">
        <v>0</v>
      </c>
      <c r="I653" s="250">
        <v>395</v>
      </c>
      <c r="J653" s="250">
        <v>198</v>
      </c>
      <c r="K653" s="250">
        <v>0</v>
      </c>
      <c r="L653" s="249">
        <v>295</v>
      </c>
      <c r="M653" s="250">
        <v>387</v>
      </c>
      <c r="N653" s="250">
        <v>395</v>
      </c>
      <c r="O653" s="250">
        <v>198</v>
      </c>
      <c r="P653" s="250">
        <v>198</v>
      </c>
      <c r="Q653" s="249">
        <v>296</v>
      </c>
      <c r="R653" s="250">
        <v>0</v>
      </c>
      <c r="S653" s="250">
        <v>395</v>
      </c>
      <c r="T653" s="250">
        <v>198</v>
      </c>
      <c r="U653" s="250">
        <v>0</v>
      </c>
      <c r="V653" s="249">
        <v>495.40079999999995</v>
      </c>
      <c r="W653" s="249">
        <v>889</v>
      </c>
      <c r="X653" s="249">
        <v>1473</v>
      </c>
      <c r="Y653" s="251">
        <v>889</v>
      </c>
    </row>
    <row r="654" spans="1:25" x14ac:dyDescent="0.2">
      <c r="A654" s="248">
        <v>44344.041666666664</v>
      </c>
      <c r="B654" s="249">
        <v>73.876000000000005</v>
      </c>
      <c r="C654" s="250">
        <v>0</v>
      </c>
      <c r="D654" s="250">
        <v>216.34</v>
      </c>
      <c r="E654" s="250">
        <v>75.561599999999999</v>
      </c>
      <c r="F654" s="250">
        <v>0</v>
      </c>
      <c r="G654" s="249">
        <v>294</v>
      </c>
      <c r="H654" s="250">
        <v>0</v>
      </c>
      <c r="I654" s="250">
        <v>364</v>
      </c>
      <c r="J654" s="250">
        <v>198</v>
      </c>
      <c r="K654" s="250">
        <v>0</v>
      </c>
      <c r="L654" s="249">
        <v>295</v>
      </c>
      <c r="M654" s="250">
        <v>387</v>
      </c>
      <c r="N654" s="250">
        <v>395</v>
      </c>
      <c r="O654" s="250">
        <v>198</v>
      </c>
      <c r="P654" s="250">
        <v>198</v>
      </c>
      <c r="Q654" s="249">
        <v>294</v>
      </c>
      <c r="R654" s="250">
        <v>0</v>
      </c>
      <c r="S654" s="250">
        <v>364</v>
      </c>
      <c r="T654" s="250">
        <v>198</v>
      </c>
      <c r="U654" s="250">
        <v>0</v>
      </c>
      <c r="V654" s="249">
        <v>365.77760000000001</v>
      </c>
      <c r="W654" s="249">
        <v>856</v>
      </c>
      <c r="X654" s="249">
        <v>1473</v>
      </c>
      <c r="Y654" s="251">
        <v>856</v>
      </c>
    </row>
    <row r="655" spans="1:25" x14ac:dyDescent="0.2">
      <c r="A655" s="248">
        <v>44344.083333333336</v>
      </c>
      <c r="B655" s="249">
        <v>5.2569999999999997</v>
      </c>
      <c r="C655" s="250">
        <v>0</v>
      </c>
      <c r="D655" s="250">
        <v>206.72</v>
      </c>
      <c r="E655" s="250">
        <v>75.484800000000007</v>
      </c>
      <c r="F655" s="250">
        <v>0</v>
      </c>
      <c r="G655" s="249">
        <v>6</v>
      </c>
      <c r="H655" s="250">
        <v>0</v>
      </c>
      <c r="I655" s="250">
        <v>344.5</v>
      </c>
      <c r="J655" s="250">
        <v>198</v>
      </c>
      <c r="K655" s="250">
        <v>0</v>
      </c>
      <c r="L655" s="249">
        <v>295</v>
      </c>
      <c r="M655" s="250">
        <v>387</v>
      </c>
      <c r="N655" s="250">
        <v>395</v>
      </c>
      <c r="O655" s="250">
        <v>198</v>
      </c>
      <c r="P655" s="250">
        <v>198</v>
      </c>
      <c r="Q655" s="249">
        <v>6</v>
      </c>
      <c r="R655" s="250">
        <v>0</v>
      </c>
      <c r="S655" s="250">
        <v>344.5</v>
      </c>
      <c r="T655" s="250">
        <v>198</v>
      </c>
      <c r="U655" s="250">
        <v>0</v>
      </c>
      <c r="V655" s="249">
        <v>287.46180000000004</v>
      </c>
      <c r="W655" s="249">
        <v>548.5</v>
      </c>
      <c r="X655" s="249">
        <v>1473</v>
      </c>
      <c r="Y655" s="251">
        <v>548.5</v>
      </c>
    </row>
    <row r="656" spans="1:25" x14ac:dyDescent="0.2">
      <c r="A656" s="248">
        <v>44344.125</v>
      </c>
      <c r="B656" s="249">
        <v>0</v>
      </c>
      <c r="C656" s="250">
        <v>0</v>
      </c>
      <c r="D656" s="250">
        <v>207.27600000000001</v>
      </c>
      <c r="E656" s="250">
        <v>75.4512</v>
      </c>
      <c r="F656" s="250">
        <v>0</v>
      </c>
      <c r="G656" s="249">
        <v>0</v>
      </c>
      <c r="H656" s="250">
        <v>0</v>
      </c>
      <c r="I656" s="250">
        <v>377.5</v>
      </c>
      <c r="J656" s="250">
        <v>198</v>
      </c>
      <c r="K656" s="250">
        <v>0</v>
      </c>
      <c r="L656" s="249">
        <v>295</v>
      </c>
      <c r="M656" s="250">
        <v>387</v>
      </c>
      <c r="N656" s="250">
        <v>395</v>
      </c>
      <c r="O656" s="250">
        <v>198</v>
      </c>
      <c r="P656" s="250">
        <v>198</v>
      </c>
      <c r="Q656" s="249">
        <v>0</v>
      </c>
      <c r="R656" s="250">
        <v>0</v>
      </c>
      <c r="S656" s="250">
        <v>377.5</v>
      </c>
      <c r="T656" s="250">
        <v>198</v>
      </c>
      <c r="U656" s="250">
        <v>0</v>
      </c>
      <c r="V656" s="249">
        <v>282.72720000000004</v>
      </c>
      <c r="W656" s="249">
        <v>575.5</v>
      </c>
      <c r="X656" s="249">
        <v>1473</v>
      </c>
      <c r="Y656" s="251">
        <v>575.5</v>
      </c>
    </row>
    <row r="657" spans="1:25" x14ac:dyDescent="0.2">
      <c r="A657" s="248">
        <v>44344.166666666664</v>
      </c>
      <c r="B657" s="249">
        <v>0</v>
      </c>
      <c r="C657" s="250">
        <v>0</v>
      </c>
      <c r="D657" s="250">
        <v>205.392</v>
      </c>
      <c r="E657" s="250">
        <v>75.331199999999995</v>
      </c>
      <c r="F657" s="250">
        <v>0</v>
      </c>
      <c r="G657" s="249">
        <v>0</v>
      </c>
      <c r="H657" s="250">
        <v>0</v>
      </c>
      <c r="I657" s="250">
        <v>321</v>
      </c>
      <c r="J657" s="250">
        <v>198</v>
      </c>
      <c r="K657" s="250">
        <v>0</v>
      </c>
      <c r="L657" s="249">
        <v>295</v>
      </c>
      <c r="M657" s="250">
        <v>387</v>
      </c>
      <c r="N657" s="250">
        <v>395</v>
      </c>
      <c r="O657" s="250">
        <v>198</v>
      </c>
      <c r="P657" s="250">
        <v>198</v>
      </c>
      <c r="Q657" s="249">
        <v>0</v>
      </c>
      <c r="R657" s="250">
        <v>0</v>
      </c>
      <c r="S657" s="250">
        <v>321</v>
      </c>
      <c r="T657" s="250">
        <v>198</v>
      </c>
      <c r="U657" s="250">
        <v>0</v>
      </c>
      <c r="V657" s="249">
        <v>280.72320000000002</v>
      </c>
      <c r="W657" s="249">
        <v>519</v>
      </c>
      <c r="X657" s="249">
        <v>1473</v>
      </c>
      <c r="Y657" s="251">
        <v>519</v>
      </c>
    </row>
    <row r="658" spans="1:25" x14ac:dyDescent="0.2">
      <c r="A658" s="248">
        <v>44344.208333333336</v>
      </c>
      <c r="B658" s="249">
        <v>0</v>
      </c>
      <c r="C658" s="250">
        <v>0</v>
      </c>
      <c r="D658" s="250">
        <v>206.77199999999999</v>
      </c>
      <c r="E658" s="250">
        <v>75.374399999999994</v>
      </c>
      <c r="F658" s="250">
        <v>0</v>
      </c>
      <c r="G658" s="249">
        <v>0</v>
      </c>
      <c r="H658" s="250">
        <v>0</v>
      </c>
      <c r="I658" s="250">
        <v>350.5</v>
      </c>
      <c r="J658" s="250">
        <v>198</v>
      </c>
      <c r="K658" s="250">
        <v>0</v>
      </c>
      <c r="L658" s="249">
        <v>295</v>
      </c>
      <c r="M658" s="250">
        <v>387</v>
      </c>
      <c r="N658" s="250">
        <v>395</v>
      </c>
      <c r="O658" s="250">
        <v>198</v>
      </c>
      <c r="P658" s="250">
        <v>198</v>
      </c>
      <c r="Q658" s="249">
        <v>0</v>
      </c>
      <c r="R658" s="250">
        <v>0</v>
      </c>
      <c r="S658" s="250">
        <v>350.5</v>
      </c>
      <c r="T658" s="250">
        <v>198</v>
      </c>
      <c r="U658" s="250">
        <v>0</v>
      </c>
      <c r="V658" s="249">
        <v>282.14639999999997</v>
      </c>
      <c r="W658" s="249">
        <v>548.5</v>
      </c>
      <c r="X658" s="249">
        <v>1473</v>
      </c>
      <c r="Y658" s="251">
        <v>548.5</v>
      </c>
    </row>
    <row r="659" spans="1:25" x14ac:dyDescent="0.2">
      <c r="A659" s="248">
        <v>44344.25</v>
      </c>
      <c r="B659" s="249">
        <v>0</v>
      </c>
      <c r="C659" s="250">
        <v>0</v>
      </c>
      <c r="D659" s="250">
        <v>206.45599999999999</v>
      </c>
      <c r="E659" s="250">
        <v>75.5184</v>
      </c>
      <c r="F659" s="250">
        <v>0</v>
      </c>
      <c r="G659" s="249">
        <v>0</v>
      </c>
      <c r="H659" s="250">
        <v>0</v>
      </c>
      <c r="I659" s="250">
        <v>342</v>
      </c>
      <c r="J659" s="250">
        <v>198</v>
      </c>
      <c r="K659" s="250">
        <v>0</v>
      </c>
      <c r="L659" s="249">
        <v>295</v>
      </c>
      <c r="M659" s="250">
        <v>387</v>
      </c>
      <c r="N659" s="250">
        <v>395</v>
      </c>
      <c r="O659" s="250">
        <v>198</v>
      </c>
      <c r="P659" s="250">
        <v>198</v>
      </c>
      <c r="Q659" s="249">
        <v>0</v>
      </c>
      <c r="R659" s="250">
        <v>0</v>
      </c>
      <c r="S659" s="250">
        <v>342</v>
      </c>
      <c r="T659" s="250">
        <v>198</v>
      </c>
      <c r="U659" s="250">
        <v>0</v>
      </c>
      <c r="V659" s="249">
        <v>281.9744</v>
      </c>
      <c r="W659" s="249">
        <v>540</v>
      </c>
      <c r="X659" s="249">
        <v>1473</v>
      </c>
      <c r="Y659" s="251">
        <v>540</v>
      </c>
    </row>
    <row r="660" spans="1:25" x14ac:dyDescent="0.2">
      <c r="A660" s="248">
        <v>44344.291666666664</v>
      </c>
      <c r="B660" s="249">
        <v>0</v>
      </c>
      <c r="C660" s="250">
        <v>0</v>
      </c>
      <c r="D660" s="250">
        <v>209.392</v>
      </c>
      <c r="E660" s="250">
        <v>75.417599999999993</v>
      </c>
      <c r="F660" s="250">
        <v>0</v>
      </c>
      <c r="G660" s="249">
        <v>0</v>
      </c>
      <c r="H660" s="250">
        <v>0</v>
      </c>
      <c r="I660" s="250">
        <v>375</v>
      </c>
      <c r="J660" s="250">
        <v>198</v>
      </c>
      <c r="K660" s="250">
        <v>0</v>
      </c>
      <c r="L660" s="249">
        <v>295</v>
      </c>
      <c r="M660" s="250">
        <v>387</v>
      </c>
      <c r="N660" s="250">
        <v>395</v>
      </c>
      <c r="O660" s="250">
        <v>198</v>
      </c>
      <c r="P660" s="250">
        <v>198</v>
      </c>
      <c r="Q660" s="249">
        <v>0</v>
      </c>
      <c r="R660" s="250">
        <v>0</v>
      </c>
      <c r="S660" s="250">
        <v>375</v>
      </c>
      <c r="T660" s="250">
        <v>198</v>
      </c>
      <c r="U660" s="250">
        <v>0</v>
      </c>
      <c r="V660" s="249">
        <v>284.80959999999999</v>
      </c>
      <c r="W660" s="249">
        <v>573</v>
      </c>
      <c r="X660" s="249">
        <v>1473</v>
      </c>
      <c r="Y660" s="251">
        <v>573</v>
      </c>
    </row>
    <row r="661" spans="1:25" x14ac:dyDescent="0.2">
      <c r="A661" s="248">
        <v>44344.333333333336</v>
      </c>
      <c r="B661" s="249">
        <v>0</v>
      </c>
      <c r="C661" s="250">
        <v>0</v>
      </c>
      <c r="D661" s="250">
        <v>205.12799999999999</v>
      </c>
      <c r="E661" s="250">
        <v>75.528000000000006</v>
      </c>
      <c r="F661" s="250">
        <v>0</v>
      </c>
      <c r="G661" s="249">
        <v>0</v>
      </c>
      <c r="H661" s="250">
        <v>0</v>
      </c>
      <c r="I661" s="250">
        <v>320</v>
      </c>
      <c r="J661" s="250">
        <v>198</v>
      </c>
      <c r="K661" s="250">
        <v>0</v>
      </c>
      <c r="L661" s="249">
        <v>295</v>
      </c>
      <c r="M661" s="250">
        <v>387</v>
      </c>
      <c r="N661" s="250">
        <v>395</v>
      </c>
      <c r="O661" s="250">
        <v>198</v>
      </c>
      <c r="P661" s="250">
        <v>198</v>
      </c>
      <c r="Q661" s="249">
        <v>0</v>
      </c>
      <c r="R661" s="250">
        <v>0</v>
      </c>
      <c r="S661" s="250">
        <v>320</v>
      </c>
      <c r="T661" s="250">
        <v>198</v>
      </c>
      <c r="U661" s="250">
        <v>0</v>
      </c>
      <c r="V661" s="249">
        <v>280.65600000000001</v>
      </c>
      <c r="W661" s="249">
        <v>518</v>
      </c>
      <c r="X661" s="249">
        <v>1473</v>
      </c>
      <c r="Y661" s="251">
        <v>518</v>
      </c>
    </row>
    <row r="662" spans="1:25" x14ac:dyDescent="0.2">
      <c r="A662" s="248">
        <v>44344.375</v>
      </c>
      <c r="B662" s="249">
        <v>0</v>
      </c>
      <c r="C662" s="250">
        <v>0</v>
      </c>
      <c r="D662" s="250">
        <v>211.68799999999999</v>
      </c>
      <c r="E662" s="250">
        <v>75.667199999999994</v>
      </c>
      <c r="F662" s="250">
        <v>0</v>
      </c>
      <c r="G662" s="249">
        <v>0</v>
      </c>
      <c r="H662" s="250">
        <v>0</v>
      </c>
      <c r="I662" s="250">
        <v>365.5</v>
      </c>
      <c r="J662" s="250">
        <v>198</v>
      </c>
      <c r="K662" s="250">
        <v>0</v>
      </c>
      <c r="L662" s="249">
        <v>295</v>
      </c>
      <c r="M662" s="250">
        <v>387</v>
      </c>
      <c r="N662" s="250">
        <v>395</v>
      </c>
      <c r="O662" s="250">
        <v>198</v>
      </c>
      <c r="P662" s="250">
        <v>198</v>
      </c>
      <c r="Q662" s="249">
        <v>0</v>
      </c>
      <c r="R662" s="250">
        <v>0</v>
      </c>
      <c r="S662" s="250">
        <v>365.5</v>
      </c>
      <c r="T662" s="250">
        <v>198</v>
      </c>
      <c r="U662" s="250">
        <v>0</v>
      </c>
      <c r="V662" s="249">
        <v>287.35519999999997</v>
      </c>
      <c r="W662" s="249">
        <v>563.5</v>
      </c>
      <c r="X662" s="249">
        <v>1473</v>
      </c>
      <c r="Y662" s="251">
        <v>563.5</v>
      </c>
    </row>
    <row r="663" spans="1:25" x14ac:dyDescent="0.2">
      <c r="A663" s="248">
        <v>44344.416666666664</v>
      </c>
      <c r="B663" s="249">
        <v>0</v>
      </c>
      <c r="C663" s="250">
        <v>0</v>
      </c>
      <c r="D663" s="250">
        <v>208.328</v>
      </c>
      <c r="E663" s="250">
        <v>75.552000000000007</v>
      </c>
      <c r="F663" s="250">
        <v>0</v>
      </c>
      <c r="G663" s="249">
        <v>0</v>
      </c>
      <c r="H663" s="250">
        <v>0</v>
      </c>
      <c r="I663" s="250">
        <v>349.5</v>
      </c>
      <c r="J663" s="250">
        <v>198</v>
      </c>
      <c r="K663" s="250">
        <v>0</v>
      </c>
      <c r="L663" s="249">
        <v>295</v>
      </c>
      <c r="M663" s="250">
        <v>387</v>
      </c>
      <c r="N663" s="250">
        <v>395</v>
      </c>
      <c r="O663" s="250">
        <v>198</v>
      </c>
      <c r="P663" s="250">
        <v>198</v>
      </c>
      <c r="Q663" s="249">
        <v>0</v>
      </c>
      <c r="R663" s="250">
        <v>0</v>
      </c>
      <c r="S663" s="250">
        <v>349.5</v>
      </c>
      <c r="T663" s="250">
        <v>198</v>
      </c>
      <c r="U663" s="250">
        <v>0</v>
      </c>
      <c r="V663" s="249">
        <v>283.88</v>
      </c>
      <c r="W663" s="249">
        <v>547.5</v>
      </c>
      <c r="X663" s="249">
        <v>1473</v>
      </c>
      <c r="Y663" s="251">
        <v>547.5</v>
      </c>
    </row>
    <row r="664" spans="1:25" x14ac:dyDescent="0.2">
      <c r="A664" s="248">
        <v>44344.458333333336</v>
      </c>
      <c r="B664" s="249">
        <v>0</v>
      </c>
      <c r="C664" s="250">
        <v>0</v>
      </c>
      <c r="D664" s="250">
        <v>211</v>
      </c>
      <c r="E664" s="250">
        <v>75.427199999999999</v>
      </c>
      <c r="F664" s="250">
        <v>0</v>
      </c>
      <c r="G664" s="249">
        <v>0</v>
      </c>
      <c r="H664" s="250">
        <v>0</v>
      </c>
      <c r="I664" s="250">
        <v>372.5</v>
      </c>
      <c r="J664" s="250">
        <v>198</v>
      </c>
      <c r="K664" s="250">
        <v>0</v>
      </c>
      <c r="L664" s="249">
        <v>295</v>
      </c>
      <c r="M664" s="250">
        <v>387</v>
      </c>
      <c r="N664" s="250">
        <v>395</v>
      </c>
      <c r="O664" s="250">
        <v>198</v>
      </c>
      <c r="P664" s="250">
        <v>198</v>
      </c>
      <c r="Q664" s="249">
        <v>0</v>
      </c>
      <c r="R664" s="250">
        <v>0</v>
      </c>
      <c r="S664" s="250">
        <v>372.5</v>
      </c>
      <c r="T664" s="250">
        <v>198</v>
      </c>
      <c r="U664" s="250">
        <v>0</v>
      </c>
      <c r="V664" s="249">
        <v>286.42719999999997</v>
      </c>
      <c r="W664" s="249">
        <v>570.5</v>
      </c>
      <c r="X664" s="249">
        <v>1473</v>
      </c>
      <c r="Y664" s="251">
        <v>570.5</v>
      </c>
    </row>
    <row r="665" spans="1:25" x14ac:dyDescent="0.2">
      <c r="A665" s="248">
        <v>44344.5</v>
      </c>
      <c r="B665" s="249">
        <v>0</v>
      </c>
      <c r="C665" s="250">
        <v>0</v>
      </c>
      <c r="D665" s="250">
        <v>237.916</v>
      </c>
      <c r="E665" s="250">
        <v>80.740799999999993</v>
      </c>
      <c r="F665" s="250">
        <v>0</v>
      </c>
      <c r="G665" s="249">
        <v>0</v>
      </c>
      <c r="H665" s="250">
        <v>0</v>
      </c>
      <c r="I665" s="250">
        <v>384</v>
      </c>
      <c r="J665" s="250">
        <v>198</v>
      </c>
      <c r="K665" s="250">
        <v>0</v>
      </c>
      <c r="L665" s="249">
        <v>295</v>
      </c>
      <c r="M665" s="250">
        <v>387</v>
      </c>
      <c r="N665" s="250">
        <v>395</v>
      </c>
      <c r="O665" s="250">
        <v>198</v>
      </c>
      <c r="P665" s="250">
        <v>198</v>
      </c>
      <c r="Q665" s="249">
        <v>0</v>
      </c>
      <c r="R665" s="250">
        <v>0</v>
      </c>
      <c r="S665" s="250">
        <v>384</v>
      </c>
      <c r="T665" s="250">
        <v>198</v>
      </c>
      <c r="U665" s="250">
        <v>0</v>
      </c>
      <c r="V665" s="249">
        <v>318.65679999999998</v>
      </c>
      <c r="W665" s="249">
        <v>582</v>
      </c>
      <c r="X665" s="249">
        <v>1473</v>
      </c>
      <c r="Y665" s="251">
        <v>582</v>
      </c>
    </row>
    <row r="666" spans="1:25" x14ac:dyDescent="0.2">
      <c r="A666" s="248">
        <v>44344.541666666664</v>
      </c>
      <c r="B666" s="249">
        <v>0</v>
      </c>
      <c r="C666" s="250">
        <v>0</v>
      </c>
      <c r="D666" s="250">
        <v>265.24</v>
      </c>
      <c r="E666" s="250">
        <v>85.497600000000006</v>
      </c>
      <c r="F666" s="250">
        <v>0</v>
      </c>
      <c r="G666" s="249">
        <v>0</v>
      </c>
      <c r="H666" s="250">
        <v>0</v>
      </c>
      <c r="I666" s="250">
        <v>395</v>
      </c>
      <c r="J666" s="250">
        <v>198</v>
      </c>
      <c r="K666" s="250">
        <v>0</v>
      </c>
      <c r="L666" s="249">
        <v>295</v>
      </c>
      <c r="M666" s="250">
        <v>387</v>
      </c>
      <c r="N666" s="250">
        <v>395</v>
      </c>
      <c r="O666" s="250">
        <v>198</v>
      </c>
      <c r="P666" s="250">
        <v>198</v>
      </c>
      <c r="Q666" s="249">
        <v>0</v>
      </c>
      <c r="R666" s="250">
        <v>0</v>
      </c>
      <c r="S666" s="250">
        <v>395</v>
      </c>
      <c r="T666" s="250">
        <v>198</v>
      </c>
      <c r="U666" s="250">
        <v>0</v>
      </c>
      <c r="V666" s="249">
        <v>350.73760000000004</v>
      </c>
      <c r="W666" s="249">
        <v>593</v>
      </c>
      <c r="X666" s="249">
        <v>1473</v>
      </c>
      <c r="Y666" s="251">
        <v>593</v>
      </c>
    </row>
    <row r="667" spans="1:25" x14ac:dyDescent="0.2">
      <c r="A667" s="248">
        <v>44344.583333333336</v>
      </c>
      <c r="B667" s="249">
        <v>0</v>
      </c>
      <c r="C667" s="250">
        <v>0</v>
      </c>
      <c r="D667" s="250">
        <v>270.33999999999997</v>
      </c>
      <c r="E667" s="250">
        <v>75.220799999999997</v>
      </c>
      <c r="F667" s="250">
        <v>0</v>
      </c>
      <c r="G667" s="249">
        <v>0</v>
      </c>
      <c r="H667" s="250">
        <v>0</v>
      </c>
      <c r="I667" s="250">
        <v>395</v>
      </c>
      <c r="J667" s="250">
        <v>198</v>
      </c>
      <c r="K667" s="250">
        <v>0</v>
      </c>
      <c r="L667" s="249">
        <v>295</v>
      </c>
      <c r="M667" s="250">
        <v>387</v>
      </c>
      <c r="N667" s="250">
        <v>395</v>
      </c>
      <c r="O667" s="250">
        <v>198</v>
      </c>
      <c r="P667" s="250">
        <v>198</v>
      </c>
      <c r="Q667" s="249">
        <v>0</v>
      </c>
      <c r="R667" s="250">
        <v>0</v>
      </c>
      <c r="S667" s="250">
        <v>395</v>
      </c>
      <c r="T667" s="250">
        <v>198</v>
      </c>
      <c r="U667" s="250">
        <v>0</v>
      </c>
      <c r="V667" s="249">
        <v>345.56079999999997</v>
      </c>
      <c r="W667" s="249">
        <v>593</v>
      </c>
      <c r="X667" s="249">
        <v>1473</v>
      </c>
      <c r="Y667" s="251">
        <v>593</v>
      </c>
    </row>
    <row r="668" spans="1:25" x14ac:dyDescent="0.2">
      <c r="A668" s="248">
        <v>44344.625</v>
      </c>
      <c r="B668" s="249">
        <v>0</v>
      </c>
      <c r="C668" s="250">
        <v>0</v>
      </c>
      <c r="D668" s="250">
        <v>243.29599999999999</v>
      </c>
      <c r="E668" s="250">
        <v>75.235200000000006</v>
      </c>
      <c r="F668" s="250">
        <v>0</v>
      </c>
      <c r="G668" s="249">
        <v>0</v>
      </c>
      <c r="H668" s="250">
        <v>0</v>
      </c>
      <c r="I668" s="250">
        <v>395</v>
      </c>
      <c r="J668" s="250">
        <v>198</v>
      </c>
      <c r="K668" s="250">
        <v>0</v>
      </c>
      <c r="L668" s="249">
        <v>295</v>
      </c>
      <c r="M668" s="250">
        <v>387</v>
      </c>
      <c r="N668" s="250">
        <v>395</v>
      </c>
      <c r="O668" s="250">
        <v>198</v>
      </c>
      <c r="P668" s="250">
        <v>198</v>
      </c>
      <c r="Q668" s="249">
        <v>0</v>
      </c>
      <c r="R668" s="250">
        <v>0</v>
      </c>
      <c r="S668" s="250">
        <v>395</v>
      </c>
      <c r="T668" s="250">
        <v>198</v>
      </c>
      <c r="U668" s="250">
        <v>0</v>
      </c>
      <c r="V668" s="249">
        <v>318.53120000000001</v>
      </c>
      <c r="W668" s="249">
        <v>593</v>
      </c>
      <c r="X668" s="249">
        <v>1473</v>
      </c>
      <c r="Y668" s="251">
        <v>593</v>
      </c>
    </row>
    <row r="669" spans="1:25" x14ac:dyDescent="0.2">
      <c r="A669" s="248">
        <v>44344.666666666664</v>
      </c>
      <c r="B669" s="249">
        <v>0</v>
      </c>
      <c r="C669" s="250">
        <v>0</v>
      </c>
      <c r="D669" s="250">
        <v>211.24</v>
      </c>
      <c r="E669" s="250">
        <v>75.052800000000005</v>
      </c>
      <c r="F669" s="250">
        <v>0</v>
      </c>
      <c r="G669" s="249">
        <v>0</v>
      </c>
      <c r="H669" s="250">
        <v>0</v>
      </c>
      <c r="I669" s="250">
        <v>335.5</v>
      </c>
      <c r="J669" s="250">
        <v>198</v>
      </c>
      <c r="K669" s="250">
        <v>0</v>
      </c>
      <c r="L669" s="249">
        <v>295</v>
      </c>
      <c r="M669" s="250">
        <v>387</v>
      </c>
      <c r="N669" s="250">
        <v>395</v>
      </c>
      <c r="O669" s="250">
        <v>198</v>
      </c>
      <c r="P669" s="250">
        <v>198</v>
      </c>
      <c r="Q669" s="249">
        <v>0</v>
      </c>
      <c r="R669" s="250">
        <v>0</v>
      </c>
      <c r="S669" s="250">
        <v>335.5</v>
      </c>
      <c r="T669" s="250">
        <v>198</v>
      </c>
      <c r="U669" s="250">
        <v>0</v>
      </c>
      <c r="V669" s="249">
        <v>286.2928</v>
      </c>
      <c r="W669" s="249">
        <v>533.5</v>
      </c>
      <c r="X669" s="249">
        <v>1473</v>
      </c>
      <c r="Y669" s="251">
        <v>533.5</v>
      </c>
    </row>
    <row r="670" spans="1:25" x14ac:dyDescent="0.2">
      <c r="A670" s="248">
        <v>44344.708333333336</v>
      </c>
      <c r="B670" s="249">
        <v>0</v>
      </c>
      <c r="C670" s="250">
        <v>0</v>
      </c>
      <c r="D670" s="250">
        <v>205.52</v>
      </c>
      <c r="E670" s="250">
        <v>75.033600000000007</v>
      </c>
      <c r="F670" s="250">
        <v>0</v>
      </c>
      <c r="G670" s="249">
        <v>0</v>
      </c>
      <c r="H670" s="250">
        <v>0</v>
      </c>
      <c r="I670" s="250">
        <v>318.5</v>
      </c>
      <c r="J670" s="250">
        <v>198</v>
      </c>
      <c r="K670" s="250">
        <v>0</v>
      </c>
      <c r="L670" s="249">
        <v>295</v>
      </c>
      <c r="M670" s="250">
        <v>387</v>
      </c>
      <c r="N670" s="250">
        <v>395</v>
      </c>
      <c r="O670" s="250">
        <v>198</v>
      </c>
      <c r="P670" s="250">
        <v>198</v>
      </c>
      <c r="Q670" s="249">
        <v>0</v>
      </c>
      <c r="R670" s="250">
        <v>0</v>
      </c>
      <c r="S670" s="250">
        <v>318.5</v>
      </c>
      <c r="T670" s="250">
        <v>198</v>
      </c>
      <c r="U670" s="250">
        <v>0</v>
      </c>
      <c r="V670" s="249">
        <v>280.55360000000002</v>
      </c>
      <c r="W670" s="249">
        <v>516.5</v>
      </c>
      <c r="X670" s="249">
        <v>1473</v>
      </c>
      <c r="Y670" s="251">
        <v>516.5</v>
      </c>
    </row>
    <row r="671" spans="1:25" x14ac:dyDescent="0.2">
      <c r="A671" s="248">
        <v>44344.75</v>
      </c>
      <c r="B671" s="249">
        <v>0</v>
      </c>
      <c r="C671" s="250">
        <v>0</v>
      </c>
      <c r="D671" s="250">
        <v>216.672</v>
      </c>
      <c r="E671" s="250">
        <v>75.129599999999996</v>
      </c>
      <c r="F671" s="250">
        <v>0</v>
      </c>
      <c r="G671" s="249">
        <v>0</v>
      </c>
      <c r="H671" s="250">
        <v>0</v>
      </c>
      <c r="I671" s="250">
        <v>395</v>
      </c>
      <c r="J671" s="250">
        <v>198</v>
      </c>
      <c r="K671" s="250">
        <v>0</v>
      </c>
      <c r="L671" s="249">
        <v>295</v>
      </c>
      <c r="M671" s="250">
        <v>387</v>
      </c>
      <c r="N671" s="250">
        <v>395</v>
      </c>
      <c r="O671" s="250">
        <v>198</v>
      </c>
      <c r="P671" s="250">
        <v>198</v>
      </c>
      <c r="Q671" s="249">
        <v>0</v>
      </c>
      <c r="R671" s="250">
        <v>0</v>
      </c>
      <c r="S671" s="250">
        <v>395</v>
      </c>
      <c r="T671" s="250">
        <v>198</v>
      </c>
      <c r="U671" s="250">
        <v>0</v>
      </c>
      <c r="V671" s="249">
        <v>291.80160000000001</v>
      </c>
      <c r="W671" s="249">
        <v>593</v>
      </c>
      <c r="X671" s="249">
        <v>1473</v>
      </c>
      <c r="Y671" s="251">
        <v>593</v>
      </c>
    </row>
    <row r="672" spans="1:25" x14ac:dyDescent="0.2">
      <c r="A672" s="248">
        <v>44344.791666666664</v>
      </c>
      <c r="B672" s="249">
        <v>0</v>
      </c>
      <c r="C672" s="250">
        <v>0</v>
      </c>
      <c r="D672" s="250">
        <v>205.50800000000001</v>
      </c>
      <c r="E672" s="250">
        <v>75.129599999999996</v>
      </c>
      <c r="F672" s="250">
        <v>0</v>
      </c>
      <c r="G672" s="249">
        <v>0</v>
      </c>
      <c r="H672" s="250">
        <v>0</v>
      </c>
      <c r="I672" s="250">
        <v>304</v>
      </c>
      <c r="J672" s="250">
        <v>198</v>
      </c>
      <c r="K672" s="250">
        <v>0</v>
      </c>
      <c r="L672" s="249">
        <v>295</v>
      </c>
      <c r="M672" s="250">
        <v>387</v>
      </c>
      <c r="N672" s="250">
        <v>395</v>
      </c>
      <c r="O672" s="250">
        <v>198</v>
      </c>
      <c r="P672" s="250">
        <v>198</v>
      </c>
      <c r="Q672" s="249">
        <v>0</v>
      </c>
      <c r="R672" s="250">
        <v>0</v>
      </c>
      <c r="S672" s="250">
        <v>304</v>
      </c>
      <c r="T672" s="250">
        <v>198</v>
      </c>
      <c r="U672" s="250">
        <v>0</v>
      </c>
      <c r="V672" s="249">
        <v>280.63760000000002</v>
      </c>
      <c r="W672" s="249">
        <v>502</v>
      </c>
      <c r="X672" s="249">
        <v>1473</v>
      </c>
      <c r="Y672" s="251">
        <v>502</v>
      </c>
    </row>
    <row r="673" spans="1:25" x14ac:dyDescent="0.2">
      <c r="A673" s="248">
        <v>44344.833333333336</v>
      </c>
      <c r="B673" s="249">
        <v>0</v>
      </c>
      <c r="C673" s="250">
        <v>0</v>
      </c>
      <c r="D673" s="250">
        <v>205.84800000000001</v>
      </c>
      <c r="E673" s="250">
        <v>75.129599999999996</v>
      </c>
      <c r="F673" s="250">
        <v>0</v>
      </c>
      <c r="G673" s="249">
        <v>0</v>
      </c>
      <c r="H673" s="250">
        <v>0</v>
      </c>
      <c r="I673" s="250">
        <v>369.5</v>
      </c>
      <c r="J673" s="250">
        <v>198</v>
      </c>
      <c r="K673" s="250">
        <v>0</v>
      </c>
      <c r="L673" s="249">
        <v>295</v>
      </c>
      <c r="M673" s="250">
        <v>387</v>
      </c>
      <c r="N673" s="250">
        <v>395</v>
      </c>
      <c r="O673" s="250">
        <v>198</v>
      </c>
      <c r="P673" s="250">
        <v>198</v>
      </c>
      <c r="Q673" s="249">
        <v>0</v>
      </c>
      <c r="R673" s="250">
        <v>0</v>
      </c>
      <c r="S673" s="250">
        <v>369.5</v>
      </c>
      <c r="T673" s="250">
        <v>198</v>
      </c>
      <c r="U673" s="250">
        <v>0</v>
      </c>
      <c r="V673" s="249">
        <v>280.9776</v>
      </c>
      <c r="W673" s="249">
        <v>567.5</v>
      </c>
      <c r="X673" s="249">
        <v>1473</v>
      </c>
      <c r="Y673" s="251">
        <v>567.5</v>
      </c>
    </row>
    <row r="674" spans="1:25" x14ac:dyDescent="0.2">
      <c r="A674" s="248">
        <v>44344.875</v>
      </c>
      <c r="B674" s="249">
        <v>0</v>
      </c>
      <c r="C674" s="250">
        <v>0</v>
      </c>
      <c r="D674" s="250">
        <v>205.35599999999999</v>
      </c>
      <c r="E674" s="250">
        <v>75.105599999999995</v>
      </c>
      <c r="F674" s="250">
        <v>0</v>
      </c>
      <c r="G674" s="249">
        <v>0</v>
      </c>
      <c r="H674" s="250">
        <v>0</v>
      </c>
      <c r="I674" s="250">
        <v>316</v>
      </c>
      <c r="J674" s="250">
        <v>198</v>
      </c>
      <c r="K674" s="250">
        <v>0</v>
      </c>
      <c r="L674" s="249">
        <v>295</v>
      </c>
      <c r="M674" s="250">
        <v>387</v>
      </c>
      <c r="N674" s="250">
        <v>395</v>
      </c>
      <c r="O674" s="250">
        <v>198</v>
      </c>
      <c r="P674" s="250">
        <v>198</v>
      </c>
      <c r="Q674" s="249">
        <v>0</v>
      </c>
      <c r="R674" s="250">
        <v>0</v>
      </c>
      <c r="S674" s="250">
        <v>316</v>
      </c>
      <c r="T674" s="250">
        <v>198</v>
      </c>
      <c r="U674" s="250">
        <v>0</v>
      </c>
      <c r="V674" s="249">
        <v>280.46159999999998</v>
      </c>
      <c r="W674" s="249">
        <v>514</v>
      </c>
      <c r="X674" s="249">
        <v>1473</v>
      </c>
      <c r="Y674" s="251">
        <v>514</v>
      </c>
    </row>
    <row r="675" spans="1:25" x14ac:dyDescent="0.2">
      <c r="A675" s="248">
        <v>44344.916666666664</v>
      </c>
      <c r="B675" s="249">
        <v>0</v>
      </c>
      <c r="C675" s="250">
        <v>0</v>
      </c>
      <c r="D675" s="250">
        <v>215.268</v>
      </c>
      <c r="E675" s="250">
        <v>74.875200000000007</v>
      </c>
      <c r="F675" s="250">
        <v>0</v>
      </c>
      <c r="G675" s="249">
        <v>0</v>
      </c>
      <c r="H675" s="250">
        <v>0</v>
      </c>
      <c r="I675" s="250">
        <v>395</v>
      </c>
      <c r="J675" s="250">
        <v>198</v>
      </c>
      <c r="K675" s="250">
        <v>0</v>
      </c>
      <c r="L675" s="249">
        <v>295</v>
      </c>
      <c r="M675" s="250">
        <v>387</v>
      </c>
      <c r="N675" s="250">
        <v>395</v>
      </c>
      <c r="O675" s="250">
        <v>198</v>
      </c>
      <c r="P675" s="250">
        <v>198</v>
      </c>
      <c r="Q675" s="249">
        <v>0</v>
      </c>
      <c r="R675" s="250">
        <v>0</v>
      </c>
      <c r="S675" s="250">
        <v>395</v>
      </c>
      <c r="T675" s="250">
        <v>198</v>
      </c>
      <c r="U675" s="250">
        <v>0</v>
      </c>
      <c r="V675" s="249">
        <v>290.14319999999998</v>
      </c>
      <c r="W675" s="249">
        <v>593</v>
      </c>
      <c r="X675" s="249">
        <v>1473</v>
      </c>
      <c r="Y675" s="251">
        <v>593</v>
      </c>
    </row>
    <row r="676" spans="1:25" x14ac:dyDescent="0.2">
      <c r="A676" s="248">
        <v>44344.958333333336</v>
      </c>
      <c r="B676" s="249">
        <v>0</v>
      </c>
      <c r="C676" s="250">
        <v>0</v>
      </c>
      <c r="D676" s="250">
        <v>248.52</v>
      </c>
      <c r="E676" s="250">
        <v>75.139200000000002</v>
      </c>
      <c r="F676" s="250">
        <v>0</v>
      </c>
      <c r="G676" s="249">
        <v>0</v>
      </c>
      <c r="H676" s="250">
        <v>0</v>
      </c>
      <c r="I676" s="250">
        <v>395</v>
      </c>
      <c r="J676" s="250">
        <v>198</v>
      </c>
      <c r="K676" s="250">
        <v>0</v>
      </c>
      <c r="L676" s="249">
        <v>295</v>
      </c>
      <c r="M676" s="250">
        <v>387</v>
      </c>
      <c r="N676" s="250">
        <v>395</v>
      </c>
      <c r="O676" s="250">
        <v>198</v>
      </c>
      <c r="P676" s="250">
        <v>198</v>
      </c>
      <c r="Q676" s="249">
        <v>0</v>
      </c>
      <c r="R676" s="250">
        <v>0</v>
      </c>
      <c r="S676" s="250">
        <v>254</v>
      </c>
      <c r="T676" s="250">
        <v>198</v>
      </c>
      <c r="U676" s="250">
        <v>0</v>
      </c>
      <c r="V676" s="249">
        <v>323.6592</v>
      </c>
      <c r="W676" s="249">
        <v>593</v>
      </c>
      <c r="X676" s="249">
        <v>1473</v>
      </c>
      <c r="Y676" s="251">
        <v>452</v>
      </c>
    </row>
    <row r="677" spans="1:25" x14ac:dyDescent="0.2">
      <c r="A677" s="248">
        <v>44345</v>
      </c>
      <c r="B677" s="249">
        <v>0</v>
      </c>
      <c r="C677" s="250">
        <v>0</v>
      </c>
      <c r="D677" s="250">
        <v>219.88399999999999</v>
      </c>
      <c r="E677" s="250">
        <v>75.201599999999999</v>
      </c>
      <c r="F677" s="250">
        <v>0</v>
      </c>
      <c r="G677" s="249">
        <v>0</v>
      </c>
      <c r="H677" s="250">
        <v>0</v>
      </c>
      <c r="I677" s="250">
        <v>326</v>
      </c>
      <c r="J677" s="250">
        <v>198</v>
      </c>
      <c r="K677" s="250">
        <v>0</v>
      </c>
      <c r="L677" s="249">
        <v>295</v>
      </c>
      <c r="M677" s="250">
        <v>387</v>
      </c>
      <c r="N677" s="250">
        <v>395</v>
      </c>
      <c r="O677" s="250">
        <v>198</v>
      </c>
      <c r="P677" s="250">
        <v>198</v>
      </c>
      <c r="Q677" s="249">
        <v>0</v>
      </c>
      <c r="R677" s="250">
        <v>0</v>
      </c>
      <c r="S677" s="250">
        <v>323</v>
      </c>
      <c r="T677" s="250">
        <v>198</v>
      </c>
      <c r="U677" s="250">
        <v>0</v>
      </c>
      <c r="V677" s="249">
        <v>295.0856</v>
      </c>
      <c r="W677" s="249">
        <v>524</v>
      </c>
      <c r="X677" s="249">
        <v>1473</v>
      </c>
      <c r="Y677" s="251">
        <v>521</v>
      </c>
    </row>
    <row r="678" spans="1:25" x14ac:dyDescent="0.2">
      <c r="A678" s="248">
        <v>44345.041666666664</v>
      </c>
      <c r="B678" s="249">
        <v>0</v>
      </c>
      <c r="C678" s="250">
        <v>0</v>
      </c>
      <c r="D678" s="250">
        <v>204.78</v>
      </c>
      <c r="E678" s="250">
        <v>75.163200000000003</v>
      </c>
      <c r="F678" s="250">
        <v>0</v>
      </c>
      <c r="G678" s="249">
        <v>0</v>
      </c>
      <c r="H678" s="250">
        <v>0</v>
      </c>
      <c r="I678" s="250">
        <v>222.5</v>
      </c>
      <c r="J678" s="250">
        <v>198</v>
      </c>
      <c r="K678" s="250">
        <v>0</v>
      </c>
      <c r="L678" s="249">
        <v>295</v>
      </c>
      <c r="M678" s="250">
        <v>387</v>
      </c>
      <c r="N678" s="250">
        <v>395</v>
      </c>
      <c r="O678" s="250">
        <v>198</v>
      </c>
      <c r="P678" s="250">
        <v>198</v>
      </c>
      <c r="Q678" s="249">
        <v>0</v>
      </c>
      <c r="R678" s="250">
        <v>0</v>
      </c>
      <c r="S678" s="250">
        <v>222.5</v>
      </c>
      <c r="T678" s="250">
        <v>198</v>
      </c>
      <c r="U678" s="250">
        <v>0</v>
      </c>
      <c r="V678" s="249">
        <v>279.94319999999999</v>
      </c>
      <c r="W678" s="249">
        <v>420.5</v>
      </c>
      <c r="X678" s="249">
        <v>1473</v>
      </c>
      <c r="Y678" s="251">
        <v>420.5</v>
      </c>
    </row>
    <row r="679" spans="1:25" x14ac:dyDescent="0.2">
      <c r="A679" s="248">
        <v>44345.083333333336</v>
      </c>
      <c r="B679" s="249">
        <v>0</v>
      </c>
      <c r="C679" s="250">
        <v>0</v>
      </c>
      <c r="D679" s="250">
        <v>204.88</v>
      </c>
      <c r="E679" s="250">
        <v>75.201599999999999</v>
      </c>
      <c r="F679" s="250">
        <v>0</v>
      </c>
      <c r="G679" s="249">
        <v>0</v>
      </c>
      <c r="H679" s="250">
        <v>0</v>
      </c>
      <c r="I679" s="250">
        <v>275</v>
      </c>
      <c r="J679" s="250">
        <v>198</v>
      </c>
      <c r="K679" s="250">
        <v>0</v>
      </c>
      <c r="L679" s="249">
        <v>295</v>
      </c>
      <c r="M679" s="250">
        <v>387</v>
      </c>
      <c r="N679" s="250">
        <v>395</v>
      </c>
      <c r="O679" s="250">
        <v>198</v>
      </c>
      <c r="P679" s="250">
        <v>198</v>
      </c>
      <c r="Q679" s="249">
        <v>0</v>
      </c>
      <c r="R679" s="250">
        <v>0</v>
      </c>
      <c r="S679" s="250">
        <v>275</v>
      </c>
      <c r="T679" s="250">
        <v>103.95</v>
      </c>
      <c r="U679" s="250">
        <v>0</v>
      </c>
      <c r="V679" s="249">
        <v>280.08159999999998</v>
      </c>
      <c r="W679" s="249">
        <v>473</v>
      </c>
      <c r="X679" s="249">
        <v>1473</v>
      </c>
      <c r="Y679" s="251">
        <v>378.95</v>
      </c>
    </row>
    <row r="680" spans="1:25" x14ac:dyDescent="0.2">
      <c r="A680" s="248">
        <v>44345.125</v>
      </c>
      <c r="B680" s="249">
        <v>0</v>
      </c>
      <c r="C680" s="250">
        <v>0</v>
      </c>
      <c r="D680" s="250">
        <v>204.952</v>
      </c>
      <c r="E680" s="250">
        <v>75.369600000000005</v>
      </c>
      <c r="F680" s="250">
        <v>0</v>
      </c>
      <c r="G680" s="249">
        <v>0</v>
      </c>
      <c r="H680" s="250">
        <v>0</v>
      </c>
      <c r="I680" s="250">
        <v>224</v>
      </c>
      <c r="J680" s="250">
        <v>198</v>
      </c>
      <c r="K680" s="250">
        <v>0</v>
      </c>
      <c r="L680" s="249">
        <v>295</v>
      </c>
      <c r="M680" s="250">
        <v>387</v>
      </c>
      <c r="N680" s="250">
        <v>395</v>
      </c>
      <c r="O680" s="250">
        <v>198</v>
      </c>
      <c r="P680" s="250">
        <v>198</v>
      </c>
      <c r="Q680" s="249">
        <v>0</v>
      </c>
      <c r="R680" s="250">
        <v>0</v>
      </c>
      <c r="S680" s="250">
        <v>224</v>
      </c>
      <c r="T680" s="250">
        <v>198</v>
      </c>
      <c r="U680" s="250">
        <v>0</v>
      </c>
      <c r="V680" s="249">
        <v>280.32159999999999</v>
      </c>
      <c r="W680" s="249">
        <v>422</v>
      </c>
      <c r="X680" s="249">
        <v>1473</v>
      </c>
      <c r="Y680" s="251">
        <v>422</v>
      </c>
    </row>
    <row r="681" spans="1:25" x14ac:dyDescent="0.2">
      <c r="A681" s="248">
        <v>44345.166666666664</v>
      </c>
      <c r="B681" s="249">
        <v>0</v>
      </c>
      <c r="C681" s="250">
        <v>0</v>
      </c>
      <c r="D681" s="250">
        <v>204.68799999999999</v>
      </c>
      <c r="E681" s="250">
        <v>75.484800000000007</v>
      </c>
      <c r="F681" s="250">
        <v>0</v>
      </c>
      <c r="G681" s="249">
        <v>0</v>
      </c>
      <c r="H681" s="250">
        <v>0</v>
      </c>
      <c r="I681" s="250">
        <v>227</v>
      </c>
      <c r="J681" s="250">
        <v>198</v>
      </c>
      <c r="K681" s="250">
        <v>0</v>
      </c>
      <c r="L681" s="249">
        <v>295</v>
      </c>
      <c r="M681" s="250">
        <v>387</v>
      </c>
      <c r="N681" s="250">
        <v>395</v>
      </c>
      <c r="O681" s="250">
        <v>198</v>
      </c>
      <c r="P681" s="250">
        <v>198</v>
      </c>
      <c r="Q681" s="249">
        <v>0</v>
      </c>
      <c r="R681" s="250">
        <v>0</v>
      </c>
      <c r="S681" s="250">
        <v>227</v>
      </c>
      <c r="T681" s="250">
        <v>198</v>
      </c>
      <c r="U681" s="250">
        <v>0</v>
      </c>
      <c r="V681" s="249">
        <v>280.1728</v>
      </c>
      <c r="W681" s="249">
        <v>425</v>
      </c>
      <c r="X681" s="249">
        <v>1473</v>
      </c>
      <c r="Y681" s="251">
        <v>425</v>
      </c>
    </row>
    <row r="682" spans="1:25" x14ac:dyDescent="0.2">
      <c r="A682" s="248">
        <v>44345.208333333336</v>
      </c>
      <c r="B682" s="249">
        <v>0</v>
      </c>
      <c r="C682" s="250">
        <v>0</v>
      </c>
      <c r="D682" s="250">
        <v>204.864</v>
      </c>
      <c r="E682" s="250">
        <v>75.475200000000001</v>
      </c>
      <c r="F682" s="250">
        <v>0</v>
      </c>
      <c r="G682" s="249">
        <v>0</v>
      </c>
      <c r="H682" s="250">
        <v>0</v>
      </c>
      <c r="I682" s="250">
        <v>239.5</v>
      </c>
      <c r="J682" s="250">
        <v>198</v>
      </c>
      <c r="K682" s="250">
        <v>0</v>
      </c>
      <c r="L682" s="249">
        <v>295</v>
      </c>
      <c r="M682" s="250">
        <v>387</v>
      </c>
      <c r="N682" s="250">
        <v>395</v>
      </c>
      <c r="O682" s="250">
        <v>198</v>
      </c>
      <c r="P682" s="250">
        <v>198</v>
      </c>
      <c r="Q682" s="249">
        <v>0</v>
      </c>
      <c r="R682" s="250">
        <v>0</v>
      </c>
      <c r="S682" s="250">
        <v>239.5</v>
      </c>
      <c r="T682" s="250">
        <v>198</v>
      </c>
      <c r="U682" s="250">
        <v>0</v>
      </c>
      <c r="V682" s="249">
        <v>280.33920000000001</v>
      </c>
      <c r="W682" s="249">
        <v>437.5</v>
      </c>
      <c r="X682" s="249">
        <v>1473</v>
      </c>
      <c r="Y682" s="251">
        <v>437.5</v>
      </c>
    </row>
    <row r="683" spans="1:25" x14ac:dyDescent="0.2">
      <c r="A683" s="248">
        <v>44345.25</v>
      </c>
      <c r="B683" s="249">
        <v>0</v>
      </c>
      <c r="C683" s="250">
        <v>0</v>
      </c>
      <c r="D683" s="250">
        <v>204.828</v>
      </c>
      <c r="E683" s="250">
        <v>75.422399999999996</v>
      </c>
      <c r="F683" s="250">
        <v>0</v>
      </c>
      <c r="G683" s="249">
        <v>0</v>
      </c>
      <c r="H683" s="250">
        <v>0</v>
      </c>
      <c r="I683" s="250">
        <v>224.5</v>
      </c>
      <c r="J683" s="250">
        <v>198</v>
      </c>
      <c r="K683" s="250">
        <v>0</v>
      </c>
      <c r="L683" s="249">
        <v>295</v>
      </c>
      <c r="M683" s="250">
        <v>387</v>
      </c>
      <c r="N683" s="250">
        <v>395</v>
      </c>
      <c r="O683" s="250">
        <v>198</v>
      </c>
      <c r="P683" s="250">
        <v>198</v>
      </c>
      <c r="Q683" s="249">
        <v>0</v>
      </c>
      <c r="R683" s="250">
        <v>0</v>
      </c>
      <c r="S683" s="250">
        <v>224.5</v>
      </c>
      <c r="T683" s="250">
        <v>198</v>
      </c>
      <c r="U683" s="250">
        <v>0</v>
      </c>
      <c r="V683" s="249">
        <v>280.25040000000001</v>
      </c>
      <c r="W683" s="249">
        <v>422.5</v>
      </c>
      <c r="X683" s="249">
        <v>1473</v>
      </c>
      <c r="Y683" s="251">
        <v>422.5</v>
      </c>
    </row>
    <row r="684" spans="1:25" x14ac:dyDescent="0.2">
      <c r="A684" s="248">
        <v>44345.291666666664</v>
      </c>
      <c r="B684" s="249">
        <v>0</v>
      </c>
      <c r="C684" s="250">
        <v>0</v>
      </c>
      <c r="D684" s="250">
        <v>204.84399999999999</v>
      </c>
      <c r="E684" s="250">
        <v>75.595200000000006</v>
      </c>
      <c r="F684" s="250">
        <v>0</v>
      </c>
      <c r="G684" s="249">
        <v>0</v>
      </c>
      <c r="H684" s="250">
        <v>0</v>
      </c>
      <c r="I684" s="250">
        <v>228</v>
      </c>
      <c r="J684" s="250">
        <v>198</v>
      </c>
      <c r="K684" s="250">
        <v>0</v>
      </c>
      <c r="L684" s="249">
        <v>295</v>
      </c>
      <c r="M684" s="250">
        <v>387</v>
      </c>
      <c r="N684" s="250">
        <v>395</v>
      </c>
      <c r="O684" s="250">
        <v>198</v>
      </c>
      <c r="P684" s="250">
        <v>198</v>
      </c>
      <c r="Q684" s="249">
        <v>0</v>
      </c>
      <c r="R684" s="250">
        <v>0</v>
      </c>
      <c r="S684" s="250">
        <v>228</v>
      </c>
      <c r="T684" s="250">
        <v>198</v>
      </c>
      <c r="U684" s="250">
        <v>0</v>
      </c>
      <c r="V684" s="249">
        <v>280.43920000000003</v>
      </c>
      <c r="W684" s="249">
        <v>426</v>
      </c>
      <c r="X684" s="249">
        <v>1473</v>
      </c>
      <c r="Y684" s="251">
        <v>426</v>
      </c>
    </row>
    <row r="685" spans="1:25" x14ac:dyDescent="0.2">
      <c r="A685" s="248">
        <v>44345.333333333336</v>
      </c>
      <c r="B685" s="249">
        <v>0</v>
      </c>
      <c r="C685" s="250">
        <v>0</v>
      </c>
      <c r="D685" s="250">
        <v>204.672</v>
      </c>
      <c r="E685" s="250">
        <v>75.916799999999995</v>
      </c>
      <c r="F685" s="250">
        <v>0</v>
      </c>
      <c r="G685" s="249">
        <v>0</v>
      </c>
      <c r="H685" s="250">
        <v>0</v>
      </c>
      <c r="I685" s="250">
        <v>222</v>
      </c>
      <c r="J685" s="250">
        <v>198</v>
      </c>
      <c r="K685" s="250">
        <v>0</v>
      </c>
      <c r="L685" s="249">
        <v>295</v>
      </c>
      <c r="M685" s="250">
        <v>387</v>
      </c>
      <c r="N685" s="250">
        <v>395</v>
      </c>
      <c r="O685" s="250">
        <v>198</v>
      </c>
      <c r="P685" s="250">
        <v>198</v>
      </c>
      <c r="Q685" s="249">
        <v>0</v>
      </c>
      <c r="R685" s="250">
        <v>0</v>
      </c>
      <c r="S685" s="250">
        <v>222</v>
      </c>
      <c r="T685" s="250">
        <v>198</v>
      </c>
      <c r="U685" s="250">
        <v>0</v>
      </c>
      <c r="V685" s="249">
        <v>280.58879999999999</v>
      </c>
      <c r="W685" s="249">
        <v>420</v>
      </c>
      <c r="X685" s="249">
        <v>1473</v>
      </c>
      <c r="Y685" s="251">
        <v>420</v>
      </c>
    </row>
    <row r="686" spans="1:25" x14ac:dyDescent="0.2">
      <c r="A686" s="248">
        <v>44345.375</v>
      </c>
      <c r="B686" s="249">
        <v>0</v>
      </c>
      <c r="C686" s="250">
        <v>0</v>
      </c>
      <c r="D686" s="250">
        <v>204.85599999999999</v>
      </c>
      <c r="E686" s="250">
        <v>75.268799999999999</v>
      </c>
      <c r="F686" s="250">
        <v>0</v>
      </c>
      <c r="G686" s="249">
        <v>0</v>
      </c>
      <c r="H686" s="250">
        <v>0</v>
      </c>
      <c r="I686" s="250">
        <v>226</v>
      </c>
      <c r="J686" s="250">
        <v>198</v>
      </c>
      <c r="K686" s="250">
        <v>0</v>
      </c>
      <c r="L686" s="249">
        <v>295</v>
      </c>
      <c r="M686" s="250">
        <v>387</v>
      </c>
      <c r="N686" s="250">
        <v>395</v>
      </c>
      <c r="O686" s="250">
        <v>198</v>
      </c>
      <c r="P686" s="250">
        <v>198</v>
      </c>
      <c r="Q686" s="249">
        <v>0</v>
      </c>
      <c r="R686" s="250">
        <v>0</v>
      </c>
      <c r="S686" s="250">
        <v>226</v>
      </c>
      <c r="T686" s="250">
        <v>198</v>
      </c>
      <c r="U686" s="250">
        <v>0</v>
      </c>
      <c r="V686" s="249">
        <v>280.12479999999999</v>
      </c>
      <c r="W686" s="249">
        <v>424</v>
      </c>
      <c r="X686" s="249">
        <v>1473</v>
      </c>
      <c r="Y686" s="251">
        <v>424</v>
      </c>
    </row>
    <row r="687" spans="1:25" x14ac:dyDescent="0.2">
      <c r="A687" s="248">
        <v>44345.416666666664</v>
      </c>
      <c r="B687" s="249">
        <v>0</v>
      </c>
      <c r="C687" s="250">
        <v>0</v>
      </c>
      <c r="D687" s="250">
        <v>204.804</v>
      </c>
      <c r="E687" s="250">
        <v>75.196799999999996</v>
      </c>
      <c r="F687" s="250">
        <v>0</v>
      </c>
      <c r="G687" s="249">
        <v>0</v>
      </c>
      <c r="H687" s="250">
        <v>0</v>
      </c>
      <c r="I687" s="250">
        <v>220.5</v>
      </c>
      <c r="J687" s="250">
        <v>198</v>
      </c>
      <c r="K687" s="250">
        <v>0</v>
      </c>
      <c r="L687" s="249">
        <v>295</v>
      </c>
      <c r="M687" s="250">
        <v>387</v>
      </c>
      <c r="N687" s="250">
        <v>395</v>
      </c>
      <c r="O687" s="250">
        <v>198</v>
      </c>
      <c r="P687" s="250">
        <v>198</v>
      </c>
      <c r="Q687" s="249">
        <v>0</v>
      </c>
      <c r="R687" s="250">
        <v>0</v>
      </c>
      <c r="S687" s="250">
        <v>220.5</v>
      </c>
      <c r="T687" s="250">
        <v>198</v>
      </c>
      <c r="U687" s="250">
        <v>0</v>
      </c>
      <c r="V687" s="249">
        <v>280.00080000000003</v>
      </c>
      <c r="W687" s="249">
        <v>418.5</v>
      </c>
      <c r="X687" s="249">
        <v>1473</v>
      </c>
      <c r="Y687" s="251">
        <v>418.5</v>
      </c>
    </row>
    <row r="688" spans="1:25" x14ac:dyDescent="0.2">
      <c r="A688" s="248">
        <v>44345.458333333336</v>
      </c>
      <c r="B688" s="249">
        <v>0</v>
      </c>
      <c r="C688" s="250">
        <v>0</v>
      </c>
      <c r="D688" s="250">
        <v>204.85599999999999</v>
      </c>
      <c r="E688" s="250">
        <v>75.062399999999997</v>
      </c>
      <c r="F688" s="250">
        <v>0</v>
      </c>
      <c r="G688" s="249">
        <v>0</v>
      </c>
      <c r="H688" s="250">
        <v>0</v>
      </c>
      <c r="I688" s="250">
        <v>221</v>
      </c>
      <c r="J688" s="250">
        <v>198</v>
      </c>
      <c r="K688" s="250">
        <v>0</v>
      </c>
      <c r="L688" s="249">
        <v>295</v>
      </c>
      <c r="M688" s="250">
        <v>387</v>
      </c>
      <c r="N688" s="250">
        <v>395</v>
      </c>
      <c r="O688" s="250">
        <v>198</v>
      </c>
      <c r="P688" s="250">
        <v>198</v>
      </c>
      <c r="Q688" s="249">
        <v>0</v>
      </c>
      <c r="R688" s="250">
        <v>0</v>
      </c>
      <c r="S688" s="250">
        <v>221</v>
      </c>
      <c r="T688" s="250">
        <v>184.79999999999998</v>
      </c>
      <c r="U688" s="250">
        <v>0</v>
      </c>
      <c r="V688" s="249">
        <v>279.91840000000002</v>
      </c>
      <c r="W688" s="249">
        <v>419</v>
      </c>
      <c r="X688" s="249">
        <v>1473</v>
      </c>
      <c r="Y688" s="251">
        <v>405.79999999999995</v>
      </c>
    </row>
    <row r="689" spans="1:25" x14ac:dyDescent="0.2">
      <c r="A689" s="248">
        <v>44345.5</v>
      </c>
      <c r="B689" s="249">
        <v>0</v>
      </c>
      <c r="C689" s="250">
        <v>0</v>
      </c>
      <c r="D689" s="250">
        <v>204.77199999999999</v>
      </c>
      <c r="E689" s="250">
        <v>75.052800000000005</v>
      </c>
      <c r="F689" s="250">
        <v>0</v>
      </c>
      <c r="G689" s="249">
        <v>0</v>
      </c>
      <c r="H689" s="250">
        <v>0</v>
      </c>
      <c r="I689" s="250">
        <v>217.5</v>
      </c>
      <c r="J689" s="250">
        <v>198</v>
      </c>
      <c r="K689" s="250">
        <v>0</v>
      </c>
      <c r="L689" s="249">
        <v>295</v>
      </c>
      <c r="M689" s="250">
        <v>387</v>
      </c>
      <c r="N689" s="250">
        <v>395</v>
      </c>
      <c r="O689" s="250">
        <v>198</v>
      </c>
      <c r="P689" s="250">
        <v>198</v>
      </c>
      <c r="Q689" s="249">
        <v>0</v>
      </c>
      <c r="R689" s="250">
        <v>0</v>
      </c>
      <c r="S689" s="250">
        <v>217.5</v>
      </c>
      <c r="T689" s="250">
        <v>135</v>
      </c>
      <c r="U689" s="250">
        <v>0</v>
      </c>
      <c r="V689" s="249">
        <v>279.82479999999998</v>
      </c>
      <c r="W689" s="249">
        <v>415.5</v>
      </c>
      <c r="X689" s="249">
        <v>1473</v>
      </c>
      <c r="Y689" s="251">
        <v>352.5</v>
      </c>
    </row>
    <row r="690" spans="1:25" x14ac:dyDescent="0.2">
      <c r="A690" s="248">
        <v>44345.541666666664</v>
      </c>
      <c r="B690" s="249">
        <v>0</v>
      </c>
      <c r="C690" s="250">
        <v>0</v>
      </c>
      <c r="D690" s="250">
        <v>204.70400000000001</v>
      </c>
      <c r="E690" s="250">
        <v>75.081599999999995</v>
      </c>
      <c r="F690" s="250">
        <v>0</v>
      </c>
      <c r="G690" s="249">
        <v>0</v>
      </c>
      <c r="H690" s="250">
        <v>0</v>
      </c>
      <c r="I690" s="250">
        <v>219.5</v>
      </c>
      <c r="J690" s="250">
        <v>198</v>
      </c>
      <c r="K690" s="250">
        <v>0</v>
      </c>
      <c r="L690" s="249">
        <v>295</v>
      </c>
      <c r="M690" s="250">
        <v>387</v>
      </c>
      <c r="N690" s="250">
        <v>395</v>
      </c>
      <c r="O690" s="250">
        <v>198</v>
      </c>
      <c r="P690" s="250">
        <v>198</v>
      </c>
      <c r="Q690" s="249">
        <v>0</v>
      </c>
      <c r="R690" s="250">
        <v>0</v>
      </c>
      <c r="S690" s="250">
        <v>219.5</v>
      </c>
      <c r="T690" s="250">
        <v>135</v>
      </c>
      <c r="U690" s="250">
        <v>0</v>
      </c>
      <c r="V690" s="249">
        <v>279.78559999999999</v>
      </c>
      <c r="W690" s="249">
        <v>417.5</v>
      </c>
      <c r="X690" s="249">
        <v>1473</v>
      </c>
      <c r="Y690" s="251">
        <v>354.5</v>
      </c>
    </row>
    <row r="691" spans="1:25" x14ac:dyDescent="0.2">
      <c r="A691" s="248">
        <v>44345.583333333336</v>
      </c>
      <c r="B691" s="249">
        <v>0</v>
      </c>
      <c r="C691" s="250">
        <v>0</v>
      </c>
      <c r="D691" s="250">
        <v>204.97200000000001</v>
      </c>
      <c r="E691" s="250">
        <v>75.115200000000002</v>
      </c>
      <c r="F691" s="250">
        <v>0</v>
      </c>
      <c r="G691" s="249">
        <v>0</v>
      </c>
      <c r="H691" s="250">
        <v>0</v>
      </c>
      <c r="I691" s="250">
        <v>240.5</v>
      </c>
      <c r="J691" s="250">
        <v>198</v>
      </c>
      <c r="K691" s="250">
        <v>0</v>
      </c>
      <c r="L691" s="249">
        <v>295</v>
      </c>
      <c r="M691" s="250">
        <v>387</v>
      </c>
      <c r="N691" s="250">
        <v>395</v>
      </c>
      <c r="O691" s="250">
        <v>198</v>
      </c>
      <c r="P691" s="250">
        <v>198</v>
      </c>
      <c r="Q691" s="249">
        <v>0</v>
      </c>
      <c r="R691" s="250">
        <v>0</v>
      </c>
      <c r="S691" s="250">
        <v>240.5</v>
      </c>
      <c r="T691" s="250">
        <v>135</v>
      </c>
      <c r="U691" s="250">
        <v>0</v>
      </c>
      <c r="V691" s="249">
        <v>280.0872</v>
      </c>
      <c r="W691" s="249">
        <v>438.5</v>
      </c>
      <c r="X691" s="249">
        <v>1473</v>
      </c>
      <c r="Y691" s="251">
        <v>375.5</v>
      </c>
    </row>
    <row r="692" spans="1:25" x14ac:dyDescent="0.2">
      <c r="A692" s="248">
        <v>44345.625</v>
      </c>
      <c r="B692" s="249">
        <v>0</v>
      </c>
      <c r="C692" s="250">
        <v>0</v>
      </c>
      <c r="D692" s="250">
        <v>204.89599999999999</v>
      </c>
      <c r="E692" s="250">
        <v>75.100800000000007</v>
      </c>
      <c r="F692" s="250">
        <v>0</v>
      </c>
      <c r="G692" s="249">
        <v>0</v>
      </c>
      <c r="H692" s="250">
        <v>0</v>
      </c>
      <c r="I692" s="250">
        <v>234</v>
      </c>
      <c r="J692" s="250">
        <v>198</v>
      </c>
      <c r="K692" s="250">
        <v>0</v>
      </c>
      <c r="L692" s="249">
        <v>295</v>
      </c>
      <c r="M692" s="250">
        <v>387</v>
      </c>
      <c r="N692" s="250">
        <v>395</v>
      </c>
      <c r="O692" s="250">
        <v>198</v>
      </c>
      <c r="P692" s="250">
        <v>198</v>
      </c>
      <c r="Q692" s="249">
        <v>0</v>
      </c>
      <c r="R692" s="250">
        <v>0</v>
      </c>
      <c r="S692" s="250">
        <v>234</v>
      </c>
      <c r="T692" s="250">
        <v>135</v>
      </c>
      <c r="U692" s="250">
        <v>0</v>
      </c>
      <c r="V692" s="249">
        <v>279.99680000000001</v>
      </c>
      <c r="W692" s="249">
        <v>432</v>
      </c>
      <c r="X692" s="249">
        <v>1473</v>
      </c>
      <c r="Y692" s="251">
        <v>369</v>
      </c>
    </row>
    <row r="693" spans="1:25" x14ac:dyDescent="0.2">
      <c r="A693" s="248">
        <v>44345.666666666664</v>
      </c>
      <c r="B693" s="249">
        <v>0</v>
      </c>
      <c r="C693" s="250">
        <v>0</v>
      </c>
      <c r="D693" s="250">
        <v>204.74</v>
      </c>
      <c r="E693" s="250">
        <v>75.182400000000001</v>
      </c>
      <c r="F693" s="250">
        <v>0</v>
      </c>
      <c r="G693" s="249">
        <v>0</v>
      </c>
      <c r="H693" s="250">
        <v>0</v>
      </c>
      <c r="I693" s="250">
        <v>245.5</v>
      </c>
      <c r="J693" s="250">
        <v>198</v>
      </c>
      <c r="K693" s="250">
        <v>0</v>
      </c>
      <c r="L693" s="249">
        <v>295</v>
      </c>
      <c r="M693" s="250">
        <v>387</v>
      </c>
      <c r="N693" s="250">
        <v>395</v>
      </c>
      <c r="O693" s="250">
        <v>198</v>
      </c>
      <c r="P693" s="250">
        <v>198</v>
      </c>
      <c r="Q693" s="249">
        <v>0</v>
      </c>
      <c r="R693" s="250">
        <v>0</v>
      </c>
      <c r="S693" s="250">
        <v>245.5</v>
      </c>
      <c r="T693" s="250">
        <v>135</v>
      </c>
      <c r="U693" s="250">
        <v>0</v>
      </c>
      <c r="V693" s="249">
        <v>279.92240000000004</v>
      </c>
      <c r="W693" s="249">
        <v>443.5</v>
      </c>
      <c r="X693" s="249">
        <v>1473</v>
      </c>
      <c r="Y693" s="251">
        <v>380.5</v>
      </c>
    </row>
    <row r="694" spans="1:25" x14ac:dyDescent="0.2">
      <c r="A694" s="248">
        <v>44345.708333333336</v>
      </c>
      <c r="B694" s="249">
        <v>0</v>
      </c>
      <c r="C694" s="250">
        <v>0</v>
      </c>
      <c r="D694" s="250">
        <v>205.30799999999999</v>
      </c>
      <c r="E694" s="250">
        <v>75.177599999999998</v>
      </c>
      <c r="F694" s="250">
        <v>0</v>
      </c>
      <c r="G694" s="249">
        <v>0</v>
      </c>
      <c r="H694" s="250">
        <v>0</v>
      </c>
      <c r="I694" s="250">
        <v>254</v>
      </c>
      <c r="J694" s="250">
        <v>198</v>
      </c>
      <c r="K694" s="250">
        <v>0</v>
      </c>
      <c r="L694" s="249">
        <v>295</v>
      </c>
      <c r="M694" s="250">
        <v>387</v>
      </c>
      <c r="N694" s="250">
        <v>395</v>
      </c>
      <c r="O694" s="250">
        <v>198</v>
      </c>
      <c r="P694" s="250">
        <v>198</v>
      </c>
      <c r="Q694" s="249">
        <v>0</v>
      </c>
      <c r="R694" s="250">
        <v>0</v>
      </c>
      <c r="S694" s="250">
        <v>254</v>
      </c>
      <c r="T694" s="250">
        <v>135</v>
      </c>
      <c r="U694" s="250">
        <v>0</v>
      </c>
      <c r="V694" s="249">
        <v>280.48559999999998</v>
      </c>
      <c r="W694" s="249">
        <v>452</v>
      </c>
      <c r="X694" s="249">
        <v>1473</v>
      </c>
      <c r="Y694" s="251">
        <v>389</v>
      </c>
    </row>
    <row r="695" spans="1:25" x14ac:dyDescent="0.2">
      <c r="A695" s="248">
        <v>44345.75</v>
      </c>
      <c r="B695" s="249">
        <v>0</v>
      </c>
      <c r="C695" s="250">
        <v>0</v>
      </c>
      <c r="D695" s="250">
        <v>207.536</v>
      </c>
      <c r="E695" s="250">
        <v>75.110399999999998</v>
      </c>
      <c r="F695" s="250">
        <v>0</v>
      </c>
      <c r="G695" s="249">
        <v>0</v>
      </c>
      <c r="H695" s="250">
        <v>0</v>
      </c>
      <c r="I695" s="250">
        <v>364.5</v>
      </c>
      <c r="J695" s="250">
        <v>198</v>
      </c>
      <c r="K695" s="250">
        <v>0</v>
      </c>
      <c r="L695" s="249">
        <v>295</v>
      </c>
      <c r="M695" s="250">
        <v>387</v>
      </c>
      <c r="N695" s="250">
        <v>395</v>
      </c>
      <c r="O695" s="250">
        <v>198</v>
      </c>
      <c r="P695" s="250">
        <v>198</v>
      </c>
      <c r="Q695" s="249">
        <v>0</v>
      </c>
      <c r="R695" s="250">
        <v>0</v>
      </c>
      <c r="S695" s="250">
        <v>364.5</v>
      </c>
      <c r="T695" s="250">
        <v>135</v>
      </c>
      <c r="U695" s="250">
        <v>0</v>
      </c>
      <c r="V695" s="249">
        <v>282.64639999999997</v>
      </c>
      <c r="W695" s="249">
        <v>562.5</v>
      </c>
      <c r="X695" s="249">
        <v>1473</v>
      </c>
      <c r="Y695" s="251">
        <v>499.5</v>
      </c>
    </row>
    <row r="696" spans="1:25" x14ac:dyDescent="0.2">
      <c r="A696" s="248">
        <v>44345.791666666664</v>
      </c>
      <c r="B696" s="249">
        <v>0</v>
      </c>
      <c r="C696" s="250">
        <v>0</v>
      </c>
      <c r="D696" s="250">
        <v>205.14400000000001</v>
      </c>
      <c r="E696" s="250">
        <v>75.033600000000007</v>
      </c>
      <c r="F696" s="250">
        <v>0</v>
      </c>
      <c r="G696" s="249">
        <v>0</v>
      </c>
      <c r="H696" s="250">
        <v>0</v>
      </c>
      <c r="I696" s="250">
        <v>269.5</v>
      </c>
      <c r="J696" s="250">
        <v>198</v>
      </c>
      <c r="K696" s="250">
        <v>0</v>
      </c>
      <c r="L696" s="249">
        <v>295</v>
      </c>
      <c r="M696" s="250">
        <v>387</v>
      </c>
      <c r="N696" s="250">
        <v>395</v>
      </c>
      <c r="O696" s="250">
        <v>198</v>
      </c>
      <c r="P696" s="250">
        <v>198</v>
      </c>
      <c r="Q696" s="249">
        <v>0</v>
      </c>
      <c r="R696" s="250">
        <v>0</v>
      </c>
      <c r="S696" s="250">
        <v>269.5</v>
      </c>
      <c r="T696" s="250">
        <v>135</v>
      </c>
      <c r="U696" s="250">
        <v>0</v>
      </c>
      <c r="V696" s="249">
        <v>280.17759999999998</v>
      </c>
      <c r="W696" s="249">
        <v>467.5</v>
      </c>
      <c r="X696" s="249">
        <v>1473</v>
      </c>
      <c r="Y696" s="251">
        <v>404.5</v>
      </c>
    </row>
    <row r="697" spans="1:25" x14ac:dyDescent="0.2">
      <c r="A697" s="248">
        <v>44345.833333333336</v>
      </c>
      <c r="B697" s="249">
        <v>0</v>
      </c>
      <c r="C697" s="250">
        <v>0</v>
      </c>
      <c r="D697" s="250">
        <v>204.89599999999999</v>
      </c>
      <c r="E697" s="250">
        <v>75.211200000000005</v>
      </c>
      <c r="F697" s="250">
        <v>0</v>
      </c>
      <c r="G697" s="249">
        <v>0</v>
      </c>
      <c r="H697" s="250">
        <v>0</v>
      </c>
      <c r="I697" s="250">
        <v>249.5</v>
      </c>
      <c r="J697" s="250">
        <v>198</v>
      </c>
      <c r="K697" s="250">
        <v>0</v>
      </c>
      <c r="L697" s="249">
        <v>295</v>
      </c>
      <c r="M697" s="250">
        <v>387</v>
      </c>
      <c r="N697" s="250">
        <v>395</v>
      </c>
      <c r="O697" s="250">
        <v>198</v>
      </c>
      <c r="P697" s="250">
        <v>198</v>
      </c>
      <c r="Q697" s="249">
        <v>0</v>
      </c>
      <c r="R697" s="250">
        <v>0</v>
      </c>
      <c r="S697" s="250">
        <v>249.5</v>
      </c>
      <c r="T697" s="250">
        <v>135</v>
      </c>
      <c r="U697" s="250">
        <v>0</v>
      </c>
      <c r="V697" s="249">
        <v>280.10719999999998</v>
      </c>
      <c r="W697" s="249">
        <v>447.5</v>
      </c>
      <c r="X697" s="249">
        <v>1473</v>
      </c>
      <c r="Y697" s="251">
        <v>384.5</v>
      </c>
    </row>
    <row r="698" spans="1:25" x14ac:dyDescent="0.2">
      <c r="A698" s="248">
        <v>44345.875</v>
      </c>
      <c r="B698" s="249">
        <v>0</v>
      </c>
      <c r="C698" s="250">
        <v>0</v>
      </c>
      <c r="D698" s="250">
        <v>204.816</v>
      </c>
      <c r="E698" s="250">
        <v>75.028800000000004</v>
      </c>
      <c r="F698" s="250">
        <v>0</v>
      </c>
      <c r="G698" s="249">
        <v>0</v>
      </c>
      <c r="H698" s="250">
        <v>0</v>
      </c>
      <c r="I698" s="250">
        <v>248</v>
      </c>
      <c r="J698" s="250">
        <v>198</v>
      </c>
      <c r="K698" s="250">
        <v>0</v>
      </c>
      <c r="L698" s="249">
        <v>295</v>
      </c>
      <c r="M698" s="250">
        <v>387</v>
      </c>
      <c r="N698" s="250">
        <v>395</v>
      </c>
      <c r="O698" s="250">
        <v>198</v>
      </c>
      <c r="P698" s="250">
        <v>198</v>
      </c>
      <c r="Q698" s="249">
        <v>0</v>
      </c>
      <c r="R698" s="250">
        <v>0</v>
      </c>
      <c r="S698" s="250">
        <v>248</v>
      </c>
      <c r="T698" s="250">
        <v>135</v>
      </c>
      <c r="U698" s="250">
        <v>0</v>
      </c>
      <c r="V698" s="249">
        <v>279.84480000000002</v>
      </c>
      <c r="W698" s="249">
        <v>446</v>
      </c>
      <c r="X698" s="249">
        <v>1473</v>
      </c>
      <c r="Y698" s="251">
        <v>383</v>
      </c>
    </row>
    <row r="699" spans="1:25" x14ac:dyDescent="0.2">
      <c r="A699" s="248">
        <v>44345.916666666664</v>
      </c>
      <c r="B699" s="249">
        <v>0</v>
      </c>
      <c r="C699" s="250">
        <v>0</v>
      </c>
      <c r="D699" s="250">
        <v>205.04</v>
      </c>
      <c r="E699" s="250">
        <v>75.091200000000001</v>
      </c>
      <c r="F699" s="250">
        <v>0</v>
      </c>
      <c r="G699" s="249">
        <v>0</v>
      </c>
      <c r="H699" s="250">
        <v>0</v>
      </c>
      <c r="I699" s="250">
        <v>260</v>
      </c>
      <c r="J699" s="250">
        <v>198</v>
      </c>
      <c r="K699" s="250">
        <v>0</v>
      </c>
      <c r="L699" s="249">
        <v>295</v>
      </c>
      <c r="M699" s="250">
        <v>387</v>
      </c>
      <c r="N699" s="250">
        <v>395</v>
      </c>
      <c r="O699" s="250">
        <v>198</v>
      </c>
      <c r="P699" s="250">
        <v>198</v>
      </c>
      <c r="Q699" s="249">
        <v>0</v>
      </c>
      <c r="R699" s="250">
        <v>0</v>
      </c>
      <c r="S699" s="250">
        <v>260</v>
      </c>
      <c r="T699" s="250">
        <v>135</v>
      </c>
      <c r="U699" s="250">
        <v>0</v>
      </c>
      <c r="V699" s="249">
        <v>280.13119999999998</v>
      </c>
      <c r="W699" s="249">
        <v>458</v>
      </c>
      <c r="X699" s="249">
        <v>1473</v>
      </c>
      <c r="Y699" s="251">
        <v>395</v>
      </c>
    </row>
    <row r="700" spans="1:25" x14ac:dyDescent="0.2">
      <c r="A700" s="248">
        <v>44345.958333333336</v>
      </c>
      <c r="B700" s="249">
        <v>0</v>
      </c>
      <c r="C700" s="250">
        <v>0</v>
      </c>
      <c r="D700" s="250">
        <v>204.852</v>
      </c>
      <c r="E700" s="250">
        <v>75.009600000000006</v>
      </c>
      <c r="F700" s="250">
        <v>0</v>
      </c>
      <c r="G700" s="249">
        <v>0</v>
      </c>
      <c r="H700" s="250">
        <v>0</v>
      </c>
      <c r="I700" s="250">
        <v>239.5</v>
      </c>
      <c r="J700" s="250">
        <v>198</v>
      </c>
      <c r="K700" s="250">
        <v>0</v>
      </c>
      <c r="L700" s="249">
        <v>295</v>
      </c>
      <c r="M700" s="250">
        <v>387</v>
      </c>
      <c r="N700" s="250">
        <v>395</v>
      </c>
      <c r="O700" s="250">
        <v>198</v>
      </c>
      <c r="P700" s="250">
        <v>198</v>
      </c>
      <c r="Q700" s="249">
        <v>0</v>
      </c>
      <c r="R700" s="250">
        <v>0</v>
      </c>
      <c r="S700" s="250">
        <v>239.5</v>
      </c>
      <c r="T700" s="250">
        <v>135</v>
      </c>
      <c r="U700" s="250">
        <v>0</v>
      </c>
      <c r="V700" s="249">
        <v>279.86160000000001</v>
      </c>
      <c r="W700" s="249">
        <v>437.5</v>
      </c>
      <c r="X700" s="249">
        <v>1473</v>
      </c>
      <c r="Y700" s="251">
        <v>374.5</v>
      </c>
    </row>
    <row r="701" spans="1:25" x14ac:dyDescent="0.2">
      <c r="A701" s="248">
        <v>44346</v>
      </c>
      <c r="B701" s="249">
        <v>0</v>
      </c>
      <c r="C701" s="250">
        <v>0</v>
      </c>
      <c r="D701" s="250">
        <v>204.75200000000001</v>
      </c>
      <c r="E701" s="250">
        <v>74.927999999999997</v>
      </c>
      <c r="F701" s="250">
        <v>0</v>
      </c>
      <c r="G701" s="249">
        <v>0</v>
      </c>
      <c r="H701" s="250">
        <v>0</v>
      </c>
      <c r="I701" s="250">
        <v>235.5</v>
      </c>
      <c r="J701" s="250">
        <v>198</v>
      </c>
      <c r="K701" s="250">
        <v>0</v>
      </c>
      <c r="L701" s="249">
        <v>295</v>
      </c>
      <c r="M701" s="250">
        <v>387</v>
      </c>
      <c r="N701" s="250">
        <v>395</v>
      </c>
      <c r="O701" s="250">
        <v>198</v>
      </c>
      <c r="P701" s="250">
        <v>198</v>
      </c>
      <c r="Q701" s="249">
        <v>0</v>
      </c>
      <c r="R701" s="250">
        <v>0</v>
      </c>
      <c r="S701" s="250">
        <v>235.5</v>
      </c>
      <c r="T701" s="250">
        <v>135</v>
      </c>
      <c r="U701" s="250">
        <v>0</v>
      </c>
      <c r="V701" s="249">
        <v>279.68</v>
      </c>
      <c r="W701" s="249">
        <v>433.5</v>
      </c>
      <c r="X701" s="249">
        <v>1473</v>
      </c>
      <c r="Y701" s="251">
        <v>370.5</v>
      </c>
    </row>
    <row r="702" spans="1:25" x14ac:dyDescent="0.2">
      <c r="A702" s="248">
        <v>44346.041666666664</v>
      </c>
      <c r="B702" s="249">
        <v>0</v>
      </c>
      <c r="C702" s="250">
        <v>0</v>
      </c>
      <c r="D702" s="250">
        <v>204.90799999999999</v>
      </c>
      <c r="E702" s="250">
        <v>75.004800000000003</v>
      </c>
      <c r="F702" s="250">
        <v>0</v>
      </c>
      <c r="G702" s="249">
        <v>0</v>
      </c>
      <c r="H702" s="250">
        <v>0</v>
      </c>
      <c r="I702" s="250">
        <v>244</v>
      </c>
      <c r="J702" s="250">
        <v>198</v>
      </c>
      <c r="K702" s="250">
        <v>0</v>
      </c>
      <c r="L702" s="249">
        <v>295</v>
      </c>
      <c r="M702" s="250">
        <v>387</v>
      </c>
      <c r="N702" s="250">
        <v>395</v>
      </c>
      <c r="O702" s="250">
        <v>198</v>
      </c>
      <c r="P702" s="250">
        <v>198</v>
      </c>
      <c r="Q702" s="249">
        <v>0</v>
      </c>
      <c r="R702" s="250">
        <v>0</v>
      </c>
      <c r="S702" s="250">
        <v>244</v>
      </c>
      <c r="T702" s="250">
        <v>135</v>
      </c>
      <c r="U702" s="250">
        <v>0</v>
      </c>
      <c r="V702" s="249">
        <v>279.9128</v>
      </c>
      <c r="W702" s="249">
        <v>442</v>
      </c>
      <c r="X702" s="249">
        <v>1473</v>
      </c>
      <c r="Y702" s="251">
        <v>379</v>
      </c>
    </row>
    <row r="703" spans="1:25" x14ac:dyDescent="0.2">
      <c r="A703" s="248">
        <v>44346.083333333336</v>
      </c>
      <c r="B703" s="249">
        <v>0</v>
      </c>
      <c r="C703" s="250">
        <v>0</v>
      </c>
      <c r="D703" s="250">
        <v>204.72399999999999</v>
      </c>
      <c r="E703" s="250">
        <v>75.105599999999995</v>
      </c>
      <c r="F703" s="250">
        <v>0</v>
      </c>
      <c r="G703" s="249">
        <v>0</v>
      </c>
      <c r="H703" s="250">
        <v>0</v>
      </c>
      <c r="I703" s="250">
        <v>236</v>
      </c>
      <c r="J703" s="250">
        <v>198</v>
      </c>
      <c r="K703" s="250">
        <v>0</v>
      </c>
      <c r="L703" s="249">
        <v>295</v>
      </c>
      <c r="M703" s="250">
        <v>387</v>
      </c>
      <c r="N703" s="250">
        <v>395</v>
      </c>
      <c r="O703" s="250">
        <v>198</v>
      </c>
      <c r="P703" s="250">
        <v>198</v>
      </c>
      <c r="Q703" s="249">
        <v>0</v>
      </c>
      <c r="R703" s="250">
        <v>0</v>
      </c>
      <c r="S703" s="250">
        <v>236</v>
      </c>
      <c r="T703" s="250">
        <v>135</v>
      </c>
      <c r="U703" s="250">
        <v>0</v>
      </c>
      <c r="V703" s="249">
        <v>279.82959999999997</v>
      </c>
      <c r="W703" s="249">
        <v>434</v>
      </c>
      <c r="X703" s="249">
        <v>1473</v>
      </c>
      <c r="Y703" s="251">
        <v>371</v>
      </c>
    </row>
    <row r="704" spans="1:25" x14ac:dyDescent="0.2">
      <c r="A704" s="248">
        <v>44346.125</v>
      </c>
      <c r="B704" s="249">
        <v>0</v>
      </c>
      <c r="C704" s="250">
        <v>0</v>
      </c>
      <c r="D704" s="250">
        <v>204.88</v>
      </c>
      <c r="E704" s="250">
        <v>74.899199999999993</v>
      </c>
      <c r="F704" s="250">
        <v>0</v>
      </c>
      <c r="G704" s="249">
        <v>0</v>
      </c>
      <c r="H704" s="250">
        <v>0</v>
      </c>
      <c r="I704" s="250">
        <v>225</v>
      </c>
      <c r="J704" s="250">
        <v>198</v>
      </c>
      <c r="K704" s="250">
        <v>0</v>
      </c>
      <c r="L704" s="249">
        <v>295</v>
      </c>
      <c r="M704" s="250">
        <v>387</v>
      </c>
      <c r="N704" s="250">
        <v>395</v>
      </c>
      <c r="O704" s="250">
        <v>198</v>
      </c>
      <c r="P704" s="250">
        <v>198</v>
      </c>
      <c r="Q704" s="249">
        <v>0</v>
      </c>
      <c r="R704" s="250">
        <v>0</v>
      </c>
      <c r="S704" s="250">
        <v>225</v>
      </c>
      <c r="T704" s="250">
        <v>135</v>
      </c>
      <c r="U704" s="250">
        <v>0</v>
      </c>
      <c r="V704" s="249">
        <v>279.7792</v>
      </c>
      <c r="W704" s="249">
        <v>423</v>
      </c>
      <c r="X704" s="249">
        <v>1473</v>
      </c>
      <c r="Y704" s="251">
        <v>360</v>
      </c>
    </row>
    <row r="705" spans="1:25" x14ac:dyDescent="0.2">
      <c r="A705" s="248">
        <v>44346.166666666664</v>
      </c>
      <c r="B705" s="249">
        <v>0</v>
      </c>
      <c r="C705" s="250">
        <v>0</v>
      </c>
      <c r="D705" s="250">
        <v>204.9</v>
      </c>
      <c r="E705" s="250">
        <v>75.033600000000007</v>
      </c>
      <c r="F705" s="250">
        <v>0</v>
      </c>
      <c r="G705" s="249">
        <v>0</v>
      </c>
      <c r="H705" s="250">
        <v>0</v>
      </c>
      <c r="I705" s="250">
        <v>239.5</v>
      </c>
      <c r="J705" s="250">
        <v>198</v>
      </c>
      <c r="K705" s="250">
        <v>0</v>
      </c>
      <c r="L705" s="249">
        <v>295</v>
      </c>
      <c r="M705" s="250">
        <v>387</v>
      </c>
      <c r="N705" s="250">
        <v>395</v>
      </c>
      <c r="O705" s="250">
        <v>198</v>
      </c>
      <c r="P705" s="250">
        <v>198</v>
      </c>
      <c r="Q705" s="249">
        <v>0</v>
      </c>
      <c r="R705" s="250">
        <v>0</v>
      </c>
      <c r="S705" s="250">
        <v>239.5</v>
      </c>
      <c r="T705" s="250">
        <v>135</v>
      </c>
      <c r="U705" s="250">
        <v>0</v>
      </c>
      <c r="V705" s="249">
        <v>279.93360000000001</v>
      </c>
      <c r="W705" s="249">
        <v>437.5</v>
      </c>
      <c r="X705" s="249">
        <v>1473</v>
      </c>
      <c r="Y705" s="251">
        <v>374.5</v>
      </c>
    </row>
    <row r="706" spans="1:25" x14ac:dyDescent="0.2">
      <c r="A706" s="248">
        <v>44346.208333333336</v>
      </c>
      <c r="B706" s="249">
        <v>0</v>
      </c>
      <c r="C706" s="250">
        <v>0</v>
      </c>
      <c r="D706" s="250">
        <v>204.91200000000001</v>
      </c>
      <c r="E706" s="250">
        <v>75.427199999999999</v>
      </c>
      <c r="F706" s="250">
        <v>0</v>
      </c>
      <c r="G706" s="249">
        <v>0</v>
      </c>
      <c r="H706" s="250">
        <v>0</v>
      </c>
      <c r="I706" s="250">
        <v>321.5</v>
      </c>
      <c r="J706" s="250">
        <v>198</v>
      </c>
      <c r="K706" s="250">
        <v>0</v>
      </c>
      <c r="L706" s="249">
        <v>295</v>
      </c>
      <c r="M706" s="250">
        <v>387</v>
      </c>
      <c r="N706" s="250">
        <v>395</v>
      </c>
      <c r="O706" s="250">
        <v>198</v>
      </c>
      <c r="P706" s="250">
        <v>198</v>
      </c>
      <c r="Q706" s="249">
        <v>0</v>
      </c>
      <c r="R706" s="250">
        <v>0</v>
      </c>
      <c r="S706" s="250">
        <v>321.5</v>
      </c>
      <c r="T706" s="250">
        <v>135</v>
      </c>
      <c r="U706" s="250">
        <v>0</v>
      </c>
      <c r="V706" s="249">
        <v>280.33920000000001</v>
      </c>
      <c r="W706" s="249">
        <v>519.5</v>
      </c>
      <c r="X706" s="249">
        <v>1473</v>
      </c>
      <c r="Y706" s="251">
        <v>456.5</v>
      </c>
    </row>
    <row r="707" spans="1:25" x14ac:dyDescent="0.2">
      <c r="A707" s="248">
        <v>44346.25</v>
      </c>
      <c r="B707" s="249">
        <v>0</v>
      </c>
      <c r="C707" s="250">
        <v>0</v>
      </c>
      <c r="D707" s="250">
        <v>204.86799999999999</v>
      </c>
      <c r="E707" s="250">
        <v>75.191999999999993</v>
      </c>
      <c r="F707" s="250">
        <v>0</v>
      </c>
      <c r="G707" s="249">
        <v>0</v>
      </c>
      <c r="H707" s="250">
        <v>0</v>
      </c>
      <c r="I707" s="250">
        <v>264</v>
      </c>
      <c r="J707" s="250">
        <v>198</v>
      </c>
      <c r="K707" s="250">
        <v>0</v>
      </c>
      <c r="L707" s="249">
        <v>295</v>
      </c>
      <c r="M707" s="250">
        <v>387</v>
      </c>
      <c r="N707" s="250">
        <v>395</v>
      </c>
      <c r="O707" s="250">
        <v>198</v>
      </c>
      <c r="P707" s="250">
        <v>198</v>
      </c>
      <c r="Q707" s="249">
        <v>0</v>
      </c>
      <c r="R707" s="250">
        <v>0</v>
      </c>
      <c r="S707" s="250">
        <v>264</v>
      </c>
      <c r="T707" s="250">
        <v>135</v>
      </c>
      <c r="U707" s="250">
        <v>0</v>
      </c>
      <c r="V707" s="249">
        <v>280.06</v>
      </c>
      <c r="W707" s="249">
        <v>462</v>
      </c>
      <c r="X707" s="249">
        <v>1473</v>
      </c>
      <c r="Y707" s="251">
        <v>399</v>
      </c>
    </row>
    <row r="708" spans="1:25" x14ac:dyDescent="0.2">
      <c r="A708" s="248">
        <v>44346.291666666664</v>
      </c>
      <c r="B708" s="249">
        <v>0</v>
      </c>
      <c r="C708" s="250">
        <v>0</v>
      </c>
      <c r="D708" s="250">
        <v>204.99199999999999</v>
      </c>
      <c r="E708" s="250">
        <v>75.321600000000004</v>
      </c>
      <c r="F708" s="250">
        <v>0</v>
      </c>
      <c r="G708" s="249">
        <v>0</v>
      </c>
      <c r="H708" s="250">
        <v>0</v>
      </c>
      <c r="I708" s="250">
        <v>308</v>
      </c>
      <c r="J708" s="250">
        <v>198</v>
      </c>
      <c r="K708" s="250">
        <v>0</v>
      </c>
      <c r="L708" s="249">
        <v>295</v>
      </c>
      <c r="M708" s="250">
        <v>387</v>
      </c>
      <c r="N708" s="250">
        <v>395</v>
      </c>
      <c r="O708" s="250">
        <v>198</v>
      </c>
      <c r="P708" s="250">
        <v>198</v>
      </c>
      <c r="Q708" s="249">
        <v>0</v>
      </c>
      <c r="R708" s="250">
        <v>0</v>
      </c>
      <c r="S708" s="250">
        <v>308</v>
      </c>
      <c r="T708" s="250">
        <v>135</v>
      </c>
      <c r="U708" s="250">
        <v>0</v>
      </c>
      <c r="V708" s="249">
        <v>280.31360000000001</v>
      </c>
      <c r="W708" s="249">
        <v>506</v>
      </c>
      <c r="X708" s="249">
        <v>1473</v>
      </c>
      <c r="Y708" s="251">
        <v>443</v>
      </c>
    </row>
    <row r="709" spans="1:25" x14ac:dyDescent="0.2">
      <c r="A709" s="248">
        <v>44346.333333333336</v>
      </c>
      <c r="B709" s="249">
        <v>0</v>
      </c>
      <c r="C709" s="250">
        <v>0</v>
      </c>
      <c r="D709" s="250">
        <v>205.00399999999999</v>
      </c>
      <c r="E709" s="250">
        <v>75.489599999999996</v>
      </c>
      <c r="F709" s="250">
        <v>0</v>
      </c>
      <c r="G709" s="249">
        <v>0</v>
      </c>
      <c r="H709" s="250">
        <v>0</v>
      </c>
      <c r="I709" s="250">
        <v>285</v>
      </c>
      <c r="J709" s="250">
        <v>198</v>
      </c>
      <c r="K709" s="250">
        <v>0</v>
      </c>
      <c r="L709" s="249">
        <v>295</v>
      </c>
      <c r="M709" s="250">
        <v>387</v>
      </c>
      <c r="N709" s="250">
        <v>395</v>
      </c>
      <c r="O709" s="250">
        <v>198</v>
      </c>
      <c r="P709" s="250">
        <v>198</v>
      </c>
      <c r="Q709" s="249">
        <v>0</v>
      </c>
      <c r="R709" s="250">
        <v>0</v>
      </c>
      <c r="S709" s="250">
        <v>285</v>
      </c>
      <c r="T709" s="250">
        <v>173.54999999999998</v>
      </c>
      <c r="U709" s="250">
        <v>0</v>
      </c>
      <c r="V709" s="249">
        <v>280.49360000000001</v>
      </c>
      <c r="W709" s="249">
        <v>483</v>
      </c>
      <c r="X709" s="249">
        <v>1473</v>
      </c>
      <c r="Y709" s="251">
        <v>458.54999999999995</v>
      </c>
    </row>
    <row r="710" spans="1:25" x14ac:dyDescent="0.2">
      <c r="A710" s="248">
        <v>44346.375</v>
      </c>
      <c r="B710" s="249">
        <v>0</v>
      </c>
      <c r="C710" s="250">
        <v>0</v>
      </c>
      <c r="D710" s="250">
        <v>205.08</v>
      </c>
      <c r="E710" s="250">
        <v>75.4512</v>
      </c>
      <c r="F710" s="250">
        <v>0</v>
      </c>
      <c r="G710" s="249">
        <v>0</v>
      </c>
      <c r="H710" s="250">
        <v>0</v>
      </c>
      <c r="I710" s="250">
        <v>301</v>
      </c>
      <c r="J710" s="250">
        <v>198</v>
      </c>
      <c r="K710" s="250">
        <v>0</v>
      </c>
      <c r="L710" s="249">
        <v>295</v>
      </c>
      <c r="M710" s="250">
        <v>387</v>
      </c>
      <c r="N710" s="250">
        <v>395</v>
      </c>
      <c r="O710" s="250">
        <v>198</v>
      </c>
      <c r="P710" s="250">
        <v>198</v>
      </c>
      <c r="Q710" s="249">
        <v>0</v>
      </c>
      <c r="R710" s="250">
        <v>0</v>
      </c>
      <c r="S710" s="250">
        <v>301</v>
      </c>
      <c r="T710" s="250">
        <v>198</v>
      </c>
      <c r="U710" s="250">
        <v>0</v>
      </c>
      <c r="V710" s="249">
        <v>280.53120000000001</v>
      </c>
      <c r="W710" s="249">
        <v>499</v>
      </c>
      <c r="X710" s="249">
        <v>1473</v>
      </c>
      <c r="Y710" s="251">
        <v>499</v>
      </c>
    </row>
    <row r="711" spans="1:25" x14ac:dyDescent="0.2">
      <c r="A711" s="248">
        <v>44346.416666666664</v>
      </c>
      <c r="B711" s="249">
        <v>0</v>
      </c>
      <c r="C711" s="250">
        <v>0</v>
      </c>
      <c r="D711" s="250">
        <v>212.59200000000001</v>
      </c>
      <c r="E711" s="250">
        <v>75.422399999999996</v>
      </c>
      <c r="F711" s="250">
        <v>0</v>
      </c>
      <c r="G711" s="249">
        <v>0</v>
      </c>
      <c r="H711" s="250">
        <v>0</v>
      </c>
      <c r="I711" s="250">
        <v>395</v>
      </c>
      <c r="J711" s="250">
        <v>198</v>
      </c>
      <c r="K711" s="250">
        <v>0</v>
      </c>
      <c r="L711" s="249">
        <v>295</v>
      </c>
      <c r="M711" s="250">
        <v>387</v>
      </c>
      <c r="N711" s="250">
        <v>395</v>
      </c>
      <c r="O711" s="250">
        <v>198</v>
      </c>
      <c r="P711" s="250">
        <v>198</v>
      </c>
      <c r="Q711" s="249">
        <v>0</v>
      </c>
      <c r="R711" s="250">
        <v>0</v>
      </c>
      <c r="S711" s="250">
        <v>395</v>
      </c>
      <c r="T711" s="250">
        <v>198</v>
      </c>
      <c r="U711" s="250">
        <v>0</v>
      </c>
      <c r="V711" s="249">
        <v>288.01440000000002</v>
      </c>
      <c r="W711" s="249">
        <v>593</v>
      </c>
      <c r="X711" s="249">
        <v>1473</v>
      </c>
      <c r="Y711" s="251">
        <v>593</v>
      </c>
    </row>
    <row r="712" spans="1:25" x14ac:dyDescent="0.2">
      <c r="A712" s="248">
        <v>44346.458333333336</v>
      </c>
      <c r="B712" s="249">
        <v>0</v>
      </c>
      <c r="C712" s="250">
        <v>0</v>
      </c>
      <c r="D712" s="250">
        <v>205.38</v>
      </c>
      <c r="E712" s="250">
        <v>75.263999999999996</v>
      </c>
      <c r="F712" s="250">
        <v>0</v>
      </c>
      <c r="G712" s="249">
        <v>0</v>
      </c>
      <c r="H712" s="250">
        <v>0</v>
      </c>
      <c r="I712" s="250">
        <v>303</v>
      </c>
      <c r="J712" s="250">
        <v>198</v>
      </c>
      <c r="K712" s="250">
        <v>0</v>
      </c>
      <c r="L712" s="249">
        <v>295</v>
      </c>
      <c r="M712" s="250">
        <v>387</v>
      </c>
      <c r="N712" s="250">
        <v>395</v>
      </c>
      <c r="O712" s="250">
        <v>198</v>
      </c>
      <c r="P712" s="250">
        <v>198</v>
      </c>
      <c r="Q712" s="249">
        <v>0</v>
      </c>
      <c r="R712" s="250">
        <v>0</v>
      </c>
      <c r="S712" s="250">
        <v>303</v>
      </c>
      <c r="T712" s="250">
        <v>198</v>
      </c>
      <c r="U712" s="250">
        <v>0</v>
      </c>
      <c r="V712" s="249">
        <v>280.64400000000001</v>
      </c>
      <c r="W712" s="249">
        <v>501</v>
      </c>
      <c r="X712" s="249">
        <v>1473</v>
      </c>
      <c r="Y712" s="251">
        <v>501</v>
      </c>
    </row>
    <row r="713" spans="1:25" x14ac:dyDescent="0.2">
      <c r="A713" s="248">
        <v>44346.5</v>
      </c>
      <c r="B713" s="249">
        <v>0</v>
      </c>
      <c r="C713" s="250">
        <v>0</v>
      </c>
      <c r="D713" s="250">
        <v>205.148</v>
      </c>
      <c r="E713" s="250">
        <v>75.244799999999998</v>
      </c>
      <c r="F713" s="250">
        <v>0</v>
      </c>
      <c r="G713" s="249">
        <v>0</v>
      </c>
      <c r="H713" s="250">
        <v>0</v>
      </c>
      <c r="I713" s="250">
        <v>315.5</v>
      </c>
      <c r="J713" s="250">
        <v>198</v>
      </c>
      <c r="K713" s="250">
        <v>0</v>
      </c>
      <c r="L713" s="249">
        <v>295</v>
      </c>
      <c r="M713" s="250">
        <v>387</v>
      </c>
      <c r="N713" s="250">
        <v>395</v>
      </c>
      <c r="O713" s="250">
        <v>198</v>
      </c>
      <c r="P713" s="250">
        <v>198</v>
      </c>
      <c r="Q713" s="249">
        <v>0</v>
      </c>
      <c r="R713" s="250">
        <v>0</v>
      </c>
      <c r="S713" s="250">
        <v>315.5</v>
      </c>
      <c r="T713" s="250">
        <v>198</v>
      </c>
      <c r="U713" s="250">
        <v>0</v>
      </c>
      <c r="V713" s="249">
        <v>280.39279999999997</v>
      </c>
      <c r="W713" s="249">
        <v>513.5</v>
      </c>
      <c r="X713" s="249">
        <v>1473</v>
      </c>
      <c r="Y713" s="251">
        <v>513.5</v>
      </c>
    </row>
    <row r="714" spans="1:25" x14ac:dyDescent="0.2">
      <c r="A714" s="248">
        <v>44346.541666666664</v>
      </c>
      <c r="B714" s="249">
        <v>0</v>
      </c>
      <c r="C714" s="250">
        <v>0</v>
      </c>
      <c r="D714" s="250">
        <v>205.15199999999999</v>
      </c>
      <c r="E714" s="250">
        <v>75.379199999999997</v>
      </c>
      <c r="F714" s="250">
        <v>0</v>
      </c>
      <c r="G714" s="249">
        <v>0</v>
      </c>
      <c r="H714" s="250">
        <v>0</v>
      </c>
      <c r="I714" s="250">
        <v>331</v>
      </c>
      <c r="J714" s="250">
        <v>198</v>
      </c>
      <c r="K714" s="250">
        <v>0</v>
      </c>
      <c r="L714" s="249">
        <v>295</v>
      </c>
      <c r="M714" s="250">
        <v>387</v>
      </c>
      <c r="N714" s="250">
        <v>395</v>
      </c>
      <c r="O714" s="250">
        <v>198</v>
      </c>
      <c r="P714" s="250">
        <v>198</v>
      </c>
      <c r="Q714" s="249">
        <v>0</v>
      </c>
      <c r="R714" s="250">
        <v>0</v>
      </c>
      <c r="S714" s="250">
        <v>331</v>
      </c>
      <c r="T714" s="250">
        <v>198</v>
      </c>
      <c r="U714" s="250">
        <v>0</v>
      </c>
      <c r="V714" s="249">
        <v>280.53120000000001</v>
      </c>
      <c r="W714" s="249">
        <v>529</v>
      </c>
      <c r="X714" s="249">
        <v>1473</v>
      </c>
      <c r="Y714" s="251">
        <v>529</v>
      </c>
    </row>
    <row r="715" spans="1:25" x14ac:dyDescent="0.2">
      <c r="A715" s="248">
        <v>44346.583333333336</v>
      </c>
      <c r="B715" s="249">
        <v>0</v>
      </c>
      <c r="C715" s="250">
        <v>0</v>
      </c>
      <c r="D715" s="250">
        <v>205.08799999999999</v>
      </c>
      <c r="E715" s="250">
        <v>75.374399999999994</v>
      </c>
      <c r="F715" s="250">
        <v>0</v>
      </c>
      <c r="G715" s="249">
        <v>0</v>
      </c>
      <c r="H715" s="250">
        <v>0</v>
      </c>
      <c r="I715" s="250">
        <v>314</v>
      </c>
      <c r="J715" s="250">
        <v>198</v>
      </c>
      <c r="K715" s="250">
        <v>0</v>
      </c>
      <c r="L715" s="249">
        <v>295</v>
      </c>
      <c r="M715" s="250">
        <v>387</v>
      </c>
      <c r="N715" s="250">
        <v>395</v>
      </c>
      <c r="O715" s="250">
        <v>198</v>
      </c>
      <c r="P715" s="250">
        <v>198</v>
      </c>
      <c r="Q715" s="249">
        <v>0</v>
      </c>
      <c r="R715" s="250">
        <v>0</v>
      </c>
      <c r="S715" s="250">
        <v>314</v>
      </c>
      <c r="T715" s="250">
        <v>198</v>
      </c>
      <c r="U715" s="250">
        <v>0</v>
      </c>
      <c r="V715" s="249">
        <v>280.4624</v>
      </c>
      <c r="W715" s="249">
        <v>512</v>
      </c>
      <c r="X715" s="249">
        <v>1473</v>
      </c>
      <c r="Y715" s="251">
        <v>512</v>
      </c>
    </row>
    <row r="716" spans="1:25" x14ac:dyDescent="0.2">
      <c r="A716" s="248">
        <v>44346.625</v>
      </c>
      <c r="B716" s="249">
        <v>0</v>
      </c>
      <c r="C716" s="250">
        <v>0</v>
      </c>
      <c r="D716" s="250">
        <v>205.01599999999999</v>
      </c>
      <c r="E716" s="250">
        <v>75.100800000000007</v>
      </c>
      <c r="F716" s="250">
        <v>0</v>
      </c>
      <c r="G716" s="249">
        <v>0</v>
      </c>
      <c r="H716" s="250">
        <v>0</v>
      </c>
      <c r="I716" s="250">
        <v>316</v>
      </c>
      <c r="J716" s="250">
        <v>198</v>
      </c>
      <c r="K716" s="250">
        <v>0</v>
      </c>
      <c r="L716" s="249">
        <v>295</v>
      </c>
      <c r="M716" s="250">
        <v>387</v>
      </c>
      <c r="N716" s="250">
        <v>395</v>
      </c>
      <c r="O716" s="250">
        <v>198</v>
      </c>
      <c r="P716" s="250">
        <v>198</v>
      </c>
      <c r="Q716" s="249">
        <v>0</v>
      </c>
      <c r="R716" s="250">
        <v>0</v>
      </c>
      <c r="S716" s="250">
        <v>316</v>
      </c>
      <c r="T716" s="250">
        <v>198</v>
      </c>
      <c r="U716" s="250">
        <v>0</v>
      </c>
      <c r="V716" s="249">
        <v>280.11680000000001</v>
      </c>
      <c r="W716" s="249">
        <v>514</v>
      </c>
      <c r="X716" s="249">
        <v>1473</v>
      </c>
      <c r="Y716" s="251">
        <v>514</v>
      </c>
    </row>
    <row r="717" spans="1:25" x14ac:dyDescent="0.2">
      <c r="A717" s="248">
        <v>44346.666666666664</v>
      </c>
      <c r="B717" s="249">
        <v>0</v>
      </c>
      <c r="C717" s="250">
        <v>0</v>
      </c>
      <c r="D717" s="250">
        <v>204.952</v>
      </c>
      <c r="E717" s="250">
        <v>75.244799999999998</v>
      </c>
      <c r="F717" s="250">
        <v>0</v>
      </c>
      <c r="G717" s="249">
        <v>0</v>
      </c>
      <c r="H717" s="250">
        <v>0</v>
      </c>
      <c r="I717" s="250">
        <v>303.5</v>
      </c>
      <c r="J717" s="250">
        <v>198</v>
      </c>
      <c r="K717" s="250">
        <v>0</v>
      </c>
      <c r="L717" s="249">
        <v>295</v>
      </c>
      <c r="M717" s="250">
        <v>387</v>
      </c>
      <c r="N717" s="250">
        <v>395</v>
      </c>
      <c r="O717" s="250">
        <v>198</v>
      </c>
      <c r="P717" s="250">
        <v>198</v>
      </c>
      <c r="Q717" s="249">
        <v>0</v>
      </c>
      <c r="R717" s="250">
        <v>0</v>
      </c>
      <c r="S717" s="250">
        <v>303.5</v>
      </c>
      <c r="T717" s="250">
        <v>198</v>
      </c>
      <c r="U717" s="250">
        <v>0</v>
      </c>
      <c r="V717" s="249">
        <v>280.1968</v>
      </c>
      <c r="W717" s="249">
        <v>501.5</v>
      </c>
      <c r="X717" s="249">
        <v>1473</v>
      </c>
      <c r="Y717" s="251">
        <v>501.5</v>
      </c>
    </row>
    <row r="718" spans="1:25" x14ac:dyDescent="0.2">
      <c r="A718" s="248">
        <v>44346.708333333336</v>
      </c>
      <c r="B718" s="249">
        <v>0</v>
      </c>
      <c r="C718" s="250">
        <v>0</v>
      </c>
      <c r="D718" s="250">
        <v>205.04400000000001</v>
      </c>
      <c r="E718" s="250">
        <v>75.441599999999994</v>
      </c>
      <c r="F718" s="250">
        <v>0</v>
      </c>
      <c r="G718" s="249">
        <v>0</v>
      </c>
      <c r="H718" s="250">
        <v>0</v>
      </c>
      <c r="I718" s="250">
        <v>317.5</v>
      </c>
      <c r="J718" s="250">
        <v>198</v>
      </c>
      <c r="K718" s="250">
        <v>0</v>
      </c>
      <c r="L718" s="249">
        <v>295</v>
      </c>
      <c r="M718" s="250">
        <v>387</v>
      </c>
      <c r="N718" s="250">
        <v>395</v>
      </c>
      <c r="O718" s="250">
        <v>198</v>
      </c>
      <c r="P718" s="250">
        <v>198</v>
      </c>
      <c r="Q718" s="249">
        <v>0</v>
      </c>
      <c r="R718" s="250">
        <v>0</v>
      </c>
      <c r="S718" s="250">
        <v>317.5</v>
      </c>
      <c r="T718" s="250">
        <v>198</v>
      </c>
      <c r="U718" s="250">
        <v>0</v>
      </c>
      <c r="V718" s="249">
        <v>280.48559999999998</v>
      </c>
      <c r="W718" s="249">
        <v>515.5</v>
      </c>
      <c r="X718" s="249">
        <v>1473</v>
      </c>
      <c r="Y718" s="251">
        <v>515.5</v>
      </c>
    </row>
    <row r="719" spans="1:25" x14ac:dyDescent="0.2">
      <c r="A719" s="248">
        <v>44346.75</v>
      </c>
      <c r="B719" s="249">
        <v>0</v>
      </c>
      <c r="C719" s="250">
        <v>0</v>
      </c>
      <c r="D719" s="250">
        <v>205.12</v>
      </c>
      <c r="E719" s="250">
        <v>75.36</v>
      </c>
      <c r="F719" s="250">
        <v>0</v>
      </c>
      <c r="G719" s="249">
        <v>0</v>
      </c>
      <c r="H719" s="250">
        <v>0</v>
      </c>
      <c r="I719" s="250">
        <v>306</v>
      </c>
      <c r="J719" s="250">
        <v>198</v>
      </c>
      <c r="K719" s="250">
        <v>0</v>
      </c>
      <c r="L719" s="249">
        <v>295</v>
      </c>
      <c r="M719" s="250">
        <v>387</v>
      </c>
      <c r="N719" s="250">
        <v>395</v>
      </c>
      <c r="O719" s="250">
        <v>198</v>
      </c>
      <c r="P719" s="250">
        <v>198</v>
      </c>
      <c r="Q719" s="249">
        <v>0</v>
      </c>
      <c r="R719" s="250">
        <v>0</v>
      </c>
      <c r="S719" s="250">
        <v>306</v>
      </c>
      <c r="T719" s="250">
        <v>198</v>
      </c>
      <c r="U719" s="250">
        <v>0</v>
      </c>
      <c r="V719" s="249">
        <v>280.48</v>
      </c>
      <c r="W719" s="249">
        <v>504</v>
      </c>
      <c r="X719" s="249">
        <v>1473</v>
      </c>
      <c r="Y719" s="251">
        <v>504</v>
      </c>
    </row>
    <row r="720" spans="1:25" x14ac:dyDescent="0.2">
      <c r="A720" s="248">
        <v>44346.791666666664</v>
      </c>
      <c r="B720" s="249">
        <v>0</v>
      </c>
      <c r="C720" s="250">
        <v>0</v>
      </c>
      <c r="D720" s="250">
        <v>209.196</v>
      </c>
      <c r="E720" s="250">
        <v>75.345600000000005</v>
      </c>
      <c r="F720" s="250">
        <v>0</v>
      </c>
      <c r="G720" s="249">
        <v>0</v>
      </c>
      <c r="H720" s="250">
        <v>0</v>
      </c>
      <c r="I720" s="250">
        <v>389.5</v>
      </c>
      <c r="J720" s="250">
        <v>198</v>
      </c>
      <c r="K720" s="250">
        <v>0</v>
      </c>
      <c r="L720" s="249">
        <v>295</v>
      </c>
      <c r="M720" s="250">
        <v>387</v>
      </c>
      <c r="N720" s="250">
        <v>395</v>
      </c>
      <c r="O720" s="250">
        <v>198</v>
      </c>
      <c r="P720" s="250">
        <v>198</v>
      </c>
      <c r="Q720" s="249">
        <v>0</v>
      </c>
      <c r="R720" s="250">
        <v>0</v>
      </c>
      <c r="S720" s="250">
        <v>389.5</v>
      </c>
      <c r="T720" s="250">
        <v>198</v>
      </c>
      <c r="U720" s="250">
        <v>0</v>
      </c>
      <c r="V720" s="249">
        <v>284.54160000000002</v>
      </c>
      <c r="W720" s="249">
        <v>587.5</v>
      </c>
      <c r="X720" s="249">
        <v>1473</v>
      </c>
      <c r="Y720" s="251">
        <v>587.5</v>
      </c>
    </row>
    <row r="721" spans="1:25" x14ac:dyDescent="0.2">
      <c r="A721" s="248">
        <v>44346.833333333336</v>
      </c>
      <c r="B721" s="249">
        <v>0</v>
      </c>
      <c r="C721" s="250">
        <v>0</v>
      </c>
      <c r="D721" s="250">
        <v>205.28800000000001</v>
      </c>
      <c r="E721" s="250">
        <v>75.345600000000005</v>
      </c>
      <c r="F721" s="250">
        <v>0</v>
      </c>
      <c r="G721" s="249">
        <v>0</v>
      </c>
      <c r="H721" s="250">
        <v>0</v>
      </c>
      <c r="I721" s="250">
        <v>326.5</v>
      </c>
      <c r="J721" s="250">
        <v>198</v>
      </c>
      <c r="K721" s="250">
        <v>0</v>
      </c>
      <c r="L721" s="249">
        <v>295</v>
      </c>
      <c r="M721" s="250">
        <v>387</v>
      </c>
      <c r="N721" s="250">
        <v>395</v>
      </c>
      <c r="O721" s="250">
        <v>198</v>
      </c>
      <c r="P721" s="250">
        <v>198</v>
      </c>
      <c r="Q721" s="249">
        <v>0</v>
      </c>
      <c r="R721" s="250">
        <v>0</v>
      </c>
      <c r="S721" s="250">
        <v>326.5</v>
      </c>
      <c r="T721" s="250">
        <v>198</v>
      </c>
      <c r="U721" s="250">
        <v>0</v>
      </c>
      <c r="V721" s="249">
        <v>280.6336</v>
      </c>
      <c r="W721" s="249">
        <v>524.5</v>
      </c>
      <c r="X721" s="249">
        <v>1473</v>
      </c>
      <c r="Y721" s="251">
        <v>524.5</v>
      </c>
    </row>
    <row r="722" spans="1:25" x14ac:dyDescent="0.2">
      <c r="A722" s="248">
        <v>44346.875</v>
      </c>
      <c r="B722" s="249">
        <v>0</v>
      </c>
      <c r="C722" s="250">
        <v>0</v>
      </c>
      <c r="D722" s="250">
        <v>205.42</v>
      </c>
      <c r="E722" s="250">
        <v>75.465599999999995</v>
      </c>
      <c r="F722" s="250">
        <v>0</v>
      </c>
      <c r="G722" s="249">
        <v>0</v>
      </c>
      <c r="H722" s="250">
        <v>0</v>
      </c>
      <c r="I722" s="250">
        <v>257</v>
      </c>
      <c r="J722" s="250">
        <v>198</v>
      </c>
      <c r="K722" s="250">
        <v>0</v>
      </c>
      <c r="L722" s="249">
        <v>295</v>
      </c>
      <c r="M722" s="250">
        <v>387</v>
      </c>
      <c r="N722" s="250">
        <v>395</v>
      </c>
      <c r="O722" s="250">
        <v>198</v>
      </c>
      <c r="P722" s="250">
        <v>198</v>
      </c>
      <c r="Q722" s="249">
        <v>0</v>
      </c>
      <c r="R722" s="250">
        <v>0</v>
      </c>
      <c r="S722" s="250">
        <v>257</v>
      </c>
      <c r="T722" s="250">
        <v>198</v>
      </c>
      <c r="U722" s="250">
        <v>0</v>
      </c>
      <c r="V722" s="249">
        <v>280.88559999999995</v>
      </c>
      <c r="W722" s="249">
        <v>455</v>
      </c>
      <c r="X722" s="249">
        <v>1473</v>
      </c>
      <c r="Y722" s="251">
        <v>455</v>
      </c>
    </row>
    <row r="723" spans="1:25" x14ac:dyDescent="0.2">
      <c r="A723" s="248">
        <v>44346.916666666664</v>
      </c>
      <c r="B723" s="249">
        <v>0</v>
      </c>
      <c r="C723" s="250">
        <v>0</v>
      </c>
      <c r="D723" s="250">
        <v>208.81200000000001</v>
      </c>
      <c r="E723" s="250">
        <v>78.897599999999997</v>
      </c>
      <c r="F723" s="250">
        <v>0</v>
      </c>
      <c r="G723" s="249">
        <v>0</v>
      </c>
      <c r="H723" s="250">
        <v>0</v>
      </c>
      <c r="I723" s="250">
        <v>354</v>
      </c>
      <c r="J723" s="250">
        <v>198</v>
      </c>
      <c r="K723" s="250">
        <v>0</v>
      </c>
      <c r="L723" s="249">
        <v>295</v>
      </c>
      <c r="M723" s="250">
        <v>387</v>
      </c>
      <c r="N723" s="250">
        <v>395</v>
      </c>
      <c r="O723" s="250">
        <v>198</v>
      </c>
      <c r="P723" s="250">
        <v>198</v>
      </c>
      <c r="Q723" s="249">
        <v>0</v>
      </c>
      <c r="R723" s="250">
        <v>0</v>
      </c>
      <c r="S723" s="250">
        <v>354</v>
      </c>
      <c r="T723" s="250">
        <v>198</v>
      </c>
      <c r="U723" s="250">
        <v>0</v>
      </c>
      <c r="V723" s="249">
        <v>287.70960000000002</v>
      </c>
      <c r="W723" s="249">
        <v>552</v>
      </c>
      <c r="X723" s="249">
        <v>1473</v>
      </c>
      <c r="Y723" s="251">
        <v>552</v>
      </c>
    </row>
    <row r="724" spans="1:25" x14ac:dyDescent="0.2">
      <c r="A724" s="248">
        <v>44346.958333333336</v>
      </c>
      <c r="B724" s="249">
        <v>0</v>
      </c>
      <c r="C724" s="250">
        <v>0</v>
      </c>
      <c r="D724" s="250">
        <v>208.084</v>
      </c>
      <c r="E724" s="250">
        <v>75.724800000000002</v>
      </c>
      <c r="F724" s="250">
        <v>0</v>
      </c>
      <c r="G724" s="249">
        <v>0</v>
      </c>
      <c r="H724" s="250">
        <v>0</v>
      </c>
      <c r="I724" s="250">
        <v>357</v>
      </c>
      <c r="J724" s="250">
        <v>198</v>
      </c>
      <c r="K724" s="250">
        <v>0</v>
      </c>
      <c r="L724" s="249">
        <v>295</v>
      </c>
      <c r="M724" s="250">
        <v>387</v>
      </c>
      <c r="N724" s="250">
        <v>395</v>
      </c>
      <c r="O724" s="250">
        <v>198</v>
      </c>
      <c r="P724" s="250">
        <v>198</v>
      </c>
      <c r="Q724" s="249">
        <v>0</v>
      </c>
      <c r="R724" s="250">
        <v>0</v>
      </c>
      <c r="S724" s="250">
        <v>357</v>
      </c>
      <c r="T724" s="250">
        <v>198</v>
      </c>
      <c r="U724" s="250">
        <v>0</v>
      </c>
      <c r="V724" s="249">
        <v>283.80880000000002</v>
      </c>
      <c r="W724" s="249">
        <v>555</v>
      </c>
      <c r="X724" s="249">
        <v>1473</v>
      </c>
      <c r="Y724" s="251">
        <v>555</v>
      </c>
    </row>
    <row r="725" spans="1:25" x14ac:dyDescent="0.2">
      <c r="A725" s="248">
        <v>44347</v>
      </c>
      <c r="B725" s="249">
        <v>0</v>
      </c>
      <c r="C725" s="250">
        <v>0</v>
      </c>
      <c r="D725" s="250">
        <v>204.82400000000001</v>
      </c>
      <c r="E725" s="250">
        <v>75.393600000000006</v>
      </c>
      <c r="F725" s="250">
        <v>0</v>
      </c>
      <c r="G725" s="249">
        <v>0</v>
      </c>
      <c r="H725" s="250">
        <v>0</v>
      </c>
      <c r="I725" s="250">
        <v>268</v>
      </c>
      <c r="J725" s="250">
        <v>198</v>
      </c>
      <c r="K725" s="250">
        <v>0</v>
      </c>
      <c r="L725" s="249">
        <v>295</v>
      </c>
      <c r="M725" s="250">
        <v>387</v>
      </c>
      <c r="N725" s="250">
        <v>395</v>
      </c>
      <c r="O725" s="250">
        <v>198</v>
      </c>
      <c r="P725" s="250">
        <v>198</v>
      </c>
      <c r="Q725" s="249">
        <v>0</v>
      </c>
      <c r="R725" s="250">
        <v>0</v>
      </c>
      <c r="S725" s="250">
        <v>268</v>
      </c>
      <c r="T725" s="250">
        <v>198</v>
      </c>
      <c r="U725" s="250">
        <v>0</v>
      </c>
      <c r="V725" s="249">
        <v>280.2176</v>
      </c>
      <c r="W725" s="249">
        <v>466</v>
      </c>
      <c r="X725" s="249">
        <v>1473</v>
      </c>
      <c r="Y725" s="251">
        <v>466</v>
      </c>
    </row>
    <row r="726" spans="1:25" x14ac:dyDescent="0.2">
      <c r="A726" s="248">
        <v>44347.041666666664</v>
      </c>
      <c r="B726" s="249">
        <v>0</v>
      </c>
      <c r="C726" s="250">
        <v>0</v>
      </c>
      <c r="D726" s="250">
        <v>204.744</v>
      </c>
      <c r="E726" s="250">
        <v>75.412800000000004</v>
      </c>
      <c r="F726" s="250">
        <v>0</v>
      </c>
      <c r="G726" s="249">
        <v>0</v>
      </c>
      <c r="H726" s="250">
        <v>0</v>
      </c>
      <c r="I726" s="250">
        <v>229.5</v>
      </c>
      <c r="J726" s="250">
        <v>198</v>
      </c>
      <c r="K726" s="250">
        <v>0</v>
      </c>
      <c r="L726" s="249">
        <v>295</v>
      </c>
      <c r="M726" s="250">
        <v>387</v>
      </c>
      <c r="N726" s="250">
        <v>395</v>
      </c>
      <c r="O726" s="250">
        <v>198</v>
      </c>
      <c r="P726" s="250">
        <v>198</v>
      </c>
      <c r="Q726" s="249">
        <v>0</v>
      </c>
      <c r="R726" s="250">
        <v>0</v>
      </c>
      <c r="S726" s="250">
        <v>229.5</v>
      </c>
      <c r="T726" s="250">
        <v>198</v>
      </c>
      <c r="U726" s="250">
        <v>0</v>
      </c>
      <c r="V726" s="249">
        <v>280.15679999999998</v>
      </c>
      <c r="W726" s="249">
        <v>427.5</v>
      </c>
      <c r="X726" s="249">
        <v>1473</v>
      </c>
      <c r="Y726" s="251">
        <v>427.5</v>
      </c>
    </row>
    <row r="727" spans="1:25" x14ac:dyDescent="0.2">
      <c r="A727" s="248">
        <v>44347.083333333336</v>
      </c>
      <c r="B727" s="249">
        <v>0</v>
      </c>
      <c r="C727" s="250">
        <v>0</v>
      </c>
      <c r="D727" s="250">
        <v>204.80799999999999</v>
      </c>
      <c r="E727" s="250">
        <v>75.211200000000005</v>
      </c>
      <c r="F727" s="250">
        <v>0</v>
      </c>
      <c r="G727" s="249">
        <v>0</v>
      </c>
      <c r="H727" s="250">
        <v>0</v>
      </c>
      <c r="I727" s="250">
        <v>256</v>
      </c>
      <c r="J727" s="250">
        <v>198</v>
      </c>
      <c r="K727" s="250">
        <v>0</v>
      </c>
      <c r="L727" s="249">
        <v>295</v>
      </c>
      <c r="M727" s="250">
        <v>387</v>
      </c>
      <c r="N727" s="250">
        <v>395</v>
      </c>
      <c r="O727" s="250">
        <v>198</v>
      </c>
      <c r="P727" s="250">
        <v>198</v>
      </c>
      <c r="Q727" s="249">
        <v>0</v>
      </c>
      <c r="R727" s="250">
        <v>0</v>
      </c>
      <c r="S727" s="250">
        <v>256</v>
      </c>
      <c r="T727" s="250">
        <v>198</v>
      </c>
      <c r="U727" s="250">
        <v>0</v>
      </c>
      <c r="V727" s="249">
        <v>280.01920000000001</v>
      </c>
      <c r="W727" s="249">
        <v>454</v>
      </c>
      <c r="X727" s="249">
        <v>1473</v>
      </c>
      <c r="Y727" s="251">
        <v>454</v>
      </c>
    </row>
    <row r="728" spans="1:25" x14ac:dyDescent="0.2">
      <c r="A728" s="248">
        <v>44347.125</v>
      </c>
      <c r="B728" s="249">
        <v>0</v>
      </c>
      <c r="C728" s="250">
        <v>0</v>
      </c>
      <c r="D728" s="250">
        <v>204.864</v>
      </c>
      <c r="E728" s="250">
        <v>75.388800000000003</v>
      </c>
      <c r="F728" s="250">
        <v>0</v>
      </c>
      <c r="G728" s="249">
        <v>0</v>
      </c>
      <c r="H728" s="250">
        <v>0</v>
      </c>
      <c r="I728" s="250">
        <v>237</v>
      </c>
      <c r="J728" s="250">
        <v>198</v>
      </c>
      <c r="K728" s="250">
        <v>0</v>
      </c>
      <c r="L728" s="249">
        <v>295</v>
      </c>
      <c r="M728" s="250">
        <v>387</v>
      </c>
      <c r="N728" s="250">
        <v>395</v>
      </c>
      <c r="O728" s="250">
        <v>198</v>
      </c>
      <c r="P728" s="250">
        <v>198</v>
      </c>
      <c r="Q728" s="249">
        <v>0</v>
      </c>
      <c r="R728" s="250">
        <v>0</v>
      </c>
      <c r="S728" s="250">
        <v>237</v>
      </c>
      <c r="T728" s="250">
        <v>198</v>
      </c>
      <c r="U728" s="250">
        <v>0</v>
      </c>
      <c r="V728" s="249">
        <v>280.25279999999998</v>
      </c>
      <c r="W728" s="249">
        <v>435</v>
      </c>
      <c r="X728" s="249">
        <v>1473</v>
      </c>
      <c r="Y728" s="251">
        <v>435</v>
      </c>
    </row>
    <row r="729" spans="1:25" x14ac:dyDescent="0.2">
      <c r="A729" s="248">
        <v>44347.166666666664</v>
      </c>
      <c r="B729" s="249">
        <v>0</v>
      </c>
      <c r="C729" s="250">
        <v>0</v>
      </c>
      <c r="D729" s="250">
        <v>204.916</v>
      </c>
      <c r="E729" s="250">
        <v>75.388800000000003</v>
      </c>
      <c r="F729" s="250">
        <v>0</v>
      </c>
      <c r="G729" s="249">
        <v>0</v>
      </c>
      <c r="H729" s="250">
        <v>0</v>
      </c>
      <c r="I729" s="250">
        <v>244.5</v>
      </c>
      <c r="J729" s="250">
        <v>198</v>
      </c>
      <c r="K729" s="250">
        <v>0</v>
      </c>
      <c r="L729" s="249">
        <v>295</v>
      </c>
      <c r="M729" s="250">
        <v>387</v>
      </c>
      <c r="N729" s="250">
        <v>395</v>
      </c>
      <c r="O729" s="250">
        <v>198</v>
      </c>
      <c r="P729" s="250">
        <v>198</v>
      </c>
      <c r="Q729" s="249">
        <v>0</v>
      </c>
      <c r="R729" s="250">
        <v>0</v>
      </c>
      <c r="S729" s="250">
        <v>244.5</v>
      </c>
      <c r="T729" s="250">
        <v>198</v>
      </c>
      <c r="U729" s="250">
        <v>0</v>
      </c>
      <c r="V729" s="249">
        <v>280.3048</v>
      </c>
      <c r="W729" s="249">
        <v>442.5</v>
      </c>
      <c r="X729" s="249">
        <v>1473</v>
      </c>
      <c r="Y729" s="251">
        <v>442.5</v>
      </c>
    </row>
    <row r="730" spans="1:25" x14ac:dyDescent="0.2">
      <c r="A730" s="248">
        <v>44347.208333333336</v>
      </c>
      <c r="B730" s="249">
        <v>0</v>
      </c>
      <c r="C730" s="250">
        <v>0</v>
      </c>
      <c r="D730" s="250">
        <v>204.71199999999999</v>
      </c>
      <c r="E730" s="250">
        <v>75.278400000000005</v>
      </c>
      <c r="F730" s="250">
        <v>0</v>
      </c>
      <c r="G730" s="249">
        <v>0</v>
      </c>
      <c r="H730" s="250">
        <v>0</v>
      </c>
      <c r="I730" s="250">
        <v>220</v>
      </c>
      <c r="J730" s="250">
        <v>198</v>
      </c>
      <c r="K730" s="250">
        <v>0</v>
      </c>
      <c r="L730" s="249">
        <v>295</v>
      </c>
      <c r="M730" s="250">
        <v>387</v>
      </c>
      <c r="N730" s="250">
        <v>395</v>
      </c>
      <c r="O730" s="250">
        <v>198</v>
      </c>
      <c r="P730" s="250">
        <v>198</v>
      </c>
      <c r="Q730" s="249">
        <v>0</v>
      </c>
      <c r="R730" s="250">
        <v>0</v>
      </c>
      <c r="S730" s="250">
        <v>220</v>
      </c>
      <c r="T730" s="250">
        <v>198</v>
      </c>
      <c r="U730" s="250">
        <v>0</v>
      </c>
      <c r="V730" s="249">
        <v>279.99040000000002</v>
      </c>
      <c r="W730" s="249">
        <v>418</v>
      </c>
      <c r="X730" s="249">
        <v>1473</v>
      </c>
      <c r="Y730" s="251">
        <v>418</v>
      </c>
    </row>
    <row r="731" spans="1:25" x14ac:dyDescent="0.2">
      <c r="A731" s="248">
        <v>44347.25</v>
      </c>
      <c r="B731" s="249">
        <v>0</v>
      </c>
      <c r="C731" s="250">
        <v>0</v>
      </c>
      <c r="D731" s="250">
        <v>204.94</v>
      </c>
      <c r="E731" s="250">
        <v>75.129599999999996</v>
      </c>
      <c r="F731" s="250">
        <v>0</v>
      </c>
      <c r="G731" s="249">
        <v>0</v>
      </c>
      <c r="H731" s="250">
        <v>0</v>
      </c>
      <c r="I731" s="250">
        <v>270.5</v>
      </c>
      <c r="J731" s="250">
        <v>198</v>
      </c>
      <c r="K731" s="250">
        <v>0</v>
      </c>
      <c r="L731" s="249">
        <v>295</v>
      </c>
      <c r="M731" s="250">
        <v>387</v>
      </c>
      <c r="N731" s="250">
        <v>395</v>
      </c>
      <c r="O731" s="250">
        <v>198</v>
      </c>
      <c r="P731" s="250">
        <v>198</v>
      </c>
      <c r="Q731" s="249">
        <v>0</v>
      </c>
      <c r="R731" s="250">
        <v>0</v>
      </c>
      <c r="S731" s="250">
        <v>270.5</v>
      </c>
      <c r="T731" s="250">
        <v>198</v>
      </c>
      <c r="U731" s="250">
        <v>0</v>
      </c>
      <c r="V731" s="249">
        <v>280.06959999999998</v>
      </c>
      <c r="W731" s="249">
        <v>468.5</v>
      </c>
      <c r="X731" s="249">
        <v>1473</v>
      </c>
      <c r="Y731" s="251">
        <v>468.5</v>
      </c>
    </row>
    <row r="732" spans="1:25" x14ac:dyDescent="0.2">
      <c r="A732" s="248">
        <v>44347.291666666664</v>
      </c>
      <c r="B732" s="249">
        <v>0</v>
      </c>
      <c r="C732" s="250">
        <v>0</v>
      </c>
      <c r="D732" s="250">
        <v>204.792</v>
      </c>
      <c r="E732" s="250">
        <v>75.052800000000005</v>
      </c>
      <c r="F732" s="250">
        <v>0</v>
      </c>
      <c r="G732" s="249">
        <v>0</v>
      </c>
      <c r="H732" s="250">
        <v>0</v>
      </c>
      <c r="I732" s="250">
        <v>224</v>
      </c>
      <c r="J732" s="250">
        <v>198</v>
      </c>
      <c r="K732" s="250">
        <v>0</v>
      </c>
      <c r="L732" s="249">
        <v>295</v>
      </c>
      <c r="M732" s="250">
        <v>387</v>
      </c>
      <c r="N732" s="250">
        <v>395</v>
      </c>
      <c r="O732" s="250">
        <v>198</v>
      </c>
      <c r="P732" s="250">
        <v>198</v>
      </c>
      <c r="Q732" s="249">
        <v>0</v>
      </c>
      <c r="R732" s="250">
        <v>0</v>
      </c>
      <c r="S732" s="250">
        <v>224</v>
      </c>
      <c r="T732" s="250">
        <v>198</v>
      </c>
      <c r="U732" s="250">
        <v>0</v>
      </c>
      <c r="V732" s="249">
        <v>279.84480000000002</v>
      </c>
      <c r="W732" s="249">
        <v>422</v>
      </c>
      <c r="X732" s="249">
        <v>1473</v>
      </c>
      <c r="Y732" s="251">
        <v>422</v>
      </c>
    </row>
    <row r="733" spans="1:25" x14ac:dyDescent="0.2">
      <c r="A733" s="248">
        <v>44347.333333333336</v>
      </c>
      <c r="B733" s="249">
        <v>0</v>
      </c>
      <c r="C733" s="250">
        <v>0</v>
      </c>
      <c r="D733" s="250">
        <v>204.708</v>
      </c>
      <c r="E733" s="250">
        <v>75.239999999999995</v>
      </c>
      <c r="F733" s="250">
        <v>0</v>
      </c>
      <c r="G733" s="249">
        <v>0</v>
      </c>
      <c r="H733" s="250">
        <v>0</v>
      </c>
      <c r="I733" s="250">
        <v>237.5</v>
      </c>
      <c r="J733" s="250">
        <v>198</v>
      </c>
      <c r="K733" s="250">
        <v>0</v>
      </c>
      <c r="L733" s="249">
        <v>295</v>
      </c>
      <c r="M733" s="250">
        <v>387</v>
      </c>
      <c r="N733" s="250">
        <v>395</v>
      </c>
      <c r="O733" s="250">
        <v>198</v>
      </c>
      <c r="P733" s="250">
        <v>198</v>
      </c>
      <c r="Q733" s="249">
        <v>0</v>
      </c>
      <c r="R733" s="250">
        <v>0</v>
      </c>
      <c r="S733" s="250">
        <v>237.5</v>
      </c>
      <c r="T733" s="250">
        <v>198</v>
      </c>
      <c r="U733" s="250">
        <v>0</v>
      </c>
      <c r="V733" s="249">
        <v>279.94799999999998</v>
      </c>
      <c r="W733" s="249">
        <v>435.5</v>
      </c>
      <c r="X733" s="249">
        <v>1473</v>
      </c>
      <c r="Y733" s="251">
        <v>435.5</v>
      </c>
    </row>
    <row r="734" spans="1:25" x14ac:dyDescent="0.2">
      <c r="A734" s="248">
        <v>44347.375</v>
      </c>
      <c r="B734" s="249">
        <v>0</v>
      </c>
      <c r="C734" s="250">
        <v>0</v>
      </c>
      <c r="D734" s="250">
        <v>204.988</v>
      </c>
      <c r="E734" s="250">
        <v>75.283199999999994</v>
      </c>
      <c r="F734" s="250">
        <v>0</v>
      </c>
      <c r="G734" s="249">
        <v>0</v>
      </c>
      <c r="H734" s="250">
        <v>0</v>
      </c>
      <c r="I734" s="250">
        <v>215</v>
      </c>
      <c r="J734" s="250">
        <v>198</v>
      </c>
      <c r="K734" s="250">
        <v>0</v>
      </c>
      <c r="L734" s="249">
        <v>295</v>
      </c>
      <c r="M734" s="250">
        <v>387</v>
      </c>
      <c r="N734" s="250">
        <v>395</v>
      </c>
      <c r="O734" s="250">
        <v>198</v>
      </c>
      <c r="P734" s="250">
        <v>198</v>
      </c>
      <c r="Q734" s="249">
        <v>0</v>
      </c>
      <c r="R734" s="250">
        <v>0</v>
      </c>
      <c r="S734" s="250">
        <v>215</v>
      </c>
      <c r="T734" s="250">
        <v>198</v>
      </c>
      <c r="U734" s="250">
        <v>0</v>
      </c>
      <c r="V734" s="249">
        <v>280.27120000000002</v>
      </c>
      <c r="W734" s="249">
        <v>413</v>
      </c>
      <c r="X734" s="249">
        <v>1473</v>
      </c>
      <c r="Y734" s="251">
        <v>413</v>
      </c>
    </row>
    <row r="735" spans="1:25" x14ac:dyDescent="0.2">
      <c r="A735" s="248">
        <v>44347.416666666664</v>
      </c>
      <c r="B735" s="249">
        <v>0</v>
      </c>
      <c r="C735" s="250">
        <v>0</v>
      </c>
      <c r="D735" s="250">
        <v>204.76</v>
      </c>
      <c r="E735" s="250">
        <v>75.230400000000003</v>
      </c>
      <c r="F735" s="250">
        <v>0</v>
      </c>
      <c r="G735" s="249">
        <v>0</v>
      </c>
      <c r="H735" s="250">
        <v>0</v>
      </c>
      <c r="I735" s="250">
        <v>241.5</v>
      </c>
      <c r="J735" s="250">
        <v>198</v>
      </c>
      <c r="K735" s="250">
        <v>0</v>
      </c>
      <c r="L735" s="249">
        <v>295</v>
      </c>
      <c r="M735" s="250">
        <v>387</v>
      </c>
      <c r="N735" s="250">
        <v>395</v>
      </c>
      <c r="O735" s="250">
        <v>198</v>
      </c>
      <c r="P735" s="250">
        <v>198</v>
      </c>
      <c r="Q735" s="249">
        <v>0</v>
      </c>
      <c r="R735" s="250">
        <v>0</v>
      </c>
      <c r="S735" s="250">
        <v>241.5</v>
      </c>
      <c r="T735" s="250">
        <v>198</v>
      </c>
      <c r="U735" s="250">
        <v>0</v>
      </c>
      <c r="V735" s="249">
        <v>279.99040000000002</v>
      </c>
      <c r="W735" s="249">
        <v>439.5</v>
      </c>
      <c r="X735" s="249">
        <v>1473</v>
      </c>
      <c r="Y735" s="251">
        <v>439.5</v>
      </c>
    </row>
    <row r="736" spans="1:25" x14ac:dyDescent="0.2">
      <c r="A736" s="248">
        <v>44347.458333333336</v>
      </c>
      <c r="B736" s="249">
        <v>0</v>
      </c>
      <c r="C736" s="250">
        <v>0</v>
      </c>
      <c r="D736" s="250">
        <v>204.82</v>
      </c>
      <c r="E736" s="250">
        <v>75.191999999999993</v>
      </c>
      <c r="F736" s="250">
        <v>0</v>
      </c>
      <c r="G736" s="249">
        <v>0</v>
      </c>
      <c r="H736" s="250">
        <v>0</v>
      </c>
      <c r="I736" s="250">
        <v>214.5</v>
      </c>
      <c r="J736" s="250">
        <v>198</v>
      </c>
      <c r="K736" s="250">
        <v>0</v>
      </c>
      <c r="L736" s="249">
        <v>295</v>
      </c>
      <c r="M736" s="250">
        <v>387</v>
      </c>
      <c r="N736" s="250">
        <v>395</v>
      </c>
      <c r="O736" s="250">
        <v>198</v>
      </c>
      <c r="P736" s="250">
        <v>198</v>
      </c>
      <c r="Q736" s="249">
        <v>0</v>
      </c>
      <c r="R736" s="250">
        <v>0</v>
      </c>
      <c r="S736" s="250">
        <v>214.5</v>
      </c>
      <c r="T736" s="250">
        <v>198</v>
      </c>
      <c r="U736" s="250">
        <v>0</v>
      </c>
      <c r="V736" s="249">
        <v>280.012</v>
      </c>
      <c r="W736" s="249">
        <v>412.5</v>
      </c>
      <c r="X736" s="249">
        <v>1473</v>
      </c>
      <c r="Y736" s="251">
        <v>412.5</v>
      </c>
    </row>
    <row r="737" spans="1:25" x14ac:dyDescent="0.2">
      <c r="A737" s="248">
        <v>44347.5</v>
      </c>
      <c r="B737" s="249">
        <v>0</v>
      </c>
      <c r="C737" s="250">
        <v>0</v>
      </c>
      <c r="D737" s="250">
        <v>204.87200000000001</v>
      </c>
      <c r="E737" s="250">
        <v>75.086399999999998</v>
      </c>
      <c r="F737" s="250">
        <v>0</v>
      </c>
      <c r="G737" s="249">
        <v>0</v>
      </c>
      <c r="H737" s="250">
        <v>0</v>
      </c>
      <c r="I737" s="250">
        <v>226.5</v>
      </c>
      <c r="J737" s="250">
        <v>198</v>
      </c>
      <c r="K737" s="250">
        <v>0</v>
      </c>
      <c r="L737" s="249">
        <v>295</v>
      </c>
      <c r="M737" s="250">
        <v>387</v>
      </c>
      <c r="N737" s="250">
        <v>395</v>
      </c>
      <c r="O737" s="250">
        <v>198</v>
      </c>
      <c r="P737" s="250">
        <v>198</v>
      </c>
      <c r="Q737" s="249">
        <v>0</v>
      </c>
      <c r="R737" s="250">
        <v>0</v>
      </c>
      <c r="S737" s="250">
        <v>226.5</v>
      </c>
      <c r="T737" s="250">
        <v>198</v>
      </c>
      <c r="U737" s="250">
        <v>0</v>
      </c>
      <c r="V737" s="249">
        <v>279.95839999999998</v>
      </c>
      <c r="W737" s="249">
        <v>424.5</v>
      </c>
      <c r="X737" s="249">
        <v>1473</v>
      </c>
      <c r="Y737" s="251">
        <v>424.5</v>
      </c>
    </row>
    <row r="738" spans="1:25" x14ac:dyDescent="0.2">
      <c r="A738" s="248">
        <v>44347.541666666664</v>
      </c>
      <c r="B738" s="249">
        <v>0</v>
      </c>
      <c r="C738" s="250">
        <v>0</v>
      </c>
      <c r="D738" s="250">
        <v>204.74799999999999</v>
      </c>
      <c r="E738" s="250">
        <v>75.048000000000002</v>
      </c>
      <c r="F738" s="250">
        <v>0</v>
      </c>
      <c r="G738" s="249">
        <v>0</v>
      </c>
      <c r="H738" s="250">
        <v>0</v>
      </c>
      <c r="I738" s="250">
        <v>229.5</v>
      </c>
      <c r="J738" s="250">
        <v>198</v>
      </c>
      <c r="K738" s="250">
        <v>0</v>
      </c>
      <c r="L738" s="249">
        <v>295</v>
      </c>
      <c r="M738" s="250">
        <v>387</v>
      </c>
      <c r="N738" s="250">
        <v>395</v>
      </c>
      <c r="O738" s="250">
        <v>198</v>
      </c>
      <c r="P738" s="250">
        <v>198</v>
      </c>
      <c r="Q738" s="249">
        <v>0</v>
      </c>
      <c r="R738" s="250">
        <v>0</v>
      </c>
      <c r="S738" s="250">
        <v>229.5</v>
      </c>
      <c r="T738" s="250">
        <v>198</v>
      </c>
      <c r="U738" s="250">
        <v>0</v>
      </c>
      <c r="V738" s="249">
        <v>279.79599999999999</v>
      </c>
      <c r="W738" s="249">
        <v>427.5</v>
      </c>
      <c r="X738" s="249">
        <v>1473</v>
      </c>
      <c r="Y738" s="251">
        <v>427.5</v>
      </c>
    </row>
    <row r="739" spans="1:25" x14ac:dyDescent="0.2">
      <c r="A739" s="248">
        <v>44347.583333333336</v>
      </c>
      <c r="B739" s="249">
        <v>0</v>
      </c>
      <c r="C739" s="250">
        <v>0</v>
      </c>
      <c r="D739" s="250">
        <v>204.96</v>
      </c>
      <c r="E739" s="250">
        <v>75.244799999999998</v>
      </c>
      <c r="F739" s="250">
        <v>0</v>
      </c>
      <c r="G739" s="249">
        <v>0</v>
      </c>
      <c r="H739" s="250">
        <v>0</v>
      </c>
      <c r="I739" s="250">
        <v>235.5</v>
      </c>
      <c r="J739" s="250">
        <v>198</v>
      </c>
      <c r="K739" s="250">
        <v>0</v>
      </c>
      <c r="L739" s="249">
        <v>295</v>
      </c>
      <c r="M739" s="250">
        <v>387</v>
      </c>
      <c r="N739" s="250">
        <v>395</v>
      </c>
      <c r="O739" s="250">
        <v>198</v>
      </c>
      <c r="P739" s="250">
        <v>198</v>
      </c>
      <c r="Q739" s="249">
        <v>0</v>
      </c>
      <c r="R739" s="250">
        <v>0</v>
      </c>
      <c r="S739" s="250">
        <v>235.5</v>
      </c>
      <c r="T739" s="250">
        <v>198</v>
      </c>
      <c r="U739" s="250">
        <v>0</v>
      </c>
      <c r="V739" s="249">
        <v>280.20479999999998</v>
      </c>
      <c r="W739" s="249">
        <v>433.5</v>
      </c>
      <c r="X739" s="249">
        <v>1473</v>
      </c>
      <c r="Y739" s="251">
        <v>433.5</v>
      </c>
    </row>
    <row r="740" spans="1:25" x14ac:dyDescent="0.2">
      <c r="A740" s="248">
        <v>44347.625</v>
      </c>
      <c r="B740" s="249">
        <v>0</v>
      </c>
      <c r="C740" s="250">
        <v>0</v>
      </c>
      <c r="D740" s="250">
        <v>204.58799999999999</v>
      </c>
      <c r="E740" s="250">
        <v>75.254400000000004</v>
      </c>
      <c r="F740" s="250">
        <v>0</v>
      </c>
      <c r="G740" s="249">
        <v>0</v>
      </c>
      <c r="H740" s="250">
        <v>0</v>
      </c>
      <c r="I740" s="250">
        <v>212.5</v>
      </c>
      <c r="J740" s="250">
        <v>198</v>
      </c>
      <c r="K740" s="250">
        <v>0</v>
      </c>
      <c r="L740" s="249">
        <v>295</v>
      </c>
      <c r="M740" s="250">
        <v>387</v>
      </c>
      <c r="N740" s="250">
        <v>395</v>
      </c>
      <c r="O740" s="250">
        <v>198</v>
      </c>
      <c r="P740" s="250">
        <v>198</v>
      </c>
      <c r="Q740" s="249">
        <v>0</v>
      </c>
      <c r="R740" s="250">
        <v>0</v>
      </c>
      <c r="S740" s="250">
        <v>212.5</v>
      </c>
      <c r="T740" s="250">
        <v>198</v>
      </c>
      <c r="U740" s="250">
        <v>0</v>
      </c>
      <c r="V740" s="249">
        <v>279.8424</v>
      </c>
      <c r="W740" s="249">
        <v>410.5</v>
      </c>
      <c r="X740" s="249">
        <v>1473</v>
      </c>
      <c r="Y740" s="251">
        <v>410.5</v>
      </c>
    </row>
    <row r="741" spans="1:25" x14ac:dyDescent="0.2">
      <c r="A741" s="248">
        <v>44347.666666666664</v>
      </c>
      <c r="B741" s="249">
        <v>0</v>
      </c>
      <c r="C741" s="250">
        <v>0</v>
      </c>
      <c r="D741" s="250">
        <v>204.90799999999999</v>
      </c>
      <c r="E741" s="250">
        <v>75.139200000000002</v>
      </c>
      <c r="F741" s="250">
        <v>0</v>
      </c>
      <c r="G741" s="249">
        <v>0</v>
      </c>
      <c r="H741" s="250">
        <v>0</v>
      </c>
      <c r="I741" s="250">
        <v>215</v>
      </c>
      <c r="J741" s="250">
        <v>198</v>
      </c>
      <c r="K741" s="250">
        <v>0</v>
      </c>
      <c r="L741" s="249">
        <v>295</v>
      </c>
      <c r="M741" s="250">
        <v>387</v>
      </c>
      <c r="N741" s="250">
        <v>395</v>
      </c>
      <c r="O741" s="250">
        <v>198</v>
      </c>
      <c r="P741" s="250">
        <v>198</v>
      </c>
      <c r="Q741" s="249">
        <v>0</v>
      </c>
      <c r="R741" s="250">
        <v>0</v>
      </c>
      <c r="S741" s="250">
        <v>215</v>
      </c>
      <c r="T741" s="250">
        <v>198</v>
      </c>
      <c r="U741" s="250">
        <v>0</v>
      </c>
      <c r="V741" s="249">
        <v>280.04719999999998</v>
      </c>
      <c r="W741" s="249">
        <v>413</v>
      </c>
      <c r="X741" s="249">
        <v>1473</v>
      </c>
      <c r="Y741" s="251">
        <v>413</v>
      </c>
    </row>
    <row r="742" spans="1:25" x14ac:dyDescent="0.2">
      <c r="A742" s="248">
        <v>44347.708333333336</v>
      </c>
      <c r="B742" s="249">
        <v>0</v>
      </c>
      <c r="C742" s="250">
        <v>0</v>
      </c>
      <c r="D742" s="250">
        <v>204.732</v>
      </c>
      <c r="E742" s="250">
        <v>75.144000000000005</v>
      </c>
      <c r="F742" s="250">
        <v>0</v>
      </c>
      <c r="G742" s="249">
        <v>0</v>
      </c>
      <c r="H742" s="250">
        <v>0</v>
      </c>
      <c r="I742" s="250">
        <v>212</v>
      </c>
      <c r="J742" s="250">
        <v>198</v>
      </c>
      <c r="K742" s="250">
        <v>0</v>
      </c>
      <c r="L742" s="249">
        <v>295</v>
      </c>
      <c r="M742" s="250">
        <v>387</v>
      </c>
      <c r="N742" s="250">
        <v>395</v>
      </c>
      <c r="O742" s="250">
        <v>198</v>
      </c>
      <c r="P742" s="250">
        <v>198</v>
      </c>
      <c r="Q742" s="249">
        <v>0</v>
      </c>
      <c r="R742" s="250">
        <v>0</v>
      </c>
      <c r="S742" s="250">
        <v>212</v>
      </c>
      <c r="T742" s="250">
        <v>198</v>
      </c>
      <c r="U742" s="250">
        <v>0</v>
      </c>
      <c r="V742" s="249">
        <v>279.87599999999998</v>
      </c>
      <c r="W742" s="249">
        <v>410</v>
      </c>
      <c r="X742" s="249">
        <v>1473</v>
      </c>
      <c r="Y742" s="251">
        <v>410</v>
      </c>
    </row>
    <row r="743" spans="1:25" x14ac:dyDescent="0.2">
      <c r="A743" s="248">
        <v>44347.75</v>
      </c>
      <c r="B743" s="249">
        <v>0</v>
      </c>
      <c r="C743" s="250">
        <v>0</v>
      </c>
      <c r="D743" s="250">
        <v>204.88800000000001</v>
      </c>
      <c r="E743" s="250">
        <v>75.057599999999994</v>
      </c>
      <c r="F743" s="250">
        <v>0</v>
      </c>
      <c r="G743" s="249">
        <v>0</v>
      </c>
      <c r="H743" s="250">
        <v>0</v>
      </c>
      <c r="I743" s="250">
        <v>211.5</v>
      </c>
      <c r="J743" s="250">
        <v>198</v>
      </c>
      <c r="K743" s="250">
        <v>0</v>
      </c>
      <c r="L743" s="249">
        <v>295</v>
      </c>
      <c r="M743" s="250">
        <v>387</v>
      </c>
      <c r="N743" s="250">
        <v>395</v>
      </c>
      <c r="O743" s="250">
        <v>198</v>
      </c>
      <c r="P743" s="250">
        <v>198</v>
      </c>
      <c r="Q743" s="249">
        <v>0</v>
      </c>
      <c r="R743" s="250">
        <v>0</v>
      </c>
      <c r="S743" s="250">
        <v>211.5</v>
      </c>
      <c r="T743" s="250">
        <v>198</v>
      </c>
      <c r="U743" s="250">
        <v>0</v>
      </c>
      <c r="V743" s="249">
        <v>279.94560000000001</v>
      </c>
      <c r="W743" s="249">
        <v>409.5</v>
      </c>
      <c r="X743" s="249">
        <v>1473</v>
      </c>
      <c r="Y743" s="251">
        <v>409.5</v>
      </c>
    </row>
    <row r="744" spans="1:25" x14ac:dyDescent="0.2">
      <c r="A744" s="248">
        <v>44347.791666666664</v>
      </c>
      <c r="B744" s="249">
        <v>0</v>
      </c>
      <c r="C744" s="250">
        <v>0</v>
      </c>
      <c r="D744" s="250">
        <v>204.78</v>
      </c>
      <c r="E744" s="250">
        <v>75.172799999999995</v>
      </c>
      <c r="F744" s="250">
        <v>0</v>
      </c>
      <c r="G744" s="249">
        <v>0</v>
      </c>
      <c r="H744" s="250">
        <v>0</v>
      </c>
      <c r="I744" s="250">
        <v>214</v>
      </c>
      <c r="J744" s="250">
        <v>198</v>
      </c>
      <c r="K744" s="250">
        <v>0</v>
      </c>
      <c r="L744" s="249">
        <v>295</v>
      </c>
      <c r="M744" s="250">
        <v>387</v>
      </c>
      <c r="N744" s="250">
        <v>395</v>
      </c>
      <c r="O744" s="250">
        <v>198</v>
      </c>
      <c r="P744" s="250">
        <v>198</v>
      </c>
      <c r="Q744" s="249">
        <v>0</v>
      </c>
      <c r="R744" s="250">
        <v>0</v>
      </c>
      <c r="S744" s="250">
        <v>214</v>
      </c>
      <c r="T744" s="250">
        <v>198</v>
      </c>
      <c r="U744" s="250">
        <v>0</v>
      </c>
      <c r="V744" s="249">
        <v>279.95280000000002</v>
      </c>
      <c r="W744" s="249">
        <v>412</v>
      </c>
      <c r="X744" s="249">
        <v>1473</v>
      </c>
      <c r="Y744" s="251">
        <v>412</v>
      </c>
    </row>
    <row r="745" spans="1:25" x14ac:dyDescent="0.2">
      <c r="A745" s="248">
        <v>44347.833333333336</v>
      </c>
      <c r="B745" s="249">
        <v>0</v>
      </c>
      <c r="C745" s="250">
        <v>0</v>
      </c>
      <c r="D745" s="250">
        <v>205.64400000000001</v>
      </c>
      <c r="E745" s="250">
        <v>75.230400000000003</v>
      </c>
      <c r="F745" s="250">
        <v>0</v>
      </c>
      <c r="G745" s="249">
        <v>0</v>
      </c>
      <c r="H745" s="250">
        <v>0</v>
      </c>
      <c r="I745" s="250">
        <v>257</v>
      </c>
      <c r="J745" s="250">
        <v>198</v>
      </c>
      <c r="K745" s="250">
        <v>0</v>
      </c>
      <c r="L745" s="249">
        <v>295</v>
      </c>
      <c r="M745" s="250">
        <v>387</v>
      </c>
      <c r="N745" s="250">
        <v>395</v>
      </c>
      <c r="O745" s="250">
        <v>198</v>
      </c>
      <c r="P745" s="250">
        <v>198</v>
      </c>
      <c r="Q745" s="249">
        <v>0</v>
      </c>
      <c r="R745" s="250">
        <v>0</v>
      </c>
      <c r="S745" s="250">
        <v>257</v>
      </c>
      <c r="T745" s="250">
        <v>198</v>
      </c>
      <c r="U745" s="250">
        <v>0</v>
      </c>
      <c r="V745" s="249">
        <v>280.87440000000004</v>
      </c>
      <c r="W745" s="249">
        <v>455</v>
      </c>
      <c r="X745" s="249">
        <v>1473</v>
      </c>
      <c r="Y745" s="251">
        <v>455</v>
      </c>
    </row>
    <row r="746" spans="1:25" x14ac:dyDescent="0.2">
      <c r="A746" s="248">
        <v>44347.875</v>
      </c>
      <c r="B746" s="249">
        <v>0</v>
      </c>
      <c r="C746" s="250">
        <v>0</v>
      </c>
      <c r="D746" s="250">
        <v>216.524</v>
      </c>
      <c r="E746" s="250">
        <v>76.300799999999995</v>
      </c>
      <c r="F746" s="250">
        <v>0</v>
      </c>
      <c r="G746" s="249">
        <v>0</v>
      </c>
      <c r="H746" s="250">
        <v>0</v>
      </c>
      <c r="I746" s="250">
        <v>395</v>
      </c>
      <c r="J746" s="250">
        <v>198</v>
      </c>
      <c r="K746" s="250">
        <v>0</v>
      </c>
      <c r="L746" s="249">
        <v>295</v>
      </c>
      <c r="M746" s="250">
        <v>387</v>
      </c>
      <c r="N746" s="250">
        <v>395</v>
      </c>
      <c r="O746" s="250">
        <v>198</v>
      </c>
      <c r="P746" s="250">
        <v>198</v>
      </c>
      <c r="Q746" s="249">
        <v>0</v>
      </c>
      <c r="R746" s="250">
        <v>0</v>
      </c>
      <c r="S746" s="250">
        <v>395</v>
      </c>
      <c r="T746" s="250">
        <v>198</v>
      </c>
      <c r="U746" s="250">
        <v>0</v>
      </c>
      <c r="V746" s="249">
        <v>292.82479999999998</v>
      </c>
      <c r="W746" s="249">
        <v>593</v>
      </c>
      <c r="X746" s="249">
        <v>1473</v>
      </c>
      <c r="Y746" s="251">
        <v>593</v>
      </c>
    </row>
    <row r="747" spans="1:25" x14ac:dyDescent="0.2">
      <c r="A747" s="248">
        <v>44347.916666666664</v>
      </c>
      <c r="B747" s="249">
        <v>0</v>
      </c>
      <c r="C747" s="250">
        <v>0</v>
      </c>
      <c r="D747" s="250">
        <v>223.65600000000001</v>
      </c>
      <c r="E747" s="250">
        <v>84.331199999999995</v>
      </c>
      <c r="F747" s="250">
        <v>0</v>
      </c>
      <c r="G747" s="249">
        <v>0</v>
      </c>
      <c r="H747" s="250">
        <v>0</v>
      </c>
      <c r="I747" s="250">
        <v>352.5</v>
      </c>
      <c r="J747" s="250">
        <v>198</v>
      </c>
      <c r="K747" s="250">
        <v>0</v>
      </c>
      <c r="L747" s="249">
        <v>295</v>
      </c>
      <c r="M747" s="250">
        <v>387</v>
      </c>
      <c r="N747" s="250">
        <v>395</v>
      </c>
      <c r="O747" s="250">
        <v>198</v>
      </c>
      <c r="P747" s="250">
        <v>198</v>
      </c>
      <c r="Q747" s="249">
        <v>0</v>
      </c>
      <c r="R747" s="250">
        <v>0</v>
      </c>
      <c r="S747" s="250">
        <v>352.5</v>
      </c>
      <c r="T747" s="250">
        <v>198</v>
      </c>
      <c r="U747" s="250">
        <v>0</v>
      </c>
      <c r="V747" s="249">
        <v>307.98720000000003</v>
      </c>
      <c r="W747" s="249">
        <v>550.5</v>
      </c>
      <c r="X747" s="249">
        <v>1473</v>
      </c>
      <c r="Y747" s="251">
        <v>550.5</v>
      </c>
    </row>
    <row r="748" spans="1:25" x14ac:dyDescent="0.2">
      <c r="A748" s="248">
        <v>44347.958333333336</v>
      </c>
      <c r="B748" s="249">
        <v>0</v>
      </c>
      <c r="C748" s="250">
        <v>0</v>
      </c>
      <c r="D748" s="250">
        <v>207.96</v>
      </c>
      <c r="E748" s="250">
        <v>75.388800000000003</v>
      </c>
      <c r="F748" s="250">
        <v>0</v>
      </c>
      <c r="G748" s="249">
        <v>0</v>
      </c>
      <c r="H748" s="250">
        <v>0</v>
      </c>
      <c r="I748" s="250">
        <v>331.5</v>
      </c>
      <c r="J748" s="250">
        <v>198</v>
      </c>
      <c r="K748" s="250">
        <v>0</v>
      </c>
      <c r="L748" s="249">
        <v>295</v>
      </c>
      <c r="M748" s="250">
        <v>387</v>
      </c>
      <c r="N748" s="250">
        <v>395</v>
      </c>
      <c r="O748" s="250">
        <v>198</v>
      </c>
      <c r="P748" s="250">
        <v>198</v>
      </c>
      <c r="Q748" s="249">
        <v>0</v>
      </c>
      <c r="R748" s="250">
        <v>0</v>
      </c>
      <c r="S748" s="250">
        <v>331.5</v>
      </c>
      <c r="T748" s="250">
        <v>198</v>
      </c>
      <c r="U748" s="250">
        <v>0</v>
      </c>
      <c r="V748" s="249">
        <v>283.34879999999998</v>
      </c>
      <c r="W748" s="249">
        <v>529.5</v>
      </c>
      <c r="X748" s="249">
        <v>1473</v>
      </c>
      <c r="Y748" s="251">
        <v>529.5</v>
      </c>
    </row>
    <row r="749" spans="1:25" x14ac:dyDescent="0.2">
      <c r="A749" s="252">
        <v>44348</v>
      </c>
      <c r="B749" s="253">
        <v>0</v>
      </c>
      <c r="C749" s="254">
        <v>0</v>
      </c>
      <c r="D749" s="254">
        <v>204.988</v>
      </c>
      <c r="E749" s="254">
        <v>75.667199999999994</v>
      </c>
      <c r="F749" s="254">
        <v>0</v>
      </c>
      <c r="G749" s="253">
        <v>0</v>
      </c>
      <c r="H749" s="254">
        <v>0</v>
      </c>
      <c r="I749" s="254">
        <v>243.5</v>
      </c>
      <c r="J749" s="254">
        <v>198</v>
      </c>
      <c r="K749" s="254">
        <v>0</v>
      </c>
      <c r="L749" s="253">
        <v>295</v>
      </c>
      <c r="M749" s="254">
        <v>387</v>
      </c>
      <c r="N749" s="254">
        <v>395</v>
      </c>
      <c r="O749" s="254">
        <v>198</v>
      </c>
      <c r="P749" s="254">
        <v>198</v>
      </c>
      <c r="Q749" s="253">
        <v>0</v>
      </c>
      <c r="R749" s="254">
        <v>0</v>
      </c>
      <c r="S749" s="254">
        <v>243.5</v>
      </c>
      <c r="T749" s="254">
        <v>198</v>
      </c>
      <c r="U749" s="254">
        <v>0</v>
      </c>
      <c r="V749" s="253">
        <v>280.65519999999998</v>
      </c>
      <c r="W749" s="253">
        <v>441.5</v>
      </c>
      <c r="X749" s="253">
        <v>1473</v>
      </c>
      <c r="Y749" s="255">
        <v>441.5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26" sqref="F26"/>
    </sheetView>
  </sheetViews>
  <sheetFormatPr defaultColWidth="9.140625" defaultRowHeight="12.75" x14ac:dyDescent="0.2"/>
  <cols>
    <col min="1" max="1" width="29.140625" style="30" bestFit="1" customWidth="1"/>
    <col min="2" max="2" width="18.140625" style="213" bestFit="1" customWidth="1"/>
    <col min="3" max="3" width="15.140625" style="213" bestFit="1" customWidth="1"/>
    <col min="4" max="4" width="13.140625" style="213" bestFit="1" customWidth="1"/>
    <col min="5" max="5" width="22.85546875" style="213"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7" t="s">
        <v>90</v>
      </c>
      <c r="J1" s="70" t="s">
        <v>97</v>
      </c>
    </row>
    <row r="2" spans="1:17" ht="13.5" thickBot="1" x14ac:dyDescent="0.25">
      <c r="F2" s="57" t="s">
        <v>127</v>
      </c>
      <c r="J2" s="70" t="s">
        <v>128</v>
      </c>
    </row>
    <row r="3" spans="1:17" ht="13.5" thickBot="1" x14ac:dyDescent="0.25">
      <c r="A3" s="213" t="s">
        <v>64</v>
      </c>
      <c r="B3" s="213" t="s">
        <v>65</v>
      </c>
      <c r="C3" s="213" t="s">
        <v>66</v>
      </c>
      <c r="D3" s="92" t="s">
        <v>82</v>
      </c>
      <c r="E3" s="80" t="s">
        <v>67</v>
      </c>
      <c r="F3" s="77" t="s">
        <v>68</v>
      </c>
      <c r="G3" s="213" t="s">
        <v>69</v>
      </c>
      <c r="H3" s="51" t="s">
        <v>70</v>
      </c>
      <c r="I3" s="55" t="s">
        <v>98</v>
      </c>
      <c r="J3" s="55" t="s">
        <v>94</v>
      </c>
      <c r="K3" s="55" t="s">
        <v>95</v>
      </c>
      <c r="L3" s="55" t="s">
        <v>96</v>
      </c>
      <c r="M3" s="55" t="s">
        <v>99</v>
      </c>
      <c r="P3" s="413" t="s">
        <v>162</v>
      </c>
      <c r="Q3" s="414"/>
    </row>
    <row r="4" spans="1:17" x14ac:dyDescent="0.2">
      <c r="A4" s="133" t="str">
        <f>'Net Gen'!B4</f>
        <v>89040101-Big Sandy 1</v>
      </c>
      <c r="B4" s="214">
        <f>'Net Gen'!C4</f>
        <v>44317.041666666664</v>
      </c>
      <c r="C4" s="215" t="str">
        <f>'Net Gen'!P4</f>
        <v>OFFLINE</v>
      </c>
      <c r="D4" s="215">
        <f>'Net Gen'!E4</f>
        <v>0</v>
      </c>
      <c r="E4" s="215">
        <f>'Net Gen'!I4</f>
        <v>0</v>
      </c>
      <c r="F4" s="215">
        <f>'Net Gen'!K4</f>
        <v>0</v>
      </c>
      <c r="G4" s="215">
        <f>'Net Gen'!N4</f>
        <v>0</v>
      </c>
      <c r="H4" s="215">
        <f>'Net Gen'!O4</f>
        <v>295</v>
      </c>
      <c r="J4" s="78">
        <f>VLOOKUP(A4,$P$4:$Q$8,2,FALSE)</f>
        <v>1</v>
      </c>
      <c r="K4" s="71">
        <f t="shared" ref="K4:K67" si="0">F4*J4</f>
        <v>0</v>
      </c>
      <c r="L4" s="69">
        <f>H4*J4</f>
        <v>295</v>
      </c>
      <c r="M4" s="81">
        <f>E4*J4</f>
        <v>0</v>
      </c>
      <c r="P4" s="133" t="s">
        <v>83</v>
      </c>
      <c r="Q4" s="30">
        <v>1</v>
      </c>
    </row>
    <row r="5" spans="1:17" x14ac:dyDescent="0.2">
      <c r="A5" s="133" t="str">
        <f>'Net Gen'!B5</f>
        <v>89040101-Big Sandy 1</v>
      </c>
      <c r="B5" s="214">
        <f>'Net Gen'!C5</f>
        <v>44317.083333333336</v>
      </c>
      <c r="C5" s="215" t="str">
        <f>'Net Gen'!P5</f>
        <v>OFFLINE</v>
      </c>
      <c r="D5" s="215">
        <f>'Net Gen'!E5</f>
        <v>0</v>
      </c>
      <c r="E5" s="215">
        <f>'Net Gen'!I5</f>
        <v>0</v>
      </c>
      <c r="F5" s="215">
        <f>'Net Gen'!K5</f>
        <v>0</v>
      </c>
      <c r="G5" s="215">
        <f>'Net Gen'!N5</f>
        <v>0</v>
      </c>
      <c r="H5" s="215">
        <f>'Net Gen'!O5</f>
        <v>295</v>
      </c>
      <c r="J5" s="78">
        <f t="shared" ref="J5:J68" si="1">VLOOKUP(A5,$P$4:$Q$8,2,FALSE)</f>
        <v>1</v>
      </c>
      <c r="K5" s="71">
        <f t="shared" si="0"/>
        <v>0</v>
      </c>
      <c r="L5" s="69">
        <f t="shared" ref="L5:L67" si="2">H5*J5</f>
        <v>295</v>
      </c>
      <c r="M5" s="81">
        <f t="shared" ref="M5:M68" si="3">E5*J5</f>
        <v>0</v>
      </c>
      <c r="P5" s="133" t="s">
        <v>84</v>
      </c>
      <c r="Q5" s="30">
        <v>0.5</v>
      </c>
    </row>
    <row r="6" spans="1:17" x14ac:dyDescent="0.2">
      <c r="A6" s="133" t="str">
        <f>'Net Gen'!B6</f>
        <v>89040101-Big Sandy 1</v>
      </c>
      <c r="B6" s="214">
        <f>'Net Gen'!C6</f>
        <v>44317.125</v>
      </c>
      <c r="C6" s="215" t="str">
        <f>'Net Gen'!P6</f>
        <v>OFFLINE</v>
      </c>
      <c r="D6" s="215">
        <f>'Net Gen'!E6</f>
        <v>0</v>
      </c>
      <c r="E6" s="215">
        <f>'Net Gen'!I6</f>
        <v>0</v>
      </c>
      <c r="F6" s="215">
        <f>'Net Gen'!K6</f>
        <v>0</v>
      </c>
      <c r="G6" s="215">
        <f>'Net Gen'!N6</f>
        <v>0</v>
      </c>
      <c r="H6" s="215">
        <f>'Net Gen'!O6</f>
        <v>295</v>
      </c>
      <c r="J6" s="78">
        <f t="shared" si="1"/>
        <v>1</v>
      </c>
      <c r="K6" s="71">
        <f>F6*J6</f>
        <v>0</v>
      </c>
      <c r="L6" s="69">
        <f>H6*J6</f>
        <v>295</v>
      </c>
      <c r="M6" s="81">
        <f>E6*J6</f>
        <v>0</v>
      </c>
      <c r="P6" s="133" t="s">
        <v>161</v>
      </c>
      <c r="Q6" s="30">
        <v>0.5</v>
      </c>
    </row>
    <row r="7" spans="1:17" x14ac:dyDescent="0.2">
      <c r="A7" s="133" t="str">
        <f>'Net Gen'!B7</f>
        <v>89040101-Big Sandy 1</v>
      </c>
      <c r="B7" s="214">
        <f>'Net Gen'!C7</f>
        <v>44317.166666666664</v>
      </c>
      <c r="C7" s="215" t="str">
        <f>'Net Gen'!P7</f>
        <v>OFFLINE</v>
      </c>
      <c r="D7" s="215">
        <f>'Net Gen'!E7</f>
        <v>0</v>
      </c>
      <c r="E7" s="215">
        <f>'Net Gen'!I7</f>
        <v>0</v>
      </c>
      <c r="F7" s="215">
        <f>'Net Gen'!K7</f>
        <v>0</v>
      </c>
      <c r="G7" s="215">
        <f>'Net Gen'!N7</f>
        <v>0</v>
      </c>
      <c r="H7" s="215">
        <f>'Net Gen'!O7</f>
        <v>295</v>
      </c>
      <c r="J7" s="78">
        <f t="shared" si="1"/>
        <v>1</v>
      </c>
      <c r="K7" s="71">
        <f t="shared" si="0"/>
        <v>0</v>
      </c>
      <c r="L7" s="69">
        <f t="shared" si="2"/>
        <v>295</v>
      </c>
      <c r="M7" s="81">
        <f t="shared" si="3"/>
        <v>0</v>
      </c>
      <c r="P7" s="133" t="s">
        <v>85</v>
      </c>
      <c r="Q7" s="30">
        <v>0.15</v>
      </c>
    </row>
    <row r="8" spans="1:17" x14ac:dyDescent="0.2">
      <c r="A8" s="133" t="str">
        <f>'Net Gen'!B8</f>
        <v>89040101-Big Sandy 1</v>
      </c>
      <c r="B8" s="214">
        <f>'Net Gen'!C8</f>
        <v>44317.208333333336</v>
      </c>
      <c r="C8" s="215" t="str">
        <f>'Net Gen'!P8</f>
        <v>OFFLINE</v>
      </c>
      <c r="D8" s="215">
        <f>'Net Gen'!E8</f>
        <v>0</v>
      </c>
      <c r="E8" s="215">
        <f>'Net Gen'!I8</f>
        <v>0</v>
      </c>
      <c r="F8" s="215">
        <f>'Net Gen'!K8</f>
        <v>0</v>
      </c>
      <c r="G8" s="215">
        <f>'Net Gen'!N8</f>
        <v>0</v>
      </c>
      <c r="H8" s="215">
        <f>'Net Gen'!O8</f>
        <v>295</v>
      </c>
      <c r="J8" s="78">
        <f t="shared" si="1"/>
        <v>1</v>
      </c>
      <c r="K8" s="71">
        <f t="shared" si="0"/>
        <v>0</v>
      </c>
      <c r="L8" s="69">
        <f t="shared" si="2"/>
        <v>295</v>
      </c>
      <c r="M8" s="81">
        <f t="shared" si="3"/>
        <v>0</v>
      </c>
      <c r="P8" s="133" t="s">
        <v>86</v>
      </c>
      <c r="Q8" s="30">
        <v>0.15</v>
      </c>
    </row>
    <row r="9" spans="1:17" x14ac:dyDescent="0.2">
      <c r="A9" s="133" t="str">
        <f>'Net Gen'!B9</f>
        <v>89040101-Big Sandy 1</v>
      </c>
      <c r="B9" s="214">
        <f>'Net Gen'!C9</f>
        <v>44317.25</v>
      </c>
      <c r="C9" s="215" t="str">
        <f>'Net Gen'!P9</f>
        <v>OFFLINE</v>
      </c>
      <c r="D9" s="215">
        <f>'Net Gen'!E9</f>
        <v>0</v>
      </c>
      <c r="E9" s="215">
        <f>'Net Gen'!I9</f>
        <v>0</v>
      </c>
      <c r="F9" s="215">
        <f>'Net Gen'!K9</f>
        <v>0</v>
      </c>
      <c r="G9" s="215">
        <f>'Net Gen'!N9</f>
        <v>0</v>
      </c>
      <c r="H9" s="215">
        <f>'Net Gen'!O9</f>
        <v>295</v>
      </c>
      <c r="J9" s="78">
        <f t="shared" si="1"/>
        <v>1</v>
      </c>
      <c r="K9" s="71">
        <f t="shared" si="0"/>
        <v>0</v>
      </c>
      <c r="L9" s="69">
        <f t="shared" si="2"/>
        <v>295</v>
      </c>
      <c r="M9" s="81">
        <f t="shared" si="3"/>
        <v>0</v>
      </c>
    </row>
    <row r="10" spans="1:17" x14ac:dyDescent="0.2">
      <c r="A10" s="133" t="str">
        <f>'Net Gen'!B10</f>
        <v>89040101-Big Sandy 1</v>
      </c>
      <c r="B10" s="214">
        <f>'Net Gen'!C10</f>
        <v>44317.291666666664</v>
      </c>
      <c r="C10" s="215" t="str">
        <f>'Net Gen'!P10</f>
        <v>OFFLINE</v>
      </c>
      <c r="D10" s="215">
        <f>'Net Gen'!E10</f>
        <v>0</v>
      </c>
      <c r="E10" s="215">
        <f>'Net Gen'!I10</f>
        <v>0</v>
      </c>
      <c r="F10" s="215">
        <f>'Net Gen'!K10</f>
        <v>0</v>
      </c>
      <c r="G10" s="215">
        <f>'Net Gen'!N10</f>
        <v>0</v>
      </c>
      <c r="H10" s="215">
        <f>'Net Gen'!O10</f>
        <v>295</v>
      </c>
      <c r="J10" s="78">
        <f t="shared" si="1"/>
        <v>1</v>
      </c>
      <c r="K10" s="71">
        <f t="shared" si="0"/>
        <v>0</v>
      </c>
      <c r="L10" s="69">
        <f t="shared" si="2"/>
        <v>295</v>
      </c>
      <c r="M10" s="81">
        <f t="shared" si="3"/>
        <v>0</v>
      </c>
    </row>
    <row r="11" spans="1:17" x14ac:dyDescent="0.2">
      <c r="A11" s="133" t="str">
        <f>'Net Gen'!B11</f>
        <v>89040101-Big Sandy 1</v>
      </c>
      <c r="B11" s="214">
        <f>'Net Gen'!C11</f>
        <v>44317.333333333336</v>
      </c>
      <c r="C11" s="215" t="str">
        <f>'Net Gen'!P11</f>
        <v>OFFLINE</v>
      </c>
      <c r="D11" s="215">
        <f>'Net Gen'!E11</f>
        <v>0</v>
      </c>
      <c r="E11" s="215">
        <f>'Net Gen'!I11</f>
        <v>0</v>
      </c>
      <c r="F11" s="215">
        <f>'Net Gen'!K11</f>
        <v>0</v>
      </c>
      <c r="G11" s="215">
        <f>'Net Gen'!N11</f>
        <v>0</v>
      </c>
      <c r="H11" s="215">
        <f>'Net Gen'!O11</f>
        <v>295</v>
      </c>
      <c r="J11" s="78">
        <f t="shared" si="1"/>
        <v>1</v>
      </c>
      <c r="K11" s="71">
        <f t="shared" si="0"/>
        <v>0</v>
      </c>
      <c r="L11" s="69">
        <f t="shared" si="2"/>
        <v>295</v>
      </c>
      <c r="M11" s="81">
        <f t="shared" si="3"/>
        <v>0</v>
      </c>
    </row>
    <row r="12" spans="1:17" x14ac:dyDescent="0.2">
      <c r="A12" s="133" t="str">
        <f>'Net Gen'!B12</f>
        <v>89040101-Big Sandy 1</v>
      </c>
      <c r="B12" s="214">
        <f>'Net Gen'!C12</f>
        <v>44317.375</v>
      </c>
      <c r="C12" s="215" t="str">
        <f>'Net Gen'!P12</f>
        <v>OFFLINE</v>
      </c>
      <c r="D12" s="215">
        <f>'Net Gen'!E12</f>
        <v>0</v>
      </c>
      <c r="E12" s="215">
        <f>'Net Gen'!I12</f>
        <v>0</v>
      </c>
      <c r="F12" s="215">
        <f>'Net Gen'!K12</f>
        <v>0</v>
      </c>
      <c r="G12" s="215">
        <f>'Net Gen'!N12</f>
        <v>0</v>
      </c>
      <c r="H12" s="215">
        <f>'Net Gen'!O12</f>
        <v>295</v>
      </c>
      <c r="J12" s="78">
        <f t="shared" si="1"/>
        <v>1</v>
      </c>
      <c r="K12" s="71">
        <f t="shared" si="0"/>
        <v>0</v>
      </c>
      <c r="L12" s="69">
        <f t="shared" si="2"/>
        <v>295</v>
      </c>
      <c r="M12" s="81">
        <f t="shared" si="3"/>
        <v>0</v>
      </c>
    </row>
    <row r="13" spans="1:17" x14ac:dyDescent="0.2">
      <c r="A13" s="133" t="str">
        <f>'Net Gen'!B13</f>
        <v>89040101-Big Sandy 1</v>
      </c>
      <c r="B13" s="214">
        <f>'Net Gen'!C13</f>
        <v>44317.416666666664</v>
      </c>
      <c r="C13" s="215" t="str">
        <f>'Net Gen'!P13</f>
        <v>OFFLINE</v>
      </c>
      <c r="D13" s="215">
        <f>'Net Gen'!E13</f>
        <v>0</v>
      </c>
      <c r="E13" s="215">
        <f>'Net Gen'!I13</f>
        <v>0</v>
      </c>
      <c r="F13" s="215">
        <f>'Net Gen'!K13</f>
        <v>0</v>
      </c>
      <c r="G13" s="215">
        <f>'Net Gen'!N13</f>
        <v>0</v>
      </c>
      <c r="H13" s="215">
        <f>'Net Gen'!O13</f>
        <v>295</v>
      </c>
      <c r="J13" s="78">
        <f t="shared" si="1"/>
        <v>1</v>
      </c>
      <c r="K13" s="71">
        <f t="shared" si="0"/>
        <v>0</v>
      </c>
      <c r="L13" s="69">
        <f t="shared" si="2"/>
        <v>295</v>
      </c>
      <c r="M13" s="81">
        <f t="shared" si="3"/>
        <v>0</v>
      </c>
    </row>
    <row r="14" spans="1:17" x14ac:dyDescent="0.2">
      <c r="A14" s="133" t="str">
        <f>'Net Gen'!B14</f>
        <v>89040101-Big Sandy 1</v>
      </c>
      <c r="B14" s="214">
        <f>'Net Gen'!C14</f>
        <v>44317.458333333336</v>
      </c>
      <c r="C14" s="215" t="str">
        <f>'Net Gen'!P14</f>
        <v>OFFLINE</v>
      </c>
      <c r="D14" s="215">
        <f>'Net Gen'!E14</f>
        <v>0</v>
      </c>
      <c r="E14" s="215">
        <f>'Net Gen'!I14</f>
        <v>0</v>
      </c>
      <c r="F14" s="215">
        <f>'Net Gen'!K14</f>
        <v>0</v>
      </c>
      <c r="G14" s="215">
        <f>'Net Gen'!N14</f>
        <v>0</v>
      </c>
      <c r="H14" s="215">
        <f>'Net Gen'!O14</f>
        <v>295</v>
      </c>
      <c r="J14" s="78">
        <f t="shared" si="1"/>
        <v>1</v>
      </c>
      <c r="K14" s="71">
        <f t="shared" si="0"/>
        <v>0</v>
      </c>
      <c r="L14" s="69">
        <f t="shared" si="2"/>
        <v>295</v>
      </c>
      <c r="M14" s="81">
        <f t="shared" si="3"/>
        <v>0</v>
      </c>
    </row>
    <row r="15" spans="1:17" x14ac:dyDescent="0.2">
      <c r="A15" s="133" t="str">
        <f>'Net Gen'!B15</f>
        <v>89040101-Big Sandy 1</v>
      </c>
      <c r="B15" s="214">
        <f>'Net Gen'!C15</f>
        <v>44317.5</v>
      </c>
      <c r="C15" s="215" t="str">
        <f>'Net Gen'!P15</f>
        <v>OFFLINE</v>
      </c>
      <c r="D15" s="215">
        <f>'Net Gen'!E15</f>
        <v>0</v>
      </c>
      <c r="E15" s="215">
        <f>'Net Gen'!I15</f>
        <v>0</v>
      </c>
      <c r="F15" s="215">
        <f>'Net Gen'!K15</f>
        <v>0</v>
      </c>
      <c r="G15" s="215">
        <f>'Net Gen'!N15</f>
        <v>0</v>
      </c>
      <c r="H15" s="215">
        <f>'Net Gen'!O15</f>
        <v>295</v>
      </c>
      <c r="J15" s="78">
        <f t="shared" si="1"/>
        <v>1</v>
      </c>
      <c r="K15" s="71">
        <f t="shared" si="0"/>
        <v>0</v>
      </c>
      <c r="L15" s="69">
        <f t="shared" si="2"/>
        <v>295</v>
      </c>
      <c r="M15" s="81">
        <f t="shared" si="3"/>
        <v>0</v>
      </c>
    </row>
    <row r="16" spans="1:17" x14ac:dyDescent="0.2">
      <c r="A16" s="133" t="str">
        <f>'Net Gen'!B16</f>
        <v>89040101-Big Sandy 1</v>
      </c>
      <c r="B16" s="214">
        <f>'Net Gen'!C16</f>
        <v>44317.541666666664</v>
      </c>
      <c r="C16" s="215" t="str">
        <f>'Net Gen'!P16</f>
        <v>OFFLINE</v>
      </c>
      <c r="D16" s="215">
        <f>'Net Gen'!E16</f>
        <v>0</v>
      </c>
      <c r="E16" s="215">
        <f>'Net Gen'!I16</f>
        <v>0</v>
      </c>
      <c r="F16" s="215">
        <f>'Net Gen'!K16</f>
        <v>0</v>
      </c>
      <c r="G16" s="215">
        <f>'Net Gen'!N16</f>
        <v>0</v>
      </c>
      <c r="H16" s="215">
        <f>'Net Gen'!O16</f>
        <v>295</v>
      </c>
      <c r="J16" s="78">
        <f t="shared" si="1"/>
        <v>1</v>
      </c>
      <c r="K16" s="71">
        <f t="shared" si="0"/>
        <v>0</v>
      </c>
      <c r="L16" s="69">
        <f t="shared" si="2"/>
        <v>295</v>
      </c>
      <c r="M16" s="81">
        <f t="shared" si="3"/>
        <v>0</v>
      </c>
    </row>
    <row r="17" spans="1:13" x14ac:dyDescent="0.2">
      <c r="A17" s="133" t="str">
        <f>'Net Gen'!B17</f>
        <v>89040101-Big Sandy 1</v>
      </c>
      <c r="B17" s="214">
        <f>'Net Gen'!C17</f>
        <v>44317.583333333336</v>
      </c>
      <c r="C17" s="215" t="str">
        <f>'Net Gen'!P17</f>
        <v>OFFLINE</v>
      </c>
      <c r="D17" s="215">
        <f>'Net Gen'!E17</f>
        <v>0</v>
      </c>
      <c r="E17" s="215">
        <f>'Net Gen'!I17</f>
        <v>0</v>
      </c>
      <c r="F17" s="215">
        <f>'Net Gen'!K17</f>
        <v>0</v>
      </c>
      <c r="G17" s="215">
        <f>'Net Gen'!N17</f>
        <v>0</v>
      </c>
      <c r="H17" s="215">
        <f>'Net Gen'!O17</f>
        <v>295</v>
      </c>
      <c r="J17" s="78">
        <f t="shared" si="1"/>
        <v>1</v>
      </c>
      <c r="K17" s="71">
        <f t="shared" si="0"/>
        <v>0</v>
      </c>
      <c r="L17" s="69">
        <f t="shared" si="2"/>
        <v>295</v>
      </c>
      <c r="M17" s="81">
        <f t="shared" si="3"/>
        <v>0</v>
      </c>
    </row>
    <row r="18" spans="1:13" x14ac:dyDescent="0.2">
      <c r="A18" s="133" t="str">
        <f>'Net Gen'!B18</f>
        <v>89040101-Big Sandy 1</v>
      </c>
      <c r="B18" s="214">
        <f>'Net Gen'!C18</f>
        <v>44317.625</v>
      </c>
      <c r="C18" s="215" t="str">
        <f>'Net Gen'!P18</f>
        <v>OFFLINE</v>
      </c>
      <c r="D18" s="215">
        <f>'Net Gen'!E18</f>
        <v>0</v>
      </c>
      <c r="E18" s="215">
        <f>'Net Gen'!I18</f>
        <v>0</v>
      </c>
      <c r="F18" s="215">
        <f>'Net Gen'!K18</f>
        <v>0</v>
      </c>
      <c r="G18" s="215">
        <f>'Net Gen'!N18</f>
        <v>0</v>
      </c>
      <c r="H18" s="215">
        <f>'Net Gen'!O18</f>
        <v>295</v>
      </c>
      <c r="J18" s="78">
        <f t="shared" si="1"/>
        <v>1</v>
      </c>
      <c r="K18" s="71">
        <f t="shared" si="0"/>
        <v>0</v>
      </c>
      <c r="L18" s="69">
        <f t="shared" si="2"/>
        <v>295</v>
      </c>
      <c r="M18" s="81">
        <f t="shared" si="3"/>
        <v>0</v>
      </c>
    </row>
    <row r="19" spans="1:13" x14ac:dyDescent="0.2">
      <c r="A19" s="133" t="str">
        <f>'Net Gen'!B19</f>
        <v>89040101-Big Sandy 1</v>
      </c>
      <c r="B19" s="214">
        <f>'Net Gen'!C19</f>
        <v>44317.666666666664</v>
      </c>
      <c r="C19" s="215" t="str">
        <f>'Net Gen'!P19</f>
        <v>OFFLINE</v>
      </c>
      <c r="D19" s="215">
        <f>'Net Gen'!E19</f>
        <v>0</v>
      </c>
      <c r="E19" s="215">
        <f>'Net Gen'!I19</f>
        <v>0</v>
      </c>
      <c r="F19" s="215">
        <f>'Net Gen'!K19</f>
        <v>0</v>
      </c>
      <c r="G19" s="215">
        <f>'Net Gen'!N19</f>
        <v>0</v>
      </c>
      <c r="H19" s="215">
        <f>'Net Gen'!O19</f>
        <v>295</v>
      </c>
      <c r="J19" s="78">
        <f t="shared" si="1"/>
        <v>1</v>
      </c>
      <c r="K19" s="71">
        <f t="shared" si="0"/>
        <v>0</v>
      </c>
      <c r="L19" s="69">
        <f t="shared" si="2"/>
        <v>295</v>
      </c>
      <c r="M19" s="81">
        <f t="shared" si="3"/>
        <v>0</v>
      </c>
    </row>
    <row r="20" spans="1:13" x14ac:dyDescent="0.2">
      <c r="A20" s="133" t="str">
        <f>'Net Gen'!B20</f>
        <v>89040101-Big Sandy 1</v>
      </c>
      <c r="B20" s="214">
        <f>'Net Gen'!C20</f>
        <v>44317.708333333336</v>
      </c>
      <c r="C20" s="215" t="str">
        <f>'Net Gen'!P20</f>
        <v>OFFLINE</v>
      </c>
      <c r="D20" s="215">
        <f>'Net Gen'!E20</f>
        <v>0</v>
      </c>
      <c r="E20" s="215">
        <f>'Net Gen'!I20</f>
        <v>0</v>
      </c>
      <c r="F20" s="215">
        <f>'Net Gen'!K20</f>
        <v>0</v>
      </c>
      <c r="G20" s="215">
        <f>'Net Gen'!N20</f>
        <v>0</v>
      </c>
      <c r="H20" s="215">
        <f>'Net Gen'!O20</f>
        <v>295</v>
      </c>
      <c r="J20" s="78">
        <f t="shared" si="1"/>
        <v>1</v>
      </c>
      <c r="K20" s="71">
        <f t="shared" si="0"/>
        <v>0</v>
      </c>
      <c r="L20" s="69">
        <f t="shared" si="2"/>
        <v>295</v>
      </c>
      <c r="M20" s="81">
        <f t="shared" si="3"/>
        <v>0</v>
      </c>
    </row>
    <row r="21" spans="1:13" x14ac:dyDescent="0.2">
      <c r="A21" s="133" t="str">
        <f>'Net Gen'!B21</f>
        <v>89040101-Big Sandy 1</v>
      </c>
      <c r="B21" s="214">
        <f>'Net Gen'!C21</f>
        <v>44317.75</v>
      </c>
      <c r="C21" s="215" t="str">
        <f>'Net Gen'!P21</f>
        <v>OFFLINE</v>
      </c>
      <c r="D21" s="215">
        <f>'Net Gen'!E21</f>
        <v>0</v>
      </c>
      <c r="E21" s="215">
        <f>'Net Gen'!I21</f>
        <v>0</v>
      </c>
      <c r="F21" s="215">
        <f>'Net Gen'!K21</f>
        <v>0</v>
      </c>
      <c r="G21" s="215">
        <f>'Net Gen'!N21</f>
        <v>0</v>
      </c>
      <c r="H21" s="215">
        <f>'Net Gen'!O21</f>
        <v>295</v>
      </c>
      <c r="J21" s="78">
        <f t="shared" si="1"/>
        <v>1</v>
      </c>
      <c r="K21" s="71">
        <f t="shared" si="0"/>
        <v>0</v>
      </c>
      <c r="L21" s="69">
        <f t="shared" si="2"/>
        <v>295</v>
      </c>
      <c r="M21" s="81">
        <f t="shared" si="3"/>
        <v>0</v>
      </c>
    </row>
    <row r="22" spans="1:13" x14ac:dyDescent="0.2">
      <c r="A22" s="133" t="str">
        <f>'Net Gen'!B22</f>
        <v>89040101-Big Sandy 1</v>
      </c>
      <c r="B22" s="214">
        <f>'Net Gen'!C22</f>
        <v>44317.791666666664</v>
      </c>
      <c r="C22" s="215" t="str">
        <f>'Net Gen'!P22</f>
        <v>OFFLINE</v>
      </c>
      <c r="D22" s="215">
        <f>'Net Gen'!E22</f>
        <v>0</v>
      </c>
      <c r="E22" s="215">
        <f>'Net Gen'!I22</f>
        <v>0</v>
      </c>
      <c r="F22" s="215">
        <f>'Net Gen'!K22</f>
        <v>0</v>
      </c>
      <c r="G22" s="215">
        <f>'Net Gen'!N22</f>
        <v>0</v>
      </c>
      <c r="H22" s="215">
        <f>'Net Gen'!O22</f>
        <v>295</v>
      </c>
      <c r="J22" s="78">
        <f t="shared" si="1"/>
        <v>1</v>
      </c>
      <c r="K22" s="71">
        <f t="shared" si="0"/>
        <v>0</v>
      </c>
      <c r="L22" s="69">
        <f t="shared" si="2"/>
        <v>295</v>
      </c>
      <c r="M22" s="81">
        <f t="shared" si="3"/>
        <v>0</v>
      </c>
    </row>
    <row r="23" spans="1:13" x14ac:dyDescent="0.2">
      <c r="A23" s="133" t="str">
        <f>'Net Gen'!B23</f>
        <v>89040101-Big Sandy 1</v>
      </c>
      <c r="B23" s="214">
        <f>'Net Gen'!C23</f>
        <v>44317.833333333336</v>
      </c>
      <c r="C23" s="215" t="str">
        <f>'Net Gen'!P23</f>
        <v>OFFLINE</v>
      </c>
      <c r="D23" s="215">
        <f>'Net Gen'!E23</f>
        <v>0</v>
      </c>
      <c r="E23" s="215">
        <f>'Net Gen'!I23</f>
        <v>0</v>
      </c>
      <c r="F23" s="215">
        <f>'Net Gen'!K23</f>
        <v>0</v>
      </c>
      <c r="G23" s="215">
        <f>'Net Gen'!N23</f>
        <v>0</v>
      </c>
      <c r="H23" s="215">
        <f>'Net Gen'!O23</f>
        <v>295</v>
      </c>
      <c r="J23" s="78">
        <f t="shared" si="1"/>
        <v>1</v>
      </c>
      <c r="K23" s="71">
        <f t="shared" si="0"/>
        <v>0</v>
      </c>
      <c r="L23" s="69">
        <f t="shared" si="2"/>
        <v>295</v>
      </c>
      <c r="M23" s="81">
        <f t="shared" si="3"/>
        <v>0</v>
      </c>
    </row>
    <row r="24" spans="1:13" x14ac:dyDescent="0.2">
      <c r="A24" s="133" t="str">
        <f>'Net Gen'!B24</f>
        <v>89040101-Big Sandy 1</v>
      </c>
      <c r="B24" s="214">
        <f>'Net Gen'!C24</f>
        <v>44317.875</v>
      </c>
      <c r="C24" s="215" t="str">
        <f>'Net Gen'!P24</f>
        <v>OFFLINE</v>
      </c>
      <c r="D24" s="215">
        <f>'Net Gen'!E24</f>
        <v>0</v>
      </c>
      <c r="E24" s="215">
        <f>'Net Gen'!I24</f>
        <v>0</v>
      </c>
      <c r="F24" s="215">
        <f>'Net Gen'!K24</f>
        <v>0</v>
      </c>
      <c r="G24" s="215">
        <f>'Net Gen'!N24</f>
        <v>0</v>
      </c>
      <c r="H24" s="215">
        <f>'Net Gen'!O24</f>
        <v>295</v>
      </c>
      <c r="J24" s="78">
        <f t="shared" si="1"/>
        <v>1</v>
      </c>
      <c r="K24" s="71">
        <f t="shared" si="0"/>
        <v>0</v>
      </c>
      <c r="L24" s="69">
        <f t="shared" si="2"/>
        <v>295</v>
      </c>
      <c r="M24" s="81">
        <f t="shared" si="3"/>
        <v>0</v>
      </c>
    </row>
    <row r="25" spans="1:13" x14ac:dyDescent="0.2">
      <c r="A25" s="133" t="str">
        <f>'Net Gen'!B25</f>
        <v>89040101-Big Sandy 1</v>
      </c>
      <c r="B25" s="214">
        <f>'Net Gen'!C25</f>
        <v>44317.916666666664</v>
      </c>
      <c r="C25" s="215" t="str">
        <f>'Net Gen'!P25</f>
        <v>OFFLINE</v>
      </c>
      <c r="D25" s="215">
        <f>'Net Gen'!E25</f>
        <v>0</v>
      </c>
      <c r="E25" s="215">
        <f>'Net Gen'!I25</f>
        <v>0</v>
      </c>
      <c r="F25" s="215">
        <f>'Net Gen'!K25</f>
        <v>0</v>
      </c>
      <c r="G25" s="215">
        <f>'Net Gen'!N25</f>
        <v>0</v>
      </c>
      <c r="H25" s="215">
        <f>'Net Gen'!O25</f>
        <v>295</v>
      </c>
      <c r="J25" s="78">
        <f t="shared" si="1"/>
        <v>1</v>
      </c>
      <c r="K25" s="71">
        <f t="shared" si="0"/>
        <v>0</v>
      </c>
      <c r="L25" s="69">
        <f t="shared" si="2"/>
        <v>295</v>
      </c>
      <c r="M25" s="81">
        <f t="shared" si="3"/>
        <v>0</v>
      </c>
    </row>
    <row r="26" spans="1:13" x14ac:dyDescent="0.2">
      <c r="A26" s="133" t="str">
        <f>'Net Gen'!B26</f>
        <v>89040101-Big Sandy 1</v>
      </c>
      <c r="B26" s="214">
        <f>'Net Gen'!C26</f>
        <v>44317.958333333336</v>
      </c>
      <c r="C26" s="215" t="str">
        <f>'Net Gen'!P26</f>
        <v>OFFLINE</v>
      </c>
      <c r="D26" s="215">
        <f>'Net Gen'!E26</f>
        <v>0</v>
      </c>
      <c r="E26" s="215">
        <f>'Net Gen'!I26</f>
        <v>0</v>
      </c>
      <c r="F26" s="215">
        <f>'Net Gen'!K26</f>
        <v>0</v>
      </c>
      <c r="G26" s="215">
        <f>'Net Gen'!N26</f>
        <v>0</v>
      </c>
      <c r="H26" s="215">
        <f>'Net Gen'!O26</f>
        <v>295</v>
      </c>
      <c r="J26" s="78">
        <f t="shared" si="1"/>
        <v>1</v>
      </c>
      <c r="K26" s="71">
        <f t="shared" si="0"/>
        <v>0</v>
      </c>
      <c r="L26" s="69">
        <f t="shared" si="2"/>
        <v>295</v>
      </c>
      <c r="M26" s="81">
        <f t="shared" si="3"/>
        <v>0</v>
      </c>
    </row>
    <row r="27" spans="1:13" x14ac:dyDescent="0.2">
      <c r="A27" s="133" t="str">
        <f>'Net Gen'!B27</f>
        <v>89040101-Big Sandy 1</v>
      </c>
      <c r="B27" s="214">
        <f>'Net Gen'!C27</f>
        <v>44318</v>
      </c>
      <c r="C27" s="215" t="str">
        <f>'Net Gen'!P27</f>
        <v>OFFLINE</v>
      </c>
      <c r="D27" s="215">
        <f>'Net Gen'!E27</f>
        <v>0</v>
      </c>
      <c r="E27" s="215">
        <f>'Net Gen'!I27</f>
        <v>0</v>
      </c>
      <c r="F27" s="215">
        <f>'Net Gen'!K27</f>
        <v>0</v>
      </c>
      <c r="G27" s="215">
        <f>'Net Gen'!N27</f>
        <v>0</v>
      </c>
      <c r="H27" s="215">
        <f>'Net Gen'!O27</f>
        <v>295</v>
      </c>
      <c r="J27" s="78">
        <f t="shared" si="1"/>
        <v>1</v>
      </c>
      <c r="K27" s="71">
        <f t="shared" si="0"/>
        <v>0</v>
      </c>
      <c r="L27" s="69">
        <f t="shared" si="2"/>
        <v>295</v>
      </c>
      <c r="M27" s="81">
        <f t="shared" si="3"/>
        <v>0</v>
      </c>
    </row>
    <row r="28" spans="1:13" x14ac:dyDescent="0.2">
      <c r="A28" s="133" t="str">
        <f>'Net Gen'!B28</f>
        <v>89040101-Big Sandy 1</v>
      </c>
      <c r="B28" s="214">
        <f>'Net Gen'!C28</f>
        <v>44318.041666666664</v>
      </c>
      <c r="C28" s="215" t="str">
        <f>'Net Gen'!P28</f>
        <v>OFFLINE</v>
      </c>
      <c r="D28" s="215">
        <f>'Net Gen'!E28</f>
        <v>0</v>
      </c>
      <c r="E28" s="215">
        <f>'Net Gen'!I28</f>
        <v>0</v>
      </c>
      <c r="F28" s="215">
        <f>'Net Gen'!K28</f>
        <v>0</v>
      </c>
      <c r="G28" s="215">
        <f>'Net Gen'!N28</f>
        <v>0</v>
      </c>
      <c r="H28" s="215">
        <f>'Net Gen'!O28</f>
        <v>295</v>
      </c>
      <c r="J28" s="78">
        <f t="shared" si="1"/>
        <v>1</v>
      </c>
      <c r="K28" s="71">
        <f t="shared" si="0"/>
        <v>0</v>
      </c>
      <c r="L28" s="69">
        <f t="shared" si="2"/>
        <v>295</v>
      </c>
      <c r="M28" s="81">
        <f t="shared" si="3"/>
        <v>0</v>
      </c>
    </row>
    <row r="29" spans="1:13" x14ac:dyDescent="0.2">
      <c r="A29" s="133" t="str">
        <f>'Net Gen'!B29</f>
        <v>89040101-Big Sandy 1</v>
      </c>
      <c r="B29" s="214">
        <f>'Net Gen'!C29</f>
        <v>44318.083333333336</v>
      </c>
      <c r="C29" s="215" t="str">
        <f>'Net Gen'!P29</f>
        <v>OFFLINE</v>
      </c>
      <c r="D29" s="215">
        <f>'Net Gen'!E29</f>
        <v>0</v>
      </c>
      <c r="E29" s="215">
        <f>'Net Gen'!I29</f>
        <v>0</v>
      </c>
      <c r="F29" s="215">
        <f>'Net Gen'!K29</f>
        <v>0</v>
      </c>
      <c r="G29" s="215">
        <f>'Net Gen'!N29</f>
        <v>0</v>
      </c>
      <c r="H29" s="215">
        <f>'Net Gen'!O29</f>
        <v>295</v>
      </c>
      <c r="J29" s="78">
        <f t="shared" si="1"/>
        <v>1</v>
      </c>
      <c r="K29" s="71">
        <f t="shared" si="0"/>
        <v>0</v>
      </c>
      <c r="L29" s="69">
        <f t="shared" si="2"/>
        <v>295</v>
      </c>
      <c r="M29" s="81">
        <f t="shared" si="3"/>
        <v>0</v>
      </c>
    </row>
    <row r="30" spans="1:13" x14ac:dyDescent="0.2">
      <c r="A30" s="133" t="str">
        <f>'Net Gen'!B30</f>
        <v>89040101-Big Sandy 1</v>
      </c>
      <c r="B30" s="214">
        <f>'Net Gen'!C30</f>
        <v>44318.125</v>
      </c>
      <c r="C30" s="215" t="str">
        <f>'Net Gen'!P30</f>
        <v>OFFLINE</v>
      </c>
      <c r="D30" s="215">
        <f>'Net Gen'!E30</f>
        <v>0</v>
      </c>
      <c r="E30" s="215">
        <f>'Net Gen'!I30</f>
        <v>0</v>
      </c>
      <c r="F30" s="215">
        <f>'Net Gen'!K30</f>
        <v>0</v>
      </c>
      <c r="G30" s="215">
        <f>'Net Gen'!N30</f>
        <v>0</v>
      </c>
      <c r="H30" s="215">
        <f>'Net Gen'!O30</f>
        <v>295</v>
      </c>
      <c r="J30" s="78">
        <f t="shared" si="1"/>
        <v>1</v>
      </c>
      <c r="K30" s="71">
        <f t="shared" si="0"/>
        <v>0</v>
      </c>
      <c r="L30" s="69">
        <f t="shared" si="2"/>
        <v>295</v>
      </c>
      <c r="M30" s="81">
        <f t="shared" si="3"/>
        <v>0</v>
      </c>
    </row>
    <row r="31" spans="1:13" x14ac:dyDescent="0.2">
      <c r="A31" s="133" t="str">
        <f>'Net Gen'!B31</f>
        <v>89040101-Big Sandy 1</v>
      </c>
      <c r="B31" s="214">
        <f>'Net Gen'!C31</f>
        <v>44318.166666666664</v>
      </c>
      <c r="C31" s="215" t="str">
        <f>'Net Gen'!P31</f>
        <v>OFFLINE</v>
      </c>
      <c r="D31" s="215">
        <f>'Net Gen'!E31</f>
        <v>0</v>
      </c>
      <c r="E31" s="215">
        <f>'Net Gen'!I31</f>
        <v>0</v>
      </c>
      <c r="F31" s="215">
        <f>'Net Gen'!K31</f>
        <v>0</v>
      </c>
      <c r="G31" s="215">
        <f>'Net Gen'!N31</f>
        <v>0</v>
      </c>
      <c r="H31" s="215">
        <f>'Net Gen'!O31</f>
        <v>295</v>
      </c>
      <c r="J31" s="78">
        <f t="shared" si="1"/>
        <v>1</v>
      </c>
      <c r="K31" s="71">
        <f t="shared" si="0"/>
        <v>0</v>
      </c>
      <c r="L31" s="69">
        <f t="shared" si="2"/>
        <v>295</v>
      </c>
      <c r="M31" s="81">
        <f t="shared" si="3"/>
        <v>0</v>
      </c>
    </row>
    <row r="32" spans="1:13" x14ac:dyDescent="0.2">
      <c r="A32" s="133" t="str">
        <f>'Net Gen'!B32</f>
        <v>89040101-Big Sandy 1</v>
      </c>
      <c r="B32" s="214">
        <f>'Net Gen'!C32</f>
        <v>44318.208333333336</v>
      </c>
      <c r="C32" s="215" t="str">
        <f>'Net Gen'!P32</f>
        <v>OFFLINE</v>
      </c>
      <c r="D32" s="215">
        <f>'Net Gen'!E32</f>
        <v>0</v>
      </c>
      <c r="E32" s="215">
        <f>'Net Gen'!I32</f>
        <v>0</v>
      </c>
      <c r="F32" s="215">
        <f>'Net Gen'!K32</f>
        <v>0</v>
      </c>
      <c r="G32" s="215">
        <f>'Net Gen'!N32</f>
        <v>0</v>
      </c>
      <c r="H32" s="215">
        <f>'Net Gen'!O32</f>
        <v>295</v>
      </c>
      <c r="J32" s="78">
        <f t="shared" si="1"/>
        <v>1</v>
      </c>
      <c r="K32" s="71">
        <f t="shared" si="0"/>
        <v>0</v>
      </c>
      <c r="L32" s="69">
        <f t="shared" si="2"/>
        <v>295</v>
      </c>
      <c r="M32" s="81">
        <f t="shared" si="3"/>
        <v>0</v>
      </c>
    </row>
    <row r="33" spans="1:13" x14ac:dyDescent="0.2">
      <c r="A33" s="133" t="str">
        <f>'Net Gen'!B33</f>
        <v>89040101-Big Sandy 1</v>
      </c>
      <c r="B33" s="214">
        <f>'Net Gen'!C33</f>
        <v>44318.25</v>
      </c>
      <c r="C33" s="215" t="str">
        <f>'Net Gen'!P33</f>
        <v>OFFLINE</v>
      </c>
      <c r="D33" s="215">
        <f>'Net Gen'!E33</f>
        <v>0</v>
      </c>
      <c r="E33" s="215">
        <f>'Net Gen'!I33</f>
        <v>0</v>
      </c>
      <c r="F33" s="215">
        <f>'Net Gen'!K33</f>
        <v>0</v>
      </c>
      <c r="G33" s="215">
        <f>'Net Gen'!N33</f>
        <v>0</v>
      </c>
      <c r="H33" s="215">
        <f>'Net Gen'!O33</f>
        <v>295</v>
      </c>
      <c r="J33" s="78">
        <f t="shared" si="1"/>
        <v>1</v>
      </c>
      <c r="K33" s="71">
        <f t="shared" si="0"/>
        <v>0</v>
      </c>
      <c r="L33" s="69">
        <f t="shared" si="2"/>
        <v>295</v>
      </c>
      <c r="M33" s="81">
        <f t="shared" si="3"/>
        <v>0</v>
      </c>
    </row>
    <row r="34" spans="1:13" x14ac:dyDescent="0.2">
      <c r="A34" s="133" t="str">
        <f>'Net Gen'!B34</f>
        <v>89040101-Big Sandy 1</v>
      </c>
      <c r="B34" s="214">
        <f>'Net Gen'!C34</f>
        <v>44318.291666666664</v>
      </c>
      <c r="C34" s="215" t="str">
        <f>'Net Gen'!P34</f>
        <v>OFFLINE</v>
      </c>
      <c r="D34" s="215">
        <f>'Net Gen'!E34</f>
        <v>0</v>
      </c>
      <c r="E34" s="215">
        <f>'Net Gen'!I34</f>
        <v>0</v>
      </c>
      <c r="F34" s="215">
        <f>'Net Gen'!K34</f>
        <v>0</v>
      </c>
      <c r="G34" s="215">
        <f>'Net Gen'!N34</f>
        <v>0</v>
      </c>
      <c r="H34" s="215">
        <f>'Net Gen'!O34</f>
        <v>295</v>
      </c>
      <c r="J34" s="78">
        <f t="shared" si="1"/>
        <v>1</v>
      </c>
      <c r="K34" s="71">
        <f t="shared" si="0"/>
        <v>0</v>
      </c>
      <c r="L34" s="69">
        <f t="shared" si="2"/>
        <v>295</v>
      </c>
      <c r="M34" s="81">
        <f t="shared" si="3"/>
        <v>0</v>
      </c>
    </row>
    <row r="35" spans="1:13" x14ac:dyDescent="0.2">
      <c r="A35" s="133" t="str">
        <f>'Net Gen'!B35</f>
        <v>89040101-Big Sandy 1</v>
      </c>
      <c r="B35" s="214">
        <f>'Net Gen'!C35</f>
        <v>44318.333333333336</v>
      </c>
      <c r="C35" s="215" t="str">
        <f>'Net Gen'!P35</f>
        <v>OFFLINE</v>
      </c>
      <c r="D35" s="215">
        <f>'Net Gen'!E35</f>
        <v>0</v>
      </c>
      <c r="E35" s="215">
        <f>'Net Gen'!I35</f>
        <v>0</v>
      </c>
      <c r="F35" s="215">
        <f>'Net Gen'!K35</f>
        <v>0</v>
      </c>
      <c r="G35" s="215">
        <f>'Net Gen'!N35</f>
        <v>0</v>
      </c>
      <c r="H35" s="215">
        <f>'Net Gen'!O35</f>
        <v>295</v>
      </c>
      <c r="J35" s="78">
        <f t="shared" si="1"/>
        <v>1</v>
      </c>
      <c r="K35" s="71">
        <f t="shared" si="0"/>
        <v>0</v>
      </c>
      <c r="L35" s="69">
        <f t="shared" si="2"/>
        <v>295</v>
      </c>
      <c r="M35" s="81">
        <f t="shared" si="3"/>
        <v>0</v>
      </c>
    </row>
    <row r="36" spans="1:13" x14ac:dyDescent="0.2">
      <c r="A36" s="133" t="str">
        <f>'Net Gen'!B36</f>
        <v>89040101-Big Sandy 1</v>
      </c>
      <c r="B36" s="214">
        <f>'Net Gen'!C36</f>
        <v>44318.375</v>
      </c>
      <c r="C36" s="215" t="str">
        <f>'Net Gen'!P36</f>
        <v>OFFLINE</v>
      </c>
      <c r="D36" s="215">
        <f>'Net Gen'!E36</f>
        <v>0</v>
      </c>
      <c r="E36" s="215">
        <f>'Net Gen'!I36</f>
        <v>0</v>
      </c>
      <c r="F36" s="215">
        <f>'Net Gen'!K36</f>
        <v>0</v>
      </c>
      <c r="G36" s="215">
        <f>'Net Gen'!N36</f>
        <v>0</v>
      </c>
      <c r="H36" s="215">
        <f>'Net Gen'!O36</f>
        <v>295</v>
      </c>
      <c r="J36" s="78">
        <f t="shared" si="1"/>
        <v>1</v>
      </c>
      <c r="K36" s="71">
        <f t="shared" si="0"/>
        <v>0</v>
      </c>
      <c r="L36" s="69">
        <f t="shared" si="2"/>
        <v>295</v>
      </c>
      <c r="M36" s="81">
        <f t="shared" si="3"/>
        <v>0</v>
      </c>
    </row>
    <row r="37" spans="1:13" x14ac:dyDescent="0.2">
      <c r="A37" s="133" t="str">
        <f>'Net Gen'!B37</f>
        <v>89040101-Big Sandy 1</v>
      </c>
      <c r="B37" s="214">
        <f>'Net Gen'!C37</f>
        <v>44318.416666666664</v>
      </c>
      <c r="C37" s="215" t="str">
        <f>'Net Gen'!P37</f>
        <v>OFFLINE</v>
      </c>
      <c r="D37" s="215">
        <f>'Net Gen'!E37</f>
        <v>0</v>
      </c>
      <c r="E37" s="215">
        <f>'Net Gen'!I37</f>
        <v>0</v>
      </c>
      <c r="F37" s="215">
        <f>'Net Gen'!K37</f>
        <v>0</v>
      </c>
      <c r="G37" s="215">
        <f>'Net Gen'!N37</f>
        <v>0</v>
      </c>
      <c r="H37" s="215">
        <f>'Net Gen'!O37</f>
        <v>295</v>
      </c>
      <c r="J37" s="78">
        <f t="shared" si="1"/>
        <v>1</v>
      </c>
      <c r="K37" s="71">
        <f t="shared" si="0"/>
        <v>0</v>
      </c>
      <c r="L37" s="69">
        <f t="shared" si="2"/>
        <v>295</v>
      </c>
      <c r="M37" s="81">
        <f t="shared" si="3"/>
        <v>0</v>
      </c>
    </row>
    <row r="38" spans="1:13" x14ac:dyDescent="0.2">
      <c r="A38" s="133" t="str">
        <f>'Net Gen'!B38</f>
        <v>89040101-Big Sandy 1</v>
      </c>
      <c r="B38" s="214">
        <f>'Net Gen'!C38</f>
        <v>44318.458333333336</v>
      </c>
      <c r="C38" s="215" t="str">
        <f>'Net Gen'!P38</f>
        <v>OFFLINE</v>
      </c>
      <c r="D38" s="215">
        <f>'Net Gen'!E38</f>
        <v>0</v>
      </c>
      <c r="E38" s="215">
        <f>'Net Gen'!I38</f>
        <v>0</v>
      </c>
      <c r="F38" s="215">
        <f>'Net Gen'!K38</f>
        <v>0</v>
      </c>
      <c r="G38" s="215">
        <f>'Net Gen'!N38</f>
        <v>0</v>
      </c>
      <c r="H38" s="215">
        <f>'Net Gen'!O38</f>
        <v>295</v>
      </c>
      <c r="J38" s="78">
        <f t="shared" si="1"/>
        <v>1</v>
      </c>
      <c r="K38" s="71">
        <f t="shared" si="0"/>
        <v>0</v>
      </c>
      <c r="L38" s="69">
        <f t="shared" si="2"/>
        <v>295</v>
      </c>
      <c r="M38" s="81">
        <f t="shared" si="3"/>
        <v>0</v>
      </c>
    </row>
    <row r="39" spans="1:13" x14ac:dyDescent="0.2">
      <c r="A39" s="133" t="str">
        <f>'Net Gen'!B39</f>
        <v>89040101-Big Sandy 1</v>
      </c>
      <c r="B39" s="214">
        <f>'Net Gen'!C39</f>
        <v>44318.5</v>
      </c>
      <c r="C39" s="215" t="str">
        <f>'Net Gen'!P39</f>
        <v>OFFLINE</v>
      </c>
      <c r="D39" s="215">
        <f>'Net Gen'!E39</f>
        <v>0</v>
      </c>
      <c r="E39" s="215">
        <f>'Net Gen'!I39</f>
        <v>0</v>
      </c>
      <c r="F39" s="215">
        <f>'Net Gen'!K39</f>
        <v>0</v>
      </c>
      <c r="G39" s="215">
        <f>'Net Gen'!N39</f>
        <v>0</v>
      </c>
      <c r="H39" s="215">
        <f>'Net Gen'!O39</f>
        <v>295</v>
      </c>
      <c r="J39" s="78">
        <f t="shared" si="1"/>
        <v>1</v>
      </c>
      <c r="K39" s="71">
        <f t="shared" si="0"/>
        <v>0</v>
      </c>
      <c r="L39" s="69">
        <f t="shared" si="2"/>
        <v>295</v>
      </c>
      <c r="M39" s="81">
        <f t="shared" si="3"/>
        <v>0</v>
      </c>
    </row>
    <row r="40" spans="1:13" x14ac:dyDescent="0.2">
      <c r="A40" s="133" t="str">
        <f>'Net Gen'!B40</f>
        <v>89040101-Big Sandy 1</v>
      </c>
      <c r="B40" s="214">
        <f>'Net Gen'!C40</f>
        <v>44318.541666666664</v>
      </c>
      <c r="C40" s="215" t="str">
        <f>'Net Gen'!P40</f>
        <v>OFFLINE</v>
      </c>
      <c r="D40" s="215">
        <f>'Net Gen'!E40</f>
        <v>0</v>
      </c>
      <c r="E40" s="215">
        <f>'Net Gen'!I40</f>
        <v>0</v>
      </c>
      <c r="F40" s="215">
        <f>'Net Gen'!K40</f>
        <v>0</v>
      </c>
      <c r="G40" s="215">
        <f>'Net Gen'!N40</f>
        <v>0</v>
      </c>
      <c r="H40" s="215">
        <f>'Net Gen'!O40</f>
        <v>295</v>
      </c>
      <c r="J40" s="78">
        <f t="shared" si="1"/>
        <v>1</v>
      </c>
      <c r="K40" s="71">
        <f t="shared" si="0"/>
        <v>0</v>
      </c>
      <c r="L40" s="69">
        <f t="shared" si="2"/>
        <v>295</v>
      </c>
      <c r="M40" s="81">
        <f t="shared" si="3"/>
        <v>0</v>
      </c>
    </row>
    <row r="41" spans="1:13" x14ac:dyDescent="0.2">
      <c r="A41" s="133" t="str">
        <f>'Net Gen'!B41</f>
        <v>89040101-Big Sandy 1</v>
      </c>
      <c r="B41" s="214">
        <f>'Net Gen'!C41</f>
        <v>44318.583333333336</v>
      </c>
      <c r="C41" s="215" t="str">
        <f>'Net Gen'!P41</f>
        <v>OFFLINE</v>
      </c>
      <c r="D41" s="215">
        <f>'Net Gen'!E41</f>
        <v>0</v>
      </c>
      <c r="E41" s="215">
        <f>'Net Gen'!I41</f>
        <v>0</v>
      </c>
      <c r="F41" s="215">
        <f>'Net Gen'!K41</f>
        <v>0</v>
      </c>
      <c r="G41" s="215">
        <f>'Net Gen'!N41</f>
        <v>0</v>
      </c>
      <c r="H41" s="215">
        <f>'Net Gen'!O41</f>
        <v>295</v>
      </c>
      <c r="J41" s="78">
        <f t="shared" si="1"/>
        <v>1</v>
      </c>
      <c r="K41" s="71">
        <f t="shared" si="0"/>
        <v>0</v>
      </c>
      <c r="L41" s="69">
        <f t="shared" si="2"/>
        <v>295</v>
      </c>
      <c r="M41" s="81">
        <f t="shared" si="3"/>
        <v>0</v>
      </c>
    </row>
    <row r="42" spans="1:13" x14ac:dyDescent="0.2">
      <c r="A42" s="133" t="str">
        <f>'Net Gen'!B42</f>
        <v>89040101-Big Sandy 1</v>
      </c>
      <c r="B42" s="214">
        <f>'Net Gen'!C42</f>
        <v>44318.625</v>
      </c>
      <c r="C42" s="215" t="str">
        <f>'Net Gen'!P42</f>
        <v>OFFLINE</v>
      </c>
      <c r="D42" s="215">
        <f>'Net Gen'!E42</f>
        <v>0</v>
      </c>
      <c r="E42" s="215">
        <f>'Net Gen'!I42</f>
        <v>0</v>
      </c>
      <c r="F42" s="215">
        <f>'Net Gen'!K42</f>
        <v>0</v>
      </c>
      <c r="G42" s="215">
        <f>'Net Gen'!N42</f>
        <v>0</v>
      </c>
      <c r="H42" s="215">
        <f>'Net Gen'!O42</f>
        <v>295</v>
      </c>
      <c r="J42" s="78">
        <f t="shared" si="1"/>
        <v>1</v>
      </c>
      <c r="K42" s="71">
        <f t="shared" si="0"/>
        <v>0</v>
      </c>
      <c r="L42" s="69">
        <f t="shared" si="2"/>
        <v>295</v>
      </c>
      <c r="M42" s="81">
        <f t="shared" si="3"/>
        <v>0</v>
      </c>
    </row>
    <row r="43" spans="1:13" x14ac:dyDescent="0.2">
      <c r="A43" s="133" t="str">
        <f>'Net Gen'!B43</f>
        <v>89040101-Big Sandy 1</v>
      </c>
      <c r="B43" s="214">
        <f>'Net Gen'!C43</f>
        <v>44318.666666666664</v>
      </c>
      <c r="C43" s="215" t="str">
        <f>'Net Gen'!P43</f>
        <v>OFFLINE</v>
      </c>
      <c r="D43" s="215">
        <f>'Net Gen'!E43</f>
        <v>0</v>
      </c>
      <c r="E43" s="215">
        <f>'Net Gen'!I43</f>
        <v>0</v>
      </c>
      <c r="F43" s="215">
        <f>'Net Gen'!K43</f>
        <v>0</v>
      </c>
      <c r="G43" s="215">
        <f>'Net Gen'!N43</f>
        <v>0</v>
      </c>
      <c r="H43" s="215">
        <f>'Net Gen'!O43</f>
        <v>295</v>
      </c>
      <c r="J43" s="78">
        <f t="shared" si="1"/>
        <v>1</v>
      </c>
      <c r="K43" s="71">
        <f t="shared" si="0"/>
        <v>0</v>
      </c>
      <c r="L43" s="69">
        <f t="shared" si="2"/>
        <v>295</v>
      </c>
      <c r="M43" s="81">
        <f t="shared" si="3"/>
        <v>0</v>
      </c>
    </row>
    <row r="44" spans="1:13" x14ac:dyDescent="0.2">
      <c r="A44" s="133" t="str">
        <f>'Net Gen'!B44</f>
        <v>89040101-Big Sandy 1</v>
      </c>
      <c r="B44" s="214">
        <f>'Net Gen'!C44</f>
        <v>44318.708333333336</v>
      </c>
      <c r="C44" s="215" t="str">
        <f>'Net Gen'!P44</f>
        <v>OFFLINE</v>
      </c>
      <c r="D44" s="215">
        <f>'Net Gen'!E44</f>
        <v>0</v>
      </c>
      <c r="E44" s="215">
        <f>'Net Gen'!I44</f>
        <v>0</v>
      </c>
      <c r="F44" s="215">
        <f>'Net Gen'!K44</f>
        <v>0</v>
      </c>
      <c r="G44" s="215">
        <f>'Net Gen'!N44</f>
        <v>0</v>
      </c>
      <c r="H44" s="215">
        <f>'Net Gen'!O44</f>
        <v>295</v>
      </c>
      <c r="J44" s="78">
        <f t="shared" si="1"/>
        <v>1</v>
      </c>
      <c r="K44" s="71">
        <f t="shared" si="0"/>
        <v>0</v>
      </c>
      <c r="L44" s="69">
        <f t="shared" si="2"/>
        <v>295</v>
      </c>
      <c r="M44" s="81">
        <f t="shared" si="3"/>
        <v>0</v>
      </c>
    </row>
    <row r="45" spans="1:13" x14ac:dyDescent="0.2">
      <c r="A45" s="133" t="str">
        <f>'Net Gen'!B45</f>
        <v>89040101-Big Sandy 1</v>
      </c>
      <c r="B45" s="214">
        <f>'Net Gen'!C45</f>
        <v>44318.75</v>
      </c>
      <c r="C45" s="215" t="str">
        <f>'Net Gen'!P45</f>
        <v>OFFLINE</v>
      </c>
      <c r="D45" s="215">
        <f>'Net Gen'!E45</f>
        <v>0</v>
      </c>
      <c r="E45" s="215">
        <f>'Net Gen'!I45</f>
        <v>0</v>
      </c>
      <c r="F45" s="215">
        <f>'Net Gen'!K45</f>
        <v>0</v>
      </c>
      <c r="G45" s="215">
        <f>'Net Gen'!N45</f>
        <v>0</v>
      </c>
      <c r="H45" s="215">
        <f>'Net Gen'!O45</f>
        <v>295</v>
      </c>
      <c r="J45" s="78">
        <f t="shared" si="1"/>
        <v>1</v>
      </c>
      <c r="K45" s="71">
        <f t="shared" si="0"/>
        <v>0</v>
      </c>
      <c r="L45" s="69">
        <f t="shared" si="2"/>
        <v>295</v>
      </c>
      <c r="M45" s="81">
        <f t="shared" si="3"/>
        <v>0</v>
      </c>
    </row>
    <row r="46" spans="1:13" x14ac:dyDescent="0.2">
      <c r="A46" s="133" t="str">
        <f>'Net Gen'!B46</f>
        <v>89040101-Big Sandy 1</v>
      </c>
      <c r="B46" s="214">
        <f>'Net Gen'!C46</f>
        <v>44318.791666666664</v>
      </c>
      <c r="C46" s="215" t="str">
        <f>'Net Gen'!P46</f>
        <v>OFFLINE</v>
      </c>
      <c r="D46" s="215">
        <f>'Net Gen'!E46</f>
        <v>0</v>
      </c>
      <c r="E46" s="215">
        <f>'Net Gen'!I46</f>
        <v>0</v>
      </c>
      <c r="F46" s="215">
        <f>'Net Gen'!K46</f>
        <v>0</v>
      </c>
      <c r="G46" s="215">
        <f>'Net Gen'!N46</f>
        <v>0</v>
      </c>
      <c r="H46" s="215">
        <f>'Net Gen'!O46</f>
        <v>295</v>
      </c>
      <c r="J46" s="78">
        <f t="shared" si="1"/>
        <v>1</v>
      </c>
      <c r="K46" s="71">
        <f t="shared" si="0"/>
        <v>0</v>
      </c>
      <c r="L46" s="69">
        <f t="shared" si="2"/>
        <v>295</v>
      </c>
      <c r="M46" s="81">
        <f t="shared" si="3"/>
        <v>0</v>
      </c>
    </row>
    <row r="47" spans="1:13" x14ac:dyDescent="0.2">
      <c r="A47" s="133" t="str">
        <f>'Net Gen'!B47</f>
        <v>89040101-Big Sandy 1</v>
      </c>
      <c r="B47" s="214">
        <f>'Net Gen'!C47</f>
        <v>44318.833333333336</v>
      </c>
      <c r="C47" s="215" t="str">
        <f>'Net Gen'!P47</f>
        <v>OFFLINE</v>
      </c>
      <c r="D47" s="215">
        <f>'Net Gen'!E47</f>
        <v>0</v>
      </c>
      <c r="E47" s="215">
        <f>'Net Gen'!I47</f>
        <v>0</v>
      </c>
      <c r="F47" s="215">
        <f>'Net Gen'!K47</f>
        <v>0</v>
      </c>
      <c r="G47" s="215">
        <f>'Net Gen'!N47</f>
        <v>0</v>
      </c>
      <c r="H47" s="215">
        <f>'Net Gen'!O47</f>
        <v>295</v>
      </c>
      <c r="J47" s="78">
        <f t="shared" si="1"/>
        <v>1</v>
      </c>
      <c r="K47" s="71">
        <f t="shared" si="0"/>
        <v>0</v>
      </c>
      <c r="L47" s="69">
        <f t="shared" si="2"/>
        <v>295</v>
      </c>
      <c r="M47" s="81">
        <f t="shared" si="3"/>
        <v>0</v>
      </c>
    </row>
    <row r="48" spans="1:13" x14ac:dyDescent="0.2">
      <c r="A48" s="133" t="str">
        <f>'Net Gen'!B48</f>
        <v>89040101-Big Sandy 1</v>
      </c>
      <c r="B48" s="214">
        <f>'Net Gen'!C48</f>
        <v>44318.875</v>
      </c>
      <c r="C48" s="215" t="str">
        <f>'Net Gen'!P48</f>
        <v>OFFLINE</v>
      </c>
      <c r="D48" s="215">
        <f>'Net Gen'!E48</f>
        <v>0</v>
      </c>
      <c r="E48" s="215">
        <f>'Net Gen'!I48</f>
        <v>0</v>
      </c>
      <c r="F48" s="215">
        <f>'Net Gen'!K48</f>
        <v>0</v>
      </c>
      <c r="G48" s="215">
        <f>'Net Gen'!N48</f>
        <v>0</v>
      </c>
      <c r="H48" s="215">
        <f>'Net Gen'!O48</f>
        <v>295</v>
      </c>
      <c r="J48" s="78">
        <f t="shared" si="1"/>
        <v>1</v>
      </c>
      <c r="K48" s="71">
        <f t="shared" si="0"/>
        <v>0</v>
      </c>
      <c r="L48" s="69">
        <f t="shared" si="2"/>
        <v>295</v>
      </c>
      <c r="M48" s="81">
        <f t="shared" si="3"/>
        <v>0</v>
      </c>
    </row>
    <row r="49" spans="1:13" x14ac:dyDescent="0.2">
      <c r="A49" s="133" t="str">
        <f>'Net Gen'!B49</f>
        <v>89040101-Big Sandy 1</v>
      </c>
      <c r="B49" s="214">
        <f>'Net Gen'!C49</f>
        <v>44318.916666666664</v>
      </c>
      <c r="C49" s="215" t="str">
        <f>'Net Gen'!P49</f>
        <v>OFFLINE</v>
      </c>
      <c r="D49" s="215">
        <f>'Net Gen'!E49</f>
        <v>0</v>
      </c>
      <c r="E49" s="215">
        <f>'Net Gen'!I49</f>
        <v>0</v>
      </c>
      <c r="F49" s="215">
        <f>'Net Gen'!K49</f>
        <v>0</v>
      </c>
      <c r="G49" s="215">
        <f>'Net Gen'!N49</f>
        <v>0</v>
      </c>
      <c r="H49" s="215">
        <f>'Net Gen'!O49</f>
        <v>295</v>
      </c>
      <c r="J49" s="78">
        <f t="shared" si="1"/>
        <v>1</v>
      </c>
      <c r="K49" s="71">
        <f t="shared" si="0"/>
        <v>0</v>
      </c>
      <c r="L49" s="69">
        <f t="shared" si="2"/>
        <v>295</v>
      </c>
      <c r="M49" s="81">
        <f t="shared" si="3"/>
        <v>0</v>
      </c>
    </row>
    <row r="50" spans="1:13" x14ac:dyDescent="0.2">
      <c r="A50" s="133" t="str">
        <f>'Net Gen'!B50</f>
        <v>89040101-Big Sandy 1</v>
      </c>
      <c r="B50" s="214">
        <f>'Net Gen'!C50</f>
        <v>44318.958333333336</v>
      </c>
      <c r="C50" s="215" t="str">
        <f>'Net Gen'!P50</f>
        <v>OFFLINE</v>
      </c>
      <c r="D50" s="215">
        <f>'Net Gen'!E50</f>
        <v>0</v>
      </c>
      <c r="E50" s="215">
        <f>'Net Gen'!I50</f>
        <v>0</v>
      </c>
      <c r="F50" s="215">
        <f>'Net Gen'!K50</f>
        <v>0</v>
      </c>
      <c r="G50" s="215">
        <f>'Net Gen'!N50</f>
        <v>0</v>
      </c>
      <c r="H50" s="215">
        <f>'Net Gen'!O50</f>
        <v>295</v>
      </c>
      <c r="J50" s="78">
        <f t="shared" si="1"/>
        <v>1</v>
      </c>
      <c r="K50" s="71">
        <f t="shared" si="0"/>
        <v>0</v>
      </c>
      <c r="L50" s="69">
        <f t="shared" si="2"/>
        <v>295</v>
      </c>
      <c r="M50" s="81">
        <f t="shared" si="3"/>
        <v>0</v>
      </c>
    </row>
    <row r="51" spans="1:13" x14ac:dyDescent="0.2">
      <c r="A51" s="133" t="str">
        <f>'Net Gen'!B51</f>
        <v>89040101-Big Sandy 1</v>
      </c>
      <c r="B51" s="214">
        <f>'Net Gen'!C51</f>
        <v>44319</v>
      </c>
      <c r="C51" s="215" t="str">
        <f>'Net Gen'!P51</f>
        <v>OFFLINE</v>
      </c>
      <c r="D51" s="215">
        <f>'Net Gen'!E51</f>
        <v>0</v>
      </c>
      <c r="E51" s="215">
        <f>'Net Gen'!I51</f>
        <v>0</v>
      </c>
      <c r="F51" s="215">
        <f>'Net Gen'!K51</f>
        <v>0</v>
      </c>
      <c r="G51" s="215">
        <f>'Net Gen'!N51</f>
        <v>0</v>
      </c>
      <c r="H51" s="215">
        <f>'Net Gen'!O51</f>
        <v>295</v>
      </c>
      <c r="J51" s="78">
        <f t="shared" si="1"/>
        <v>1</v>
      </c>
      <c r="K51" s="71">
        <f t="shared" si="0"/>
        <v>0</v>
      </c>
      <c r="L51" s="69">
        <f t="shared" si="2"/>
        <v>295</v>
      </c>
      <c r="M51" s="81">
        <f t="shared" si="3"/>
        <v>0</v>
      </c>
    </row>
    <row r="52" spans="1:13" x14ac:dyDescent="0.2">
      <c r="A52" s="133" t="str">
        <f>'Net Gen'!B52</f>
        <v>89040101-Big Sandy 1</v>
      </c>
      <c r="B52" s="214">
        <f>'Net Gen'!C52</f>
        <v>44319.041666666664</v>
      </c>
      <c r="C52" s="215" t="str">
        <f>'Net Gen'!P52</f>
        <v>OFFLINE</v>
      </c>
      <c r="D52" s="215">
        <f>'Net Gen'!E52</f>
        <v>0</v>
      </c>
      <c r="E52" s="215">
        <f>'Net Gen'!I52</f>
        <v>0</v>
      </c>
      <c r="F52" s="215">
        <f>'Net Gen'!K52</f>
        <v>0</v>
      </c>
      <c r="G52" s="215">
        <f>'Net Gen'!N52</f>
        <v>0</v>
      </c>
      <c r="H52" s="215">
        <f>'Net Gen'!O52</f>
        <v>295</v>
      </c>
      <c r="J52" s="78">
        <f t="shared" si="1"/>
        <v>1</v>
      </c>
      <c r="K52" s="71">
        <f t="shared" si="0"/>
        <v>0</v>
      </c>
      <c r="L52" s="69">
        <f t="shared" si="2"/>
        <v>295</v>
      </c>
      <c r="M52" s="81">
        <f t="shared" si="3"/>
        <v>0</v>
      </c>
    </row>
    <row r="53" spans="1:13" x14ac:dyDescent="0.2">
      <c r="A53" s="133" t="str">
        <f>'Net Gen'!B53</f>
        <v>89040101-Big Sandy 1</v>
      </c>
      <c r="B53" s="214">
        <f>'Net Gen'!C53</f>
        <v>44319.083333333336</v>
      </c>
      <c r="C53" s="215" t="str">
        <f>'Net Gen'!P53</f>
        <v>OFFLINE</v>
      </c>
      <c r="D53" s="215">
        <f>'Net Gen'!E53</f>
        <v>0</v>
      </c>
      <c r="E53" s="215">
        <f>'Net Gen'!I53</f>
        <v>0</v>
      </c>
      <c r="F53" s="215">
        <f>'Net Gen'!K53</f>
        <v>0</v>
      </c>
      <c r="G53" s="215">
        <f>'Net Gen'!N53</f>
        <v>0</v>
      </c>
      <c r="H53" s="215">
        <f>'Net Gen'!O53</f>
        <v>295</v>
      </c>
      <c r="J53" s="78">
        <f t="shared" si="1"/>
        <v>1</v>
      </c>
      <c r="K53" s="71">
        <f t="shared" si="0"/>
        <v>0</v>
      </c>
      <c r="L53" s="69">
        <f t="shared" si="2"/>
        <v>295</v>
      </c>
      <c r="M53" s="81">
        <f t="shared" si="3"/>
        <v>0</v>
      </c>
    </row>
    <row r="54" spans="1:13" x14ac:dyDescent="0.2">
      <c r="A54" s="133" t="str">
        <f>'Net Gen'!B54</f>
        <v>89040101-Big Sandy 1</v>
      </c>
      <c r="B54" s="214">
        <f>'Net Gen'!C54</f>
        <v>44319.125</v>
      </c>
      <c r="C54" s="215" t="str">
        <f>'Net Gen'!P54</f>
        <v>OFFLINE</v>
      </c>
      <c r="D54" s="215">
        <f>'Net Gen'!E54</f>
        <v>0</v>
      </c>
      <c r="E54" s="215">
        <f>'Net Gen'!I54</f>
        <v>0</v>
      </c>
      <c r="F54" s="215">
        <f>'Net Gen'!K54</f>
        <v>0</v>
      </c>
      <c r="G54" s="215">
        <f>'Net Gen'!N54</f>
        <v>0</v>
      </c>
      <c r="H54" s="215">
        <f>'Net Gen'!O54</f>
        <v>295</v>
      </c>
      <c r="J54" s="78">
        <f t="shared" si="1"/>
        <v>1</v>
      </c>
      <c r="K54" s="71">
        <f t="shared" si="0"/>
        <v>0</v>
      </c>
      <c r="L54" s="69">
        <f t="shared" si="2"/>
        <v>295</v>
      </c>
      <c r="M54" s="81">
        <f t="shared" si="3"/>
        <v>0</v>
      </c>
    </row>
    <row r="55" spans="1:13" x14ac:dyDescent="0.2">
      <c r="A55" s="133" t="str">
        <f>'Net Gen'!B55</f>
        <v>89040101-Big Sandy 1</v>
      </c>
      <c r="B55" s="214">
        <f>'Net Gen'!C55</f>
        <v>44319.166666666664</v>
      </c>
      <c r="C55" s="215" t="str">
        <f>'Net Gen'!P55</f>
        <v>OFFLINE</v>
      </c>
      <c r="D55" s="215">
        <f>'Net Gen'!E55</f>
        <v>0</v>
      </c>
      <c r="E55" s="215">
        <f>'Net Gen'!I55</f>
        <v>0</v>
      </c>
      <c r="F55" s="215">
        <f>'Net Gen'!K55</f>
        <v>0</v>
      </c>
      <c r="G55" s="215">
        <f>'Net Gen'!N55</f>
        <v>0</v>
      </c>
      <c r="H55" s="215">
        <f>'Net Gen'!O55</f>
        <v>295</v>
      </c>
      <c r="J55" s="78">
        <f t="shared" si="1"/>
        <v>1</v>
      </c>
      <c r="K55" s="71">
        <f t="shared" si="0"/>
        <v>0</v>
      </c>
      <c r="L55" s="69">
        <f t="shared" si="2"/>
        <v>295</v>
      </c>
      <c r="M55" s="81">
        <f t="shared" si="3"/>
        <v>0</v>
      </c>
    </row>
    <row r="56" spans="1:13" x14ac:dyDescent="0.2">
      <c r="A56" s="133" t="str">
        <f>'Net Gen'!B56</f>
        <v>89040101-Big Sandy 1</v>
      </c>
      <c r="B56" s="214">
        <f>'Net Gen'!C56</f>
        <v>44319.208333333336</v>
      </c>
      <c r="C56" s="215" t="str">
        <f>'Net Gen'!P56</f>
        <v>OFFLINE</v>
      </c>
      <c r="D56" s="215">
        <f>'Net Gen'!E56</f>
        <v>0</v>
      </c>
      <c r="E56" s="215">
        <f>'Net Gen'!I56</f>
        <v>0</v>
      </c>
      <c r="F56" s="215">
        <f>'Net Gen'!K56</f>
        <v>0</v>
      </c>
      <c r="G56" s="215">
        <f>'Net Gen'!N56</f>
        <v>0</v>
      </c>
      <c r="H56" s="215">
        <f>'Net Gen'!O56</f>
        <v>295</v>
      </c>
      <c r="J56" s="78">
        <f t="shared" si="1"/>
        <v>1</v>
      </c>
      <c r="K56" s="71">
        <f t="shared" si="0"/>
        <v>0</v>
      </c>
      <c r="L56" s="69">
        <f t="shared" si="2"/>
        <v>295</v>
      </c>
      <c r="M56" s="81">
        <f t="shared" si="3"/>
        <v>0</v>
      </c>
    </row>
    <row r="57" spans="1:13" x14ac:dyDescent="0.2">
      <c r="A57" s="133" t="str">
        <f>'Net Gen'!B57</f>
        <v>89040101-Big Sandy 1</v>
      </c>
      <c r="B57" s="214">
        <f>'Net Gen'!C57</f>
        <v>44319.25</v>
      </c>
      <c r="C57" s="215" t="str">
        <f>'Net Gen'!P57</f>
        <v>OFFLINE</v>
      </c>
      <c r="D57" s="215">
        <f>'Net Gen'!E57</f>
        <v>0</v>
      </c>
      <c r="E57" s="215">
        <f>'Net Gen'!I57</f>
        <v>0</v>
      </c>
      <c r="F57" s="215">
        <f>'Net Gen'!K57</f>
        <v>0</v>
      </c>
      <c r="G57" s="215">
        <f>'Net Gen'!N57</f>
        <v>0</v>
      </c>
      <c r="H57" s="215">
        <f>'Net Gen'!O57</f>
        <v>295</v>
      </c>
      <c r="J57" s="78">
        <f t="shared" si="1"/>
        <v>1</v>
      </c>
      <c r="K57" s="71">
        <f t="shared" si="0"/>
        <v>0</v>
      </c>
      <c r="L57" s="69">
        <f t="shared" si="2"/>
        <v>295</v>
      </c>
      <c r="M57" s="81">
        <f t="shared" si="3"/>
        <v>0</v>
      </c>
    </row>
    <row r="58" spans="1:13" x14ac:dyDescent="0.2">
      <c r="A58" s="133" t="str">
        <f>'Net Gen'!B58</f>
        <v>89040101-Big Sandy 1</v>
      </c>
      <c r="B58" s="214">
        <f>'Net Gen'!C58</f>
        <v>44319.291666666664</v>
      </c>
      <c r="C58" s="215" t="str">
        <f>'Net Gen'!P58</f>
        <v>OFFLINE</v>
      </c>
      <c r="D58" s="215">
        <f>'Net Gen'!E58</f>
        <v>0</v>
      </c>
      <c r="E58" s="215">
        <f>'Net Gen'!I58</f>
        <v>0</v>
      </c>
      <c r="F58" s="215">
        <f>'Net Gen'!K58</f>
        <v>0</v>
      </c>
      <c r="G58" s="215">
        <f>'Net Gen'!N58</f>
        <v>0</v>
      </c>
      <c r="H58" s="215">
        <f>'Net Gen'!O58</f>
        <v>295</v>
      </c>
      <c r="J58" s="78">
        <f t="shared" si="1"/>
        <v>1</v>
      </c>
      <c r="K58" s="71">
        <f t="shared" si="0"/>
        <v>0</v>
      </c>
      <c r="L58" s="69">
        <f t="shared" si="2"/>
        <v>295</v>
      </c>
      <c r="M58" s="81">
        <f t="shared" si="3"/>
        <v>0</v>
      </c>
    </row>
    <row r="59" spans="1:13" x14ac:dyDescent="0.2">
      <c r="A59" s="133" t="str">
        <f>'Net Gen'!B59</f>
        <v>89040101-Big Sandy 1</v>
      </c>
      <c r="B59" s="214">
        <f>'Net Gen'!C59</f>
        <v>44319.333333333336</v>
      </c>
      <c r="C59" s="215" t="str">
        <f>'Net Gen'!P59</f>
        <v>OFFLINE</v>
      </c>
      <c r="D59" s="215">
        <f>'Net Gen'!E59</f>
        <v>0</v>
      </c>
      <c r="E59" s="215">
        <f>'Net Gen'!I59</f>
        <v>0</v>
      </c>
      <c r="F59" s="215">
        <f>'Net Gen'!K59</f>
        <v>0</v>
      </c>
      <c r="G59" s="215">
        <f>'Net Gen'!N59</f>
        <v>0</v>
      </c>
      <c r="H59" s="215">
        <f>'Net Gen'!O59</f>
        <v>295</v>
      </c>
      <c r="J59" s="78">
        <f t="shared" si="1"/>
        <v>1</v>
      </c>
      <c r="K59" s="71">
        <f t="shared" si="0"/>
        <v>0</v>
      </c>
      <c r="L59" s="69">
        <f t="shared" si="2"/>
        <v>295</v>
      </c>
      <c r="M59" s="81">
        <f t="shared" si="3"/>
        <v>0</v>
      </c>
    </row>
    <row r="60" spans="1:13" x14ac:dyDescent="0.2">
      <c r="A60" s="133" t="str">
        <f>'Net Gen'!B60</f>
        <v>89040101-Big Sandy 1</v>
      </c>
      <c r="B60" s="214">
        <f>'Net Gen'!C60</f>
        <v>44319.375</v>
      </c>
      <c r="C60" s="215" t="str">
        <f>'Net Gen'!P60</f>
        <v>OFFLINE</v>
      </c>
      <c r="D60" s="215">
        <f>'Net Gen'!E60</f>
        <v>0</v>
      </c>
      <c r="E60" s="215">
        <f>'Net Gen'!I60</f>
        <v>0</v>
      </c>
      <c r="F60" s="215">
        <f>'Net Gen'!K60</f>
        <v>0</v>
      </c>
      <c r="G60" s="215">
        <f>'Net Gen'!N60</f>
        <v>0</v>
      </c>
      <c r="H60" s="215">
        <f>'Net Gen'!O60</f>
        <v>295</v>
      </c>
      <c r="J60" s="78">
        <f t="shared" si="1"/>
        <v>1</v>
      </c>
      <c r="K60" s="71">
        <f t="shared" si="0"/>
        <v>0</v>
      </c>
      <c r="L60" s="69">
        <f t="shared" si="2"/>
        <v>295</v>
      </c>
      <c r="M60" s="81">
        <f t="shared" si="3"/>
        <v>0</v>
      </c>
    </row>
    <row r="61" spans="1:13" x14ac:dyDescent="0.2">
      <c r="A61" s="133" t="str">
        <f>'Net Gen'!B61</f>
        <v>89040101-Big Sandy 1</v>
      </c>
      <c r="B61" s="214">
        <f>'Net Gen'!C61</f>
        <v>44319.416666666664</v>
      </c>
      <c r="C61" s="215" t="str">
        <f>'Net Gen'!P61</f>
        <v>OFFLINE</v>
      </c>
      <c r="D61" s="215">
        <f>'Net Gen'!E61</f>
        <v>0</v>
      </c>
      <c r="E61" s="215">
        <f>'Net Gen'!I61</f>
        <v>0</v>
      </c>
      <c r="F61" s="215">
        <f>'Net Gen'!K61</f>
        <v>0</v>
      </c>
      <c r="G61" s="215">
        <f>'Net Gen'!N61</f>
        <v>0</v>
      </c>
      <c r="H61" s="215">
        <f>'Net Gen'!O61</f>
        <v>295</v>
      </c>
      <c r="J61" s="78">
        <f t="shared" si="1"/>
        <v>1</v>
      </c>
      <c r="K61" s="71">
        <f t="shared" si="0"/>
        <v>0</v>
      </c>
      <c r="L61" s="69">
        <f t="shared" si="2"/>
        <v>295</v>
      </c>
      <c r="M61" s="81">
        <f t="shared" si="3"/>
        <v>0</v>
      </c>
    </row>
    <row r="62" spans="1:13" x14ac:dyDescent="0.2">
      <c r="A62" s="133" t="str">
        <f>'Net Gen'!B62</f>
        <v>89040101-Big Sandy 1</v>
      </c>
      <c r="B62" s="214">
        <f>'Net Gen'!C62</f>
        <v>44319.458333333336</v>
      </c>
      <c r="C62" s="215" t="str">
        <f>'Net Gen'!P62</f>
        <v>OFFLINE</v>
      </c>
      <c r="D62" s="215">
        <f>'Net Gen'!E62</f>
        <v>0</v>
      </c>
      <c r="E62" s="215">
        <f>'Net Gen'!I62</f>
        <v>0</v>
      </c>
      <c r="F62" s="215">
        <f>'Net Gen'!K62</f>
        <v>0</v>
      </c>
      <c r="G62" s="215">
        <f>'Net Gen'!N62</f>
        <v>0</v>
      </c>
      <c r="H62" s="215">
        <f>'Net Gen'!O62</f>
        <v>295</v>
      </c>
      <c r="J62" s="78">
        <f t="shared" si="1"/>
        <v>1</v>
      </c>
      <c r="K62" s="71">
        <f t="shared" si="0"/>
        <v>0</v>
      </c>
      <c r="L62" s="69">
        <f t="shared" si="2"/>
        <v>295</v>
      </c>
      <c r="M62" s="81">
        <f t="shared" si="3"/>
        <v>0</v>
      </c>
    </row>
    <row r="63" spans="1:13" x14ac:dyDescent="0.2">
      <c r="A63" s="133" t="str">
        <f>'Net Gen'!B63</f>
        <v>89040101-Big Sandy 1</v>
      </c>
      <c r="B63" s="214">
        <f>'Net Gen'!C63</f>
        <v>44319.5</v>
      </c>
      <c r="C63" s="215" t="str">
        <f>'Net Gen'!P63</f>
        <v>OFFLINE</v>
      </c>
      <c r="D63" s="215">
        <f>'Net Gen'!E63</f>
        <v>0</v>
      </c>
      <c r="E63" s="215">
        <f>'Net Gen'!I63</f>
        <v>0</v>
      </c>
      <c r="F63" s="215">
        <f>'Net Gen'!K63</f>
        <v>0</v>
      </c>
      <c r="G63" s="215">
        <f>'Net Gen'!N63</f>
        <v>0</v>
      </c>
      <c r="H63" s="215">
        <f>'Net Gen'!O63</f>
        <v>295</v>
      </c>
      <c r="J63" s="78">
        <f t="shared" si="1"/>
        <v>1</v>
      </c>
      <c r="K63" s="71">
        <f t="shared" si="0"/>
        <v>0</v>
      </c>
      <c r="L63" s="69">
        <f t="shared" si="2"/>
        <v>295</v>
      </c>
      <c r="M63" s="81">
        <f t="shared" si="3"/>
        <v>0</v>
      </c>
    </row>
    <row r="64" spans="1:13" x14ac:dyDescent="0.2">
      <c r="A64" s="133" t="str">
        <f>'Net Gen'!B64</f>
        <v>89040101-Big Sandy 1</v>
      </c>
      <c r="B64" s="214">
        <f>'Net Gen'!C64</f>
        <v>44319.541666666664</v>
      </c>
      <c r="C64" s="215" t="str">
        <f>'Net Gen'!P64</f>
        <v>OFFLINE</v>
      </c>
      <c r="D64" s="215">
        <f>'Net Gen'!E64</f>
        <v>0</v>
      </c>
      <c r="E64" s="215">
        <f>'Net Gen'!I64</f>
        <v>0</v>
      </c>
      <c r="F64" s="215">
        <f>'Net Gen'!K64</f>
        <v>0</v>
      </c>
      <c r="G64" s="215">
        <f>'Net Gen'!N64</f>
        <v>0</v>
      </c>
      <c r="H64" s="215">
        <f>'Net Gen'!O64</f>
        <v>295</v>
      </c>
      <c r="J64" s="78">
        <f t="shared" si="1"/>
        <v>1</v>
      </c>
      <c r="K64" s="71">
        <f t="shared" si="0"/>
        <v>0</v>
      </c>
      <c r="L64" s="69">
        <f t="shared" si="2"/>
        <v>295</v>
      </c>
      <c r="M64" s="81">
        <f t="shared" si="3"/>
        <v>0</v>
      </c>
    </row>
    <row r="65" spans="1:13" x14ac:dyDescent="0.2">
      <c r="A65" s="133" t="str">
        <f>'Net Gen'!B65</f>
        <v>89040101-Big Sandy 1</v>
      </c>
      <c r="B65" s="214">
        <f>'Net Gen'!C65</f>
        <v>44319.583333333336</v>
      </c>
      <c r="C65" s="215" t="str">
        <f>'Net Gen'!P65</f>
        <v>OFFLINE</v>
      </c>
      <c r="D65" s="215">
        <f>'Net Gen'!E65</f>
        <v>0</v>
      </c>
      <c r="E65" s="215">
        <f>'Net Gen'!I65</f>
        <v>0</v>
      </c>
      <c r="F65" s="215">
        <f>'Net Gen'!K65</f>
        <v>0</v>
      </c>
      <c r="G65" s="215">
        <f>'Net Gen'!N65</f>
        <v>0</v>
      </c>
      <c r="H65" s="215">
        <f>'Net Gen'!O65</f>
        <v>295</v>
      </c>
      <c r="J65" s="78">
        <f t="shared" si="1"/>
        <v>1</v>
      </c>
      <c r="K65" s="71">
        <f t="shared" si="0"/>
        <v>0</v>
      </c>
      <c r="L65" s="69">
        <f t="shared" si="2"/>
        <v>295</v>
      </c>
      <c r="M65" s="81">
        <f t="shared" si="3"/>
        <v>0</v>
      </c>
    </row>
    <row r="66" spans="1:13" x14ac:dyDescent="0.2">
      <c r="A66" s="133" t="str">
        <f>'Net Gen'!B66</f>
        <v>89040101-Big Sandy 1</v>
      </c>
      <c r="B66" s="214">
        <f>'Net Gen'!C66</f>
        <v>44319.625</v>
      </c>
      <c r="C66" s="215" t="str">
        <f>'Net Gen'!P66</f>
        <v>OFFLINE</v>
      </c>
      <c r="D66" s="215">
        <f>'Net Gen'!E66</f>
        <v>0</v>
      </c>
      <c r="E66" s="215">
        <f>'Net Gen'!I66</f>
        <v>0</v>
      </c>
      <c r="F66" s="215">
        <f>'Net Gen'!K66</f>
        <v>0</v>
      </c>
      <c r="G66" s="215">
        <f>'Net Gen'!N66</f>
        <v>0</v>
      </c>
      <c r="H66" s="215">
        <f>'Net Gen'!O66</f>
        <v>295</v>
      </c>
      <c r="J66" s="78">
        <f t="shared" si="1"/>
        <v>1</v>
      </c>
      <c r="K66" s="71">
        <f t="shared" si="0"/>
        <v>0</v>
      </c>
      <c r="L66" s="69">
        <f t="shared" si="2"/>
        <v>295</v>
      </c>
      <c r="M66" s="81">
        <f t="shared" si="3"/>
        <v>0</v>
      </c>
    </row>
    <row r="67" spans="1:13" x14ac:dyDescent="0.2">
      <c r="A67" s="133" t="str">
        <f>'Net Gen'!B67</f>
        <v>89040101-Big Sandy 1</v>
      </c>
      <c r="B67" s="214">
        <f>'Net Gen'!C67</f>
        <v>44319.666666666664</v>
      </c>
      <c r="C67" s="215" t="str">
        <f>'Net Gen'!P67</f>
        <v>OFFLINE</v>
      </c>
      <c r="D67" s="215">
        <f>'Net Gen'!E67</f>
        <v>0</v>
      </c>
      <c r="E67" s="215">
        <f>'Net Gen'!I67</f>
        <v>0</v>
      </c>
      <c r="F67" s="215">
        <f>'Net Gen'!K67</f>
        <v>0</v>
      </c>
      <c r="G67" s="215">
        <f>'Net Gen'!N67</f>
        <v>0</v>
      </c>
      <c r="H67" s="215">
        <f>'Net Gen'!O67</f>
        <v>295</v>
      </c>
      <c r="J67" s="78">
        <f t="shared" si="1"/>
        <v>1</v>
      </c>
      <c r="K67" s="71">
        <f t="shared" si="0"/>
        <v>0</v>
      </c>
      <c r="L67" s="69">
        <f t="shared" si="2"/>
        <v>295</v>
      </c>
      <c r="M67" s="81">
        <f t="shared" si="3"/>
        <v>0</v>
      </c>
    </row>
    <row r="68" spans="1:13" x14ac:dyDescent="0.2">
      <c r="A68" s="133" t="str">
        <f>'Net Gen'!B68</f>
        <v>89040101-Big Sandy 1</v>
      </c>
      <c r="B68" s="214">
        <f>'Net Gen'!C68</f>
        <v>44319.708333333336</v>
      </c>
      <c r="C68" s="215" t="str">
        <f>'Net Gen'!P68</f>
        <v>OFFLINE</v>
      </c>
      <c r="D68" s="215">
        <f>'Net Gen'!E68</f>
        <v>0</v>
      </c>
      <c r="E68" s="215">
        <f>'Net Gen'!I68</f>
        <v>0</v>
      </c>
      <c r="F68" s="215">
        <f>'Net Gen'!K68</f>
        <v>0</v>
      </c>
      <c r="G68" s="215">
        <f>'Net Gen'!N68</f>
        <v>0</v>
      </c>
      <c r="H68" s="215">
        <f>'Net Gen'!O68</f>
        <v>295</v>
      </c>
      <c r="J68" s="78">
        <f t="shared" si="1"/>
        <v>1</v>
      </c>
      <c r="K68" s="71">
        <f t="shared" ref="K68:K131" si="4">F68*J68</f>
        <v>0</v>
      </c>
      <c r="L68" s="69">
        <f t="shared" ref="L68:L131" si="5">H68*J68</f>
        <v>295</v>
      </c>
      <c r="M68" s="81">
        <f t="shared" si="3"/>
        <v>0</v>
      </c>
    </row>
    <row r="69" spans="1:13" x14ac:dyDescent="0.2">
      <c r="A69" s="133" t="str">
        <f>'Net Gen'!B69</f>
        <v>89040101-Big Sandy 1</v>
      </c>
      <c r="B69" s="214">
        <f>'Net Gen'!C69</f>
        <v>44319.75</v>
      </c>
      <c r="C69" s="215" t="str">
        <f>'Net Gen'!P69</f>
        <v>OFFLINE</v>
      </c>
      <c r="D69" s="215">
        <f>'Net Gen'!E69</f>
        <v>0</v>
      </c>
      <c r="E69" s="215">
        <f>'Net Gen'!I69</f>
        <v>0</v>
      </c>
      <c r="F69" s="215">
        <f>'Net Gen'!K69</f>
        <v>0</v>
      </c>
      <c r="G69" s="215">
        <f>'Net Gen'!N69</f>
        <v>0</v>
      </c>
      <c r="H69" s="215">
        <f>'Net Gen'!O69</f>
        <v>295</v>
      </c>
      <c r="J69" s="78">
        <f t="shared" ref="J69:J132" si="6">VLOOKUP(A69,$P$4:$Q$8,2,FALSE)</f>
        <v>1</v>
      </c>
      <c r="K69" s="71">
        <f t="shared" si="4"/>
        <v>0</v>
      </c>
      <c r="L69" s="69">
        <f t="shared" si="5"/>
        <v>295</v>
      </c>
      <c r="M69" s="81">
        <f t="shared" ref="M69:M132" si="7">E69*J69</f>
        <v>0</v>
      </c>
    </row>
    <row r="70" spans="1:13" x14ac:dyDescent="0.2">
      <c r="A70" s="133" t="str">
        <f>'Net Gen'!B70</f>
        <v>89040101-Big Sandy 1</v>
      </c>
      <c r="B70" s="214">
        <f>'Net Gen'!C70</f>
        <v>44319.791666666664</v>
      </c>
      <c r="C70" s="215" t="str">
        <f>'Net Gen'!P70</f>
        <v>OFFLINE</v>
      </c>
      <c r="D70" s="215">
        <f>'Net Gen'!E70</f>
        <v>0</v>
      </c>
      <c r="E70" s="215">
        <f>'Net Gen'!I70</f>
        <v>0</v>
      </c>
      <c r="F70" s="215">
        <f>'Net Gen'!K70</f>
        <v>0</v>
      </c>
      <c r="G70" s="215">
        <f>'Net Gen'!N70</f>
        <v>0</v>
      </c>
      <c r="H70" s="215">
        <f>'Net Gen'!O70</f>
        <v>295</v>
      </c>
      <c r="J70" s="78">
        <f t="shared" si="6"/>
        <v>1</v>
      </c>
      <c r="K70" s="71">
        <f t="shared" si="4"/>
        <v>0</v>
      </c>
      <c r="L70" s="69">
        <f t="shared" si="5"/>
        <v>295</v>
      </c>
      <c r="M70" s="81">
        <f t="shared" si="7"/>
        <v>0</v>
      </c>
    </row>
    <row r="71" spans="1:13" x14ac:dyDescent="0.2">
      <c r="A71" s="133" t="str">
        <f>'Net Gen'!B71</f>
        <v>89040101-Big Sandy 1</v>
      </c>
      <c r="B71" s="214">
        <f>'Net Gen'!C71</f>
        <v>44319.833333333336</v>
      </c>
      <c r="C71" s="215" t="str">
        <f>'Net Gen'!P71</f>
        <v>OFFLINE</v>
      </c>
      <c r="D71" s="215">
        <f>'Net Gen'!E71</f>
        <v>0</v>
      </c>
      <c r="E71" s="215">
        <f>'Net Gen'!I71</f>
        <v>0</v>
      </c>
      <c r="F71" s="215">
        <f>'Net Gen'!K71</f>
        <v>0</v>
      </c>
      <c r="G71" s="215">
        <f>'Net Gen'!N71</f>
        <v>0</v>
      </c>
      <c r="H71" s="215">
        <f>'Net Gen'!O71</f>
        <v>295</v>
      </c>
      <c r="J71" s="78">
        <f t="shared" si="6"/>
        <v>1</v>
      </c>
      <c r="K71" s="71">
        <f t="shared" si="4"/>
        <v>0</v>
      </c>
      <c r="L71" s="69">
        <f t="shared" si="5"/>
        <v>295</v>
      </c>
      <c r="M71" s="81">
        <f t="shared" si="7"/>
        <v>0</v>
      </c>
    </row>
    <row r="72" spans="1:13" x14ac:dyDescent="0.2">
      <c r="A72" s="133" t="str">
        <f>'Net Gen'!B72</f>
        <v>89040101-Big Sandy 1</v>
      </c>
      <c r="B72" s="214">
        <f>'Net Gen'!C72</f>
        <v>44319.875</v>
      </c>
      <c r="C72" s="215" t="str">
        <f>'Net Gen'!P72</f>
        <v>OFFLINE</v>
      </c>
      <c r="D72" s="215">
        <f>'Net Gen'!E72</f>
        <v>0</v>
      </c>
      <c r="E72" s="215">
        <f>'Net Gen'!I72</f>
        <v>0</v>
      </c>
      <c r="F72" s="215">
        <f>'Net Gen'!K72</f>
        <v>0</v>
      </c>
      <c r="G72" s="215">
        <f>'Net Gen'!N72</f>
        <v>0</v>
      </c>
      <c r="H72" s="215">
        <f>'Net Gen'!O72</f>
        <v>295</v>
      </c>
      <c r="J72" s="78">
        <f t="shared" si="6"/>
        <v>1</v>
      </c>
      <c r="K72" s="71">
        <f t="shared" si="4"/>
        <v>0</v>
      </c>
      <c r="L72" s="69">
        <f t="shared" si="5"/>
        <v>295</v>
      </c>
      <c r="M72" s="81">
        <f t="shared" si="7"/>
        <v>0</v>
      </c>
    </row>
    <row r="73" spans="1:13" x14ac:dyDescent="0.2">
      <c r="A73" s="133" t="str">
        <f>'Net Gen'!B73</f>
        <v>89040101-Big Sandy 1</v>
      </c>
      <c r="B73" s="214">
        <f>'Net Gen'!C73</f>
        <v>44319.916666666664</v>
      </c>
      <c r="C73" s="215" t="str">
        <f>'Net Gen'!P73</f>
        <v>OFFLINE</v>
      </c>
      <c r="D73" s="215">
        <f>'Net Gen'!E73</f>
        <v>0</v>
      </c>
      <c r="E73" s="215">
        <f>'Net Gen'!I73</f>
        <v>0</v>
      </c>
      <c r="F73" s="215">
        <f>'Net Gen'!K73</f>
        <v>0</v>
      </c>
      <c r="G73" s="215">
        <f>'Net Gen'!N73</f>
        <v>0</v>
      </c>
      <c r="H73" s="215">
        <f>'Net Gen'!O73</f>
        <v>295</v>
      </c>
      <c r="J73" s="78">
        <f t="shared" si="6"/>
        <v>1</v>
      </c>
      <c r="K73" s="71">
        <f t="shared" si="4"/>
        <v>0</v>
      </c>
      <c r="L73" s="69">
        <f t="shared" si="5"/>
        <v>295</v>
      </c>
      <c r="M73" s="81">
        <f t="shared" si="7"/>
        <v>0</v>
      </c>
    </row>
    <row r="74" spans="1:13" x14ac:dyDescent="0.2">
      <c r="A74" s="133" t="str">
        <f>'Net Gen'!B74</f>
        <v>89040101-Big Sandy 1</v>
      </c>
      <c r="B74" s="214">
        <f>'Net Gen'!C74</f>
        <v>44319.958333333336</v>
      </c>
      <c r="C74" s="215" t="str">
        <f>'Net Gen'!P74</f>
        <v>OFFLINE</v>
      </c>
      <c r="D74" s="215">
        <f>'Net Gen'!E74</f>
        <v>0</v>
      </c>
      <c r="E74" s="215">
        <f>'Net Gen'!I74</f>
        <v>0</v>
      </c>
      <c r="F74" s="215">
        <f>'Net Gen'!K74</f>
        <v>0</v>
      </c>
      <c r="G74" s="215">
        <f>'Net Gen'!N74</f>
        <v>0</v>
      </c>
      <c r="H74" s="215">
        <f>'Net Gen'!O74</f>
        <v>295</v>
      </c>
      <c r="J74" s="78">
        <f t="shared" si="6"/>
        <v>1</v>
      </c>
      <c r="K74" s="71">
        <f t="shared" si="4"/>
        <v>0</v>
      </c>
      <c r="L74" s="69">
        <f t="shared" si="5"/>
        <v>295</v>
      </c>
      <c r="M74" s="81">
        <f t="shared" si="7"/>
        <v>0</v>
      </c>
    </row>
    <row r="75" spans="1:13" x14ac:dyDescent="0.2">
      <c r="A75" s="133" t="str">
        <f>'Net Gen'!B75</f>
        <v>89040101-Big Sandy 1</v>
      </c>
      <c r="B75" s="214">
        <f>'Net Gen'!C75</f>
        <v>44320</v>
      </c>
      <c r="C75" s="215" t="str">
        <f>'Net Gen'!P75</f>
        <v>OFFLINE</v>
      </c>
      <c r="D75" s="215">
        <f>'Net Gen'!E75</f>
        <v>0</v>
      </c>
      <c r="E75" s="215">
        <f>'Net Gen'!I75</f>
        <v>0</v>
      </c>
      <c r="F75" s="215">
        <f>'Net Gen'!K75</f>
        <v>0</v>
      </c>
      <c r="G75" s="215">
        <f>'Net Gen'!N75</f>
        <v>0</v>
      </c>
      <c r="H75" s="215">
        <f>'Net Gen'!O75</f>
        <v>295</v>
      </c>
      <c r="J75" s="78">
        <f t="shared" si="6"/>
        <v>1</v>
      </c>
      <c r="K75" s="71">
        <f t="shared" si="4"/>
        <v>0</v>
      </c>
      <c r="L75" s="69">
        <f t="shared" si="5"/>
        <v>295</v>
      </c>
      <c r="M75" s="81">
        <f t="shared" si="7"/>
        <v>0</v>
      </c>
    </row>
    <row r="76" spans="1:13" x14ac:dyDescent="0.2">
      <c r="A76" s="133" t="str">
        <f>'Net Gen'!B76</f>
        <v>89040101-Big Sandy 1</v>
      </c>
      <c r="B76" s="214">
        <f>'Net Gen'!C76</f>
        <v>44320.041666666664</v>
      </c>
      <c r="C76" s="215" t="str">
        <f>'Net Gen'!P76</f>
        <v>OFFLINE</v>
      </c>
      <c r="D76" s="215">
        <f>'Net Gen'!E76</f>
        <v>0</v>
      </c>
      <c r="E76" s="215">
        <f>'Net Gen'!I76</f>
        <v>0</v>
      </c>
      <c r="F76" s="215">
        <f>'Net Gen'!K76</f>
        <v>0</v>
      </c>
      <c r="G76" s="215">
        <f>'Net Gen'!N76</f>
        <v>0</v>
      </c>
      <c r="H76" s="215">
        <f>'Net Gen'!O76</f>
        <v>295</v>
      </c>
      <c r="J76" s="78">
        <f t="shared" si="6"/>
        <v>1</v>
      </c>
      <c r="K76" s="71">
        <f t="shared" si="4"/>
        <v>0</v>
      </c>
      <c r="L76" s="69">
        <f t="shared" si="5"/>
        <v>295</v>
      </c>
      <c r="M76" s="81">
        <f t="shared" si="7"/>
        <v>0</v>
      </c>
    </row>
    <row r="77" spans="1:13" x14ac:dyDescent="0.2">
      <c r="A77" s="133" t="str">
        <f>'Net Gen'!B77</f>
        <v>89040101-Big Sandy 1</v>
      </c>
      <c r="B77" s="214">
        <f>'Net Gen'!C77</f>
        <v>44320.083333333336</v>
      </c>
      <c r="C77" s="215" t="str">
        <f>'Net Gen'!P77</f>
        <v>OFFLINE</v>
      </c>
      <c r="D77" s="215">
        <f>'Net Gen'!E77</f>
        <v>0</v>
      </c>
      <c r="E77" s="215">
        <f>'Net Gen'!I77</f>
        <v>0</v>
      </c>
      <c r="F77" s="215">
        <f>'Net Gen'!K77</f>
        <v>0</v>
      </c>
      <c r="G77" s="215">
        <f>'Net Gen'!N77</f>
        <v>0</v>
      </c>
      <c r="H77" s="215">
        <f>'Net Gen'!O77</f>
        <v>295</v>
      </c>
      <c r="J77" s="78">
        <f t="shared" si="6"/>
        <v>1</v>
      </c>
      <c r="K77" s="71">
        <f t="shared" si="4"/>
        <v>0</v>
      </c>
      <c r="L77" s="69">
        <f t="shared" si="5"/>
        <v>295</v>
      </c>
      <c r="M77" s="81">
        <f t="shared" si="7"/>
        <v>0</v>
      </c>
    </row>
    <row r="78" spans="1:13" x14ac:dyDescent="0.2">
      <c r="A78" s="133" t="str">
        <f>'Net Gen'!B78</f>
        <v>89040101-Big Sandy 1</v>
      </c>
      <c r="B78" s="214">
        <f>'Net Gen'!C78</f>
        <v>44320.125</v>
      </c>
      <c r="C78" s="215" t="str">
        <f>'Net Gen'!P78</f>
        <v>OFFLINE</v>
      </c>
      <c r="D78" s="215">
        <f>'Net Gen'!E78</f>
        <v>0</v>
      </c>
      <c r="E78" s="215">
        <f>'Net Gen'!I78</f>
        <v>0</v>
      </c>
      <c r="F78" s="215">
        <f>'Net Gen'!K78</f>
        <v>0</v>
      </c>
      <c r="G78" s="215">
        <f>'Net Gen'!N78</f>
        <v>0</v>
      </c>
      <c r="H78" s="215">
        <f>'Net Gen'!O78</f>
        <v>295</v>
      </c>
      <c r="J78" s="78">
        <f t="shared" si="6"/>
        <v>1</v>
      </c>
      <c r="K78" s="71">
        <f t="shared" si="4"/>
        <v>0</v>
      </c>
      <c r="L78" s="69">
        <f t="shared" si="5"/>
        <v>295</v>
      </c>
      <c r="M78" s="81">
        <f t="shared" si="7"/>
        <v>0</v>
      </c>
    </row>
    <row r="79" spans="1:13" x14ac:dyDescent="0.2">
      <c r="A79" s="133" t="str">
        <f>'Net Gen'!B79</f>
        <v>89040101-Big Sandy 1</v>
      </c>
      <c r="B79" s="214">
        <f>'Net Gen'!C79</f>
        <v>44320.166666666664</v>
      </c>
      <c r="C79" s="215" t="str">
        <f>'Net Gen'!P79</f>
        <v>OFFLINE</v>
      </c>
      <c r="D79" s="215">
        <f>'Net Gen'!E79</f>
        <v>0</v>
      </c>
      <c r="E79" s="215">
        <f>'Net Gen'!I79</f>
        <v>0</v>
      </c>
      <c r="F79" s="215">
        <f>'Net Gen'!K79</f>
        <v>0</v>
      </c>
      <c r="G79" s="215">
        <f>'Net Gen'!N79</f>
        <v>0</v>
      </c>
      <c r="H79" s="215">
        <f>'Net Gen'!O79</f>
        <v>295</v>
      </c>
      <c r="J79" s="78">
        <f t="shared" si="6"/>
        <v>1</v>
      </c>
      <c r="K79" s="71">
        <f t="shared" si="4"/>
        <v>0</v>
      </c>
      <c r="L79" s="69">
        <f t="shared" si="5"/>
        <v>295</v>
      </c>
      <c r="M79" s="81">
        <f t="shared" si="7"/>
        <v>0</v>
      </c>
    </row>
    <row r="80" spans="1:13" x14ac:dyDescent="0.2">
      <c r="A80" s="133" t="str">
        <f>'Net Gen'!B80</f>
        <v>89040101-Big Sandy 1</v>
      </c>
      <c r="B80" s="214">
        <f>'Net Gen'!C80</f>
        <v>44320.208333333336</v>
      </c>
      <c r="C80" s="215" t="str">
        <f>'Net Gen'!P80</f>
        <v>OFFLINE</v>
      </c>
      <c r="D80" s="215">
        <f>'Net Gen'!E80</f>
        <v>0</v>
      </c>
      <c r="E80" s="215">
        <f>'Net Gen'!I80</f>
        <v>0</v>
      </c>
      <c r="F80" s="215">
        <f>'Net Gen'!K80</f>
        <v>0</v>
      </c>
      <c r="G80" s="215">
        <f>'Net Gen'!N80</f>
        <v>0</v>
      </c>
      <c r="H80" s="215">
        <f>'Net Gen'!O80</f>
        <v>295</v>
      </c>
      <c r="J80" s="78">
        <f t="shared" si="6"/>
        <v>1</v>
      </c>
      <c r="K80" s="71">
        <f t="shared" si="4"/>
        <v>0</v>
      </c>
      <c r="L80" s="69">
        <f t="shared" si="5"/>
        <v>295</v>
      </c>
      <c r="M80" s="81">
        <f t="shared" si="7"/>
        <v>0</v>
      </c>
    </row>
    <row r="81" spans="1:13" x14ac:dyDescent="0.2">
      <c r="A81" s="133" t="str">
        <f>'Net Gen'!B81</f>
        <v>89040101-Big Sandy 1</v>
      </c>
      <c r="B81" s="214">
        <f>'Net Gen'!C81</f>
        <v>44320.25</v>
      </c>
      <c r="C81" s="215" t="str">
        <f>'Net Gen'!P81</f>
        <v>OFFLINE</v>
      </c>
      <c r="D81" s="215">
        <f>'Net Gen'!E81</f>
        <v>0</v>
      </c>
      <c r="E81" s="215">
        <f>'Net Gen'!I81</f>
        <v>0</v>
      </c>
      <c r="F81" s="215">
        <f>'Net Gen'!K81</f>
        <v>0</v>
      </c>
      <c r="G81" s="215">
        <f>'Net Gen'!N81</f>
        <v>0</v>
      </c>
      <c r="H81" s="215">
        <f>'Net Gen'!O81</f>
        <v>295</v>
      </c>
      <c r="J81" s="78">
        <f t="shared" si="6"/>
        <v>1</v>
      </c>
      <c r="K81" s="71">
        <f t="shared" si="4"/>
        <v>0</v>
      </c>
      <c r="L81" s="69">
        <f t="shared" si="5"/>
        <v>295</v>
      </c>
      <c r="M81" s="81">
        <f t="shared" si="7"/>
        <v>0</v>
      </c>
    </row>
    <row r="82" spans="1:13" x14ac:dyDescent="0.2">
      <c r="A82" s="133" t="str">
        <f>'Net Gen'!B82</f>
        <v>89040101-Big Sandy 1</v>
      </c>
      <c r="B82" s="214">
        <f>'Net Gen'!C82</f>
        <v>44320.291666666664</v>
      </c>
      <c r="C82" s="215" t="str">
        <f>'Net Gen'!P82</f>
        <v>OFFLINE</v>
      </c>
      <c r="D82" s="215">
        <f>'Net Gen'!E82</f>
        <v>0</v>
      </c>
      <c r="E82" s="215">
        <f>'Net Gen'!I82</f>
        <v>0</v>
      </c>
      <c r="F82" s="215">
        <f>'Net Gen'!K82</f>
        <v>0</v>
      </c>
      <c r="G82" s="215">
        <f>'Net Gen'!N82</f>
        <v>0</v>
      </c>
      <c r="H82" s="215">
        <f>'Net Gen'!O82</f>
        <v>295</v>
      </c>
      <c r="J82" s="78">
        <f t="shared" si="6"/>
        <v>1</v>
      </c>
      <c r="K82" s="71">
        <f t="shared" si="4"/>
        <v>0</v>
      </c>
      <c r="L82" s="69">
        <f t="shared" si="5"/>
        <v>295</v>
      </c>
      <c r="M82" s="81">
        <f t="shared" si="7"/>
        <v>0</v>
      </c>
    </row>
    <row r="83" spans="1:13" x14ac:dyDescent="0.2">
      <c r="A83" s="133" t="str">
        <f>'Net Gen'!B83</f>
        <v>89040101-Big Sandy 1</v>
      </c>
      <c r="B83" s="214">
        <f>'Net Gen'!C83</f>
        <v>44320.333333333336</v>
      </c>
      <c r="C83" s="215" t="str">
        <f>'Net Gen'!P83</f>
        <v>OFFLINE</v>
      </c>
      <c r="D83" s="215">
        <f>'Net Gen'!E83</f>
        <v>0</v>
      </c>
      <c r="E83" s="215">
        <f>'Net Gen'!I83</f>
        <v>0</v>
      </c>
      <c r="F83" s="215">
        <f>'Net Gen'!K83</f>
        <v>0</v>
      </c>
      <c r="G83" s="215">
        <f>'Net Gen'!N83</f>
        <v>0</v>
      </c>
      <c r="H83" s="215">
        <f>'Net Gen'!O83</f>
        <v>295</v>
      </c>
      <c r="J83" s="78">
        <f t="shared" si="6"/>
        <v>1</v>
      </c>
      <c r="K83" s="71">
        <f t="shared" si="4"/>
        <v>0</v>
      </c>
      <c r="L83" s="69">
        <f t="shared" si="5"/>
        <v>295</v>
      </c>
      <c r="M83" s="81">
        <f t="shared" si="7"/>
        <v>0</v>
      </c>
    </row>
    <row r="84" spans="1:13" x14ac:dyDescent="0.2">
      <c r="A84" s="133" t="str">
        <f>'Net Gen'!B84</f>
        <v>89040101-Big Sandy 1</v>
      </c>
      <c r="B84" s="214">
        <f>'Net Gen'!C84</f>
        <v>44320.375</v>
      </c>
      <c r="C84" s="215" t="str">
        <f>'Net Gen'!P84</f>
        <v>OFFLINE</v>
      </c>
      <c r="D84" s="215">
        <f>'Net Gen'!E84</f>
        <v>0</v>
      </c>
      <c r="E84" s="215">
        <f>'Net Gen'!I84</f>
        <v>0</v>
      </c>
      <c r="F84" s="215">
        <f>'Net Gen'!K84</f>
        <v>0</v>
      </c>
      <c r="G84" s="215">
        <f>'Net Gen'!N84</f>
        <v>0</v>
      </c>
      <c r="H84" s="215">
        <f>'Net Gen'!O84</f>
        <v>295</v>
      </c>
      <c r="J84" s="78">
        <f t="shared" si="6"/>
        <v>1</v>
      </c>
      <c r="K84" s="71">
        <f t="shared" si="4"/>
        <v>0</v>
      </c>
      <c r="L84" s="69">
        <f t="shared" si="5"/>
        <v>295</v>
      </c>
      <c r="M84" s="81">
        <f t="shared" si="7"/>
        <v>0</v>
      </c>
    </row>
    <row r="85" spans="1:13" x14ac:dyDescent="0.2">
      <c r="A85" s="133" t="str">
        <f>'Net Gen'!B85</f>
        <v>89040101-Big Sandy 1</v>
      </c>
      <c r="B85" s="214">
        <f>'Net Gen'!C85</f>
        <v>44320.416666666664</v>
      </c>
      <c r="C85" s="215" t="str">
        <f>'Net Gen'!P85</f>
        <v>OFFLINE</v>
      </c>
      <c r="D85" s="215">
        <f>'Net Gen'!E85</f>
        <v>0</v>
      </c>
      <c r="E85" s="215">
        <f>'Net Gen'!I85</f>
        <v>0</v>
      </c>
      <c r="F85" s="215">
        <f>'Net Gen'!K85</f>
        <v>0</v>
      </c>
      <c r="G85" s="215">
        <f>'Net Gen'!N85</f>
        <v>0</v>
      </c>
      <c r="H85" s="215">
        <f>'Net Gen'!O85</f>
        <v>295</v>
      </c>
      <c r="J85" s="78">
        <f t="shared" si="6"/>
        <v>1</v>
      </c>
      <c r="K85" s="71">
        <f t="shared" si="4"/>
        <v>0</v>
      </c>
      <c r="L85" s="69">
        <f t="shared" si="5"/>
        <v>295</v>
      </c>
      <c r="M85" s="81">
        <f t="shared" si="7"/>
        <v>0</v>
      </c>
    </row>
    <row r="86" spans="1:13" x14ac:dyDescent="0.2">
      <c r="A86" s="133" t="str">
        <f>'Net Gen'!B86</f>
        <v>89040101-Big Sandy 1</v>
      </c>
      <c r="B86" s="214">
        <f>'Net Gen'!C86</f>
        <v>44320.458333333336</v>
      </c>
      <c r="C86" s="215" t="str">
        <f>'Net Gen'!P86</f>
        <v>OFFLINE</v>
      </c>
      <c r="D86" s="215">
        <f>'Net Gen'!E86</f>
        <v>0</v>
      </c>
      <c r="E86" s="215">
        <f>'Net Gen'!I86</f>
        <v>0</v>
      </c>
      <c r="F86" s="215">
        <f>'Net Gen'!K86</f>
        <v>0</v>
      </c>
      <c r="G86" s="215">
        <f>'Net Gen'!N86</f>
        <v>0</v>
      </c>
      <c r="H86" s="215">
        <f>'Net Gen'!O86</f>
        <v>295</v>
      </c>
      <c r="J86" s="78">
        <f t="shared" si="6"/>
        <v>1</v>
      </c>
      <c r="K86" s="71">
        <f t="shared" si="4"/>
        <v>0</v>
      </c>
      <c r="L86" s="69">
        <f t="shared" si="5"/>
        <v>295</v>
      </c>
      <c r="M86" s="81">
        <f t="shared" si="7"/>
        <v>0</v>
      </c>
    </row>
    <row r="87" spans="1:13" x14ac:dyDescent="0.2">
      <c r="A87" s="133" t="str">
        <f>'Net Gen'!B87</f>
        <v>89040101-Big Sandy 1</v>
      </c>
      <c r="B87" s="214">
        <f>'Net Gen'!C87</f>
        <v>44320.5</v>
      </c>
      <c r="C87" s="215" t="str">
        <f>'Net Gen'!P87</f>
        <v>OFFLINE</v>
      </c>
      <c r="D87" s="215">
        <f>'Net Gen'!E87</f>
        <v>0</v>
      </c>
      <c r="E87" s="215">
        <f>'Net Gen'!I87</f>
        <v>0</v>
      </c>
      <c r="F87" s="215">
        <f>'Net Gen'!K87</f>
        <v>0</v>
      </c>
      <c r="G87" s="215">
        <f>'Net Gen'!N87</f>
        <v>0</v>
      </c>
      <c r="H87" s="215">
        <f>'Net Gen'!O87</f>
        <v>295</v>
      </c>
      <c r="J87" s="78">
        <f t="shared" si="6"/>
        <v>1</v>
      </c>
      <c r="K87" s="71">
        <f t="shared" si="4"/>
        <v>0</v>
      </c>
      <c r="L87" s="69">
        <f t="shared" si="5"/>
        <v>295</v>
      </c>
      <c r="M87" s="81">
        <f t="shared" si="7"/>
        <v>0</v>
      </c>
    </row>
    <row r="88" spans="1:13" x14ac:dyDescent="0.2">
      <c r="A88" s="133" t="str">
        <f>'Net Gen'!B88</f>
        <v>89040101-Big Sandy 1</v>
      </c>
      <c r="B88" s="214">
        <f>'Net Gen'!C88</f>
        <v>44320.541666666664</v>
      </c>
      <c r="C88" s="215" t="str">
        <f>'Net Gen'!P88</f>
        <v>OFFLINE</v>
      </c>
      <c r="D88" s="215">
        <f>'Net Gen'!E88</f>
        <v>0</v>
      </c>
      <c r="E88" s="215">
        <f>'Net Gen'!I88</f>
        <v>0</v>
      </c>
      <c r="F88" s="215">
        <f>'Net Gen'!K88</f>
        <v>0</v>
      </c>
      <c r="G88" s="215">
        <f>'Net Gen'!N88</f>
        <v>0</v>
      </c>
      <c r="H88" s="215">
        <f>'Net Gen'!O88</f>
        <v>295</v>
      </c>
      <c r="J88" s="78">
        <f t="shared" si="6"/>
        <v>1</v>
      </c>
      <c r="K88" s="71">
        <f t="shared" si="4"/>
        <v>0</v>
      </c>
      <c r="L88" s="69">
        <f t="shared" si="5"/>
        <v>295</v>
      </c>
      <c r="M88" s="81">
        <f t="shared" si="7"/>
        <v>0</v>
      </c>
    </row>
    <row r="89" spans="1:13" x14ac:dyDescent="0.2">
      <c r="A89" s="133" t="str">
        <f>'Net Gen'!B89</f>
        <v>89040101-Big Sandy 1</v>
      </c>
      <c r="B89" s="214">
        <f>'Net Gen'!C89</f>
        <v>44320.583333333336</v>
      </c>
      <c r="C89" s="215" t="str">
        <f>'Net Gen'!P89</f>
        <v>OFFLINE</v>
      </c>
      <c r="D89" s="215">
        <f>'Net Gen'!E89</f>
        <v>0</v>
      </c>
      <c r="E89" s="215">
        <f>'Net Gen'!I89</f>
        <v>0</v>
      </c>
      <c r="F89" s="215">
        <f>'Net Gen'!K89</f>
        <v>0</v>
      </c>
      <c r="G89" s="215">
        <f>'Net Gen'!N89</f>
        <v>0</v>
      </c>
      <c r="H89" s="215">
        <f>'Net Gen'!O89</f>
        <v>295</v>
      </c>
      <c r="J89" s="78">
        <f t="shared" si="6"/>
        <v>1</v>
      </c>
      <c r="K89" s="71">
        <f t="shared" si="4"/>
        <v>0</v>
      </c>
      <c r="L89" s="69">
        <f t="shared" si="5"/>
        <v>295</v>
      </c>
      <c r="M89" s="81">
        <f t="shared" si="7"/>
        <v>0</v>
      </c>
    </row>
    <row r="90" spans="1:13" x14ac:dyDescent="0.2">
      <c r="A90" s="133" t="str">
        <f>'Net Gen'!B90</f>
        <v>89040101-Big Sandy 1</v>
      </c>
      <c r="B90" s="214">
        <f>'Net Gen'!C90</f>
        <v>44320.625</v>
      </c>
      <c r="C90" s="215" t="str">
        <f>'Net Gen'!P90</f>
        <v>OFFLINE</v>
      </c>
      <c r="D90" s="215">
        <f>'Net Gen'!E90</f>
        <v>0</v>
      </c>
      <c r="E90" s="215">
        <f>'Net Gen'!I90</f>
        <v>0</v>
      </c>
      <c r="F90" s="215">
        <f>'Net Gen'!K90</f>
        <v>0</v>
      </c>
      <c r="G90" s="215">
        <f>'Net Gen'!N90</f>
        <v>0</v>
      </c>
      <c r="H90" s="215">
        <f>'Net Gen'!O90</f>
        <v>295</v>
      </c>
      <c r="J90" s="78">
        <f t="shared" si="6"/>
        <v>1</v>
      </c>
      <c r="K90" s="71">
        <f t="shared" si="4"/>
        <v>0</v>
      </c>
      <c r="L90" s="69">
        <f t="shared" si="5"/>
        <v>295</v>
      </c>
      <c r="M90" s="81">
        <f t="shared" si="7"/>
        <v>0</v>
      </c>
    </row>
    <row r="91" spans="1:13" x14ac:dyDescent="0.2">
      <c r="A91" s="133" t="str">
        <f>'Net Gen'!B91</f>
        <v>89040101-Big Sandy 1</v>
      </c>
      <c r="B91" s="214">
        <f>'Net Gen'!C91</f>
        <v>44320.666666666664</v>
      </c>
      <c r="C91" s="215" t="str">
        <f>'Net Gen'!P91</f>
        <v>OFFLINE</v>
      </c>
      <c r="D91" s="215">
        <f>'Net Gen'!E91</f>
        <v>0</v>
      </c>
      <c r="E91" s="215">
        <f>'Net Gen'!I91</f>
        <v>0</v>
      </c>
      <c r="F91" s="215">
        <f>'Net Gen'!K91</f>
        <v>0</v>
      </c>
      <c r="G91" s="215">
        <f>'Net Gen'!N91</f>
        <v>0</v>
      </c>
      <c r="H91" s="215">
        <f>'Net Gen'!O91</f>
        <v>295</v>
      </c>
      <c r="J91" s="78">
        <f t="shared" si="6"/>
        <v>1</v>
      </c>
      <c r="K91" s="71">
        <f t="shared" si="4"/>
        <v>0</v>
      </c>
      <c r="L91" s="69">
        <f t="shared" si="5"/>
        <v>295</v>
      </c>
      <c r="M91" s="81">
        <f t="shared" si="7"/>
        <v>0</v>
      </c>
    </row>
    <row r="92" spans="1:13" x14ac:dyDescent="0.2">
      <c r="A92" s="133" t="str">
        <f>'Net Gen'!B92</f>
        <v>89040101-Big Sandy 1</v>
      </c>
      <c r="B92" s="214">
        <f>'Net Gen'!C92</f>
        <v>44320.708333333336</v>
      </c>
      <c r="C92" s="215" t="str">
        <f>'Net Gen'!P92</f>
        <v>OFFLINE</v>
      </c>
      <c r="D92" s="215">
        <f>'Net Gen'!E92</f>
        <v>0</v>
      </c>
      <c r="E92" s="215">
        <f>'Net Gen'!I92</f>
        <v>0</v>
      </c>
      <c r="F92" s="215">
        <f>'Net Gen'!K92</f>
        <v>0</v>
      </c>
      <c r="G92" s="215">
        <f>'Net Gen'!N92</f>
        <v>0</v>
      </c>
      <c r="H92" s="215">
        <f>'Net Gen'!O92</f>
        <v>295</v>
      </c>
      <c r="J92" s="78">
        <f t="shared" si="6"/>
        <v>1</v>
      </c>
      <c r="K92" s="71">
        <f t="shared" si="4"/>
        <v>0</v>
      </c>
      <c r="L92" s="69">
        <f t="shared" si="5"/>
        <v>295</v>
      </c>
      <c r="M92" s="81">
        <f t="shared" si="7"/>
        <v>0</v>
      </c>
    </row>
    <row r="93" spans="1:13" x14ac:dyDescent="0.2">
      <c r="A93" s="133" t="str">
        <f>'Net Gen'!B93</f>
        <v>89040101-Big Sandy 1</v>
      </c>
      <c r="B93" s="214">
        <f>'Net Gen'!C93</f>
        <v>44320.75</v>
      </c>
      <c r="C93" s="215" t="str">
        <f>'Net Gen'!P93</f>
        <v>OFFLINE</v>
      </c>
      <c r="D93" s="215">
        <f>'Net Gen'!E93</f>
        <v>0</v>
      </c>
      <c r="E93" s="215">
        <f>'Net Gen'!I93</f>
        <v>0</v>
      </c>
      <c r="F93" s="215">
        <f>'Net Gen'!K93</f>
        <v>0</v>
      </c>
      <c r="G93" s="215">
        <f>'Net Gen'!N93</f>
        <v>0</v>
      </c>
      <c r="H93" s="215">
        <f>'Net Gen'!O93</f>
        <v>295</v>
      </c>
      <c r="J93" s="78">
        <f t="shared" si="6"/>
        <v>1</v>
      </c>
      <c r="K93" s="71">
        <f t="shared" si="4"/>
        <v>0</v>
      </c>
      <c r="L93" s="69">
        <f t="shared" si="5"/>
        <v>295</v>
      </c>
      <c r="M93" s="81">
        <f t="shared" si="7"/>
        <v>0</v>
      </c>
    </row>
    <row r="94" spans="1:13" x14ac:dyDescent="0.2">
      <c r="A94" s="133" t="str">
        <f>'Net Gen'!B94</f>
        <v>89040101-Big Sandy 1</v>
      </c>
      <c r="B94" s="214">
        <f>'Net Gen'!C94</f>
        <v>44320.791666666664</v>
      </c>
      <c r="C94" s="215" t="str">
        <f>'Net Gen'!P94</f>
        <v>OFFLINE</v>
      </c>
      <c r="D94" s="215">
        <f>'Net Gen'!E94</f>
        <v>0</v>
      </c>
      <c r="E94" s="215">
        <f>'Net Gen'!I94</f>
        <v>0</v>
      </c>
      <c r="F94" s="215">
        <f>'Net Gen'!K94</f>
        <v>0</v>
      </c>
      <c r="G94" s="215">
        <f>'Net Gen'!N94</f>
        <v>0</v>
      </c>
      <c r="H94" s="215">
        <f>'Net Gen'!O94</f>
        <v>295</v>
      </c>
      <c r="J94" s="78">
        <f t="shared" si="6"/>
        <v>1</v>
      </c>
      <c r="K94" s="71">
        <f t="shared" si="4"/>
        <v>0</v>
      </c>
      <c r="L94" s="69">
        <f t="shared" si="5"/>
        <v>295</v>
      </c>
      <c r="M94" s="81">
        <f t="shared" si="7"/>
        <v>0</v>
      </c>
    </row>
    <row r="95" spans="1:13" x14ac:dyDescent="0.2">
      <c r="A95" s="133" t="str">
        <f>'Net Gen'!B95</f>
        <v>89040101-Big Sandy 1</v>
      </c>
      <c r="B95" s="214">
        <f>'Net Gen'!C95</f>
        <v>44320.833333333336</v>
      </c>
      <c r="C95" s="215" t="str">
        <f>'Net Gen'!P95</f>
        <v>OFFLINE</v>
      </c>
      <c r="D95" s="215">
        <f>'Net Gen'!E95</f>
        <v>0</v>
      </c>
      <c r="E95" s="215">
        <f>'Net Gen'!I95</f>
        <v>0</v>
      </c>
      <c r="F95" s="215">
        <f>'Net Gen'!K95</f>
        <v>0</v>
      </c>
      <c r="G95" s="215">
        <f>'Net Gen'!N95</f>
        <v>0</v>
      </c>
      <c r="H95" s="215">
        <f>'Net Gen'!O95</f>
        <v>295</v>
      </c>
      <c r="J95" s="78">
        <f t="shared" si="6"/>
        <v>1</v>
      </c>
      <c r="K95" s="71">
        <f t="shared" si="4"/>
        <v>0</v>
      </c>
      <c r="L95" s="69">
        <f t="shared" si="5"/>
        <v>295</v>
      </c>
      <c r="M95" s="81">
        <f t="shared" si="7"/>
        <v>0</v>
      </c>
    </row>
    <row r="96" spans="1:13" x14ac:dyDescent="0.2">
      <c r="A96" s="133" t="str">
        <f>'Net Gen'!B96</f>
        <v>89040101-Big Sandy 1</v>
      </c>
      <c r="B96" s="214">
        <f>'Net Gen'!C96</f>
        <v>44320.875</v>
      </c>
      <c r="C96" s="215" t="str">
        <f>'Net Gen'!P96</f>
        <v>OFFLINE</v>
      </c>
      <c r="D96" s="215">
        <f>'Net Gen'!E96</f>
        <v>0</v>
      </c>
      <c r="E96" s="215">
        <f>'Net Gen'!I96</f>
        <v>0</v>
      </c>
      <c r="F96" s="215">
        <f>'Net Gen'!K96</f>
        <v>0</v>
      </c>
      <c r="G96" s="215">
        <f>'Net Gen'!N96</f>
        <v>0</v>
      </c>
      <c r="H96" s="215">
        <f>'Net Gen'!O96</f>
        <v>295</v>
      </c>
      <c r="J96" s="78">
        <f t="shared" si="6"/>
        <v>1</v>
      </c>
      <c r="K96" s="71">
        <f t="shared" si="4"/>
        <v>0</v>
      </c>
      <c r="L96" s="69">
        <f t="shared" si="5"/>
        <v>295</v>
      </c>
      <c r="M96" s="81">
        <f t="shared" si="7"/>
        <v>0</v>
      </c>
    </row>
    <row r="97" spans="1:13" x14ac:dyDescent="0.2">
      <c r="A97" s="133" t="str">
        <f>'Net Gen'!B97</f>
        <v>89040101-Big Sandy 1</v>
      </c>
      <c r="B97" s="214">
        <f>'Net Gen'!C97</f>
        <v>44320.916666666664</v>
      </c>
      <c r="C97" s="215" t="str">
        <f>'Net Gen'!P97</f>
        <v>OFFLINE</v>
      </c>
      <c r="D97" s="215">
        <f>'Net Gen'!E97</f>
        <v>0</v>
      </c>
      <c r="E97" s="215">
        <f>'Net Gen'!I97</f>
        <v>0</v>
      </c>
      <c r="F97" s="215">
        <f>'Net Gen'!K97</f>
        <v>0</v>
      </c>
      <c r="G97" s="215">
        <f>'Net Gen'!N97</f>
        <v>0</v>
      </c>
      <c r="H97" s="215">
        <f>'Net Gen'!O97</f>
        <v>295</v>
      </c>
      <c r="J97" s="78">
        <f t="shared" si="6"/>
        <v>1</v>
      </c>
      <c r="K97" s="71">
        <f t="shared" si="4"/>
        <v>0</v>
      </c>
      <c r="L97" s="69">
        <f t="shared" si="5"/>
        <v>295</v>
      </c>
      <c r="M97" s="81">
        <f t="shared" si="7"/>
        <v>0</v>
      </c>
    </row>
    <row r="98" spans="1:13" x14ac:dyDescent="0.2">
      <c r="A98" s="133" t="str">
        <f>'Net Gen'!B98</f>
        <v>89040101-Big Sandy 1</v>
      </c>
      <c r="B98" s="214">
        <f>'Net Gen'!C98</f>
        <v>44320.958333333336</v>
      </c>
      <c r="C98" s="215" t="str">
        <f>'Net Gen'!P98</f>
        <v>OFFLINE</v>
      </c>
      <c r="D98" s="215">
        <f>'Net Gen'!E98</f>
        <v>0</v>
      </c>
      <c r="E98" s="215">
        <f>'Net Gen'!I98</f>
        <v>0</v>
      </c>
      <c r="F98" s="215">
        <f>'Net Gen'!K98</f>
        <v>0</v>
      </c>
      <c r="G98" s="215">
        <f>'Net Gen'!N98</f>
        <v>0</v>
      </c>
      <c r="H98" s="215">
        <f>'Net Gen'!O98</f>
        <v>295</v>
      </c>
      <c r="J98" s="78">
        <f t="shared" si="6"/>
        <v>1</v>
      </c>
      <c r="K98" s="71">
        <f t="shared" si="4"/>
        <v>0</v>
      </c>
      <c r="L98" s="69">
        <f t="shared" si="5"/>
        <v>295</v>
      </c>
      <c r="M98" s="81">
        <f t="shared" si="7"/>
        <v>0</v>
      </c>
    </row>
    <row r="99" spans="1:13" x14ac:dyDescent="0.2">
      <c r="A99" s="133" t="str">
        <f>'Net Gen'!B99</f>
        <v>89040101-Big Sandy 1</v>
      </c>
      <c r="B99" s="214">
        <f>'Net Gen'!C99</f>
        <v>44321</v>
      </c>
      <c r="C99" s="215" t="str">
        <f>'Net Gen'!P99</f>
        <v>OFFLINE</v>
      </c>
      <c r="D99" s="215">
        <f>'Net Gen'!E99</f>
        <v>0</v>
      </c>
      <c r="E99" s="215">
        <f>'Net Gen'!I99</f>
        <v>0</v>
      </c>
      <c r="F99" s="215">
        <f>'Net Gen'!K99</f>
        <v>0</v>
      </c>
      <c r="G99" s="215">
        <f>'Net Gen'!N99</f>
        <v>0</v>
      </c>
      <c r="H99" s="215">
        <f>'Net Gen'!O99</f>
        <v>295</v>
      </c>
      <c r="J99" s="78">
        <f t="shared" si="6"/>
        <v>1</v>
      </c>
      <c r="K99" s="71">
        <f t="shared" si="4"/>
        <v>0</v>
      </c>
      <c r="L99" s="69">
        <f t="shared" si="5"/>
        <v>295</v>
      </c>
      <c r="M99" s="81">
        <f t="shared" si="7"/>
        <v>0</v>
      </c>
    </row>
    <row r="100" spans="1:13" x14ac:dyDescent="0.2">
      <c r="A100" s="133" t="str">
        <f>'Net Gen'!B100</f>
        <v>89040101-Big Sandy 1</v>
      </c>
      <c r="B100" s="214">
        <f>'Net Gen'!C100</f>
        <v>44321.041666666664</v>
      </c>
      <c r="C100" s="215" t="str">
        <f>'Net Gen'!P100</f>
        <v>OFFLINE</v>
      </c>
      <c r="D100" s="215">
        <f>'Net Gen'!E100</f>
        <v>0</v>
      </c>
      <c r="E100" s="215">
        <f>'Net Gen'!I100</f>
        <v>0</v>
      </c>
      <c r="F100" s="215">
        <f>'Net Gen'!K100</f>
        <v>0</v>
      </c>
      <c r="G100" s="215">
        <f>'Net Gen'!N100</f>
        <v>0</v>
      </c>
      <c r="H100" s="215">
        <f>'Net Gen'!O100</f>
        <v>295</v>
      </c>
      <c r="J100" s="78">
        <f t="shared" si="6"/>
        <v>1</v>
      </c>
      <c r="K100" s="71">
        <f t="shared" si="4"/>
        <v>0</v>
      </c>
      <c r="L100" s="69">
        <f t="shared" si="5"/>
        <v>295</v>
      </c>
      <c r="M100" s="81">
        <f t="shared" si="7"/>
        <v>0</v>
      </c>
    </row>
    <row r="101" spans="1:13" x14ac:dyDescent="0.2">
      <c r="A101" s="133" t="str">
        <f>'Net Gen'!B101</f>
        <v>89040101-Big Sandy 1</v>
      </c>
      <c r="B101" s="214">
        <f>'Net Gen'!C101</f>
        <v>44321.083333333336</v>
      </c>
      <c r="C101" s="215" t="str">
        <f>'Net Gen'!P101</f>
        <v>OFFLINE</v>
      </c>
      <c r="D101" s="215">
        <f>'Net Gen'!E101</f>
        <v>0</v>
      </c>
      <c r="E101" s="215">
        <f>'Net Gen'!I101</f>
        <v>0</v>
      </c>
      <c r="F101" s="215">
        <f>'Net Gen'!K101</f>
        <v>0</v>
      </c>
      <c r="G101" s="215">
        <f>'Net Gen'!N101</f>
        <v>0</v>
      </c>
      <c r="H101" s="215">
        <f>'Net Gen'!O101</f>
        <v>295</v>
      </c>
      <c r="J101" s="78">
        <f t="shared" si="6"/>
        <v>1</v>
      </c>
      <c r="K101" s="71">
        <f t="shared" si="4"/>
        <v>0</v>
      </c>
      <c r="L101" s="69">
        <f t="shared" si="5"/>
        <v>295</v>
      </c>
      <c r="M101" s="81">
        <f t="shared" si="7"/>
        <v>0</v>
      </c>
    </row>
    <row r="102" spans="1:13" x14ac:dyDescent="0.2">
      <c r="A102" s="133" t="str">
        <f>'Net Gen'!B102</f>
        <v>89040101-Big Sandy 1</v>
      </c>
      <c r="B102" s="214">
        <f>'Net Gen'!C102</f>
        <v>44321.125</v>
      </c>
      <c r="C102" s="215" t="str">
        <f>'Net Gen'!P102</f>
        <v>OFFLINE</v>
      </c>
      <c r="D102" s="215">
        <f>'Net Gen'!E102</f>
        <v>0</v>
      </c>
      <c r="E102" s="215">
        <f>'Net Gen'!I102</f>
        <v>0</v>
      </c>
      <c r="F102" s="215">
        <f>'Net Gen'!K102</f>
        <v>0</v>
      </c>
      <c r="G102" s="215">
        <f>'Net Gen'!N102</f>
        <v>0</v>
      </c>
      <c r="H102" s="215">
        <f>'Net Gen'!O102</f>
        <v>295</v>
      </c>
      <c r="J102" s="78">
        <f t="shared" si="6"/>
        <v>1</v>
      </c>
      <c r="K102" s="71">
        <f t="shared" si="4"/>
        <v>0</v>
      </c>
      <c r="L102" s="69">
        <f t="shared" si="5"/>
        <v>295</v>
      </c>
      <c r="M102" s="81">
        <f t="shared" si="7"/>
        <v>0</v>
      </c>
    </row>
    <row r="103" spans="1:13" x14ac:dyDescent="0.2">
      <c r="A103" s="133" t="str">
        <f>'Net Gen'!B103</f>
        <v>89040101-Big Sandy 1</v>
      </c>
      <c r="B103" s="214">
        <f>'Net Gen'!C103</f>
        <v>44321.166666666664</v>
      </c>
      <c r="C103" s="215" t="str">
        <f>'Net Gen'!P103</f>
        <v>OFFLINE</v>
      </c>
      <c r="D103" s="215">
        <f>'Net Gen'!E103</f>
        <v>0</v>
      </c>
      <c r="E103" s="215">
        <f>'Net Gen'!I103</f>
        <v>0</v>
      </c>
      <c r="F103" s="215">
        <f>'Net Gen'!K103</f>
        <v>0</v>
      </c>
      <c r="G103" s="215">
        <f>'Net Gen'!N103</f>
        <v>0</v>
      </c>
      <c r="H103" s="215">
        <f>'Net Gen'!O103</f>
        <v>295</v>
      </c>
      <c r="J103" s="78">
        <f t="shared" si="6"/>
        <v>1</v>
      </c>
      <c r="K103" s="71">
        <f t="shared" si="4"/>
        <v>0</v>
      </c>
      <c r="L103" s="69">
        <f t="shared" si="5"/>
        <v>295</v>
      </c>
      <c r="M103" s="81">
        <f t="shared" si="7"/>
        <v>0</v>
      </c>
    </row>
    <row r="104" spans="1:13" x14ac:dyDescent="0.2">
      <c r="A104" s="133" t="str">
        <f>'Net Gen'!B104</f>
        <v>89040101-Big Sandy 1</v>
      </c>
      <c r="B104" s="214">
        <f>'Net Gen'!C104</f>
        <v>44321.208333333336</v>
      </c>
      <c r="C104" s="215" t="str">
        <f>'Net Gen'!P104</f>
        <v>OFFLINE</v>
      </c>
      <c r="D104" s="215">
        <f>'Net Gen'!E104</f>
        <v>0</v>
      </c>
      <c r="E104" s="215">
        <f>'Net Gen'!I104</f>
        <v>0</v>
      </c>
      <c r="F104" s="215">
        <f>'Net Gen'!K104</f>
        <v>0</v>
      </c>
      <c r="G104" s="215">
        <f>'Net Gen'!N104</f>
        <v>0</v>
      </c>
      <c r="H104" s="215">
        <f>'Net Gen'!O104</f>
        <v>295</v>
      </c>
      <c r="J104" s="78">
        <f t="shared" si="6"/>
        <v>1</v>
      </c>
      <c r="K104" s="71">
        <f t="shared" si="4"/>
        <v>0</v>
      </c>
      <c r="L104" s="69">
        <f t="shared" si="5"/>
        <v>295</v>
      </c>
      <c r="M104" s="81">
        <f t="shared" si="7"/>
        <v>0</v>
      </c>
    </row>
    <row r="105" spans="1:13" x14ac:dyDescent="0.2">
      <c r="A105" s="133" t="str">
        <f>'Net Gen'!B105</f>
        <v>89040101-Big Sandy 1</v>
      </c>
      <c r="B105" s="214">
        <f>'Net Gen'!C105</f>
        <v>44321.25</v>
      </c>
      <c r="C105" s="215" t="str">
        <f>'Net Gen'!P105</f>
        <v>OFFLINE</v>
      </c>
      <c r="D105" s="215">
        <f>'Net Gen'!E105</f>
        <v>0</v>
      </c>
      <c r="E105" s="215">
        <f>'Net Gen'!I105</f>
        <v>0</v>
      </c>
      <c r="F105" s="215">
        <f>'Net Gen'!K105</f>
        <v>0</v>
      </c>
      <c r="G105" s="215">
        <f>'Net Gen'!N105</f>
        <v>0</v>
      </c>
      <c r="H105" s="215">
        <f>'Net Gen'!O105</f>
        <v>295</v>
      </c>
      <c r="J105" s="78">
        <f t="shared" si="6"/>
        <v>1</v>
      </c>
      <c r="K105" s="71">
        <f t="shared" si="4"/>
        <v>0</v>
      </c>
      <c r="L105" s="69">
        <f t="shared" si="5"/>
        <v>295</v>
      </c>
      <c r="M105" s="81">
        <f t="shared" si="7"/>
        <v>0</v>
      </c>
    </row>
    <row r="106" spans="1:13" x14ac:dyDescent="0.2">
      <c r="A106" s="133" t="str">
        <f>'Net Gen'!B106</f>
        <v>89040101-Big Sandy 1</v>
      </c>
      <c r="B106" s="214">
        <f>'Net Gen'!C106</f>
        <v>44321.291666666664</v>
      </c>
      <c r="C106" s="215" t="str">
        <f>'Net Gen'!P106</f>
        <v>OFFLINE</v>
      </c>
      <c r="D106" s="215">
        <f>'Net Gen'!E106</f>
        <v>0</v>
      </c>
      <c r="E106" s="215">
        <f>'Net Gen'!I106</f>
        <v>0</v>
      </c>
      <c r="F106" s="215">
        <f>'Net Gen'!K106</f>
        <v>0</v>
      </c>
      <c r="G106" s="215">
        <f>'Net Gen'!N106</f>
        <v>0</v>
      </c>
      <c r="H106" s="215">
        <f>'Net Gen'!O106</f>
        <v>295</v>
      </c>
      <c r="J106" s="78">
        <f t="shared" si="6"/>
        <v>1</v>
      </c>
      <c r="K106" s="71">
        <f t="shared" si="4"/>
        <v>0</v>
      </c>
      <c r="L106" s="69">
        <f t="shared" si="5"/>
        <v>295</v>
      </c>
      <c r="M106" s="81">
        <f t="shared" si="7"/>
        <v>0</v>
      </c>
    </row>
    <row r="107" spans="1:13" x14ac:dyDescent="0.2">
      <c r="A107" s="133" t="str">
        <f>'Net Gen'!B107</f>
        <v>89040101-Big Sandy 1</v>
      </c>
      <c r="B107" s="214">
        <f>'Net Gen'!C107</f>
        <v>44321.333333333336</v>
      </c>
      <c r="C107" s="215" t="str">
        <f>'Net Gen'!P107</f>
        <v>OFFLINE</v>
      </c>
      <c r="D107" s="215">
        <f>'Net Gen'!E107</f>
        <v>0</v>
      </c>
      <c r="E107" s="215">
        <f>'Net Gen'!I107</f>
        <v>0</v>
      </c>
      <c r="F107" s="215">
        <f>'Net Gen'!K107</f>
        <v>0</v>
      </c>
      <c r="G107" s="215">
        <f>'Net Gen'!N107</f>
        <v>0</v>
      </c>
      <c r="H107" s="215">
        <f>'Net Gen'!O107</f>
        <v>295</v>
      </c>
      <c r="J107" s="78">
        <f t="shared" si="6"/>
        <v>1</v>
      </c>
      <c r="K107" s="71">
        <f t="shared" si="4"/>
        <v>0</v>
      </c>
      <c r="L107" s="69">
        <f t="shared" si="5"/>
        <v>295</v>
      </c>
      <c r="M107" s="81">
        <f t="shared" si="7"/>
        <v>0</v>
      </c>
    </row>
    <row r="108" spans="1:13" x14ac:dyDescent="0.2">
      <c r="A108" s="133" t="str">
        <f>'Net Gen'!B108</f>
        <v>89040101-Big Sandy 1</v>
      </c>
      <c r="B108" s="214">
        <f>'Net Gen'!C108</f>
        <v>44321.375</v>
      </c>
      <c r="C108" s="215" t="str">
        <f>'Net Gen'!P108</f>
        <v>OFFLINE</v>
      </c>
      <c r="D108" s="215">
        <f>'Net Gen'!E108</f>
        <v>0</v>
      </c>
      <c r="E108" s="215">
        <f>'Net Gen'!I108</f>
        <v>0</v>
      </c>
      <c r="F108" s="215">
        <f>'Net Gen'!K108</f>
        <v>0</v>
      </c>
      <c r="G108" s="215">
        <f>'Net Gen'!N108</f>
        <v>0</v>
      </c>
      <c r="H108" s="215">
        <f>'Net Gen'!O108</f>
        <v>295</v>
      </c>
      <c r="J108" s="78">
        <f t="shared" si="6"/>
        <v>1</v>
      </c>
      <c r="K108" s="71">
        <f t="shared" si="4"/>
        <v>0</v>
      </c>
      <c r="L108" s="69">
        <f t="shared" si="5"/>
        <v>295</v>
      </c>
      <c r="M108" s="81">
        <f t="shared" si="7"/>
        <v>0</v>
      </c>
    </row>
    <row r="109" spans="1:13" x14ac:dyDescent="0.2">
      <c r="A109" s="133" t="str">
        <f>'Net Gen'!B109</f>
        <v>89040101-Big Sandy 1</v>
      </c>
      <c r="B109" s="214">
        <f>'Net Gen'!C109</f>
        <v>44321.416666666664</v>
      </c>
      <c r="C109" s="215" t="str">
        <f>'Net Gen'!P109</f>
        <v>OFFLINE</v>
      </c>
      <c r="D109" s="215">
        <f>'Net Gen'!E109</f>
        <v>0</v>
      </c>
      <c r="E109" s="215">
        <f>'Net Gen'!I109</f>
        <v>0</v>
      </c>
      <c r="F109" s="215">
        <f>'Net Gen'!K109</f>
        <v>0</v>
      </c>
      <c r="G109" s="215">
        <f>'Net Gen'!N109</f>
        <v>0</v>
      </c>
      <c r="H109" s="215">
        <f>'Net Gen'!O109</f>
        <v>295</v>
      </c>
      <c r="J109" s="78">
        <f t="shared" si="6"/>
        <v>1</v>
      </c>
      <c r="K109" s="71">
        <f t="shared" si="4"/>
        <v>0</v>
      </c>
      <c r="L109" s="69">
        <f t="shared" si="5"/>
        <v>295</v>
      </c>
      <c r="M109" s="81">
        <f t="shared" si="7"/>
        <v>0</v>
      </c>
    </row>
    <row r="110" spans="1:13" x14ac:dyDescent="0.2">
      <c r="A110" s="133" t="str">
        <f>'Net Gen'!B110</f>
        <v>89040101-Big Sandy 1</v>
      </c>
      <c r="B110" s="214">
        <f>'Net Gen'!C110</f>
        <v>44321.458333333336</v>
      </c>
      <c r="C110" s="215" t="str">
        <f>'Net Gen'!P110</f>
        <v>OFFLINE</v>
      </c>
      <c r="D110" s="215">
        <f>'Net Gen'!E110</f>
        <v>0</v>
      </c>
      <c r="E110" s="215">
        <f>'Net Gen'!I110</f>
        <v>0</v>
      </c>
      <c r="F110" s="215">
        <f>'Net Gen'!K110</f>
        <v>0</v>
      </c>
      <c r="G110" s="215">
        <f>'Net Gen'!N110</f>
        <v>0</v>
      </c>
      <c r="H110" s="215">
        <f>'Net Gen'!O110</f>
        <v>295</v>
      </c>
      <c r="J110" s="78">
        <f t="shared" si="6"/>
        <v>1</v>
      </c>
      <c r="K110" s="71">
        <f t="shared" si="4"/>
        <v>0</v>
      </c>
      <c r="L110" s="69">
        <f t="shared" si="5"/>
        <v>295</v>
      </c>
      <c r="M110" s="81">
        <f t="shared" si="7"/>
        <v>0</v>
      </c>
    </row>
    <row r="111" spans="1:13" x14ac:dyDescent="0.2">
      <c r="A111" s="133" t="str">
        <f>'Net Gen'!B111</f>
        <v>89040101-Big Sandy 1</v>
      </c>
      <c r="B111" s="214">
        <f>'Net Gen'!C111</f>
        <v>44321.5</v>
      </c>
      <c r="C111" s="215" t="str">
        <f>'Net Gen'!P111</f>
        <v>OFFLINE</v>
      </c>
      <c r="D111" s="215">
        <f>'Net Gen'!E111</f>
        <v>0</v>
      </c>
      <c r="E111" s="215">
        <f>'Net Gen'!I111</f>
        <v>0</v>
      </c>
      <c r="F111" s="215">
        <f>'Net Gen'!K111</f>
        <v>0</v>
      </c>
      <c r="G111" s="215">
        <f>'Net Gen'!N111</f>
        <v>0</v>
      </c>
      <c r="H111" s="215">
        <f>'Net Gen'!O111</f>
        <v>295</v>
      </c>
      <c r="J111" s="78">
        <f t="shared" si="6"/>
        <v>1</v>
      </c>
      <c r="K111" s="71">
        <f t="shared" si="4"/>
        <v>0</v>
      </c>
      <c r="L111" s="69">
        <f t="shared" si="5"/>
        <v>295</v>
      </c>
      <c r="M111" s="81">
        <f t="shared" si="7"/>
        <v>0</v>
      </c>
    </row>
    <row r="112" spans="1:13" x14ac:dyDescent="0.2">
      <c r="A112" s="133" t="str">
        <f>'Net Gen'!B112</f>
        <v>89040101-Big Sandy 1</v>
      </c>
      <c r="B112" s="214">
        <f>'Net Gen'!C112</f>
        <v>44321.541666666664</v>
      </c>
      <c r="C112" s="215" t="str">
        <f>'Net Gen'!P112</f>
        <v>OFFLINE</v>
      </c>
      <c r="D112" s="215">
        <f>'Net Gen'!E112</f>
        <v>0</v>
      </c>
      <c r="E112" s="215">
        <f>'Net Gen'!I112</f>
        <v>0</v>
      </c>
      <c r="F112" s="215">
        <f>'Net Gen'!K112</f>
        <v>0</v>
      </c>
      <c r="G112" s="215">
        <f>'Net Gen'!N112</f>
        <v>0</v>
      </c>
      <c r="H112" s="215">
        <f>'Net Gen'!O112</f>
        <v>295</v>
      </c>
      <c r="J112" s="78">
        <f t="shared" si="6"/>
        <v>1</v>
      </c>
      <c r="K112" s="71">
        <f t="shared" si="4"/>
        <v>0</v>
      </c>
      <c r="L112" s="69">
        <f t="shared" si="5"/>
        <v>295</v>
      </c>
      <c r="M112" s="81">
        <f t="shared" si="7"/>
        <v>0</v>
      </c>
    </row>
    <row r="113" spans="1:13" x14ac:dyDescent="0.2">
      <c r="A113" s="133" t="str">
        <f>'Net Gen'!B113</f>
        <v>89040101-Big Sandy 1</v>
      </c>
      <c r="B113" s="214">
        <f>'Net Gen'!C113</f>
        <v>44321.583333333336</v>
      </c>
      <c r="C113" s="215" t="str">
        <f>'Net Gen'!P113</f>
        <v>OFFLINE</v>
      </c>
      <c r="D113" s="215">
        <f>'Net Gen'!E113</f>
        <v>0</v>
      </c>
      <c r="E113" s="215">
        <f>'Net Gen'!I113</f>
        <v>0</v>
      </c>
      <c r="F113" s="215">
        <f>'Net Gen'!K113</f>
        <v>0</v>
      </c>
      <c r="G113" s="215">
        <f>'Net Gen'!N113</f>
        <v>0</v>
      </c>
      <c r="H113" s="215">
        <f>'Net Gen'!O113</f>
        <v>295</v>
      </c>
      <c r="J113" s="78">
        <f t="shared" si="6"/>
        <v>1</v>
      </c>
      <c r="K113" s="71">
        <f t="shared" si="4"/>
        <v>0</v>
      </c>
      <c r="L113" s="69">
        <f t="shared" si="5"/>
        <v>295</v>
      </c>
      <c r="M113" s="81">
        <f t="shared" si="7"/>
        <v>0</v>
      </c>
    </row>
    <row r="114" spans="1:13" x14ac:dyDescent="0.2">
      <c r="A114" s="133" t="str">
        <f>'Net Gen'!B114</f>
        <v>89040101-Big Sandy 1</v>
      </c>
      <c r="B114" s="214">
        <f>'Net Gen'!C114</f>
        <v>44321.625</v>
      </c>
      <c r="C114" s="215" t="str">
        <f>'Net Gen'!P114</f>
        <v>OFFLINE</v>
      </c>
      <c r="D114" s="215">
        <f>'Net Gen'!E114</f>
        <v>0</v>
      </c>
      <c r="E114" s="215">
        <f>'Net Gen'!I114</f>
        <v>0</v>
      </c>
      <c r="F114" s="215">
        <f>'Net Gen'!K114</f>
        <v>0</v>
      </c>
      <c r="G114" s="215">
        <f>'Net Gen'!N114</f>
        <v>0</v>
      </c>
      <c r="H114" s="215">
        <f>'Net Gen'!O114</f>
        <v>295</v>
      </c>
      <c r="J114" s="78">
        <f t="shared" si="6"/>
        <v>1</v>
      </c>
      <c r="K114" s="71">
        <f t="shared" si="4"/>
        <v>0</v>
      </c>
      <c r="L114" s="69">
        <f t="shared" si="5"/>
        <v>295</v>
      </c>
      <c r="M114" s="81">
        <f t="shared" si="7"/>
        <v>0</v>
      </c>
    </row>
    <row r="115" spans="1:13" x14ac:dyDescent="0.2">
      <c r="A115" s="133" t="str">
        <f>'Net Gen'!B115</f>
        <v>89040101-Big Sandy 1</v>
      </c>
      <c r="B115" s="214">
        <f>'Net Gen'!C115</f>
        <v>44321.666666666664</v>
      </c>
      <c r="C115" s="215" t="str">
        <f>'Net Gen'!P115</f>
        <v>OFFLINE</v>
      </c>
      <c r="D115" s="215">
        <f>'Net Gen'!E115</f>
        <v>0</v>
      </c>
      <c r="E115" s="215">
        <f>'Net Gen'!I115</f>
        <v>0</v>
      </c>
      <c r="F115" s="215">
        <f>'Net Gen'!K115</f>
        <v>0</v>
      </c>
      <c r="G115" s="215">
        <f>'Net Gen'!N115</f>
        <v>0</v>
      </c>
      <c r="H115" s="215">
        <f>'Net Gen'!O115</f>
        <v>295</v>
      </c>
      <c r="J115" s="78">
        <f t="shared" si="6"/>
        <v>1</v>
      </c>
      <c r="K115" s="71">
        <f t="shared" si="4"/>
        <v>0</v>
      </c>
      <c r="L115" s="69">
        <f t="shared" si="5"/>
        <v>295</v>
      </c>
      <c r="M115" s="81">
        <f t="shared" si="7"/>
        <v>0</v>
      </c>
    </row>
    <row r="116" spans="1:13" x14ac:dyDescent="0.2">
      <c r="A116" s="133" t="str">
        <f>'Net Gen'!B116</f>
        <v>89040101-Big Sandy 1</v>
      </c>
      <c r="B116" s="214">
        <f>'Net Gen'!C116</f>
        <v>44321.708333333336</v>
      </c>
      <c r="C116" s="215" t="str">
        <f>'Net Gen'!P116</f>
        <v>OFFLINE</v>
      </c>
      <c r="D116" s="215">
        <f>'Net Gen'!E116</f>
        <v>0</v>
      </c>
      <c r="E116" s="215">
        <f>'Net Gen'!I116</f>
        <v>0</v>
      </c>
      <c r="F116" s="215">
        <f>'Net Gen'!K116</f>
        <v>0</v>
      </c>
      <c r="G116" s="215">
        <f>'Net Gen'!N116</f>
        <v>0</v>
      </c>
      <c r="H116" s="215">
        <f>'Net Gen'!O116</f>
        <v>295</v>
      </c>
      <c r="J116" s="78">
        <f t="shared" si="6"/>
        <v>1</v>
      </c>
      <c r="K116" s="71">
        <f t="shared" si="4"/>
        <v>0</v>
      </c>
      <c r="L116" s="69">
        <f t="shared" si="5"/>
        <v>295</v>
      </c>
      <c r="M116" s="81">
        <f t="shared" si="7"/>
        <v>0</v>
      </c>
    </row>
    <row r="117" spans="1:13" x14ac:dyDescent="0.2">
      <c r="A117" s="133" t="str">
        <f>'Net Gen'!B117</f>
        <v>89040101-Big Sandy 1</v>
      </c>
      <c r="B117" s="214">
        <f>'Net Gen'!C117</f>
        <v>44321.75</v>
      </c>
      <c r="C117" s="215" t="str">
        <f>'Net Gen'!P117</f>
        <v>OFFLINE</v>
      </c>
      <c r="D117" s="215">
        <f>'Net Gen'!E117</f>
        <v>0</v>
      </c>
      <c r="E117" s="215">
        <f>'Net Gen'!I117</f>
        <v>0</v>
      </c>
      <c r="F117" s="215">
        <f>'Net Gen'!K117</f>
        <v>0</v>
      </c>
      <c r="G117" s="215">
        <f>'Net Gen'!N117</f>
        <v>0</v>
      </c>
      <c r="H117" s="215">
        <f>'Net Gen'!O117</f>
        <v>295</v>
      </c>
      <c r="J117" s="78">
        <f t="shared" si="6"/>
        <v>1</v>
      </c>
      <c r="K117" s="71">
        <f t="shared" si="4"/>
        <v>0</v>
      </c>
      <c r="L117" s="69">
        <f t="shared" si="5"/>
        <v>295</v>
      </c>
      <c r="M117" s="81">
        <f t="shared" si="7"/>
        <v>0</v>
      </c>
    </row>
    <row r="118" spans="1:13" x14ac:dyDescent="0.2">
      <c r="A118" s="133" t="str">
        <f>'Net Gen'!B118</f>
        <v>89040101-Big Sandy 1</v>
      </c>
      <c r="B118" s="214">
        <f>'Net Gen'!C118</f>
        <v>44321.791666666664</v>
      </c>
      <c r="C118" s="215" t="str">
        <f>'Net Gen'!P118</f>
        <v>OFFLINE</v>
      </c>
      <c r="D118" s="215">
        <f>'Net Gen'!E118</f>
        <v>0</v>
      </c>
      <c r="E118" s="215">
        <f>'Net Gen'!I118</f>
        <v>0</v>
      </c>
      <c r="F118" s="215">
        <f>'Net Gen'!K118</f>
        <v>0</v>
      </c>
      <c r="G118" s="215">
        <f>'Net Gen'!N118</f>
        <v>0</v>
      </c>
      <c r="H118" s="215">
        <f>'Net Gen'!O118</f>
        <v>295</v>
      </c>
      <c r="J118" s="78">
        <f t="shared" si="6"/>
        <v>1</v>
      </c>
      <c r="K118" s="71">
        <f t="shared" si="4"/>
        <v>0</v>
      </c>
      <c r="L118" s="69">
        <f t="shared" si="5"/>
        <v>295</v>
      </c>
      <c r="M118" s="81">
        <f t="shared" si="7"/>
        <v>0</v>
      </c>
    </row>
    <row r="119" spans="1:13" x14ac:dyDescent="0.2">
      <c r="A119" s="133" t="str">
        <f>'Net Gen'!B119</f>
        <v>89040101-Big Sandy 1</v>
      </c>
      <c r="B119" s="214">
        <f>'Net Gen'!C119</f>
        <v>44321.833333333336</v>
      </c>
      <c r="C119" s="215" t="str">
        <f>'Net Gen'!P119</f>
        <v>OFFLINE</v>
      </c>
      <c r="D119" s="215">
        <f>'Net Gen'!E119</f>
        <v>0</v>
      </c>
      <c r="E119" s="215">
        <f>'Net Gen'!I119</f>
        <v>0</v>
      </c>
      <c r="F119" s="215">
        <f>'Net Gen'!K119</f>
        <v>0</v>
      </c>
      <c r="G119" s="215">
        <f>'Net Gen'!N119</f>
        <v>0</v>
      </c>
      <c r="H119" s="215">
        <f>'Net Gen'!O119</f>
        <v>295</v>
      </c>
      <c r="J119" s="78">
        <f t="shared" si="6"/>
        <v>1</v>
      </c>
      <c r="K119" s="71">
        <f t="shared" si="4"/>
        <v>0</v>
      </c>
      <c r="L119" s="69">
        <f t="shared" si="5"/>
        <v>295</v>
      </c>
      <c r="M119" s="81">
        <f t="shared" si="7"/>
        <v>0</v>
      </c>
    </row>
    <row r="120" spans="1:13" x14ac:dyDescent="0.2">
      <c r="A120" s="133" t="str">
        <f>'Net Gen'!B120</f>
        <v>89040101-Big Sandy 1</v>
      </c>
      <c r="B120" s="214">
        <f>'Net Gen'!C120</f>
        <v>44321.875</v>
      </c>
      <c r="C120" s="215" t="str">
        <f>'Net Gen'!P120</f>
        <v>OFFLINE</v>
      </c>
      <c r="D120" s="215">
        <f>'Net Gen'!E120</f>
        <v>0</v>
      </c>
      <c r="E120" s="215">
        <f>'Net Gen'!I120</f>
        <v>0</v>
      </c>
      <c r="F120" s="215">
        <f>'Net Gen'!K120</f>
        <v>0</v>
      </c>
      <c r="G120" s="215">
        <f>'Net Gen'!N120</f>
        <v>0</v>
      </c>
      <c r="H120" s="215">
        <f>'Net Gen'!O120</f>
        <v>295</v>
      </c>
      <c r="J120" s="78">
        <f t="shared" si="6"/>
        <v>1</v>
      </c>
      <c r="K120" s="71">
        <f t="shared" si="4"/>
        <v>0</v>
      </c>
      <c r="L120" s="69">
        <f t="shared" si="5"/>
        <v>295</v>
      </c>
      <c r="M120" s="81">
        <f t="shared" si="7"/>
        <v>0</v>
      </c>
    </row>
    <row r="121" spans="1:13" x14ac:dyDescent="0.2">
      <c r="A121" s="133" t="str">
        <f>'Net Gen'!B121</f>
        <v>89040101-Big Sandy 1</v>
      </c>
      <c r="B121" s="214">
        <f>'Net Gen'!C121</f>
        <v>44321.916666666664</v>
      </c>
      <c r="C121" s="215" t="str">
        <f>'Net Gen'!P121</f>
        <v>OFFLINE</v>
      </c>
      <c r="D121" s="215">
        <f>'Net Gen'!E121</f>
        <v>0</v>
      </c>
      <c r="E121" s="215">
        <f>'Net Gen'!I121</f>
        <v>0</v>
      </c>
      <c r="F121" s="215">
        <f>'Net Gen'!K121</f>
        <v>0</v>
      </c>
      <c r="G121" s="215">
        <f>'Net Gen'!N121</f>
        <v>0</v>
      </c>
      <c r="H121" s="215">
        <f>'Net Gen'!O121</f>
        <v>295</v>
      </c>
      <c r="J121" s="78">
        <f t="shared" si="6"/>
        <v>1</v>
      </c>
      <c r="K121" s="71">
        <f t="shared" si="4"/>
        <v>0</v>
      </c>
      <c r="L121" s="69">
        <f t="shared" si="5"/>
        <v>295</v>
      </c>
      <c r="M121" s="81">
        <f t="shared" si="7"/>
        <v>0</v>
      </c>
    </row>
    <row r="122" spans="1:13" x14ac:dyDescent="0.2">
      <c r="A122" s="133" t="str">
        <f>'Net Gen'!B122</f>
        <v>89040101-Big Sandy 1</v>
      </c>
      <c r="B122" s="214">
        <f>'Net Gen'!C122</f>
        <v>44321.958333333336</v>
      </c>
      <c r="C122" s="215" t="str">
        <f>'Net Gen'!P122</f>
        <v>OFFLINE</v>
      </c>
      <c r="D122" s="215">
        <f>'Net Gen'!E122</f>
        <v>0</v>
      </c>
      <c r="E122" s="215">
        <f>'Net Gen'!I122</f>
        <v>0</v>
      </c>
      <c r="F122" s="215">
        <f>'Net Gen'!K122</f>
        <v>0</v>
      </c>
      <c r="G122" s="215">
        <f>'Net Gen'!N122</f>
        <v>0</v>
      </c>
      <c r="H122" s="215">
        <f>'Net Gen'!O122</f>
        <v>295</v>
      </c>
      <c r="J122" s="78">
        <f t="shared" si="6"/>
        <v>1</v>
      </c>
      <c r="K122" s="71">
        <f t="shared" si="4"/>
        <v>0</v>
      </c>
      <c r="L122" s="69">
        <f t="shared" si="5"/>
        <v>295</v>
      </c>
      <c r="M122" s="81">
        <f t="shared" si="7"/>
        <v>0</v>
      </c>
    </row>
    <row r="123" spans="1:13" x14ac:dyDescent="0.2">
      <c r="A123" s="133" t="str">
        <f>'Net Gen'!B123</f>
        <v>89040101-Big Sandy 1</v>
      </c>
      <c r="B123" s="214">
        <f>'Net Gen'!C123</f>
        <v>44322</v>
      </c>
      <c r="C123" s="215" t="str">
        <f>'Net Gen'!P123</f>
        <v>OFFLINE</v>
      </c>
      <c r="D123" s="215">
        <f>'Net Gen'!E123</f>
        <v>0</v>
      </c>
      <c r="E123" s="215">
        <f>'Net Gen'!I123</f>
        <v>0</v>
      </c>
      <c r="F123" s="215">
        <f>'Net Gen'!K123</f>
        <v>0</v>
      </c>
      <c r="G123" s="215">
        <f>'Net Gen'!N123</f>
        <v>0</v>
      </c>
      <c r="H123" s="215">
        <f>'Net Gen'!O123</f>
        <v>295</v>
      </c>
      <c r="J123" s="78">
        <f t="shared" si="6"/>
        <v>1</v>
      </c>
      <c r="K123" s="71">
        <f t="shared" si="4"/>
        <v>0</v>
      </c>
      <c r="L123" s="69">
        <f t="shared" si="5"/>
        <v>295</v>
      </c>
      <c r="M123" s="81">
        <f t="shared" si="7"/>
        <v>0</v>
      </c>
    </row>
    <row r="124" spans="1:13" x14ac:dyDescent="0.2">
      <c r="A124" s="133" t="str">
        <f>'Net Gen'!B124</f>
        <v>89040101-Big Sandy 1</v>
      </c>
      <c r="B124" s="214">
        <f>'Net Gen'!C124</f>
        <v>44322.041666666664</v>
      </c>
      <c r="C124" s="215" t="str">
        <f>'Net Gen'!P124</f>
        <v>OFFLINE</v>
      </c>
      <c r="D124" s="215">
        <f>'Net Gen'!E124</f>
        <v>0</v>
      </c>
      <c r="E124" s="215">
        <f>'Net Gen'!I124</f>
        <v>0</v>
      </c>
      <c r="F124" s="215">
        <f>'Net Gen'!K124</f>
        <v>0</v>
      </c>
      <c r="G124" s="215">
        <f>'Net Gen'!N124</f>
        <v>0</v>
      </c>
      <c r="H124" s="215">
        <f>'Net Gen'!O124</f>
        <v>295</v>
      </c>
      <c r="J124" s="78">
        <f t="shared" si="6"/>
        <v>1</v>
      </c>
      <c r="K124" s="71">
        <f t="shared" si="4"/>
        <v>0</v>
      </c>
      <c r="L124" s="69">
        <f t="shared" si="5"/>
        <v>295</v>
      </c>
      <c r="M124" s="81">
        <f t="shared" si="7"/>
        <v>0</v>
      </c>
    </row>
    <row r="125" spans="1:13" x14ac:dyDescent="0.2">
      <c r="A125" s="133" t="str">
        <f>'Net Gen'!B125</f>
        <v>89040101-Big Sandy 1</v>
      </c>
      <c r="B125" s="214">
        <f>'Net Gen'!C125</f>
        <v>44322.083333333336</v>
      </c>
      <c r="C125" s="215" t="str">
        <f>'Net Gen'!P125</f>
        <v>OFFLINE</v>
      </c>
      <c r="D125" s="215">
        <f>'Net Gen'!E125</f>
        <v>0</v>
      </c>
      <c r="E125" s="215">
        <f>'Net Gen'!I125</f>
        <v>0</v>
      </c>
      <c r="F125" s="215">
        <f>'Net Gen'!K125</f>
        <v>0</v>
      </c>
      <c r="G125" s="215">
        <f>'Net Gen'!N125</f>
        <v>0</v>
      </c>
      <c r="H125" s="215">
        <f>'Net Gen'!O125</f>
        <v>295</v>
      </c>
      <c r="J125" s="78">
        <f t="shared" si="6"/>
        <v>1</v>
      </c>
      <c r="K125" s="71">
        <f t="shared" si="4"/>
        <v>0</v>
      </c>
      <c r="L125" s="69">
        <f t="shared" si="5"/>
        <v>295</v>
      </c>
      <c r="M125" s="81">
        <f t="shared" si="7"/>
        <v>0</v>
      </c>
    </row>
    <row r="126" spans="1:13" x14ac:dyDescent="0.2">
      <c r="A126" s="133" t="str">
        <f>'Net Gen'!B126</f>
        <v>89040101-Big Sandy 1</v>
      </c>
      <c r="B126" s="214">
        <f>'Net Gen'!C126</f>
        <v>44322.125</v>
      </c>
      <c r="C126" s="215" t="str">
        <f>'Net Gen'!P126</f>
        <v>OFFLINE</v>
      </c>
      <c r="D126" s="215">
        <f>'Net Gen'!E126</f>
        <v>0</v>
      </c>
      <c r="E126" s="215">
        <f>'Net Gen'!I126</f>
        <v>0</v>
      </c>
      <c r="F126" s="215">
        <f>'Net Gen'!K126</f>
        <v>0</v>
      </c>
      <c r="G126" s="215">
        <f>'Net Gen'!N126</f>
        <v>0</v>
      </c>
      <c r="H126" s="215">
        <f>'Net Gen'!O126</f>
        <v>295</v>
      </c>
      <c r="J126" s="78">
        <f t="shared" si="6"/>
        <v>1</v>
      </c>
      <c r="K126" s="71">
        <f t="shared" si="4"/>
        <v>0</v>
      </c>
      <c r="L126" s="69">
        <f t="shared" si="5"/>
        <v>295</v>
      </c>
      <c r="M126" s="81">
        <f t="shared" si="7"/>
        <v>0</v>
      </c>
    </row>
    <row r="127" spans="1:13" x14ac:dyDescent="0.2">
      <c r="A127" s="133" t="str">
        <f>'Net Gen'!B127</f>
        <v>89040101-Big Sandy 1</v>
      </c>
      <c r="B127" s="214">
        <f>'Net Gen'!C127</f>
        <v>44322.166666666664</v>
      </c>
      <c r="C127" s="215" t="str">
        <f>'Net Gen'!P127</f>
        <v>OFFLINE</v>
      </c>
      <c r="D127" s="215">
        <f>'Net Gen'!E127</f>
        <v>0</v>
      </c>
      <c r="E127" s="215">
        <f>'Net Gen'!I127</f>
        <v>0</v>
      </c>
      <c r="F127" s="215">
        <f>'Net Gen'!K127</f>
        <v>0</v>
      </c>
      <c r="G127" s="215">
        <f>'Net Gen'!N127</f>
        <v>0</v>
      </c>
      <c r="H127" s="215">
        <f>'Net Gen'!O127</f>
        <v>295</v>
      </c>
      <c r="J127" s="78">
        <f t="shared" si="6"/>
        <v>1</v>
      </c>
      <c r="K127" s="71">
        <f t="shared" si="4"/>
        <v>0</v>
      </c>
      <c r="L127" s="69">
        <f t="shared" si="5"/>
        <v>295</v>
      </c>
      <c r="M127" s="81">
        <f t="shared" si="7"/>
        <v>0</v>
      </c>
    </row>
    <row r="128" spans="1:13" x14ac:dyDescent="0.2">
      <c r="A128" s="133" t="str">
        <f>'Net Gen'!B128</f>
        <v>89040101-Big Sandy 1</v>
      </c>
      <c r="B128" s="214">
        <f>'Net Gen'!C128</f>
        <v>44322.208333333336</v>
      </c>
      <c r="C128" s="215" t="str">
        <f>'Net Gen'!P128</f>
        <v>OFFLINE</v>
      </c>
      <c r="D128" s="215">
        <f>'Net Gen'!E128</f>
        <v>0</v>
      </c>
      <c r="E128" s="215">
        <f>'Net Gen'!I128</f>
        <v>0</v>
      </c>
      <c r="F128" s="215">
        <f>'Net Gen'!K128</f>
        <v>0</v>
      </c>
      <c r="G128" s="215">
        <f>'Net Gen'!N128</f>
        <v>0</v>
      </c>
      <c r="H128" s="215">
        <f>'Net Gen'!O128</f>
        <v>295</v>
      </c>
      <c r="J128" s="78">
        <f t="shared" si="6"/>
        <v>1</v>
      </c>
      <c r="K128" s="71">
        <f t="shared" si="4"/>
        <v>0</v>
      </c>
      <c r="L128" s="69">
        <f t="shared" si="5"/>
        <v>295</v>
      </c>
      <c r="M128" s="81">
        <f t="shared" si="7"/>
        <v>0</v>
      </c>
    </row>
    <row r="129" spans="1:13" x14ac:dyDescent="0.2">
      <c r="A129" s="133" t="str">
        <f>'Net Gen'!B129</f>
        <v>89040101-Big Sandy 1</v>
      </c>
      <c r="B129" s="214">
        <f>'Net Gen'!C129</f>
        <v>44322.25</v>
      </c>
      <c r="C129" s="215" t="str">
        <f>'Net Gen'!P129</f>
        <v>OFFLINE</v>
      </c>
      <c r="D129" s="215">
        <f>'Net Gen'!E129</f>
        <v>0</v>
      </c>
      <c r="E129" s="215">
        <f>'Net Gen'!I129</f>
        <v>0</v>
      </c>
      <c r="F129" s="215">
        <f>'Net Gen'!K129</f>
        <v>0</v>
      </c>
      <c r="G129" s="215">
        <f>'Net Gen'!N129</f>
        <v>0</v>
      </c>
      <c r="H129" s="215">
        <f>'Net Gen'!O129</f>
        <v>295</v>
      </c>
      <c r="J129" s="78">
        <f t="shared" si="6"/>
        <v>1</v>
      </c>
      <c r="K129" s="71">
        <f t="shared" si="4"/>
        <v>0</v>
      </c>
      <c r="L129" s="69">
        <f t="shared" si="5"/>
        <v>295</v>
      </c>
      <c r="M129" s="81">
        <f t="shared" si="7"/>
        <v>0</v>
      </c>
    </row>
    <row r="130" spans="1:13" x14ac:dyDescent="0.2">
      <c r="A130" s="133" t="str">
        <f>'Net Gen'!B130</f>
        <v>89040101-Big Sandy 1</v>
      </c>
      <c r="B130" s="214">
        <f>'Net Gen'!C130</f>
        <v>44322.291666666664</v>
      </c>
      <c r="C130" s="215" t="str">
        <f>'Net Gen'!P130</f>
        <v>OFFLINE</v>
      </c>
      <c r="D130" s="215">
        <f>'Net Gen'!E130</f>
        <v>0</v>
      </c>
      <c r="E130" s="215">
        <f>'Net Gen'!I130</f>
        <v>0</v>
      </c>
      <c r="F130" s="215">
        <f>'Net Gen'!K130</f>
        <v>0</v>
      </c>
      <c r="G130" s="215">
        <f>'Net Gen'!N130</f>
        <v>0</v>
      </c>
      <c r="H130" s="215">
        <f>'Net Gen'!O130</f>
        <v>295</v>
      </c>
      <c r="J130" s="78">
        <f t="shared" si="6"/>
        <v>1</v>
      </c>
      <c r="K130" s="71">
        <f t="shared" si="4"/>
        <v>0</v>
      </c>
      <c r="L130" s="69">
        <f t="shared" si="5"/>
        <v>295</v>
      </c>
      <c r="M130" s="81">
        <f t="shared" si="7"/>
        <v>0</v>
      </c>
    </row>
    <row r="131" spans="1:13" x14ac:dyDescent="0.2">
      <c r="A131" s="133" t="str">
        <f>'Net Gen'!B131</f>
        <v>89040101-Big Sandy 1</v>
      </c>
      <c r="B131" s="214">
        <f>'Net Gen'!C131</f>
        <v>44322.333333333336</v>
      </c>
      <c r="C131" s="215" t="str">
        <f>'Net Gen'!P131</f>
        <v>OFFLINE</v>
      </c>
      <c r="D131" s="215">
        <f>'Net Gen'!E131</f>
        <v>0</v>
      </c>
      <c r="E131" s="215">
        <f>'Net Gen'!I131</f>
        <v>0</v>
      </c>
      <c r="F131" s="215">
        <f>'Net Gen'!K131</f>
        <v>0</v>
      </c>
      <c r="G131" s="215">
        <f>'Net Gen'!N131</f>
        <v>0</v>
      </c>
      <c r="H131" s="215">
        <f>'Net Gen'!O131</f>
        <v>295</v>
      </c>
      <c r="J131" s="78">
        <f t="shared" si="6"/>
        <v>1</v>
      </c>
      <c r="K131" s="71">
        <f t="shared" si="4"/>
        <v>0</v>
      </c>
      <c r="L131" s="69">
        <f t="shared" si="5"/>
        <v>295</v>
      </c>
      <c r="M131" s="81">
        <f t="shared" si="7"/>
        <v>0</v>
      </c>
    </row>
    <row r="132" spans="1:13" x14ac:dyDescent="0.2">
      <c r="A132" s="133" t="str">
        <f>'Net Gen'!B132</f>
        <v>89040101-Big Sandy 1</v>
      </c>
      <c r="B132" s="214">
        <f>'Net Gen'!C132</f>
        <v>44322.375</v>
      </c>
      <c r="C132" s="215" t="str">
        <f>'Net Gen'!P132</f>
        <v>OFFLINE</v>
      </c>
      <c r="D132" s="215">
        <f>'Net Gen'!E132</f>
        <v>0</v>
      </c>
      <c r="E132" s="215">
        <f>'Net Gen'!I132</f>
        <v>0</v>
      </c>
      <c r="F132" s="215">
        <f>'Net Gen'!K132</f>
        <v>0</v>
      </c>
      <c r="G132" s="215">
        <f>'Net Gen'!N132</f>
        <v>0</v>
      </c>
      <c r="H132" s="215">
        <f>'Net Gen'!O132</f>
        <v>295</v>
      </c>
      <c r="J132" s="78">
        <f t="shared" si="6"/>
        <v>1</v>
      </c>
      <c r="K132" s="71">
        <f t="shared" ref="K132:K195" si="8">F132*J132</f>
        <v>0</v>
      </c>
      <c r="L132" s="69">
        <f t="shared" ref="L132:L195" si="9">H132*J132</f>
        <v>295</v>
      </c>
      <c r="M132" s="81">
        <f t="shared" si="7"/>
        <v>0</v>
      </c>
    </row>
    <row r="133" spans="1:13" x14ac:dyDescent="0.2">
      <c r="A133" s="133" t="str">
        <f>'Net Gen'!B133</f>
        <v>89040101-Big Sandy 1</v>
      </c>
      <c r="B133" s="214">
        <f>'Net Gen'!C133</f>
        <v>44322.416666666664</v>
      </c>
      <c r="C133" s="215" t="str">
        <f>'Net Gen'!P133</f>
        <v>OFFLINE</v>
      </c>
      <c r="D133" s="215">
        <f>'Net Gen'!E133</f>
        <v>0</v>
      </c>
      <c r="E133" s="215">
        <f>'Net Gen'!I133</f>
        <v>0</v>
      </c>
      <c r="F133" s="215">
        <f>'Net Gen'!K133</f>
        <v>0</v>
      </c>
      <c r="G133" s="215">
        <f>'Net Gen'!N133</f>
        <v>0</v>
      </c>
      <c r="H133" s="215">
        <f>'Net Gen'!O133</f>
        <v>295</v>
      </c>
      <c r="J133" s="78">
        <f t="shared" ref="J133:J196" si="10">VLOOKUP(A133,$P$4:$Q$8,2,FALSE)</f>
        <v>1</v>
      </c>
      <c r="K133" s="71">
        <f t="shared" si="8"/>
        <v>0</v>
      </c>
      <c r="L133" s="69">
        <f t="shared" si="9"/>
        <v>295</v>
      </c>
      <c r="M133" s="81">
        <f t="shared" ref="M133:M196" si="11">E133*J133</f>
        <v>0</v>
      </c>
    </row>
    <row r="134" spans="1:13" x14ac:dyDescent="0.2">
      <c r="A134" s="133" t="str">
        <f>'Net Gen'!B134</f>
        <v>89040101-Big Sandy 1</v>
      </c>
      <c r="B134" s="214">
        <f>'Net Gen'!C134</f>
        <v>44322.458333333336</v>
      </c>
      <c r="C134" s="215" t="str">
        <f>'Net Gen'!P134</f>
        <v>OFFLINE</v>
      </c>
      <c r="D134" s="215">
        <f>'Net Gen'!E134</f>
        <v>0</v>
      </c>
      <c r="E134" s="215">
        <f>'Net Gen'!I134</f>
        <v>0</v>
      </c>
      <c r="F134" s="215">
        <f>'Net Gen'!K134</f>
        <v>0</v>
      </c>
      <c r="G134" s="215">
        <f>'Net Gen'!N134</f>
        <v>0</v>
      </c>
      <c r="H134" s="215">
        <f>'Net Gen'!O134</f>
        <v>295</v>
      </c>
      <c r="J134" s="78">
        <f t="shared" si="10"/>
        <v>1</v>
      </c>
      <c r="K134" s="71">
        <f t="shared" si="8"/>
        <v>0</v>
      </c>
      <c r="L134" s="69">
        <f t="shared" si="9"/>
        <v>295</v>
      </c>
      <c r="M134" s="81">
        <f t="shared" si="11"/>
        <v>0</v>
      </c>
    </row>
    <row r="135" spans="1:13" x14ac:dyDescent="0.2">
      <c r="A135" s="133" t="str">
        <f>'Net Gen'!B135</f>
        <v>89040101-Big Sandy 1</v>
      </c>
      <c r="B135" s="214">
        <f>'Net Gen'!C135</f>
        <v>44322.5</v>
      </c>
      <c r="C135" s="215" t="str">
        <f>'Net Gen'!P135</f>
        <v>OFFLINE</v>
      </c>
      <c r="D135" s="215">
        <f>'Net Gen'!E135</f>
        <v>0</v>
      </c>
      <c r="E135" s="215">
        <f>'Net Gen'!I135</f>
        <v>7</v>
      </c>
      <c r="F135" s="215">
        <f>'Net Gen'!K135</f>
        <v>7</v>
      </c>
      <c r="G135" s="215">
        <f>'Net Gen'!N135</f>
        <v>7</v>
      </c>
      <c r="H135" s="215">
        <f>'Net Gen'!O135</f>
        <v>295</v>
      </c>
      <c r="J135" s="78">
        <f t="shared" si="10"/>
        <v>1</v>
      </c>
      <c r="K135" s="71">
        <f t="shared" si="8"/>
        <v>7</v>
      </c>
      <c r="L135" s="69">
        <f t="shared" si="9"/>
        <v>295</v>
      </c>
      <c r="M135" s="81">
        <f t="shared" si="11"/>
        <v>7</v>
      </c>
    </row>
    <row r="136" spans="1:13" x14ac:dyDescent="0.2">
      <c r="A136" s="133" t="str">
        <f>'Net Gen'!B136</f>
        <v>89040101-Big Sandy 1</v>
      </c>
      <c r="B136" s="214">
        <f>'Net Gen'!C136</f>
        <v>44322.541666666664</v>
      </c>
      <c r="C136" s="215" t="str">
        <f>'Net Gen'!P136</f>
        <v>OFFLINE</v>
      </c>
      <c r="D136" s="215">
        <f>'Net Gen'!E136</f>
        <v>0</v>
      </c>
      <c r="E136" s="215">
        <f>'Net Gen'!I136</f>
        <v>9</v>
      </c>
      <c r="F136" s="215">
        <f>'Net Gen'!K136</f>
        <v>9</v>
      </c>
      <c r="G136" s="215">
        <f>'Net Gen'!N136</f>
        <v>9</v>
      </c>
      <c r="H136" s="215">
        <f>'Net Gen'!O136</f>
        <v>295</v>
      </c>
      <c r="J136" s="78">
        <f t="shared" si="10"/>
        <v>1</v>
      </c>
      <c r="K136" s="71">
        <f t="shared" si="8"/>
        <v>9</v>
      </c>
      <c r="L136" s="69">
        <f t="shared" si="9"/>
        <v>295</v>
      </c>
      <c r="M136" s="81">
        <f t="shared" si="11"/>
        <v>9</v>
      </c>
    </row>
    <row r="137" spans="1:13" x14ac:dyDescent="0.2">
      <c r="A137" s="133" t="str">
        <f>'Net Gen'!B137</f>
        <v>89040101-Big Sandy 1</v>
      </c>
      <c r="B137" s="214">
        <f>'Net Gen'!C137</f>
        <v>44322.583333333336</v>
      </c>
      <c r="C137" s="215" t="str">
        <f>'Net Gen'!P137</f>
        <v>OFFLINE</v>
      </c>
      <c r="D137" s="215">
        <f>'Net Gen'!E137</f>
        <v>0</v>
      </c>
      <c r="E137" s="215">
        <f>'Net Gen'!I137</f>
        <v>0</v>
      </c>
      <c r="F137" s="215">
        <f>'Net Gen'!K137</f>
        <v>0</v>
      </c>
      <c r="G137" s="215">
        <f>'Net Gen'!N137</f>
        <v>0</v>
      </c>
      <c r="H137" s="215">
        <f>'Net Gen'!O137</f>
        <v>295</v>
      </c>
      <c r="J137" s="78">
        <f t="shared" si="10"/>
        <v>1</v>
      </c>
      <c r="K137" s="71">
        <f t="shared" si="8"/>
        <v>0</v>
      </c>
      <c r="L137" s="69">
        <f t="shared" si="9"/>
        <v>295</v>
      </c>
      <c r="M137" s="81">
        <f t="shared" si="11"/>
        <v>0</v>
      </c>
    </row>
    <row r="138" spans="1:13" x14ac:dyDescent="0.2">
      <c r="A138" s="133" t="str">
        <f>'Net Gen'!B138</f>
        <v>89040101-Big Sandy 1</v>
      </c>
      <c r="B138" s="214">
        <f>'Net Gen'!C138</f>
        <v>44322.625</v>
      </c>
      <c r="C138" s="215" t="str">
        <f>'Net Gen'!P138</f>
        <v>OFFLINE</v>
      </c>
      <c r="D138" s="215">
        <f>'Net Gen'!E138</f>
        <v>0</v>
      </c>
      <c r="E138" s="215">
        <f>'Net Gen'!I138</f>
        <v>0</v>
      </c>
      <c r="F138" s="215">
        <f>'Net Gen'!K138</f>
        <v>0</v>
      </c>
      <c r="G138" s="215">
        <f>'Net Gen'!N138</f>
        <v>0</v>
      </c>
      <c r="H138" s="215">
        <f>'Net Gen'!O138</f>
        <v>295</v>
      </c>
      <c r="J138" s="78">
        <f t="shared" si="10"/>
        <v>1</v>
      </c>
      <c r="K138" s="71">
        <f t="shared" si="8"/>
        <v>0</v>
      </c>
      <c r="L138" s="69">
        <f t="shared" si="9"/>
        <v>295</v>
      </c>
      <c r="M138" s="81">
        <f t="shared" si="11"/>
        <v>0</v>
      </c>
    </row>
    <row r="139" spans="1:13" x14ac:dyDescent="0.2">
      <c r="A139" s="133" t="str">
        <f>'Net Gen'!B139</f>
        <v>89040101-Big Sandy 1</v>
      </c>
      <c r="B139" s="214">
        <f>'Net Gen'!C139</f>
        <v>44322.666666666664</v>
      </c>
      <c r="C139" s="215" t="str">
        <f>'Net Gen'!P139</f>
        <v>OFFLINE</v>
      </c>
      <c r="D139" s="215">
        <f>'Net Gen'!E139</f>
        <v>0</v>
      </c>
      <c r="E139" s="215">
        <f>'Net Gen'!I139</f>
        <v>0</v>
      </c>
      <c r="F139" s="215">
        <f>'Net Gen'!K139</f>
        <v>0</v>
      </c>
      <c r="G139" s="215">
        <f>'Net Gen'!N139</f>
        <v>0</v>
      </c>
      <c r="H139" s="215">
        <f>'Net Gen'!O139</f>
        <v>295</v>
      </c>
      <c r="J139" s="78">
        <f t="shared" si="10"/>
        <v>1</v>
      </c>
      <c r="K139" s="71">
        <f t="shared" si="8"/>
        <v>0</v>
      </c>
      <c r="L139" s="69">
        <f t="shared" si="9"/>
        <v>295</v>
      </c>
      <c r="M139" s="81">
        <f t="shared" si="11"/>
        <v>0</v>
      </c>
    </row>
    <row r="140" spans="1:13" x14ac:dyDescent="0.2">
      <c r="A140" s="133" t="str">
        <f>'Net Gen'!B140</f>
        <v>89040101-Big Sandy 1</v>
      </c>
      <c r="B140" s="214">
        <f>'Net Gen'!C140</f>
        <v>44322.708333333336</v>
      </c>
      <c r="C140" s="215" t="str">
        <f>'Net Gen'!P140</f>
        <v>OFFLINE</v>
      </c>
      <c r="D140" s="215">
        <f>'Net Gen'!E140</f>
        <v>0</v>
      </c>
      <c r="E140" s="215">
        <f>'Net Gen'!I140</f>
        <v>0</v>
      </c>
      <c r="F140" s="215">
        <f>'Net Gen'!K140</f>
        <v>0</v>
      </c>
      <c r="G140" s="215">
        <f>'Net Gen'!N140</f>
        <v>0</v>
      </c>
      <c r="H140" s="215">
        <f>'Net Gen'!O140</f>
        <v>295</v>
      </c>
      <c r="J140" s="78">
        <f t="shared" si="10"/>
        <v>1</v>
      </c>
      <c r="K140" s="71">
        <f t="shared" si="8"/>
        <v>0</v>
      </c>
      <c r="L140" s="69">
        <f t="shared" si="9"/>
        <v>295</v>
      </c>
      <c r="M140" s="81">
        <f t="shared" si="11"/>
        <v>0</v>
      </c>
    </row>
    <row r="141" spans="1:13" x14ac:dyDescent="0.2">
      <c r="A141" s="133" t="str">
        <f>'Net Gen'!B141</f>
        <v>89040101-Big Sandy 1</v>
      </c>
      <c r="B141" s="214">
        <f>'Net Gen'!C141</f>
        <v>44322.75</v>
      </c>
      <c r="C141" s="215" t="str">
        <f>'Net Gen'!P141</f>
        <v>OFFLINE</v>
      </c>
      <c r="D141" s="215">
        <f>'Net Gen'!E141</f>
        <v>0</v>
      </c>
      <c r="E141" s="215">
        <f>'Net Gen'!I141</f>
        <v>0</v>
      </c>
      <c r="F141" s="215">
        <f>'Net Gen'!K141</f>
        <v>0</v>
      </c>
      <c r="G141" s="215">
        <f>'Net Gen'!N141</f>
        <v>0</v>
      </c>
      <c r="H141" s="215">
        <f>'Net Gen'!O141</f>
        <v>295</v>
      </c>
      <c r="J141" s="78">
        <f t="shared" si="10"/>
        <v>1</v>
      </c>
      <c r="K141" s="71">
        <f t="shared" si="8"/>
        <v>0</v>
      </c>
      <c r="L141" s="69">
        <f t="shared" si="9"/>
        <v>295</v>
      </c>
      <c r="M141" s="81">
        <f t="shared" si="11"/>
        <v>0</v>
      </c>
    </row>
    <row r="142" spans="1:13" x14ac:dyDescent="0.2">
      <c r="A142" s="133" t="str">
        <f>'Net Gen'!B142</f>
        <v>89040101-Big Sandy 1</v>
      </c>
      <c r="B142" s="214">
        <f>'Net Gen'!C142</f>
        <v>44322.791666666664</v>
      </c>
      <c r="C142" s="215" t="str">
        <f>'Net Gen'!P142</f>
        <v>OFFLINE</v>
      </c>
      <c r="D142" s="215">
        <f>'Net Gen'!E142</f>
        <v>0</v>
      </c>
      <c r="E142" s="215">
        <f>'Net Gen'!I142</f>
        <v>0</v>
      </c>
      <c r="F142" s="215">
        <f>'Net Gen'!K142</f>
        <v>0</v>
      </c>
      <c r="G142" s="215">
        <f>'Net Gen'!N142</f>
        <v>0</v>
      </c>
      <c r="H142" s="215">
        <f>'Net Gen'!O142</f>
        <v>295</v>
      </c>
      <c r="J142" s="78">
        <f t="shared" si="10"/>
        <v>1</v>
      </c>
      <c r="K142" s="71">
        <f t="shared" si="8"/>
        <v>0</v>
      </c>
      <c r="L142" s="69">
        <f t="shared" si="9"/>
        <v>295</v>
      </c>
      <c r="M142" s="81">
        <f t="shared" si="11"/>
        <v>0</v>
      </c>
    </row>
    <row r="143" spans="1:13" x14ac:dyDescent="0.2">
      <c r="A143" s="133" t="str">
        <f>'Net Gen'!B143</f>
        <v>89040101-Big Sandy 1</v>
      </c>
      <c r="B143" s="214">
        <f>'Net Gen'!C143</f>
        <v>44322.833333333336</v>
      </c>
      <c r="C143" s="215" t="str">
        <f>'Net Gen'!P143</f>
        <v>OFFLINE</v>
      </c>
      <c r="D143" s="215">
        <f>'Net Gen'!E143</f>
        <v>0</v>
      </c>
      <c r="E143" s="215">
        <f>'Net Gen'!I143</f>
        <v>0</v>
      </c>
      <c r="F143" s="215">
        <f>'Net Gen'!K143</f>
        <v>0</v>
      </c>
      <c r="G143" s="215">
        <f>'Net Gen'!N143</f>
        <v>0</v>
      </c>
      <c r="H143" s="215">
        <f>'Net Gen'!O143</f>
        <v>295</v>
      </c>
      <c r="J143" s="78">
        <f t="shared" si="10"/>
        <v>1</v>
      </c>
      <c r="K143" s="71">
        <f t="shared" si="8"/>
        <v>0</v>
      </c>
      <c r="L143" s="69">
        <f t="shared" si="9"/>
        <v>295</v>
      </c>
      <c r="M143" s="81">
        <f t="shared" si="11"/>
        <v>0</v>
      </c>
    </row>
    <row r="144" spans="1:13" x14ac:dyDescent="0.2">
      <c r="A144" s="133" t="str">
        <f>'Net Gen'!B144</f>
        <v>89040101-Big Sandy 1</v>
      </c>
      <c r="B144" s="214">
        <f>'Net Gen'!C144</f>
        <v>44322.875</v>
      </c>
      <c r="C144" s="215" t="str">
        <f>'Net Gen'!P144</f>
        <v>OFFLINE</v>
      </c>
      <c r="D144" s="215">
        <f>'Net Gen'!E144</f>
        <v>0</v>
      </c>
      <c r="E144" s="215">
        <f>'Net Gen'!I144</f>
        <v>0</v>
      </c>
      <c r="F144" s="215">
        <f>'Net Gen'!K144</f>
        <v>0</v>
      </c>
      <c r="G144" s="215">
        <f>'Net Gen'!N144</f>
        <v>0</v>
      </c>
      <c r="H144" s="215">
        <f>'Net Gen'!O144</f>
        <v>295</v>
      </c>
      <c r="J144" s="78">
        <f t="shared" si="10"/>
        <v>1</v>
      </c>
      <c r="K144" s="71">
        <f t="shared" si="8"/>
        <v>0</v>
      </c>
      <c r="L144" s="69">
        <f t="shared" si="9"/>
        <v>295</v>
      </c>
      <c r="M144" s="81">
        <f t="shared" si="11"/>
        <v>0</v>
      </c>
    </row>
    <row r="145" spans="1:13" x14ac:dyDescent="0.2">
      <c r="A145" s="133" t="str">
        <f>'Net Gen'!B145</f>
        <v>89040101-Big Sandy 1</v>
      </c>
      <c r="B145" s="214">
        <f>'Net Gen'!C145</f>
        <v>44322.916666666664</v>
      </c>
      <c r="C145" s="215" t="str">
        <f>'Net Gen'!P145</f>
        <v>OFFLINE</v>
      </c>
      <c r="D145" s="215">
        <f>'Net Gen'!E145</f>
        <v>0</v>
      </c>
      <c r="E145" s="215">
        <f>'Net Gen'!I145</f>
        <v>0</v>
      </c>
      <c r="F145" s="215">
        <f>'Net Gen'!K145</f>
        <v>0</v>
      </c>
      <c r="G145" s="215">
        <f>'Net Gen'!N145</f>
        <v>0</v>
      </c>
      <c r="H145" s="215">
        <f>'Net Gen'!O145</f>
        <v>295</v>
      </c>
      <c r="J145" s="78">
        <f t="shared" si="10"/>
        <v>1</v>
      </c>
      <c r="K145" s="71">
        <f t="shared" si="8"/>
        <v>0</v>
      </c>
      <c r="L145" s="69">
        <f t="shared" si="9"/>
        <v>295</v>
      </c>
      <c r="M145" s="81">
        <f t="shared" si="11"/>
        <v>0</v>
      </c>
    </row>
    <row r="146" spans="1:13" x14ac:dyDescent="0.2">
      <c r="A146" s="133" t="str">
        <f>'Net Gen'!B146</f>
        <v>89040101-Big Sandy 1</v>
      </c>
      <c r="B146" s="214">
        <f>'Net Gen'!C146</f>
        <v>44322.958333333336</v>
      </c>
      <c r="C146" s="215" t="str">
        <f>'Net Gen'!P146</f>
        <v>OFFLINE</v>
      </c>
      <c r="D146" s="215">
        <f>'Net Gen'!E146</f>
        <v>0</v>
      </c>
      <c r="E146" s="215">
        <f>'Net Gen'!I146</f>
        <v>0</v>
      </c>
      <c r="F146" s="215">
        <f>'Net Gen'!K146</f>
        <v>0</v>
      </c>
      <c r="G146" s="215">
        <f>'Net Gen'!N146</f>
        <v>0</v>
      </c>
      <c r="H146" s="215">
        <f>'Net Gen'!O146</f>
        <v>295</v>
      </c>
      <c r="J146" s="78">
        <f t="shared" si="10"/>
        <v>1</v>
      </c>
      <c r="K146" s="71">
        <f t="shared" si="8"/>
        <v>0</v>
      </c>
      <c r="L146" s="69">
        <f t="shared" si="9"/>
        <v>295</v>
      </c>
      <c r="M146" s="81">
        <f t="shared" si="11"/>
        <v>0</v>
      </c>
    </row>
    <row r="147" spans="1:13" x14ac:dyDescent="0.2">
      <c r="A147" s="133" t="str">
        <f>'Net Gen'!B147</f>
        <v>89040101-Big Sandy 1</v>
      </c>
      <c r="B147" s="214">
        <f>'Net Gen'!C147</f>
        <v>44323</v>
      </c>
      <c r="C147" s="215" t="str">
        <f>'Net Gen'!P147</f>
        <v>OFFLINE</v>
      </c>
      <c r="D147" s="215">
        <f>'Net Gen'!E147</f>
        <v>0</v>
      </c>
      <c r="E147" s="215">
        <f>'Net Gen'!I147</f>
        <v>0</v>
      </c>
      <c r="F147" s="215">
        <f>'Net Gen'!K147</f>
        <v>0</v>
      </c>
      <c r="G147" s="215">
        <f>'Net Gen'!N147</f>
        <v>0</v>
      </c>
      <c r="H147" s="215">
        <f>'Net Gen'!O147</f>
        <v>295</v>
      </c>
      <c r="J147" s="78">
        <f t="shared" si="10"/>
        <v>1</v>
      </c>
      <c r="K147" s="71">
        <f t="shared" si="8"/>
        <v>0</v>
      </c>
      <c r="L147" s="69">
        <f t="shared" si="9"/>
        <v>295</v>
      </c>
      <c r="M147" s="81">
        <f t="shared" si="11"/>
        <v>0</v>
      </c>
    </row>
    <row r="148" spans="1:13" x14ac:dyDescent="0.2">
      <c r="A148" s="133" t="str">
        <f>'Net Gen'!B148</f>
        <v>89040101-Big Sandy 1</v>
      </c>
      <c r="B148" s="214">
        <f>'Net Gen'!C148</f>
        <v>44323.041666666664</v>
      </c>
      <c r="C148" s="215" t="str">
        <f>'Net Gen'!P148</f>
        <v>OFFLINE</v>
      </c>
      <c r="D148" s="215">
        <f>'Net Gen'!E148</f>
        <v>0</v>
      </c>
      <c r="E148" s="215">
        <f>'Net Gen'!I148</f>
        <v>0</v>
      </c>
      <c r="F148" s="215">
        <f>'Net Gen'!K148</f>
        <v>0</v>
      </c>
      <c r="G148" s="215">
        <f>'Net Gen'!N148</f>
        <v>0</v>
      </c>
      <c r="H148" s="215">
        <f>'Net Gen'!O148</f>
        <v>295</v>
      </c>
      <c r="J148" s="78">
        <f t="shared" si="10"/>
        <v>1</v>
      </c>
      <c r="K148" s="71">
        <f t="shared" si="8"/>
        <v>0</v>
      </c>
      <c r="L148" s="69">
        <f t="shared" si="9"/>
        <v>295</v>
      </c>
      <c r="M148" s="81">
        <f t="shared" si="11"/>
        <v>0</v>
      </c>
    </row>
    <row r="149" spans="1:13" x14ac:dyDescent="0.2">
      <c r="A149" s="133" t="str">
        <f>'Net Gen'!B149</f>
        <v>89040101-Big Sandy 1</v>
      </c>
      <c r="B149" s="214">
        <f>'Net Gen'!C149</f>
        <v>44323.083333333336</v>
      </c>
      <c r="C149" s="215" t="str">
        <f>'Net Gen'!P149</f>
        <v>OFFLINE</v>
      </c>
      <c r="D149" s="215">
        <f>'Net Gen'!E149</f>
        <v>0</v>
      </c>
      <c r="E149" s="215">
        <f>'Net Gen'!I149</f>
        <v>0</v>
      </c>
      <c r="F149" s="215">
        <f>'Net Gen'!K149</f>
        <v>0</v>
      </c>
      <c r="G149" s="215">
        <f>'Net Gen'!N149</f>
        <v>0</v>
      </c>
      <c r="H149" s="215">
        <f>'Net Gen'!O149</f>
        <v>295</v>
      </c>
      <c r="J149" s="78">
        <f t="shared" si="10"/>
        <v>1</v>
      </c>
      <c r="K149" s="71">
        <f t="shared" si="8"/>
        <v>0</v>
      </c>
      <c r="L149" s="69">
        <f t="shared" si="9"/>
        <v>295</v>
      </c>
      <c r="M149" s="81">
        <f t="shared" si="11"/>
        <v>0</v>
      </c>
    </row>
    <row r="150" spans="1:13" x14ac:dyDescent="0.2">
      <c r="A150" s="133" t="str">
        <f>'Net Gen'!B150</f>
        <v>89040101-Big Sandy 1</v>
      </c>
      <c r="B150" s="214">
        <f>'Net Gen'!C150</f>
        <v>44323.125</v>
      </c>
      <c r="C150" s="215" t="str">
        <f>'Net Gen'!P150</f>
        <v>OFFLINE</v>
      </c>
      <c r="D150" s="215">
        <f>'Net Gen'!E150</f>
        <v>0</v>
      </c>
      <c r="E150" s="215">
        <f>'Net Gen'!I150</f>
        <v>0</v>
      </c>
      <c r="F150" s="215">
        <f>'Net Gen'!K150</f>
        <v>0</v>
      </c>
      <c r="G150" s="215">
        <f>'Net Gen'!N150</f>
        <v>0</v>
      </c>
      <c r="H150" s="215">
        <f>'Net Gen'!O150</f>
        <v>295</v>
      </c>
      <c r="J150" s="78">
        <f t="shared" si="10"/>
        <v>1</v>
      </c>
      <c r="K150" s="71">
        <f t="shared" si="8"/>
        <v>0</v>
      </c>
      <c r="L150" s="69">
        <f t="shared" si="9"/>
        <v>295</v>
      </c>
      <c r="M150" s="81">
        <f t="shared" si="11"/>
        <v>0</v>
      </c>
    </row>
    <row r="151" spans="1:13" x14ac:dyDescent="0.2">
      <c r="A151" s="133" t="str">
        <f>'Net Gen'!B151</f>
        <v>89040101-Big Sandy 1</v>
      </c>
      <c r="B151" s="214">
        <f>'Net Gen'!C151</f>
        <v>44323.166666666664</v>
      </c>
      <c r="C151" s="215" t="str">
        <f>'Net Gen'!P151</f>
        <v>OFFLINE</v>
      </c>
      <c r="D151" s="215">
        <f>'Net Gen'!E151</f>
        <v>0</v>
      </c>
      <c r="E151" s="215">
        <f>'Net Gen'!I151</f>
        <v>0</v>
      </c>
      <c r="F151" s="215">
        <f>'Net Gen'!K151</f>
        <v>0</v>
      </c>
      <c r="G151" s="215">
        <f>'Net Gen'!N151</f>
        <v>0</v>
      </c>
      <c r="H151" s="215">
        <f>'Net Gen'!O151</f>
        <v>295</v>
      </c>
      <c r="J151" s="78">
        <f t="shared" si="10"/>
        <v>1</v>
      </c>
      <c r="K151" s="71">
        <f t="shared" si="8"/>
        <v>0</v>
      </c>
      <c r="L151" s="69">
        <f t="shared" si="9"/>
        <v>295</v>
      </c>
      <c r="M151" s="81">
        <f t="shared" si="11"/>
        <v>0</v>
      </c>
    </row>
    <row r="152" spans="1:13" x14ac:dyDescent="0.2">
      <c r="A152" s="133" t="str">
        <f>'Net Gen'!B152</f>
        <v>89040101-Big Sandy 1</v>
      </c>
      <c r="B152" s="214">
        <f>'Net Gen'!C152</f>
        <v>44323.208333333336</v>
      </c>
      <c r="C152" s="215" t="str">
        <f>'Net Gen'!P152</f>
        <v>OFFLINE</v>
      </c>
      <c r="D152" s="215">
        <f>'Net Gen'!E152</f>
        <v>0</v>
      </c>
      <c r="E152" s="215">
        <f>'Net Gen'!I152</f>
        <v>0</v>
      </c>
      <c r="F152" s="215">
        <f>'Net Gen'!K152</f>
        <v>0</v>
      </c>
      <c r="G152" s="215">
        <f>'Net Gen'!N152</f>
        <v>0</v>
      </c>
      <c r="H152" s="215">
        <f>'Net Gen'!O152</f>
        <v>295</v>
      </c>
      <c r="J152" s="78">
        <f t="shared" si="10"/>
        <v>1</v>
      </c>
      <c r="K152" s="71">
        <f t="shared" si="8"/>
        <v>0</v>
      </c>
      <c r="L152" s="69">
        <f t="shared" si="9"/>
        <v>295</v>
      </c>
      <c r="M152" s="81">
        <f t="shared" si="11"/>
        <v>0</v>
      </c>
    </row>
    <row r="153" spans="1:13" x14ac:dyDescent="0.2">
      <c r="A153" s="133" t="str">
        <f>'Net Gen'!B153</f>
        <v>89040101-Big Sandy 1</v>
      </c>
      <c r="B153" s="214">
        <f>'Net Gen'!C153</f>
        <v>44323.25</v>
      </c>
      <c r="C153" s="215" t="str">
        <f>'Net Gen'!P153</f>
        <v>OFFLINE</v>
      </c>
      <c r="D153" s="215">
        <f>'Net Gen'!E153</f>
        <v>0</v>
      </c>
      <c r="E153" s="215">
        <f>'Net Gen'!I153</f>
        <v>0</v>
      </c>
      <c r="F153" s="215">
        <f>'Net Gen'!K153</f>
        <v>0</v>
      </c>
      <c r="G153" s="215">
        <f>'Net Gen'!N153</f>
        <v>0</v>
      </c>
      <c r="H153" s="215">
        <f>'Net Gen'!O153</f>
        <v>295</v>
      </c>
      <c r="J153" s="78">
        <f t="shared" si="10"/>
        <v>1</v>
      </c>
      <c r="K153" s="71">
        <f t="shared" si="8"/>
        <v>0</v>
      </c>
      <c r="L153" s="69">
        <f t="shared" si="9"/>
        <v>295</v>
      </c>
      <c r="M153" s="81">
        <f t="shared" si="11"/>
        <v>0</v>
      </c>
    </row>
    <row r="154" spans="1:13" x14ac:dyDescent="0.2">
      <c r="A154" s="133" t="str">
        <f>'Net Gen'!B154</f>
        <v>89040101-Big Sandy 1</v>
      </c>
      <c r="B154" s="214">
        <f>'Net Gen'!C154</f>
        <v>44323.291666666664</v>
      </c>
      <c r="C154" s="215" t="str">
        <f>'Net Gen'!P154</f>
        <v>OFFLINE</v>
      </c>
      <c r="D154" s="215">
        <f>'Net Gen'!E154</f>
        <v>0</v>
      </c>
      <c r="E154" s="215">
        <f>'Net Gen'!I154</f>
        <v>0</v>
      </c>
      <c r="F154" s="215">
        <f>'Net Gen'!K154</f>
        <v>0</v>
      </c>
      <c r="G154" s="215">
        <f>'Net Gen'!N154</f>
        <v>0</v>
      </c>
      <c r="H154" s="215">
        <f>'Net Gen'!O154</f>
        <v>295</v>
      </c>
      <c r="J154" s="78">
        <f t="shared" si="10"/>
        <v>1</v>
      </c>
      <c r="K154" s="71">
        <f t="shared" si="8"/>
        <v>0</v>
      </c>
      <c r="L154" s="69">
        <f t="shared" si="9"/>
        <v>295</v>
      </c>
      <c r="M154" s="81">
        <f t="shared" si="11"/>
        <v>0</v>
      </c>
    </row>
    <row r="155" spans="1:13" x14ac:dyDescent="0.2">
      <c r="A155" s="133" t="str">
        <f>'Net Gen'!B155</f>
        <v>89040101-Big Sandy 1</v>
      </c>
      <c r="B155" s="214">
        <f>'Net Gen'!C155</f>
        <v>44323.333333333336</v>
      </c>
      <c r="C155" s="215" t="str">
        <f>'Net Gen'!P155</f>
        <v>OFFLINE</v>
      </c>
      <c r="D155" s="215">
        <f>'Net Gen'!E155</f>
        <v>0</v>
      </c>
      <c r="E155" s="215">
        <f>'Net Gen'!I155</f>
        <v>0</v>
      </c>
      <c r="F155" s="215">
        <f>'Net Gen'!K155</f>
        <v>0</v>
      </c>
      <c r="G155" s="215">
        <f>'Net Gen'!N155</f>
        <v>0</v>
      </c>
      <c r="H155" s="215">
        <f>'Net Gen'!O155</f>
        <v>295</v>
      </c>
      <c r="J155" s="78">
        <f t="shared" si="10"/>
        <v>1</v>
      </c>
      <c r="K155" s="71">
        <f t="shared" si="8"/>
        <v>0</v>
      </c>
      <c r="L155" s="69">
        <f t="shared" si="9"/>
        <v>295</v>
      </c>
      <c r="M155" s="81">
        <f t="shared" si="11"/>
        <v>0</v>
      </c>
    </row>
    <row r="156" spans="1:13" x14ac:dyDescent="0.2">
      <c r="A156" s="133" t="str">
        <f>'Net Gen'!B156</f>
        <v>89040101-Big Sandy 1</v>
      </c>
      <c r="B156" s="214">
        <f>'Net Gen'!C156</f>
        <v>44323.375</v>
      </c>
      <c r="C156" s="215" t="str">
        <f>'Net Gen'!P156</f>
        <v>OFFLINE</v>
      </c>
      <c r="D156" s="215">
        <f>'Net Gen'!E156</f>
        <v>0</v>
      </c>
      <c r="E156" s="215">
        <f>'Net Gen'!I156</f>
        <v>0</v>
      </c>
      <c r="F156" s="215">
        <f>'Net Gen'!K156</f>
        <v>0</v>
      </c>
      <c r="G156" s="215">
        <f>'Net Gen'!N156</f>
        <v>0</v>
      </c>
      <c r="H156" s="215">
        <f>'Net Gen'!O156</f>
        <v>295</v>
      </c>
      <c r="J156" s="78">
        <f t="shared" si="10"/>
        <v>1</v>
      </c>
      <c r="K156" s="71">
        <f t="shared" si="8"/>
        <v>0</v>
      </c>
      <c r="L156" s="69">
        <f t="shared" si="9"/>
        <v>295</v>
      </c>
      <c r="M156" s="81">
        <f t="shared" si="11"/>
        <v>0</v>
      </c>
    </row>
    <row r="157" spans="1:13" x14ac:dyDescent="0.2">
      <c r="A157" s="133" t="str">
        <f>'Net Gen'!B157</f>
        <v>89040101-Big Sandy 1</v>
      </c>
      <c r="B157" s="214">
        <f>'Net Gen'!C157</f>
        <v>44323.416666666664</v>
      </c>
      <c r="C157" s="215" t="str">
        <f>'Net Gen'!P157</f>
        <v>OFFLINE</v>
      </c>
      <c r="D157" s="215">
        <f>'Net Gen'!E157</f>
        <v>0</v>
      </c>
      <c r="E157" s="215">
        <f>'Net Gen'!I157</f>
        <v>0</v>
      </c>
      <c r="F157" s="215">
        <f>'Net Gen'!K157</f>
        <v>0</v>
      </c>
      <c r="G157" s="215">
        <f>'Net Gen'!N157</f>
        <v>0</v>
      </c>
      <c r="H157" s="215">
        <f>'Net Gen'!O157</f>
        <v>295</v>
      </c>
      <c r="J157" s="78">
        <f t="shared" si="10"/>
        <v>1</v>
      </c>
      <c r="K157" s="71">
        <f t="shared" si="8"/>
        <v>0</v>
      </c>
      <c r="L157" s="69">
        <f t="shared" si="9"/>
        <v>295</v>
      </c>
      <c r="M157" s="81">
        <f t="shared" si="11"/>
        <v>0</v>
      </c>
    </row>
    <row r="158" spans="1:13" x14ac:dyDescent="0.2">
      <c r="A158" s="133" t="str">
        <f>'Net Gen'!B158</f>
        <v>89040101-Big Sandy 1</v>
      </c>
      <c r="B158" s="214">
        <f>'Net Gen'!C158</f>
        <v>44323.458333333336</v>
      </c>
      <c r="C158" s="215" t="str">
        <f>'Net Gen'!P158</f>
        <v>OFFLINE</v>
      </c>
      <c r="D158" s="215">
        <f>'Net Gen'!E158</f>
        <v>0</v>
      </c>
      <c r="E158" s="215">
        <f>'Net Gen'!I158</f>
        <v>0</v>
      </c>
      <c r="F158" s="215">
        <f>'Net Gen'!K158</f>
        <v>0</v>
      </c>
      <c r="G158" s="215">
        <f>'Net Gen'!N158</f>
        <v>0</v>
      </c>
      <c r="H158" s="215">
        <f>'Net Gen'!O158</f>
        <v>295</v>
      </c>
      <c r="J158" s="78">
        <f t="shared" si="10"/>
        <v>1</v>
      </c>
      <c r="K158" s="71">
        <f t="shared" si="8"/>
        <v>0</v>
      </c>
      <c r="L158" s="69">
        <f t="shared" si="9"/>
        <v>295</v>
      </c>
      <c r="M158" s="81">
        <f t="shared" si="11"/>
        <v>0</v>
      </c>
    </row>
    <row r="159" spans="1:13" x14ac:dyDescent="0.2">
      <c r="A159" s="133" t="str">
        <f>'Net Gen'!B159</f>
        <v>89040101-Big Sandy 1</v>
      </c>
      <c r="B159" s="214">
        <f>'Net Gen'!C159</f>
        <v>44323.5</v>
      </c>
      <c r="C159" s="215" t="str">
        <f>'Net Gen'!P159</f>
        <v>OFFLINE</v>
      </c>
      <c r="D159" s="215">
        <f>'Net Gen'!E159</f>
        <v>0</v>
      </c>
      <c r="E159" s="215">
        <f>'Net Gen'!I159</f>
        <v>0</v>
      </c>
      <c r="F159" s="215">
        <f>'Net Gen'!K159</f>
        <v>0</v>
      </c>
      <c r="G159" s="215">
        <f>'Net Gen'!N159</f>
        <v>0</v>
      </c>
      <c r="H159" s="215">
        <f>'Net Gen'!O159</f>
        <v>295</v>
      </c>
      <c r="J159" s="78">
        <f t="shared" si="10"/>
        <v>1</v>
      </c>
      <c r="K159" s="71">
        <f t="shared" si="8"/>
        <v>0</v>
      </c>
      <c r="L159" s="69">
        <f t="shared" si="9"/>
        <v>295</v>
      </c>
      <c r="M159" s="81">
        <f t="shared" si="11"/>
        <v>0</v>
      </c>
    </row>
    <row r="160" spans="1:13" x14ac:dyDescent="0.2">
      <c r="A160" s="133" t="str">
        <f>'Net Gen'!B160</f>
        <v>89040101-Big Sandy 1</v>
      </c>
      <c r="B160" s="214">
        <f>'Net Gen'!C160</f>
        <v>44323.541666666664</v>
      </c>
      <c r="C160" s="215" t="str">
        <f>'Net Gen'!P160</f>
        <v>OFFLINE</v>
      </c>
      <c r="D160" s="215">
        <f>'Net Gen'!E160</f>
        <v>0</v>
      </c>
      <c r="E160" s="215">
        <f>'Net Gen'!I160</f>
        <v>0</v>
      </c>
      <c r="F160" s="215">
        <f>'Net Gen'!K160</f>
        <v>0</v>
      </c>
      <c r="G160" s="215">
        <f>'Net Gen'!N160</f>
        <v>0</v>
      </c>
      <c r="H160" s="215">
        <f>'Net Gen'!O160</f>
        <v>295</v>
      </c>
      <c r="J160" s="78">
        <f t="shared" si="10"/>
        <v>1</v>
      </c>
      <c r="K160" s="71">
        <f t="shared" si="8"/>
        <v>0</v>
      </c>
      <c r="L160" s="69">
        <f t="shared" si="9"/>
        <v>295</v>
      </c>
      <c r="M160" s="81">
        <f t="shared" si="11"/>
        <v>0</v>
      </c>
    </row>
    <row r="161" spans="1:13" x14ac:dyDescent="0.2">
      <c r="A161" s="133" t="str">
        <f>'Net Gen'!B161</f>
        <v>89040101-Big Sandy 1</v>
      </c>
      <c r="B161" s="214">
        <f>'Net Gen'!C161</f>
        <v>44323.583333333336</v>
      </c>
      <c r="C161" s="215" t="str">
        <f>'Net Gen'!P161</f>
        <v>OFFLINE</v>
      </c>
      <c r="D161" s="215">
        <f>'Net Gen'!E161</f>
        <v>0</v>
      </c>
      <c r="E161" s="215">
        <f>'Net Gen'!I161</f>
        <v>0</v>
      </c>
      <c r="F161" s="215">
        <f>'Net Gen'!K161</f>
        <v>0</v>
      </c>
      <c r="G161" s="215">
        <f>'Net Gen'!N161</f>
        <v>0</v>
      </c>
      <c r="H161" s="215">
        <f>'Net Gen'!O161</f>
        <v>295</v>
      </c>
      <c r="J161" s="78">
        <f t="shared" si="10"/>
        <v>1</v>
      </c>
      <c r="K161" s="71">
        <f t="shared" si="8"/>
        <v>0</v>
      </c>
      <c r="L161" s="69">
        <f t="shared" si="9"/>
        <v>295</v>
      </c>
      <c r="M161" s="81">
        <f t="shared" si="11"/>
        <v>0</v>
      </c>
    </row>
    <row r="162" spans="1:13" x14ac:dyDescent="0.2">
      <c r="A162" s="133" t="str">
        <f>'Net Gen'!B162</f>
        <v>89040101-Big Sandy 1</v>
      </c>
      <c r="B162" s="214">
        <f>'Net Gen'!C162</f>
        <v>44323.625</v>
      </c>
      <c r="C162" s="215" t="str">
        <f>'Net Gen'!P162</f>
        <v>OFFLINE</v>
      </c>
      <c r="D162" s="215">
        <f>'Net Gen'!E162</f>
        <v>0</v>
      </c>
      <c r="E162" s="215">
        <f>'Net Gen'!I162</f>
        <v>0</v>
      </c>
      <c r="F162" s="215">
        <f>'Net Gen'!K162</f>
        <v>0</v>
      </c>
      <c r="G162" s="215">
        <f>'Net Gen'!N162</f>
        <v>0</v>
      </c>
      <c r="H162" s="215">
        <f>'Net Gen'!O162</f>
        <v>295</v>
      </c>
      <c r="J162" s="78">
        <f t="shared" si="10"/>
        <v>1</v>
      </c>
      <c r="K162" s="71">
        <f t="shared" si="8"/>
        <v>0</v>
      </c>
      <c r="L162" s="69">
        <f t="shared" si="9"/>
        <v>295</v>
      </c>
      <c r="M162" s="81">
        <f t="shared" si="11"/>
        <v>0</v>
      </c>
    </row>
    <row r="163" spans="1:13" x14ac:dyDescent="0.2">
      <c r="A163" s="133" t="str">
        <f>'Net Gen'!B163</f>
        <v>89040101-Big Sandy 1</v>
      </c>
      <c r="B163" s="214">
        <f>'Net Gen'!C163</f>
        <v>44323.666666666664</v>
      </c>
      <c r="C163" s="215" t="str">
        <f>'Net Gen'!P163</f>
        <v>OFFLINE</v>
      </c>
      <c r="D163" s="215">
        <f>'Net Gen'!E163</f>
        <v>0</v>
      </c>
      <c r="E163" s="215">
        <f>'Net Gen'!I163</f>
        <v>0</v>
      </c>
      <c r="F163" s="215">
        <f>'Net Gen'!K163</f>
        <v>0</v>
      </c>
      <c r="G163" s="215">
        <f>'Net Gen'!N163</f>
        <v>0</v>
      </c>
      <c r="H163" s="215">
        <f>'Net Gen'!O163</f>
        <v>295</v>
      </c>
      <c r="J163" s="78">
        <f t="shared" si="10"/>
        <v>1</v>
      </c>
      <c r="K163" s="71">
        <f t="shared" si="8"/>
        <v>0</v>
      </c>
      <c r="L163" s="69">
        <f t="shared" si="9"/>
        <v>295</v>
      </c>
      <c r="M163" s="81">
        <f t="shared" si="11"/>
        <v>0</v>
      </c>
    </row>
    <row r="164" spans="1:13" x14ac:dyDescent="0.2">
      <c r="A164" s="133" t="str">
        <f>'Net Gen'!B164</f>
        <v>89040101-Big Sandy 1</v>
      </c>
      <c r="B164" s="214">
        <f>'Net Gen'!C164</f>
        <v>44323.708333333336</v>
      </c>
      <c r="C164" s="215" t="str">
        <f>'Net Gen'!P164</f>
        <v>OFFLINE</v>
      </c>
      <c r="D164" s="215">
        <f>'Net Gen'!E164</f>
        <v>0</v>
      </c>
      <c r="E164" s="215">
        <f>'Net Gen'!I164</f>
        <v>0</v>
      </c>
      <c r="F164" s="215">
        <f>'Net Gen'!K164</f>
        <v>0</v>
      </c>
      <c r="G164" s="215">
        <f>'Net Gen'!N164</f>
        <v>0</v>
      </c>
      <c r="H164" s="215">
        <f>'Net Gen'!O164</f>
        <v>295</v>
      </c>
      <c r="J164" s="78">
        <f t="shared" si="10"/>
        <v>1</v>
      </c>
      <c r="K164" s="71">
        <f t="shared" si="8"/>
        <v>0</v>
      </c>
      <c r="L164" s="69">
        <f t="shared" si="9"/>
        <v>295</v>
      </c>
      <c r="M164" s="81">
        <f t="shared" si="11"/>
        <v>0</v>
      </c>
    </row>
    <row r="165" spans="1:13" x14ac:dyDescent="0.2">
      <c r="A165" s="133" t="str">
        <f>'Net Gen'!B165</f>
        <v>89040101-Big Sandy 1</v>
      </c>
      <c r="B165" s="214">
        <f>'Net Gen'!C165</f>
        <v>44323.75</v>
      </c>
      <c r="C165" s="215" t="str">
        <f>'Net Gen'!P165</f>
        <v>OFFLINE</v>
      </c>
      <c r="D165" s="215">
        <f>'Net Gen'!E165</f>
        <v>0</v>
      </c>
      <c r="E165" s="215">
        <f>'Net Gen'!I165</f>
        <v>0</v>
      </c>
      <c r="F165" s="215">
        <f>'Net Gen'!K165</f>
        <v>0</v>
      </c>
      <c r="G165" s="215">
        <f>'Net Gen'!N165</f>
        <v>0</v>
      </c>
      <c r="H165" s="215">
        <f>'Net Gen'!O165</f>
        <v>295</v>
      </c>
      <c r="J165" s="78">
        <f t="shared" si="10"/>
        <v>1</v>
      </c>
      <c r="K165" s="71">
        <f t="shared" si="8"/>
        <v>0</v>
      </c>
      <c r="L165" s="69">
        <f t="shared" si="9"/>
        <v>295</v>
      </c>
      <c r="M165" s="81">
        <f t="shared" si="11"/>
        <v>0</v>
      </c>
    </row>
    <row r="166" spans="1:13" x14ac:dyDescent="0.2">
      <c r="A166" s="133" t="str">
        <f>'Net Gen'!B166</f>
        <v>89040101-Big Sandy 1</v>
      </c>
      <c r="B166" s="214">
        <f>'Net Gen'!C166</f>
        <v>44323.791666666664</v>
      </c>
      <c r="C166" s="215" t="str">
        <f>'Net Gen'!P166</f>
        <v>OFFLINE</v>
      </c>
      <c r="D166" s="215">
        <f>'Net Gen'!E166</f>
        <v>0</v>
      </c>
      <c r="E166" s="215">
        <f>'Net Gen'!I166</f>
        <v>0</v>
      </c>
      <c r="F166" s="215">
        <f>'Net Gen'!K166</f>
        <v>0</v>
      </c>
      <c r="G166" s="215">
        <f>'Net Gen'!N166</f>
        <v>0</v>
      </c>
      <c r="H166" s="215">
        <f>'Net Gen'!O166</f>
        <v>295</v>
      </c>
      <c r="J166" s="78">
        <f t="shared" si="10"/>
        <v>1</v>
      </c>
      <c r="K166" s="71">
        <f t="shared" si="8"/>
        <v>0</v>
      </c>
      <c r="L166" s="69">
        <f t="shared" si="9"/>
        <v>295</v>
      </c>
      <c r="M166" s="81">
        <f t="shared" si="11"/>
        <v>0</v>
      </c>
    </row>
    <row r="167" spans="1:13" x14ac:dyDescent="0.2">
      <c r="A167" s="133" t="str">
        <f>'Net Gen'!B167</f>
        <v>89040101-Big Sandy 1</v>
      </c>
      <c r="B167" s="214">
        <f>'Net Gen'!C167</f>
        <v>44323.833333333336</v>
      </c>
      <c r="C167" s="215" t="str">
        <f>'Net Gen'!P167</f>
        <v>OFFLINE</v>
      </c>
      <c r="D167" s="215">
        <f>'Net Gen'!E167</f>
        <v>0</v>
      </c>
      <c r="E167" s="215">
        <f>'Net Gen'!I167</f>
        <v>0</v>
      </c>
      <c r="F167" s="215">
        <f>'Net Gen'!K167</f>
        <v>0</v>
      </c>
      <c r="G167" s="215">
        <f>'Net Gen'!N167</f>
        <v>0</v>
      </c>
      <c r="H167" s="215">
        <f>'Net Gen'!O167</f>
        <v>295</v>
      </c>
      <c r="J167" s="78">
        <f t="shared" si="10"/>
        <v>1</v>
      </c>
      <c r="K167" s="71">
        <f t="shared" si="8"/>
        <v>0</v>
      </c>
      <c r="L167" s="69">
        <f t="shared" si="9"/>
        <v>295</v>
      </c>
      <c r="M167" s="81">
        <f t="shared" si="11"/>
        <v>0</v>
      </c>
    </row>
    <row r="168" spans="1:13" x14ac:dyDescent="0.2">
      <c r="A168" s="133" t="str">
        <f>'Net Gen'!B168</f>
        <v>89040101-Big Sandy 1</v>
      </c>
      <c r="B168" s="214">
        <f>'Net Gen'!C168</f>
        <v>44323.875</v>
      </c>
      <c r="C168" s="215" t="str">
        <f>'Net Gen'!P168</f>
        <v>OFFLINE</v>
      </c>
      <c r="D168" s="215">
        <f>'Net Gen'!E168</f>
        <v>0</v>
      </c>
      <c r="E168" s="215">
        <f>'Net Gen'!I168</f>
        <v>0</v>
      </c>
      <c r="F168" s="215">
        <f>'Net Gen'!K168</f>
        <v>0</v>
      </c>
      <c r="G168" s="215">
        <f>'Net Gen'!N168</f>
        <v>0</v>
      </c>
      <c r="H168" s="215">
        <f>'Net Gen'!O168</f>
        <v>295</v>
      </c>
      <c r="J168" s="78">
        <f t="shared" si="10"/>
        <v>1</v>
      </c>
      <c r="K168" s="71">
        <f t="shared" si="8"/>
        <v>0</v>
      </c>
      <c r="L168" s="69">
        <f t="shared" si="9"/>
        <v>295</v>
      </c>
      <c r="M168" s="81">
        <f t="shared" si="11"/>
        <v>0</v>
      </c>
    </row>
    <row r="169" spans="1:13" x14ac:dyDescent="0.2">
      <c r="A169" s="133" t="str">
        <f>'Net Gen'!B169</f>
        <v>89040101-Big Sandy 1</v>
      </c>
      <c r="B169" s="214">
        <f>'Net Gen'!C169</f>
        <v>44323.916666666664</v>
      </c>
      <c r="C169" s="215" t="str">
        <f>'Net Gen'!P169</f>
        <v>OFFLINE</v>
      </c>
      <c r="D169" s="215">
        <f>'Net Gen'!E169</f>
        <v>0</v>
      </c>
      <c r="E169" s="215">
        <f>'Net Gen'!I169</f>
        <v>0</v>
      </c>
      <c r="F169" s="215">
        <f>'Net Gen'!K169</f>
        <v>0</v>
      </c>
      <c r="G169" s="215">
        <f>'Net Gen'!N169</f>
        <v>0</v>
      </c>
      <c r="H169" s="215">
        <f>'Net Gen'!O169</f>
        <v>295</v>
      </c>
      <c r="J169" s="78">
        <f t="shared" si="10"/>
        <v>1</v>
      </c>
      <c r="K169" s="71">
        <f t="shared" si="8"/>
        <v>0</v>
      </c>
      <c r="L169" s="69">
        <f t="shared" si="9"/>
        <v>295</v>
      </c>
      <c r="M169" s="81">
        <f t="shared" si="11"/>
        <v>0</v>
      </c>
    </row>
    <row r="170" spans="1:13" x14ac:dyDescent="0.2">
      <c r="A170" s="133" t="str">
        <f>'Net Gen'!B170</f>
        <v>89040101-Big Sandy 1</v>
      </c>
      <c r="B170" s="214">
        <f>'Net Gen'!C170</f>
        <v>44323.958333333336</v>
      </c>
      <c r="C170" s="215" t="str">
        <f>'Net Gen'!P170</f>
        <v>OFFLINE</v>
      </c>
      <c r="D170" s="215">
        <f>'Net Gen'!E170</f>
        <v>0</v>
      </c>
      <c r="E170" s="215">
        <f>'Net Gen'!I170</f>
        <v>0</v>
      </c>
      <c r="F170" s="215">
        <f>'Net Gen'!K170</f>
        <v>0</v>
      </c>
      <c r="G170" s="215">
        <f>'Net Gen'!N170</f>
        <v>0</v>
      </c>
      <c r="H170" s="215">
        <f>'Net Gen'!O170</f>
        <v>295</v>
      </c>
      <c r="J170" s="78">
        <f t="shared" si="10"/>
        <v>1</v>
      </c>
      <c r="K170" s="71">
        <f t="shared" si="8"/>
        <v>0</v>
      </c>
      <c r="L170" s="69">
        <f t="shared" si="9"/>
        <v>295</v>
      </c>
      <c r="M170" s="81">
        <f t="shared" si="11"/>
        <v>0</v>
      </c>
    </row>
    <row r="171" spans="1:13" x14ac:dyDescent="0.2">
      <c r="A171" s="133" t="str">
        <f>'Net Gen'!B171</f>
        <v>89040101-Big Sandy 1</v>
      </c>
      <c r="B171" s="214">
        <f>'Net Gen'!C171</f>
        <v>44324</v>
      </c>
      <c r="C171" s="215" t="str">
        <f>'Net Gen'!P171</f>
        <v>OFFLINE</v>
      </c>
      <c r="D171" s="215">
        <f>'Net Gen'!E171</f>
        <v>0</v>
      </c>
      <c r="E171" s="215">
        <f>'Net Gen'!I171</f>
        <v>0</v>
      </c>
      <c r="F171" s="215">
        <f>'Net Gen'!K171</f>
        <v>0</v>
      </c>
      <c r="G171" s="215">
        <f>'Net Gen'!N171</f>
        <v>0</v>
      </c>
      <c r="H171" s="215">
        <f>'Net Gen'!O171</f>
        <v>295</v>
      </c>
      <c r="J171" s="78">
        <f t="shared" si="10"/>
        <v>1</v>
      </c>
      <c r="K171" s="71">
        <f t="shared" si="8"/>
        <v>0</v>
      </c>
      <c r="L171" s="69">
        <f t="shared" si="9"/>
        <v>295</v>
      </c>
      <c r="M171" s="81">
        <f t="shared" si="11"/>
        <v>0</v>
      </c>
    </row>
    <row r="172" spans="1:13" x14ac:dyDescent="0.2">
      <c r="A172" s="133" t="str">
        <f>'Net Gen'!B172</f>
        <v>89040101-Big Sandy 1</v>
      </c>
      <c r="B172" s="214">
        <f>'Net Gen'!C172</f>
        <v>44324.041666666664</v>
      </c>
      <c r="C172" s="215" t="str">
        <f>'Net Gen'!P172</f>
        <v>OFFLINE</v>
      </c>
      <c r="D172" s="215">
        <f>'Net Gen'!E172</f>
        <v>0</v>
      </c>
      <c r="E172" s="215">
        <f>'Net Gen'!I172</f>
        <v>0</v>
      </c>
      <c r="F172" s="215">
        <f>'Net Gen'!K172</f>
        <v>0</v>
      </c>
      <c r="G172" s="215">
        <f>'Net Gen'!N172</f>
        <v>0</v>
      </c>
      <c r="H172" s="215">
        <f>'Net Gen'!O172</f>
        <v>295</v>
      </c>
      <c r="J172" s="78">
        <f t="shared" si="10"/>
        <v>1</v>
      </c>
      <c r="K172" s="71">
        <f t="shared" si="8"/>
        <v>0</v>
      </c>
      <c r="L172" s="69">
        <f t="shared" si="9"/>
        <v>295</v>
      </c>
      <c r="M172" s="81">
        <f t="shared" si="11"/>
        <v>0</v>
      </c>
    </row>
    <row r="173" spans="1:13" x14ac:dyDescent="0.2">
      <c r="A173" s="133" t="str">
        <f>'Net Gen'!B173</f>
        <v>89040101-Big Sandy 1</v>
      </c>
      <c r="B173" s="214">
        <f>'Net Gen'!C173</f>
        <v>44324.083333333336</v>
      </c>
      <c r="C173" s="215" t="str">
        <f>'Net Gen'!P173</f>
        <v>OFFLINE</v>
      </c>
      <c r="D173" s="215">
        <f>'Net Gen'!E173</f>
        <v>0</v>
      </c>
      <c r="E173" s="215">
        <f>'Net Gen'!I173</f>
        <v>0</v>
      </c>
      <c r="F173" s="215">
        <f>'Net Gen'!K173</f>
        <v>0</v>
      </c>
      <c r="G173" s="215">
        <f>'Net Gen'!N173</f>
        <v>0</v>
      </c>
      <c r="H173" s="215">
        <f>'Net Gen'!O173</f>
        <v>295</v>
      </c>
      <c r="J173" s="78">
        <f t="shared" si="10"/>
        <v>1</v>
      </c>
      <c r="K173" s="71">
        <f t="shared" si="8"/>
        <v>0</v>
      </c>
      <c r="L173" s="69">
        <f t="shared" si="9"/>
        <v>295</v>
      </c>
      <c r="M173" s="81">
        <f t="shared" si="11"/>
        <v>0</v>
      </c>
    </row>
    <row r="174" spans="1:13" x14ac:dyDescent="0.2">
      <c r="A174" s="133" t="str">
        <f>'Net Gen'!B174</f>
        <v>89040101-Big Sandy 1</v>
      </c>
      <c r="B174" s="214">
        <f>'Net Gen'!C174</f>
        <v>44324.125</v>
      </c>
      <c r="C174" s="215" t="str">
        <f>'Net Gen'!P174</f>
        <v>OFFLINE</v>
      </c>
      <c r="D174" s="215">
        <f>'Net Gen'!E174</f>
        <v>0</v>
      </c>
      <c r="E174" s="215">
        <f>'Net Gen'!I174</f>
        <v>0</v>
      </c>
      <c r="F174" s="215">
        <f>'Net Gen'!K174</f>
        <v>0</v>
      </c>
      <c r="G174" s="215">
        <f>'Net Gen'!N174</f>
        <v>0</v>
      </c>
      <c r="H174" s="215">
        <f>'Net Gen'!O174</f>
        <v>295</v>
      </c>
      <c r="J174" s="78">
        <f t="shared" si="10"/>
        <v>1</v>
      </c>
      <c r="K174" s="71">
        <f t="shared" si="8"/>
        <v>0</v>
      </c>
      <c r="L174" s="69">
        <f t="shared" si="9"/>
        <v>295</v>
      </c>
      <c r="M174" s="81">
        <f t="shared" si="11"/>
        <v>0</v>
      </c>
    </row>
    <row r="175" spans="1:13" x14ac:dyDescent="0.2">
      <c r="A175" s="133" t="str">
        <f>'Net Gen'!B175</f>
        <v>89040101-Big Sandy 1</v>
      </c>
      <c r="B175" s="214">
        <f>'Net Gen'!C175</f>
        <v>44324.166666666664</v>
      </c>
      <c r="C175" s="215" t="str">
        <f>'Net Gen'!P175</f>
        <v>OFFLINE</v>
      </c>
      <c r="D175" s="215">
        <f>'Net Gen'!E175</f>
        <v>0</v>
      </c>
      <c r="E175" s="215">
        <f>'Net Gen'!I175</f>
        <v>0</v>
      </c>
      <c r="F175" s="215">
        <f>'Net Gen'!K175</f>
        <v>0</v>
      </c>
      <c r="G175" s="215">
        <f>'Net Gen'!N175</f>
        <v>0</v>
      </c>
      <c r="H175" s="215">
        <f>'Net Gen'!O175</f>
        <v>295</v>
      </c>
      <c r="J175" s="78">
        <f t="shared" si="10"/>
        <v>1</v>
      </c>
      <c r="K175" s="71">
        <f t="shared" si="8"/>
        <v>0</v>
      </c>
      <c r="L175" s="69">
        <f t="shared" si="9"/>
        <v>295</v>
      </c>
      <c r="M175" s="81">
        <f t="shared" si="11"/>
        <v>0</v>
      </c>
    </row>
    <row r="176" spans="1:13" x14ac:dyDescent="0.2">
      <c r="A176" s="133" t="str">
        <f>'Net Gen'!B176</f>
        <v>89040101-Big Sandy 1</v>
      </c>
      <c r="B176" s="214">
        <f>'Net Gen'!C176</f>
        <v>44324.208333333336</v>
      </c>
      <c r="C176" s="215" t="str">
        <f>'Net Gen'!P176</f>
        <v>OFFLINE</v>
      </c>
      <c r="D176" s="215">
        <f>'Net Gen'!E176</f>
        <v>0</v>
      </c>
      <c r="E176" s="215">
        <f>'Net Gen'!I176</f>
        <v>0</v>
      </c>
      <c r="F176" s="215">
        <f>'Net Gen'!K176</f>
        <v>0</v>
      </c>
      <c r="G176" s="215">
        <f>'Net Gen'!N176</f>
        <v>0</v>
      </c>
      <c r="H176" s="215">
        <f>'Net Gen'!O176</f>
        <v>295</v>
      </c>
      <c r="J176" s="78">
        <f t="shared" si="10"/>
        <v>1</v>
      </c>
      <c r="K176" s="71">
        <f t="shared" si="8"/>
        <v>0</v>
      </c>
      <c r="L176" s="69">
        <f t="shared" si="9"/>
        <v>295</v>
      </c>
      <c r="M176" s="81">
        <f t="shared" si="11"/>
        <v>0</v>
      </c>
    </row>
    <row r="177" spans="1:13" x14ac:dyDescent="0.2">
      <c r="A177" s="133" t="str">
        <f>'Net Gen'!B177</f>
        <v>89040101-Big Sandy 1</v>
      </c>
      <c r="B177" s="214">
        <f>'Net Gen'!C177</f>
        <v>44324.25</v>
      </c>
      <c r="C177" s="215" t="str">
        <f>'Net Gen'!P177</f>
        <v>OFFLINE</v>
      </c>
      <c r="D177" s="215">
        <f>'Net Gen'!E177</f>
        <v>0</v>
      </c>
      <c r="E177" s="215">
        <f>'Net Gen'!I177</f>
        <v>0</v>
      </c>
      <c r="F177" s="215">
        <f>'Net Gen'!K177</f>
        <v>0</v>
      </c>
      <c r="G177" s="215">
        <f>'Net Gen'!N177</f>
        <v>0</v>
      </c>
      <c r="H177" s="215">
        <f>'Net Gen'!O177</f>
        <v>295</v>
      </c>
      <c r="J177" s="78">
        <f t="shared" si="10"/>
        <v>1</v>
      </c>
      <c r="K177" s="71">
        <f t="shared" si="8"/>
        <v>0</v>
      </c>
      <c r="L177" s="69">
        <f t="shared" si="9"/>
        <v>295</v>
      </c>
      <c r="M177" s="81">
        <f t="shared" si="11"/>
        <v>0</v>
      </c>
    </row>
    <row r="178" spans="1:13" x14ac:dyDescent="0.2">
      <c r="A178" s="133" t="str">
        <f>'Net Gen'!B178</f>
        <v>89040101-Big Sandy 1</v>
      </c>
      <c r="B178" s="214">
        <f>'Net Gen'!C178</f>
        <v>44324.291666666664</v>
      </c>
      <c r="C178" s="215" t="str">
        <f>'Net Gen'!P178</f>
        <v>OFFLINE</v>
      </c>
      <c r="D178" s="215">
        <f>'Net Gen'!E178</f>
        <v>0</v>
      </c>
      <c r="E178" s="215">
        <f>'Net Gen'!I178</f>
        <v>0</v>
      </c>
      <c r="F178" s="215">
        <f>'Net Gen'!K178</f>
        <v>0</v>
      </c>
      <c r="G178" s="215">
        <f>'Net Gen'!N178</f>
        <v>0</v>
      </c>
      <c r="H178" s="215">
        <f>'Net Gen'!O178</f>
        <v>295</v>
      </c>
      <c r="J178" s="78">
        <f t="shared" si="10"/>
        <v>1</v>
      </c>
      <c r="K178" s="71">
        <f t="shared" si="8"/>
        <v>0</v>
      </c>
      <c r="L178" s="69">
        <f t="shared" si="9"/>
        <v>295</v>
      </c>
      <c r="M178" s="81">
        <f t="shared" si="11"/>
        <v>0</v>
      </c>
    </row>
    <row r="179" spans="1:13" x14ac:dyDescent="0.2">
      <c r="A179" s="133" t="str">
        <f>'Net Gen'!B179</f>
        <v>89040101-Big Sandy 1</v>
      </c>
      <c r="B179" s="214">
        <f>'Net Gen'!C179</f>
        <v>44324.333333333336</v>
      </c>
      <c r="C179" s="215" t="str">
        <f>'Net Gen'!P179</f>
        <v>OFFLINE</v>
      </c>
      <c r="D179" s="215">
        <f>'Net Gen'!E179</f>
        <v>0</v>
      </c>
      <c r="E179" s="215">
        <f>'Net Gen'!I179</f>
        <v>0</v>
      </c>
      <c r="F179" s="215">
        <f>'Net Gen'!K179</f>
        <v>0</v>
      </c>
      <c r="G179" s="215">
        <f>'Net Gen'!N179</f>
        <v>0</v>
      </c>
      <c r="H179" s="215">
        <f>'Net Gen'!O179</f>
        <v>295</v>
      </c>
      <c r="J179" s="78">
        <f t="shared" si="10"/>
        <v>1</v>
      </c>
      <c r="K179" s="71">
        <f t="shared" si="8"/>
        <v>0</v>
      </c>
      <c r="L179" s="69">
        <f t="shared" si="9"/>
        <v>295</v>
      </c>
      <c r="M179" s="81">
        <f t="shared" si="11"/>
        <v>0</v>
      </c>
    </row>
    <row r="180" spans="1:13" x14ac:dyDescent="0.2">
      <c r="A180" s="133" t="str">
        <f>'Net Gen'!B180</f>
        <v>89040101-Big Sandy 1</v>
      </c>
      <c r="B180" s="214">
        <f>'Net Gen'!C180</f>
        <v>44324.375</v>
      </c>
      <c r="C180" s="215" t="str">
        <f>'Net Gen'!P180</f>
        <v>OFFLINE</v>
      </c>
      <c r="D180" s="215">
        <f>'Net Gen'!E180</f>
        <v>0</v>
      </c>
      <c r="E180" s="215">
        <f>'Net Gen'!I180</f>
        <v>0</v>
      </c>
      <c r="F180" s="215">
        <f>'Net Gen'!K180</f>
        <v>0</v>
      </c>
      <c r="G180" s="215">
        <f>'Net Gen'!N180</f>
        <v>0</v>
      </c>
      <c r="H180" s="215">
        <f>'Net Gen'!O180</f>
        <v>295</v>
      </c>
      <c r="J180" s="78">
        <f t="shared" si="10"/>
        <v>1</v>
      </c>
      <c r="K180" s="71">
        <f t="shared" si="8"/>
        <v>0</v>
      </c>
      <c r="L180" s="69">
        <f t="shared" si="9"/>
        <v>295</v>
      </c>
      <c r="M180" s="81">
        <f t="shared" si="11"/>
        <v>0</v>
      </c>
    </row>
    <row r="181" spans="1:13" x14ac:dyDescent="0.2">
      <c r="A181" s="133" t="str">
        <f>'Net Gen'!B181</f>
        <v>89040101-Big Sandy 1</v>
      </c>
      <c r="B181" s="214">
        <f>'Net Gen'!C181</f>
        <v>44324.416666666664</v>
      </c>
      <c r="C181" s="215" t="str">
        <f>'Net Gen'!P181</f>
        <v>OFFLINE</v>
      </c>
      <c r="D181" s="215">
        <f>'Net Gen'!E181</f>
        <v>0</v>
      </c>
      <c r="E181" s="215">
        <f>'Net Gen'!I181</f>
        <v>0</v>
      </c>
      <c r="F181" s="215">
        <f>'Net Gen'!K181</f>
        <v>0</v>
      </c>
      <c r="G181" s="215">
        <f>'Net Gen'!N181</f>
        <v>0</v>
      </c>
      <c r="H181" s="215">
        <f>'Net Gen'!O181</f>
        <v>295</v>
      </c>
      <c r="J181" s="78">
        <f t="shared" si="10"/>
        <v>1</v>
      </c>
      <c r="K181" s="71">
        <f t="shared" si="8"/>
        <v>0</v>
      </c>
      <c r="L181" s="69">
        <f t="shared" si="9"/>
        <v>295</v>
      </c>
      <c r="M181" s="81">
        <f t="shared" si="11"/>
        <v>0</v>
      </c>
    </row>
    <row r="182" spans="1:13" x14ac:dyDescent="0.2">
      <c r="A182" s="133" t="str">
        <f>'Net Gen'!B182</f>
        <v>89040101-Big Sandy 1</v>
      </c>
      <c r="B182" s="214">
        <f>'Net Gen'!C182</f>
        <v>44324.458333333336</v>
      </c>
      <c r="C182" s="215" t="str">
        <f>'Net Gen'!P182</f>
        <v>OFFLINE</v>
      </c>
      <c r="D182" s="215">
        <f>'Net Gen'!E182</f>
        <v>0</v>
      </c>
      <c r="E182" s="215">
        <f>'Net Gen'!I182</f>
        <v>0</v>
      </c>
      <c r="F182" s="215">
        <f>'Net Gen'!K182</f>
        <v>0</v>
      </c>
      <c r="G182" s="215">
        <f>'Net Gen'!N182</f>
        <v>0</v>
      </c>
      <c r="H182" s="215">
        <f>'Net Gen'!O182</f>
        <v>295</v>
      </c>
      <c r="J182" s="78">
        <f t="shared" si="10"/>
        <v>1</v>
      </c>
      <c r="K182" s="71">
        <f t="shared" si="8"/>
        <v>0</v>
      </c>
      <c r="L182" s="69">
        <f t="shared" si="9"/>
        <v>295</v>
      </c>
      <c r="M182" s="81">
        <f t="shared" si="11"/>
        <v>0</v>
      </c>
    </row>
    <row r="183" spans="1:13" x14ac:dyDescent="0.2">
      <c r="A183" s="133" t="str">
        <f>'Net Gen'!B183</f>
        <v>89040101-Big Sandy 1</v>
      </c>
      <c r="B183" s="214">
        <f>'Net Gen'!C183</f>
        <v>44324.5</v>
      </c>
      <c r="C183" s="215" t="str">
        <f>'Net Gen'!P183</f>
        <v>OFFLINE</v>
      </c>
      <c r="D183" s="215">
        <f>'Net Gen'!E183</f>
        <v>0</v>
      </c>
      <c r="E183" s="215">
        <f>'Net Gen'!I183</f>
        <v>0</v>
      </c>
      <c r="F183" s="215">
        <f>'Net Gen'!K183</f>
        <v>0</v>
      </c>
      <c r="G183" s="215">
        <f>'Net Gen'!N183</f>
        <v>0</v>
      </c>
      <c r="H183" s="215">
        <f>'Net Gen'!O183</f>
        <v>295</v>
      </c>
      <c r="J183" s="78">
        <f t="shared" si="10"/>
        <v>1</v>
      </c>
      <c r="K183" s="71">
        <f t="shared" si="8"/>
        <v>0</v>
      </c>
      <c r="L183" s="69">
        <f t="shared" si="9"/>
        <v>295</v>
      </c>
      <c r="M183" s="81">
        <f t="shared" si="11"/>
        <v>0</v>
      </c>
    </row>
    <row r="184" spans="1:13" x14ac:dyDescent="0.2">
      <c r="A184" s="133" t="str">
        <f>'Net Gen'!B184</f>
        <v>89040101-Big Sandy 1</v>
      </c>
      <c r="B184" s="214">
        <f>'Net Gen'!C184</f>
        <v>44324.541666666664</v>
      </c>
      <c r="C184" s="215" t="str">
        <f>'Net Gen'!P184</f>
        <v>OFFLINE</v>
      </c>
      <c r="D184" s="215">
        <f>'Net Gen'!E184</f>
        <v>0</v>
      </c>
      <c r="E184" s="215">
        <f>'Net Gen'!I184</f>
        <v>0</v>
      </c>
      <c r="F184" s="215">
        <f>'Net Gen'!K184</f>
        <v>0</v>
      </c>
      <c r="G184" s="215">
        <f>'Net Gen'!N184</f>
        <v>0</v>
      </c>
      <c r="H184" s="215">
        <f>'Net Gen'!O184</f>
        <v>295</v>
      </c>
      <c r="J184" s="78">
        <f t="shared" si="10"/>
        <v>1</v>
      </c>
      <c r="K184" s="71">
        <f t="shared" si="8"/>
        <v>0</v>
      </c>
      <c r="L184" s="69">
        <f t="shared" si="9"/>
        <v>295</v>
      </c>
      <c r="M184" s="81">
        <f t="shared" si="11"/>
        <v>0</v>
      </c>
    </row>
    <row r="185" spans="1:13" x14ac:dyDescent="0.2">
      <c r="A185" s="133" t="str">
        <f>'Net Gen'!B185</f>
        <v>89040101-Big Sandy 1</v>
      </c>
      <c r="B185" s="214">
        <f>'Net Gen'!C185</f>
        <v>44324.583333333336</v>
      </c>
      <c r="C185" s="215" t="str">
        <f>'Net Gen'!P185</f>
        <v>OFFLINE</v>
      </c>
      <c r="D185" s="215">
        <f>'Net Gen'!E185</f>
        <v>0</v>
      </c>
      <c r="E185" s="215">
        <f>'Net Gen'!I185</f>
        <v>0</v>
      </c>
      <c r="F185" s="215">
        <f>'Net Gen'!K185</f>
        <v>0</v>
      </c>
      <c r="G185" s="215">
        <f>'Net Gen'!N185</f>
        <v>0</v>
      </c>
      <c r="H185" s="215">
        <f>'Net Gen'!O185</f>
        <v>295</v>
      </c>
      <c r="J185" s="78">
        <f t="shared" si="10"/>
        <v>1</v>
      </c>
      <c r="K185" s="71">
        <f t="shared" si="8"/>
        <v>0</v>
      </c>
      <c r="L185" s="69">
        <f t="shared" si="9"/>
        <v>295</v>
      </c>
      <c r="M185" s="81">
        <f t="shared" si="11"/>
        <v>0</v>
      </c>
    </row>
    <row r="186" spans="1:13" x14ac:dyDescent="0.2">
      <c r="A186" s="133" t="str">
        <f>'Net Gen'!B186</f>
        <v>89040101-Big Sandy 1</v>
      </c>
      <c r="B186" s="214">
        <f>'Net Gen'!C186</f>
        <v>44324.625</v>
      </c>
      <c r="C186" s="215" t="str">
        <f>'Net Gen'!P186</f>
        <v>OFFLINE</v>
      </c>
      <c r="D186" s="215">
        <f>'Net Gen'!E186</f>
        <v>0</v>
      </c>
      <c r="E186" s="215">
        <f>'Net Gen'!I186</f>
        <v>0</v>
      </c>
      <c r="F186" s="215">
        <f>'Net Gen'!K186</f>
        <v>0</v>
      </c>
      <c r="G186" s="215">
        <f>'Net Gen'!N186</f>
        <v>0</v>
      </c>
      <c r="H186" s="215">
        <f>'Net Gen'!O186</f>
        <v>295</v>
      </c>
      <c r="J186" s="78">
        <f t="shared" si="10"/>
        <v>1</v>
      </c>
      <c r="K186" s="71">
        <f t="shared" si="8"/>
        <v>0</v>
      </c>
      <c r="L186" s="69">
        <f t="shared" si="9"/>
        <v>295</v>
      </c>
      <c r="M186" s="81">
        <f t="shared" si="11"/>
        <v>0</v>
      </c>
    </row>
    <row r="187" spans="1:13" x14ac:dyDescent="0.2">
      <c r="A187" s="133" t="str">
        <f>'Net Gen'!B187</f>
        <v>89040101-Big Sandy 1</v>
      </c>
      <c r="B187" s="214">
        <f>'Net Gen'!C187</f>
        <v>44324.666666666664</v>
      </c>
      <c r="C187" s="215" t="str">
        <f>'Net Gen'!P187</f>
        <v>OFFLINE</v>
      </c>
      <c r="D187" s="215">
        <f>'Net Gen'!E187</f>
        <v>0</v>
      </c>
      <c r="E187" s="215">
        <f>'Net Gen'!I187</f>
        <v>0</v>
      </c>
      <c r="F187" s="215">
        <f>'Net Gen'!K187</f>
        <v>0</v>
      </c>
      <c r="G187" s="215">
        <f>'Net Gen'!N187</f>
        <v>0</v>
      </c>
      <c r="H187" s="215">
        <f>'Net Gen'!O187</f>
        <v>295</v>
      </c>
      <c r="J187" s="78">
        <f t="shared" si="10"/>
        <v>1</v>
      </c>
      <c r="K187" s="71">
        <f t="shared" si="8"/>
        <v>0</v>
      </c>
      <c r="L187" s="69">
        <f t="shared" si="9"/>
        <v>295</v>
      </c>
      <c r="M187" s="81">
        <f t="shared" si="11"/>
        <v>0</v>
      </c>
    </row>
    <row r="188" spans="1:13" x14ac:dyDescent="0.2">
      <c r="A188" s="133" t="str">
        <f>'Net Gen'!B188</f>
        <v>89040101-Big Sandy 1</v>
      </c>
      <c r="B188" s="214">
        <f>'Net Gen'!C188</f>
        <v>44324.708333333336</v>
      </c>
      <c r="C188" s="215" t="str">
        <f>'Net Gen'!P188</f>
        <v>OFFLINE</v>
      </c>
      <c r="D188" s="215">
        <f>'Net Gen'!E188</f>
        <v>0</v>
      </c>
      <c r="E188" s="215">
        <f>'Net Gen'!I188</f>
        <v>0</v>
      </c>
      <c r="F188" s="215">
        <f>'Net Gen'!K188</f>
        <v>0</v>
      </c>
      <c r="G188" s="215">
        <f>'Net Gen'!N188</f>
        <v>0</v>
      </c>
      <c r="H188" s="215">
        <f>'Net Gen'!O188</f>
        <v>295</v>
      </c>
      <c r="J188" s="78">
        <f t="shared" si="10"/>
        <v>1</v>
      </c>
      <c r="K188" s="71">
        <f t="shared" si="8"/>
        <v>0</v>
      </c>
      <c r="L188" s="69">
        <f t="shared" si="9"/>
        <v>295</v>
      </c>
      <c r="M188" s="81">
        <f t="shared" si="11"/>
        <v>0</v>
      </c>
    </row>
    <row r="189" spans="1:13" x14ac:dyDescent="0.2">
      <c r="A189" s="133" t="str">
        <f>'Net Gen'!B189</f>
        <v>89040101-Big Sandy 1</v>
      </c>
      <c r="B189" s="214">
        <f>'Net Gen'!C189</f>
        <v>44324.75</v>
      </c>
      <c r="C189" s="215" t="str">
        <f>'Net Gen'!P189</f>
        <v>OFFLINE</v>
      </c>
      <c r="D189" s="215">
        <f>'Net Gen'!E189</f>
        <v>0</v>
      </c>
      <c r="E189" s="215">
        <f>'Net Gen'!I189</f>
        <v>0</v>
      </c>
      <c r="F189" s="215">
        <f>'Net Gen'!K189</f>
        <v>0</v>
      </c>
      <c r="G189" s="215">
        <f>'Net Gen'!N189</f>
        <v>0</v>
      </c>
      <c r="H189" s="215">
        <f>'Net Gen'!O189</f>
        <v>295</v>
      </c>
      <c r="J189" s="78">
        <f t="shared" si="10"/>
        <v>1</v>
      </c>
      <c r="K189" s="71">
        <f t="shared" si="8"/>
        <v>0</v>
      </c>
      <c r="L189" s="69">
        <f t="shared" si="9"/>
        <v>295</v>
      </c>
      <c r="M189" s="81">
        <f t="shared" si="11"/>
        <v>0</v>
      </c>
    </row>
    <row r="190" spans="1:13" x14ac:dyDescent="0.2">
      <c r="A190" s="133" t="str">
        <f>'Net Gen'!B190</f>
        <v>89040101-Big Sandy 1</v>
      </c>
      <c r="B190" s="214">
        <f>'Net Gen'!C190</f>
        <v>44324.791666666664</v>
      </c>
      <c r="C190" s="215" t="str">
        <f>'Net Gen'!P190</f>
        <v>OFFLINE</v>
      </c>
      <c r="D190" s="215">
        <f>'Net Gen'!E190</f>
        <v>0</v>
      </c>
      <c r="E190" s="215">
        <f>'Net Gen'!I190</f>
        <v>0</v>
      </c>
      <c r="F190" s="215">
        <f>'Net Gen'!K190</f>
        <v>0</v>
      </c>
      <c r="G190" s="215">
        <f>'Net Gen'!N190</f>
        <v>0</v>
      </c>
      <c r="H190" s="215">
        <f>'Net Gen'!O190</f>
        <v>295</v>
      </c>
      <c r="J190" s="78">
        <f t="shared" si="10"/>
        <v>1</v>
      </c>
      <c r="K190" s="71">
        <f t="shared" si="8"/>
        <v>0</v>
      </c>
      <c r="L190" s="69">
        <f t="shared" si="9"/>
        <v>295</v>
      </c>
      <c r="M190" s="81">
        <f t="shared" si="11"/>
        <v>0</v>
      </c>
    </row>
    <row r="191" spans="1:13" x14ac:dyDescent="0.2">
      <c r="A191" s="133" t="str">
        <f>'Net Gen'!B191</f>
        <v>89040101-Big Sandy 1</v>
      </c>
      <c r="B191" s="214">
        <f>'Net Gen'!C191</f>
        <v>44324.833333333336</v>
      </c>
      <c r="C191" s="215" t="str">
        <f>'Net Gen'!P191</f>
        <v>OFFLINE</v>
      </c>
      <c r="D191" s="215">
        <f>'Net Gen'!E191</f>
        <v>0</v>
      </c>
      <c r="E191" s="215">
        <f>'Net Gen'!I191</f>
        <v>0</v>
      </c>
      <c r="F191" s="215">
        <f>'Net Gen'!K191</f>
        <v>0</v>
      </c>
      <c r="G191" s="215">
        <f>'Net Gen'!N191</f>
        <v>0</v>
      </c>
      <c r="H191" s="215">
        <f>'Net Gen'!O191</f>
        <v>295</v>
      </c>
      <c r="J191" s="78">
        <f t="shared" si="10"/>
        <v>1</v>
      </c>
      <c r="K191" s="71">
        <f t="shared" si="8"/>
        <v>0</v>
      </c>
      <c r="L191" s="69">
        <f t="shared" si="9"/>
        <v>295</v>
      </c>
      <c r="M191" s="81">
        <f t="shared" si="11"/>
        <v>0</v>
      </c>
    </row>
    <row r="192" spans="1:13" x14ac:dyDescent="0.2">
      <c r="A192" s="133" t="str">
        <f>'Net Gen'!B192</f>
        <v>89040101-Big Sandy 1</v>
      </c>
      <c r="B192" s="214">
        <f>'Net Gen'!C192</f>
        <v>44324.875</v>
      </c>
      <c r="C192" s="215" t="str">
        <f>'Net Gen'!P192</f>
        <v>OFFLINE</v>
      </c>
      <c r="D192" s="215">
        <f>'Net Gen'!E192</f>
        <v>0</v>
      </c>
      <c r="E192" s="215">
        <f>'Net Gen'!I192</f>
        <v>0</v>
      </c>
      <c r="F192" s="215">
        <f>'Net Gen'!K192</f>
        <v>0</v>
      </c>
      <c r="G192" s="215">
        <f>'Net Gen'!N192</f>
        <v>0</v>
      </c>
      <c r="H192" s="215">
        <f>'Net Gen'!O192</f>
        <v>295</v>
      </c>
      <c r="J192" s="78">
        <f t="shared" si="10"/>
        <v>1</v>
      </c>
      <c r="K192" s="71">
        <f t="shared" si="8"/>
        <v>0</v>
      </c>
      <c r="L192" s="69">
        <f t="shared" si="9"/>
        <v>295</v>
      </c>
      <c r="M192" s="81">
        <f t="shared" si="11"/>
        <v>0</v>
      </c>
    </row>
    <row r="193" spans="1:13" x14ac:dyDescent="0.2">
      <c r="A193" s="133" t="str">
        <f>'Net Gen'!B193</f>
        <v>89040101-Big Sandy 1</v>
      </c>
      <c r="B193" s="214">
        <f>'Net Gen'!C193</f>
        <v>44324.916666666664</v>
      </c>
      <c r="C193" s="215" t="str">
        <f>'Net Gen'!P193</f>
        <v>OFFLINE</v>
      </c>
      <c r="D193" s="215">
        <f>'Net Gen'!E193</f>
        <v>0</v>
      </c>
      <c r="E193" s="215">
        <f>'Net Gen'!I193</f>
        <v>0</v>
      </c>
      <c r="F193" s="215">
        <f>'Net Gen'!K193</f>
        <v>0</v>
      </c>
      <c r="G193" s="215">
        <f>'Net Gen'!N193</f>
        <v>0</v>
      </c>
      <c r="H193" s="215">
        <f>'Net Gen'!O193</f>
        <v>295</v>
      </c>
      <c r="J193" s="78">
        <f t="shared" si="10"/>
        <v>1</v>
      </c>
      <c r="K193" s="71">
        <f t="shared" si="8"/>
        <v>0</v>
      </c>
      <c r="L193" s="69">
        <f t="shared" si="9"/>
        <v>295</v>
      </c>
      <c r="M193" s="81">
        <f t="shared" si="11"/>
        <v>0</v>
      </c>
    </row>
    <row r="194" spans="1:13" x14ac:dyDescent="0.2">
      <c r="A194" s="133" t="str">
        <f>'Net Gen'!B194</f>
        <v>89040101-Big Sandy 1</v>
      </c>
      <c r="B194" s="214">
        <f>'Net Gen'!C194</f>
        <v>44324.958333333336</v>
      </c>
      <c r="C194" s="215" t="str">
        <f>'Net Gen'!P194</f>
        <v>OFFLINE</v>
      </c>
      <c r="D194" s="215">
        <f>'Net Gen'!E194</f>
        <v>0</v>
      </c>
      <c r="E194" s="215">
        <f>'Net Gen'!I194</f>
        <v>0</v>
      </c>
      <c r="F194" s="215">
        <f>'Net Gen'!K194</f>
        <v>0</v>
      </c>
      <c r="G194" s="215">
        <f>'Net Gen'!N194</f>
        <v>0</v>
      </c>
      <c r="H194" s="215">
        <f>'Net Gen'!O194</f>
        <v>295</v>
      </c>
      <c r="J194" s="78">
        <f t="shared" si="10"/>
        <v>1</v>
      </c>
      <c r="K194" s="71">
        <f t="shared" si="8"/>
        <v>0</v>
      </c>
      <c r="L194" s="69">
        <f t="shared" si="9"/>
        <v>295</v>
      </c>
      <c r="M194" s="81">
        <f t="shared" si="11"/>
        <v>0</v>
      </c>
    </row>
    <row r="195" spans="1:13" x14ac:dyDescent="0.2">
      <c r="A195" s="133" t="str">
        <f>'Net Gen'!B195</f>
        <v>89040101-Big Sandy 1</v>
      </c>
      <c r="B195" s="214">
        <f>'Net Gen'!C195</f>
        <v>44325</v>
      </c>
      <c r="C195" s="215" t="str">
        <f>'Net Gen'!P195</f>
        <v>OFFLINE</v>
      </c>
      <c r="D195" s="215">
        <f>'Net Gen'!E195</f>
        <v>0</v>
      </c>
      <c r="E195" s="215">
        <f>'Net Gen'!I195</f>
        <v>0</v>
      </c>
      <c r="F195" s="215">
        <f>'Net Gen'!K195</f>
        <v>0</v>
      </c>
      <c r="G195" s="215">
        <f>'Net Gen'!N195</f>
        <v>0</v>
      </c>
      <c r="H195" s="215">
        <f>'Net Gen'!O195</f>
        <v>295</v>
      </c>
      <c r="J195" s="78">
        <f t="shared" si="10"/>
        <v>1</v>
      </c>
      <c r="K195" s="71">
        <f t="shared" si="8"/>
        <v>0</v>
      </c>
      <c r="L195" s="69">
        <f t="shared" si="9"/>
        <v>295</v>
      </c>
      <c r="M195" s="81">
        <f t="shared" si="11"/>
        <v>0</v>
      </c>
    </row>
    <row r="196" spans="1:13" x14ac:dyDescent="0.2">
      <c r="A196" s="133" t="str">
        <f>'Net Gen'!B196</f>
        <v>89040101-Big Sandy 1</v>
      </c>
      <c r="B196" s="214">
        <f>'Net Gen'!C196</f>
        <v>44325.041666666664</v>
      </c>
      <c r="C196" s="215" t="str">
        <f>'Net Gen'!P196</f>
        <v>OFFLINE</v>
      </c>
      <c r="D196" s="215">
        <f>'Net Gen'!E196</f>
        <v>0</v>
      </c>
      <c r="E196" s="215">
        <f>'Net Gen'!I196</f>
        <v>0</v>
      </c>
      <c r="F196" s="215">
        <f>'Net Gen'!K196</f>
        <v>0</v>
      </c>
      <c r="G196" s="215">
        <f>'Net Gen'!N196</f>
        <v>0</v>
      </c>
      <c r="H196" s="215">
        <f>'Net Gen'!O196</f>
        <v>295</v>
      </c>
      <c r="J196" s="78">
        <f t="shared" si="10"/>
        <v>1</v>
      </c>
      <c r="K196" s="71">
        <f t="shared" ref="K196:K259" si="12">F196*J196</f>
        <v>0</v>
      </c>
      <c r="L196" s="69">
        <f t="shared" ref="L196:L259" si="13">H196*J196</f>
        <v>295</v>
      </c>
      <c r="M196" s="81">
        <f t="shared" si="11"/>
        <v>0</v>
      </c>
    </row>
    <row r="197" spans="1:13" x14ac:dyDescent="0.2">
      <c r="A197" s="133" t="str">
        <f>'Net Gen'!B197</f>
        <v>89040101-Big Sandy 1</v>
      </c>
      <c r="B197" s="214">
        <f>'Net Gen'!C197</f>
        <v>44325.083333333336</v>
      </c>
      <c r="C197" s="215" t="str">
        <f>'Net Gen'!P197</f>
        <v>OFFLINE</v>
      </c>
      <c r="D197" s="215">
        <f>'Net Gen'!E197</f>
        <v>0</v>
      </c>
      <c r="E197" s="215">
        <f>'Net Gen'!I197</f>
        <v>0</v>
      </c>
      <c r="F197" s="215">
        <f>'Net Gen'!K197</f>
        <v>0</v>
      </c>
      <c r="G197" s="215">
        <f>'Net Gen'!N197</f>
        <v>0</v>
      </c>
      <c r="H197" s="215">
        <f>'Net Gen'!O197</f>
        <v>295</v>
      </c>
      <c r="J197" s="78">
        <f t="shared" ref="J197:J260" si="14">VLOOKUP(A197,$P$4:$Q$8,2,FALSE)</f>
        <v>1</v>
      </c>
      <c r="K197" s="71">
        <f t="shared" si="12"/>
        <v>0</v>
      </c>
      <c r="L197" s="69">
        <f t="shared" si="13"/>
        <v>295</v>
      </c>
      <c r="M197" s="81">
        <f t="shared" ref="M197:M260" si="15">E197*J197</f>
        <v>0</v>
      </c>
    </row>
    <row r="198" spans="1:13" x14ac:dyDescent="0.2">
      <c r="A198" s="133" t="str">
        <f>'Net Gen'!B198</f>
        <v>89040101-Big Sandy 1</v>
      </c>
      <c r="B198" s="214">
        <f>'Net Gen'!C198</f>
        <v>44325.125</v>
      </c>
      <c r="C198" s="215" t="str">
        <f>'Net Gen'!P198</f>
        <v>OFFLINE</v>
      </c>
      <c r="D198" s="215">
        <f>'Net Gen'!E198</f>
        <v>0</v>
      </c>
      <c r="E198" s="215">
        <f>'Net Gen'!I198</f>
        <v>0</v>
      </c>
      <c r="F198" s="215">
        <f>'Net Gen'!K198</f>
        <v>0</v>
      </c>
      <c r="G198" s="215">
        <f>'Net Gen'!N198</f>
        <v>0</v>
      </c>
      <c r="H198" s="215">
        <f>'Net Gen'!O198</f>
        <v>295</v>
      </c>
      <c r="J198" s="78">
        <f t="shared" si="14"/>
        <v>1</v>
      </c>
      <c r="K198" s="71">
        <f t="shared" si="12"/>
        <v>0</v>
      </c>
      <c r="L198" s="69">
        <f t="shared" si="13"/>
        <v>295</v>
      </c>
      <c r="M198" s="81">
        <f t="shared" si="15"/>
        <v>0</v>
      </c>
    </row>
    <row r="199" spans="1:13" x14ac:dyDescent="0.2">
      <c r="A199" s="133" t="str">
        <f>'Net Gen'!B199</f>
        <v>89040101-Big Sandy 1</v>
      </c>
      <c r="B199" s="214">
        <f>'Net Gen'!C199</f>
        <v>44325.166666666664</v>
      </c>
      <c r="C199" s="215" t="str">
        <f>'Net Gen'!P199</f>
        <v>OFFLINE</v>
      </c>
      <c r="D199" s="215">
        <f>'Net Gen'!E199</f>
        <v>0</v>
      </c>
      <c r="E199" s="215">
        <f>'Net Gen'!I199</f>
        <v>0</v>
      </c>
      <c r="F199" s="215">
        <f>'Net Gen'!K199</f>
        <v>0</v>
      </c>
      <c r="G199" s="215">
        <f>'Net Gen'!N199</f>
        <v>0</v>
      </c>
      <c r="H199" s="215">
        <f>'Net Gen'!O199</f>
        <v>295</v>
      </c>
      <c r="J199" s="78">
        <f t="shared" si="14"/>
        <v>1</v>
      </c>
      <c r="K199" s="71">
        <f t="shared" si="12"/>
        <v>0</v>
      </c>
      <c r="L199" s="69">
        <f t="shared" si="13"/>
        <v>295</v>
      </c>
      <c r="M199" s="81">
        <f t="shared" si="15"/>
        <v>0</v>
      </c>
    </row>
    <row r="200" spans="1:13" x14ac:dyDescent="0.2">
      <c r="A200" s="133" t="str">
        <f>'Net Gen'!B200</f>
        <v>89040101-Big Sandy 1</v>
      </c>
      <c r="B200" s="214">
        <f>'Net Gen'!C200</f>
        <v>44325.208333333336</v>
      </c>
      <c r="C200" s="215" t="str">
        <f>'Net Gen'!P200</f>
        <v>OFFLINE</v>
      </c>
      <c r="D200" s="215">
        <f>'Net Gen'!E200</f>
        <v>0</v>
      </c>
      <c r="E200" s="215">
        <f>'Net Gen'!I200</f>
        <v>0</v>
      </c>
      <c r="F200" s="215">
        <f>'Net Gen'!K200</f>
        <v>0</v>
      </c>
      <c r="G200" s="215">
        <f>'Net Gen'!N200</f>
        <v>0</v>
      </c>
      <c r="H200" s="215">
        <f>'Net Gen'!O200</f>
        <v>295</v>
      </c>
      <c r="J200" s="78">
        <f t="shared" si="14"/>
        <v>1</v>
      </c>
      <c r="K200" s="71">
        <f t="shared" si="12"/>
        <v>0</v>
      </c>
      <c r="L200" s="69">
        <f t="shared" si="13"/>
        <v>295</v>
      </c>
      <c r="M200" s="81">
        <f t="shared" si="15"/>
        <v>0</v>
      </c>
    </row>
    <row r="201" spans="1:13" x14ac:dyDescent="0.2">
      <c r="A201" s="133" t="str">
        <f>'Net Gen'!B201</f>
        <v>89040101-Big Sandy 1</v>
      </c>
      <c r="B201" s="214">
        <f>'Net Gen'!C201</f>
        <v>44325.25</v>
      </c>
      <c r="C201" s="215" t="str">
        <f>'Net Gen'!P201</f>
        <v>OFFLINE</v>
      </c>
      <c r="D201" s="215">
        <f>'Net Gen'!E201</f>
        <v>0</v>
      </c>
      <c r="E201" s="215">
        <f>'Net Gen'!I201</f>
        <v>0</v>
      </c>
      <c r="F201" s="215">
        <f>'Net Gen'!K201</f>
        <v>0</v>
      </c>
      <c r="G201" s="215">
        <f>'Net Gen'!N201</f>
        <v>0</v>
      </c>
      <c r="H201" s="215">
        <f>'Net Gen'!O201</f>
        <v>295</v>
      </c>
      <c r="J201" s="78">
        <f t="shared" si="14"/>
        <v>1</v>
      </c>
      <c r="K201" s="71">
        <f t="shared" si="12"/>
        <v>0</v>
      </c>
      <c r="L201" s="69">
        <f t="shared" si="13"/>
        <v>295</v>
      </c>
      <c r="M201" s="81">
        <f t="shared" si="15"/>
        <v>0</v>
      </c>
    </row>
    <row r="202" spans="1:13" x14ac:dyDescent="0.2">
      <c r="A202" s="133" t="str">
        <f>'Net Gen'!B202</f>
        <v>89040101-Big Sandy 1</v>
      </c>
      <c r="B202" s="214">
        <f>'Net Gen'!C202</f>
        <v>44325.291666666664</v>
      </c>
      <c r="C202" s="215" t="str">
        <f>'Net Gen'!P202</f>
        <v>OFFLINE</v>
      </c>
      <c r="D202" s="215">
        <f>'Net Gen'!E202</f>
        <v>0</v>
      </c>
      <c r="E202" s="215">
        <f>'Net Gen'!I202</f>
        <v>0</v>
      </c>
      <c r="F202" s="215">
        <f>'Net Gen'!K202</f>
        <v>0</v>
      </c>
      <c r="G202" s="215">
        <f>'Net Gen'!N202</f>
        <v>0</v>
      </c>
      <c r="H202" s="215">
        <f>'Net Gen'!O202</f>
        <v>295</v>
      </c>
      <c r="J202" s="78">
        <f t="shared" si="14"/>
        <v>1</v>
      </c>
      <c r="K202" s="71">
        <f t="shared" si="12"/>
        <v>0</v>
      </c>
      <c r="L202" s="69">
        <f t="shared" si="13"/>
        <v>295</v>
      </c>
      <c r="M202" s="81">
        <f t="shared" si="15"/>
        <v>0</v>
      </c>
    </row>
    <row r="203" spans="1:13" x14ac:dyDescent="0.2">
      <c r="A203" s="133" t="str">
        <f>'Net Gen'!B203</f>
        <v>89040101-Big Sandy 1</v>
      </c>
      <c r="B203" s="214">
        <f>'Net Gen'!C203</f>
        <v>44325.333333333336</v>
      </c>
      <c r="C203" s="215" t="str">
        <f>'Net Gen'!P203</f>
        <v>OFFLINE</v>
      </c>
      <c r="D203" s="215">
        <f>'Net Gen'!E203</f>
        <v>0</v>
      </c>
      <c r="E203" s="215">
        <f>'Net Gen'!I203</f>
        <v>0</v>
      </c>
      <c r="F203" s="215">
        <f>'Net Gen'!K203</f>
        <v>0</v>
      </c>
      <c r="G203" s="215">
        <f>'Net Gen'!N203</f>
        <v>0</v>
      </c>
      <c r="H203" s="215">
        <f>'Net Gen'!O203</f>
        <v>295</v>
      </c>
      <c r="J203" s="78">
        <f t="shared" si="14"/>
        <v>1</v>
      </c>
      <c r="K203" s="71">
        <f t="shared" si="12"/>
        <v>0</v>
      </c>
      <c r="L203" s="69">
        <f t="shared" si="13"/>
        <v>295</v>
      </c>
      <c r="M203" s="81">
        <f t="shared" si="15"/>
        <v>0</v>
      </c>
    </row>
    <row r="204" spans="1:13" x14ac:dyDescent="0.2">
      <c r="A204" s="133" t="str">
        <f>'Net Gen'!B204</f>
        <v>89040101-Big Sandy 1</v>
      </c>
      <c r="B204" s="214">
        <f>'Net Gen'!C204</f>
        <v>44325.375</v>
      </c>
      <c r="C204" s="215" t="str">
        <f>'Net Gen'!P204</f>
        <v>OFFLINE</v>
      </c>
      <c r="D204" s="215">
        <f>'Net Gen'!E204</f>
        <v>0</v>
      </c>
      <c r="E204" s="215">
        <f>'Net Gen'!I204</f>
        <v>0</v>
      </c>
      <c r="F204" s="215">
        <f>'Net Gen'!K204</f>
        <v>0</v>
      </c>
      <c r="G204" s="215">
        <f>'Net Gen'!N204</f>
        <v>0</v>
      </c>
      <c r="H204" s="215">
        <f>'Net Gen'!O204</f>
        <v>295</v>
      </c>
      <c r="J204" s="78">
        <f t="shared" si="14"/>
        <v>1</v>
      </c>
      <c r="K204" s="71">
        <f t="shared" si="12"/>
        <v>0</v>
      </c>
      <c r="L204" s="69">
        <f t="shared" si="13"/>
        <v>295</v>
      </c>
      <c r="M204" s="81">
        <f t="shared" si="15"/>
        <v>0</v>
      </c>
    </row>
    <row r="205" spans="1:13" x14ac:dyDescent="0.2">
      <c r="A205" s="133" t="str">
        <f>'Net Gen'!B205</f>
        <v>89040101-Big Sandy 1</v>
      </c>
      <c r="B205" s="214">
        <f>'Net Gen'!C205</f>
        <v>44325.416666666664</v>
      </c>
      <c r="C205" s="215" t="str">
        <f>'Net Gen'!P205</f>
        <v>OFFLINE</v>
      </c>
      <c r="D205" s="215">
        <f>'Net Gen'!E205</f>
        <v>0</v>
      </c>
      <c r="E205" s="215">
        <f>'Net Gen'!I205</f>
        <v>0</v>
      </c>
      <c r="F205" s="215">
        <f>'Net Gen'!K205</f>
        <v>0</v>
      </c>
      <c r="G205" s="215">
        <f>'Net Gen'!N205</f>
        <v>0</v>
      </c>
      <c r="H205" s="215">
        <f>'Net Gen'!O205</f>
        <v>295</v>
      </c>
      <c r="J205" s="78">
        <f t="shared" si="14"/>
        <v>1</v>
      </c>
      <c r="K205" s="71">
        <f t="shared" si="12"/>
        <v>0</v>
      </c>
      <c r="L205" s="69">
        <f t="shared" si="13"/>
        <v>295</v>
      </c>
      <c r="M205" s="81">
        <f t="shared" si="15"/>
        <v>0</v>
      </c>
    </row>
    <row r="206" spans="1:13" x14ac:dyDescent="0.2">
      <c r="A206" s="133" t="str">
        <f>'Net Gen'!B206</f>
        <v>89040101-Big Sandy 1</v>
      </c>
      <c r="B206" s="214">
        <f>'Net Gen'!C206</f>
        <v>44325.458333333336</v>
      </c>
      <c r="C206" s="215" t="str">
        <f>'Net Gen'!P206</f>
        <v>OFFLINE</v>
      </c>
      <c r="D206" s="215">
        <f>'Net Gen'!E206</f>
        <v>0</v>
      </c>
      <c r="E206" s="215">
        <f>'Net Gen'!I206</f>
        <v>0</v>
      </c>
      <c r="F206" s="215">
        <f>'Net Gen'!K206</f>
        <v>0</v>
      </c>
      <c r="G206" s="215">
        <f>'Net Gen'!N206</f>
        <v>0</v>
      </c>
      <c r="H206" s="215">
        <f>'Net Gen'!O206</f>
        <v>295</v>
      </c>
      <c r="J206" s="78">
        <f t="shared" si="14"/>
        <v>1</v>
      </c>
      <c r="K206" s="71">
        <f t="shared" si="12"/>
        <v>0</v>
      </c>
      <c r="L206" s="69">
        <f t="shared" si="13"/>
        <v>295</v>
      </c>
      <c r="M206" s="81">
        <f t="shared" si="15"/>
        <v>0</v>
      </c>
    </row>
    <row r="207" spans="1:13" x14ac:dyDescent="0.2">
      <c r="A207" s="133" t="str">
        <f>'Net Gen'!B207</f>
        <v>89040101-Big Sandy 1</v>
      </c>
      <c r="B207" s="214">
        <f>'Net Gen'!C207</f>
        <v>44325.5</v>
      </c>
      <c r="C207" s="215" t="str">
        <f>'Net Gen'!P207</f>
        <v>OFFLINE</v>
      </c>
      <c r="D207" s="215">
        <f>'Net Gen'!E207</f>
        <v>0</v>
      </c>
      <c r="E207" s="215">
        <f>'Net Gen'!I207</f>
        <v>0</v>
      </c>
      <c r="F207" s="215">
        <f>'Net Gen'!K207</f>
        <v>0</v>
      </c>
      <c r="G207" s="215">
        <f>'Net Gen'!N207</f>
        <v>0</v>
      </c>
      <c r="H207" s="215">
        <f>'Net Gen'!O207</f>
        <v>295</v>
      </c>
      <c r="J207" s="78">
        <f t="shared" si="14"/>
        <v>1</v>
      </c>
      <c r="K207" s="71">
        <f t="shared" si="12"/>
        <v>0</v>
      </c>
      <c r="L207" s="69">
        <f t="shared" si="13"/>
        <v>295</v>
      </c>
      <c r="M207" s="81">
        <f t="shared" si="15"/>
        <v>0</v>
      </c>
    </row>
    <row r="208" spans="1:13" x14ac:dyDescent="0.2">
      <c r="A208" s="133" t="str">
        <f>'Net Gen'!B208</f>
        <v>89040101-Big Sandy 1</v>
      </c>
      <c r="B208" s="214">
        <f>'Net Gen'!C208</f>
        <v>44325.541666666664</v>
      </c>
      <c r="C208" s="215" t="str">
        <f>'Net Gen'!P208</f>
        <v>OFFLINE</v>
      </c>
      <c r="D208" s="215">
        <f>'Net Gen'!E208</f>
        <v>0</v>
      </c>
      <c r="E208" s="215">
        <f>'Net Gen'!I208</f>
        <v>0</v>
      </c>
      <c r="F208" s="215">
        <f>'Net Gen'!K208</f>
        <v>0</v>
      </c>
      <c r="G208" s="215">
        <f>'Net Gen'!N208</f>
        <v>0</v>
      </c>
      <c r="H208" s="215">
        <f>'Net Gen'!O208</f>
        <v>295</v>
      </c>
      <c r="J208" s="78">
        <f t="shared" si="14"/>
        <v>1</v>
      </c>
      <c r="K208" s="71">
        <f t="shared" si="12"/>
        <v>0</v>
      </c>
      <c r="L208" s="69">
        <f t="shared" si="13"/>
        <v>295</v>
      </c>
      <c r="M208" s="81">
        <f t="shared" si="15"/>
        <v>0</v>
      </c>
    </row>
    <row r="209" spans="1:13" x14ac:dyDescent="0.2">
      <c r="A209" s="133" t="str">
        <f>'Net Gen'!B209</f>
        <v>89040101-Big Sandy 1</v>
      </c>
      <c r="B209" s="214">
        <f>'Net Gen'!C209</f>
        <v>44325.583333333336</v>
      </c>
      <c r="C209" s="215" t="str">
        <f>'Net Gen'!P209</f>
        <v>OFFLINE</v>
      </c>
      <c r="D209" s="215">
        <f>'Net Gen'!E209</f>
        <v>0</v>
      </c>
      <c r="E209" s="215">
        <f>'Net Gen'!I209</f>
        <v>0</v>
      </c>
      <c r="F209" s="215">
        <f>'Net Gen'!K209</f>
        <v>0</v>
      </c>
      <c r="G209" s="215">
        <f>'Net Gen'!N209</f>
        <v>0</v>
      </c>
      <c r="H209" s="215">
        <f>'Net Gen'!O209</f>
        <v>295</v>
      </c>
      <c r="J209" s="78">
        <f t="shared" si="14"/>
        <v>1</v>
      </c>
      <c r="K209" s="71">
        <f t="shared" si="12"/>
        <v>0</v>
      </c>
      <c r="L209" s="69">
        <f t="shared" si="13"/>
        <v>295</v>
      </c>
      <c r="M209" s="81">
        <f t="shared" si="15"/>
        <v>0</v>
      </c>
    </row>
    <row r="210" spans="1:13" x14ac:dyDescent="0.2">
      <c r="A210" s="133" t="str">
        <f>'Net Gen'!B210</f>
        <v>89040101-Big Sandy 1</v>
      </c>
      <c r="B210" s="214">
        <f>'Net Gen'!C210</f>
        <v>44325.625</v>
      </c>
      <c r="C210" s="215" t="str">
        <f>'Net Gen'!P210</f>
        <v>OFFLINE</v>
      </c>
      <c r="D210" s="215">
        <f>'Net Gen'!E210</f>
        <v>0</v>
      </c>
      <c r="E210" s="215">
        <f>'Net Gen'!I210</f>
        <v>0</v>
      </c>
      <c r="F210" s="215">
        <f>'Net Gen'!K210</f>
        <v>0</v>
      </c>
      <c r="G210" s="215">
        <f>'Net Gen'!N210</f>
        <v>0</v>
      </c>
      <c r="H210" s="215">
        <f>'Net Gen'!O210</f>
        <v>295</v>
      </c>
      <c r="J210" s="78">
        <f t="shared" si="14"/>
        <v>1</v>
      </c>
      <c r="K210" s="71">
        <f t="shared" si="12"/>
        <v>0</v>
      </c>
      <c r="L210" s="69">
        <f t="shared" si="13"/>
        <v>295</v>
      </c>
      <c r="M210" s="81">
        <f t="shared" si="15"/>
        <v>0</v>
      </c>
    </row>
    <row r="211" spans="1:13" x14ac:dyDescent="0.2">
      <c r="A211" s="133" t="str">
        <f>'Net Gen'!B211</f>
        <v>89040101-Big Sandy 1</v>
      </c>
      <c r="B211" s="214">
        <f>'Net Gen'!C211</f>
        <v>44325.666666666664</v>
      </c>
      <c r="C211" s="215" t="str">
        <f>'Net Gen'!P211</f>
        <v>OFFLINE</v>
      </c>
      <c r="D211" s="215">
        <f>'Net Gen'!E211</f>
        <v>0</v>
      </c>
      <c r="E211" s="215">
        <f>'Net Gen'!I211</f>
        <v>0</v>
      </c>
      <c r="F211" s="215">
        <f>'Net Gen'!K211</f>
        <v>0</v>
      </c>
      <c r="G211" s="215">
        <f>'Net Gen'!N211</f>
        <v>0</v>
      </c>
      <c r="H211" s="215">
        <f>'Net Gen'!O211</f>
        <v>295</v>
      </c>
      <c r="J211" s="78">
        <f t="shared" si="14"/>
        <v>1</v>
      </c>
      <c r="K211" s="71">
        <f t="shared" si="12"/>
        <v>0</v>
      </c>
      <c r="L211" s="69">
        <f t="shared" si="13"/>
        <v>295</v>
      </c>
      <c r="M211" s="81">
        <f t="shared" si="15"/>
        <v>0</v>
      </c>
    </row>
    <row r="212" spans="1:13" x14ac:dyDescent="0.2">
      <c r="A212" s="133" t="str">
        <f>'Net Gen'!B212</f>
        <v>89040101-Big Sandy 1</v>
      </c>
      <c r="B212" s="214">
        <f>'Net Gen'!C212</f>
        <v>44325.708333333336</v>
      </c>
      <c r="C212" s="215" t="str">
        <f>'Net Gen'!P212</f>
        <v>OFFLINE</v>
      </c>
      <c r="D212" s="215">
        <f>'Net Gen'!E212</f>
        <v>0</v>
      </c>
      <c r="E212" s="215">
        <f>'Net Gen'!I212</f>
        <v>0</v>
      </c>
      <c r="F212" s="215">
        <f>'Net Gen'!K212</f>
        <v>0</v>
      </c>
      <c r="G212" s="215">
        <f>'Net Gen'!N212</f>
        <v>0</v>
      </c>
      <c r="H212" s="215">
        <f>'Net Gen'!O212</f>
        <v>295</v>
      </c>
      <c r="J212" s="78">
        <f t="shared" si="14"/>
        <v>1</v>
      </c>
      <c r="K212" s="71">
        <f t="shared" si="12"/>
        <v>0</v>
      </c>
      <c r="L212" s="69">
        <f t="shared" si="13"/>
        <v>295</v>
      </c>
      <c r="M212" s="81">
        <f t="shared" si="15"/>
        <v>0</v>
      </c>
    </row>
    <row r="213" spans="1:13" x14ac:dyDescent="0.2">
      <c r="A213" s="133" t="str">
        <f>'Net Gen'!B213</f>
        <v>89040101-Big Sandy 1</v>
      </c>
      <c r="B213" s="214">
        <f>'Net Gen'!C213</f>
        <v>44325.75</v>
      </c>
      <c r="C213" s="215" t="str">
        <f>'Net Gen'!P213</f>
        <v>OFFLINE</v>
      </c>
      <c r="D213" s="215">
        <f>'Net Gen'!E213</f>
        <v>0</v>
      </c>
      <c r="E213" s="215">
        <f>'Net Gen'!I213</f>
        <v>0</v>
      </c>
      <c r="F213" s="215">
        <f>'Net Gen'!K213</f>
        <v>0</v>
      </c>
      <c r="G213" s="215">
        <f>'Net Gen'!N213</f>
        <v>0</v>
      </c>
      <c r="H213" s="215">
        <f>'Net Gen'!O213</f>
        <v>295</v>
      </c>
      <c r="J213" s="78">
        <f t="shared" si="14"/>
        <v>1</v>
      </c>
      <c r="K213" s="71">
        <f t="shared" si="12"/>
        <v>0</v>
      </c>
      <c r="L213" s="69">
        <f t="shared" si="13"/>
        <v>295</v>
      </c>
      <c r="M213" s="81">
        <f t="shared" si="15"/>
        <v>0</v>
      </c>
    </row>
    <row r="214" spans="1:13" x14ac:dyDescent="0.2">
      <c r="A214" s="133" t="str">
        <f>'Net Gen'!B214</f>
        <v>89040101-Big Sandy 1</v>
      </c>
      <c r="B214" s="214">
        <f>'Net Gen'!C214</f>
        <v>44325.791666666664</v>
      </c>
      <c r="C214" s="215" t="str">
        <f>'Net Gen'!P214</f>
        <v>OFFLINE</v>
      </c>
      <c r="D214" s="215">
        <f>'Net Gen'!E214</f>
        <v>0</v>
      </c>
      <c r="E214" s="215">
        <f>'Net Gen'!I214</f>
        <v>0</v>
      </c>
      <c r="F214" s="215">
        <f>'Net Gen'!K214</f>
        <v>0</v>
      </c>
      <c r="G214" s="215">
        <f>'Net Gen'!N214</f>
        <v>0</v>
      </c>
      <c r="H214" s="215">
        <f>'Net Gen'!O214</f>
        <v>295</v>
      </c>
      <c r="J214" s="78">
        <f t="shared" si="14"/>
        <v>1</v>
      </c>
      <c r="K214" s="71">
        <f t="shared" si="12"/>
        <v>0</v>
      </c>
      <c r="L214" s="69">
        <f t="shared" si="13"/>
        <v>295</v>
      </c>
      <c r="M214" s="81">
        <f t="shared" si="15"/>
        <v>0</v>
      </c>
    </row>
    <row r="215" spans="1:13" x14ac:dyDescent="0.2">
      <c r="A215" s="133" t="str">
        <f>'Net Gen'!B215</f>
        <v>89040101-Big Sandy 1</v>
      </c>
      <c r="B215" s="214">
        <f>'Net Gen'!C215</f>
        <v>44325.833333333336</v>
      </c>
      <c r="C215" s="215" t="str">
        <f>'Net Gen'!P215</f>
        <v>OFFLINE</v>
      </c>
      <c r="D215" s="215">
        <f>'Net Gen'!E215</f>
        <v>0</v>
      </c>
      <c r="E215" s="215">
        <f>'Net Gen'!I215</f>
        <v>0</v>
      </c>
      <c r="F215" s="215">
        <f>'Net Gen'!K215</f>
        <v>0</v>
      </c>
      <c r="G215" s="215">
        <f>'Net Gen'!N215</f>
        <v>0</v>
      </c>
      <c r="H215" s="215">
        <f>'Net Gen'!O215</f>
        <v>295</v>
      </c>
      <c r="J215" s="78">
        <f t="shared" si="14"/>
        <v>1</v>
      </c>
      <c r="K215" s="71">
        <f t="shared" si="12"/>
        <v>0</v>
      </c>
      <c r="L215" s="69">
        <f t="shared" si="13"/>
        <v>295</v>
      </c>
      <c r="M215" s="81">
        <f t="shared" si="15"/>
        <v>0</v>
      </c>
    </row>
    <row r="216" spans="1:13" x14ac:dyDescent="0.2">
      <c r="A216" s="133" t="str">
        <f>'Net Gen'!B216</f>
        <v>89040101-Big Sandy 1</v>
      </c>
      <c r="B216" s="214">
        <f>'Net Gen'!C216</f>
        <v>44325.875</v>
      </c>
      <c r="C216" s="215" t="str">
        <f>'Net Gen'!P216</f>
        <v>OFFLINE</v>
      </c>
      <c r="D216" s="215">
        <f>'Net Gen'!E216</f>
        <v>0</v>
      </c>
      <c r="E216" s="215">
        <f>'Net Gen'!I216</f>
        <v>0</v>
      </c>
      <c r="F216" s="215">
        <f>'Net Gen'!K216</f>
        <v>0</v>
      </c>
      <c r="G216" s="215">
        <f>'Net Gen'!N216</f>
        <v>0</v>
      </c>
      <c r="H216" s="215">
        <f>'Net Gen'!O216</f>
        <v>295</v>
      </c>
      <c r="J216" s="78">
        <f t="shared" si="14"/>
        <v>1</v>
      </c>
      <c r="K216" s="71">
        <f t="shared" si="12"/>
        <v>0</v>
      </c>
      <c r="L216" s="69">
        <f t="shared" si="13"/>
        <v>295</v>
      </c>
      <c r="M216" s="81">
        <f t="shared" si="15"/>
        <v>0</v>
      </c>
    </row>
    <row r="217" spans="1:13" x14ac:dyDescent="0.2">
      <c r="A217" s="133" t="str">
        <f>'Net Gen'!B217</f>
        <v>89040101-Big Sandy 1</v>
      </c>
      <c r="B217" s="214">
        <f>'Net Gen'!C217</f>
        <v>44325.916666666664</v>
      </c>
      <c r="C217" s="215" t="str">
        <f>'Net Gen'!P217</f>
        <v>OFFLINE</v>
      </c>
      <c r="D217" s="215">
        <f>'Net Gen'!E217</f>
        <v>0</v>
      </c>
      <c r="E217" s="215">
        <f>'Net Gen'!I217</f>
        <v>0</v>
      </c>
      <c r="F217" s="215">
        <f>'Net Gen'!K217</f>
        <v>0</v>
      </c>
      <c r="G217" s="215">
        <f>'Net Gen'!N217</f>
        <v>0</v>
      </c>
      <c r="H217" s="215">
        <f>'Net Gen'!O217</f>
        <v>295</v>
      </c>
      <c r="J217" s="78">
        <f t="shared" si="14"/>
        <v>1</v>
      </c>
      <c r="K217" s="71">
        <f t="shared" si="12"/>
        <v>0</v>
      </c>
      <c r="L217" s="69">
        <f t="shared" si="13"/>
        <v>295</v>
      </c>
      <c r="M217" s="81">
        <f t="shared" si="15"/>
        <v>0</v>
      </c>
    </row>
    <row r="218" spans="1:13" x14ac:dyDescent="0.2">
      <c r="A218" s="133" t="str">
        <f>'Net Gen'!B218</f>
        <v>89040101-Big Sandy 1</v>
      </c>
      <c r="B218" s="214">
        <f>'Net Gen'!C218</f>
        <v>44325.958333333336</v>
      </c>
      <c r="C218" s="215" t="str">
        <f>'Net Gen'!P218</f>
        <v>OFFLINE</v>
      </c>
      <c r="D218" s="215">
        <f>'Net Gen'!E218</f>
        <v>0</v>
      </c>
      <c r="E218" s="215">
        <f>'Net Gen'!I218</f>
        <v>0</v>
      </c>
      <c r="F218" s="215">
        <f>'Net Gen'!K218</f>
        <v>0</v>
      </c>
      <c r="G218" s="215">
        <f>'Net Gen'!N218</f>
        <v>0</v>
      </c>
      <c r="H218" s="215">
        <f>'Net Gen'!O218</f>
        <v>295</v>
      </c>
      <c r="J218" s="78">
        <f t="shared" si="14"/>
        <v>1</v>
      </c>
      <c r="K218" s="71">
        <f t="shared" si="12"/>
        <v>0</v>
      </c>
      <c r="L218" s="69">
        <f t="shared" si="13"/>
        <v>295</v>
      </c>
      <c r="M218" s="81">
        <f t="shared" si="15"/>
        <v>0</v>
      </c>
    </row>
    <row r="219" spans="1:13" x14ac:dyDescent="0.2">
      <c r="A219" s="133" t="str">
        <f>'Net Gen'!B219</f>
        <v>89040101-Big Sandy 1</v>
      </c>
      <c r="B219" s="214">
        <f>'Net Gen'!C219</f>
        <v>44326</v>
      </c>
      <c r="C219" s="215" t="str">
        <f>'Net Gen'!P219</f>
        <v>OFFLINE</v>
      </c>
      <c r="D219" s="215">
        <f>'Net Gen'!E219</f>
        <v>0</v>
      </c>
      <c r="E219" s="215">
        <f>'Net Gen'!I219</f>
        <v>0</v>
      </c>
      <c r="F219" s="215">
        <f>'Net Gen'!K219</f>
        <v>0</v>
      </c>
      <c r="G219" s="215">
        <f>'Net Gen'!N219</f>
        <v>0</v>
      </c>
      <c r="H219" s="215">
        <f>'Net Gen'!O219</f>
        <v>295</v>
      </c>
      <c r="J219" s="78">
        <f t="shared" si="14"/>
        <v>1</v>
      </c>
      <c r="K219" s="71">
        <f t="shared" si="12"/>
        <v>0</v>
      </c>
      <c r="L219" s="69">
        <f t="shared" si="13"/>
        <v>295</v>
      </c>
      <c r="M219" s="81">
        <f t="shared" si="15"/>
        <v>0</v>
      </c>
    </row>
    <row r="220" spans="1:13" x14ac:dyDescent="0.2">
      <c r="A220" s="133" t="str">
        <f>'Net Gen'!B220</f>
        <v>89040101-Big Sandy 1</v>
      </c>
      <c r="B220" s="214">
        <f>'Net Gen'!C220</f>
        <v>44326.041666666664</v>
      </c>
      <c r="C220" s="215" t="str">
        <f>'Net Gen'!P220</f>
        <v>OFFLINE</v>
      </c>
      <c r="D220" s="215">
        <f>'Net Gen'!E220</f>
        <v>0</v>
      </c>
      <c r="E220" s="215">
        <f>'Net Gen'!I220</f>
        <v>0</v>
      </c>
      <c r="F220" s="215">
        <f>'Net Gen'!K220</f>
        <v>0</v>
      </c>
      <c r="G220" s="215">
        <f>'Net Gen'!N220</f>
        <v>0</v>
      </c>
      <c r="H220" s="215">
        <f>'Net Gen'!O220</f>
        <v>295</v>
      </c>
      <c r="J220" s="78">
        <f t="shared" si="14"/>
        <v>1</v>
      </c>
      <c r="K220" s="71">
        <f t="shared" si="12"/>
        <v>0</v>
      </c>
      <c r="L220" s="69">
        <f t="shared" si="13"/>
        <v>295</v>
      </c>
      <c r="M220" s="81">
        <f t="shared" si="15"/>
        <v>0</v>
      </c>
    </row>
    <row r="221" spans="1:13" x14ac:dyDescent="0.2">
      <c r="A221" s="133" t="str">
        <f>'Net Gen'!B221</f>
        <v>89040101-Big Sandy 1</v>
      </c>
      <c r="B221" s="214">
        <f>'Net Gen'!C221</f>
        <v>44326.083333333336</v>
      </c>
      <c r="C221" s="215" t="str">
        <f>'Net Gen'!P221</f>
        <v>OFFLINE</v>
      </c>
      <c r="D221" s="215">
        <f>'Net Gen'!E221</f>
        <v>0</v>
      </c>
      <c r="E221" s="215">
        <f>'Net Gen'!I221</f>
        <v>0</v>
      </c>
      <c r="F221" s="215">
        <f>'Net Gen'!K221</f>
        <v>0</v>
      </c>
      <c r="G221" s="215">
        <f>'Net Gen'!N221</f>
        <v>0</v>
      </c>
      <c r="H221" s="215">
        <f>'Net Gen'!O221</f>
        <v>295</v>
      </c>
      <c r="J221" s="78">
        <f t="shared" si="14"/>
        <v>1</v>
      </c>
      <c r="K221" s="71">
        <f t="shared" si="12"/>
        <v>0</v>
      </c>
      <c r="L221" s="69">
        <f t="shared" si="13"/>
        <v>295</v>
      </c>
      <c r="M221" s="81">
        <f t="shared" si="15"/>
        <v>0</v>
      </c>
    </row>
    <row r="222" spans="1:13" x14ac:dyDescent="0.2">
      <c r="A222" s="133" t="str">
        <f>'Net Gen'!B222</f>
        <v>89040101-Big Sandy 1</v>
      </c>
      <c r="B222" s="214">
        <f>'Net Gen'!C222</f>
        <v>44326.125</v>
      </c>
      <c r="C222" s="215" t="str">
        <f>'Net Gen'!P222</f>
        <v>OFFLINE</v>
      </c>
      <c r="D222" s="215">
        <f>'Net Gen'!E222</f>
        <v>0</v>
      </c>
      <c r="E222" s="215">
        <f>'Net Gen'!I222</f>
        <v>0</v>
      </c>
      <c r="F222" s="215">
        <f>'Net Gen'!K222</f>
        <v>0</v>
      </c>
      <c r="G222" s="215">
        <f>'Net Gen'!N222</f>
        <v>0</v>
      </c>
      <c r="H222" s="215">
        <f>'Net Gen'!O222</f>
        <v>295</v>
      </c>
      <c r="J222" s="78">
        <f t="shared" si="14"/>
        <v>1</v>
      </c>
      <c r="K222" s="71">
        <f t="shared" si="12"/>
        <v>0</v>
      </c>
      <c r="L222" s="69">
        <f t="shared" si="13"/>
        <v>295</v>
      </c>
      <c r="M222" s="81">
        <f t="shared" si="15"/>
        <v>0</v>
      </c>
    </row>
    <row r="223" spans="1:13" x14ac:dyDescent="0.2">
      <c r="A223" s="133" t="str">
        <f>'Net Gen'!B223</f>
        <v>89040101-Big Sandy 1</v>
      </c>
      <c r="B223" s="214">
        <f>'Net Gen'!C223</f>
        <v>44326.166666666664</v>
      </c>
      <c r="C223" s="215" t="str">
        <f>'Net Gen'!P223</f>
        <v>OFFLINE</v>
      </c>
      <c r="D223" s="215">
        <f>'Net Gen'!E223</f>
        <v>0</v>
      </c>
      <c r="E223" s="215">
        <f>'Net Gen'!I223</f>
        <v>0</v>
      </c>
      <c r="F223" s="215">
        <f>'Net Gen'!K223</f>
        <v>0</v>
      </c>
      <c r="G223" s="215">
        <f>'Net Gen'!N223</f>
        <v>0</v>
      </c>
      <c r="H223" s="215">
        <f>'Net Gen'!O223</f>
        <v>295</v>
      </c>
      <c r="J223" s="78">
        <f t="shared" si="14"/>
        <v>1</v>
      </c>
      <c r="K223" s="71">
        <f t="shared" si="12"/>
        <v>0</v>
      </c>
      <c r="L223" s="69">
        <f t="shared" si="13"/>
        <v>295</v>
      </c>
      <c r="M223" s="81">
        <f t="shared" si="15"/>
        <v>0</v>
      </c>
    </row>
    <row r="224" spans="1:13" x14ac:dyDescent="0.2">
      <c r="A224" s="133" t="str">
        <f>'Net Gen'!B224</f>
        <v>89040101-Big Sandy 1</v>
      </c>
      <c r="B224" s="214">
        <f>'Net Gen'!C224</f>
        <v>44326.208333333336</v>
      </c>
      <c r="C224" s="215" t="str">
        <f>'Net Gen'!P224</f>
        <v>OFFLINE</v>
      </c>
      <c r="D224" s="215">
        <f>'Net Gen'!E224</f>
        <v>0</v>
      </c>
      <c r="E224" s="215">
        <f>'Net Gen'!I224</f>
        <v>0</v>
      </c>
      <c r="F224" s="215">
        <f>'Net Gen'!K224</f>
        <v>0</v>
      </c>
      <c r="G224" s="215">
        <f>'Net Gen'!N224</f>
        <v>0</v>
      </c>
      <c r="H224" s="215">
        <f>'Net Gen'!O224</f>
        <v>295</v>
      </c>
      <c r="J224" s="78">
        <f t="shared" si="14"/>
        <v>1</v>
      </c>
      <c r="K224" s="71">
        <f t="shared" si="12"/>
        <v>0</v>
      </c>
      <c r="L224" s="69">
        <f t="shared" si="13"/>
        <v>295</v>
      </c>
      <c r="M224" s="81">
        <f t="shared" si="15"/>
        <v>0</v>
      </c>
    </row>
    <row r="225" spans="1:13" x14ac:dyDescent="0.2">
      <c r="A225" s="133" t="str">
        <f>'Net Gen'!B225</f>
        <v>89040101-Big Sandy 1</v>
      </c>
      <c r="B225" s="214">
        <f>'Net Gen'!C225</f>
        <v>44326.25</v>
      </c>
      <c r="C225" s="215" t="str">
        <f>'Net Gen'!P225</f>
        <v>FIXED</v>
      </c>
      <c r="D225" s="215">
        <f>'Net Gen'!E225</f>
        <v>0.318</v>
      </c>
      <c r="E225" s="215">
        <f>'Net Gen'!I225</f>
        <v>1</v>
      </c>
      <c r="F225" s="215">
        <f>'Net Gen'!K225</f>
        <v>1</v>
      </c>
      <c r="G225" s="215">
        <f>'Net Gen'!N225</f>
        <v>1</v>
      </c>
      <c r="H225" s="215">
        <f>'Net Gen'!O225</f>
        <v>295</v>
      </c>
      <c r="J225" s="78">
        <f t="shared" si="14"/>
        <v>1</v>
      </c>
      <c r="K225" s="71">
        <f t="shared" si="12"/>
        <v>1</v>
      </c>
      <c r="L225" s="69">
        <f t="shared" si="13"/>
        <v>295</v>
      </c>
      <c r="M225" s="81">
        <f t="shared" si="15"/>
        <v>1</v>
      </c>
    </row>
    <row r="226" spans="1:13" x14ac:dyDescent="0.2">
      <c r="A226" s="133" t="str">
        <f>'Net Gen'!B226</f>
        <v>89040101-Big Sandy 1</v>
      </c>
      <c r="B226" s="214">
        <f>'Net Gen'!C226</f>
        <v>44326.291666666664</v>
      </c>
      <c r="C226" s="215" t="str">
        <f>'Net Gen'!P226</f>
        <v>FIXED</v>
      </c>
      <c r="D226" s="215">
        <f>'Net Gen'!E226</f>
        <v>7.8819999999999997</v>
      </c>
      <c r="E226" s="215">
        <f>'Net Gen'!I226</f>
        <v>7.8819999999999997</v>
      </c>
      <c r="F226" s="215">
        <f>'Net Gen'!K226</f>
        <v>7.8819999999999997</v>
      </c>
      <c r="G226" s="215">
        <f>'Net Gen'!N226</f>
        <v>7</v>
      </c>
      <c r="H226" s="215">
        <f>'Net Gen'!O226</f>
        <v>295</v>
      </c>
      <c r="J226" s="78">
        <f t="shared" si="14"/>
        <v>1</v>
      </c>
      <c r="K226" s="71">
        <f t="shared" si="12"/>
        <v>7.8819999999999997</v>
      </c>
      <c r="L226" s="69">
        <f t="shared" si="13"/>
        <v>295</v>
      </c>
      <c r="M226" s="81">
        <f t="shared" si="15"/>
        <v>7.8819999999999997</v>
      </c>
    </row>
    <row r="227" spans="1:13" x14ac:dyDescent="0.2">
      <c r="A227" s="133" t="str">
        <f>'Net Gen'!B227</f>
        <v>89040101-Big Sandy 1</v>
      </c>
      <c r="B227" s="214">
        <f>'Net Gen'!C227</f>
        <v>44326.333333333336</v>
      </c>
      <c r="C227" s="215" t="str">
        <f>'Net Gen'!P227</f>
        <v>FIXED</v>
      </c>
      <c r="D227" s="215">
        <f>'Net Gen'!E227</f>
        <v>13.500999999999999</v>
      </c>
      <c r="E227" s="215">
        <f>'Net Gen'!I227</f>
        <v>14</v>
      </c>
      <c r="F227" s="215">
        <f>'Net Gen'!K227</f>
        <v>14</v>
      </c>
      <c r="G227" s="215">
        <f>'Net Gen'!N227</f>
        <v>14</v>
      </c>
      <c r="H227" s="215">
        <f>'Net Gen'!O227</f>
        <v>295</v>
      </c>
      <c r="J227" s="78">
        <f t="shared" si="14"/>
        <v>1</v>
      </c>
      <c r="K227" s="71">
        <f t="shared" si="12"/>
        <v>14</v>
      </c>
      <c r="L227" s="69">
        <f t="shared" si="13"/>
        <v>295</v>
      </c>
      <c r="M227" s="81">
        <f t="shared" si="15"/>
        <v>14</v>
      </c>
    </row>
    <row r="228" spans="1:13" x14ac:dyDescent="0.2">
      <c r="A228" s="133" t="str">
        <f>'Net Gen'!B228</f>
        <v>89040101-Big Sandy 1</v>
      </c>
      <c r="B228" s="214">
        <f>'Net Gen'!C228</f>
        <v>44326.375</v>
      </c>
      <c r="C228" s="215" t="str">
        <f>'Net Gen'!P228</f>
        <v>FIXED</v>
      </c>
      <c r="D228" s="215">
        <f>'Net Gen'!E228</f>
        <v>43.198</v>
      </c>
      <c r="E228" s="215">
        <f>'Net Gen'!I228</f>
        <v>178</v>
      </c>
      <c r="F228" s="215">
        <f>'Net Gen'!K228</f>
        <v>178</v>
      </c>
      <c r="G228" s="215">
        <f>'Net Gen'!N228</f>
        <v>178</v>
      </c>
      <c r="H228" s="215">
        <f>'Net Gen'!O228</f>
        <v>295</v>
      </c>
      <c r="J228" s="78">
        <f t="shared" si="14"/>
        <v>1</v>
      </c>
      <c r="K228" s="71">
        <f t="shared" si="12"/>
        <v>178</v>
      </c>
      <c r="L228" s="69">
        <f t="shared" si="13"/>
        <v>295</v>
      </c>
      <c r="M228" s="81">
        <f t="shared" si="15"/>
        <v>178</v>
      </c>
    </row>
    <row r="229" spans="1:13" x14ac:dyDescent="0.2">
      <c r="A229" s="133" t="str">
        <f>'Net Gen'!B229</f>
        <v>89040101-Big Sandy 1</v>
      </c>
      <c r="B229" s="214">
        <f>'Net Gen'!C229</f>
        <v>44326.416666666664</v>
      </c>
      <c r="C229" s="215" t="str">
        <f>'Net Gen'!P229</f>
        <v>DISPATCHABLE</v>
      </c>
      <c r="D229" s="215">
        <f>'Net Gen'!E229</f>
        <v>59.610999999999997</v>
      </c>
      <c r="E229" s="215">
        <f>'Net Gen'!I229</f>
        <v>295</v>
      </c>
      <c r="F229" s="215">
        <f>'Net Gen'!K229</f>
        <v>295</v>
      </c>
      <c r="G229" s="215">
        <f>'Net Gen'!N229</f>
        <v>295</v>
      </c>
      <c r="H229" s="215">
        <f>'Net Gen'!O229</f>
        <v>295</v>
      </c>
      <c r="J229" s="78">
        <f t="shared" si="14"/>
        <v>1</v>
      </c>
      <c r="K229" s="71">
        <f t="shared" si="12"/>
        <v>295</v>
      </c>
      <c r="L229" s="69">
        <f t="shared" si="13"/>
        <v>295</v>
      </c>
      <c r="M229" s="81">
        <f t="shared" si="15"/>
        <v>295</v>
      </c>
    </row>
    <row r="230" spans="1:13" x14ac:dyDescent="0.2">
      <c r="A230" s="133" t="str">
        <f>'Net Gen'!B230</f>
        <v>89040101-Big Sandy 1</v>
      </c>
      <c r="B230" s="214">
        <f>'Net Gen'!C230</f>
        <v>44326.458333333336</v>
      </c>
      <c r="C230" s="215" t="str">
        <f>'Net Gen'!P230</f>
        <v>DISPATCHABLE</v>
      </c>
      <c r="D230" s="215">
        <f>'Net Gen'!E230</f>
        <v>60.73</v>
      </c>
      <c r="E230" s="215">
        <f>'Net Gen'!I230</f>
        <v>295</v>
      </c>
      <c r="F230" s="215">
        <f>'Net Gen'!K230</f>
        <v>295</v>
      </c>
      <c r="G230" s="215">
        <f>'Net Gen'!N230</f>
        <v>295</v>
      </c>
      <c r="H230" s="215">
        <f>'Net Gen'!O230</f>
        <v>295</v>
      </c>
      <c r="J230" s="78">
        <f t="shared" si="14"/>
        <v>1</v>
      </c>
      <c r="K230" s="71">
        <f t="shared" si="12"/>
        <v>295</v>
      </c>
      <c r="L230" s="69">
        <f t="shared" si="13"/>
        <v>295</v>
      </c>
      <c r="M230" s="81">
        <f t="shared" si="15"/>
        <v>295</v>
      </c>
    </row>
    <row r="231" spans="1:13" x14ac:dyDescent="0.2">
      <c r="A231" s="133" t="str">
        <f>'Net Gen'!B231</f>
        <v>89040101-Big Sandy 1</v>
      </c>
      <c r="B231" s="214">
        <f>'Net Gen'!C231</f>
        <v>44326.5</v>
      </c>
      <c r="C231" s="215" t="str">
        <f>'Net Gen'!P231</f>
        <v>DISPATCHABLE</v>
      </c>
      <c r="D231" s="215">
        <f>'Net Gen'!E231</f>
        <v>60.107999999999997</v>
      </c>
      <c r="E231" s="215">
        <f>'Net Gen'!I231</f>
        <v>295</v>
      </c>
      <c r="F231" s="215">
        <f>'Net Gen'!K231</f>
        <v>295</v>
      </c>
      <c r="G231" s="215">
        <f>'Net Gen'!N231</f>
        <v>295</v>
      </c>
      <c r="H231" s="215">
        <f>'Net Gen'!O231</f>
        <v>295</v>
      </c>
      <c r="J231" s="78">
        <f t="shared" si="14"/>
        <v>1</v>
      </c>
      <c r="K231" s="71">
        <f t="shared" si="12"/>
        <v>295</v>
      </c>
      <c r="L231" s="69">
        <f t="shared" si="13"/>
        <v>295</v>
      </c>
      <c r="M231" s="81">
        <f t="shared" si="15"/>
        <v>295</v>
      </c>
    </row>
    <row r="232" spans="1:13" x14ac:dyDescent="0.2">
      <c r="A232" s="133" t="str">
        <f>'Net Gen'!B232</f>
        <v>89040101-Big Sandy 1</v>
      </c>
      <c r="B232" s="214">
        <f>'Net Gen'!C232</f>
        <v>44326.541666666664</v>
      </c>
      <c r="C232" s="215" t="str">
        <f>'Net Gen'!P232</f>
        <v>DISPATCHABLE</v>
      </c>
      <c r="D232" s="215">
        <f>'Net Gen'!E232</f>
        <v>60.192</v>
      </c>
      <c r="E232" s="215">
        <f>'Net Gen'!I232</f>
        <v>295</v>
      </c>
      <c r="F232" s="215">
        <f>'Net Gen'!K232</f>
        <v>295</v>
      </c>
      <c r="G232" s="215">
        <f>'Net Gen'!N232</f>
        <v>295</v>
      </c>
      <c r="H232" s="215">
        <f>'Net Gen'!O232</f>
        <v>295</v>
      </c>
      <c r="J232" s="78">
        <f t="shared" si="14"/>
        <v>1</v>
      </c>
      <c r="K232" s="71">
        <f t="shared" si="12"/>
        <v>295</v>
      </c>
      <c r="L232" s="69">
        <f t="shared" si="13"/>
        <v>295</v>
      </c>
      <c r="M232" s="81">
        <f t="shared" si="15"/>
        <v>295</v>
      </c>
    </row>
    <row r="233" spans="1:13" x14ac:dyDescent="0.2">
      <c r="A233" s="133" t="str">
        <f>'Net Gen'!B233</f>
        <v>89040101-Big Sandy 1</v>
      </c>
      <c r="B233" s="214">
        <f>'Net Gen'!C233</f>
        <v>44326.583333333336</v>
      </c>
      <c r="C233" s="215" t="str">
        <f>'Net Gen'!P233</f>
        <v>DISPATCHABLE</v>
      </c>
      <c r="D233" s="215">
        <f>'Net Gen'!E233</f>
        <v>107.527</v>
      </c>
      <c r="E233" s="215">
        <f>'Net Gen'!I233</f>
        <v>295</v>
      </c>
      <c r="F233" s="215">
        <f>'Net Gen'!K233</f>
        <v>295</v>
      </c>
      <c r="G233" s="215">
        <f>'Net Gen'!N233</f>
        <v>295</v>
      </c>
      <c r="H233" s="215">
        <f>'Net Gen'!O233</f>
        <v>295</v>
      </c>
      <c r="J233" s="78">
        <f t="shared" si="14"/>
        <v>1</v>
      </c>
      <c r="K233" s="71">
        <f t="shared" si="12"/>
        <v>295</v>
      </c>
      <c r="L233" s="69">
        <f t="shared" si="13"/>
        <v>295</v>
      </c>
      <c r="M233" s="81">
        <f t="shared" si="15"/>
        <v>295</v>
      </c>
    </row>
    <row r="234" spans="1:13" x14ac:dyDescent="0.2">
      <c r="A234" s="133" t="str">
        <f>'Net Gen'!B234</f>
        <v>89040101-Big Sandy 1</v>
      </c>
      <c r="B234" s="214">
        <f>'Net Gen'!C234</f>
        <v>44326.625</v>
      </c>
      <c r="C234" s="215" t="str">
        <f>'Net Gen'!P234</f>
        <v>DISPATCHABLE</v>
      </c>
      <c r="D234" s="215">
        <f>'Net Gen'!E234</f>
        <v>119.009</v>
      </c>
      <c r="E234" s="215">
        <f>'Net Gen'!I234</f>
        <v>295</v>
      </c>
      <c r="F234" s="215">
        <f>'Net Gen'!K234</f>
        <v>295</v>
      </c>
      <c r="G234" s="215">
        <f>'Net Gen'!N234</f>
        <v>295</v>
      </c>
      <c r="H234" s="215">
        <f>'Net Gen'!O234</f>
        <v>295</v>
      </c>
      <c r="J234" s="78">
        <f t="shared" si="14"/>
        <v>1</v>
      </c>
      <c r="K234" s="71">
        <f t="shared" si="12"/>
        <v>295</v>
      </c>
      <c r="L234" s="69">
        <f t="shared" si="13"/>
        <v>295</v>
      </c>
      <c r="M234" s="81">
        <f t="shared" si="15"/>
        <v>295</v>
      </c>
    </row>
    <row r="235" spans="1:13" x14ac:dyDescent="0.2">
      <c r="A235" s="133" t="str">
        <f>'Net Gen'!B235</f>
        <v>89040101-Big Sandy 1</v>
      </c>
      <c r="B235" s="214">
        <f>'Net Gen'!C235</f>
        <v>44326.666666666664</v>
      </c>
      <c r="C235" s="215" t="str">
        <f>'Net Gen'!P235</f>
        <v>DISPATCHABLE</v>
      </c>
      <c r="D235" s="215">
        <f>'Net Gen'!E235</f>
        <v>70.483999999999995</v>
      </c>
      <c r="E235" s="215">
        <f>'Net Gen'!I235</f>
        <v>295</v>
      </c>
      <c r="F235" s="215">
        <f>'Net Gen'!K235</f>
        <v>295</v>
      </c>
      <c r="G235" s="215">
        <f>'Net Gen'!N235</f>
        <v>295</v>
      </c>
      <c r="H235" s="215">
        <f>'Net Gen'!O235</f>
        <v>295</v>
      </c>
      <c r="J235" s="78">
        <f t="shared" si="14"/>
        <v>1</v>
      </c>
      <c r="K235" s="71">
        <f t="shared" si="12"/>
        <v>295</v>
      </c>
      <c r="L235" s="69">
        <f t="shared" si="13"/>
        <v>295</v>
      </c>
      <c r="M235" s="81">
        <f t="shared" si="15"/>
        <v>295</v>
      </c>
    </row>
    <row r="236" spans="1:13" x14ac:dyDescent="0.2">
      <c r="A236" s="133" t="str">
        <f>'Net Gen'!B236</f>
        <v>89040101-Big Sandy 1</v>
      </c>
      <c r="B236" s="214">
        <f>'Net Gen'!C236</f>
        <v>44326.708333333336</v>
      </c>
      <c r="C236" s="215" t="str">
        <f>'Net Gen'!P236</f>
        <v>DISPATCHABLE</v>
      </c>
      <c r="D236" s="215">
        <f>'Net Gen'!E236</f>
        <v>65.129000000000005</v>
      </c>
      <c r="E236" s="215">
        <f>'Net Gen'!I236</f>
        <v>295</v>
      </c>
      <c r="F236" s="215">
        <f>'Net Gen'!K236</f>
        <v>295</v>
      </c>
      <c r="G236" s="215">
        <f>'Net Gen'!N236</f>
        <v>295</v>
      </c>
      <c r="H236" s="215">
        <f>'Net Gen'!O236</f>
        <v>295</v>
      </c>
      <c r="J236" s="78">
        <f t="shared" si="14"/>
        <v>1</v>
      </c>
      <c r="K236" s="71">
        <f t="shared" si="12"/>
        <v>295</v>
      </c>
      <c r="L236" s="69">
        <f t="shared" si="13"/>
        <v>295</v>
      </c>
      <c r="M236" s="81">
        <f t="shared" si="15"/>
        <v>295</v>
      </c>
    </row>
    <row r="237" spans="1:13" x14ac:dyDescent="0.2">
      <c r="A237" s="133" t="str">
        <f>'Net Gen'!B237</f>
        <v>89040101-Big Sandy 1</v>
      </c>
      <c r="B237" s="214">
        <f>'Net Gen'!C237</f>
        <v>44326.75</v>
      </c>
      <c r="C237" s="215" t="str">
        <f>'Net Gen'!P237</f>
        <v>DISPATCHABLE</v>
      </c>
      <c r="D237" s="215">
        <f>'Net Gen'!E237</f>
        <v>86.015000000000001</v>
      </c>
      <c r="E237" s="215">
        <f>'Net Gen'!I237</f>
        <v>295</v>
      </c>
      <c r="F237" s="215">
        <f>'Net Gen'!K237</f>
        <v>295</v>
      </c>
      <c r="G237" s="215">
        <f>'Net Gen'!N237</f>
        <v>295</v>
      </c>
      <c r="H237" s="215">
        <f>'Net Gen'!O237</f>
        <v>295</v>
      </c>
      <c r="J237" s="78">
        <f t="shared" si="14"/>
        <v>1</v>
      </c>
      <c r="K237" s="71">
        <f t="shared" si="12"/>
        <v>295</v>
      </c>
      <c r="L237" s="69">
        <f t="shared" si="13"/>
        <v>295</v>
      </c>
      <c r="M237" s="81">
        <f t="shared" si="15"/>
        <v>295</v>
      </c>
    </row>
    <row r="238" spans="1:13" x14ac:dyDescent="0.2">
      <c r="A238" s="133" t="str">
        <f>'Net Gen'!B238</f>
        <v>89040101-Big Sandy 1</v>
      </c>
      <c r="B238" s="214">
        <f>'Net Gen'!C238</f>
        <v>44326.791666666664</v>
      </c>
      <c r="C238" s="215" t="str">
        <f>'Net Gen'!P238</f>
        <v>DISPATCHABLE</v>
      </c>
      <c r="D238" s="215">
        <f>'Net Gen'!E238</f>
        <v>121.31</v>
      </c>
      <c r="E238" s="215">
        <f>'Net Gen'!I238</f>
        <v>295</v>
      </c>
      <c r="F238" s="215">
        <f>'Net Gen'!K238</f>
        <v>295</v>
      </c>
      <c r="G238" s="215">
        <f>'Net Gen'!N238</f>
        <v>295</v>
      </c>
      <c r="H238" s="215">
        <f>'Net Gen'!O238</f>
        <v>295</v>
      </c>
      <c r="J238" s="78">
        <f t="shared" si="14"/>
        <v>1</v>
      </c>
      <c r="K238" s="71">
        <f t="shared" si="12"/>
        <v>295</v>
      </c>
      <c r="L238" s="69">
        <f t="shared" si="13"/>
        <v>295</v>
      </c>
      <c r="M238" s="81">
        <f t="shared" si="15"/>
        <v>295</v>
      </c>
    </row>
    <row r="239" spans="1:13" x14ac:dyDescent="0.2">
      <c r="A239" s="133" t="str">
        <f>'Net Gen'!B239</f>
        <v>89040101-Big Sandy 1</v>
      </c>
      <c r="B239" s="214">
        <f>'Net Gen'!C239</f>
        <v>44326.833333333336</v>
      </c>
      <c r="C239" s="215" t="str">
        <f>'Net Gen'!P239</f>
        <v>DISPATCHABLE</v>
      </c>
      <c r="D239" s="215">
        <f>'Net Gen'!E239</f>
        <v>148.70699999999999</v>
      </c>
      <c r="E239" s="215">
        <f>'Net Gen'!I239</f>
        <v>295</v>
      </c>
      <c r="F239" s="215">
        <f>'Net Gen'!K239</f>
        <v>295</v>
      </c>
      <c r="G239" s="215">
        <f>'Net Gen'!N239</f>
        <v>295</v>
      </c>
      <c r="H239" s="215">
        <f>'Net Gen'!O239</f>
        <v>295</v>
      </c>
      <c r="J239" s="78">
        <f t="shared" si="14"/>
        <v>1</v>
      </c>
      <c r="K239" s="71">
        <f t="shared" si="12"/>
        <v>295</v>
      </c>
      <c r="L239" s="69">
        <f t="shared" si="13"/>
        <v>295</v>
      </c>
      <c r="M239" s="81">
        <f t="shared" si="15"/>
        <v>295</v>
      </c>
    </row>
    <row r="240" spans="1:13" x14ac:dyDescent="0.2">
      <c r="A240" s="133" t="str">
        <f>'Net Gen'!B240</f>
        <v>89040101-Big Sandy 1</v>
      </c>
      <c r="B240" s="214">
        <f>'Net Gen'!C240</f>
        <v>44326.875</v>
      </c>
      <c r="C240" s="215" t="str">
        <f>'Net Gen'!P240</f>
        <v>DISPATCHABLE</v>
      </c>
      <c r="D240" s="215">
        <f>'Net Gen'!E240</f>
        <v>185.83600000000001</v>
      </c>
      <c r="E240" s="215">
        <f>'Net Gen'!I240</f>
        <v>295</v>
      </c>
      <c r="F240" s="215">
        <f>'Net Gen'!K240</f>
        <v>295</v>
      </c>
      <c r="G240" s="215">
        <f>'Net Gen'!N240</f>
        <v>295</v>
      </c>
      <c r="H240" s="215">
        <f>'Net Gen'!O240</f>
        <v>295</v>
      </c>
      <c r="J240" s="78">
        <f t="shared" si="14"/>
        <v>1</v>
      </c>
      <c r="K240" s="71">
        <f t="shared" si="12"/>
        <v>295</v>
      </c>
      <c r="L240" s="69">
        <f t="shared" si="13"/>
        <v>295</v>
      </c>
      <c r="M240" s="81">
        <f t="shared" si="15"/>
        <v>295</v>
      </c>
    </row>
    <row r="241" spans="1:13" x14ac:dyDescent="0.2">
      <c r="A241" s="133" t="str">
        <f>'Net Gen'!B241</f>
        <v>89040101-Big Sandy 1</v>
      </c>
      <c r="B241" s="214">
        <f>'Net Gen'!C241</f>
        <v>44326.916666666664</v>
      </c>
      <c r="C241" s="215" t="str">
        <f>'Net Gen'!P241</f>
        <v>DISPATCHABLE</v>
      </c>
      <c r="D241" s="215">
        <f>'Net Gen'!E241</f>
        <v>185.39400000000001</v>
      </c>
      <c r="E241" s="215">
        <f>'Net Gen'!I241</f>
        <v>295</v>
      </c>
      <c r="F241" s="215">
        <f>'Net Gen'!K241</f>
        <v>295</v>
      </c>
      <c r="G241" s="215">
        <f>'Net Gen'!N241</f>
        <v>295</v>
      </c>
      <c r="H241" s="215">
        <f>'Net Gen'!O241</f>
        <v>295</v>
      </c>
      <c r="J241" s="78">
        <f t="shared" si="14"/>
        <v>1</v>
      </c>
      <c r="K241" s="71">
        <f t="shared" si="12"/>
        <v>295</v>
      </c>
      <c r="L241" s="69">
        <f t="shared" si="13"/>
        <v>295</v>
      </c>
      <c r="M241" s="81">
        <f t="shared" si="15"/>
        <v>295</v>
      </c>
    </row>
    <row r="242" spans="1:13" x14ac:dyDescent="0.2">
      <c r="A242" s="133" t="str">
        <f>'Net Gen'!B242</f>
        <v>89040101-Big Sandy 1</v>
      </c>
      <c r="B242" s="214">
        <f>'Net Gen'!C242</f>
        <v>44326.958333333336</v>
      </c>
      <c r="C242" s="215" t="str">
        <f>'Net Gen'!P242</f>
        <v>DISPATCHABLE</v>
      </c>
      <c r="D242" s="215">
        <f>'Net Gen'!E242</f>
        <v>109.554</v>
      </c>
      <c r="E242" s="215">
        <f>'Net Gen'!I242</f>
        <v>295</v>
      </c>
      <c r="F242" s="215">
        <f>'Net Gen'!K242</f>
        <v>295</v>
      </c>
      <c r="G242" s="215">
        <f>'Net Gen'!N242</f>
        <v>295</v>
      </c>
      <c r="H242" s="215">
        <f>'Net Gen'!O242</f>
        <v>295</v>
      </c>
      <c r="J242" s="78">
        <f t="shared" si="14"/>
        <v>1</v>
      </c>
      <c r="K242" s="71">
        <f t="shared" si="12"/>
        <v>295</v>
      </c>
      <c r="L242" s="69">
        <f t="shared" si="13"/>
        <v>295</v>
      </c>
      <c r="M242" s="81">
        <f t="shared" si="15"/>
        <v>295</v>
      </c>
    </row>
    <row r="243" spans="1:13" x14ac:dyDescent="0.2">
      <c r="A243" s="133" t="str">
        <f>'Net Gen'!B243</f>
        <v>89040101-Big Sandy 1</v>
      </c>
      <c r="B243" s="214">
        <f>'Net Gen'!C243</f>
        <v>44327</v>
      </c>
      <c r="C243" s="215" t="str">
        <f>'Net Gen'!P243</f>
        <v>DISPATCHABLE</v>
      </c>
      <c r="D243" s="215">
        <f>'Net Gen'!E243</f>
        <v>66.381</v>
      </c>
      <c r="E243" s="215">
        <f>'Net Gen'!I243</f>
        <v>295</v>
      </c>
      <c r="F243" s="215">
        <f>'Net Gen'!K243</f>
        <v>295</v>
      </c>
      <c r="G243" s="215">
        <f>'Net Gen'!N243</f>
        <v>295</v>
      </c>
      <c r="H243" s="215">
        <f>'Net Gen'!O243</f>
        <v>295</v>
      </c>
      <c r="J243" s="78">
        <f t="shared" si="14"/>
        <v>1</v>
      </c>
      <c r="K243" s="71">
        <f t="shared" si="12"/>
        <v>295</v>
      </c>
      <c r="L243" s="69">
        <f t="shared" si="13"/>
        <v>295</v>
      </c>
      <c r="M243" s="81">
        <f t="shared" si="15"/>
        <v>295</v>
      </c>
    </row>
    <row r="244" spans="1:13" x14ac:dyDescent="0.2">
      <c r="A244" s="133" t="str">
        <f>'Net Gen'!B244</f>
        <v>89040101-Big Sandy 1</v>
      </c>
      <c r="B244" s="214">
        <f>'Net Gen'!C244</f>
        <v>44327.041666666664</v>
      </c>
      <c r="C244" s="215" t="str">
        <f>'Net Gen'!P244</f>
        <v>DISPATCHABLE</v>
      </c>
      <c r="D244" s="215">
        <f>'Net Gen'!E244</f>
        <v>62.122999999999998</v>
      </c>
      <c r="E244" s="215">
        <f>'Net Gen'!I244</f>
        <v>295</v>
      </c>
      <c r="F244" s="215">
        <f>'Net Gen'!K244</f>
        <v>295</v>
      </c>
      <c r="G244" s="215">
        <f>'Net Gen'!N244</f>
        <v>295</v>
      </c>
      <c r="H244" s="215">
        <f>'Net Gen'!O244</f>
        <v>295</v>
      </c>
      <c r="J244" s="78">
        <f t="shared" si="14"/>
        <v>1</v>
      </c>
      <c r="K244" s="71">
        <f t="shared" si="12"/>
        <v>295</v>
      </c>
      <c r="L244" s="69">
        <f t="shared" si="13"/>
        <v>295</v>
      </c>
      <c r="M244" s="81">
        <f t="shared" si="15"/>
        <v>295</v>
      </c>
    </row>
    <row r="245" spans="1:13" x14ac:dyDescent="0.2">
      <c r="A245" s="133" t="str">
        <f>'Net Gen'!B245</f>
        <v>89040101-Big Sandy 1</v>
      </c>
      <c r="B245" s="214">
        <f>'Net Gen'!C245</f>
        <v>44327.083333333336</v>
      </c>
      <c r="C245" s="215" t="str">
        <f>'Net Gen'!P245</f>
        <v>DISPATCHABLE</v>
      </c>
      <c r="D245" s="215">
        <f>'Net Gen'!E245</f>
        <v>59.951000000000001</v>
      </c>
      <c r="E245" s="215">
        <f>'Net Gen'!I245</f>
        <v>295</v>
      </c>
      <c r="F245" s="215">
        <f>'Net Gen'!K245</f>
        <v>295</v>
      </c>
      <c r="G245" s="215">
        <f>'Net Gen'!N245</f>
        <v>295</v>
      </c>
      <c r="H245" s="215">
        <f>'Net Gen'!O245</f>
        <v>295</v>
      </c>
      <c r="J245" s="78">
        <f t="shared" si="14"/>
        <v>1</v>
      </c>
      <c r="K245" s="71">
        <f t="shared" si="12"/>
        <v>295</v>
      </c>
      <c r="L245" s="69">
        <f t="shared" si="13"/>
        <v>295</v>
      </c>
      <c r="M245" s="81">
        <f t="shared" si="15"/>
        <v>295</v>
      </c>
    </row>
    <row r="246" spans="1:13" x14ac:dyDescent="0.2">
      <c r="A246" s="133" t="str">
        <f>'Net Gen'!B246</f>
        <v>89040101-Big Sandy 1</v>
      </c>
      <c r="B246" s="214">
        <f>'Net Gen'!C246</f>
        <v>44327.125</v>
      </c>
      <c r="C246" s="215" t="str">
        <f>'Net Gen'!P246</f>
        <v>DISPATCHABLE</v>
      </c>
      <c r="D246" s="215">
        <f>'Net Gen'!E246</f>
        <v>60.000999999999998</v>
      </c>
      <c r="E246" s="215">
        <f>'Net Gen'!I246</f>
        <v>295</v>
      </c>
      <c r="F246" s="215">
        <f>'Net Gen'!K246</f>
        <v>295</v>
      </c>
      <c r="G246" s="215">
        <f>'Net Gen'!N246</f>
        <v>295</v>
      </c>
      <c r="H246" s="215">
        <f>'Net Gen'!O246</f>
        <v>295</v>
      </c>
      <c r="J246" s="78">
        <f t="shared" si="14"/>
        <v>1</v>
      </c>
      <c r="K246" s="71">
        <f t="shared" si="12"/>
        <v>295</v>
      </c>
      <c r="L246" s="69">
        <f t="shared" si="13"/>
        <v>295</v>
      </c>
      <c r="M246" s="81">
        <f t="shared" si="15"/>
        <v>295</v>
      </c>
    </row>
    <row r="247" spans="1:13" x14ac:dyDescent="0.2">
      <c r="A247" s="133" t="str">
        <f>'Net Gen'!B247</f>
        <v>89040101-Big Sandy 1</v>
      </c>
      <c r="B247" s="214">
        <f>'Net Gen'!C247</f>
        <v>44327.166666666664</v>
      </c>
      <c r="C247" s="215" t="str">
        <f>'Net Gen'!P247</f>
        <v>DISPATCHABLE</v>
      </c>
      <c r="D247" s="215">
        <f>'Net Gen'!E247</f>
        <v>59.997</v>
      </c>
      <c r="E247" s="215">
        <f>'Net Gen'!I247</f>
        <v>295</v>
      </c>
      <c r="F247" s="215">
        <f>'Net Gen'!K247</f>
        <v>295</v>
      </c>
      <c r="G247" s="215">
        <f>'Net Gen'!N247</f>
        <v>295</v>
      </c>
      <c r="H247" s="215">
        <f>'Net Gen'!O247</f>
        <v>295</v>
      </c>
      <c r="J247" s="78">
        <f t="shared" si="14"/>
        <v>1</v>
      </c>
      <c r="K247" s="71">
        <f t="shared" si="12"/>
        <v>295</v>
      </c>
      <c r="L247" s="69">
        <f t="shared" si="13"/>
        <v>295</v>
      </c>
      <c r="M247" s="81">
        <f t="shared" si="15"/>
        <v>295</v>
      </c>
    </row>
    <row r="248" spans="1:13" x14ac:dyDescent="0.2">
      <c r="A248" s="133" t="str">
        <f>'Net Gen'!B248</f>
        <v>89040101-Big Sandy 1</v>
      </c>
      <c r="B248" s="214">
        <f>'Net Gen'!C248</f>
        <v>44327.208333333336</v>
      </c>
      <c r="C248" s="215" t="str">
        <f>'Net Gen'!P248</f>
        <v>DISPATCHABLE</v>
      </c>
      <c r="D248" s="215">
        <f>'Net Gen'!E248</f>
        <v>60.720999999999997</v>
      </c>
      <c r="E248" s="215">
        <f>'Net Gen'!I248</f>
        <v>295</v>
      </c>
      <c r="F248" s="215">
        <f>'Net Gen'!K248</f>
        <v>295</v>
      </c>
      <c r="G248" s="215">
        <f>'Net Gen'!N248</f>
        <v>295</v>
      </c>
      <c r="H248" s="215">
        <f>'Net Gen'!O248</f>
        <v>295</v>
      </c>
      <c r="J248" s="78">
        <f t="shared" si="14"/>
        <v>1</v>
      </c>
      <c r="K248" s="71">
        <f t="shared" si="12"/>
        <v>295</v>
      </c>
      <c r="L248" s="69">
        <f t="shared" si="13"/>
        <v>295</v>
      </c>
      <c r="M248" s="81">
        <f t="shared" si="15"/>
        <v>295</v>
      </c>
    </row>
    <row r="249" spans="1:13" x14ac:dyDescent="0.2">
      <c r="A249" s="133" t="str">
        <f>'Net Gen'!B249</f>
        <v>89040101-Big Sandy 1</v>
      </c>
      <c r="B249" s="214">
        <f>'Net Gen'!C249</f>
        <v>44327.25</v>
      </c>
      <c r="C249" s="215" t="str">
        <f>'Net Gen'!P249</f>
        <v>DISPATCHABLE</v>
      </c>
      <c r="D249" s="215">
        <f>'Net Gen'!E249</f>
        <v>64.772000000000006</v>
      </c>
      <c r="E249" s="215">
        <f>'Net Gen'!I249</f>
        <v>295</v>
      </c>
      <c r="F249" s="215">
        <f>'Net Gen'!K249</f>
        <v>295</v>
      </c>
      <c r="G249" s="215">
        <f>'Net Gen'!N249</f>
        <v>295</v>
      </c>
      <c r="H249" s="215">
        <f>'Net Gen'!O249</f>
        <v>295</v>
      </c>
      <c r="J249" s="78">
        <f t="shared" si="14"/>
        <v>1</v>
      </c>
      <c r="K249" s="71">
        <f t="shared" si="12"/>
        <v>295</v>
      </c>
      <c r="L249" s="69">
        <f t="shared" si="13"/>
        <v>295</v>
      </c>
      <c r="M249" s="81">
        <f t="shared" si="15"/>
        <v>295</v>
      </c>
    </row>
    <row r="250" spans="1:13" x14ac:dyDescent="0.2">
      <c r="A250" s="133" t="str">
        <f>'Net Gen'!B250</f>
        <v>89040101-Big Sandy 1</v>
      </c>
      <c r="B250" s="214">
        <f>'Net Gen'!C250</f>
        <v>44327.291666666664</v>
      </c>
      <c r="C250" s="215" t="str">
        <f>'Net Gen'!P250</f>
        <v>DISPATCHABLE</v>
      </c>
      <c r="D250" s="215">
        <f>'Net Gen'!E250</f>
        <v>67.239999999999995</v>
      </c>
      <c r="E250" s="215">
        <f>'Net Gen'!I250</f>
        <v>295</v>
      </c>
      <c r="F250" s="215">
        <f>'Net Gen'!K250</f>
        <v>295</v>
      </c>
      <c r="G250" s="215">
        <f>'Net Gen'!N250</f>
        <v>295</v>
      </c>
      <c r="H250" s="215">
        <f>'Net Gen'!O250</f>
        <v>295</v>
      </c>
      <c r="J250" s="78">
        <f t="shared" si="14"/>
        <v>1</v>
      </c>
      <c r="K250" s="71">
        <f t="shared" si="12"/>
        <v>295</v>
      </c>
      <c r="L250" s="69">
        <f t="shared" si="13"/>
        <v>295</v>
      </c>
      <c r="M250" s="81">
        <f t="shared" si="15"/>
        <v>295</v>
      </c>
    </row>
    <row r="251" spans="1:13" x14ac:dyDescent="0.2">
      <c r="A251" s="133" t="str">
        <f>'Net Gen'!B251</f>
        <v>89040101-Big Sandy 1</v>
      </c>
      <c r="B251" s="214">
        <f>'Net Gen'!C251</f>
        <v>44327.333333333336</v>
      </c>
      <c r="C251" s="215" t="str">
        <f>'Net Gen'!P251</f>
        <v>DISPATCHABLE</v>
      </c>
      <c r="D251" s="215">
        <f>'Net Gen'!E251</f>
        <v>76.23</v>
      </c>
      <c r="E251" s="215">
        <f>'Net Gen'!I251</f>
        <v>295</v>
      </c>
      <c r="F251" s="215">
        <f>'Net Gen'!K251</f>
        <v>295</v>
      </c>
      <c r="G251" s="215">
        <f>'Net Gen'!N251</f>
        <v>295</v>
      </c>
      <c r="H251" s="215">
        <f>'Net Gen'!O251</f>
        <v>295</v>
      </c>
      <c r="J251" s="78">
        <f t="shared" si="14"/>
        <v>1</v>
      </c>
      <c r="K251" s="71">
        <f t="shared" si="12"/>
        <v>295</v>
      </c>
      <c r="L251" s="69">
        <f t="shared" si="13"/>
        <v>295</v>
      </c>
      <c r="M251" s="81">
        <f t="shared" si="15"/>
        <v>295</v>
      </c>
    </row>
    <row r="252" spans="1:13" x14ac:dyDescent="0.2">
      <c r="A252" s="133" t="str">
        <f>'Net Gen'!B252</f>
        <v>89040101-Big Sandy 1</v>
      </c>
      <c r="B252" s="214">
        <f>'Net Gen'!C252</f>
        <v>44327.375</v>
      </c>
      <c r="C252" s="215" t="str">
        <f>'Net Gen'!P252</f>
        <v>DISPATCHABLE</v>
      </c>
      <c r="D252" s="215">
        <f>'Net Gen'!E252</f>
        <v>70.153999999999996</v>
      </c>
      <c r="E252" s="215">
        <f>'Net Gen'!I252</f>
        <v>295</v>
      </c>
      <c r="F252" s="215">
        <f>'Net Gen'!K252</f>
        <v>295</v>
      </c>
      <c r="G252" s="215">
        <f>'Net Gen'!N252</f>
        <v>295</v>
      </c>
      <c r="H252" s="215">
        <f>'Net Gen'!O252</f>
        <v>295</v>
      </c>
      <c r="J252" s="78">
        <f t="shared" si="14"/>
        <v>1</v>
      </c>
      <c r="K252" s="71">
        <f t="shared" si="12"/>
        <v>295</v>
      </c>
      <c r="L252" s="69">
        <f t="shared" si="13"/>
        <v>295</v>
      </c>
      <c r="M252" s="81">
        <f t="shared" si="15"/>
        <v>295</v>
      </c>
    </row>
    <row r="253" spans="1:13" x14ac:dyDescent="0.2">
      <c r="A253" s="133" t="str">
        <f>'Net Gen'!B253</f>
        <v>89040101-Big Sandy 1</v>
      </c>
      <c r="B253" s="214">
        <f>'Net Gen'!C253</f>
        <v>44327.416666666664</v>
      </c>
      <c r="C253" s="215" t="str">
        <f>'Net Gen'!P253</f>
        <v>DISPATCHABLE</v>
      </c>
      <c r="D253" s="215">
        <f>'Net Gen'!E253</f>
        <v>60.253999999999998</v>
      </c>
      <c r="E253" s="215">
        <f>'Net Gen'!I253</f>
        <v>295</v>
      </c>
      <c r="F253" s="215">
        <f>'Net Gen'!K253</f>
        <v>295</v>
      </c>
      <c r="G253" s="215">
        <f>'Net Gen'!N253</f>
        <v>295</v>
      </c>
      <c r="H253" s="215">
        <f>'Net Gen'!O253</f>
        <v>295</v>
      </c>
      <c r="J253" s="78">
        <f t="shared" si="14"/>
        <v>1</v>
      </c>
      <c r="K253" s="71">
        <f t="shared" si="12"/>
        <v>295</v>
      </c>
      <c r="L253" s="69">
        <f t="shared" si="13"/>
        <v>295</v>
      </c>
      <c r="M253" s="81">
        <f t="shared" si="15"/>
        <v>295</v>
      </c>
    </row>
    <row r="254" spans="1:13" x14ac:dyDescent="0.2">
      <c r="A254" s="133" t="str">
        <f>'Net Gen'!B254</f>
        <v>89040101-Big Sandy 1</v>
      </c>
      <c r="B254" s="214">
        <f>'Net Gen'!C254</f>
        <v>44327.458333333336</v>
      </c>
      <c r="C254" s="215" t="str">
        <f>'Net Gen'!P254</f>
        <v>DISPATCHABLE</v>
      </c>
      <c r="D254" s="215">
        <f>'Net Gen'!E254</f>
        <v>95.113</v>
      </c>
      <c r="E254" s="215">
        <f>'Net Gen'!I254</f>
        <v>295</v>
      </c>
      <c r="F254" s="215">
        <f>'Net Gen'!K254</f>
        <v>295</v>
      </c>
      <c r="G254" s="215">
        <f>'Net Gen'!N254</f>
        <v>295</v>
      </c>
      <c r="H254" s="215">
        <f>'Net Gen'!O254</f>
        <v>295</v>
      </c>
      <c r="J254" s="78">
        <f t="shared" si="14"/>
        <v>1</v>
      </c>
      <c r="K254" s="71">
        <f t="shared" si="12"/>
        <v>295</v>
      </c>
      <c r="L254" s="69">
        <f t="shared" si="13"/>
        <v>295</v>
      </c>
      <c r="M254" s="81">
        <f t="shared" si="15"/>
        <v>295</v>
      </c>
    </row>
    <row r="255" spans="1:13" x14ac:dyDescent="0.2">
      <c r="A255" s="133" t="str">
        <f>'Net Gen'!B255</f>
        <v>89040101-Big Sandy 1</v>
      </c>
      <c r="B255" s="214">
        <f>'Net Gen'!C255</f>
        <v>44327.5</v>
      </c>
      <c r="C255" s="215" t="str">
        <f>'Net Gen'!P255</f>
        <v>DISPATCHABLE</v>
      </c>
      <c r="D255" s="215">
        <f>'Net Gen'!E255</f>
        <v>74.236000000000004</v>
      </c>
      <c r="E255" s="215">
        <f>'Net Gen'!I255</f>
        <v>295</v>
      </c>
      <c r="F255" s="215">
        <f>'Net Gen'!K255</f>
        <v>295</v>
      </c>
      <c r="G255" s="215">
        <f>'Net Gen'!N255</f>
        <v>295</v>
      </c>
      <c r="H255" s="215">
        <f>'Net Gen'!O255</f>
        <v>295</v>
      </c>
      <c r="J255" s="78">
        <f t="shared" si="14"/>
        <v>1</v>
      </c>
      <c r="K255" s="71">
        <f t="shared" si="12"/>
        <v>295</v>
      </c>
      <c r="L255" s="69">
        <f t="shared" si="13"/>
        <v>295</v>
      </c>
      <c r="M255" s="81">
        <f t="shared" si="15"/>
        <v>295</v>
      </c>
    </row>
    <row r="256" spans="1:13" x14ac:dyDescent="0.2">
      <c r="A256" s="133" t="str">
        <f>'Net Gen'!B256</f>
        <v>89040101-Big Sandy 1</v>
      </c>
      <c r="B256" s="214">
        <f>'Net Gen'!C256</f>
        <v>44327.541666666664</v>
      </c>
      <c r="C256" s="215" t="str">
        <f>'Net Gen'!P256</f>
        <v>DISPATCHABLE</v>
      </c>
      <c r="D256" s="215">
        <f>'Net Gen'!E256</f>
        <v>67.888000000000005</v>
      </c>
      <c r="E256" s="215">
        <f>'Net Gen'!I256</f>
        <v>295</v>
      </c>
      <c r="F256" s="215">
        <f>'Net Gen'!K256</f>
        <v>295</v>
      </c>
      <c r="G256" s="215">
        <f>'Net Gen'!N256</f>
        <v>295</v>
      </c>
      <c r="H256" s="215">
        <f>'Net Gen'!O256</f>
        <v>295</v>
      </c>
      <c r="J256" s="78">
        <f t="shared" si="14"/>
        <v>1</v>
      </c>
      <c r="K256" s="71">
        <f t="shared" si="12"/>
        <v>295</v>
      </c>
      <c r="L256" s="69">
        <f t="shared" si="13"/>
        <v>295</v>
      </c>
      <c r="M256" s="81">
        <f t="shared" si="15"/>
        <v>295</v>
      </c>
    </row>
    <row r="257" spans="1:13" x14ac:dyDescent="0.2">
      <c r="A257" s="133" t="str">
        <f>'Net Gen'!B257</f>
        <v>89040101-Big Sandy 1</v>
      </c>
      <c r="B257" s="214">
        <f>'Net Gen'!C257</f>
        <v>44327.583333333336</v>
      </c>
      <c r="C257" s="215" t="str">
        <f>'Net Gen'!P257</f>
        <v>DISPATCHABLE</v>
      </c>
      <c r="D257" s="215">
        <f>'Net Gen'!E257</f>
        <v>94.694000000000003</v>
      </c>
      <c r="E257" s="215">
        <f>'Net Gen'!I257</f>
        <v>127</v>
      </c>
      <c r="F257" s="215">
        <f>'Net Gen'!K257</f>
        <v>295</v>
      </c>
      <c r="G257" s="215">
        <f>'Net Gen'!N257</f>
        <v>295</v>
      </c>
      <c r="H257" s="215">
        <f>'Net Gen'!O257</f>
        <v>295</v>
      </c>
      <c r="J257" s="78">
        <f t="shared" si="14"/>
        <v>1</v>
      </c>
      <c r="K257" s="71">
        <f t="shared" si="12"/>
        <v>295</v>
      </c>
      <c r="L257" s="69">
        <f t="shared" si="13"/>
        <v>295</v>
      </c>
      <c r="M257" s="81">
        <f t="shared" si="15"/>
        <v>127</v>
      </c>
    </row>
    <row r="258" spans="1:13" x14ac:dyDescent="0.2">
      <c r="A258" s="133" t="str">
        <f>'Net Gen'!B258</f>
        <v>89040101-Big Sandy 1</v>
      </c>
      <c r="B258" s="214">
        <f>'Net Gen'!C258</f>
        <v>44327.625</v>
      </c>
      <c r="C258" s="215" t="str">
        <f>'Net Gen'!P258</f>
        <v>DISPATCHABLE</v>
      </c>
      <c r="D258" s="215">
        <f>'Net Gen'!E258</f>
        <v>95.751999999999995</v>
      </c>
      <c r="E258" s="215">
        <f>'Net Gen'!I258</f>
        <v>295</v>
      </c>
      <c r="F258" s="215">
        <f>'Net Gen'!K258</f>
        <v>295</v>
      </c>
      <c r="G258" s="215">
        <f>'Net Gen'!N258</f>
        <v>295</v>
      </c>
      <c r="H258" s="215">
        <f>'Net Gen'!O258</f>
        <v>295</v>
      </c>
      <c r="J258" s="78">
        <f t="shared" si="14"/>
        <v>1</v>
      </c>
      <c r="K258" s="71">
        <f t="shared" si="12"/>
        <v>295</v>
      </c>
      <c r="L258" s="69">
        <f t="shared" si="13"/>
        <v>295</v>
      </c>
      <c r="M258" s="81">
        <f t="shared" si="15"/>
        <v>295</v>
      </c>
    </row>
    <row r="259" spans="1:13" x14ac:dyDescent="0.2">
      <c r="A259" s="133" t="str">
        <f>'Net Gen'!B259</f>
        <v>89040101-Big Sandy 1</v>
      </c>
      <c r="B259" s="214">
        <f>'Net Gen'!C259</f>
        <v>44327.666666666664</v>
      </c>
      <c r="C259" s="215" t="str">
        <f>'Net Gen'!P259</f>
        <v>DISPATCHABLE</v>
      </c>
      <c r="D259" s="215">
        <f>'Net Gen'!E259</f>
        <v>73.686999999999998</v>
      </c>
      <c r="E259" s="215">
        <f>'Net Gen'!I259</f>
        <v>295</v>
      </c>
      <c r="F259" s="215">
        <f>'Net Gen'!K259</f>
        <v>295</v>
      </c>
      <c r="G259" s="215">
        <f>'Net Gen'!N259</f>
        <v>295</v>
      </c>
      <c r="H259" s="215">
        <f>'Net Gen'!O259</f>
        <v>295</v>
      </c>
      <c r="J259" s="78">
        <f t="shared" si="14"/>
        <v>1</v>
      </c>
      <c r="K259" s="71">
        <f t="shared" si="12"/>
        <v>295</v>
      </c>
      <c r="L259" s="69">
        <f t="shared" si="13"/>
        <v>295</v>
      </c>
      <c r="M259" s="81">
        <f t="shared" si="15"/>
        <v>295</v>
      </c>
    </row>
    <row r="260" spans="1:13" x14ac:dyDescent="0.2">
      <c r="A260" s="133" t="str">
        <f>'Net Gen'!B260</f>
        <v>89040101-Big Sandy 1</v>
      </c>
      <c r="B260" s="214">
        <f>'Net Gen'!C260</f>
        <v>44327.708333333336</v>
      </c>
      <c r="C260" s="215" t="str">
        <f>'Net Gen'!P260</f>
        <v>DISPATCHABLE</v>
      </c>
      <c r="D260" s="215">
        <f>'Net Gen'!E260</f>
        <v>71.885999999999996</v>
      </c>
      <c r="E260" s="215">
        <f>'Net Gen'!I260</f>
        <v>295</v>
      </c>
      <c r="F260" s="215">
        <f>'Net Gen'!K260</f>
        <v>295</v>
      </c>
      <c r="G260" s="215">
        <f>'Net Gen'!N260</f>
        <v>295</v>
      </c>
      <c r="H260" s="215">
        <f>'Net Gen'!O260</f>
        <v>295</v>
      </c>
      <c r="J260" s="78">
        <f t="shared" si="14"/>
        <v>1</v>
      </c>
      <c r="K260" s="71">
        <f t="shared" ref="K260:K323" si="16">F260*J260</f>
        <v>295</v>
      </c>
      <c r="L260" s="69">
        <f t="shared" ref="L260:L323" si="17">H260*J260</f>
        <v>295</v>
      </c>
      <c r="M260" s="81">
        <f t="shared" si="15"/>
        <v>295</v>
      </c>
    </row>
    <row r="261" spans="1:13" x14ac:dyDescent="0.2">
      <c r="A261" s="133" t="str">
        <f>'Net Gen'!B261</f>
        <v>89040101-Big Sandy 1</v>
      </c>
      <c r="B261" s="214">
        <f>'Net Gen'!C261</f>
        <v>44327.75</v>
      </c>
      <c r="C261" s="215" t="str">
        <f>'Net Gen'!P261</f>
        <v>DISPATCHABLE</v>
      </c>
      <c r="D261" s="215">
        <f>'Net Gen'!E261</f>
        <v>135.398</v>
      </c>
      <c r="E261" s="215">
        <f>'Net Gen'!I261</f>
        <v>295</v>
      </c>
      <c r="F261" s="215">
        <f>'Net Gen'!K261</f>
        <v>295</v>
      </c>
      <c r="G261" s="215">
        <f>'Net Gen'!N261</f>
        <v>295</v>
      </c>
      <c r="H261" s="215">
        <f>'Net Gen'!O261</f>
        <v>295</v>
      </c>
      <c r="J261" s="78">
        <f t="shared" ref="J261:J324" si="18">VLOOKUP(A261,$P$4:$Q$8,2,FALSE)</f>
        <v>1</v>
      </c>
      <c r="K261" s="71">
        <f t="shared" si="16"/>
        <v>295</v>
      </c>
      <c r="L261" s="69">
        <f t="shared" si="17"/>
        <v>295</v>
      </c>
      <c r="M261" s="81">
        <f t="shared" ref="M261:M324" si="19">E261*J261</f>
        <v>295</v>
      </c>
    </row>
    <row r="262" spans="1:13" x14ac:dyDescent="0.2">
      <c r="A262" s="133" t="str">
        <f>'Net Gen'!B262</f>
        <v>89040101-Big Sandy 1</v>
      </c>
      <c r="B262" s="214">
        <f>'Net Gen'!C262</f>
        <v>44327.791666666664</v>
      </c>
      <c r="C262" s="215" t="str">
        <f>'Net Gen'!P262</f>
        <v>DISPATCHABLE</v>
      </c>
      <c r="D262" s="215">
        <f>'Net Gen'!E262</f>
        <v>168.39500000000001</v>
      </c>
      <c r="E262" s="215">
        <f>'Net Gen'!I262</f>
        <v>295</v>
      </c>
      <c r="F262" s="215">
        <f>'Net Gen'!K262</f>
        <v>295</v>
      </c>
      <c r="G262" s="215">
        <f>'Net Gen'!N262</f>
        <v>295</v>
      </c>
      <c r="H262" s="215">
        <f>'Net Gen'!O262</f>
        <v>295</v>
      </c>
      <c r="J262" s="78">
        <f t="shared" si="18"/>
        <v>1</v>
      </c>
      <c r="K262" s="71">
        <f t="shared" si="16"/>
        <v>295</v>
      </c>
      <c r="L262" s="69">
        <f t="shared" si="17"/>
        <v>295</v>
      </c>
      <c r="M262" s="81">
        <f t="shared" si="19"/>
        <v>295</v>
      </c>
    </row>
    <row r="263" spans="1:13" x14ac:dyDescent="0.2">
      <c r="A263" s="133" t="str">
        <f>'Net Gen'!B263</f>
        <v>89040101-Big Sandy 1</v>
      </c>
      <c r="B263" s="214">
        <f>'Net Gen'!C263</f>
        <v>44327.833333333336</v>
      </c>
      <c r="C263" s="215" t="str">
        <f>'Net Gen'!P263</f>
        <v>DISPATCHABLE</v>
      </c>
      <c r="D263" s="215">
        <f>'Net Gen'!E263</f>
        <v>175.46100000000001</v>
      </c>
      <c r="E263" s="215">
        <f>'Net Gen'!I263</f>
        <v>295</v>
      </c>
      <c r="F263" s="215">
        <f>'Net Gen'!K263</f>
        <v>295</v>
      </c>
      <c r="G263" s="215">
        <f>'Net Gen'!N263</f>
        <v>295</v>
      </c>
      <c r="H263" s="215">
        <f>'Net Gen'!O263</f>
        <v>295</v>
      </c>
      <c r="J263" s="78">
        <f t="shared" si="18"/>
        <v>1</v>
      </c>
      <c r="K263" s="71">
        <f t="shared" si="16"/>
        <v>295</v>
      </c>
      <c r="L263" s="69">
        <f t="shared" si="17"/>
        <v>295</v>
      </c>
      <c r="M263" s="81">
        <f t="shared" si="19"/>
        <v>295</v>
      </c>
    </row>
    <row r="264" spans="1:13" x14ac:dyDescent="0.2">
      <c r="A264" s="133" t="str">
        <f>'Net Gen'!B264</f>
        <v>89040101-Big Sandy 1</v>
      </c>
      <c r="B264" s="214">
        <f>'Net Gen'!C264</f>
        <v>44327.875</v>
      </c>
      <c r="C264" s="215" t="str">
        <f>'Net Gen'!P264</f>
        <v>DISPATCHABLE</v>
      </c>
      <c r="D264" s="215">
        <f>'Net Gen'!E264</f>
        <v>124.74</v>
      </c>
      <c r="E264" s="215">
        <f>'Net Gen'!I264</f>
        <v>295</v>
      </c>
      <c r="F264" s="215">
        <f>'Net Gen'!K264</f>
        <v>295</v>
      </c>
      <c r="G264" s="215">
        <f>'Net Gen'!N264</f>
        <v>295</v>
      </c>
      <c r="H264" s="215">
        <f>'Net Gen'!O264</f>
        <v>295</v>
      </c>
      <c r="J264" s="78">
        <f t="shared" si="18"/>
        <v>1</v>
      </c>
      <c r="K264" s="71">
        <f t="shared" si="16"/>
        <v>295</v>
      </c>
      <c r="L264" s="69">
        <f t="shared" si="17"/>
        <v>295</v>
      </c>
      <c r="M264" s="81">
        <f t="shared" si="19"/>
        <v>295</v>
      </c>
    </row>
    <row r="265" spans="1:13" x14ac:dyDescent="0.2">
      <c r="A265" s="133" t="str">
        <f>'Net Gen'!B265</f>
        <v>89040101-Big Sandy 1</v>
      </c>
      <c r="B265" s="214">
        <f>'Net Gen'!C265</f>
        <v>44327.916666666664</v>
      </c>
      <c r="C265" s="215" t="str">
        <f>'Net Gen'!P265</f>
        <v>DISPATCHABLE</v>
      </c>
      <c r="D265" s="215">
        <f>'Net Gen'!E265</f>
        <v>134.89400000000001</v>
      </c>
      <c r="E265" s="215">
        <f>'Net Gen'!I265</f>
        <v>295</v>
      </c>
      <c r="F265" s="215">
        <f>'Net Gen'!K265</f>
        <v>295</v>
      </c>
      <c r="G265" s="215">
        <f>'Net Gen'!N265</f>
        <v>295</v>
      </c>
      <c r="H265" s="215">
        <f>'Net Gen'!O265</f>
        <v>295</v>
      </c>
      <c r="J265" s="78">
        <f t="shared" si="18"/>
        <v>1</v>
      </c>
      <c r="K265" s="71">
        <f t="shared" si="16"/>
        <v>295</v>
      </c>
      <c r="L265" s="69">
        <f t="shared" si="17"/>
        <v>295</v>
      </c>
      <c r="M265" s="81">
        <f t="shared" si="19"/>
        <v>295</v>
      </c>
    </row>
    <row r="266" spans="1:13" x14ac:dyDescent="0.2">
      <c r="A266" s="133" t="str">
        <f>'Net Gen'!B266</f>
        <v>89040101-Big Sandy 1</v>
      </c>
      <c r="B266" s="214">
        <f>'Net Gen'!C266</f>
        <v>44327.958333333336</v>
      </c>
      <c r="C266" s="215" t="str">
        <f>'Net Gen'!P266</f>
        <v>DISPATCHABLE</v>
      </c>
      <c r="D266" s="215">
        <f>'Net Gen'!E266</f>
        <v>81.52</v>
      </c>
      <c r="E266" s="215">
        <f>'Net Gen'!I266</f>
        <v>295</v>
      </c>
      <c r="F266" s="215">
        <f>'Net Gen'!K266</f>
        <v>295</v>
      </c>
      <c r="G266" s="215">
        <f>'Net Gen'!N266</f>
        <v>295</v>
      </c>
      <c r="H266" s="215">
        <f>'Net Gen'!O266</f>
        <v>295</v>
      </c>
      <c r="J266" s="78">
        <f t="shared" si="18"/>
        <v>1</v>
      </c>
      <c r="K266" s="71">
        <f t="shared" si="16"/>
        <v>295</v>
      </c>
      <c r="L266" s="69">
        <f t="shared" si="17"/>
        <v>295</v>
      </c>
      <c r="M266" s="81">
        <f t="shared" si="19"/>
        <v>295</v>
      </c>
    </row>
    <row r="267" spans="1:13" x14ac:dyDescent="0.2">
      <c r="A267" s="133" t="str">
        <f>'Net Gen'!B267</f>
        <v>89040101-Big Sandy 1</v>
      </c>
      <c r="B267" s="214">
        <f>'Net Gen'!C267</f>
        <v>44328</v>
      </c>
      <c r="C267" s="215" t="str">
        <f>'Net Gen'!P267</f>
        <v>FIXED</v>
      </c>
      <c r="D267" s="215">
        <f>'Net Gen'!E267</f>
        <v>20.948</v>
      </c>
      <c r="E267" s="215">
        <f>'Net Gen'!I267</f>
        <v>103</v>
      </c>
      <c r="F267" s="215">
        <f>'Net Gen'!K267</f>
        <v>103</v>
      </c>
      <c r="G267" s="215">
        <f>'Net Gen'!N267</f>
        <v>103</v>
      </c>
      <c r="H267" s="215">
        <f>'Net Gen'!O267</f>
        <v>295</v>
      </c>
      <c r="J267" s="78">
        <f t="shared" si="18"/>
        <v>1</v>
      </c>
      <c r="K267" s="71">
        <f t="shared" si="16"/>
        <v>103</v>
      </c>
      <c r="L267" s="69">
        <f t="shared" si="17"/>
        <v>295</v>
      </c>
      <c r="M267" s="81">
        <f t="shared" si="19"/>
        <v>103</v>
      </c>
    </row>
    <row r="268" spans="1:13" x14ac:dyDescent="0.2">
      <c r="A268" s="133" t="str">
        <f>'Net Gen'!B268</f>
        <v>89040101-Big Sandy 1</v>
      </c>
      <c r="B268" s="214">
        <f>'Net Gen'!C268</f>
        <v>44328.041666666664</v>
      </c>
      <c r="C268" s="215" t="str">
        <f>'Net Gen'!P268</f>
        <v>OFFLINE</v>
      </c>
      <c r="D268" s="215">
        <f>'Net Gen'!E268</f>
        <v>0</v>
      </c>
      <c r="E268" s="215">
        <f>'Net Gen'!I268</f>
        <v>0</v>
      </c>
      <c r="F268" s="215">
        <f>'Net Gen'!K268</f>
        <v>0</v>
      </c>
      <c r="G268" s="215">
        <f>'Net Gen'!N268</f>
        <v>0</v>
      </c>
      <c r="H268" s="215">
        <f>'Net Gen'!O268</f>
        <v>295</v>
      </c>
      <c r="J268" s="78">
        <f t="shared" si="18"/>
        <v>1</v>
      </c>
      <c r="K268" s="71">
        <f t="shared" si="16"/>
        <v>0</v>
      </c>
      <c r="L268" s="69">
        <f t="shared" si="17"/>
        <v>295</v>
      </c>
      <c r="M268" s="81">
        <f t="shared" si="19"/>
        <v>0</v>
      </c>
    </row>
    <row r="269" spans="1:13" x14ac:dyDescent="0.2">
      <c r="A269" s="133" t="str">
        <f>'Net Gen'!B269</f>
        <v>89040101-Big Sandy 1</v>
      </c>
      <c r="B269" s="214">
        <f>'Net Gen'!C269</f>
        <v>44328.083333333336</v>
      </c>
      <c r="C269" s="215" t="str">
        <f>'Net Gen'!P269</f>
        <v>OFFLINE</v>
      </c>
      <c r="D269" s="215">
        <f>'Net Gen'!E269</f>
        <v>0</v>
      </c>
      <c r="E269" s="215">
        <f>'Net Gen'!I269</f>
        <v>0</v>
      </c>
      <c r="F269" s="215">
        <f>'Net Gen'!K269</f>
        <v>0</v>
      </c>
      <c r="G269" s="215">
        <f>'Net Gen'!N269</f>
        <v>0</v>
      </c>
      <c r="H269" s="215">
        <f>'Net Gen'!O269</f>
        <v>295</v>
      </c>
      <c r="J269" s="78">
        <f t="shared" si="18"/>
        <v>1</v>
      </c>
      <c r="K269" s="71">
        <f t="shared" si="16"/>
        <v>0</v>
      </c>
      <c r="L269" s="69">
        <f t="shared" si="17"/>
        <v>295</v>
      </c>
      <c r="M269" s="81">
        <f t="shared" si="19"/>
        <v>0</v>
      </c>
    </row>
    <row r="270" spans="1:13" x14ac:dyDescent="0.2">
      <c r="A270" s="133" t="str">
        <f>'Net Gen'!B270</f>
        <v>89040101-Big Sandy 1</v>
      </c>
      <c r="B270" s="214">
        <f>'Net Gen'!C270</f>
        <v>44328.125</v>
      </c>
      <c r="C270" s="215" t="str">
        <f>'Net Gen'!P270</f>
        <v>OFFLINE</v>
      </c>
      <c r="D270" s="215">
        <f>'Net Gen'!E270</f>
        <v>0</v>
      </c>
      <c r="E270" s="215">
        <f>'Net Gen'!I270</f>
        <v>0</v>
      </c>
      <c r="F270" s="215">
        <f>'Net Gen'!K270</f>
        <v>0</v>
      </c>
      <c r="G270" s="215">
        <f>'Net Gen'!N270</f>
        <v>0</v>
      </c>
      <c r="H270" s="215">
        <f>'Net Gen'!O270</f>
        <v>295</v>
      </c>
      <c r="J270" s="78">
        <f t="shared" si="18"/>
        <v>1</v>
      </c>
      <c r="K270" s="71">
        <f t="shared" si="16"/>
        <v>0</v>
      </c>
      <c r="L270" s="69">
        <f t="shared" si="17"/>
        <v>295</v>
      </c>
      <c r="M270" s="81">
        <f t="shared" si="19"/>
        <v>0</v>
      </c>
    </row>
    <row r="271" spans="1:13" x14ac:dyDescent="0.2">
      <c r="A271" s="133" t="str">
        <f>'Net Gen'!B271</f>
        <v>89040101-Big Sandy 1</v>
      </c>
      <c r="B271" s="214">
        <f>'Net Gen'!C271</f>
        <v>44328.166666666664</v>
      </c>
      <c r="C271" s="215" t="str">
        <f>'Net Gen'!P271</f>
        <v>OFFLINE</v>
      </c>
      <c r="D271" s="215">
        <f>'Net Gen'!E271</f>
        <v>0</v>
      </c>
      <c r="E271" s="215">
        <f>'Net Gen'!I271</f>
        <v>0</v>
      </c>
      <c r="F271" s="215">
        <f>'Net Gen'!K271</f>
        <v>0</v>
      </c>
      <c r="G271" s="215">
        <f>'Net Gen'!N271</f>
        <v>0</v>
      </c>
      <c r="H271" s="215">
        <f>'Net Gen'!O271</f>
        <v>295</v>
      </c>
      <c r="J271" s="78">
        <f t="shared" si="18"/>
        <v>1</v>
      </c>
      <c r="K271" s="71">
        <f t="shared" si="16"/>
        <v>0</v>
      </c>
      <c r="L271" s="69">
        <f t="shared" si="17"/>
        <v>295</v>
      </c>
      <c r="M271" s="81">
        <f t="shared" si="19"/>
        <v>0</v>
      </c>
    </row>
    <row r="272" spans="1:13" x14ac:dyDescent="0.2">
      <c r="A272" s="133" t="str">
        <f>'Net Gen'!B272</f>
        <v>89040101-Big Sandy 1</v>
      </c>
      <c r="B272" s="214">
        <f>'Net Gen'!C272</f>
        <v>44328.208333333336</v>
      </c>
      <c r="C272" s="215" t="str">
        <f>'Net Gen'!P272</f>
        <v>OFFLINE</v>
      </c>
      <c r="D272" s="215">
        <f>'Net Gen'!E272</f>
        <v>0</v>
      </c>
      <c r="E272" s="215">
        <f>'Net Gen'!I272</f>
        <v>0</v>
      </c>
      <c r="F272" s="215">
        <f>'Net Gen'!K272</f>
        <v>0</v>
      </c>
      <c r="G272" s="215">
        <f>'Net Gen'!N272</f>
        <v>0</v>
      </c>
      <c r="H272" s="215">
        <f>'Net Gen'!O272</f>
        <v>295</v>
      </c>
      <c r="J272" s="78">
        <f t="shared" si="18"/>
        <v>1</v>
      </c>
      <c r="K272" s="71">
        <f t="shared" si="16"/>
        <v>0</v>
      </c>
      <c r="L272" s="69">
        <f t="shared" si="17"/>
        <v>295</v>
      </c>
      <c r="M272" s="81">
        <f t="shared" si="19"/>
        <v>0</v>
      </c>
    </row>
    <row r="273" spans="1:13" x14ac:dyDescent="0.2">
      <c r="A273" s="133" t="str">
        <f>'Net Gen'!B273</f>
        <v>89040101-Big Sandy 1</v>
      </c>
      <c r="B273" s="214">
        <f>'Net Gen'!C273</f>
        <v>44328.25</v>
      </c>
      <c r="C273" s="215" t="str">
        <f>'Net Gen'!P273</f>
        <v>OFFLINE</v>
      </c>
      <c r="D273" s="215">
        <f>'Net Gen'!E273</f>
        <v>0</v>
      </c>
      <c r="E273" s="215">
        <f>'Net Gen'!I273</f>
        <v>0</v>
      </c>
      <c r="F273" s="215">
        <f>'Net Gen'!K273</f>
        <v>0</v>
      </c>
      <c r="G273" s="215">
        <f>'Net Gen'!N273</f>
        <v>0</v>
      </c>
      <c r="H273" s="215">
        <f>'Net Gen'!O273</f>
        <v>295</v>
      </c>
      <c r="J273" s="78">
        <f t="shared" si="18"/>
        <v>1</v>
      </c>
      <c r="K273" s="71">
        <f t="shared" si="16"/>
        <v>0</v>
      </c>
      <c r="L273" s="69">
        <f t="shared" si="17"/>
        <v>295</v>
      </c>
      <c r="M273" s="81">
        <f t="shared" si="19"/>
        <v>0</v>
      </c>
    </row>
    <row r="274" spans="1:13" x14ac:dyDescent="0.2">
      <c r="A274" s="133" t="str">
        <f>'Net Gen'!B274</f>
        <v>89040101-Big Sandy 1</v>
      </c>
      <c r="B274" s="214">
        <f>'Net Gen'!C274</f>
        <v>44328.291666666664</v>
      </c>
      <c r="C274" s="215" t="str">
        <f>'Net Gen'!P274</f>
        <v>OFFLINE</v>
      </c>
      <c r="D274" s="215">
        <f>'Net Gen'!E274</f>
        <v>0</v>
      </c>
      <c r="E274" s="215">
        <f>'Net Gen'!I274</f>
        <v>0</v>
      </c>
      <c r="F274" s="215">
        <f>'Net Gen'!K274</f>
        <v>0</v>
      </c>
      <c r="G274" s="215">
        <f>'Net Gen'!N274</f>
        <v>0</v>
      </c>
      <c r="H274" s="215">
        <f>'Net Gen'!O274</f>
        <v>295</v>
      </c>
      <c r="J274" s="78">
        <f t="shared" si="18"/>
        <v>1</v>
      </c>
      <c r="K274" s="71">
        <f t="shared" si="16"/>
        <v>0</v>
      </c>
      <c r="L274" s="69">
        <f t="shared" si="17"/>
        <v>295</v>
      </c>
      <c r="M274" s="81">
        <f t="shared" si="19"/>
        <v>0</v>
      </c>
    </row>
    <row r="275" spans="1:13" x14ac:dyDescent="0.2">
      <c r="A275" s="133" t="str">
        <f>'Net Gen'!B275</f>
        <v>89040101-Big Sandy 1</v>
      </c>
      <c r="B275" s="214">
        <f>'Net Gen'!C275</f>
        <v>44328.333333333336</v>
      </c>
      <c r="C275" s="215" t="str">
        <f>'Net Gen'!P275</f>
        <v>OFFLINE</v>
      </c>
      <c r="D275" s="215">
        <f>'Net Gen'!E275</f>
        <v>0</v>
      </c>
      <c r="E275" s="215">
        <f>'Net Gen'!I275</f>
        <v>0</v>
      </c>
      <c r="F275" s="215">
        <f>'Net Gen'!K275</f>
        <v>0</v>
      </c>
      <c r="G275" s="215">
        <f>'Net Gen'!N275</f>
        <v>0</v>
      </c>
      <c r="H275" s="215">
        <f>'Net Gen'!O275</f>
        <v>295</v>
      </c>
      <c r="J275" s="78">
        <f t="shared" si="18"/>
        <v>1</v>
      </c>
      <c r="K275" s="71">
        <f t="shared" si="16"/>
        <v>0</v>
      </c>
      <c r="L275" s="69">
        <f t="shared" si="17"/>
        <v>295</v>
      </c>
      <c r="M275" s="81">
        <f t="shared" si="19"/>
        <v>0</v>
      </c>
    </row>
    <row r="276" spans="1:13" x14ac:dyDescent="0.2">
      <c r="A276" s="133" t="str">
        <f>'Net Gen'!B276</f>
        <v>89040101-Big Sandy 1</v>
      </c>
      <c r="B276" s="214">
        <f>'Net Gen'!C276</f>
        <v>44328.375</v>
      </c>
      <c r="C276" s="215" t="str">
        <f>'Net Gen'!P276</f>
        <v>OFFLINE</v>
      </c>
      <c r="D276" s="215">
        <f>'Net Gen'!E276</f>
        <v>0</v>
      </c>
      <c r="E276" s="215">
        <f>'Net Gen'!I276</f>
        <v>0</v>
      </c>
      <c r="F276" s="215">
        <f>'Net Gen'!K276</f>
        <v>0</v>
      </c>
      <c r="G276" s="215">
        <f>'Net Gen'!N276</f>
        <v>0</v>
      </c>
      <c r="H276" s="215">
        <f>'Net Gen'!O276</f>
        <v>295</v>
      </c>
      <c r="J276" s="78">
        <f t="shared" si="18"/>
        <v>1</v>
      </c>
      <c r="K276" s="71">
        <f t="shared" si="16"/>
        <v>0</v>
      </c>
      <c r="L276" s="69">
        <f t="shared" si="17"/>
        <v>295</v>
      </c>
      <c r="M276" s="81">
        <f t="shared" si="19"/>
        <v>0</v>
      </c>
    </row>
    <row r="277" spans="1:13" x14ac:dyDescent="0.2">
      <c r="A277" s="133" t="str">
        <f>'Net Gen'!B277</f>
        <v>89040101-Big Sandy 1</v>
      </c>
      <c r="B277" s="214">
        <f>'Net Gen'!C277</f>
        <v>44328.416666666664</v>
      </c>
      <c r="C277" s="215" t="str">
        <f>'Net Gen'!P277</f>
        <v>OFFLINE</v>
      </c>
      <c r="D277" s="215">
        <f>'Net Gen'!E277</f>
        <v>0</v>
      </c>
      <c r="E277" s="215">
        <f>'Net Gen'!I277</f>
        <v>0</v>
      </c>
      <c r="F277" s="215">
        <f>'Net Gen'!K277</f>
        <v>0</v>
      </c>
      <c r="G277" s="215">
        <f>'Net Gen'!N277</f>
        <v>0</v>
      </c>
      <c r="H277" s="215">
        <f>'Net Gen'!O277</f>
        <v>295</v>
      </c>
      <c r="J277" s="78">
        <f t="shared" si="18"/>
        <v>1</v>
      </c>
      <c r="K277" s="71">
        <f t="shared" si="16"/>
        <v>0</v>
      </c>
      <c r="L277" s="69">
        <f t="shared" si="17"/>
        <v>295</v>
      </c>
      <c r="M277" s="81">
        <f t="shared" si="19"/>
        <v>0</v>
      </c>
    </row>
    <row r="278" spans="1:13" x14ac:dyDescent="0.2">
      <c r="A278" s="133" t="str">
        <f>'Net Gen'!B278</f>
        <v>89040101-Big Sandy 1</v>
      </c>
      <c r="B278" s="214">
        <f>'Net Gen'!C278</f>
        <v>44328.458333333336</v>
      </c>
      <c r="C278" s="215" t="str">
        <f>'Net Gen'!P278</f>
        <v>OFFLINE</v>
      </c>
      <c r="D278" s="215">
        <f>'Net Gen'!E278</f>
        <v>0</v>
      </c>
      <c r="E278" s="215">
        <f>'Net Gen'!I278</f>
        <v>0</v>
      </c>
      <c r="F278" s="215">
        <f>'Net Gen'!K278</f>
        <v>0</v>
      </c>
      <c r="G278" s="215">
        <f>'Net Gen'!N278</f>
        <v>0</v>
      </c>
      <c r="H278" s="215">
        <f>'Net Gen'!O278</f>
        <v>295</v>
      </c>
      <c r="J278" s="78">
        <f t="shared" si="18"/>
        <v>1</v>
      </c>
      <c r="K278" s="71">
        <f t="shared" si="16"/>
        <v>0</v>
      </c>
      <c r="L278" s="69">
        <f t="shared" si="17"/>
        <v>295</v>
      </c>
      <c r="M278" s="81">
        <f t="shared" si="19"/>
        <v>0</v>
      </c>
    </row>
    <row r="279" spans="1:13" x14ac:dyDescent="0.2">
      <c r="A279" s="133" t="str">
        <f>'Net Gen'!B279</f>
        <v>89040101-Big Sandy 1</v>
      </c>
      <c r="B279" s="214">
        <f>'Net Gen'!C279</f>
        <v>44328.5</v>
      </c>
      <c r="C279" s="215" t="str">
        <f>'Net Gen'!P279</f>
        <v>OFFLINE</v>
      </c>
      <c r="D279" s="215">
        <f>'Net Gen'!E279</f>
        <v>0</v>
      </c>
      <c r="E279" s="215">
        <f>'Net Gen'!I279</f>
        <v>0</v>
      </c>
      <c r="F279" s="215">
        <f>'Net Gen'!K279</f>
        <v>0</v>
      </c>
      <c r="G279" s="215">
        <f>'Net Gen'!N279</f>
        <v>0</v>
      </c>
      <c r="H279" s="215">
        <f>'Net Gen'!O279</f>
        <v>295</v>
      </c>
      <c r="J279" s="78">
        <f t="shared" si="18"/>
        <v>1</v>
      </c>
      <c r="K279" s="71">
        <f t="shared" si="16"/>
        <v>0</v>
      </c>
      <c r="L279" s="69">
        <f t="shared" si="17"/>
        <v>295</v>
      </c>
      <c r="M279" s="81">
        <f t="shared" si="19"/>
        <v>0</v>
      </c>
    </row>
    <row r="280" spans="1:13" x14ac:dyDescent="0.2">
      <c r="A280" s="133" t="str">
        <f>'Net Gen'!B280</f>
        <v>89040101-Big Sandy 1</v>
      </c>
      <c r="B280" s="214">
        <f>'Net Gen'!C280</f>
        <v>44328.541666666664</v>
      </c>
      <c r="C280" s="215" t="str">
        <f>'Net Gen'!P280</f>
        <v>OFFLINE</v>
      </c>
      <c r="D280" s="215">
        <f>'Net Gen'!E280</f>
        <v>0</v>
      </c>
      <c r="E280" s="215">
        <f>'Net Gen'!I280</f>
        <v>0</v>
      </c>
      <c r="F280" s="215">
        <f>'Net Gen'!K280</f>
        <v>0</v>
      </c>
      <c r="G280" s="215">
        <f>'Net Gen'!N280</f>
        <v>0</v>
      </c>
      <c r="H280" s="215">
        <f>'Net Gen'!O280</f>
        <v>295</v>
      </c>
      <c r="J280" s="78">
        <f t="shared" si="18"/>
        <v>1</v>
      </c>
      <c r="K280" s="71">
        <f t="shared" si="16"/>
        <v>0</v>
      </c>
      <c r="L280" s="69">
        <f t="shared" si="17"/>
        <v>295</v>
      </c>
      <c r="M280" s="81">
        <f t="shared" si="19"/>
        <v>0</v>
      </c>
    </row>
    <row r="281" spans="1:13" x14ac:dyDescent="0.2">
      <c r="A281" s="133" t="str">
        <f>'Net Gen'!B281</f>
        <v>89040101-Big Sandy 1</v>
      </c>
      <c r="B281" s="214">
        <f>'Net Gen'!C281</f>
        <v>44328.583333333336</v>
      </c>
      <c r="C281" s="215" t="str">
        <f>'Net Gen'!P281</f>
        <v>OFFLINE</v>
      </c>
      <c r="D281" s="215">
        <f>'Net Gen'!E281</f>
        <v>0</v>
      </c>
      <c r="E281" s="215">
        <f>'Net Gen'!I281</f>
        <v>0</v>
      </c>
      <c r="F281" s="215">
        <f>'Net Gen'!K281</f>
        <v>0</v>
      </c>
      <c r="G281" s="215">
        <f>'Net Gen'!N281</f>
        <v>0</v>
      </c>
      <c r="H281" s="215">
        <f>'Net Gen'!O281</f>
        <v>295</v>
      </c>
      <c r="J281" s="78">
        <f t="shared" si="18"/>
        <v>1</v>
      </c>
      <c r="K281" s="71">
        <f t="shared" si="16"/>
        <v>0</v>
      </c>
      <c r="L281" s="69">
        <f t="shared" si="17"/>
        <v>295</v>
      </c>
      <c r="M281" s="81">
        <f t="shared" si="19"/>
        <v>0</v>
      </c>
    </row>
    <row r="282" spans="1:13" x14ac:dyDescent="0.2">
      <c r="A282" s="133" t="str">
        <f>'Net Gen'!B282</f>
        <v>89040101-Big Sandy 1</v>
      </c>
      <c r="B282" s="214">
        <f>'Net Gen'!C282</f>
        <v>44328.625</v>
      </c>
      <c r="C282" s="215" t="str">
        <f>'Net Gen'!P282</f>
        <v>OFFLINE</v>
      </c>
      <c r="D282" s="215">
        <f>'Net Gen'!E282</f>
        <v>0</v>
      </c>
      <c r="E282" s="215">
        <f>'Net Gen'!I282</f>
        <v>0</v>
      </c>
      <c r="F282" s="215">
        <f>'Net Gen'!K282</f>
        <v>0</v>
      </c>
      <c r="G282" s="215">
        <f>'Net Gen'!N282</f>
        <v>0</v>
      </c>
      <c r="H282" s="215">
        <f>'Net Gen'!O282</f>
        <v>295</v>
      </c>
      <c r="J282" s="78">
        <f t="shared" si="18"/>
        <v>1</v>
      </c>
      <c r="K282" s="71">
        <f t="shared" si="16"/>
        <v>0</v>
      </c>
      <c r="L282" s="69">
        <f t="shared" si="17"/>
        <v>295</v>
      </c>
      <c r="M282" s="81">
        <f t="shared" si="19"/>
        <v>0</v>
      </c>
    </row>
    <row r="283" spans="1:13" x14ac:dyDescent="0.2">
      <c r="A283" s="133" t="str">
        <f>'Net Gen'!B283</f>
        <v>89040101-Big Sandy 1</v>
      </c>
      <c r="B283" s="214">
        <f>'Net Gen'!C283</f>
        <v>44328.666666666664</v>
      </c>
      <c r="C283" s="215" t="str">
        <f>'Net Gen'!P283</f>
        <v>OFFLINE</v>
      </c>
      <c r="D283" s="215">
        <f>'Net Gen'!E283</f>
        <v>0</v>
      </c>
      <c r="E283" s="215">
        <f>'Net Gen'!I283</f>
        <v>0</v>
      </c>
      <c r="F283" s="215">
        <f>'Net Gen'!K283</f>
        <v>0</v>
      </c>
      <c r="G283" s="215">
        <f>'Net Gen'!N283</f>
        <v>0</v>
      </c>
      <c r="H283" s="215">
        <f>'Net Gen'!O283</f>
        <v>295</v>
      </c>
      <c r="J283" s="78">
        <f t="shared" si="18"/>
        <v>1</v>
      </c>
      <c r="K283" s="71">
        <f t="shared" si="16"/>
        <v>0</v>
      </c>
      <c r="L283" s="69">
        <f t="shared" si="17"/>
        <v>295</v>
      </c>
      <c r="M283" s="81">
        <f t="shared" si="19"/>
        <v>0</v>
      </c>
    </row>
    <row r="284" spans="1:13" x14ac:dyDescent="0.2">
      <c r="A284" s="133" t="str">
        <f>'Net Gen'!B284</f>
        <v>89040101-Big Sandy 1</v>
      </c>
      <c r="B284" s="214">
        <f>'Net Gen'!C284</f>
        <v>44328.708333333336</v>
      </c>
      <c r="C284" s="215" t="str">
        <f>'Net Gen'!P284</f>
        <v>OFFLINE</v>
      </c>
      <c r="D284" s="215">
        <f>'Net Gen'!E284</f>
        <v>0</v>
      </c>
      <c r="E284" s="215">
        <f>'Net Gen'!I284</f>
        <v>0</v>
      </c>
      <c r="F284" s="215">
        <f>'Net Gen'!K284</f>
        <v>0</v>
      </c>
      <c r="G284" s="215">
        <f>'Net Gen'!N284</f>
        <v>0</v>
      </c>
      <c r="H284" s="215">
        <f>'Net Gen'!O284</f>
        <v>295</v>
      </c>
      <c r="J284" s="78">
        <f t="shared" si="18"/>
        <v>1</v>
      </c>
      <c r="K284" s="71">
        <f t="shared" si="16"/>
        <v>0</v>
      </c>
      <c r="L284" s="69">
        <f t="shared" si="17"/>
        <v>295</v>
      </c>
      <c r="M284" s="81">
        <f t="shared" si="19"/>
        <v>0</v>
      </c>
    </row>
    <row r="285" spans="1:13" x14ac:dyDescent="0.2">
      <c r="A285" s="133" t="str">
        <f>'Net Gen'!B285</f>
        <v>89040101-Big Sandy 1</v>
      </c>
      <c r="B285" s="214">
        <f>'Net Gen'!C285</f>
        <v>44328.75</v>
      </c>
      <c r="C285" s="215" t="str">
        <f>'Net Gen'!P285</f>
        <v>OFFLINE</v>
      </c>
      <c r="D285" s="215">
        <f>'Net Gen'!E285</f>
        <v>0</v>
      </c>
      <c r="E285" s="215">
        <f>'Net Gen'!I285</f>
        <v>0</v>
      </c>
      <c r="F285" s="215">
        <f>'Net Gen'!K285</f>
        <v>0</v>
      </c>
      <c r="G285" s="215">
        <f>'Net Gen'!N285</f>
        <v>0</v>
      </c>
      <c r="H285" s="215">
        <f>'Net Gen'!O285</f>
        <v>295</v>
      </c>
      <c r="J285" s="78">
        <f t="shared" si="18"/>
        <v>1</v>
      </c>
      <c r="K285" s="71">
        <f t="shared" si="16"/>
        <v>0</v>
      </c>
      <c r="L285" s="69">
        <f t="shared" si="17"/>
        <v>295</v>
      </c>
      <c r="M285" s="81">
        <f t="shared" si="19"/>
        <v>0</v>
      </c>
    </row>
    <row r="286" spans="1:13" x14ac:dyDescent="0.2">
      <c r="A286" s="133" t="str">
        <f>'Net Gen'!B286</f>
        <v>89040101-Big Sandy 1</v>
      </c>
      <c r="B286" s="214">
        <f>'Net Gen'!C286</f>
        <v>44328.791666666664</v>
      </c>
      <c r="C286" s="215" t="str">
        <f>'Net Gen'!P286</f>
        <v>OFFLINE</v>
      </c>
      <c r="D286" s="215">
        <f>'Net Gen'!E286</f>
        <v>0</v>
      </c>
      <c r="E286" s="215">
        <f>'Net Gen'!I286</f>
        <v>0</v>
      </c>
      <c r="F286" s="215">
        <f>'Net Gen'!K286</f>
        <v>0</v>
      </c>
      <c r="G286" s="215">
        <f>'Net Gen'!N286</f>
        <v>0</v>
      </c>
      <c r="H286" s="215">
        <f>'Net Gen'!O286</f>
        <v>295</v>
      </c>
      <c r="J286" s="78">
        <f t="shared" si="18"/>
        <v>1</v>
      </c>
      <c r="K286" s="71">
        <f t="shared" si="16"/>
        <v>0</v>
      </c>
      <c r="L286" s="69">
        <f t="shared" si="17"/>
        <v>295</v>
      </c>
      <c r="M286" s="81">
        <f t="shared" si="19"/>
        <v>0</v>
      </c>
    </row>
    <row r="287" spans="1:13" x14ac:dyDescent="0.2">
      <c r="A287" s="133" t="str">
        <f>'Net Gen'!B287</f>
        <v>89040101-Big Sandy 1</v>
      </c>
      <c r="B287" s="214">
        <f>'Net Gen'!C287</f>
        <v>44328.833333333336</v>
      </c>
      <c r="C287" s="215" t="str">
        <f>'Net Gen'!P287</f>
        <v>OFFLINE</v>
      </c>
      <c r="D287" s="215">
        <f>'Net Gen'!E287</f>
        <v>0</v>
      </c>
      <c r="E287" s="215">
        <f>'Net Gen'!I287</f>
        <v>0</v>
      </c>
      <c r="F287" s="215">
        <f>'Net Gen'!K287</f>
        <v>0</v>
      </c>
      <c r="G287" s="215">
        <f>'Net Gen'!N287</f>
        <v>0</v>
      </c>
      <c r="H287" s="215">
        <f>'Net Gen'!O287</f>
        <v>295</v>
      </c>
      <c r="J287" s="78">
        <f t="shared" si="18"/>
        <v>1</v>
      </c>
      <c r="K287" s="71">
        <f t="shared" si="16"/>
        <v>0</v>
      </c>
      <c r="L287" s="69">
        <f t="shared" si="17"/>
        <v>295</v>
      </c>
      <c r="M287" s="81">
        <f t="shared" si="19"/>
        <v>0</v>
      </c>
    </row>
    <row r="288" spans="1:13" x14ac:dyDescent="0.2">
      <c r="A288" s="133" t="str">
        <f>'Net Gen'!B288</f>
        <v>89040101-Big Sandy 1</v>
      </c>
      <c r="B288" s="214">
        <f>'Net Gen'!C288</f>
        <v>44328.875</v>
      </c>
      <c r="C288" s="215" t="str">
        <f>'Net Gen'!P288</f>
        <v>OFFLINE</v>
      </c>
      <c r="D288" s="215">
        <f>'Net Gen'!E288</f>
        <v>0</v>
      </c>
      <c r="E288" s="215">
        <f>'Net Gen'!I288</f>
        <v>0</v>
      </c>
      <c r="F288" s="215">
        <f>'Net Gen'!K288</f>
        <v>0</v>
      </c>
      <c r="G288" s="215">
        <f>'Net Gen'!N288</f>
        <v>0</v>
      </c>
      <c r="H288" s="215">
        <f>'Net Gen'!O288</f>
        <v>295</v>
      </c>
      <c r="J288" s="78">
        <f t="shared" si="18"/>
        <v>1</v>
      </c>
      <c r="K288" s="71">
        <f t="shared" si="16"/>
        <v>0</v>
      </c>
      <c r="L288" s="69">
        <f t="shared" si="17"/>
        <v>295</v>
      </c>
      <c r="M288" s="81">
        <f t="shared" si="19"/>
        <v>0</v>
      </c>
    </row>
    <row r="289" spans="1:13" x14ac:dyDescent="0.2">
      <c r="A289" s="133" t="str">
        <f>'Net Gen'!B289</f>
        <v>89040101-Big Sandy 1</v>
      </c>
      <c r="B289" s="214">
        <f>'Net Gen'!C289</f>
        <v>44328.916666666664</v>
      </c>
      <c r="C289" s="215" t="str">
        <f>'Net Gen'!P289</f>
        <v>OFFLINE</v>
      </c>
      <c r="D289" s="215">
        <f>'Net Gen'!E289</f>
        <v>0</v>
      </c>
      <c r="E289" s="215">
        <f>'Net Gen'!I289</f>
        <v>0</v>
      </c>
      <c r="F289" s="215">
        <f>'Net Gen'!K289</f>
        <v>0</v>
      </c>
      <c r="G289" s="215">
        <f>'Net Gen'!N289</f>
        <v>0</v>
      </c>
      <c r="H289" s="215">
        <f>'Net Gen'!O289</f>
        <v>295</v>
      </c>
      <c r="J289" s="78">
        <f t="shared" si="18"/>
        <v>1</v>
      </c>
      <c r="K289" s="71">
        <f t="shared" si="16"/>
        <v>0</v>
      </c>
      <c r="L289" s="69">
        <f t="shared" si="17"/>
        <v>295</v>
      </c>
      <c r="M289" s="81">
        <f t="shared" si="19"/>
        <v>0</v>
      </c>
    </row>
    <row r="290" spans="1:13" x14ac:dyDescent="0.2">
      <c r="A290" s="133" t="str">
        <f>'Net Gen'!B290</f>
        <v>89040101-Big Sandy 1</v>
      </c>
      <c r="B290" s="214">
        <f>'Net Gen'!C290</f>
        <v>44328.958333333336</v>
      </c>
      <c r="C290" s="215" t="str">
        <f>'Net Gen'!P290</f>
        <v>OFFLINE</v>
      </c>
      <c r="D290" s="215">
        <f>'Net Gen'!E290</f>
        <v>0</v>
      </c>
      <c r="E290" s="215">
        <f>'Net Gen'!I290</f>
        <v>0</v>
      </c>
      <c r="F290" s="215">
        <f>'Net Gen'!K290</f>
        <v>0</v>
      </c>
      <c r="G290" s="215">
        <f>'Net Gen'!N290</f>
        <v>0</v>
      </c>
      <c r="H290" s="215">
        <f>'Net Gen'!O290</f>
        <v>295</v>
      </c>
      <c r="J290" s="78">
        <f t="shared" si="18"/>
        <v>1</v>
      </c>
      <c r="K290" s="71">
        <f t="shared" si="16"/>
        <v>0</v>
      </c>
      <c r="L290" s="69">
        <f t="shared" si="17"/>
        <v>295</v>
      </c>
      <c r="M290" s="81">
        <f t="shared" si="19"/>
        <v>0</v>
      </c>
    </row>
    <row r="291" spans="1:13" x14ac:dyDescent="0.2">
      <c r="A291" s="133" t="str">
        <f>'Net Gen'!B291</f>
        <v>89040101-Big Sandy 1</v>
      </c>
      <c r="B291" s="214">
        <f>'Net Gen'!C291</f>
        <v>44329</v>
      </c>
      <c r="C291" s="215" t="str">
        <f>'Net Gen'!P291</f>
        <v>OFFLINE</v>
      </c>
      <c r="D291" s="215">
        <f>'Net Gen'!E291</f>
        <v>0</v>
      </c>
      <c r="E291" s="215">
        <f>'Net Gen'!I291</f>
        <v>0</v>
      </c>
      <c r="F291" s="215">
        <f>'Net Gen'!K291</f>
        <v>0</v>
      </c>
      <c r="G291" s="215">
        <f>'Net Gen'!N291</f>
        <v>0</v>
      </c>
      <c r="H291" s="215">
        <f>'Net Gen'!O291</f>
        <v>295</v>
      </c>
      <c r="J291" s="78">
        <f t="shared" si="18"/>
        <v>1</v>
      </c>
      <c r="K291" s="71">
        <f t="shared" si="16"/>
        <v>0</v>
      </c>
      <c r="L291" s="69">
        <f t="shared" si="17"/>
        <v>295</v>
      </c>
      <c r="M291" s="81">
        <f t="shared" si="19"/>
        <v>0</v>
      </c>
    </row>
    <row r="292" spans="1:13" x14ac:dyDescent="0.2">
      <c r="A292" s="133" t="str">
        <f>'Net Gen'!B292</f>
        <v>89040101-Big Sandy 1</v>
      </c>
      <c r="B292" s="214">
        <f>'Net Gen'!C292</f>
        <v>44329.041666666664</v>
      </c>
      <c r="C292" s="215" t="str">
        <f>'Net Gen'!P292</f>
        <v>OFFLINE</v>
      </c>
      <c r="D292" s="215">
        <f>'Net Gen'!E292</f>
        <v>0</v>
      </c>
      <c r="E292" s="215">
        <f>'Net Gen'!I292</f>
        <v>0</v>
      </c>
      <c r="F292" s="215">
        <f>'Net Gen'!K292</f>
        <v>0</v>
      </c>
      <c r="G292" s="215">
        <f>'Net Gen'!N292</f>
        <v>0</v>
      </c>
      <c r="H292" s="215">
        <f>'Net Gen'!O292</f>
        <v>295</v>
      </c>
      <c r="J292" s="78">
        <f t="shared" si="18"/>
        <v>1</v>
      </c>
      <c r="K292" s="71">
        <f t="shared" si="16"/>
        <v>0</v>
      </c>
      <c r="L292" s="69">
        <f t="shared" si="17"/>
        <v>295</v>
      </c>
      <c r="M292" s="81">
        <f t="shared" si="19"/>
        <v>0</v>
      </c>
    </row>
    <row r="293" spans="1:13" x14ac:dyDescent="0.2">
      <c r="A293" s="133" t="str">
        <f>'Net Gen'!B293</f>
        <v>89040101-Big Sandy 1</v>
      </c>
      <c r="B293" s="214">
        <f>'Net Gen'!C293</f>
        <v>44329.083333333336</v>
      </c>
      <c r="C293" s="215" t="str">
        <f>'Net Gen'!P293</f>
        <v>OFFLINE</v>
      </c>
      <c r="D293" s="215">
        <f>'Net Gen'!E293</f>
        <v>0</v>
      </c>
      <c r="E293" s="215">
        <f>'Net Gen'!I293</f>
        <v>0</v>
      </c>
      <c r="F293" s="215">
        <f>'Net Gen'!K293</f>
        <v>0</v>
      </c>
      <c r="G293" s="215">
        <f>'Net Gen'!N293</f>
        <v>0</v>
      </c>
      <c r="H293" s="215">
        <f>'Net Gen'!O293</f>
        <v>295</v>
      </c>
      <c r="J293" s="78">
        <f t="shared" si="18"/>
        <v>1</v>
      </c>
      <c r="K293" s="71">
        <f t="shared" si="16"/>
        <v>0</v>
      </c>
      <c r="L293" s="69">
        <f t="shared" si="17"/>
        <v>295</v>
      </c>
      <c r="M293" s="81">
        <f t="shared" si="19"/>
        <v>0</v>
      </c>
    </row>
    <row r="294" spans="1:13" x14ac:dyDescent="0.2">
      <c r="A294" s="133" t="str">
        <f>'Net Gen'!B294</f>
        <v>89040101-Big Sandy 1</v>
      </c>
      <c r="B294" s="214">
        <f>'Net Gen'!C294</f>
        <v>44329.125</v>
      </c>
      <c r="C294" s="215" t="str">
        <f>'Net Gen'!P294</f>
        <v>OFFLINE</v>
      </c>
      <c r="D294" s="215">
        <f>'Net Gen'!E294</f>
        <v>0</v>
      </c>
      <c r="E294" s="215">
        <f>'Net Gen'!I294</f>
        <v>0</v>
      </c>
      <c r="F294" s="215">
        <f>'Net Gen'!K294</f>
        <v>0</v>
      </c>
      <c r="G294" s="215">
        <f>'Net Gen'!N294</f>
        <v>0</v>
      </c>
      <c r="H294" s="215">
        <f>'Net Gen'!O294</f>
        <v>295</v>
      </c>
      <c r="J294" s="78">
        <f t="shared" si="18"/>
        <v>1</v>
      </c>
      <c r="K294" s="71">
        <f t="shared" si="16"/>
        <v>0</v>
      </c>
      <c r="L294" s="69">
        <f t="shared" si="17"/>
        <v>295</v>
      </c>
      <c r="M294" s="81">
        <f t="shared" si="19"/>
        <v>0</v>
      </c>
    </row>
    <row r="295" spans="1:13" x14ac:dyDescent="0.2">
      <c r="A295" s="133" t="str">
        <f>'Net Gen'!B295</f>
        <v>89040101-Big Sandy 1</v>
      </c>
      <c r="B295" s="214">
        <f>'Net Gen'!C295</f>
        <v>44329.166666666664</v>
      </c>
      <c r="C295" s="215" t="str">
        <f>'Net Gen'!P295</f>
        <v>OFFLINE</v>
      </c>
      <c r="D295" s="215">
        <f>'Net Gen'!E295</f>
        <v>0</v>
      </c>
      <c r="E295" s="215">
        <f>'Net Gen'!I295</f>
        <v>0</v>
      </c>
      <c r="F295" s="215">
        <f>'Net Gen'!K295</f>
        <v>0</v>
      </c>
      <c r="G295" s="215">
        <f>'Net Gen'!N295</f>
        <v>0</v>
      </c>
      <c r="H295" s="215">
        <f>'Net Gen'!O295</f>
        <v>295</v>
      </c>
      <c r="J295" s="78">
        <f t="shared" si="18"/>
        <v>1</v>
      </c>
      <c r="K295" s="71">
        <f t="shared" si="16"/>
        <v>0</v>
      </c>
      <c r="L295" s="69">
        <f t="shared" si="17"/>
        <v>295</v>
      </c>
      <c r="M295" s="81">
        <f t="shared" si="19"/>
        <v>0</v>
      </c>
    </row>
    <row r="296" spans="1:13" x14ac:dyDescent="0.2">
      <c r="A296" s="133" t="str">
        <f>'Net Gen'!B296</f>
        <v>89040101-Big Sandy 1</v>
      </c>
      <c r="B296" s="214">
        <f>'Net Gen'!C296</f>
        <v>44329.208333333336</v>
      </c>
      <c r="C296" s="215" t="str">
        <f>'Net Gen'!P296</f>
        <v>OFFLINE</v>
      </c>
      <c r="D296" s="215">
        <f>'Net Gen'!E296</f>
        <v>0</v>
      </c>
      <c r="E296" s="215">
        <f>'Net Gen'!I296</f>
        <v>0</v>
      </c>
      <c r="F296" s="215">
        <f>'Net Gen'!K296</f>
        <v>0</v>
      </c>
      <c r="G296" s="215">
        <f>'Net Gen'!N296</f>
        <v>0</v>
      </c>
      <c r="H296" s="215">
        <f>'Net Gen'!O296</f>
        <v>295</v>
      </c>
      <c r="J296" s="78">
        <f t="shared" si="18"/>
        <v>1</v>
      </c>
      <c r="K296" s="71">
        <f t="shared" si="16"/>
        <v>0</v>
      </c>
      <c r="L296" s="69">
        <f t="shared" si="17"/>
        <v>295</v>
      </c>
      <c r="M296" s="81">
        <f t="shared" si="19"/>
        <v>0</v>
      </c>
    </row>
    <row r="297" spans="1:13" x14ac:dyDescent="0.2">
      <c r="A297" s="133" t="str">
        <f>'Net Gen'!B297</f>
        <v>89040101-Big Sandy 1</v>
      </c>
      <c r="B297" s="214">
        <f>'Net Gen'!C297</f>
        <v>44329.25</v>
      </c>
      <c r="C297" s="215" t="str">
        <f>'Net Gen'!P297</f>
        <v>OFFLINE</v>
      </c>
      <c r="D297" s="215">
        <f>'Net Gen'!E297</f>
        <v>0</v>
      </c>
      <c r="E297" s="215">
        <f>'Net Gen'!I297</f>
        <v>0</v>
      </c>
      <c r="F297" s="215">
        <f>'Net Gen'!K297</f>
        <v>0</v>
      </c>
      <c r="G297" s="215">
        <f>'Net Gen'!N297</f>
        <v>0</v>
      </c>
      <c r="H297" s="215">
        <f>'Net Gen'!O297</f>
        <v>295</v>
      </c>
      <c r="J297" s="78">
        <f t="shared" si="18"/>
        <v>1</v>
      </c>
      <c r="K297" s="71">
        <f t="shared" si="16"/>
        <v>0</v>
      </c>
      <c r="L297" s="69">
        <f t="shared" si="17"/>
        <v>295</v>
      </c>
      <c r="M297" s="81">
        <f t="shared" si="19"/>
        <v>0</v>
      </c>
    </row>
    <row r="298" spans="1:13" x14ac:dyDescent="0.2">
      <c r="A298" s="133" t="str">
        <f>'Net Gen'!B298</f>
        <v>89040101-Big Sandy 1</v>
      </c>
      <c r="B298" s="214">
        <f>'Net Gen'!C298</f>
        <v>44329.291666666664</v>
      </c>
      <c r="C298" s="215" t="str">
        <f>'Net Gen'!P298</f>
        <v>OFFLINE</v>
      </c>
      <c r="D298" s="215">
        <f>'Net Gen'!E298</f>
        <v>0</v>
      </c>
      <c r="E298" s="215">
        <f>'Net Gen'!I298</f>
        <v>0</v>
      </c>
      <c r="F298" s="215">
        <f>'Net Gen'!K298</f>
        <v>0</v>
      </c>
      <c r="G298" s="215">
        <f>'Net Gen'!N298</f>
        <v>0</v>
      </c>
      <c r="H298" s="215">
        <f>'Net Gen'!O298</f>
        <v>295</v>
      </c>
      <c r="J298" s="78">
        <f t="shared" si="18"/>
        <v>1</v>
      </c>
      <c r="K298" s="71">
        <f t="shared" si="16"/>
        <v>0</v>
      </c>
      <c r="L298" s="69">
        <f t="shared" si="17"/>
        <v>295</v>
      </c>
      <c r="M298" s="81">
        <f t="shared" si="19"/>
        <v>0</v>
      </c>
    </row>
    <row r="299" spans="1:13" x14ac:dyDescent="0.2">
      <c r="A299" s="133" t="str">
        <f>'Net Gen'!B299</f>
        <v>89040101-Big Sandy 1</v>
      </c>
      <c r="B299" s="214">
        <f>'Net Gen'!C299</f>
        <v>44329.333333333336</v>
      </c>
      <c r="C299" s="215" t="str">
        <f>'Net Gen'!P299</f>
        <v>OFFLINE</v>
      </c>
      <c r="D299" s="215">
        <f>'Net Gen'!E299</f>
        <v>0</v>
      </c>
      <c r="E299" s="215">
        <f>'Net Gen'!I299</f>
        <v>0</v>
      </c>
      <c r="F299" s="215">
        <f>'Net Gen'!K299</f>
        <v>0</v>
      </c>
      <c r="G299" s="215">
        <f>'Net Gen'!N299</f>
        <v>0</v>
      </c>
      <c r="H299" s="215">
        <f>'Net Gen'!O299</f>
        <v>295</v>
      </c>
      <c r="J299" s="78">
        <f t="shared" si="18"/>
        <v>1</v>
      </c>
      <c r="K299" s="71">
        <f t="shared" si="16"/>
        <v>0</v>
      </c>
      <c r="L299" s="69">
        <f t="shared" si="17"/>
        <v>295</v>
      </c>
      <c r="M299" s="81">
        <f t="shared" si="19"/>
        <v>0</v>
      </c>
    </row>
    <row r="300" spans="1:13" x14ac:dyDescent="0.2">
      <c r="A300" s="133" t="str">
        <f>'Net Gen'!B300</f>
        <v>89040101-Big Sandy 1</v>
      </c>
      <c r="B300" s="214">
        <f>'Net Gen'!C300</f>
        <v>44329.375</v>
      </c>
      <c r="C300" s="215" t="str">
        <f>'Net Gen'!P300</f>
        <v>OFFLINE</v>
      </c>
      <c r="D300" s="215">
        <f>'Net Gen'!E300</f>
        <v>0</v>
      </c>
      <c r="E300" s="215">
        <f>'Net Gen'!I300</f>
        <v>0</v>
      </c>
      <c r="F300" s="215">
        <f>'Net Gen'!K300</f>
        <v>0</v>
      </c>
      <c r="G300" s="215">
        <f>'Net Gen'!N300</f>
        <v>0</v>
      </c>
      <c r="H300" s="215">
        <f>'Net Gen'!O300</f>
        <v>295</v>
      </c>
      <c r="J300" s="78">
        <f t="shared" si="18"/>
        <v>1</v>
      </c>
      <c r="K300" s="71">
        <f t="shared" si="16"/>
        <v>0</v>
      </c>
      <c r="L300" s="69">
        <f t="shared" si="17"/>
        <v>295</v>
      </c>
      <c r="M300" s="81">
        <f t="shared" si="19"/>
        <v>0</v>
      </c>
    </row>
    <row r="301" spans="1:13" x14ac:dyDescent="0.2">
      <c r="A301" s="133" t="str">
        <f>'Net Gen'!B301</f>
        <v>89040101-Big Sandy 1</v>
      </c>
      <c r="B301" s="214">
        <f>'Net Gen'!C301</f>
        <v>44329.416666666664</v>
      </c>
      <c r="C301" s="215" t="str">
        <f>'Net Gen'!P301</f>
        <v>OFFLINE</v>
      </c>
      <c r="D301" s="215">
        <f>'Net Gen'!E301</f>
        <v>0</v>
      </c>
      <c r="E301" s="215">
        <f>'Net Gen'!I301</f>
        <v>0</v>
      </c>
      <c r="F301" s="215">
        <f>'Net Gen'!K301</f>
        <v>0</v>
      </c>
      <c r="G301" s="215">
        <f>'Net Gen'!N301</f>
        <v>0</v>
      </c>
      <c r="H301" s="215">
        <f>'Net Gen'!O301</f>
        <v>295</v>
      </c>
      <c r="J301" s="78">
        <f t="shared" si="18"/>
        <v>1</v>
      </c>
      <c r="K301" s="71">
        <f t="shared" si="16"/>
        <v>0</v>
      </c>
      <c r="L301" s="69">
        <f t="shared" si="17"/>
        <v>295</v>
      </c>
      <c r="M301" s="81">
        <f t="shared" si="19"/>
        <v>0</v>
      </c>
    </row>
    <row r="302" spans="1:13" x14ac:dyDescent="0.2">
      <c r="A302" s="133" t="str">
        <f>'Net Gen'!B302</f>
        <v>89040101-Big Sandy 1</v>
      </c>
      <c r="B302" s="214">
        <f>'Net Gen'!C302</f>
        <v>44329.458333333336</v>
      </c>
      <c r="C302" s="215" t="str">
        <f>'Net Gen'!P302</f>
        <v>OFFLINE</v>
      </c>
      <c r="D302" s="215">
        <f>'Net Gen'!E302</f>
        <v>0</v>
      </c>
      <c r="E302" s="215">
        <f>'Net Gen'!I302</f>
        <v>0</v>
      </c>
      <c r="F302" s="215">
        <f>'Net Gen'!K302</f>
        <v>0</v>
      </c>
      <c r="G302" s="215">
        <f>'Net Gen'!N302</f>
        <v>0</v>
      </c>
      <c r="H302" s="215">
        <f>'Net Gen'!O302</f>
        <v>295</v>
      </c>
      <c r="J302" s="78">
        <f t="shared" si="18"/>
        <v>1</v>
      </c>
      <c r="K302" s="71">
        <f t="shared" si="16"/>
        <v>0</v>
      </c>
      <c r="L302" s="69">
        <f t="shared" si="17"/>
        <v>295</v>
      </c>
      <c r="M302" s="81">
        <f t="shared" si="19"/>
        <v>0</v>
      </c>
    </row>
    <row r="303" spans="1:13" x14ac:dyDescent="0.2">
      <c r="A303" s="133" t="str">
        <f>'Net Gen'!B303</f>
        <v>89040101-Big Sandy 1</v>
      </c>
      <c r="B303" s="214">
        <f>'Net Gen'!C303</f>
        <v>44329.5</v>
      </c>
      <c r="C303" s="215" t="str">
        <f>'Net Gen'!P303</f>
        <v>OFFLINE</v>
      </c>
      <c r="D303" s="215">
        <f>'Net Gen'!E303</f>
        <v>0</v>
      </c>
      <c r="E303" s="215">
        <f>'Net Gen'!I303</f>
        <v>0</v>
      </c>
      <c r="F303" s="215">
        <f>'Net Gen'!K303</f>
        <v>0</v>
      </c>
      <c r="G303" s="215">
        <f>'Net Gen'!N303</f>
        <v>0</v>
      </c>
      <c r="H303" s="215">
        <f>'Net Gen'!O303</f>
        <v>295</v>
      </c>
      <c r="J303" s="78">
        <f t="shared" si="18"/>
        <v>1</v>
      </c>
      <c r="K303" s="71">
        <f t="shared" si="16"/>
        <v>0</v>
      </c>
      <c r="L303" s="69">
        <f t="shared" si="17"/>
        <v>295</v>
      </c>
      <c r="M303" s="81">
        <f t="shared" si="19"/>
        <v>0</v>
      </c>
    </row>
    <row r="304" spans="1:13" x14ac:dyDescent="0.2">
      <c r="A304" s="133" t="str">
        <f>'Net Gen'!B304</f>
        <v>89040101-Big Sandy 1</v>
      </c>
      <c r="B304" s="214">
        <f>'Net Gen'!C304</f>
        <v>44329.541666666664</v>
      </c>
      <c r="C304" s="215" t="str">
        <f>'Net Gen'!P304</f>
        <v>OFFLINE</v>
      </c>
      <c r="D304" s="215">
        <f>'Net Gen'!E304</f>
        <v>0</v>
      </c>
      <c r="E304" s="215">
        <f>'Net Gen'!I304</f>
        <v>0</v>
      </c>
      <c r="F304" s="215">
        <f>'Net Gen'!K304</f>
        <v>0</v>
      </c>
      <c r="G304" s="215">
        <f>'Net Gen'!N304</f>
        <v>0</v>
      </c>
      <c r="H304" s="215">
        <f>'Net Gen'!O304</f>
        <v>295</v>
      </c>
      <c r="J304" s="78">
        <f t="shared" si="18"/>
        <v>1</v>
      </c>
      <c r="K304" s="71">
        <f t="shared" si="16"/>
        <v>0</v>
      </c>
      <c r="L304" s="69">
        <f t="shared" si="17"/>
        <v>295</v>
      </c>
      <c r="M304" s="81">
        <f t="shared" si="19"/>
        <v>0</v>
      </c>
    </row>
    <row r="305" spans="1:13" x14ac:dyDescent="0.2">
      <c r="A305" s="133" t="str">
        <f>'Net Gen'!B305</f>
        <v>89040101-Big Sandy 1</v>
      </c>
      <c r="B305" s="214">
        <f>'Net Gen'!C305</f>
        <v>44329.583333333336</v>
      </c>
      <c r="C305" s="215" t="str">
        <f>'Net Gen'!P305</f>
        <v>OFFLINE</v>
      </c>
      <c r="D305" s="215">
        <f>'Net Gen'!E305</f>
        <v>0</v>
      </c>
      <c r="E305" s="215">
        <f>'Net Gen'!I305</f>
        <v>0</v>
      </c>
      <c r="F305" s="215">
        <f>'Net Gen'!K305</f>
        <v>0</v>
      </c>
      <c r="G305" s="215">
        <f>'Net Gen'!N305</f>
        <v>0</v>
      </c>
      <c r="H305" s="215">
        <f>'Net Gen'!O305</f>
        <v>295</v>
      </c>
      <c r="J305" s="78">
        <f t="shared" si="18"/>
        <v>1</v>
      </c>
      <c r="K305" s="71">
        <f t="shared" si="16"/>
        <v>0</v>
      </c>
      <c r="L305" s="69">
        <f t="shared" si="17"/>
        <v>295</v>
      </c>
      <c r="M305" s="81">
        <f t="shared" si="19"/>
        <v>0</v>
      </c>
    </row>
    <row r="306" spans="1:13" x14ac:dyDescent="0.2">
      <c r="A306" s="133" t="str">
        <f>'Net Gen'!B306</f>
        <v>89040101-Big Sandy 1</v>
      </c>
      <c r="B306" s="214">
        <f>'Net Gen'!C306</f>
        <v>44329.625</v>
      </c>
      <c r="C306" s="215" t="str">
        <f>'Net Gen'!P306</f>
        <v>OFFLINE</v>
      </c>
      <c r="D306" s="215">
        <f>'Net Gen'!E306</f>
        <v>0</v>
      </c>
      <c r="E306" s="215">
        <f>'Net Gen'!I306</f>
        <v>0</v>
      </c>
      <c r="F306" s="215">
        <f>'Net Gen'!K306</f>
        <v>0</v>
      </c>
      <c r="G306" s="215">
        <f>'Net Gen'!N306</f>
        <v>0</v>
      </c>
      <c r="H306" s="215">
        <f>'Net Gen'!O306</f>
        <v>295</v>
      </c>
      <c r="J306" s="78">
        <f t="shared" si="18"/>
        <v>1</v>
      </c>
      <c r="K306" s="71">
        <f t="shared" si="16"/>
        <v>0</v>
      </c>
      <c r="L306" s="69">
        <f t="shared" si="17"/>
        <v>295</v>
      </c>
      <c r="M306" s="81">
        <f t="shared" si="19"/>
        <v>0</v>
      </c>
    </row>
    <row r="307" spans="1:13" x14ac:dyDescent="0.2">
      <c r="A307" s="133" t="str">
        <f>'Net Gen'!B307</f>
        <v>89040101-Big Sandy 1</v>
      </c>
      <c r="B307" s="214">
        <f>'Net Gen'!C307</f>
        <v>44329.666666666664</v>
      </c>
      <c r="C307" s="215" t="str">
        <f>'Net Gen'!P307</f>
        <v>OFFLINE</v>
      </c>
      <c r="D307" s="215">
        <f>'Net Gen'!E307</f>
        <v>0</v>
      </c>
      <c r="E307" s="215">
        <f>'Net Gen'!I307</f>
        <v>0</v>
      </c>
      <c r="F307" s="215">
        <f>'Net Gen'!K307</f>
        <v>0</v>
      </c>
      <c r="G307" s="215">
        <f>'Net Gen'!N307</f>
        <v>0</v>
      </c>
      <c r="H307" s="215">
        <f>'Net Gen'!O307</f>
        <v>295</v>
      </c>
      <c r="J307" s="78">
        <f t="shared" si="18"/>
        <v>1</v>
      </c>
      <c r="K307" s="71">
        <f t="shared" si="16"/>
        <v>0</v>
      </c>
      <c r="L307" s="69">
        <f t="shared" si="17"/>
        <v>295</v>
      </c>
      <c r="M307" s="81">
        <f t="shared" si="19"/>
        <v>0</v>
      </c>
    </row>
    <row r="308" spans="1:13" x14ac:dyDescent="0.2">
      <c r="A308" s="133" t="str">
        <f>'Net Gen'!B308</f>
        <v>89040101-Big Sandy 1</v>
      </c>
      <c r="B308" s="214">
        <f>'Net Gen'!C308</f>
        <v>44329.708333333336</v>
      </c>
      <c r="C308" s="215" t="str">
        <f>'Net Gen'!P308</f>
        <v>OFFLINE</v>
      </c>
      <c r="D308" s="215">
        <f>'Net Gen'!E308</f>
        <v>0</v>
      </c>
      <c r="E308" s="215">
        <f>'Net Gen'!I308</f>
        <v>0</v>
      </c>
      <c r="F308" s="215">
        <f>'Net Gen'!K308</f>
        <v>0</v>
      </c>
      <c r="G308" s="215">
        <f>'Net Gen'!N308</f>
        <v>0</v>
      </c>
      <c r="H308" s="215">
        <f>'Net Gen'!O308</f>
        <v>295</v>
      </c>
      <c r="J308" s="78">
        <f t="shared" si="18"/>
        <v>1</v>
      </c>
      <c r="K308" s="71">
        <f t="shared" si="16"/>
        <v>0</v>
      </c>
      <c r="L308" s="69">
        <f t="shared" si="17"/>
        <v>295</v>
      </c>
      <c r="M308" s="81">
        <f t="shared" si="19"/>
        <v>0</v>
      </c>
    </row>
    <row r="309" spans="1:13" x14ac:dyDescent="0.2">
      <c r="A309" s="133" t="str">
        <f>'Net Gen'!B309</f>
        <v>89040101-Big Sandy 1</v>
      </c>
      <c r="B309" s="214">
        <f>'Net Gen'!C309</f>
        <v>44329.75</v>
      </c>
      <c r="C309" s="215" t="str">
        <f>'Net Gen'!P309</f>
        <v>OFFLINE</v>
      </c>
      <c r="D309" s="215">
        <f>'Net Gen'!E309</f>
        <v>0</v>
      </c>
      <c r="E309" s="215">
        <f>'Net Gen'!I309</f>
        <v>0</v>
      </c>
      <c r="F309" s="215">
        <f>'Net Gen'!K309</f>
        <v>0</v>
      </c>
      <c r="G309" s="215">
        <f>'Net Gen'!N309</f>
        <v>0</v>
      </c>
      <c r="H309" s="215">
        <f>'Net Gen'!O309</f>
        <v>295</v>
      </c>
      <c r="J309" s="78">
        <f t="shared" si="18"/>
        <v>1</v>
      </c>
      <c r="K309" s="71">
        <f t="shared" si="16"/>
        <v>0</v>
      </c>
      <c r="L309" s="69">
        <f t="shared" si="17"/>
        <v>295</v>
      </c>
      <c r="M309" s="81">
        <f t="shared" si="19"/>
        <v>0</v>
      </c>
    </row>
    <row r="310" spans="1:13" x14ac:dyDescent="0.2">
      <c r="A310" s="133" t="str">
        <f>'Net Gen'!B310</f>
        <v>89040101-Big Sandy 1</v>
      </c>
      <c r="B310" s="214">
        <f>'Net Gen'!C310</f>
        <v>44329.791666666664</v>
      </c>
      <c r="C310" s="215" t="str">
        <f>'Net Gen'!P310</f>
        <v>OFFLINE</v>
      </c>
      <c r="D310" s="215">
        <f>'Net Gen'!E310</f>
        <v>0</v>
      </c>
      <c r="E310" s="215">
        <f>'Net Gen'!I310</f>
        <v>0</v>
      </c>
      <c r="F310" s="215">
        <f>'Net Gen'!K310</f>
        <v>0</v>
      </c>
      <c r="G310" s="215">
        <f>'Net Gen'!N310</f>
        <v>0</v>
      </c>
      <c r="H310" s="215">
        <f>'Net Gen'!O310</f>
        <v>295</v>
      </c>
      <c r="J310" s="78">
        <f t="shared" si="18"/>
        <v>1</v>
      </c>
      <c r="K310" s="71">
        <f t="shared" si="16"/>
        <v>0</v>
      </c>
      <c r="L310" s="69">
        <f t="shared" si="17"/>
        <v>295</v>
      </c>
      <c r="M310" s="81">
        <f t="shared" si="19"/>
        <v>0</v>
      </c>
    </row>
    <row r="311" spans="1:13" x14ac:dyDescent="0.2">
      <c r="A311" s="133" t="str">
        <f>'Net Gen'!B311</f>
        <v>89040101-Big Sandy 1</v>
      </c>
      <c r="B311" s="214">
        <f>'Net Gen'!C311</f>
        <v>44329.833333333336</v>
      </c>
      <c r="C311" s="215" t="str">
        <f>'Net Gen'!P311</f>
        <v>OFFLINE</v>
      </c>
      <c r="D311" s="215">
        <f>'Net Gen'!E311</f>
        <v>0</v>
      </c>
      <c r="E311" s="215">
        <f>'Net Gen'!I311</f>
        <v>0</v>
      </c>
      <c r="F311" s="215">
        <f>'Net Gen'!K311</f>
        <v>0</v>
      </c>
      <c r="G311" s="215">
        <f>'Net Gen'!N311</f>
        <v>0</v>
      </c>
      <c r="H311" s="215">
        <f>'Net Gen'!O311</f>
        <v>295</v>
      </c>
      <c r="J311" s="78">
        <f t="shared" si="18"/>
        <v>1</v>
      </c>
      <c r="K311" s="71">
        <f t="shared" si="16"/>
        <v>0</v>
      </c>
      <c r="L311" s="69">
        <f t="shared" si="17"/>
        <v>295</v>
      </c>
      <c r="M311" s="81">
        <f t="shared" si="19"/>
        <v>0</v>
      </c>
    </row>
    <row r="312" spans="1:13" x14ac:dyDescent="0.2">
      <c r="A312" s="133" t="str">
        <f>'Net Gen'!B312</f>
        <v>89040101-Big Sandy 1</v>
      </c>
      <c r="B312" s="214">
        <f>'Net Gen'!C312</f>
        <v>44329.875</v>
      </c>
      <c r="C312" s="215" t="str">
        <f>'Net Gen'!P312</f>
        <v>OFFLINE</v>
      </c>
      <c r="D312" s="215">
        <f>'Net Gen'!E312</f>
        <v>0</v>
      </c>
      <c r="E312" s="215">
        <f>'Net Gen'!I312</f>
        <v>0</v>
      </c>
      <c r="F312" s="215">
        <f>'Net Gen'!K312</f>
        <v>0</v>
      </c>
      <c r="G312" s="215">
        <f>'Net Gen'!N312</f>
        <v>0</v>
      </c>
      <c r="H312" s="215">
        <f>'Net Gen'!O312</f>
        <v>295</v>
      </c>
      <c r="J312" s="78">
        <f t="shared" si="18"/>
        <v>1</v>
      </c>
      <c r="K312" s="71">
        <f t="shared" si="16"/>
        <v>0</v>
      </c>
      <c r="L312" s="69">
        <f t="shared" si="17"/>
        <v>295</v>
      </c>
      <c r="M312" s="81">
        <f t="shared" si="19"/>
        <v>0</v>
      </c>
    </row>
    <row r="313" spans="1:13" x14ac:dyDescent="0.2">
      <c r="A313" s="133" t="str">
        <f>'Net Gen'!B313</f>
        <v>89040101-Big Sandy 1</v>
      </c>
      <c r="B313" s="214">
        <f>'Net Gen'!C313</f>
        <v>44329.916666666664</v>
      </c>
      <c r="C313" s="215" t="str">
        <f>'Net Gen'!P313</f>
        <v>OFFLINE</v>
      </c>
      <c r="D313" s="215">
        <f>'Net Gen'!E313</f>
        <v>0</v>
      </c>
      <c r="E313" s="215">
        <f>'Net Gen'!I313</f>
        <v>0</v>
      </c>
      <c r="F313" s="215">
        <f>'Net Gen'!K313</f>
        <v>0</v>
      </c>
      <c r="G313" s="215">
        <f>'Net Gen'!N313</f>
        <v>0</v>
      </c>
      <c r="H313" s="215">
        <f>'Net Gen'!O313</f>
        <v>295</v>
      </c>
      <c r="J313" s="78">
        <f t="shared" si="18"/>
        <v>1</v>
      </c>
      <c r="K313" s="71">
        <f t="shared" si="16"/>
        <v>0</v>
      </c>
      <c r="L313" s="69">
        <f t="shared" si="17"/>
        <v>295</v>
      </c>
      <c r="M313" s="81">
        <f t="shared" si="19"/>
        <v>0</v>
      </c>
    </row>
    <row r="314" spans="1:13" x14ac:dyDescent="0.2">
      <c r="A314" s="133" t="str">
        <f>'Net Gen'!B314</f>
        <v>89040101-Big Sandy 1</v>
      </c>
      <c r="B314" s="214">
        <f>'Net Gen'!C314</f>
        <v>44329.958333333336</v>
      </c>
      <c r="C314" s="215" t="str">
        <f>'Net Gen'!P314</f>
        <v>OFFLINE</v>
      </c>
      <c r="D314" s="215">
        <f>'Net Gen'!E314</f>
        <v>0</v>
      </c>
      <c r="E314" s="215">
        <f>'Net Gen'!I314</f>
        <v>0</v>
      </c>
      <c r="F314" s="215">
        <f>'Net Gen'!K314</f>
        <v>0</v>
      </c>
      <c r="G314" s="215">
        <f>'Net Gen'!N314</f>
        <v>0</v>
      </c>
      <c r="H314" s="215">
        <f>'Net Gen'!O314</f>
        <v>295</v>
      </c>
      <c r="J314" s="78">
        <f t="shared" si="18"/>
        <v>1</v>
      </c>
      <c r="K314" s="71">
        <f t="shared" si="16"/>
        <v>0</v>
      </c>
      <c r="L314" s="69">
        <f t="shared" si="17"/>
        <v>295</v>
      </c>
      <c r="M314" s="81">
        <f t="shared" si="19"/>
        <v>0</v>
      </c>
    </row>
    <row r="315" spans="1:13" x14ac:dyDescent="0.2">
      <c r="A315" s="133" t="str">
        <f>'Net Gen'!B315</f>
        <v>89040101-Big Sandy 1</v>
      </c>
      <c r="B315" s="214">
        <f>'Net Gen'!C315</f>
        <v>44330</v>
      </c>
      <c r="C315" s="215" t="str">
        <f>'Net Gen'!P315</f>
        <v>OFFLINE</v>
      </c>
      <c r="D315" s="215">
        <f>'Net Gen'!E315</f>
        <v>0</v>
      </c>
      <c r="E315" s="215">
        <f>'Net Gen'!I315</f>
        <v>0</v>
      </c>
      <c r="F315" s="215">
        <f>'Net Gen'!K315</f>
        <v>0</v>
      </c>
      <c r="G315" s="215">
        <f>'Net Gen'!N315</f>
        <v>0</v>
      </c>
      <c r="H315" s="215">
        <f>'Net Gen'!O315</f>
        <v>295</v>
      </c>
      <c r="J315" s="78">
        <f t="shared" si="18"/>
        <v>1</v>
      </c>
      <c r="K315" s="71">
        <f t="shared" si="16"/>
        <v>0</v>
      </c>
      <c r="L315" s="69">
        <f t="shared" si="17"/>
        <v>295</v>
      </c>
      <c r="M315" s="81">
        <f t="shared" si="19"/>
        <v>0</v>
      </c>
    </row>
    <row r="316" spans="1:13" x14ac:dyDescent="0.2">
      <c r="A316" s="133" t="str">
        <f>'Net Gen'!B316</f>
        <v>89040101-Big Sandy 1</v>
      </c>
      <c r="B316" s="214">
        <f>'Net Gen'!C316</f>
        <v>44330.041666666664</v>
      </c>
      <c r="C316" s="215" t="str">
        <f>'Net Gen'!P316</f>
        <v>OFFLINE</v>
      </c>
      <c r="D316" s="215">
        <f>'Net Gen'!E316</f>
        <v>0</v>
      </c>
      <c r="E316" s="215">
        <f>'Net Gen'!I316</f>
        <v>0</v>
      </c>
      <c r="F316" s="215">
        <f>'Net Gen'!K316</f>
        <v>0</v>
      </c>
      <c r="G316" s="215">
        <f>'Net Gen'!N316</f>
        <v>0</v>
      </c>
      <c r="H316" s="215">
        <f>'Net Gen'!O316</f>
        <v>295</v>
      </c>
      <c r="J316" s="78">
        <f t="shared" si="18"/>
        <v>1</v>
      </c>
      <c r="K316" s="71">
        <f t="shared" si="16"/>
        <v>0</v>
      </c>
      <c r="L316" s="69">
        <f t="shared" si="17"/>
        <v>295</v>
      </c>
      <c r="M316" s="81">
        <f t="shared" si="19"/>
        <v>0</v>
      </c>
    </row>
    <row r="317" spans="1:13" x14ac:dyDescent="0.2">
      <c r="A317" s="133" t="str">
        <f>'Net Gen'!B317</f>
        <v>89040101-Big Sandy 1</v>
      </c>
      <c r="B317" s="214">
        <f>'Net Gen'!C317</f>
        <v>44330.083333333336</v>
      </c>
      <c r="C317" s="215" t="str">
        <f>'Net Gen'!P317</f>
        <v>OFFLINE</v>
      </c>
      <c r="D317" s="215">
        <f>'Net Gen'!E317</f>
        <v>0</v>
      </c>
      <c r="E317" s="215">
        <f>'Net Gen'!I317</f>
        <v>0</v>
      </c>
      <c r="F317" s="215">
        <f>'Net Gen'!K317</f>
        <v>0</v>
      </c>
      <c r="G317" s="215">
        <f>'Net Gen'!N317</f>
        <v>0</v>
      </c>
      <c r="H317" s="215">
        <f>'Net Gen'!O317</f>
        <v>295</v>
      </c>
      <c r="J317" s="78">
        <f t="shared" si="18"/>
        <v>1</v>
      </c>
      <c r="K317" s="71">
        <f t="shared" si="16"/>
        <v>0</v>
      </c>
      <c r="L317" s="69">
        <f t="shared" si="17"/>
        <v>295</v>
      </c>
      <c r="M317" s="81">
        <f t="shared" si="19"/>
        <v>0</v>
      </c>
    </row>
    <row r="318" spans="1:13" x14ac:dyDescent="0.2">
      <c r="A318" s="133" t="str">
        <f>'Net Gen'!B318</f>
        <v>89040101-Big Sandy 1</v>
      </c>
      <c r="B318" s="214">
        <f>'Net Gen'!C318</f>
        <v>44330.125</v>
      </c>
      <c r="C318" s="215" t="str">
        <f>'Net Gen'!P318</f>
        <v>OFFLINE</v>
      </c>
      <c r="D318" s="215">
        <f>'Net Gen'!E318</f>
        <v>0</v>
      </c>
      <c r="E318" s="215">
        <f>'Net Gen'!I318</f>
        <v>0</v>
      </c>
      <c r="F318" s="215">
        <f>'Net Gen'!K318</f>
        <v>0</v>
      </c>
      <c r="G318" s="215">
        <f>'Net Gen'!N318</f>
        <v>0</v>
      </c>
      <c r="H318" s="215">
        <f>'Net Gen'!O318</f>
        <v>295</v>
      </c>
      <c r="J318" s="78">
        <f t="shared" si="18"/>
        <v>1</v>
      </c>
      <c r="K318" s="71">
        <f t="shared" si="16"/>
        <v>0</v>
      </c>
      <c r="L318" s="69">
        <f t="shared" si="17"/>
        <v>295</v>
      </c>
      <c r="M318" s="81">
        <f t="shared" si="19"/>
        <v>0</v>
      </c>
    </row>
    <row r="319" spans="1:13" x14ac:dyDescent="0.2">
      <c r="A319" s="133" t="str">
        <f>'Net Gen'!B319</f>
        <v>89040101-Big Sandy 1</v>
      </c>
      <c r="B319" s="214">
        <f>'Net Gen'!C319</f>
        <v>44330.166666666664</v>
      </c>
      <c r="C319" s="215" t="str">
        <f>'Net Gen'!P319</f>
        <v>OFFLINE</v>
      </c>
      <c r="D319" s="215">
        <f>'Net Gen'!E319</f>
        <v>0</v>
      </c>
      <c r="E319" s="215">
        <f>'Net Gen'!I319</f>
        <v>0</v>
      </c>
      <c r="F319" s="215">
        <f>'Net Gen'!K319</f>
        <v>0</v>
      </c>
      <c r="G319" s="215">
        <f>'Net Gen'!N319</f>
        <v>0</v>
      </c>
      <c r="H319" s="215">
        <f>'Net Gen'!O319</f>
        <v>295</v>
      </c>
      <c r="J319" s="78">
        <f t="shared" si="18"/>
        <v>1</v>
      </c>
      <c r="K319" s="71">
        <f t="shared" si="16"/>
        <v>0</v>
      </c>
      <c r="L319" s="69">
        <f t="shared" si="17"/>
        <v>295</v>
      </c>
      <c r="M319" s="81">
        <f t="shared" si="19"/>
        <v>0</v>
      </c>
    </row>
    <row r="320" spans="1:13" x14ac:dyDescent="0.2">
      <c r="A320" s="133" t="str">
        <f>'Net Gen'!B320</f>
        <v>89040101-Big Sandy 1</v>
      </c>
      <c r="B320" s="214">
        <f>'Net Gen'!C320</f>
        <v>44330.208333333336</v>
      </c>
      <c r="C320" s="215" t="str">
        <f>'Net Gen'!P320</f>
        <v>OFFLINE</v>
      </c>
      <c r="D320" s="215">
        <f>'Net Gen'!E320</f>
        <v>0</v>
      </c>
      <c r="E320" s="215">
        <f>'Net Gen'!I320</f>
        <v>0</v>
      </c>
      <c r="F320" s="215">
        <f>'Net Gen'!K320</f>
        <v>0</v>
      </c>
      <c r="G320" s="215">
        <f>'Net Gen'!N320</f>
        <v>0</v>
      </c>
      <c r="H320" s="215">
        <f>'Net Gen'!O320</f>
        <v>295</v>
      </c>
      <c r="J320" s="78">
        <f t="shared" si="18"/>
        <v>1</v>
      </c>
      <c r="K320" s="71">
        <f t="shared" si="16"/>
        <v>0</v>
      </c>
      <c r="L320" s="69">
        <f t="shared" si="17"/>
        <v>295</v>
      </c>
      <c r="M320" s="81">
        <f t="shared" si="19"/>
        <v>0</v>
      </c>
    </row>
    <row r="321" spans="1:13" x14ac:dyDescent="0.2">
      <c r="A321" s="133" t="str">
        <f>'Net Gen'!B321</f>
        <v>89040101-Big Sandy 1</v>
      </c>
      <c r="B321" s="214">
        <f>'Net Gen'!C321</f>
        <v>44330.25</v>
      </c>
      <c r="C321" s="215" t="str">
        <f>'Net Gen'!P321</f>
        <v>OFFLINE</v>
      </c>
      <c r="D321" s="215">
        <f>'Net Gen'!E321</f>
        <v>0</v>
      </c>
      <c r="E321" s="215">
        <f>'Net Gen'!I321</f>
        <v>0</v>
      </c>
      <c r="F321" s="215">
        <f>'Net Gen'!K321</f>
        <v>0</v>
      </c>
      <c r="G321" s="215">
        <f>'Net Gen'!N321</f>
        <v>0</v>
      </c>
      <c r="H321" s="215">
        <f>'Net Gen'!O321</f>
        <v>295</v>
      </c>
      <c r="J321" s="78">
        <f t="shared" si="18"/>
        <v>1</v>
      </c>
      <c r="K321" s="71">
        <f t="shared" si="16"/>
        <v>0</v>
      </c>
      <c r="L321" s="69">
        <f t="shared" si="17"/>
        <v>295</v>
      </c>
      <c r="M321" s="81">
        <f t="shared" si="19"/>
        <v>0</v>
      </c>
    </row>
    <row r="322" spans="1:13" x14ac:dyDescent="0.2">
      <c r="A322" s="133" t="str">
        <f>'Net Gen'!B322</f>
        <v>89040101-Big Sandy 1</v>
      </c>
      <c r="B322" s="214">
        <f>'Net Gen'!C322</f>
        <v>44330.291666666664</v>
      </c>
      <c r="C322" s="215" t="str">
        <f>'Net Gen'!P322</f>
        <v>OFFLINE</v>
      </c>
      <c r="D322" s="215">
        <f>'Net Gen'!E322</f>
        <v>0</v>
      </c>
      <c r="E322" s="215">
        <f>'Net Gen'!I322</f>
        <v>0</v>
      </c>
      <c r="F322" s="215">
        <f>'Net Gen'!K322</f>
        <v>0</v>
      </c>
      <c r="G322" s="215">
        <f>'Net Gen'!N322</f>
        <v>0</v>
      </c>
      <c r="H322" s="215">
        <f>'Net Gen'!O322</f>
        <v>295</v>
      </c>
      <c r="J322" s="78">
        <f t="shared" si="18"/>
        <v>1</v>
      </c>
      <c r="K322" s="71">
        <f t="shared" si="16"/>
        <v>0</v>
      </c>
      <c r="L322" s="69">
        <f t="shared" si="17"/>
        <v>295</v>
      </c>
      <c r="M322" s="81">
        <f t="shared" si="19"/>
        <v>0</v>
      </c>
    </row>
    <row r="323" spans="1:13" x14ac:dyDescent="0.2">
      <c r="A323" s="133" t="str">
        <f>'Net Gen'!B323</f>
        <v>89040101-Big Sandy 1</v>
      </c>
      <c r="B323" s="214">
        <f>'Net Gen'!C323</f>
        <v>44330.333333333336</v>
      </c>
      <c r="C323" s="215" t="str">
        <f>'Net Gen'!P323</f>
        <v>OFFLINE</v>
      </c>
      <c r="D323" s="215">
        <f>'Net Gen'!E323</f>
        <v>0</v>
      </c>
      <c r="E323" s="215">
        <f>'Net Gen'!I323</f>
        <v>0</v>
      </c>
      <c r="F323" s="215">
        <f>'Net Gen'!K323</f>
        <v>0</v>
      </c>
      <c r="G323" s="215">
        <f>'Net Gen'!N323</f>
        <v>0</v>
      </c>
      <c r="H323" s="215">
        <f>'Net Gen'!O323</f>
        <v>295</v>
      </c>
      <c r="J323" s="78">
        <f t="shared" si="18"/>
        <v>1</v>
      </c>
      <c r="K323" s="71">
        <f t="shared" si="16"/>
        <v>0</v>
      </c>
      <c r="L323" s="69">
        <f t="shared" si="17"/>
        <v>295</v>
      </c>
      <c r="M323" s="81">
        <f t="shared" si="19"/>
        <v>0</v>
      </c>
    </row>
    <row r="324" spans="1:13" x14ac:dyDescent="0.2">
      <c r="A324" s="133" t="str">
        <f>'Net Gen'!B324</f>
        <v>89040101-Big Sandy 1</v>
      </c>
      <c r="B324" s="214">
        <f>'Net Gen'!C324</f>
        <v>44330.375</v>
      </c>
      <c r="C324" s="215" t="str">
        <f>'Net Gen'!P324</f>
        <v>OFFLINE</v>
      </c>
      <c r="D324" s="215">
        <f>'Net Gen'!E324</f>
        <v>0</v>
      </c>
      <c r="E324" s="215">
        <f>'Net Gen'!I324</f>
        <v>0</v>
      </c>
      <c r="F324" s="215">
        <f>'Net Gen'!K324</f>
        <v>0</v>
      </c>
      <c r="G324" s="215">
        <f>'Net Gen'!N324</f>
        <v>0</v>
      </c>
      <c r="H324" s="215">
        <f>'Net Gen'!O324</f>
        <v>295</v>
      </c>
      <c r="J324" s="78">
        <f t="shared" si="18"/>
        <v>1</v>
      </c>
      <c r="K324" s="71">
        <f t="shared" ref="K324:K387" si="20">F324*J324</f>
        <v>0</v>
      </c>
      <c r="L324" s="69">
        <f t="shared" ref="L324:L387" si="21">H324*J324</f>
        <v>295</v>
      </c>
      <c r="M324" s="81">
        <f t="shared" si="19"/>
        <v>0</v>
      </c>
    </row>
    <row r="325" spans="1:13" x14ac:dyDescent="0.2">
      <c r="A325" s="133" t="str">
        <f>'Net Gen'!B325</f>
        <v>89040101-Big Sandy 1</v>
      </c>
      <c r="B325" s="214">
        <f>'Net Gen'!C325</f>
        <v>44330.416666666664</v>
      </c>
      <c r="C325" s="215" t="str">
        <f>'Net Gen'!P325</f>
        <v>OFFLINE</v>
      </c>
      <c r="D325" s="215">
        <f>'Net Gen'!E325</f>
        <v>0</v>
      </c>
      <c r="E325" s="215">
        <f>'Net Gen'!I325</f>
        <v>0</v>
      </c>
      <c r="F325" s="215">
        <f>'Net Gen'!K325</f>
        <v>0</v>
      </c>
      <c r="G325" s="215">
        <f>'Net Gen'!N325</f>
        <v>0</v>
      </c>
      <c r="H325" s="215">
        <f>'Net Gen'!O325</f>
        <v>295</v>
      </c>
      <c r="J325" s="78">
        <f t="shared" ref="J325:J388" si="22">VLOOKUP(A325,$P$4:$Q$8,2,FALSE)</f>
        <v>1</v>
      </c>
      <c r="K325" s="71">
        <f t="shared" si="20"/>
        <v>0</v>
      </c>
      <c r="L325" s="69">
        <f t="shared" si="21"/>
        <v>295</v>
      </c>
      <c r="M325" s="81">
        <f t="shared" ref="M325:M388" si="23">E325*J325</f>
        <v>0</v>
      </c>
    </row>
    <row r="326" spans="1:13" x14ac:dyDescent="0.2">
      <c r="A326" s="133" t="str">
        <f>'Net Gen'!B326</f>
        <v>89040101-Big Sandy 1</v>
      </c>
      <c r="B326" s="214">
        <f>'Net Gen'!C326</f>
        <v>44330.458333333336</v>
      </c>
      <c r="C326" s="215" t="str">
        <f>'Net Gen'!P326</f>
        <v>OFFLINE</v>
      </c>
      <c r="D326" s="215">
        <f>'Net Gen'!E326</f>
        <v>0</v>
      </c>
      <c r="E326" s="215">
        <f>'Net Gen'!I326</f>
        <v>0</v>
      </c>
      <c r="F326" s="215">
        <f>'Net Gen'!K326</f>
        <v>0</v>
      </c>
      <c r="G326" s="215">
        <f>'Net Gen'!N326</f>
        <v>0</v>
      </c>
      <c r="H326" s="215">
        <f>'Net Gen'!O326</f>
        <v>295</v>
      </c>
      <c r="J326" s="78">
        <f t="shared" si="22"/>
        <v>1</v>
      </c>
      <c r="K326" s="71">
        <f t="shared" si="20"/>
        <v>0</v>
      </c>
      <c r="L326" s="69">
        <f t="shared" si="21"/>
        <v>295</v>
      </c>
      <c r="M326" s="81">
        <f t="shared" si="23"/>
        <v>0</v>
      </c>
    </row>
    <row r="327" spans="1:13" x14ac:dyDescent="0.2">
      <c r="A327" s="133" t="str">
        <f>'Net Gen'!B327</f>
        <v>89040101-Big Sandy 1</v>
      </c>
      <c r="B327" s="214">
        <f>'Net Gen'!C327</f>
        <v>44330.5</v>
      </c>
      <c r="C327" s="215" t="str">
        <f>'Net Gen'!P327</f>
        <v>OFFLINE</v>
      </c>
      <c r="D327" s="215">
        <f>'Net Gen'!E327</f>
        <v>0</v>
      </c>
      <c r="E327" s="215">
        <f>'Net Gen'!I327</f>
        <v>0</v>
      </c>
      <c r="F327" s="215">
        <f>'Net Gen'!K327</f>
        <v>0</v>
      </c>
      <c r="G327" s="215">
        <f>'Net Gen'!N327</f>
        <v>0</v>
      </c>
      <c r="H327" s="215">
        <f>'Net Gen'!O327</f>
        <v>295</v>
      </c>
      <c r="J327" s="78">
        <f t="shared" si="22"/>
        <v>1</v>
      </c>
      <c r="K327" s="71">
        <f t="shared" si="20"/>
        <v>0</v>
      </c>
      <c r="L327" s="69">
        <f t="shared" si="21"/>
        <v>295</v>
      </c>
      <c r="M327" s="81">
        <f t="shared" si="23"/>
        <v>0</v>
      </c>
    </row>
    <row r="328" spans="1:13" x14ac:dyDescent="0.2">
      <c r="A328" s="133" t="str">
        <f>'Net Gen'!B328</f>
        <v>89040101-Big Sandy 1</v>
      </c>
      <c r="B328" s="214">
        <f>'Net Gen'!C328</f>
        <v>44330.541666666664</v>
      </c>
      <c r="C328" s="215" t="str">
        <f>'Net Gen'!P328</f>
        <v>OFFLINE</v>
      </c>
      <c r="D328" s="215">
        <f>'Net Gen'!E328</f>
        <v>0</v>
      </c>
      <c r="E328" s="215">
        <f>'Net Gen'!I328</f>
        <v>0</v>
      </c>
      <c r="F328" s="215">
        <f>'Net Gen'!K328</f>
        <v>0</v>
      </c>
      <c r="G328" s="215">
        <f>'Net Gen'!N328</f>
        <v>0</v>
      </c>
      <c r="H328" s="215">
        <f>'Net Gen'!O328</f>
        <v>295</v>
      </c>
      <c r="J328" s="78">
        <f t="shared" si="22"/>
        <v>1</v>
      </c>
      <c r="K328" s="71">
        <f t="shared" si="20"/>
        <v>0</v>
      </c>
      <c r="L328" s="69">
        <f t="shared" si="21"/>
        <v>295</v>
      </c>
      <c r="M328" s="81">
        <f t="shared" si="23"/>
        <v>0</v>
      </c>
    </row>
    <row r="329" spans="1:13" x14ac:dyDescent="0.2">
      <c r="A329" s="133" t="str">
        <f>'Net Gen'!B329</f>
        <v>89040101-Big Sandy 1</v>
      </c>
      <c r="B329" s="214">
        <f>'Net Gen'!C329</f>
        <v>44330.583333333336</v>
      </c>
      <c r="C329" s="215" t="str">
        <f>'Net Gen'!P329</f>
        <v>OFFLINE</v>
      </c>
      <c r="D329" s="215">
        <f>'Net Gen'!E329</f>
        <v>0</v>
      </c>
      <c r="E329" s="215">
        <f>'Net Gen'!I329</f>
        <v>0</v>
      </c>
      <c r="F329" s="215">
        <f>'Net Gen'!K329</f>
        <v>0</v>
      </c>
      <c r="G329" s="215">
        <f>'Net Gen'!N329</f>
        <v>0</v>
      </c>
      <c r="H329" s="215">
        <f>'Net Gen'!O329</f>
        <v>295</v>
      </c>
      <c r="J329" s="78">
        <f t="shared" si="22"/>
        <v>1</v>
      </c>
      <c r="K329" s="71">
        <f t="shared" si="20"/>
        <v>0</v>
      </c>
      <c r="L329" s="69">
        <f t="shared" si="21"/>
        <v>295</v>
      </c>
      <c r="M329" s="81">
        <f t="shared" si="23"/>
        <v>0</v>
      </c>
    </row>
    <row r="330" spans="1:13" x14ac:dyDescent="0.2">
      <c r="A330" s="133" t="str">
        <f>'Net Gen'!B330</f>
        <v>89040101-Big Sandy 1</v>
      </c>
      <c r="B330" s="214">
        <f>'Net Gen'!C330</f>
        <v>44330.625</v>
      </c>
      <c r="C330" s="215" t="str">
        <f>'Net Gen'!P330</f>
        <v>OFFLINE</v>
      </c>
      <c r="D330" s="215">
        <f>'Net Gen'!E330</f>
        <v>0</v>
      </c>
      <c r="E330" s="215">
        <f>'Net Gen'!I330</f>
        <v>0</v>
      </c>
      <c r="F330" s="215">
        <f>'Net Gen'!K330</f>
        <v>0</v>
      </c>
      <c r="G330" s="215">
        <f>'Net Gen'!N330</f>
        <v>0</v>
      </c>
      <c r="H330" s="215">
        <f>'Net Gen'!O330</f>
        <v>295</v>
      </c>
      <c r="J330" s="78">
        <f t="shared" si="22"/>
        <v>1</v>
      </c>
      <c r="K330" s="71">
        <f t="shared" si="20"/>
        <v>0</v>
      </c>
      <c r="L330" s="69">
        <f t="shared" si="21"/>
        <v>295</v>
      </c>
      <c r="M330" s="81">
        <f t="shared" si="23"/>
        <v>0</v>
      </c>
    </row>
    <row r="331" spans="1:13" x14ac:dyDescent="0.2">
      <c r="A331" s="133" t="str">
        <f>'Net Gen'!B331</f>
        <v>89040101-Big Sandy 1</v>
      </c>
      <c r="B331" s="214">
        <f>'Net Gen'!C331</f>
        <v>44330.666666666664</v>
      </c>
      <c r="C331" s="215" t="str">
        <f>'Net Gen'!P331</f>
        <v>OFFLINE</v>
      </c>
      <c r="D331" s="215">
        <f>'Net Gen'!E331</f>
        <v>0</v>
      </c>
      <c r="E331" s="215">
        <f>'Net Gen'!I331</f>
        <v>0</v>
      </c>
      <c r="F331" s="215">
        <f>'Net Gen'!K331</f>
        <v>0</v>
      </c>
      <c r="G331" s="215">
        <f>'Net Gen'!N331</f>
        <v>0</v>
      </c>
      <c r="H331" s="215">
        <f>'Net Gen'!O331</f>
        <v>295</v>
      </c>
      <c r="J331" s="78">
        <f t="shared" si="22"/>
        <v>1</v>
      </c>
      <c r="K331" s="71">
        <f t="shared" si="20"/>
        <v>0</v>
      </c>
      <c r="L331" s="69">
        <f t="shared" si="21"/>
        <v>295</v>
      </c>
      <c r="M331" s="81">
        <f t="shared" si="23"/>
        <v>0</v>
      </c>
    </row>
    <row r="332" spans="1:13" x14ac:dyDescent="0.2">
      <c r="A332" s="133" t="str">
        <f>'Net Gen'!B332</f>
        <v>89040101-Big Sandy 1</v>
      </c>
      <c r="B332" s="214">
        <f>'Net Gen'!C332</f>
        <v>44330.708333333336</v>
      </c>
      <c r="C332" s="215" t="str">
        <f>'Net Gen'!P332</f>
        <v>OFFLINE</v>
      </c>
      <c r="D332" s="215">
        <f>'Net Gen'!E332</f>
        <v>0</v>
      </c>
      <c r="E332" s="215">
        <f>'Net Gen'!I332</f>
        <v>0</v>
      </c>
      <c r="F332" s="215">
        <f>'Net Gen'!K332</f>
        <v>0</v>
      </c>
      <c r="G332" s="215">
        <f>'Net Gen'!N332</f>
        <v>0</v>
      </c>
      <c r="H332" s="215">
        <f>'Net Gen'!O332</f>
        <v>295</v>
      </c>
      <c r="J332" s="78">
        <f t="shared" si="22"/>
        <v>1</v>
      </c>
      <c r="K332" s="71">
        <f t="shared" si="20"/>
        <v>0</v>
      </c>
      <c r="L332" s="69">
        <f t="shared" si="21"/>
        <v>295</v>
      </c>
      <c r="M332" s="81">
        <f t="shared" si="23"/>
        <v>0</v>
      </c>
    </row>
    <row r="333" spans="1:13" x14ac:dyDescent="0.2">
      <c r="A333" s="133" t="str">
        <f>'Net Gen'!B333</f>
        <v>89040101-Big Sandy 1</v>
      </c>
      <c r="B333" s="214">
        <f>'Net Gen'!C333</f>
        <v>44330.75</v>
      </c>
      <c r="C333" s="215" t="str">
        <f>'Net Gen'!P333</f>
        <v>OFFLINE</v>
      </c>
      <c r="D333" s="215">
        <f>'Net Gen'!E333</f>
        <v>0</v>
      </c>
      <c r="E333" s="215">
        <f>'Net Gen'!I333</f>
        <v>0</v>
      </c>
      <c r="F333" s="215">
        <f>'Net Gen'!K333</f>
        <v>0</v>
      </c>
      <c r="G333" s="215">
        <f>'Net Gen'!N333</f>
        <v>0</v>
      </c>
      <c r="H333" s="215">
        <f>'Net Gen'!O333</f>
        <v>295</v>
      </c>
      <c r="J333" s="78">
        <f t="shared" si="22"/>
        <v>1</v>
      </c>
      <c r="K333" s="71">
        <f t="shared" si="20"/>
        <v>0</v>
      </c>
      <c r="L333" s="69">
        <f t="shared" si="21"/>
        <v>295</v>
      </c>
      <c r="M333" s="81">
        <f t="shared" si="23"/>
        <v>0</v>
      </c>
    </row>
    <row r="334" spans="1:13" x14ac:dyDescent="0.2">
      <c r="A334" s="133" t="str">
        <f>'Net Gen'!B334</f>
        <v>89040101-Big Sandy 1</v>
      </c>
      <c r="B334" s="214">
        <f>'Net Gen'!C334</f>
        <v>44330.791666666664</v>
      </c>
      <c r="C334" s="215" t="str">
        <f>'Net Gen'!P334</f>
        <v>OFFLINE</v>
      </c>
      <c r="D334" s="215">
        <f>'Net Gen'!E334</f>
        <v>0</v>
      </c>
      <c r="E334" s="215">
        <f>'Net Gen'!I334</f>
        <v>0</v>
      </c>
      <c r="F334" s="215">
        <f>'Net Gen'!K334</f>
        <v>0</v>
      </c>
      <c r="G334" s="215">
        <f>'Net Gen'!N334</f>
        <v>0</v>
      </c>
      <c r="H334" s="215">
        <f>'Net Gen'!O334</f>
        <v>295</v>
      </c>
      <c r="J334" s="78">
        <f t="shared" si="22"/>
        <v>1</v>
      </c>
      <c r="K334" s="71">
        <f t="shared" si="20"/>
        <v>0</v>
      </c>
      <c r="L334" s="69">
        <f t="shared" si="21"/>
        <v>295</v>
      </c>
      <c r="M334" s="81">
        <f t="shared" si="23"/>
        <v>0</v>
      </c>
    </row>
    <row r="335" spans="1:13" x14ac:dyDescent="0.2">
      <c r="A335" s="133" t="str">
        <f>'Net Gen'!B335</f>
        <v>89040101-Big Sandy 1</v>
      </c>
      <c r="B335" s="214">
        <f>'Net Gen'!C335</f>
        <v>44330.833333333336</v>
      </c>
      <c r="C335" s="215" t="str">
        <f>'Net Gen'!P335</f>
        <v>OFFLINE</v>
      </c>
      <c r="D335" s="215">
        <f>'Net Gen'!E335</f>
        <v>0</v>
      </c>
      <c r="E335" s="215">
        <f>'Net Gen'!I335</f>
        <v>0</v>
      </c>
      <c r="F335" s="215">
        <f>'Net Gen'!K335</f>
        <v>0</v>
      </c>
      <c r="G335" s="215">
        <f>'Net Gen'!N335</f>
        <v>0</v>
      </c>
      <c r="H335" s="215">
        <f>'Net Gen'!O335</f>
        <v>295</v>
      </c>
      <c r="J335" s="78">
        <f t="shared" si="22"/>
        <v>1</v>
      </c>
      <c r="K335" s="71">
        <f t="shared" si="20"/>
        <v>0</v>
      </c>
      <c r="L335" s="69">
        <f t="shared" si="21"/>
        <v>295</v>
      </c>
      <c r="M335" s="81">
        <f t="shared" si="23"/>
        <v>0</v>
      </c>
    </row>
    <row r="336" spans="1:13" x14ac:dyDescent="0.2">
      <c r="A336" s="133" t="str">
        <f>'Net Gen'!B336</f>
        <v>89040101-Big Sandy 1</v>
      </c>
      <c r="B336" s="214">
        <f>'Net Gen'!C336</f>
        <v>44330.875</v>
      </c>
      <c r="C336" s="215" t="str">
        <f>'Net Gen'!P336</f>
        <v>OFFLINE</v>
      </c>
      <c r="D336" s="215">
        <f>'Net Gen'!E336</f>
        <v>0</v>
      </c>
      <c r="E336" s="215">
        <f>'Net Gen'!I336</f>
        <v>0</v>
      </c>
      <c r="F336" s="215">
        <f>'Net Gen'!K336</f>
        <v>0</v>
      </c>
      <c r="G336" s="215">
        <f>'Net Gen'!N336</f>
        <v>0</v>
      </c>
      <c r="H336" s="215">
        <f>'Net Gen'!O336</f>
        <v>295</v>
      </c>
      <c r="J336" s="78">
        <f t="shared" si="22"/>
        <v>1</v>
      </c>
      <c r="K336" s="71">
        <f t="shared" si="20"/>
        <v>0</v>
      </c>
      <c r="L336" s="69">
        <f t="shared" si="21"/>
        <v>295</v>
      </c>
      <c r="M336" s="81">
        <f t="shared" si="23"/>
        <v>0</v>
      </c>
    </row>
    <row r="337" spans="1:13" x14ac:dyDescent="0.2">
      <c r="A337" s="133" t="str">
        <f>'Net Gen'!B337</f>
        <v>89040101-Big Sandy 1</v>
      </c>
      <c r="B337" s="214">
        <f>'Net Gen'!C337</f>
        <v>44330.916666666664</v>
      </c>
      <c r="C337" s="215" t="str">
        <f>'Net Gen'!P337</f>
        <v>OFFLINE</v>
      </c>
      <c r="D337" s="215">
        <f>'Net Gen'!E337</f>
        <v>0</v>
      </c>
      <c r="E337" s="215">
        <f>'Net Gen'!I337</f>
        <v>0</v>
      </c>
      <c r="F337" s="215">
        <f>'Net Gen'!K337</f>
        <v>0</v>
      </c>
      <c r="G337" s="215">
        <f>'Net Gen'!N337</f>
        <v>0</v>
      </c>
      <c r="H337" s="215">
        <f>'Net Gen'!O337</f>
        <v>295</v>
      </c>
      <c r="J337" s="78">
        <f t="shared" si="22"/>
        <v>1</v>
      </c>
      <c r="K337" s="71">
        <f t="shared" si="20"/>
        <v>0</v>
      </c>
      <c r="L337" s="69">
        <f t="shared" si="21"/>
        <v>295</v>
      </c>
      <c r="M337" s="81">
        <f t="shared" si="23"/>
        <v>0</v>
      </c>
    </row>
    <row r="338" spans="1:13" x14ac:dyDescent="0.2">
      <c r="A338" s="133" t="str">
        <f>'Net Gen'!B338</f>
        <v>89040101-Big Sandy 1</v>
      </c>
      <c r="B338" s="214">
        <f>'Net Gen'!C338</f>
        <v>44330.958333333336</v>
      </c>
      <c r="C338" s="215" t="str">
        <f>'Net Gen'!P338</f>
        <v>OFFLINE</v>
      </c>
      <c r="D338" s="215">
        <f>'Net Gen'!E338</f>
        <v>0</v>
      </c>
      <c r="E338" s="215">
        <f>'Net Gen'!I338</f>
        <v>0</v>
      </c>
      <c r="F338" s="215">
        <f>'Net Gen'!K338</f>
        <v>0</v>
      </c>
      <c r="G338" s="215">
        <f>'Net Gen'!N338</f>
        <v>0</v>
      </c>
      <c r="H338" s="215">
        <f>'Net Gen'!O338</f>
        <v>295</v>
      </c>
      <c r="J338" s="78">
        <f t="shared" si="22"/>
        <v>1</v>
      </c>
      <c r="K338" s="71">
        <f t="shared" si="20"/>
        <v>0</v>
      </c>
      <c r="L338" s="69">
        <f t="shared" si="21"/>
        <v>295</v>
      </c>
      <c r="M338" s="81">
        <f t="shared" si="23"/>
        <v>0</v>
      </c>
    </row>
    <row r="339" spans="1:13" x14ac:dyDescent="0.2">
      <c r="A339" s="133" t="str">
        <f>'Net Gen'!B339</f>
        <v>89040101-Big Sandy 1</v>
      </c>
      <c r="B339" s="214">
        <f>'Net Gen'!C339</f>
        <v>44331</v>
      </c>
      <c r="C339" s="215" t="str">
        <f>'Net Gen'!P339</f>
        <v>OFFLINE</v>
      </c>
      <c r="D339" s="215">
        <f>'Net Gen'!E339</f>
        <v>0</v>
      </c>
      <c r="E339" s="215">
        <f>'Net Gen'!I339</f>
        <v>0</v>
      </c>
      <c r="F339" s="215">
        <f>'Net Gen'!K339</f>
        <v>0</v>
      </c>
      <c r="G339" s="215">
        <f>'Net Gen'!N339</f>
        <v>0</v>
      </c>
      <c r="H339" s="215">
        <f>'Net Gen'!O339</f>
        <v>295</v>
      </c>
      <c r="J339" s="78">
        <f t="shared" si="22"/>
        <v>1</v>
      </c>
      <c r="K339" s="71">
        <f t="shared" si="20"/>
        <v>0</v>
      </c>
      <c r="L339" s="69">
        <f t="shared" si="21"/>
        <v>295</v>
      </c>
      <c r="M339" s="81">
        <f t="shared" si="23"/>
        <v>0</v>
      </c>
    </row>
    <row r="340" spans="1:13" x14ac:dyDescent="0.2">
      <c r="A340" s="133" t="str">
        <f>'Net Gen'!B340</f>
        <v>89040101-Big Sandy 1</v>
      </c>
      <c r="B340" s="214">
        <f>'Net Gen'!C340</f>
        <v>44331.041666666664</v>
      </c>
      <c r="C340" s="215" t="str">
        <f>'Net Gen'!P340</f>
        <v>OFFLINE</v>
      </c>
      <c r="D340" s="215">
        <f>'Net Gen'!E340</f>
        <v>0</v>
      </c>
      <c r="E340" s="215">
        <f>'Net Gen'!I340</f>
        <v>0</v>
      </c>
      <c r="F340" s="215">
        <f>'Net Gen'!K340</f>
        <v>0</v>
      </c>
      <c r="G340" s="215">
        <f>'Net Gen'!N340</f>
        <v>0</v>
      </c>
      <c r="H340" s="215">
        <f>'Net Gen'!O340</f>
        <v>295</v>
      </c>
      <c r="J340" s="78">
        <f t="shared" si="22"/>
        <v>1</v>
      </c>
      <c r="K340" s="71">
        <f t="shared" si="20"/>
        <v>0</v>
      </c>
      <c r="L340" s="69">
        <f t="shared" si="21"/>
        <v>295</v>
      </c>
      <c r="M340" s="81">
        <f t="shared" si="23"/>
        <v>0</v>
      </c>
    </row>
    <row r="341" spans="1:13" x14ac:dyDescent="0.2">
      <c r="A341" s="133" t="str">
        <f>'Net Gen'!B341</f>
        <v>89040101-Big Sandy 1</v>
      </c>
      <c r="B341" s="214">
        <f>'Net Gen'!C341</f>
        <v>44331.083333333336</v>
      </c>
      <c r="C341" s="215" t="str">
        <f>'Net Gen'!P341</f>
        <v>OFFLINE</v>
      </c>
      <c r="D341" s="215">
        <f>'Net Gen'!E341</f>
        <v>0</v>
      </c>
      <c r="E341" s="215">
        <f>'Net Gen'!I341</f>
        <v>0</v>
      </c>
      <c r="F341" s="215">
        <f>'Net Gen'!K341</f>
        <v>0</v>
      </c>
      <c r="G341" s="215">
        <f>'Net Gen'!N341</f>
        <v>0</v>
      </c>
      <c r="H341" s="215">
        <f>'Net Gen'!O341</f>
        <v>295</v>
      </c>
      <c r="J341" s="78">
        <f t="shared" si="22"/>
        <v>1</v>
      </c>
      <c r="K341" s="71">
        <f t="shared" si="20"/>
        <v>0</v>
      </c>
      <c r="L341" s="69">
        <f t="shared" si="21"/>
        <v>295</v>
      </c>
      <c r="M341" s="81">
        <f t="shared" si="23"/>
        <v>0</v>
      </c>
    </row>
    <row r="342" spans="1:13" x14ac:dyDescent="0.2">
      <c r="A342" s="133" t="str">
        <f>'Net Gen'!B342</f>
        <v>89040101-Big Sandy 1</v>
      </c>
      <c r="B342" s="214">
        <f>'Net Gen'!C342</f>
        <v>44331.125</v>
      </c>
      <c r="C342" s="215" t="str">
        <f>'Net Gen'!P342</f>
        <v>OFFLINE</v>
      </c>
      <c r="D342" s="215">
        <f>'Net Gen'!E342</f>
        <v>0</v>
      </c>
      <c r="E342" s="215">
        <f>'Net Gen'!I342</f>
        <v>0</v>
      </c>
      <c r="F342" s="215">
        <f>'Net Gen'!K342</f>
        <v>0</v>
      </c>
      <c r="G342" s="215">
        <f>'Net Gen'!N342</f>
        <v>0</v>
      </c>
      <c r="H342" s="215">
        <f>'Net Gen'!O342</f>
        <v>295</v>
      </c>
      <c r="J342" s="78">
        <f t="shared" si="22"/>
        <v>1</v>
      </c>
      <c r="K342" s="71">
        <f t="shared" si="20"/>
        <v>0</v>
      </c>
      <c r="L342" s="69">
        <f t="shared" si="21"/>
        <v>295</v>
      </c>
      <c r="M342" s="81">
        <f t="shared" si="23"/>
        <v>0</v>
      </c>
    </row>
    <row r="343" spans="1:13" x14ac:dyDescent="0.2">
      <c r="A343" s="133" t="str">
        <f>'Net Gen'!B343</f>
        <v>89040101-Big Sandy 1</v>
      </c>
      <c r="B343" s="214">
        <f>'Net Gen'!C343</f>
        <v>44331.166666666664</v>
      </c>
      <c r="C343" s="215" t="str">
        <f>'Net Gen'!P343</f>
        <v>OFFLINE</v>
      </c>
      <c r="D343" s="215">
        <f>'Net Gen'!E343</f>
        <v>0</v>
      </c>
      <c r="E343" s="215">
        <f>'Net Gen'!I343</f>
        <v>0</v>
      </c>
      <c r="F343" s="215">
        <f>'Net Gen'!K343</f>
        <v>0</v>
      </c>
      <c r="G343" s="215">
        <f>'Net Gen'!N343</f>
        <v>0</v>
      </c>
      <c r="H343" s="215">
        <f>'Net Gen'!O343</f>
        <v>295</v>
      </c>
      <c r="J343" s="78">
        <f t="shared" si="22"/>
        <v>1</v>
      </c>
      <c r="K343" s="71">
        <f t="shared" si="20"/>
        <v>0</v>
      </c>
      <c r="L343" s="69">
        <f t="shared" si="21"/>
        <v>295</v>
      </c>
      <c r="M343" s="81">
        <f t="shared" si="23"/>
        <v>0</v>
      </c>
    </row>
    <row r="344" spans="1:13" x14ac:dyDescent="0.2">
      <c r="A344" s="133" t="str">
        <f>'Net Gen'!B344</f>
        <v>89040101-Big Sandy 1</v>
      </c>
      <c r="B344" s="214">
        <f>'Net Gen'!C344</f>
        <v>44331.208333333336</v>
      </c>
      <c r="C344" s="215" t="str">
        <f>'Net Gen'!P344</f>
        <v>OFFLINE</v>
      </c>
      <c r="D344" s="215">
        <f>'Net Gen'!E344</f>
        <v>0</v>
      </c>
      <c r="E344" s="215">
        <f>'Net Gen'!I344</f>
        <v>0</v>
      </c>
      <c r="F344" s="215">
        <f>'Net Gen'!K344</f>
        <v>0</v>
      </c>
      <c r="G344" s="215">
        <f>'Net Gen'!N344</f>
        <v>0</v>
      </c>
      <c r="H344" s="215">
        <f>'Net Gen'!O344</f>
        <v>295</v>
      </c>
      <c r="J344" s="78">
        <f t="shared" si="22"/>
        <v>1</v>
      </c>
      <c r="K344" s="71">
        <f t="shared" si="20"/>
        <v>0</v>
      </c>
      <c r="L344" s="69">
        <f t="shared" si="21"/>
        <v>295</v>
      </c>
      <c r="M344" s="81">
        <f t="shared" si="23"/>
        <v>0</v>
      </c>
    </row>
    <row r="345" spans="1:13" x14ac:dyDescent="0.2">
      <c r="A345" s="133" t="str">
        <f>'Net Gen'!B345</f>
        <v>89040101-Big Sandy 1</v>
      </c>
      <c r="B345" s="214">
        <f>'Net Gen'!C345</f>
        <v>44331.25</v>
      </c>
      <c r="C345" s="215" t="str">
        <f>'Net Gen'!P345</f>
        <v>OFFLINE</v>
      </c>
      <c r="D345" s="215">
        <f>'Net Gen'!E345</f>
        <v>0</v>
      </c>
      <c r="E345" s="215">
        <f>'Net Gen'!I345</f>
        <v>0</v>
      </c>
      <c r="F345" s="215">
        <f>'Net Gen'!K345</f>
        <v>0</v>
      </c>
      <c r="G345" s="215">
        <f>'Net Gen'!N345</f>
        <v>0</v>
      </c>
      <c r="H345" s="215">
        <f>'Net Gen'!O345</f>
        <v>295</v>
      </c>
      <c r="J345" s="78">
        <f t="shared" si="22"/>
        <v>1</v>
      </c>
      <c r="K345" s="71">
        <f t="shared" si="20"/>
        <v>0</v>
      </c>
      <c r="L345" s="69">
        <f t="shared" si="21"/>
        <v>295</v>
      </c>
      <c r="M345" s="81">
        <f t="shared" si="23"/>
        <v>0</v>
      </c>
    </row>
    <row r="346" spans="1:13" x14ac:dyDescent="0.2">
      <c r="A346" s="133" t="str">
        <f>'Net Gen'!B346</f>
        <v>89040101-Big Sandy 1</v>
      </c>
      <c r="B346" s="214">
        <f>'Net Gen'!C346</f>
        <v>44331.291666666664</v>
      </c>
      <c r="C346" s="215" t="str">
        <f>'Net Gen'!P346</f>
        <v>OFFLINE</v>
      </c>
      <c r="D346" s="215">
        <f>'Net Gen'!E346</f>
        <v>0</v>
      </c>
      <c r="E346" s="215">
        <f>'Net Gen'!I346</f>
        <v>0</v>
      </c>
      <c r="F346" s="215">
        <f>'Net Gen'!K346</f>
        <v>0</v>
      </c>
      <c r="G346" s="215">
        <f>'Net Gen'!N346</f>
        <v>0</v>
      </c>
      <c r="H346" s="215">
        <f>'Net Gen'!O346</f>
        <v>295</v>
      </c>
      <c r="J346" s="78">
        <f t="shared" si="22"/>
        <v>1</v>
      </c>
      <c r="K346" s="71">
        <f t="shared" si="20"/>
        <v>0</v>
      </c>
      <c r="L346" s="69">
        <f t="shared" si="21"/>
        <v>295</v>
      </c>
      <c r="M346" s="81">
        <f t="shared" si="23"/>
        <v>0</v>
      </c>
    </row>
    <row r="347" spans="1:13" x14ac:dyDescent="0.2">
      <c r="A347" s="133" t="str">
        <f>'Net Gen'!B347</f>
        <v>89040101-Big Sandy 1</v>
      </c>
      <c r="B347" s="214">
        <f>'Net Gen'!C347</f>
        <v>44331.333333333336</v>
      </c>
      <c r="C347" s="215" t="str">
        <f>'Net Gen'!P347</f>
        <v>OFFLINE</v>
      </c>
      <c r="D347" s="215">
        <f>'Net Gen'!E347</f>
        <v>0</v>
      </c>
      <c r="E347" s="215">
        <f>'Net Gen'!I347</f>
        <v>0</v>
      </c>
      <c r="F347" s="215">
        <f>'Net Gen'!K347</f>
        <v>0</v>
      </c>
      <c r="G347" s="215">
        <f>'Net Gen'!N347</f>
        <v>0</v>
      </c>
      <c r="H347" s="215">
        <f>'Net Gen'!O347</f>
        <v>295</v>
      </c>
      <c r="J347" s="78">
        <f t="shared" si="22"/>
        <v>1</v>
      </c>
      <c r="K347" s="71">
        <f t="shared" si="20"/>
        <v>0</v>
      </c>
      <c r="L347" s="69">
        <f t="shared" si="21"/>
        <v>295</v>
      </c>
      <c r="M347" s="81">
        <f t="shared" si="23"/>
        <v>0</v>
      </c>
    </row>
    <row r="348" spans="1:13" x14ac:dyDescent="0.2">
      <c r="A348" s="133" t="str">
        <f>'Net Gen'!B348</f>
        <v>89040101-Big Sandy 1</v>
      </c>
      <c r="B348" s="214">
        <f>'Net Gen'!C348</f>
        <v>44331.375</v>
      </c>
      <c r="C348" s="215" t="str">
        <f>'Net Gen'!P348</f>
        <v>OFFLINE</v>
      </c>
      <c r="D348" s="215">
        <f>'Net Gen'!E348</f>
        <v>0</v>
      </c>
      <c r="E348" s="215">
        <f>'Net Gen'!I348</f>
        <v>0</v>
      </c>
      <c r="F348" s="215">
        <f>'Net Gen'!K348</f>
        <v>0</v>
      </c>
      <c r="G348" s="215">
        <f>'Net Gen'!N348</f>
        <v>0</v>
      </c>
      <c r="H348" s="215">
        <f>'Net Gen'!O348</f>
        <v>295</v>
      </c>
      <c r="J348" s="78">
        <f t="shared" si="22"/>
        <v>1</v>
      </c>
      <c r="K348" s="71">
        <f t="shared" si="20"/>
        <v>0</v>
      </c>
      <c r="L348" s="69">
        <f t="shared" si="21"/>
        <v>295</v>
      </c>
      <c r="M348" s="81">
        <f t="shared" si="23"/>
        <v>0</v>
      </c>
    </row>
    <row r="349" spans="1:13" x14ac:dyDescent="0.2">
      <c r="A349" s="133" t="str">
        <f>'Net Gen'!B349</f>
        <v>89040101-Big Sandy 1</v>
      </c>
      <c r="B349" s="214">
        <f>'Net Gen'!C349</f>
        <v>44331.416666666664</v>
      </c>
      <c r="C349" s="215" t="str">
        <f>'Net Gen'!P349</f>
        <v>OFFLINE</v>
      </c>
      <c r="D349" s="215">
        <f>'Net Gen'!E349</f>
        <v>0</v>
      </c>
      <c r="E349" s="215">
        <f>'Net Gen'!I349</f>
        <v>0</v>
      </c>
      <c r="F349" s="215">
        <f>'Net Gen'!K349</f>
        <v>0</v>
      </c>
      <c r="G349" s="215">
        <f>'Net Gen'!N349</f>
        <v>0</v>
      </c>
      <c r="H349" s="215">
        <f>'Net Gen'!O349</f>
        <v>295</v>
      </c>
      <c r="J349" s="78">
        <f t="shared" si="22"/>
        <v>1</v>
      </c>
      <c r="K349" s="71">
        <f t="shared" si="20"/>
        <v>0</v>
      </c>
      <c r="L349" s="69">
        <f t="shared" si="21"/>
        <v>295</v>
      </c>
      <c r="M349" s="81">
        <f t="shared" si="23"/>
        <v>0</v>
      </c>
    </row>
    <row r="350" spans="1:13" x14ac:dyDescent="0.2">
      <c r="A350" s="133" t="str">
        <f>'Net Gen'!B350</f>
        <v>89040101-Big Sandy 1</v>
      </c>
      <c r="B350" s="214">
        <f>'Net Gen'!C350</f>
        <v>44331.458333333336</v>
      </c>
      <c r="C350" s="215" t="str">
        <f>'Net Gen'!P350</f>
        <v>OFFLINE</v>
      </c>
      <c r="D350" s="215">
        <f>'Net Gen'!E350</f>
        <v>0</v>
      </c>
      <c r="E350" s="215">
        <f>'Net Gen'!I350</f>
        <v>0</v>
      </c>
      <c r="F350" s="215">
        <f>'Net Gen'!K350</f>
        <v>0</v>
      </c>
      <c r="G350" s="215">
        <f>'Net Gen'!N350</f>
        <v>0</v>
      </c>
      <c r="H350" s="215">
        <f>'Net Gen'!O350</f>
        <v>295</v>
      </c>
      <c r="J350" s="78">
        <f t="shared" si="22"/>
        <v>1</v>
      </c>
      <c r="K350" s="71">
        <f t="shared" si="20"/>
        <v>0</v>
      </c>
      <c r="L350" s="69">
        <f t="shared" si="21"/>
        <v>295</v>
      </c>
      <c r="M350" s="81">
        <f t="shared" si="23"/>
        <v>0</v>
      </c>
    </row>
    <row r="351" spans="1:13" x14ac:dyDescent="0.2">
      <c r="A351" s="133" t="str">
        <f>'Net Gen'!B351</f>
        <v>89040101-Big Sandy 1</v>
      </c>
      <c r="B351" s="214">
        <f>'Net Gen'!C351</f>
        <v>44331.5</v>
      </c>
      <c r="C351" s="215" t="str">
        <f>'Net Gen'!P351</f>
        <v>OFFLINE</v>
      </c>
      <c r="D351" s="215">
        <f>'Net Gen'!E351</f>
        <v>0</v>
      </c>
      <c r="E351" s="215">
        <f>'Net Gen'!I351</f>
        <v>0</v>
      </c>
      <c r="F351" s="215">
        <f>'Net Gen'!K351</f>
        <v>0</v>
      </c>
      <c r="G351" s="215">
        <f>'Net Gen'!N351</f>
        <v>0</v>
      </c>
      <c r="H351" s="215">
        <f>'Net Gen'!O351</f>
        <v>295</v>
      </c>
      <c r="J351" s="78">
        <f t="shared" si="22"/>
        <v>1</v>
      </c>
      <c r="K351" s="71">
        <f t="shared" si="20"/>
        <v>0</v>
      </c>
      <c r="L351" s="69">
        <f t="shared" si="21"/>
        <v>295</v>
      </c>
      <c r="M351" s="81">
        <f t="shared" si="23"/>
        <v>0</v>
      </c>
    </row>
    <row r="352" spans="1:13" x14ac:dyDescent="0.2">
      <c r="A352" s="133" t="str">
        <f>'Net Gen'!B352</f>
        <v>89040101-Big Sandy 1</v>
      </c>
      <c r="B352" s="214">
        <f>'Net Gen'!C352</f>
        <v>44331.541666666664</v>
      </c>
      <c r="C352" s="215" t="str">
        <f>'Net Gen'!P352</f>
        <v>OFFLINE</v>
      </c>
      <c r="D352" s="215">
        <f>'Net Gen'!E352</f>
        <v>0</v>
      </c>
      <c r="E352" s="215">
        <f>'Net Gen'!I352</f>
        <v>0</v>
      </c>
      <c r="F352" s="215">
        <f>'Net Gen'!K352</f>
        <v>0</v>
      </c>
      <c r="G352" s="215">
        <f>'Net Gen'!N352</f>
        <v>0</v>
      </c>
      <c r="H352" s="215">
        <f>'Net Gen'!O352</f>
        <v>295</v>
      </c>
      <c r="J352" s="78">
        <f t="shared" si="22"/>
        <v>1</v>
      </c>
      <c r="K352" s="71">
        <f t="shared" si="20"/>
        <v>0</v>
      </c>
      <c r="L352" s="69">
        <f t="shared" si="21"/>
        <v>295</v>
      </c>
      <c r="M352" s="81">
        <f t="shared" si="23"/>
        <v>0</v>
      </c>
    </row>
    <row r="353" spans="1:13" x14ac:dyDescent="0.2">
      <c r="A353" s="133" t="str">
        <f>'Net Gen'!B353</f>
        <v>89040101-Big Sandy 1</v>
      </c>
      <c r="B353" s="214">
        <f>'Net Gen'!C353</f>
        <v>44331.583333333336</v>
      </c>
      <c r="C353" s="215" t="str">
        <f>'Net Gen'!P353</f>
        <v>OFFLINE</v>
      </c>
      <c r="D353" s="215">
        <f>'Net Gen'!E353</f>
        <v>0</v>
      </c>
      <c r="E353" s="215">
        <f>'Net Gen'!I353</f>
        <v>0</v>
      </c>
      <c r="F353" s="215">
        <f>'Net Gen'!K353</f>
        <v>0</v>
      </c>
      <c r="G353" s="215">
        <f>'Net Gen'!N353</f>
        <v>0</v>
      </c>
      <c r="H353" s="215">
        <f>'Net Gen'!O353</f>
        <v>295</v>
      </c>
      <c r="J353" s="78">
        <f t="shared" si="22"/>
        <v>1</v>
      </c>
      <c r="K353" s="71">
        <f t="shared" si="20"/>
        <v>0</v>
      </c>
      <c r="L353" s="69">
        <f t="shared" si="21"/>
        <v>295</v>
      </c>
      <c r="M353" s="81">
        <f t="shared" si="23"/>
        <v>0</v>
      </c>
    </row>
    <row r="354" spans="1:13" x14ac:dyDescent="0.2">
      <c r="A354" s="133" t="str">
        <f>'Net Gen'!B354</f>
        <v>89040101-Big Sandy 1</v>
      </c>
      <c r="B354" s="214">
        <f>'Net Gen'!C354</f>
        <v>44331.625</v>
      </c>
      <c r="C354" s="215" t="str">
        <f>'Net Gen'!P354</f>
        <v>OFFLINE</v>
      </c>
      <c r="D354" s="215">
        <f>'Net Gen'!E354</f>
        <v>0</v>
      </c>
      <c r="E354" s="215">
        <f>'Net Gen'!I354</f>
        <v>0</v>
      </c>
      <c r="F354" s="215">
        <f>'Net Gen'!K354</f>
        <v>0</v>
      </c>
      <c r="G354" s="215">
        <f>'Net Gen'!N354</f>
        <v>0</v>
      </c>
      <c r="H354" s="215">
        <f>'Net Gen'!O354</f>
        <v>295</v>
      </c>
      <c r="J354" s="78">
        <f t="shared" si="22"/>
        <v>1</v>
      </c>
      <c r="K354" s="71">
        <f t="shared" si="20"/>
        <v>0</v>
      </c>
      <c r="L354" s="69">
        <f t="shared" si="21"/>
        <v>295</v>
      </c>
      <c r="M354" s="81">
        <f t="shared" si="23"/>
        <v>0</v>
      </c>
    </row>
    <row r="355" spans="1:13" x14ac:dyDescent="0.2">
      <c r="A355" s="133" t="str">
        <f>'Net Gen'!B355</f>
        <v>89040101-Big Sandy 1</v>
      </c>
      <c r="B355" s="214">
        <f>'Net Gen'!C355</f>
        <v>44331.666666666664</v>
      </c>
      <c r="C355" s="215" t="str">
        <f>'Net Gen'!P355</f>
        <v>OFFLINE</v>
      </c>
      <c r="D355" s="215">
        <f>'Net Gen'!E355</f>
        <v>0</v>
      </c>
      <c r="E355" s="215">
        <f>'Net Gen'!I355</f>
        <v>0</v>
      </c>
      <c r="F355" s="215">
        <f>'Net Gen'!K355</f>
        <v>0</v>
      </c>
      <c r="G355" s="215">
        <f>'Net Gen'!N355</f>
        <v>0</v>
      </c>
      <c r="H355" s="215">
        <f>'Net Gen'!O355</f>
        <v>295</v>
      </c>
      <c r="J355" s="78">
        <f t="shared" si="22"/>
        <v>1</v>
      </c>
      <c r="K355" s="71">
        <f t="shared" si="20"/>
        <v>0</v>
      </c>
      <c r="L355" s="69">
        <f t="shared" si="21"/>
        <v>295</v>
      </c>
      <c r="M355" s="81">
        <f t="shared" si="23"/>
        <v>0</v>
      </c>
    </row>
    <row r="356" spans="1:13" x14ac:dyDescent="0.2">
      <c r="A356" s="133" t="str">
        <f>'Net Gen'!B356</f>
        <v>89040101-Big Sandy 1</v>
      </c>
      <c r="B356" s="214">
        <f>'Net Gen'!C356</f>
        <v>44331.708333333336</v>
      </c>
      <c r="C356" s="215" t="str">
        <f>'Net Gen'!P356</f>
        <v>OFFLINE</v>
      </c>
      <c r="D356" s="215">
        <f>'Net Gen'!E356</f>
        <v>0</v>
      </c>
      <c r="E356" s="215">
        <f>'Net Gen'!I356</f>
        <v>0</v>
      </c>
      <c r="F356" s="215">
        <f>'Net Gen'!K356</f>
        <v>0</v>
      </c>
      <c r="G356" s="215">
        <f>'Net Gen'!N356</f>
        <v>0</v>
      </c>
      <c r="H356" s="215">
        <f>'Net Gen'!O356</f>
        <v>295</v>
      </c>
      <c r="J356" s="78">
        <f t="shared" si="22"/>
        <v>1</v>
      </c>
      <c r="K356" s="71">
        <f t="shared" si="20"/>
        <v>0</v>
      </c>
      <c r="L356" s="69">
        <f t="shared" si="21"/>
        <v>295</v>
      </c>
      <c r="M356" s="81">
        <f t="shared" si="23"/>
        <v>0</v>
      </c>
    </row>
    <row r="357" spans="1:13" x14ac:dyDescent="0.2">
      <c r="A357" s="133" t="str">
        <f>'Net Gen'!B357</f>
        <v>89040101-Big Sandy 1</v>
      </c>
      <c r="B357" s="214">
        <f>'Net Gen'!C357</f>
        <v>44331.75</v>
      </c>
      <c r="C357" s="215" t="str">
        <f>'Net Gen'!P357</f>
        <v>OFFLINE</v>
      </c>
      <c r="D357" s="215">
        <f>'Net Gen'!E357</f>
        <v>0</v>
      </c>
      <c r="E357" s="215">
        <f>'Net Gen'!I357</f>
        <v>0</v>
      </c>
      <c r="F357" s="215">
        <f>'Net Gen'!K357</f>
        <v>0</v>
      </c>
      <c r="G357" s="215">
        <f>'Net Gen'!N357</f>
        <v>0</v>
      </c>
      <c r="H357" s="215">
        <f>'Net Gen'!O357</f>
        <v>295</v>
      </c>
      <c r="J357" s="78">
        <f t="shared" si="22"/>
        <v>1</v>
      </c>
      <c r="K357" s="71">
        <f t="shared" si="20"/>
        <v>0</v>
      </c>
      <c r="L357" s="69">
        <f t="shared" si="21"/>
        <v>295</v>
      </c>
      <c r="M357" s="81">
        <f t="shared" si="23"/>
        <v>0</v>
      </c>
    </row>
    <row r="358" spans="1:13" x14ac:dyDescent="0.2">
      <c r="A358" s="133" t="str">
        <f>'Net Gen'!B358</f>
        <v>89040101-Big Sandy 1</v>
      </c>
      <c r="B358" s="214">
        <f>'Net Gen'!C358</f>
        <v>44331.791666666664</v>
      </c>
      <c r="C358" s="215" t="str">
        <f>'Net Gen'!P358</f>
        <v>OFFLINE</v>
      </c>
      <c r="D358" s="215">
        <f>'Net Gen'!E358</f>
        <v>0</v>
      </c>
      <c r="E358" s="215">
        <f>'Net Gen'!I358</f>
        <v>0</v>
      </c>
      <c r="F358" s="215">
        <f>'Net Gen'!K358</f>
        <v>0</v>
      </c>
      <c r="G358" s="215">
        <f>'Net Gen'!N358</f>
        <v>0</v>
      </c>
      <c r="H358" s="215">
        <f>'Net Gen'!O358</f>
        <v>295</v>
      </c>
      <c r="J358" s="78">
        <f t="shared" si="22"/>
        <v>1</v>
      </c>
      <c r="K358" s="71">
        <f t="shared" si="20"/>
        <v>0</v>
      </c>
      <c r="L358" s="69">
        <f t="shared" si="21"/>
        <v>295</v>
      </c>
      <c r="M358" s="81">
        <f t="shared" si="23"/>
        <v>0</v>
      </c>
    </row>
    <row r="359" spans="1:13" x14ac:dyDescent="0.2">
      <c r="A359" s="133" t="str">
        <f>'Net Gen'!B359</f>
        <v>89040101-Big Sandy 1</v>
      </c>
      <c r="B359" s="214">
        <f>'Net Gen'!C359</f>
        <v>44331.833333333336</v>
      </c>
      <c r="C359" s="215" t="str">
        <f>'Net Gen'!P359</f>
        <v>OFFLINE</v>
      </c>
      <c r="D359" s="215">
        <f>'Net Gen'!E359</f>
        <v>0</v>
      </c>
      <c r="E359" s="215">
        <f>'Net Gen'!I359</f>
        <v>0</v>
      </c>
      <c r="F359" s="215">
        <f>'Net Gen'!K359</f>
        <v>0</v>
      </c>
      <c r="G359" s="215">
        <f>'Net Gen'!N359</f>
        <v>0</v>
      </c>
      <c r="H359" s="215">
        <f>'Net Gen'!O359</f>
        <v>295</v>
      </c>
      <c r="J359" s="78">
        <f t="shared" si="22"/>
        <v>1</v>
      </c>
      <c r="K359" s="71">
        <f t="shared" si="20"/>
        <v>0</v>
      </c>
      <c r="L359" s="69">
        <f t="shared" si="21"/>
        <v>295</v>
      </c>
      <c r="M359" s="81">
        <f t="shared" si="23"/>
        <v>0</v>
      </c>
    </row>
    <row r="360" spans="1:13" x14ac:dyDescent="0.2">
      <c r="A360" s="133" t="str">
        <f>'Net Gen'!B360</f>
        <v>89040101-Big Sandy 1</v>
      </c>
      <c r="B360" s="214">
        <f>'Net Gen'!C360</f>
        <v>44331.875</v>
      </c>
      <c r="C360" s="215" t="str">
        <f>'Net Gen'!P360</f>
        <v>OFFLINE</v>
      </c>
      <c r="D360" s="215">
        <f>'Net Gen'!E360</f>
        <v>0</v>
      </c>
      <c r="E360" s="215">
        <f>'Net Gen'!I360</f>
        <v>0</v>
      </c>
      <c r="F360" s="215">
        <f>'Net Gen'!K360</f>
        <v>0</v>
      </c>
      <c r="G360" s="215">
        <f>'Net Gen'!N360</f>
        <v>0</v>
      </c>
      <c r="H360" s="215">
        <f>'Net Gen'!O360</f>
        <v>295</v>
      </c>
      <c r="J360" s="78">
        <f t="shared" si="22"/>
        <v>1</v>
      </c>
      <c r="K360" s="71">
        <f t="shared" si="20"/>
        <v>0</v>
      </c>
      <c r="L360" s="69">
        <f t="shared" si="21"/>
        <v>295</v>
      </c>
      <c r="M360" s="81">
        <f t="shared" si="23"/>
        <v>0</v>
      </c>
    </row>
    <row r="361" spans="1:13" x14ac:dyDescent="0.2">
      <c r="A361" s="133" t="str">
        <f>'Net Gen'!B361</f>
        <v>89040101-Big Sandy 1</v>
      </c>
      <c r="B361" s="214">
        <f>'Net Gen'!C361</f>
        <v>44331.916666666664</v>
      </c>
      <c r="C361" s="215" t="str">
        <f>'Net Gen'!P361</f>
        <v>OFFLINE</v>
      </c>
      <c r="D361" s="215">
        <f>'Net Gen'!E361</f>
        <v>0</v>
      </c>
      <c r="E361" s="215">
        <f>'Net Gen'!I361</f>
        <v>0</v>
      </c>
      <c r="F361" s="215">
        <f>'Net Gen'!K361</f>
        <v>0</v>
      </c>
      <c r="G361" s="215">
        <f>'Net Gen'!N361</f>
        <v>0</v>
      </c>
      <c r="H361" s="215">
        <f>'Net Gen'!O361</f>
        <v>295</v>
      </c>
      <c r="J361" s="78">
        <f t="shared" si="22"/>
        <v>1</v>
      </c>
      <c r="K361" s="71">
        <f t="shared" si="20"/>
        <v>0</v>
      </c>
      <c r="L361" s="69">
        <f t="shared" si="21"/>
        <v>295</v>
      </c>
      <c r="M361" s="81">
        <f t="shared" si="23"/>
        <v>0</v>
      </c>
    </row>
    <row r="362" spans="1:13" x14ac:dyDescent="0.2">
      <c r="A362" s="133" t="str">
        <f>'Net Gen'!B362</f>
        <v>89040101-Big Sandy 1</v>
      </c>
      <c r="B362" s="214">
        <f>'Net Gen'!C362</f>
        <v>44331.958333333336</v>
      </c>
      <c r="C362" s="215" t="str">
        <f>'Net Gen'!P362</f>
        <v>OFFLINE</v>
      </c>
      <c r="D362" s="215">
        <f>'Net Gen'!E362</f>
        <v>0</v>
      </c>
      <c r="E362" s="215">
        <f>'Net Gen'!I362</f>
        <v>0</v>
      </c>
      <c r="F362" s="215">
        <f>'Net Gen'!K362</f>
        <v>0</v>
      </c>
      <c r="G362" s="215">
        <f>'Net Gen'!N362</f>
        <v>0</v>
      </c>
      <c r="H362" s="215">
        <f>'Net Gen'!O362</f>
        <v>295</v>
      </c>
      <c r="J362" s="78">
        <f t="shared" si="22"/>
        <v>1</v>
      </c>
      <c r="K362" s="71">
        <f t="shared" si="20"/>
        <v>0</v>
      </c>
      <c r="L362" s="69">
        <f t="shared" si="21"/>
        <v>295</v>
      </c>
      <c r="M362" s="81">
        <f t="shared" si="23"/>
        <v>0</v>
      </c>
    </row>
    <row r="363" spans="1:13" x14ac:dyDescent="0.2">
      <c r="A363" s="133" t="str">
        <f>'Net Gen'!B363</f>
        <v>89040101-Big Sandy 1</v>
      </c>
      <c r="B363" s="214">
        <f>'Net Gen'!C363</f>
        <v>44332</v>
      </c>
      <c r="C363" s="215" t="str">
        <f>'Net Gen'!P363</f>
        <v>OFFLINE</v>
      </c>
      <c r="D363" s="215">
        <f>'Net Gen'!E363</f>
        <v>0</v>
      </c>
      <c r="E363" s="215">
        <f>'Net Gen'!I363</f>
        <v>0</v>
      </c>
      <c r="F363" s="215">
        <f>'Net Gen'!K363</f>
        <v>0</v>
      </c>
      <c r="G363" s="215">
        <f>'Net Gen'!N363</f>
        <v>0</v>
      </c>
      <c r="H363" s="215">
        <f>'Net Gen'!O363</f>
        <v>295</v>
      </c>
      <c r="J363" s="78">
        <f t="shared" si="22"/>
        <v>1</v>
      </c>
      <c r="K363" s="71">
        <f t="shared" si="20"/>
        <v>0</v>
      </c>
      <c r="L363" s="69">
        <f t="shared" si="21"/>
        <v>295</v>
      </c>
      <c r="M363" s="81">
        <f t="shared" si="23"/>
        <v>0</v>
      </c>
    </row>
    <row r="364" spans="1:13" x14ac:dyDescent="0.2">
      <c r="A364" s="133" t="str">
        <f>'Net Gen'!B364</f>
        <v>89040101-Big Sandy 1</v>
      </c>
      <c r="B364" s="214">
        <f>'Net Gen'!C364</f>
        <v>44332.041666666664</v>
      </c>
      <c r="C364" s="215" t="str">
        <f>'Net Gen'!P364</f>
        <v>OFFLINE</v>
      </c>
      <c r="D364" s="215">
        <f>'Net Gen'!E364</f>
        <v>0</v>
      </c>
      <c r="E364" s="215">
        <f>'Net Gen'!I364</f>
        <v>0</v>
      </c>
      <c r="F364" s="215">
        <f>'Net Gen'!K364</f>
        <v>0</v>
      </c>
      <c r="G364" s="215">
        <f>'Net Gen'!N364</f>
        <v>0</v>
      </c>
      <c r="H364" s="215">
        <f>'Net Gen'!O364</f>
        <v>295</v>
      </c>
      <c r="J364" s="78">
        <f t="shared" si="22"/>
        <v>1</v>
      </c>
      <c r="K364" s="71">
        <f t="shared" si="20"/>
        <v>0</v>
      </c>
      <c r="L364" s="69">
        <f t="shared" si="21"/>
        <v>295</v>
      </c>
      <c r="M364" s="81">
        <f t="shared" si="23"/>
        <v>0</v>
      </c>
    </row>
    <row r="365" spans="1:13" x14ac:dyDescent="0.2">
      <c r="A365" s="133" t="str">
        <f>'Net Gen'!B365</f>
        <v>89040101-Big Sandy 1</v>
      </c>
      <c r="B365" s="214">
        <f>'Net Gen'!C365</f>
        <v>44332.083333333336</v>
      </c>
      <c r="C365" s="215" t="str">
        <f>'Net Gen'!P365</f>
        <v>OFFLINE</v>
      </c>
      <c r="D365" s="215">
        <f>'Net Gen'!E365</f>
        <v>0</v>
      </c>
      <c r="E365" s="215">
        <f>'Net Gen'!I365</f>
        <v>0</v>
      </c>
      <c r="F365" s="215">
        <f>'Net Gen'!K365</f>
        <v>0</v>
      </c>
      <c r="G365" s="215">
        <f>'Net Gen'!N365</f>
        <v>0</v>
      </c>
      <c r="H365" s="215">
        <f>'Net Gen'!O365</f>
        <v>295</v>
      </c>
      <c r="J365" s="78">
        <f t="shared" si="22"/>
        <v>1</v>
      </c>
      <c r="K365" s="71">
        <f t="shared" si="20"/>
        <v>0</v>
      </c>
      <c r="L365" s="69">
        <f t="shared" si="21"/>
        <v>295</v>
      </c>
      <c r="M365" s="81">
        <f t="shared" si="23"/>
        <v>0</v>
      </c>
    </row>
    <row r="366" spans="1:13" x14ac:dyDescent="0.2">
      <c r="A366" s="133" t="str">
        <f>'Net Gen'!B366</f>
        <v>89040101-Big Sandy 1</v>
      </c>
      <c r="B366" s="214">
        <f>'Net Gen'!C366</f>
        <v>44332.125</v>
      </c>
      <c r="C366" s="215" t="str">
        <f>'Net Gen'!P366</f>
        <v>OFFLINE</v>
      </c>
      <c r="D366" s="215">
        <f>'Net Gen'!E366</f>
        <v>0</v>
      </c>
      <c r="E366" s="215">
        <f>'Net Gen'!I366</f>
        <v>0</v>
      </c>
      <c r="F366" s="215">
        <f>'Net Gen'!K366</f>
        <v>0</v>
      </c>
      <c r="G366" s="215">
        <f>'Net Gen'!N366</f>
        <v>0</v>
      </c>
      <c r="H366" s="215">
        <f>'Net Gen'!O366</f>
        <v>295</v>
      </c>
      <c r="J366" s="78">
        <f t="shared" si="22"/>
        <v>1</v>
      </c>
      <c r="K366" s="71">
        <f t="shared" si="20"/>
        <v>0</v>
      </c>
      <c r="L366" s="69">
        <f t="shared" si="21"/>
        <v>295</v>
      </c>
      <c r="M366" s="81">
        <f t="shared" si="23"/>
        <v>0</v>
      </c>
    </row>
    <row r="367" spans="1:13" x14ac:dyDescent="0.2">
      <c r="A367" s="133" t="str">
        <f>'Net Gen'!B367</f>
        <v>89040101-Big Sandy 1</v>
      </c>
      <c r="B367" s="214">
        <f>'Net Gen'!C367</f>
        <v>44332.166666666664</v>
      </c>
      <c r="C367" s="215" t="str">
        <f>'Net Gen'!P367</f>
        <v>OFFLINE</v>
      </c>
      <c r="D367" s="215">
        <f>'Net Gen'!E367</f>
        <v>0</v>
      </c>
      <c r="E367" s="215">
        <f>'Net Gen'!I367</f>
        <v>0</v>
      </c>
      <c r="F367" s="215">
        <f>'Net Gen'!K367</f>
        <v>0</v>
      </c>
      <c r="G367" s="215">
        <f>'Net Gen'!N367</f>
        <v>0</v>
      </c>
      <c r="H367" s="215">
        <f>'Net Gen'!O367</f>
        <v>295</v>
      </c>
      <c r="J367" s="78">
        <f t="shared" si="22"/>
        <v>1</v>
      </c>
      <c r="K367" s="71">
        <f t="shared" si="20"/>
        <v>0</v>
      </c>
      <c r="L367" s="69">
        <f t="shared" si="21"/>
        <v>295</v>
      </c>
      <c r="M367" s="81">
        <f t="shared" si="23"/>
        <v>0</v>
      </c>
    </row>
    <row r="368" spans="1:13" x14ac:dyDescent="0.2">
      <c r="A368" s="133" t="str">
        <f>'Net Gen'!B368</f>
        <v>89040101-Big Sandy 1</v>
      </c>
      <c r="B368" s="214">
        <f>'Net Gen'!C368</f>
        <v>44332.208333333336</v>
      </c>
      <c r="C368" s="215" t="str">
        <f>'Net Gen'!P368</f>
        <v>OFFLINE</v>
      </c>
      <c r="D368" s="215">
        <f>'Net Gen'!E368</f>
        <v>0</v>
      </c>
      <c r="E368" s="215">
        <f>'Net Gen'!I368</f>
        <v>0</v>
      </c>
      <c r="F368" s="215">
        <f>'Net Gen'!K368</f>
        <v>0</v>
      </c>
      <c r="G368" s="215">
        <f>'Net Gen'!N368</f>
        <v>0</v>
      </c>
      <c r="H368" s="215">
        <f>'Net Gen'!O368</f>
        <v>295</v>
      </c>
      <c r="J368" s="78">
        <f t="shared" si="22"/>
        <v>1</v>
      </c>
      <c r="K368" s="71">
        <f t="shared" si="20"/>
        <v>0</v>
      </c>
      <c r="L368" s="69">
        <f t="shared" si="21"/>
        <v>295</v>
      </c>
      <c r="M368" s="81">
        <f t="shared" si="23"/>
        <v>0</v>
      </c>
    </row>
    <row r="369" spans="1:13" x14ac:dyDescent="0.2">
      <c r="A369" s="133" t="str">
        <f>'Net Gen'!B369</f>
        <v>89040101-Big Sandy 1</v>
      </c>
      <c r="B369" s="214">
        <f>'Net Gen'!C369</f>
        <v>44332.25</v>
      </c>
      <c r="C369" s="215" t="str">
        <f>'Net Gen'!P369</f>
        <v>OFFLINE</v>
      </c>
      <c r="D369" s="215">
        <f>'Net Gen'!E369</f>
        <v>0</v>
      </c>
      <c r="E369" s="215">
        <f>'Net Gen'!I369</f>
        <v>0</v>
      </c>
      <c r="F369" s="215">
        <f>'Net Gen'!K369</f>
        <v>0</v>
      </c>
      <c r="G369" s="215">
        <f>'Net Gen'!N369</f>
        <v>0</v>
      </c>
      <c r="H369" s="215">
        <f>'Net Gen'!O369</f>
        <v>295</v>
      </c>
      <c r="J369" s="78">
        <f t="shared" si="22"/>
        <v>1</v>
      </c>
      <c r="K369" s="71">
        <f t="shared" si="20"/>
        <v>0</v>
      </c>
      <c r="L369" s="69">
        <f t="shared" si="21"/>
        <v>295</v>
      </c>
      <c r="M369" s="81">
        <f t="shared" si="23"/>
        <v>0</v>
      </c>
    </row>
    <row r="370" spans="1:13" x14ac:dyDescent="0.2">
      <c r="A370" s="133" t="str">
        <f>'Net Gen'!B370</f>
        <v>89040101-Big Sandy 1</v>
      </c>
      <c r="B370" s="214">
        <f>'Net Gen'!C370</f>
        <v>44332.291666666664</v>
      </c>
      <c r="C370" s="215" t="str">
        <f>'Net Gen'!P370</f>
        <v>OFFLINE</v>
      </c>
      <c r="D370" s="215">
        <f>'Net Gen'!E370</f>
        <v>0</v>
      </c>
      <c r="E370" s="215">
        <f>'Net Gen'!I370</f>
        <v>0</v>
      </c>
      <c r="F370" s="215">
        <f>'Net Gen'!K370</f>
        <v>0</v>
      </c>
      <c r="G370" s="215">
        <f>'Net Gen'!N370</f>
        <v>0</v>
      </c>
      <c r="H370" s="215">
        <f>'Net Gen'!O370</f>
        <v>295</v>
      </c>
      <c r="J370" s="78">
        <f t="shared" si="22"/>
        <v>1</v>
      </c>
      <c r="K370" s="71">
        <f t="shared" si="20"/>
        <v>0</v>
      </c>
      <c r="L370" s="69">
        <f t="shared" si="21"/>
        <v>295</v>
      </c>
      <c r="M370" s="81">
        <f t="shared" si="23"/>
        <v>0</v>
      </c>
    </row>
    <row r="371" spans="1:13" x14ac:dyDescent="0.2">
      <c r="A371" s="133" t="str">
        <f>'Net Gen'!B371</f>
        <v>89040101-Big Sandy 1</v>
      </c>
      <c r="B371" s="214">
        <f>'Net Gen'!C371</f>
        <v>44332.333333333336</v>
      </c>
      <c r="C371" s="215" t="str">
        <f>'Net Gen'!P371</f>
        <v>OFFLINE</v>
      </c>
      <c r="D371" s="215">
        <f>'Net Gen'!E371</f>
        <v>0</v>
      </c>
      <c r="E371" s="215">
        <f>'Net Gen'!I371</f>
        <v>0</v>
      </c>
      <c r="F371" s="215">
        <f>'Net Gen'!K371</f>
        <v>0</v>
      </c>
      <c r="G371" s="215">
        <f>'Net Gen'!N371</f>
        <v>0</v>
      </c>
      <c r="H371" s="215">
        <f>'Net Gen'!O371</f>
        <v>295</v>
      </c>
      <c r="J371" s="78">
        <f t="shared" si="22"/>
        <v>1</v>
      </c>
      <c r="K371" s="71">
        <f t="shared" si="20"/>
        <v>0</v>
      </c>
      <c r="L371" s="69">
        <f t="shared" si="21"/>
        <v>295</v>
      </c>
      <c r="M371" s="81">
        <f t="shared" si="23"/>
        <v>0</v>
      </c>
    </row>
    <row r="372" spans="1:13" x14ac:dyDescent="0.2">
      <c r="A372" s="133" t="str">
        <f>'Net Gen'!B372</f>
        <v>89040101-Big Sandy 1</v>
      </c>
      <c r="B372" s="214">
        <f>'Net Gen'!C372</f>
        <v>44332.375</v>
      </c>
      <c r="C372" s="215" t="str">
        <f>'Net Gen'!P372</f>
        <v>OFFLINE</v>
      </c>
      <c r="D372" s="215">
        <f>'Net Gen'!E372</f>
        <v>0</v>
      </c>
      <c r="E372" s="215">
        <f>'Net Gen'!I372</f>
        <v>0</v>
      </c>
      <c r="F372" s="215">
        <f>'Net Gen'!K372</f>
        <v>0</v>
      </c>
      <c r="G372" s="215">
        <f>'Net Gen'!N372</f>
        <v>0</v>
      </c>
      <c r="H372" s="215">
        <f>'Net Gen'!O372</f>
        <v>295</v>
      </c>
      <c r="J372" s="78">
        <f t="shared" si="22"/>
        <v>1</v>
      </c>
      <c r="K372" s="71">
        <f t="shared" si="20"/>
        <v>0</v>
      </c>
      <c r="L372" s="69">
        <f t="shared" si="21"/>
        <v>295</v>
      </c>
      <c r="M372" s="81">
        <f t="shared" si="23"/>
        <v>0</v>
      </c>
    </row>
    <row r="373" spans="1:13" x14ac:dyDescent="0.2">
      <c r="A373" s="133" t="str">
        <f>'Net Gen'!B373</f>
        <v>89040101-Big Sandy 1</v>
      </c>
      <c r="B373" s="214">
        <f>'Net Gen'!C373</f>
        <v>44332.416666666664</v>
      </c>
      <c r="C373" s="215" t="str">
        <f>'Net Gen'!P373</f>
        <v>OFFLINE</v>
      </c>
      <c r="D373" s="215">
        <f>'Net Gen'!E373</f>
        <v>0</v>
      </c>
      <c r="E373" s="215">
        <f>'Net Gen'!I373</f>
        <v>0</v>
      </c>
      <c r="F373" s="215">
        <f>'Net Gen'!K373</f>
        <v>0</v>
      </c>
      <c r="G373" s="215">
        <f>'Net Gen'!N373</f>
        <v>0</v>
      </c>
      <c r="H373" s="215">
        <f>'Net Gen'!O373</f>
        <v>295</v>
      </c>
      <c r="J373" s="78">
        <f t="shared" si="22"/>
        <v>1</v>
      </c>
      <c r="K373" s="71">
        <f t="shared" si="20"/>
        <v>0</v>
      </c>
      <c r="L373" s="69">
        <f t="shared" si="21"/>
        <v>295</v>
      </c>
      <c r="M373" s="81">
        <f t="shared" si="23"/>
        <v>0</v>
      </c>
    </row>
    <row r="374" spans="1:13" x14ac:dyDescent="0.2">
      <c r="A374" s="133" t="str">
        <f>'Net Gen'!B374</f>
        <v>89040101-Big Sandy 1</v>
      </c>
      <c r="B374" s="214">
        <f>'Net Gen'!C374</f>
        <v>44332.458333333336</v>
      </c>
      <c r="C374" s="215" t="str">
        <f>'Net Gen'!P374</f>
        <v>OFFLINE</v>
      </c>
      <c r="D374" s="215">
        <f>'Net Gen'!E374</f>
        <v>0</v>
      </c>
      <c r="E374" s="215">
        <f>'Net Gen'!I374</f>
        <v>0</v>
      </c>
      <c r="F374" s="215">
        <f>'Net Gen'!K374</f>
        <v>0</v>
      </c>
      <c r="G374" s="215">
        <f>'Net Gen'!N374</f>
        <v>0</v>
      </c>
      <c r="H374" s="215">
        <f>'Net Gen'!O374</f>
        <v>295</v>
      </c>
      <c r="J374" s="78">
        <f t="shared" si="22"/>
        <v>1</v>
      </c>
      <c r="K374" s="71">
        <f t="shared" si="20"/>
        <v>0</v>
      </c>
      <c r="L374" s="69">
        <f t="shared" si="21"/>
        <v>295</v>
      </c>
      <c r="M374" s="81">
        <f t="shared" si="23"/>
        <v>0</v>
      </c>
    </row>
    <row r="375" spans="1:13" x14ac:dyDescent="0.2">
      <c r="A375" s="133" t="str">
        <f>'Net Gen'!B375</f>
        <v>89040101-Big Sandy 1</v>
      </c>
      <c r="B375" s="214">
        <f>'Net Gen'!C375</f>
        <v>44332.5</v>
      </c>
      <c r="C375" s="215" t="str">
        <f>'Net Gen'!P375</f>
        <v>OFFLINE</v>
      </c>
      <c r="D375" s="215">
        <f>'Net Gen'!E375</f>
        <v>0</v>
      </c>
      <c r="E375" s="215">
        <f>'Net Gen'!I375</f>
        <v>0</v>
      </c>
      <c r="F375" s="215">
        <f>'Net Gen'!K375</f>
        <v>0</v>
      </c>
      <c r="G375" s="215">
        <f>'Net Gen'!N375</f>
        <v>0</v>
      </c>
      <c r="H375" s="215">
        <f>'Net Gen'!O375</f>
        <v>295</v>
      </c>
      <c r="J375" s="78">
        <f t="shared" si="22"/>
        <v>1</v>
      </c>
      <c r="K375" s="71">
        <f t="shared" si="20"/>
        <v>0</v>
      </c>
      <c r="L375" s="69">
        <f t="shared" si="21"/>
        <v>295</v>
      </c>
      <c r="M375" s="81">
        <f t="shared" si="23"/>
        <v>0</v>
      </c>
    </row>
    <row r="376" spans="1:13" x14ac:dyDescent="0.2">
      <c r="A376" s="133" t="str">
        <f>'Net Gen'!B376</f>
        <v>89040101-Big Sandy 1</v>
      </c>
      <c r="B376" s="214">
        <f>'Net Gen'!C376</f>
        <v>44332.541666666664</v>
      </c>
      <c r="C376" s="215" t="str">
        <f>'Net Gen'!P376</f>
        <v>OFFLINE</v>
      </c>
      <c r="D376" s="215">
        <f>'Net Gen'!E376</f>
        <v>0</v>
      </c>
      <c r="E376" s="215">
        <f>'Net Gen'!I376</f>
        <v>0</v>
      </c>
      <c r="F376" s="215">
        <f>'Net Gen'!K376</f>
        <v>0</v>
      </c>
      <c r="G376" s="215">
        <f>'Net Gen'!N376</f>
        <v>0</v>
      </c>
      <c r="H376" s="215">
        <f>'Net Gen'!O376</f>
        <v>295</v>
      </c>
      <c r="J376" s="78">
        <f t="shared" si="22"/>
        <v>1</v>
      </c>
      <c r="K376" s="71">
        <f t="shared" si="20"/>
        <v>0</v>
      </c>
      <c r="L376" s="69">
        <f t="shared" si="21"/>
        <v>295</v>
      </c>
      <c r="M376" s="81">
        <f t="shared" si="23"/>
        <v>0</v>
      </c>
    </row>
    <row r="377" spans="1:13" x14ac:dyDescent="0.2">
      <c r="A377" s="133" t="str">
        <f>'Net Gen'!B377</f>
        <v>89040101-Big Sandy 1</v>
      </c>
      <c r="B377" s="214">
        <f>'Net Gen'!C377</f>
        <v>44332.583333333336</v>
      </c>
      <c r="C377" s="215" t="str">
        <f>'Net Gen'!P377</f>
        <v>OFFLINE</v>
      </c>
      <c r="D377" s="215">
        <f>'Net Gen'!E377</f>
        <v>0</v>
      </c>
      <c r="E377" s="215">
        <f>'Net Gen'!I377</f>
        <v>0</v>
      </c>
      <c r="F377" s="215">
        <f>'Net Gen'!K377</f>
        <v>0</v>
      </c>
      <c r="G377" s="215">
        <f>'Net Gen'!N377</f>
        <v>0</v>
      </c>
      <c r="H377" s="215">
        <f>'Net Gen'!O377</f>
        <v>295</v>
      </c>
      <c r="J377" s="78">
        <f t="shared" si="22"/>
        <v>1</v>
      </c>
      <c r="K377" s="71">
        <f t="shared" si="20"/>
        <v>0</v>
      </c>
      <c r="L377" s="69">
        <f t="shared" si="21"/>
        <v>295</v>
      </c>
      <c r="M377" s="81">
        <f t="shared" si="23"/>
        <v>0</v>
      </c>
    </row>
    <row r="378" spans="1:13" x14ac:dyDescent="0.2">
      <c r="A378" s="133" t="str">
        <f>'Net Gen'!B378</f>
        <v>89040101-Big Sandy 1</v>
      </c>
      <c r="B378" s="214">
        <f>'Net Gen'!C378</f>
        <v>44332.625</v>
      </c>
      <c r="C378" s="215" t="str">
        <f>'Net Gen'!P378</f>
        <v>OFFLINE</v>
      </c>
      <c r="D378" s="215">
        <f>'Net Gen'!E378</f>
        <v>0</v>
      </c>
      <c r="E378" s="215">
        <f>'Net Gen'!I378</f>
        <v>0</v>
      </c>
      <c r="F378" s="215">
        <f>'Net Gen'!K378</f>
        <v>0</v>
      </c>
      <c r="G378" s="215">
        <f>'Net Gen'!N378</f>
        <v>0</v>
      </c>
      <c r="H378" s="215">
        <f>'Net Gen'!O378</f>
        <v>295</v>
      </c>
      <c r="J378" s="78">
        <f t="shared" si="22"/>
        <v>1</v>
      </c>
      <c r="K378" s="71">
        <f t="shared" si="20"/>
        <v>0</v>
      </c>
      <c r="L378" s="69">
        <f t="shared" si="21"/>
        <v>295</v>
      </c>
      <c r="M378" s="81">
        <f t="shared" si="23"/>
        <v>0</v>
      </c>
    </row>
    <row r="379" spans="1:13" x14ac:dyDescent="0.2">
      <c r="A379" s="133" t="str">
        <f>'Net Gen'!B379</f>
        <v>89040101-Big Sandy 1</v>
      </c>
      <c r="B379" s="214">
        <f>'Net Gen'!C379</f>
        <v>44332.666666666664</v>
      </c>
      <c r="C379" s="215" t="str">
        <f>'Net Gen'!P379</f>
        <v>OFFLINE</v>
      </c>
      <c r="D379" s="215">
        <f>'Net Gen'!E379</f>
        <v>0</v>
      </c>
      <c r="E379" s="215">
        <f>'Net Gen'!I379</f>
        <v>0</v>
      </c>
      <c r="F379" s="215">
        <f>'Net Gen'!K379</f>
        <v>0</v>
      </c>
      <c r="G379" s="215">
        <f>'Net Gen'!N379</f>
        <v>0</v>
      </c>
      <c r="H379" s="215">
        <f>'Net Gen'!O379</f>
        <v>295</v>
      </c>
      <c r="J379" s="78">
        <f t="shared" si="22"/>
        <v>1</v>
      </c>
      <c r="K379" s="71">
        <f t="shared" si="20"/>
        <v>0</v>
      </c>
      <c r="L379" s="69">
        <f t="shared" si="21"/>
        <v>295</v>
      </c>
      <c r="M379" s="81">
        <f t="shared" si="23"/>
        <v>0</v>
      </c>
    </row>
    <row r="380" spans="1:13" x14ac:dyDescent="0.2">
      <c r="A380" s="133" t="str">
        <f>'Net Gen'!B380</f>
        <v>89040101-Big Sandy 1</v>
      </c>
      <c r="B380" s="214">
        <f>'Net Gen'!C380</f>
        <v>44332.708333333336</v>
      </c>
      <c r="C380" s="215" t="str">
        <f>'Net Gen'!P380</f>
        <v>OFFLINE</v>
      </c>
      <c r="D380" s="215">
        <f>'Net Gen'!E380</f>
        <v>0</v>
      </c>
      <c r="E380" s="215">
        <f>'Net Gen'!I380</f>
        <v>0</v>
      </c>
      <c r="F380" s="215">
        <f>'Net Gen'!K380</f>
        <v>0</v>
      </c>
      <c r="G380" s="215">
        <f>'Net Gen'!N380</f>
        <v>0</v>
      </c>
      <c r="H380" s="215">
        <f>'Net Gen'!O380</f>
        <v>295</v>
      </c>
      <c r="J380" s="78">
        <f t="shared" si="22"/>
        <v>1</v>
      </c>
      <c r="K380" s="71">
        <f t="shared" si="20"/>
        <v>0</v>
      </c>
      <c r="L380" s="69">
        <f t="shared" si="21"/>
        <v>295</v>
      </c>
      <c r="M380" s="81">
        <f t="shared" si="23"/>
        <v>0</v>
      </c>
    </row>
    <row r="381" spans="1:13" x14ac:dyDescent="0.2">
      <c r="A381" s="133" t="str">
        <f>'Net Gen'!B381</f>
        <v>89040101-Big Sandy 1</v>
      </c>
      <c r="B381" s="214">
        <f>'Net Gen'!C381</f>
        <v>44332.75</v>
      </c>
      <c r="C381" s="215" t="str">
        <f>'Net Gen'!P381</f>
        <v>OFFLINE</v>
      </c>
      <c r="D381" s="215">
        <f>'Net Gen'!E381</f>
        <v>0</v>
      </c>
      <c r="E381" s="215">
        <f>'Net Gen'!I381</f>
        <v>0</v>
      </c>
      <c r="F381" s="215">
        <f>'Net Gen'!K381</f>
        <v>0</v>
      </c>
      <c r="G381" s="215">
        <f>'Net Gen'!N381</f>
        <v>0</v>
      </c>
      <c r="H381" s="215">
        <f>'Net Gen'!O381</f>
        <v>295</v>
      </c>
      <c r="J381" s="78">
        <f t="shared" si="22"/>
        <v>1</v>
      </c>
      <c r="K381" s="71">
        <f t="shared" si="20"/>
        <v>0</v>
      </c>
      <c r="L381" s="69">
        <f t="shared" si="21"/>
        <v>295</v>
      </c>
      <c r="M381" s="81">
        <f t="shared" si="23"/>
        <v>0</v>
      </c>
    </row>
    <row r="382" spans="1:13" x14ac:dyDescent="0.2">
      <c r="A382" s="133" t="str">
        <f>'Net Gen'!B382</f>
        <v>89040101-Big Sandy 1</v>
      </c>
      <c r="B382" s="214">
        <f>'Net Gen'!C382</f>
        <v>44332.791666666664</v>
      </c>
      <c r="C382" s="215" t="str">
        <f>'Net Gen'!P382</f>
        <v>OFFLINE</v>
      </c>
      <c r="D382" s="215">
        <f>'Net Gen'!E382</f>
        <v>0</v>
      </c>
      <c r="E382" s="215">
        <f>'Net Gen'!I382</f>
        <v>0</v>
      </c>
      <c r="F382" s="215">
        <f>'Net Gen'!K382</f>
        <v>0</v>
      </c>
      <c r="G382" s="215">
        <f>'Net Gen'!N382</f>
        <v>0</v>
      </c>
      <c r="H382" s="215">
        <f>'Net Gen'!O382</f>
        <v>295</v>
      </c>
      <c r="J382" s="78">
        <f t="shared" si="22"/>
        <v>1</v>
      </c>
      <c r="K382" s="71">
        <f t="shared" si="20"/>
        <v>0</v>
      </c>
      <c r="L382" s="69">
        <f t="shared" si="21"/>
        <v>295</v>
      </c>
      <c r="M382" s="81">
        <f t="shared" si="23"/>
        <v>0</v>
      </c>
    </row>
    <row r="383" spans="1:13" x14ac:dyDescent="0.2">
      <c r="A383" s="133" t="str">
        <f>'Net Gen'!B383</f>
        <v>89040101-Big Sandy 1</v>
      </c>
      <c r="B383" s="214">
        <f>'Net Gen'!C383</f>
        <v>44332.833333333336</v>
      </c>
      <c r="C383" s="215" t="str">
        <f>'Net Gen'!P383</f>
        <v>OFFLINE</v>
      </c>
      <c r="D383" s="215">
        <f>'Net Gen'!E383</f>
        <v>0</v>
      </c>
      <c r="E383" s="215">
        <f>'Net Gen'!I383</f>
        <v>0</v>
      </c>
      <c r="F383" s="215">
        <f>'Net Gen'!K383</f>
        <v>0</v>
      </c>
      <c r="G383" s="215">
        <f>'Net Gen'!N383</f>
        <v>0</v>
      </c>
      <c r="H383" s="215">
        <f>'Net Gen'!O383</f>
        <v>295</v>
      </c>
      <c r="J383" s="78">
        <f t="shared" si="22"/>
        <v>1</v>
      </c>
      <c r="K383" s="71">
        <f t="shared" si="20"/>
        <v>0</v>
      </c>
      <c r="L383" s="69">
        <f t="shared" si="21"/>
        <v>295</v>
      </c>
      <c r="M383" s="81">
        <f t="shared" si="23"/>
        <v>0</v>
      </c>
    </row>
    <row r="384" spans="1:13" x14ac:dyDescent="0.2">
      <c r="A384" s="133" t="str">
        <f>'Net Gen'!B384</f>
        <v>89040101-Big Sandy 1</v>
      </c>
      <c r="B384" s="214">
        <f>'Net Gen'!C384</f>
        <v>44332.875</v>
      </c>
      <c r="C384" s="215" t="str">
        <f>'Net Gen'!P384</f>
        <v>OFFLINE</v>
      </c>
      <c r="D384" s="215">
        <f>'Net Gen'!E384</f>
        <v>0</v>
      </c>
      <c r="E384" s="215">
        <f>'Net Gen'!I384</f>
        <v>0</v>
      </c>
      <c r="F384" s="215">
        <f>'Net Gen'!K384</f>
        <v>0</v>
      </c>
      <c r="G384" s="215">
        <f>'Net Gen'!N384</f>
        <v>0</v>
      </c>
      <c r="H384" s="215">
        <f>'Net Gen'!O384</f>
        <v>295</v>
      </c>
      <c r="J384" s="78">
        <f t="shared" si="22"/>
        <v>1</v>
      </c>
      <c r="K384" s="71">
        <f t="shared" si="20"/>
        <v>0</v>
      </c>
      <c r="L384" s="69">
        <f t="shared" si="21"/>
        <v>295</v>
      </c>
      <c r="M384" s="81">
        <f t="shared" si="23"/>
        <v>0</v>
      </c>
    </row>
    <row r="385" spans="1:13" x14ac:dyDescent="0.2">
      <c r="A385" s="133" t="str">
        <f>'Net Gen'!B385</f>
        <v>89040101-Big Sandy 1</v>
      </c>
      <c r="B385" s="214">
        <f>'Net Gen'!C385</f>
        <v>44332.916666666664</v>
      </c>
      <c r="C385" s="215" t="str">
        <f>'Net Gen'!P385</f>
        <v>OFFLINE</v>
      </c>
      <c r="D385" s="215">
        <f>'Net Gen'!E385</f>
        <v>0</v>
      </c>
      <c r="E385" s="215">
        <f>'Net Gen'!I385</f>
        <v>0</v>
      </c>
      <c r="F385" s="215">
        <f>'Net Gen'!K385</f>
        <v>0</v>
      </c>
      <c r="G385" s="215">
        <f>'Net Gen'!N385</f>
        <v>0</v>
      </c>
      <c r="H385" s="215">
        <f>'Net Gen'!O385</f>
        <v>295</v>
      </c>
      <c r="J385" s="78">
        <f t="shared" si="22"/>
        <v>1</v>
      </c>
      <c r="K385" s="71">
        <f t="shared" si="20"/>
        <v>0</v>
      </c>
      <c r="L385" s="69">
        <f t="shared" si="21"/>
        <v>295</v>
      </c>
      <c r="M385" s="81">
        <f t="shared" si="23"/>
        <v>0</v>
      </c>
    </row>
    <row r="386" spans="1:13" x14ac:dyDescent="0.2">
      <c r="A386" s="133" t="str">
        <f>'Net Gen'!B386</f>
        <v>89040101-Big Sandy 1</v>
      </c>
      <c r="B386" s="214">
        <f>'Net Gen'!C386</f>
        <v>44332.958333333336</v>
      </c>
      <c r="C386" s="215" t="str">
        <f>'Net Gen'!P386</f>
        <v>OFFLINE</v>
      </c>
      <c r="D386" s="215">
        <f>'Net Gen'!E386</f>
        <v>0</v>
      </c>
      <c r="E386" s="215">
        <f>'Net Gen'!I386</f>
        <v>0</v>
      </c>
      <c r="F386" s="215">
        <f>'Net Gen'!K386</f>
        <v>0</v>
      </c>
      <c r="G386" s="215">
        <f>'Net Gen'!N386</f>
        <v>0</v>
      </c>
      <c r="H386" s="215">
        <f>'Net Gen'!O386</f>
        <v>295</v>
      </c>
      <c r="J386" s="78">
        <f t="shared" si="22"/>
        <v>1</v>
      </c>
      <c r="K386" s="71">
        <f t="shared" si="20"/>
        <v>0</v>
      </c>
      <c r="L386" s="69">
        <f t="shared" si="21"/>
        <v>295</v>
      </c>
      <c r="M386" s="81">
        <f t="shared" si="23"/>
        <v>0</v>
      </c>
    </row>
    <row r="387" spans="1:13" x14ac:dyDescent="0.2">
      <c r="A387" s="133" t="str">
        <f>'Net Gen'!B387</f>
        <v>89040101-Big Sandy 1</v>
      </c>
      <c r="B387" s="214">
        <f>'Net Gen'!C387</f>
        <v>44333</v>
      </c>
      <c r="C387" s="215" t="str">
        <f>'Net Gen'!P387</f>
        <v>OFFLINE</v>
      </c>
      <c r="D387" s="215">
        <f>'Net Gen'!E387</f>
        <v>0</v>
      </c>
      <c r="E387" s="215">
        <f>'Net Gen'!I387</f>
        <v>0</v>
      </c>
      <c r="F387" s="215">
        <f>'Net Gen'!K387</f>
        <v>0</v>
      </c>
      <c r="G387" s="215">
        <f>'Net Gen'!N387</f>
        <v>0</v>
      </c>
      <c r="H387" s="215">
        <f>'Net Gen'!O387</f>
        <v>295</v>
      </c>
      <c r="J387" s="78">
        <f t="shared" si="22"/>
        <v>1</v>
      </c>
      <c r="K387" s="71">
        <f t="shared" si="20"/>
        <v>0</v>
      </c>
      <c r="L387" s="69">
        <f t="shared" si="21"/>
        <v>295</v>
      </c>
      <c r="M387" s="81">
        <f t="shared" si="23"/>
        <v>0</v>
      </c>
    </row>
    <row r="388" spans="1:13" x14ac:dyDescent="0.2">
      <c r="A388" s="133" t="str">
        <f>'Net Gen'!B388</f>
        <v>89040101-Big Sandy 1</v>
      </c>
      <c r="B388" s="214">
        <f>'Net Gen'!C388</f>
        <v>44333.041666666664</v>
      </c>
      <c r="C388" s="215" t="str">
        <f>'Net Gen'!P388</f>
        <v>OFFLINE</v>
      </c>
      <c r="D388" s="215">
        <f>'Net Gen'!E388</f>
        <v>0</v>
      </c>
      <c r="E388" s="215">
        <f>'Net Gen'!I388</f>
        <v>0</v>
      </c>
      <c r="F388" s="215">
        <f>'Net Gen'!K388</f>
        <v>0</v>
      </c>
      <c r="G388" s="215">
        <f>'Net Gen'!N388</f>
        <v>0</v>
      </c>
      <c r="H388" s="215">
        <f>'Net Gen'!O388</f>
        <v>295</v>
      </c>
      <c r="J388" s="78">
        <f t="shared" si="22"/>
        <v>1</v>
      </c>
      <c r="K388" s="71">
        <f t="shared" ref="K388:K451" si="24">F388*J388</f>
        <v>0</v>
      </c>
      <c r="L388" s="69">
        <f t="shared" ref="L388:L451" si="25">H388*J388</f>
        <v>295</v>
      </c>
      <c r="M388" s="81">
        <f t="shared" si="23"/>
        <v>0</v>
      </c>
    </row>
    <row r="389" spans="1:13" x14ac:dyDescent="0.2">
      <c r="A389" s="133" t="str">
        <f>'Net Gen'!B389</f>
        <v>89040101-Big Sandy 1</v>
      </c>
      <c r="B389" s="214">
        <f>'Net Gen'!C389</f>
        <v>44333.083333333336</v>
      </c>
      <c r="C389" s="215" t="str">
        <f>'Net Gen'!P389</f>
        <v>OFFLINE</v>
      </c>
      <c r="D389" s="215">
        <f>'Net Gen'!E389</f>
        <v>0</v>
      </c>
      <c r="E389" s="215">
        <f>'Net Gen'!I389</f>
        <v>0</v>
      </c>
      <c r="F389" s="215">
        <f>'Net Gen'!K389</f>
        <v>0</v>
      </c>
      <c r="G389" s="215">
        <f>'Net Gen'!N389</f>
        <v>0</v>
      </c>
      <c r="H389" s="215">
        <f>'Net Gen'!O389</f>
        <v>295</v>
      </c>
      <c r="J389" s="78">
        <f t="shared" ref="J389:J452" si="26">VLOOKUP(A389,$P$4:$Q$8,2,FALSE)</f>
        <v>1</v>
      </c>
      <c r="K389" s="71">
        <f t="shared" si="24"/>
        <v>0</v>
      </c>
      <c r="L389" s="69">
        <f t="shared" si="25"/>
        <v>295</v>
      </c>
      <c r="M389" s="81">
        <f t="shared" ref="M389:M452" si="27">E389*J389</f>
        <v>0</v>
      </c>
    </row>
    <row r="390" spans="1:13" x14ac:dyDescent="0.2">
      <c r="A390" s="133" t="str">
        <f>'Net Gen'!B390</f>
        <v>89040101-Big Sandy 1</v>
      </c>
      <c r="B390" s="214">
        <f>'Net Gen'!C390</f>
        <v>44333.125</v>
      </c>
      <c r="C390" s="215" t="str">
        <f>'Net Gen'!P390</f>
        <v>OFFLINE</v>
      </c>
      <c r="D390" s="215">
        <f>'Net Gen'!E390</f>
        <v>0</v>
      </c>
      <c r="E390" s="215">
        <f>'Net Gen'!I390</f>
        <v>0</v>
      </c>
      <c r="F390" s="215">
        <f>'Net Gen'!K390</f>
        <v>0</v>
      </c>
      <c r="G390" s="215">
        <f>'Net Gen'!N390</f>
        <v>0</v>
      </c>
      <c r="H390" s="215">
        <f>'Net Gen'!O390</f>
        <v>295</v>
      </c>
      <c r="J390" s="78">
        <f t="shared" si="26"/>
        <v>1</v>
      </c>
      <c r="K390" s="71">
        <f t="shared" si="24"/>
        <v>0</v>
      </c>
      <c r="L390" s="69">
        <f t="shared" si="25"/>
        <v>295</v>
      </c>
      <c r="M390" s="81">
        <f t="shared" si="27"/>
        <v>0</v>
      </c>
    </row>
    <row r="391" spans="1:13" x14ac:dyDescent="0.2">
      <c r="A391" s="133" t="str">
        <f>'Net Gen'!B391</f>
        <v>89040101-Big Sandy 1</v>
      </c>
      <c r="B391" s="214">
        <f>'Net Gen'!C391</f>
        <v>44333.166666666664</v>
      </c>
      <c r="C391" s="215" t="str">
        <f>'Net Gen'!P391</f>
        <v>OFFLINE</v>
      </c>
      <c r="D391" s="215">
        <f>'Net Gen'!E391</f>
        <v>0</v>
      </c>
      <c r="E391" s="215">
        <f>'Net Gen'!I391</f>
        <v>0</v>
      </c>
      <c r="F391" s="215">
        <f>'Net Gen'!K391</f>
        <v>0</v>
      </c>
      <c r="G391" s="215">
        <f>'Net Gen'!N391</f>
        <v>0</v>
      </c>
      <c r="H391" s="215">
        <f>'Net Gen'!O391</f>
        <v>295</v>
      </c>
      <c r="J391" s="78">
        <f t="shared" si="26"/>
        <v>1</v>
      </c>
      <c r="K391" s="71">
        <f t="shared" si="24"/>
        <v>0</v>
      </c>
      <c r="L391" s="69">
        <f t="shared" si="25"/>
        <v>295</v>
      </c>
      <c r="M391" s="81">
        <f t="shared" si="27"/>
        <v>0</v>
      </c>
    </row>
    <row r="392" spans="1:13" x14ac:dyDescent="0.2">
      <c r="A392" s="133" t="str">
        <f>'Net Gen'!B392</f>
        <v>89040101-Big Sandy 1</v>
      </c>
      <c r="B392" s="214">
        <f>'Net Gen'!C392</f>
        <v>44333.208333333336</v>
      </c>
      <c r="C392" s="215" t="str">
        <f>'Net Gen'!P392</f>
        <v>OFFLINE</v>
      </c>
      <c r="D392" s="215">
        <f>'Net Gen'!E392</f>
        <v>0</v>
      </c>
      <c r="E392" s="215">
        <f>'Net Gen'!I392</f>
        <v>0</v>
      </c>
      <c r="F392" s="215">
        <f>'Net Gen'!K392</f>
        <v>0</v>
      </c>
      <c r="G392" s="215">
        <f>'Net Gen'!N392</f>
        <v>0</v>
      </c>
      <c r="H392" s="215">
        <f>'Net Gen'!O392</f>
        <v>295</v>
      </c>
      <c r="J392" s="78">
        <f t="shared" si="26"/>
        <v>1</v>
      </c>
      <c r="K392" s="71">
        <f t="shared" si="24"/>
        <v>0</v>
      </c>
      <c r="L392" s="69">
        <f t="shared" si="25"/>
        <v>295</v>
      </c>
      <c r="M392" s="81">
        <f t="shared" si="27"/>
        <v>0</v>
      </c>
    </row>
    <row r="393" spans="1:13" x14ac:dyDescent="0.2">
      <c r="A393" s="133" t="str">
        <f>'Net Gen'!B393</f>
        <v>89040101-Big Sandy 1</v>
      </c>
      <c r="B393" s="214">
        <f>'Net Gen'!C393</f>
        <v>44333.25</v>
      </c>
      <c r="C393" s="215" t="str">
        <f>'Net Gen'!P393</f>
        <v>OFFLINE</v>
      </c>
      <c r="D393" s="215">
        <f>'Net Gen'!E393</f>
        <v>0</v>
      </c>
      <c r="E393" s="215">
        <f>'Net Gen'!I393</f>
        <v>0</v>
      </c>
      <c r="F393" s="215">
        <f>'Net Gen'!K393</f>
        <v>0</v>
      </c>
      <c r="G393" s="215">
        <f>'Net Gen'!N393</f>
        <v>0</v>
      </c>
      <c r="H393" s="215">
        <f>'Net Gen'!O393</f>
        <v>295</v>
      </c>
      <c r="J393" s="78">
        <f t="shared" si="26"/>
        <v>1</v>
      </c>
      <c r="K393" s="71">
        <f t="shared" si="24"/>
        <v>0</v>
      </c>
      <c r="L393" s="69">
        <f t="shared" si="25"/>
        <v>295</v>
      </c>
      <c r="M393" s="81">
        <f t="shared" si="27"/>
        <v>0</v>
      </c>
    </row>
    <row r="394" spans="1:13" x14ac:dyDescent="0.2">
      <c r="A394" s="133" t="str">
        <f>'Net Gen'!B394</f>
        <v>89040101-Big Sandy 1</v>
      </c>
      <c r="B394" s="214">
        <f>'Net Gen'!C394</f>
        <v>44333.291666666664</v>
      </c>
      <c r="C394" s="215" t="str">
        <f>'Net Gen'!P394</f>
        <v>OFFLINE</v>
      </c>
      <c r="D394" s="215">
        <f>'Net Gen'!E394</f>
        <v>0</v>
      </c>
      <c r="E394" s="215">
        <f>'Net Gen'!I394</f>
        <v>0</v>
      </c>
      <c r="F394" s="215">
        <f>'Net Gen'!K394</f>
        <v>0</v>
      </c>
      <c r="G394" s="215">
        <f>'Net Gen'!N394</f>
        <v>0</v>
      </c>
      <c r="H394" s="215">
        <f>'Net Gen'!O394</f>
        <v>295</v>
      </c>
      <c r="J394" s="78">
        <f t="shared" si="26"/>
        <v>1</v>
      </c>
      <c r="K394" s="71">
        <f t="shared" si="24"/>
        <v>0</v>
      </c>
      <c r="L394" s="69">
        <f t="shared" si="25"/>
        <v>295</v>
      </c>
      <c r="M394" s="81">
        <f t="shared" si="27"/>
        <v>0</v>
      </c>
    </row>
    <row r="395" spans="1:13" x14ac:dyDescent="0.2">
      <c r="A395" s="133" t="str">
        <f>'Net Gen'!B395</f>
        <v>89040101-Big Sandy 1</v>
      </c>
      <c r="B395" s="214">
        <f>'Net Gen'!C395</f>
        <v>44333.333333333336</v>
      </c>
      <c r="C395" s="215" t="str">
        <f>'Net Gen'!P395</f>
        <v>OFFLINE</v>
      </c>
      <c r="D395" s="215">
        <f>'Net Gen'!E395</f>
        <v>0</v>
      </c>
      <c r="E395" s="215">
        <f>'Net Gen'!I395</f>
        <v>0</v>
      </c>
      <c r="F395" s="215">
        <f>'Net Gen'!K395</f>
        <v>0</v>
      </c>
      <c r="G395" s="215">
        <f>'Net Gen'!N395</f>
        <v>0</v>
      </c>
      <c r="H395" s="215">
        <f>'Net Gen'!O395</f>
        <v>295</v>
      </c>
      <c r="J395" s="78">
        <f t="shared" si="26"/>
        <v>1</v>
      </c>
      <c r="K395" s="71">
        <f t="shared" si="24"/>
        <v>0</v>
      </c>
      <c r="L395" s="69">
        <f t="shared" si="25"/>
        <v>295</v>
      </c>
      <c r="M395" s="81">
        <f t="shared" si="27"/>
        <v>0</v>
      </c>
    </row>
    <row r="396" spans="1:13" x14ac:dyDescent="0.2">
      <c r="A396" s="133" t="str">
        <f>'Net Gen'!B396</f>
        <v>89040101-Big Sandy 1</v>
      </c>
      <c r="B396" s="214">
        <f>'Net Gen'!C396</f>
        <v>44333.375</v>
      </c>
      <c r="C396" s="215" t="str">
        <f>'Net Gen'!P396</f>
        <v>OFFLINE</v>
      </c>
      <c r="D396" s="215">
        <f>'Net Gen'!E396</f>
        <v>0</v>
      </c>
      <c r="E396" s="215">
        <f>'Net Gen'!I396</f>
        <v>0</v>
      </c>
      <c r="F396" s="215">
        <f>'Net Gen'!K396</f>
        <v>0</v>
      </c>
      <c r="G396" s="215">
        <f>'Net Gen'!N396</f>
        <v>0</v>
      </c>
      <c r="H396" s="215">
        <f>'Net Gen'!O396</f>
        <v>295</v>
      </c>
      <c r="J396" s="78">
        <f t="shared" si="26"/>
        <v>1</v>
      </c>
      <c r="K396" s="71">
        <f t="shared" si="24"/>
        <v>0</v>
      </c>
      <c r="L396" s="69">
        <f t="shared" si="25"/>
        <v>295</v>
      </c>
      <c r="M396" s="81">
        <f t="shared" si="27"/>
        <v>0</v>
      </c>
    </row>
    <row r="397" spans="1:13" x14ac:dyDescent="0.2">
      <c r="A397" s="133" t="str">
        <f>'Net Gen'!B397</f>
        <v>89040101-Big Sandy 1</v>
      </c>
      <c r="B397" s="214">
        <f>'Net Gen'!C397</f>
        <v>44333.416666666664</v>
      </c>
      <c r="C397" s="215" t="str">
        <f>'Net Gen'!P397</f>
        <v>OFFLINE</v>
      </c>
      <c r="D397" s="215">
        <f>'Net Gen'!E397</f>
        <v>0</v>
      </c>
      <c r="E397" s="215">
        <f>'Net Gen'!I397</f>
        <v>0</v>
      </c>
      <c r="F397" s="215">
        <f>'Net Gen'!K397</f>
        <v>0</v>
      </c>
      <c r="G397" s="215">
        <f>'Net Gen'!N397</f>
        <v>0</v>
      </c>
      <c r="H397" s="215">
        <f>'Net Gen'!O397</f>
        <v>295</v>
      </c>
      <c r="J397" s="78">
        <f t="shared" si="26"/>
        <v>1</v>
      </c>
      <c r="K397" s="71">
        <f t="shared" si="24"/>
        <v>0</v>
      </c>
      <c r="L397" s="69">
        <f t="shared" si="25"/>
        <v>295</v>
      </c>
      <c r="M397" s="81">
        <f t="shared" si="27"/>
        <v>0</v>
      </c>
    </row>
    <row r="398" spans="1:13" x14ac:dyDescent="0.2">
      <c r="A398" s="133" t="str">
        <f>'Net Gen'!B398</f>
        <v>89040101-Big Sandy 1</v>
      </c>
      <c r="B398" s="214">
        <f>'Net Gen'!C398</f>
        <v>44333.458333333336</v>
      </c>
      <c r="C398" s="215" t="str">
        <f>'Net Gen'!P398</f>
        <v>OFFLINE</v>
      </c>
      <c r="D398" s="215">
        <f>'Net Gen'!E398</f>
        <v>0</v>
      </c>
      <c r="E398" s="215">
        <f>'Net Gen'!I398</f>
        <v>0</v>
      </c>
      <c r="F398" s="215">
        <f>'Net Gen'!K398</f>
        <v>0</v>
      </c>
      <c r="G398" s="215">
        <f>'Net Gen'!N398</f>
        <v>0</v>
      </c>
      <c r="H398" s="215">
        <f>'Net Gen'!O398</f>
        <v>295</v>
      </c>
      <c r="J398" s="78">
        <f t="shared" si="26"/>
        <v>1</v>
      </c>
      <c r="K398" s="71">
        <f t="shared" si="24"/>
        <v>0</v>
      </c>
      <c r="L398" s="69">
        <f t="shared" si="25"/>
        <v>295</v>
      </c>
      <c r="M398" s="81">
        <f t="shared" si="27"/>
        <v>0</v>
      </c>
    </row>
    <row r="399" spans="1:13" x14ac:dyDescent="0.2">
      <c r="A399" s="133" t="str">
        <f>'Net Gen'!B399</f>
        <v>89040101-Big Sandy 1</v>
      </c>
      <c r="B399" s="214">
        <f>'Net Gen'!C399</f>
        <v>44333.5</v>
      </c>
      <c r="C399" s="215" t="str">
        <f>'Net Gen'!P399</f>
        <v>OFFLINE</v>
      </c>
      <c r="D399" s="215">
        <f>'Net Gen'!E399</f>
        <v>0</v>
      </c>
      <c r="E399" s="215">
        <f>'Net Gen'!I399</f>
        <v>0</v>
      </c>
      <c r="F399" s="215">
        <f>'Net Gen'!K399</f>
        <v>0</v>
      </c>
      <c r="G399" s="215">
        <f>'Net Gen'!N399</f>
        <v>0</v>
      </c>
      <c r="H399" s="215">
        <f>'Net Gen'!O399</f>
        <v>295</v>
      </c>
      <c r="J399" s="78">
        <f t="shared" si="26"/>
        <v>1</v>
      </c>
      <c r="K399" s="71">
        <f t="shared" si="24"/>
        <v>0</v>
      </c>
      <c r="L399" s="69">
        <f t="shared" si="25"/>
        <v>295</v>
      </c>
      <c r="M399" s="81">
        <f t="shared" si="27"/>
        <v>0</v>
      </c>
    </row>
    <row r="400" spans="1:13" x14ac:dyDescent="0.2">
      <c r="A400" s="133" t="str">
        <f>'Net Gen'!B400</f>
        <v>89040101-Big Sandy 1</v>
      </c>
      <c r="B400" s="214">
        <f>'Net Gen'!C400</f>
        <v>44333.541666666664</v>
      </c>
      <c r="C400" s="215" t="str">
        <f>'Net Gen'!P400</f>
        <v>OFFLINE</v>
      </c>
      <c r="D400" s="215">
        <f>'Net Gen'!E400</f>
        <v>0</v>
      </c>
      <c r="E400" s="215">
        <f>'Net Gen'!I400</f>
        <v>0</v>
      </c>
      <c r="F400" s="215">
        <f>'Net Gen'!K400</f>
        <v>0</v>
      </c>
      <c r="G400" s="215">
        <f>'Net Gen'!N400</f>
        <v>0</v>
      </c>
      <c r="H400" s="215">
        <f>'Net Gen'!O400</f>
        <v>295</v>
      </c>
      <c r="J400" s="78">
        <f t="shared" si="26"/>
        <v>1</v>
      </c>
      <c r="K400" s="71">
        <f t="shared" si="24"/>
        <v>0</v>
      </c>
      <c r="L400" s="69">
        <f t="shared" si="25"/>
        <v>295</v>
      </c>
      <c r="M400" s="81">
        <f t="shared" si="27"/>
        <v>0</v>
      </c>
    </row>
    <row r="401" spans="1:13" x14ac:dyDescent="0.2">
      <c r="A401" s="133" t="str">
        <f>'Net Gen'!B401</f>
        <v>89040101-Big Sandy 1</v>
      </c>
      <c r="B401" s="214">
        <f>'Net Gen'!C401</f>
        <v>44333.583333333336</v>
      </c>
      <c r="C401" s="215" t="str">
        <f>'Net Gen'!P401</f>
        <v>OFFLINE</v>
      </c>
      <c r="D401" s="215">
        <f>'Net Gen'!E401</f>
        <v>0</v>
      </c>
      <c r="E401" s="215">
        <f>'Net Gen'!I401</f>
        <v>0</v>
      </c>
      <c r="F401" s="215">
        <f>'Net Gen'!K401</f>
        <v>0</v>
      </c>
      <c r="G401" s="215">
        <f>'Net Gen'!N401</f>
        <v>0</v>
      </c>
      <c r="H401" s="215">
        <f>'Net Gen'!O401</f>
        <v>295</v>
      </c>
      <c r="J401" s="78">
        <f t="shared" si="26"/>
        <v>1</v>
      </c>
      <c r="K401" s="71">
        <f t="shared" si="24"/>
        <v>0</v>
      </c>
      <c r="L401" s="69">
        <f t="shared" si="25"/>
        <v>295</v>
      </c>
      <c r="M401" s="81">
        <f t="shared" si="27"/>
        <v>0</v>
      </c>
    </row>
    <row r="402" spans="1:13" x14ac:dyDescent="0.2">
      <c r="A402" s="133" t="str">
        <f>'Net Gen'!B402</f>
        <v>89040101-Big Sandy 1</v>
      </c>
      <c r="B402" s="214">
        <f>'Net Gen'!C402</f>
        <v>44333.625</v>
      </c>
      <c r="C402" s="215" t="str">
        <f>'Net Gen'!P402</f>
        <v>OFFLINE</v>
      </c>
      <c r="D402" s="215">
        <f>'Net Gen'!E402</f>
        <v>0</v>
      </c>
      <c r="E402" s="215">
        <f>'Net Gen'!I402</f>
        <v>0</v>
      </c>
      <c r="F402" s="215">
        <f>'Net Gen'!K402</f>
        <v>0</v>
      </c>
      <c r="G402" s="215">
        <f>'Net Gen'!N402</f>
        <v>0</v>
      </c>
      <c r="H402" s="215">
        <f>'Net Gen'!O402</f>
        <v>295</v>
      </c>
      <c r="J402" s="78">
        <f t="shared" si="26"/>
        <v>1</v>
      </c>
      <c r="K402" s="71">
        <f t="shared" si="24"/>
        <v>0</v>
      </c>
      <c r="L402" s="69">
        <f t="shared" si="25"/>
        <v>295</v>
      </c>
      <c r="M402" s="81">
        <f t="shared" si="27"/>
        <v>0</v>
      </c>
    </row>
    <row r="403" spans="1:13" x14ac:dyDescent="0.2">
      <c r="A403" s="133" t="str">
        <f>'Net Gen'!B403</f>
        <v>89040101-Big Sandy 1</v>
      </c>
      <c r="B403" s="214">
        <f>'Net Gen'!C403</f>
        <v>44333.666666666664</v>
      </c>
      <c r="C403" s="215" t="str">
        <f>'Net Gen'!P403</f>
        <v>OFFLINE</v>
      </c>
      <c r="D403" s="215">
        <f>'Net Gen'!E403</f>
        <v>0</v>
      </c>
      <c r="E403" s="215">
        <f>'Net Gen'!I403</f>
        <v>0</v>
      </c>
      <c r="F403" s="215">
        <f>'Net Gen'!K403</f>
        <v>0</v>
      </c>
      <c r="G403" s="215">
        <f>'Net Gen'!N403</f>
        <v>0</v>
      </c>
      <c r="H403" s="215">
        <f>'Net Gen'!O403</f>
        <v>295</v>
      </c>
      <c r="J403" s="78">
        <f t="shared" si="26"/>
        <v>1</v>
      </c>
      <c r="K403" s="71">
        <f t="shared" si="24"/>
        <v>0</v>
      </c>
      <c r="L403" s="69">
        <f t="shared" si="25"/>
        <v>295</v>
      </c>
      <c r="M403" s="81">
        <f t="shared" si="27"/>
        <v>0</v>
      </c>
    </row>
    <row r="404" spans="1:13" x14ac:dyDescent="0.2">
      <c r="A404" s="133" t="str">
        <f>'Net Gen'!B404</f>
        <v>89040101-Big Sandy 1</v>
      </c>
      <c r="B404" s="214">
        <f>'Net Gen'!C404</f>
        <v>44333.708333333336</v>
      </c>
      <c r="C404" s="215" t="str">
        <f>'Net Gen'!P404</f>
        <v>OFFLINE</v>
      </c>
      <c r="D404" s="215">
        <f>'Net Gen'!E404</f>
        <v>0</v>
      </c>
      <c r="E404" s="215">
        <f>'Net Gen'!I404</f>
        <v>0</v>
      </c>
      <c r="F404" s="215">
        <f>'Net Gen'!K404</f>
        <v>0</v>
      </c>
      <c r="G404" s="215">
        <f>'Net Gen'!N404</f>
        <v>0</v>
      </c>
      <c r="H404" s="215">
        <f>'Net Gen'!O404</f>
        <v>295</v>
      </c>
      <c r="J404" s="78">
        <f t="shared" si="26"/>
        <v>1</v>
      </c>
      <c r="K404" s="71">
        <f t="shared" si="24"/>
        <v>0</v>
      </c>
      <c r="L404" s="69">
        <f t="shared" si="25"/>
        <v>295</v>
      </c>
      <c r="M404" s="81">
        <f t="shared" si="27"/>
        <v>0</v>
      </c>
    </row>
    <row r="405" spans="1:13" x14ac:dyDescent="0.2">
      <c r="A405" s="133" t="str">
        <f>'Net Gen'!B405</f>
        <v>89040101-Big Sandy 1</v>
      </c>
      <c r="B405" s="214">
        <f>'Net Gen'!C405</f>
        <v>44333.75</v>
      </c>
      <c r="C405" s="215" t="str">
        <f>'Net Gen'!P405</f>
        <v>OFFLINE</v>
      </c>
      <c r="D405" s="215">
        <f>'Net Gen'!E405</f>
        <v>0</v>
      </c>
      <c r="E405" s="215">
        <f>'Net Gen'!I405</f>
        <v>0</v>
      </c>
      <c r="F405" s="215">
        <f>'Net Gen'!K405</f>
        <v>0</v>
      </c>
      <c r="G405" s="215">
        <f>'Net Gen'!N405</f>
        <v>0</v>
      </c>
      <c r="H405" s="215">
        <f>'Net Gen'!O405</f>
        <v>295</v>
      </c>
      <c r="J405" s="78">
        <f t="shared" si="26"/>
        <v>1</v>
      </c>
      <c r="K405" s="71">
        <f t="shared" si="24"/>
        <v>0</v>
      </c>
      <c r="L405" s="69">
        <f t="shared" si="25"/>
        <v>295</v>
      </c>
      <c r="M405" s="81">
        <f t="shared" si="27"/>
        <v>0</v>
      </c>
    </row>
    <row r="406" spans="1:13" x14ac:dyDescent="0.2">
      <c r="A406" s="133" t="str">
        <f>'Net Gen'!B406</f>
        <v>89040101-Big Sandy 1</v>
      </c>
      <c r="B406" s="214">
        <f>'Net Gen'!C406</f>
        <v>44333.791666666664</v>
      </c>
      <c r="C406" s="215" t="str">
        <f>'Net Gen'!P406</f>
        <v>OFFLINE</v>
      </c>
      <c r="D406" s="215">
        <f>'Net Gen'!E406</f>
        <v>0</v>
      </c>
      <c r="E406" s="215">
        <f>'Net Gen'!I406</f>
        <v>0</v>
      </c>
      <c r="F406" s="215">
        <f>'Net Gen'!K406</f>
        <v>0</v>
      </c>
      <c r="G406" s="215">
        <f>'Net Gen'!N406</f>
        <v>0</v>
      </c>
      <c r="H406" s="215">
        <f>'Net Gen'!O406</f>
        <v>295</v>
      </c>
      <c r="J406" s="78">
        <f t="shared" si="26"/>
        <v>1</v>
      </c>
      <c r="K406" s="71">
        <f t="shared" si="24"/>
        <v>0</v>
      </c>
      <c r="L406" s="69">
        <f t="shared" si="25"/>
        <v>295</v>
      </c>
      <c r="M406" s="81">
        <f t="shared" si="27"/>
        <v>0</v>
      </c>
    </row>
    <row r="407" spans="1:13" x14ac:dyDescent="0.2">
      <c r="A407" s="133" t="str">
        <f>'Net Gen'!B407</f>
        <v>89040101-Big Sandy 1</v>
      </c>
      <c r="B407" s="214">
        <f>'Net Gen'!C407</f>
        <v>44333.833333333336</v>
      </c>
      <c r="C407" s="215" t="str">
        <f>'Net Gen'!P407</f>
        <v>OFFLINE</v>
      </c>
      <c r="D407" s="215">
        <f>'Net Gen'!E407</f>
        <v>0</v>
      </c>
      <c r="E407" s="215">
        <f>'Net Gen'!I407</f>
        <v>0</v>
      </c>
      <c r="F407" s="215">
        <f>'Net Gen'!K407</f>
        <v>0</v>
      </c>
      <c r="G407" s="215">
        <f>'Net Gen'!N407</f>
        <v>0</v>
      </c>
      <c r="H407" s="215">
        <f>'Net Gen'!O407</f>
        <v>295</v>
      </c>
      <c r="J407" s="78">
        <f t="shared" si="26"/>
        <v>1</v>
      </c>
      <c r="K407" s="71">
        <f t="shared" si="24"/>
        <v>0</v>
      </c>
      <c r="L407" s="69">
        <f t="shared" si="25"/>
        <v>295</v>
      </c>
      <c r="M407" s="81">
        <f t="shared" si="27"/>
        <v>0</v>
      </c>
    </row>
    <row r="408" spans="1:13" x14ac:dyDescent="0.2">
      <c r="A408" s="133" t="str">
        <f>'Net Gen'!B408</f>
        <v>89040101-Big Sandy 1</v>
      </c>
      <c r="B408" s="214">
        <f>'Net Gen'!C408</f>
        <v>44333.875</v>
      </c>
      <c r="C408" s="215" t="str">
        <f>'Net Gen'!P408</f>
        <v>OFFLINE</v>
      </c>
      <c r="D408" s="215">
        <f>'Net Gen'!E408</f>
        <v>0</v>
      </c>
      <c r="E408" s="215">
        <f>'Net Gen'!I408</f>
        <v>0</v>
      </c>
      <c r="F408" s="215">
        <f>'Net Gen'!K408</f>
        <v>0</v>
      </c>
      <c r="G408" s="215">
        <f>'Net Gen'!N408</f>
        <v>0</v>
      </c>
      <c r="H408" s="215">
        <f>'Net Gen'!O408</f>
        <v>295</v>
      </c>
      <c r="J408" s="78">
        <f t="shared" si="26"/>
        <v>1</v>
      </c>
      <c r="K408" s="71">
        <f t="shared" si="24"/>
        <v>0</v>
      </c>
      <c r="L408" s="69">
        <f t="shared" si="25"/>
        <v>295</v>
      </c>
      <c r="M408" s="81">
        <f t="shared" si="27"/>
        <v>0</v>
      </c>
    </row>
    <row r="409" spans="1:13" x14ac:dyDescent="0.2">
      <c r="A409" s="133" t="str">
        <f>'Net Gen'!B409</f>
        <v>89040101-Big Sandy 1</v>
      </c>
      <c r="B409" s="214">
        <f>'Net Gen'!C409</f>
        <v>44333.916666666664</v>
      </c>
      <c r="C409" s="215" t="str">
        <f>'Net Gen'!P409</f>
        <v>OFFLINE</v>
      </c>
      <c r="D409" s="215">
        <f>'Net Gen'!E409</f>
        <v>0</v>
      </c>
      <c r="E409" s="215">
        <f>'Net Gen'!I409</f>
        <v>0</v>
      </c>
      <c r="F409" s="215">
        <f>'Net Gen'!K409</f>
        <v>0</v>
      </c>
      <c r="G409" s="215">
        <f>'Net Gen'!N409</f>
        <v>0</v>
      </c>
      <c r="H409" s="215">
        <f>'Net Gen'!O409</f>
        <v>295</v>
      </c>
      <c r="J409" s="78">
        <f t="shared" si="26"/>
        <v>1</v>
      </c>
      <c r="K409" s="71">
        <f t="shared" si="24"/>
        <v>0</v>
      </c>
      <c r="L409" s="69">
        <f t="shared" si="25"/>
        <v>295</v>
      </c>
      <c r="M409" s="81">
        <f t="shared" si="27"/>
        <v>0</v>
      </c>
    </row>
    <row r="410" spans="1:13" x14ac:dyDescent="0.2">
      <c r="A410" s="133" t="str">
        <f>'Net Gen'!B410</f>
        <v>89040101-Big Sandy 1</v>
      </c>
      <c r="B410" s="214">
        <f>'Net Gen'!C410</f>
        <v>44333.958333333336</v>
      </c>
      <c r="C410" s="215" t="str">
        <f>'Net Gen'!P410</f>
        <v>OFFLINE</v>
      </c>
      <c r="D410" s="215">
        <f>'Net Gen'!E410</f>
        <v>0</v>
      </c>
      <c r="E410" s="215">
        <f>'Net Gen'!I410</f>
        <v>0</v>
      </c>
      <c r="F410" s="215">
        <f>'Net Gen'!K410</f>
        <v>0</v>
      </c>
      <c r="G410" s="215">
        <f>'Net Gen'!N410</f>
        <v>0</v>
      </c>
      <c r="H410" s="215">
        <f>'Net Gen'!O410</f>
        <v>295</v>
      </c>
      <c r="J410" s="78">
        <f t="shared" si="26"/>
        <v>1</v>
      </c>
      <c r="K410" s="71">
        <f t="shared" si="24"/>
        <v>0</v>
      </c>
      <c r="L410" s="69">
        <f t="shared" si="25"/>
        <v>295</v>
      </c>
      <c r="M410" s="81">
        <f t="shared" si="27"/>
        <v>0</v>
      </c>
    </row>
    <row r="411" spans="1:13" x14ac:dyDescent="0.2">
      <c r="A411" s="133" t="str">
        <f>'Net Gen'!B411</f>
        <v>89040101-Big Sandy 1</v>
      </c>
      <c r="B411" s="214">
        <f>'Net Gen'!C411</f>
        <v>44334</v>
      </c>
      <c r="C411" s="215" t="str">
        <f>'Net Gen'!P411</f>
        <v>OFFLINE</v>
      </c>
      <c r="D411" s="215">
        <f>'Net Gen'!E411</f>
        <v>0</v>
      </c>
      <c r="E411" s="215">
        <f>'Net Gen'!I411</f>
        <v>0</v>
      </c>
      <c r="F411" s="215">
        <f>'Net Gen'!K411</f>
        <v>0</v>
      </c>
      <c r="G411" s="215">
        <f>'Net Gen'!N411</f>
        <v>0</v>
      </c>
      <c r="H411" s="215">
        <f>'Net Gen'!O411</f>
        <v>295</v>
      </c>
      <c r="J411" s="78">
        <f t="shared" si="26"/>
        <v>1</v>
      </c>
      <c r="K411" s="71">
        <f t="shared" si="24"/>
        <v>0</v>
      </c>
      <c r="L411" s="69">
        <f t="shared" si="25"/>
        <v>295</v>
      </c>
      <c r="M411" s="81">
        <f t="shared" si="27"/>
        <v>0</v>
      </c>
    </row>
    <row r="412" spans="1:13" x14ac:dyDescent="0.2">
      <c r="A412" s="133" t="str">
        <f>'Net Gen'!B412</f>
        <v>89040101-Big Sandy 1</v>
      </c>
      <c r="B412" s="214">
        <f>'Net Gen'!C412</f>
        <v>44334.041666666664</v>
      </c>
      <c r="C412" s="215" t="str">
        <f>'Net Gen'!P412</f>
        <v>OFFLINE</v>
      </c>
      <c r="D412" s="215">
        <f>'Net Gen'!E412</f>
        <v>0</v>
      </c>
      <c r="E412" s="215">
        <f>'Net Gen'!I412</f>
        <v>0</v>
      </c>
      <c r="F412" s="215">
        <f>'Net Gen'!K412</f>
        <v>0</v>
      </c>
      <c r="G412" s="215">
        <f>'Net Gen'!N412</f>
        <v>0</v>
      </c>
      <c r="H412" s="215">
        <f>'Net Gen'!O412</f>
        <v>295</v>
      </c>
      <c r="J412" s="78">
        <f t="shared" si="26"/>
        <v>1</v>
      </c>
      <c r="K412" s="71">
        <f t="shared" si="24"/>
        <v>0</v>
      </c>
      <c r="L412" s="69">
        <f t="shared" si="25"/>
        <v>295</v>
      </c>
      <c r="M412" s="81">
        <f t="shared" si="27"/>
        <v>0</v>
      </c>
    </row>
    <row r="413" spans="1:13" x14ac:dyDescent="0.2">
      <c r="A413" s="133" t="str">
        <f>'Net Gen'!B413</f>
        <v>89040101-Big Sandy 1</v>
      </c>
      <c r="B413" s="214">
        <f>'Net Gen'!C413</f>
        <v>44334.083333333336</v>
      </c>
      <c r="C413" s="215" t="str">
        <f>'Net Gen'!P413</f>
        <v>OFFLINE</v>
      </c>
      <c r="D413" s="215">
        <f>'Net Gen'!E413</f>
        <v>0</v>
      </c>
      <c r="E413" s="215">
        <f>'Net Gen'!I413</f>
        <v>0</v>
      </c>
      <c r="F413" s="215">
        <f>'Net Gen'!K413</f>
        <v>0</v>
      </c>
      <c r="G413" s="215">
        <f>'Net Gen'!N413</f>
        <v>0</v>
      </c>
      <c r="H413" s="215">
        <f>'Net Gen'!O413</f>
        <v>295</v>
      </c>
      <c r="J413" s="78">
        <f t="shared" si="26"/>
        <v>1</v>
      </c>
      <c r="K413" s="71">
        <f t="shared" si="24"/>
        <v>0</v>
      </c>
      <c r="L413" s="69">
        <f t="shared" si="25"/>
        <v>295</v>
      </c>
      <c r="M413" s="81">
        <f t="shared" si="27"/>
        <v>0</v>
      </c>
    </row>
    <row r="414" spans="1:13" x14ac:dyDescent="0.2">
      <c r="A414" s="133" t="str">
        <f>'Net Gen'!B414</f>
        <v>89040101-Big Sandy 1</v>
      </c>
      <c r="B414" s="214">
        <f>'Net Gen'!C414</f>
        <v>44334.125</v>
      </c>
      <c r="C414" s="215" t="str">
        <f>'Net Gen'!P414</f>
        <v>OFFLINE</v>
      </c>
      <c r="D414" s="215">
        <f>'Net Gen'!E414</f>
        <v>0</v>
      </c>
      <c r="E414" s="215">
        <f>'Net Gen'!I414</f>
        <v>0</v>
      </c>
      <c r="F414" s="215">
        <f>'Net Gen'!K414</f>
        <v>0</v>
      </c>
      <c r="G414" s="215">
        <f>'Net Gen'!N414</f>
        <v>0</v>
      </c>
      <c r="H414" s="215">
        <f>'Net Gen'!O414</f>
        <v>295</v>
      </c>
      <c r="J414" s="78">
        <f t="shared" si="26"/>
        <v>1</v>
      </c>
      <c r="K414" s="71">
        <f t="shared" si="24"/>
        <v>0</v>
      </c>
      <c r="L414" s="69">
        <f t="shared" si="25"/>
        <v>295</v>
      </c>
      <c r="M414" s="81">
        <f t="shared" si="27"/>
        <v>0</v>
      </c>
    </row>
    <row r="415" spans="1:13" x14ac:dyDescent="0.2">
      <c r="A415" s="133" t="str">
        <f>'Net Gen'!B415</f>
        <v>89040101-Big Sandy 1</v>
      </c>
      <c r="B415" s="214">
        <f>'Net Gen'!C415</f>
        <v>44334.166666666664</v>
      </c>
      <c r="C415" s="215" t="str">
        <f>'Net Gen'!P415</f>
        <v>OFFLINE</v>
      </c>
      <c r="D415" s="215">
        <f>'Net Gen'!E415</f>
        <v>0</v>
      </c>
      <c r="E415" s="215">
        <f>'Net Gen'!I415</f>
        <v>0</v>
      </c>
      <c r="F415" s="215">
        <f>'Net Gen'!K415</f>
        <v>0</v>
      </c>
      <c r="G415" s="215">
        <f>'Net Gen'!N415</f>
        <v>0</v>
      </c>
      <c r="H415" s="215">
        <f>'Net Gen'!O415</f>
        <v>295</v>
      </c>
      <c r="J415" s="78">
        <f t="shared" si="26"/>
        <v>1</v>
      </c>
      <c r="K415" s="71">
        <f t="shared" si="24"/>
        <v>0</v>
      </c>
      <c r="L415" s="69">
        <f t="shared" si="25"/>
        <v>295</v>
      </c>
      <c r="M415" s="81">
        <f t="shared" si="27"/>
        <v>0</v>
      </c>
    </row>
    <row r="416" spans="1:13" x14ac:dyDescent="0.2">
      <c r="A416" s="133" t="str">
        <f>'Net Gen'!B416</f>
        <v>89040101-Big Sandy 1</v>
      </c>
      <c r="B416" s="214">
        <f>'Net Gen'!C416</f>
        <v>44334.208333333336</v>
      </c>
      <c r="C416" s="215" t="str">
        <f>'Net Gen'!P416</f>
        <v>OFFLINE</v>
      </c>
      <c r="D416" s="215">
        <f>'Net Gen'!E416</f>
        <v>0</v>
      </c>
      <c r="E416" s="215">
        <f>'Net Gen'!I416</f>
        <v>0</v>
      </c>
      <c r="F416" s="215">
        <f>'Net Gen'!K416</f>
        <v>0</v>
      </c>
      <c r="G416" s="215">
        <f>'Net Gen'!N416</f>
        <v>0</v>
      </c>
      <c r="H416" s="215">
        <f>'Net Gen'!O416</f>
        <v>295</v>
      </c>
      <c r="J416" s="78">
        <f t="shared" si="26"/>
        <v>1</v>
      </c>
      <c r="K416" s="71">
        <f t="shared" si="24"/>
        <v>0</v>
      </c>
      <c r="L416" s="69">
        <f t="shared" si="25"/>
        <v>295</v>
      </c>
      <c r="M416" s="81">
        <f t="shared" si="27"/>
        <v>0</v>
      </c>
    </row>
    <row r="417" spans="1:13" x14ac:dyDescent="0.2">
      <c r="A417" s="133" t="str">
        <f>'Net Gen'!B417</f>
        <v>89040101-Big Sandy 1</v>
      </c>
      <c r="B417" s="214">
        <f>'Net Gen'!C417</f>
        <v>44334.25</v>
      </c>
      <c r="C417" s="215" t="str">
        <f>'Net Gen'!P417</f>
        <v>OFFLINE</v>
      </c>
      <c r="D417" s="215">
        <f>'Net Gen'!E417</f>
        <v>0</v>
      </c>
      <c r="E417" s="215">
        <f>'Net Gen'!I417</f>
        <v>0</v>
      </c>
      <c r="F417" s="215">
        <f>'Net Gen'!K417</f>
        <v>0</v>
      </c>
      <c r="G417" s="215">
        <f>'Net Gen'!N417</f>
        <v>0</v>
      </c>
      <c r="H417" s="215">
        <f>'Net Gen'!O417</f>
        <v>295</v>
      </c>
      <c r="J417" s="78">
        <f t="shared" si="26"/>
        <v>1</v>
      </c>
      <c r="K417" s="71">
        <f t="shared" si="24"/>
        <v>0</v>
      </c>
      <c r="L417" s="69">
        <f t="shared" si="25"/>
        <v>295</v>
      </c>
      <c r="M417" s="81">
        <f t="shared" si="27"/>
        <v>0</v>
      </c>
    </row>
    <row r="418" spans="1:13" x14ac:dyDescent="0.2">
      <c r="A418" s="133" t="str">
        <f>'Net Gen'!B418</f>
        <v>89040101-Big Sandy 1</v>
      </c>
      <c r="B418" s="214">
        <f>'Net Gen'!C418</f>
        <v>44334.291666666664</v>
      </c>
      <c r="C418" s="215" t="str">
        <f>'Net Gen'!P418</f>
        <v>OFFLINE</v>
      </c>
      <c r="D418" s="215">
        <f>'Net Gen'!E418</f>
        <v>0</v>
      </c>
      <c r="E418" s="215">
        <f>'Net Gen'!I418</f>
        <v>0</v>
      </c>
      <c r="F418" s="215">
        <f>'Net Gen'!K418</f>
        <v>0</v>
      </c>
      <c r="G418" s="215">
        <f>'Net Gen'!N418</f>
        <v>0</v>
      </c>
      <c r="H418" s="215">
        <f>'Net Gen'!O418</f>
        <v>295</v>
      </c>
      <c r="J418" s="78">
        <f t="shared" si="26"/>
        <v>1</v>
      </c>
      <c r="K418" s="71">
        <f t="shared" si="24"/>
        <v>0</v>
      </c>
      <c r="L418" s="69">
        <f t="shared" si="25"/>
        <v>295</v>
      </c>
      <c r="M418" s="81">
        <f t="shared" si="27"/>
        <v>0</v>
      </c>
    </row>
    <row r="419" spans="1:13" x14ac:dyDescent="0.2">
      <c r="A419" s="133" t="str">
        <f>'Net Gen'!B419</f>
        <v>89040101-Big Sandy 1</v>
      </c>
      <c r="B419" s="214">
        <f>'Net Gen'!C419</f>
        <v>44334.333333333336</v>
      </c>
      <c r="C419" s="215" t="str">
        <f>'Net Gen'!P419</f>
        <v>OFFLINE</v>
      </c>
      <c r="D419" s="215">
        <f>'Net Gen'!E419</f>
        <v>0</v>
      </c>
      <c r="E419" s="215">
        <f>'Net Gen'!I419</f>
        <v>0</v>
      </c>
      <c r="F419" s="215">
        <f>'Net Gen'!K419</f>
        <v>0</v>
      </c>
      <c r="G419" s="215">
        <f>'Net Gen'!N419</f>
        <v>0</v>
      </c>
      <c r="H419" s="215">
        <f>'Net Gen'!O419</f>
        <v>295</v>
      </c>
      <c r="J419" s="78">
        <f t="shared" si="26"/>
        <v>1</v>
      </c>
      <c r="K419" s="71">
        <f t="shared" si="24"/>
        <v>0</v>
      </c>
      <c r="L419" s="69">
        <f t="shared" si="25"/>
        <v>295</v>
      </c>
      <c r="M419" s="81">
        <f t="shared" si="27"/>
        <v>0</v>
      </c>
    </row>
    <row r="420" spans="1:13" x14ac:dyDescent="0.2">
      <c r="A420" s="133" t="str">
        <f>'Net Gen'!B420</f>
        <v>89040101-Big Sandy 1</v>
      </c>
      <c r="B420" s="214">
        <f>'Net Gen'!C420</f>
        <v>44334.375</v>
      </c>
      <c r="C420" s="215" t="str">
        <f>'Net Gen'!P420</f>
        <v>OFFLINE</v>
      </c>
      <c r="D420" s="215">
        <f>'Net Gen'!E420</f>
        <v>0</v>
      </c>
      <c r="E420" s="215">
        <f>'Net Gen'!I420</f>
        <v>0</v>
      </c>
      <c r="F420" s="215">
        <f>'Net Gen'!K420</f>
        <v>0</v>
      </c>
      <c r="G420" s="215">
        <f>'Net Gen'!N420</f>
        <v>0</v>
      </c>
      <c r="H420" s="215">
        <f>'Net Gen'!O420</f>
        <v>295</v>
      </c>
      <c r="J420" s="78">
        <f t="shared" si="26"/>
        <v>1</v>
      </c>
      <c r="K420" s="71">
        <f t="shared" si="24"/>
        <v>0</v>
      </c>
      <c r="L420" s="69">
        <f t="shared" si="25"/>
        <v>295</v>
      </c>
      <c r="M420" s="81">
        <f t="shared" si="27"/>
        <v>0</v>
      </c>
    </row>
    <row r="421" spans="1:13" x14ac:dyDescent="0.2">
      <c r="A421" s="133" t="str">
        <f>'Net Gen'!B421</f>
        <v>89040101-Big Sandy 1</v>
      </c>
      <c r="B421" s="214">
        <f>'Net Gen'!C421</f>
        <v>44334.416666666664</v>
      </c>
      <c r="C421" s="215" t="str">
        <f>'Net Gen'!P421</f>
        <v>OFFLINE</v>
      </c>
      <c r="D421" s="215">
        <f>'Net Gen'!E421</f>
        <v>0</v>
      </c>
      <c r="E421" s="215">
        <f>'Net Gen'!I421</f>
        <v>0</v>
      </c>
      <c r="F421" s="215">
        <f>'Net Gen'!K421</f>
        <v>0</v>
      </c>
      <c r="G421" s="215">
        <f>'Net Gen'!N421</f>
        <v>0</v>
      </c>
      <c r="H421" s="215">
        <f>'Net Gen'!O421</f>
        <v>295</v>
      </c>
      <c r="J421" s="78">
        <f t="shared" si="26"/>
        <v>1</v>
      </c>
      <c r="K421" s="71">
        <f t="shared" si="24"/>
        <v>0</v>
      </c>
      <c r="L421" s="69">
        <f t="shared" si="25"/>
        <v>295</v>
      </c>
      <c r="M421" s="81">
        <f t="shared" si="27"/>
        <v>0</v>
      </c>
    </row>
    <row r="422" spans="1:13" x14ac:dyDescent="0.2">
      <c r="A422" s="133" t="str">
        <f>'Net Gen'!B422</f>
        <v>89040101-Big Sandy 1</v>
      </c>
      <c r="B422" s="214">
        <f>'Net Gen'!C422</f>
        <v>44334.458333333336</v>
      </c>
      <c r="C422" s="215" t="str">
        <f>'Net Gen'!P422</f>
        <v>OFFLINE</v>
      </c>
      <c r="D422" s="215">
        <f>'Net Gen'!E422</f>
        <v>0</v>
      </c>
      <c r="E422" s="215">
        <f>'Net Gen'!I422</f>
        <v>0</v>
      </c>
      <c r="F422" s="215">
        <f>'Net Gen'!K422</f>
        <v>0</v>
      </c>
      <c r="G422" s="215">
        <f>'Net Gen'!N422</f>
        <v>0</v>
      </c>
      <c r="H422" s="215">
        <f>'Net Gen'!O422</f>
        <v>295</v>
      </c>
      <c r="J422" s="78">
        <f t="shared" si="26"/>
        <v>1</v>
      </c>
      <c r="K422" s="71">
        <f t="shared" si="24"/>
        <v>0</v>
      </c>
      <c r="L422" s="69">
        <f t="shared" si="25"/>
        <v>295</v>
      </c>
      <c r="M422" s="81">
        <f t="shared" si="27"/>
        <v>0</v>
      </c>
    </row>
    <row r="423" spans="1:13" x14ac:dyDescent="0.2">
      <c r="A423" s="133" t="str">
        <f>'Net Gen'!B423</f>
        <v>89040101-Big Sandy 1</v>
      </c>
      <c r="B423" s="214">
        <f>'Net Gen'!C423</f>
        <v>44334.5</v>
      </c>
      <c r="C423" s="215" t="str">
        <f>'Net Gen'!P423</f>
        <v>OFFLINE</v>
      </c>
      <c r="D423" s="215">
        <f>'Net Gen'!E423</f>
        <v>0</v>
      </c>
      <c r="E423" s="215">
        <f>'Net Gen'!I423</f>
        <v>0</v>
      </c>
      <c r="F423" s="215">
        <f>'Net Gen'!K423</f>
        <v>0</v>
      </c>
      <c r="G423" s="215">
        <f>'Net Gen'!N423</f>
        <v>0</v>
      </c>
      <c r="H423" s="215">
        <f>'Net Gen'!O423</f>
        <v>295</v>
      </c>
      <c r="J423" s="78">
        <f t="shared" si="26"/>
        <v>1</v>
      </c>
      <c r="K423" s="71">
        <f t="shared" si="24"/>
        <v>0</v>
      </c>
      <c r="L423" s="69">
        <f t="shared" si="25"/>
        <v>295</v>
      </c>
      <c r="M423" s="81">
        <f t="shared" si="27"/>
        <v>0</v>
      </c>
    </row>
    <row r="424" spans="1:13" x14ac:dyDescent="0.2">
      <c r="A424" s="133" t="str">
        <f>'Net Gen'!B424</f>
        <v>89040101-Big Sandy 1</v>
      </c>
      <c r="B424" s="214">
        <f>'Net Gen'!C424</f>
        <v>44334.541666666664</v>
      </c>
      <c r="C424" s="215" t="str">
        <f>'Net Gen'!P424</f>
        <v>OFFLINE</v>
      </c>
      <c r="D424" s="215">
        <f>'Net Gen'!E424</f>
        <v>0</v>
      </c>
      <c r="E424" s="215">
        <f>'Net Gen'!I424</f>
        <v>0</v>
      </c>
      <c r="F424" s="215">
        <f>'Net Gen'!K424</f>
        <v>0</v>
      </c>
      <c r="G424" s="215">
        <f>'Net Gen'!N424</f>
        <v>0</v>
      </c>
      <c r="H424" s="215">
        <f>'Net Gen'!O424</f>
        <v>295</v>
      </c>
      <c r="J424" s="78">
        <f t="shared" si="26"/>
        <v>1</v>
      </c>
      <c r="K424" s="71">
        <f t="shared" si="24"/>
        <v>0</v>
      </c>
      <c r="L424" s="69">
        <f t="shared" si="25"/>
        <v>295</v>
      </c>
      <c r="M424" s="81">
        <f t="shared" si="27"/>
        <v>0</v>
      </c>
    </row>
    <row r="425" spans="1:13" x14ac:dyDescent="0.2">
      <c r="A425" s="133" t="str">
        <f>'Net Gen'!B425</f>
        <v>89040101-Big Sandy 1</v>
      </c>
      <c r="B425" s="214">
        <f>'Net Gen'!C425</f>
        <v>44334.583333333336</v>
      </c>
      <c r="C425" s="215" t="str">
        <f>'Net Gen'!P425</f>
        <v>OFFLINE</v>
      </c>
      <c r="D425" s="215">
        <f>'Net Gen'!E425</f>
        <v>0</v>
      </c>
      <c r="E425" s="215">
        <f>'Net Gen'!I425</f>
        <v>0</v>
      </c>
      <c r="F425" s="215">
        <f>'Net Gen'!K425</f>
        <v>0</v>
      </c>
      <c r="G425" s="215">
        <f>'Net Gen'!N425</f>
        <v>0</v>
      </c>
      <c r="H425" s="215">
        <f>'Net Gen'!O425</f>
        <v>295</v>
      </c>
      <c r="J425" s="78">
        <f t="shared" si="26"/>
        <v>1</v>
      </c>
      <c r="K425" s="71">
        <f t="shared" si="24"/>
        <v>0</v>
      </c>
      <c r="L425" s="69">
        <f t="shared" si="25"/>
        <v>295</v>
      </c>
      <c r="M425" s="81">
        <f t="shared" si="27"/>
        <v>0</v>
      </c>
    </row>
    <row r="426" spans="1:13" x14ac:dyDescent="0.2">
      <c r="A426" s="133" t="str">
        <f>'Net Gen'!B426</f>
        <v>89040101-Big Sandy 1</v>
      </c>
      <c r="B426" s="214">
        <f>'Net Gen'!C426</f>
        <v>44334.625</v>
      </c>
      <c r="C426" s="215" t="str">
        <f>'Net Gen'!P426</f>
        <v>OFFLINE</v>
      </c>
      <c r="D426" s="215">
        <f>'Net Gen'!E426</f>
        <v>0</v>
      </c>
      <c r="E426" s="215">
        <f>'Net Gen'!I426</f>
        <v>0</v>
      </c>
      <c r="F426" s="215">
        <f>'Net Gen'!K426</f>
        <v>0</v>
      </c>
      <c r="G426" s="215">
        <f>'Net Gen'!N426</f>
        <v>0</v>
      </c>
      <c r="H426" s="215">
        <f>'Net Gen'!O426</f>
        <v>295</v>
      </c>
      <c r="J426" s="78">
        <f t="shared" si="26"/>
        <v>1</v>
      </c>
      <c r="K426" s="71">
        <f t="shared" si="24"/>
        <v>0</v>
      </c>
      <c r="L426" s="69">
        <f t="shared" si="25"/>
        <v>295</v>
      </c>
      <c r="M426" s="81">
        <f t="shared" si="27"/>
        <v>0</v>
      </c>
    </row>
    <row r="427" spans="1:13" x14ac:dyDescent="0.2">
      <c r="A427" s="133" t="str">
        <f>'Net Gen'!B427</f>
        <v>89040101-Big Sandy 1</v>
      </c>
      <c r="B427" s="214">
        <f>'Net Gen'!C427</f>
        <v>44334.666666666664</v>
      </c>
      <c r="C427" s="215" t="str">
        <f>'Net Gen'!P427</f>
        <v>OFFLINE</v>
      </c>
      <c r="D427" s="215">
        <f>'Net Gen'!E427</f>
        <v>0</v>
      </c>
      <c r="E427" s="215">
        <f>'Net Gen'!I427</f>
        <v>0</v>
      </c>
      <c r="F427" s="215">
        <f>'Net Gen'!K427</f>
        <v>0</v>
      </c>
      <c r="G427" s="215">
        <f>'Net Gen'!N427</f>
        <v>0</v>
      </c>
      <c r="H427" s="215">
        <f>'Net Gen'!O427</f>
        <v>295</v>
      </c>
      <c r="J427" s="78">
        <f t="shared" si="26"/>
        <v>1</v>
      </c>
      <c r="K427" s="71">
        <f t="shared" si="24"/>
        <v>0</v>
      </c>
      <c r="L427" s="69">
        <f t="shared" si="25"/>
        <v>295</v>
      </c>
      <c r="M427" s="81">
        <f t="shared" si="27"/>
        <v>0</v>
      </c>
    </row>
    <row r="428" spans="1:13" x14ac:dyDescent="0.2">
      <c r="A428" s="133" t="str">
        <f>'Net Gen'!B428</f>
        <v>89040101-Big Sandy 1</v>
      </c>
      <c r="B428" s="214">
        <f>'Net Gen'!C428</f>
        <v>44334.708333333336</v>
      </c>
      <c r="C428" s="215" t="str">
        <f>'Net Gen'!P428</f>
        <v>OFFLINE</v>
      </c>
      <c r="D428" s="215">
        <f>'Net Gen'!E428</f>
        <v>0</v>
      </c>
      <c r="E428" s="215">
        <f>'Net Gen'!I428</f>
        <v>0</v>
      </c>
      <c r="F428" s="215">
        <f>'Net Gen'!K428</f>
        <v>0</v>
      </c>
      <c r="G428" s="215">
        <f>'Net Gen'!N428</f>
        <v>0</v>
      </c>
      <c r="H428" s="215">
        <f>'Net Gen'!O428</f>
        <v>295</v>
      </c>
      <c r="J428" s="78">
        <f t="shared" si="26"/>
        <v>1</v>
      </c>
      <c r="K428" s="71">
        <f t="shared" si="24"/>
        <v>0</v>
      </c>
      <c r="L428" s="69">
        <f t="shared" si="25"/>
        <v>295</v>
      </c>
      <c r="M428" s="81">
        <f t="shared" si="27"/>
        <v>0</v>
      </c>
    </row>
    <row r="429" spans="1:13" x14ac:dyDescent="0.2">
      <c r="A429" s="133" t="str">
        <f>'Net Gen'!B429</f>
        <v>89040101-Big Sandy 1</v>
      </c>
      <c r="B429" s="214">
        <f>'Net Gen'!C429</f>
        <v>44334.75</v>
      </c>
      <c r="C429" s="215" t="str">
        <f>'Net Gen'!P429</f>
        <v>OFFLINE</v>
      </c>
      <c r="D429" s="215">
        <f>'Net Gen'!E429</f>
        <v>0</v>
      </c>
      <c r="E429" s="215">
        <f>'Net Gen'!I429</f>
        <v>0</v>
      </c>
      <c r="F429" s="215">
        <f>'Net Gen'!K429</f>
        <v>0</v>
      </c>
      <c r="G429" s="215">
        <f>'Net Gen'!N429</f>
        <v>0</v>
      </c>
      <c r="H429" s="215">
        <f>'Net Gen'!O429</f>
        <v>295</v>
      </c>
      <c r="J429" s="78">
        <f t="shared" si="26"/>
        <v>1</v>
      </c>
      <c r="K429" s="71">
        <f t="shared" si="24"/>
        <v>0</v>
      </c>
      <c r="L429" s="69">
        <f t="shared" si="25"/>
        <v>295</v>
      </c>
      <c r="M429" s="81">
        <f t="shared" si="27"/>
        <v>0</v>
      </c>
    </row>
    <row r="430" spans="1:13" x14ac:dyDescent="0.2">
      <c r="A430" s="133" t="str">
        <f>'Net Gen'!B430</f>
        <v>89040101-Big Sandy 1</v>
      </c>
      <c r="B430" s="214">
        <f>'Net Gen'!C430</f>
        <v>44334.791666666664</v>
      </c>
      <c r="C430" s="215" t="str">
        <f>'Net Gen'!P430</f>
        <v>OFFLINE</v>
      </c>
      <c r="D430" s="215">
        <f>'Net Gen'!E430</f>
        <v>0</v>
      </c>
      <c r="E430" s="215">
        <f>'Net Gen'!I430</f>
        <v>0</v>
      </c>
      <c r="F430" s="215">
        <f>'Net Gen'!K430</f>
        <v>0</v>
      </c>
      <c r="G430" s="215">
        <f>'Net Gen'!N430</f>
        <v>0</v>
      </c>
      <c r="H430" s="215">
        <f>'Net Gen'!O430</f>
        <v>295</v>
      </c>
      <c r="J430" s="78">
        <f t="shared" si="26"/>
        <v>1</v>
      </c>
      <c r="K430" s="71">
        <f t="shared" si="24"/>
        <v>0</v>
      </c>
      <c r="L430" s="69">
        <f t="shared" si="25"/>
        <v>295</v>
      </c>
      <c r="M430" s="81">
        <f t="shared" si="27"/>
        <v>0</v>
      </c>
    </row>
    <row r="431" spans="1:13" x14ac:dyDescent="0.2">
      <c r="A431" s="133" t="str">
        <f>'Net Gen'!B431</f>
        <v>89040101-Big Sandy 1</v>
      </c>
      <c r="B431" s="214">
        <f>'Net Gen'!C431</f>
        <v>44334.833333333336</v>
      </c>
      <c r="C431" s="215" t="str">
        <f>'Net Gen'!P431</f>
        <v>OFFLINE</v>
      </c>
      <c r="D431" s="215">
        <f>'Net Gen'!E431</f>
        <v>0</v>
      </c>
      <c r="E431" s="215">
        <f>'Net Gen'!I431</f>
        <v>0</v>
      </c>
      <c r="F431" s="215">
        <f>'Net Gen'!K431</f>
        <v>0</v>
      </c>
      <c r="G431" s="215">
        <f>'Net Gen'!N431</f>
        <v>0</v>
      </c>
      <c r="H431" s="215">
        <f>'Net Gen'!O431</f>
        <v>295</v>
      </c>
      <c r="J431" s="78">
        <f t="shared" si="26"/>
        <v>1</v>
      </c>
      <c r="K431" s="71">
        <f t="shared" si="24"/>
        <v>0</v>
      </c>
      <c r="L431" s="69">
        <f t="shared" si="25"/>
        <v>295</v>
      </c>
      <c r="M431" s="81">
        <f t="shared" si="27"/>
        <v>0</v>
      </c>
    </row>
    <row r="432" spans="1:13" x14ac:dyDescent="0.2">
      <c r="A432" s="133" t="str">
        <f>'Net Gen'!B432</f>
        <v>89040101-Big Sandy 1</v>
      </c>
      <c r="B432" s="214">
        <f>'Net Gen'!C432</f>
        <v>44334.875</v>
      </c>
      <c r="C432" s="215" t="str">
        <f>'Net Gen'!P432</f>
        <v>OFFLINE</v>
      </c>
      <c r="D432" s="215">
        <f>'Net Gen'!E432</f>
        <v>0</v>
      </c>
      <c r="E432" s="215">
        <f>'Net Gen'!I432</f>
        <v>0</v>
      </c>
      <c r="F432" s="215">
        <f>'Net Gen'!K432</f>
        <v>0</v>
      </c>
      <c r="G432" s="215">
        <f>'Net Gen'!N432</f>
        <v>0</v>
      </c>
      <c r="H432" s="215">
        <f>'Net Gen'!O432</f>
        <v>295</v>
      </c>
      <c r="J432" s="78">
        <f t="shared" si="26"/>
        <v>1</v>
      </c>
      <c r="K432" s="71">
        <f t="shared" si="24"/>
        <v>0</v>
      </c>
      <c r="L432" s="69">
        <f t="shared" si="25"/>
        <v>295</v>
      </c>
      <c r="M432" s="81">
        <f t="shared" si="27"/>
        <v>0</v>
      </c>
    </row>
    <row r="433" spans="1:13" x14ac:dyDescent="0.2">
      <c r="A433" s="133" t="str">
        <f>'Net Gen'!B433</f>
        <v>89040101-Big Sandy 1</v>
      </c>
      <c r="B433" s="214">
        <f>'Net Gen'!C433</f>
        <v>44334.916666666664</v>
      </c>
      <c r="C433" s="215" t="str">
        <f>'Net Gen'!P433</f>
        <v>OFFLINE</v>
      </c>
      <c r="D433" s="215">
        <f>'Net Gen'!E433</f>
        <v>0</v>
      </c>
      <c r="E433" s="215">
        <f>'Net Gen'!I433</f>
        <v>0</v>
      </c>
      <c r="F433" s="215">
        <f>'Net Gen'!K433</f>
        <v>0</v>
      </c>
      <c r="G433" s="215">
        <f>'Net Gen'!N433</f>
        <v>0</v>
      </c>
      <c r="H433" s="215">
        <f>'Net Gen'!O433</f>
        <v>295</v>
      </c>
      <c r="J433" s="78">
        <f t="shared" si="26"/>
        <v>1</v>
      </c>
      <c r="K433" s="71">
        <f t="shared" si="24"/>
        <v>0</v>
      </c>
      <c r="L433" s="69">
        <f t="shared" si="25"/>
        <v>295</v>
      </c>
      <c r="M433" s="81">
        <f t="shared" si="27"/>
        <v>0</v>
      </c>
    </row>
    <row r="434" spans="1:13" x14ac:dyDescent="0.2">
      <c r="A434" s="133" t="str">
        <f>'Net Gen'!B434</f>
        <v>89040101-Big Sandy 1</v>
      </c>
      <c r="B434" s="214">
        <f>'Net Gen'!C434</f>
        <v>44334.958333333336</v>
      </c>
      <c r="C434" s="215" t="str">
        <f>'Net Gen'!P434</f>
        <v>OFFLINE</v>
      </c>
      <c r="D434" s="215">
        <f>'Net Gen'!E434</f>
        <v>0</v>
      </c>
      <c r="E434" s="215">
        <f>'Net Gen'!I434</f>
        <v>0</v>
      </c>
      <c r="F434" s="215">
        <f>'Net Gen'!K434</f>
        <v>0</v>
      </c>
      <c r="G434" s="215">
        <f>'Net Gen'!N434</f>
        <v>0</v>
      </c>
      <c r="H434" s="215">
        <f>'Net Gen'!O434</f>
        <v>295</v>
      </c>
      <c r="J434" s="78">
        <f t="shared" si="26"/>
        <v>1</v>
      </c>
      <c r="K434" s="71">
        <f t="shared" si="24"/>
        <v>0</v>
      </c>
      <c r="L434" s="69">
        <f t="shared" si="25"/>
        <v>295</v>
      </c>
      <c r="M434" s="81">
        <f t="shared" si="27"/>
        <v>0</v>
      </c>
    </row>
    <row r="435" spans="1:13" x14ac:dyDescent="0.2">
      <c r="A435" s="133" t="str">
        <f>'Net Gen'!B435</f>
        <v>89040101-Big Sandy 1</v>
      </c>
      <c r="B435" s="214">
        <f>'Net Gen'!C435</f>
        <v>44335</v>
      </c>
      <c r="C435" s="215" t="str">
        <f>'Net Gen'!P435</f>
        <v>OFFLINE</v>
      </c>
      <c r="D435" s="215">
        <f>'Net Gen'!E435</f>
        <v>0</v>
      </c>
      <c r="E435" s="215">
        <f>'Net Gen'!I435</f>
        <v>0</v>
      </c>
      <c r="F435" s="215">
        <f>'Net Gen'!K435</f>
        <v>0</v>
      </c>
      <c r="G435" s="215">
        <f>'Net Gen'!N435</f>
        <v>0</v>
      </c>
      <c r="H435" s="215">
        <f>'Net Gen'!O435</f>
        <v>295</v>
      </c>
      <c r="J435" s="78">
        <f t="shared" si="26"/>
        <v>1</v>
      </c>
      <c r="K435" s="71">
        <f t="shared" si="24"/>
        <v>0</v>
      </c>
      <c r="L435" s="69">
        <f t="shared" si="25"/>
        <v>295</v>
      </c>
      <c r="M435" s="81">
        <f t="shared" si="27"/>
        <v>0</v>
      </c>
    </row>
    <row r="436" spans="1:13" x14ac:dyDescent="0.2">
      <c r="A436" s="133" t="str">
        <f>'Net Gen'!B436</f>
        <v>89040101-Big Sandy 1</v>
      </c>
      <c r="B436" s="214">
        <f>'Net Gen'!C436</f>
        <v>44335.041666666664</v>
      </c>
      <c r="C436" s="215" t="str">
        <f>'Net Gen'!P436</f>
        <v>OFFLINE</v>
      </c>
      <c r="D436" s="215">
        <f>'Net Gen'!E436</f>
        <v>0</v>
      </c>
      <c r="E436" s="215">
        <f>'Net Gen'!I436</f>
        <v>0</v>
      </c>
      <c r="F436" s="215">
        <f>'Net Gen'!K436</f>
        <v>0</v>
      </c>
      <c r="G436" s="215">
        <f>'Net Gen'!N436</f>
        <v>0</v>
      </c>
      <c r="H436" s="215">
        <f>'Net Gen'!O436</f>
        <v>295</v>
      </c>
      <c r="J436" s="78">
        <f t="shared" si="26"/>
        <v>1</v>
      </c>
      <c r="K436" s="71">
        <f t="shared" si="24"/>
        <v>0</v>
      </c>
      <c r="L436" s="69">
        <f t="shared" si="25"/>
        <v>295</v>
      </c>
      <c r="M436" s="81">
        <f t="shared" si="27"/>
        <v>0</v>
      </c>
    </row>
    <row r="437" spans="1:13" x14ac:dyDescent="0.2">
      <c r="A437" s="133" t="str">
        <f>'Net Gen'!B437</f>
        <v>89040101-Big Sandy 1</v>
      </c>
      <c r="B437" s="214">
        <f>'Net Gen'!C437</f>
        <v>44335.083333333336</v>
      </c>
      <c r="C437" s="215" t="str">
        <f>'Net Gen'!P437</f>
        <v>OFFLINE</v>
      </c>
      <c r="D437" s="215">
        <f>'Net Gen'!E437</f>
        <v>0</v>
      </c>
      <c r="E437" s="215">
        <f>'Net Gen'!I437</f>
        <v>0</v>
      </c>
      <c r="F437" s="215">
        <f>'Net Gen'!K437</f>
        <v>0</v>
      </c>
      <c r="G437" s="215">
        <f>'Net Gen'!N437</f>
        <v>0</v>
      </c>
      <c r="H437" s="215">
        <f>'Net Gen'!O437</f>
        <v>295</v>
      </c>
      <c r="J437" s="78">
        <f t="shared" si="26"/>
        <v>1</v>
      </c>
      <c r="K437" s="71">
        <f t="shared" si="24"/>
        <v>0</v>
      </c>
      <c r="L437" s="69">
        <f t="shared" si="25"/>
        <v>295</v>
      </c>
      <c r="M437" s="81">
        <f t="shared" si="27"/>
        <v>0</v>
      </c>
    </row>
    <row r="438" spans="1:13" x14ac:dyDescent="0.2">
      <c r="A438" s="133" t="str">
        <f>'Net Gen'!B438</f>
        <v>89040101-Big Sandy 1</v>
      </c>
      <c r="B438" s="214">
        <f>'Net Gen'!C438</f>
        <v>44335.125</v>
      </c>
      <c r="C438" s="215" t="str">
        <f>'Net Gen'!P438</f>
        <v>OFFLINE</v>
      </c>
      <c r="D438" s="215">
        <f>'Net Gen'!E438</f>
        <v>0</v>
      </c>
      <c r="E438" s="215">
        <f>'Net Gen'!I438</f>
        <v>0</v>
      </c>
      <c r="F438" s="215">
        <f>'Net Gen'!K438</f>
        <v>0</v>
      </c>
      <c r="G438" s="215">
        <f>'Net Gen'!N438</f>
        <v>0</v>
      </c>
      <c r="H438" s="215">
        <f>'Net Gen'!O438</f>
        <v>295</v>
      </c>
      <c r="J438" s="78">
        <f t="shared" si="26"/>
        <v>1</v>
      </c>
      <c r="K438" s="71">
        <f t="shared" si="24"/>
        <v>0</v>
      </c>
      <c r="L438" s="69">
        <f t="shared" si="25"/>
        <v>295</v>
      </c>
      <c r="M438" s="81">
        <f t="shared" si="27"/>
        <v>0</v>
      </c>
    </row>
    <row r="439" spans="1:13" x14ac:dyDescent="0.2">
      <c r="A439" s="133" t="str">
        <f>'Net Gen'!B439</f>
        <v>89040101-Big Sandy 1</v>
      </c>
      <c r="B439" s="214">
        <f>'Net Gen'!C439</f>
        <v>44335.166666666664</v>
      </c>
      <c r="C439" s="215" t="str">
        <f>'Net Gen'!P439</f>
        <v>OFFLINE</v>
      </c>
      <c r="D439" s="215">
        <f>'Net Gen'!E439</f>
        <v>0</v>
      </c>
      <c r="E439" s="215">
        <f>'Net Gen'!I439</f>
        <v>0</v>
      </c>
      <c r="F439" s="215">
        <f>'Net Gen'!K439</f>
        <v>0</v>
      </c>
      <c r="G439" s="215">
        <f>'Net Gen'!N439</f>
        <v>0</v>
      </c>
      <c r="H439" s="215">
        <f>'Net Gen'!O439</f>
        <v>295</v>
      </c>
      <c r="J439" s="78">
        <f t="shared" si="26"/>
        <v>1</v>
      </c>
      <c r="K439" s="71">
        <f t="shared" si="24"/>
        <v>0</v>
      </c>
      <c r="L439" s="69">
        <f t="shared" si="25"/>
        <v>295</v>
      </c>
      <c r="M439" s="81">
        <f t="shared" si="27"/>
        <v>0</v>
      </c>
    </row>
    <row r="440" spans="1:13" x14ac:dyDescent="0.2">
      <c r="A440" s="133" t="str">
        <f>'Net Gen'!B440</f>
        <v>89040101-Big Sandy 1</v>
      </c>
      <c r="B440" s="214">
        <f>'Net Gen'!C440</f>
        <v>44335.208333333336</v>
      </c>
      <c r="C440" s="215" t="str">
        <f>'Net Gen'!P440</f>
        <v>FIXED</v>
      </c>
      <c r="D440" s="215">
        <f>'Net Gen'!E440</f>
        <v>0.125</v>
      </c>
      <c r="E440" s="215">
        <f>'Net Gen'!I440</f>
        <v>4</v>
      </c>
      <c r="F440" s="215">
        <f>'Net Gen'!K440</f>
        <v>4</v>
      </c>
      <c r="G440" s="215">
        <f>'Net Gen'!N440</f>
        <v>4</v>
      </c>
      <c r="H440" s="215">
        <f>'Net Gen'!O440</f>
        <v>295</v>
      </c>
      <c r="J440" s="78">
        <f t="shared" si="26"/>
        <v>1</v>
      </c>
      <c r="K440" s="71">
        <f t="shared" si="24"/>
        <v>4</v>
      </c>
      <c r="L440" s="69">
        <f t="shared" si="25"/>
        <v>295</v>
      </c>
      <c r="M440" s="81">
        <f t="shared" si="27"/>
        <v>4</v>
      </c>
    </row>
    <row r="441" spans="1:13" x14ac:dyDescent="0.2">
      <c r="A441" s="133" t="str">
        <f>'Net Gen'!B441</f>
        <v>89040101-Big Sandy 1</v>
      </c>
      <c r="B441" s="214">
        <f>'Net Gen'!C441</f>
        <v>44335.25</v>
      </c>
      <c r="C441" s="215" t="str">
        <f>'Net Gen'!P441</f>
        <v>FIXED</v>
      </c>
      <c r="D441" s="215">
        <f>'Net Gen'!E441</f>
        <v>1.76</v>
      </c>
      <c r="E441" s="215">
        <f>'Net Gen'!I441</f>
        <v>4</v>
      </c>
      <c r="F441" s="215">
        <f>'Net Gen'!K441</f>
        <v>4</v>
      </c>
      <c r="G441" s="215">
        <f>'Net Gen'!N441</f>
        <v>4</v>
      </c>
      <c r="H441" s="215">
        <f>'Net Gen'!O441</f>
        <v>295</v>
      </c>
      <c r="J441" s="78">
        <f t="shared" si="26"/>
        <v>1</v>
      </c>
      <c r="K441" s="71">
        <f t="shared" si="24"/>
        <v>4</v>
      </c>
      <c r="L441" s="69">
        <f t="shared" si="25"/>
        <v>295</v>
      </c>
      <c r="M441" s="81">
        <f t="shared" si="27"/>
        <v>4</v>
      </c>
    </row>
    <row r="442" spans="1:13" x14ac:dyDescent="0.2">
      <c r="A442" s="133" t="str">
        <f>'Net Gen'!B442</f>
        <v>89040101-Big Sandy 1</v>
      </c>
      <c r="B442" s="214">
        <f>'Net Gen'!C442</f>
        <v>44335.291666666664</v>
      </c>
      <c r="C442" s="215" t="str">
        <f>'Net Gen'!P442</f>
        <v>FIXED</v>
      </c>
      <c r="D442" s="215">
        <f>'Net Gen'!E442</f>
        <v>7.891</v>
      </c>
      <c r="E442" s="215">
        <f>'Net Gen'!I442</f>
        <v>7.891</v>
      </c>
      <c r="F442" s="215">
        <f>'Net Gen'!K442</f>
        <v>47</v>
      </c>
      <c r="G442" s="215">
        <f>'Net Gen'!N442</f>
        <v>47</v>
      </c>
      <c r="H442" s="215">
        <f>'Net Gen'!O442</f>
        <v>295</v>
      </c>
      <c r="J442" s="78">
        <f t="shared" si="26"/>
        <v>1</v>
      </c>
      <c r="K442" s="71">
        <f t="shared" si="24"/>
        <v>47</v>
      </c>
      <c r="L442" s="69">
        <f t="shared" si="25"/>
        <v>295</v>
      </c>
      <c r="M442" s="81">
        <f t="shared" si="27"/>
        <v>7.891</v>
      </c>
    </row>
    <row r="443" spans="1:13" x14ac:dyDescent="0.2">
      <c r="A443" s="133" t="str">
        <f>'Net Gen'!B443</f>
        <v>89040101-Big Sandy 1</v>
      </c>
      <c r="B443" s="214">
        <f>'Net Gen'!C443</f>
        <v>44335.333333333336</v>
      </c>
      <c r="C443" s="215" t="str">
        <f>'Net Gen'!P443</f>
        <v>FIXED</v>
      </c>
      <c r="D443" s="215">
        <f>'Net Gen'!E443</f>
        <v>19.600000000000001</v>
      </c>
      <c r="E443" s="215">
        <f>'Net Gen'!I443</f>
        <v>20</v>
      </c>
      <c r="F443" s="215">
        <f>'Net Gen'!K443</f>
        <v>20</v>
      </c>
      <c r="G443" s="215">
        <f>'Net Gen'!N443</f>
        <v>20</v>
      </c>
      <c r="H443" s="215">
        <f>'Net Gen'!O443</f>
        <v>295</v>
      </c>
      <c r="J443" s="78">
        <f t="shared" si="26"/>
        <v>1</v>
      </c>
      <c r="K443" s="71">
        <f t="shared" si="24"/>
        <v>20</v>
      </c>
      <c r="L443" s="69">
        <f t="shared" si="25"/>
        <v>295</v>
      </c>
      <c r="M443" s="81">
        <f t="shared" si="27"/>
        <v>20</v>
      </c>
    </row>
    <row r="444" spans="1:13" x14ac:dyDescent="0.2">
      <c r="A444" s="133" t="str">
        <f>'Net Gen'!B444</f>
        <v>89040101-Big Sandy 1</v>
      </c>
      <c r="B444" s="214">
        <f>'Net Gen'!C444</f>
        <v>44335.375</v>
      </c>
      <c r="C444" s="215" t="str">
        <f>'Net Gen'!P444</f>
        <v>DISPATCHABLE</v>
      </c>
      <c r="D444" s="215">
        <f>'Net Gen'!E444</f>
        <v>47.384999999999998</v>
      </c>
      <c r="E444" s="215">
        <f>'Net Gen'!I444</f>
        <v>278</v>
      </c>
      <c r="F444" s="215">
        <f>'Net Gen'!K444</f>
        <v>278</v>
      </c>
      <c r="G444" s="215">
        <f>'Net Gen'!N444</f>
        <v>278</v>
      </c>
      <c r="H444" s="215">
        <f>'Net Gen'!O444</f>
        <v>295</v>
      </c>
      <c r="J444" s="78">
        <f t="shared" si="26"/>
        <v>1</v>
      </c>
      <c r="K444" s="71">
        <f t="shared" si="24"/>
        <v>278</v>
      </c>
      <c r="L444" s="69">
        <f t="shared" si="25"/>
        <v>295</v>
      </c>
      <c r="M444" s="81">
        <f t="shared" si="27"/>
        <v>278</v>
      </c>
    </row>
    <row r="445" spans="1:13" x14ac:dyDescent="0.2">
      <c r="A445" s="133" t="str">
        <f>'Net Gen'!B445</f>
        <v>89040101-Big Sandy 1</v>
      </c>
      <c r="B445" s="214">
        <f>'Net Gen'!C445</f>
        <v>44335.416666666664</v>
      </c>
      <c r="C445" s="215" t="str">
        <f>'Net Gen'!P445</f>
        <v>DISPATCHABLE</v>
      </c>
      <c r="D445" s="215">
        <f>'Net Gen'!E445</f>
        <v>68.37</v>
      </c>
      <c r="E445" s="215">
        <f>'Net Gen'!I445</f>
        <v>295</v>
      </c>
      <c r="F445" s="215">
        <f>'Net Gen'!K445</f>
        <v>295</v>
      </c>
      <c r="G445" s="215">
        <f>'Net Gen'!N445</f>
        <v>295</v>
      </c>
      <c r="H445" s="215">
        <f>'Net Gen'!O445</f>
        <v>295</v>
      </c>
      <c r="J445" s="78">
        <f t="shared" si="26"/>
        <v>1</v>
      </c>
      <c r="K445" s="71">
        <f t="shared" si="24"/>
        <v>295</v>
      </c>
      <c r="L445" s="69">
        <f t="shared" si="25"/>
        <v>295</v>
      </c>
      <c r="M445" s="81">
        <f t="shared" si="27"/>
        <v>295</v>
      </c>
    </row>
    <row r="446" spans="1:13" x14ac:dyDescent="0.2">
      <c r="A446" s="133" t="str">
        <f>'Net Gen'!B446</f>
        <v>89040101-Big Sandy 1</v>
      </c>
      <c r="B446" s="214">
        <f>'Net Gen'!C446</f>
        <v>44335.458333333336</v>
      </c>
      <c r="C446" s="215" t="str">
        <f>'Net Gen'!P446</f>
        <v>DISPATCHABLE</v>
      </c>
      <c r="D446" s="215">
        <f>'Net Gen'!E446</f>
        <v>76.218999999999994</v>
      </c>
      <c r="E446" s="215">
        <f>'Net Gen'!I446</f>
        <v>295</v>
      </c>
      <c r="F446" s="215">
        <f>'Net Gen'!K446</f>
        <v>295</v>
      </c>
      <c r="G446" s="215">
        <f>'Net Gen'!N446</f>
        <v>295</v>
      </c>
      <c r="H446" s="215">
        <f>'Net Gen'!O446</f>
        <v>295</v>
      </c>
      <c r="J446" s="78">
        <f t="shared" si="26"/>
        <v>1</v>
      </c>
      <c r="K446" s="71">
        <f t="shared" si="24"/>
        <v>295</v>
      </c>
      <c r="L446" s="69">
        <f t="shared" si="25"/>
        <v>295</v>
      </c>
      <c r="M446" s="81">
        <f t="shared" si="27"/>
        <v>295</v>
      </c>
    </row>
    <row r="447" spans="1:13" x14ac:dyDescent="0.2">
      <c r="A447" s="133" t="str">
        <f>'Net Gen'!B447</f>
        <v>89040101-Big Sandy 1</v>
      </c>
      <c r="B447" s="214">
        <f>'Net Gen'!C447</f>
        <v>44335.5</v>
      </c>
      <c r="C447" s="215" t="str">
        <f>'Net Gen'!P447</f>
        <v>DISPATCHABLE</v>
      </c>
      <c r="D447" s="215">
        <f>'Net Gen'!E447</f>
        <v>80.278999999999996</v>
      </c>
      <c r="E447" s="215">
        <f>'Net Gen'!I447</f>
        <v>295</v>
      </c>
      <c r="F447" s="215">
        <f>'Net Gen'!K447</f>
        <v>295</v>
      </c>
      <c r="G447" s="215">
        <f>'Net Gen'!N447</f>
        <v>295</v>
      </c>
      <c r="H447" s="215">
        <f>'Net Gen'!O447</f>
        <v>295</v>
      </c>
      <c r="J447" s="78">
        <f t="shared" si="26"/>
        <v>1</v>
      </c>
      <c r="K447" s="71">
        <f t="shared" si="24"/>
        <v>295</v>
      </c>
      <c r="L447" s="69">
        <f t="shared" si="25"/>
        <v>295</v>
      </c>
      <c r="M447" s="81">
        <f t="shared" si="27"/>
        <v>295</v>
      </c>
    </row>
    <row r="448" spans="1:13" x14ac:dyDescent="0.2">
      <c r="A448" s="133" t="str">
        <f>'Net Gen'!B448</f>
        <v>89040101-Big Sandy 1</v>
      </c>
      <c r="B448" s="214">
        <f>'Net Gen'!C448</f>
        <v>44335.541666666664</v>
      </c>
      <c r="C448" s="215" t="str">
        <f>'Net Gen'!P448</f>
        <v>DISPATCHABLE</v>
      </c>
      <c r="D448" s="215">
        <f>'Net Gen'!E448</f>
        <v>71.375</v>
      </c>
      <c r="E448" s="215">
        <f>'Net Gen'!I448</f>
        <v>295</v>
      </c>
      <c r="F448" s="215">
        <f>'Net Gen'!K448</f>
        <v>295</v>
      </c>
      <c r="G448" s="215">
        <f>'Net Gen'!N448</f>
        <v>295</v>
      </c>
      <c r="H448" s="215">
        <f>'Net Gen'!O448</f>
        <v>295</v>
      </c>
      <c r="J448" s="78">
        <f t="shared" si="26"/>
        <v>1</v>
      </c>
      <c r="K448" s="71">
        <f t="shared" si="24"/>
        <v>295</v>
      </c>
      <c r="L448" s="69">
        <f t="shared" si="25"/>
        <v>295</v>
      </c>
      <c r="M448" s="81">
        <f t="shared" si="27"/>
        <v>295</v>
      </c>
    </row>
    <row r="449" spans="1:13" x14ac:dyDescent="0.2">
      <c r="A449" s="133" t="str">
        <f>'Net Gen'!B449</f>
        <v>89040101-Big Sandy 1</v>
      </c>
      <c r="B449" s="214">
        <f>'Net Gen'!C449</f>
        <v>44335.583333333336</v>
      </c>
      <c r="C449" s="215" t="str">
        <f>'Net Gen'!P449</f>
        <v>DISPATCHABLE</v>
      </c>
      <c r="D449" s="215">
        <f>'Net Gen'!E449</f>
        <v>67.415000000000006</v>
      </c>
      <c r="E449" s="215">
        <f>'Net Gen'!I449</f>
        <v>295</v>
      </c>
      <c r="F449" s="215">
        <f>'Net Gen'!K449</f>
        <v>295</v>
      </c>
      <c r="G449" s="215">
        <f>'Net Gen'!N449</f>
        <v>295</v>
      </c>
      <c r="H449" s="215">
        <f>'Net Gen'!O449</f>
        <v>295</v>
      </c>
      <c r="J449" s="78">
        <f t="shared" si="26"/>
        <v>1</v>
      </c>
      <c r="K449" s="71">
        <f t="shared" si="24"/>
        <v>295</v>
      </c>
      <c r="L449" s="69">
        <f t="shared" si="25"/>
        <v>295</v>
      </c>
      <c r="M449" s="81">
        <f t="shared" si="27"/>
        <v>295</v>
      </c>
    </row>
    <row r="450" spans="1:13" x14ac:dyDescent="0.2">
      <c r="A450" s="133" t="str">
        <f>'Net Gen'!B450</f>
        <v>89040101-Big Sandy 1</v>
      </c>
      <c r="B450" s="214">
        <f>'Net Gen'!C450</f>
        <v>44335.625</v>
      </c>
      <c r="C450" s="215" t="str">
        <f>'Net Gen'!P450</f>
        <v>DISPATCHABLE</v>
      </c>
      <c r="D450" s="215">
        <f>'Net Gen'!E450</f>
        <v>82.512</v>
      </c>
      <c r="E450" s="215">
        <f>'Net Gen'!I450</f>
        <v>295</v>
      </c>
      <c r="F450" s="215">
        <f>'Net Gen'!K450</f>
        <v>295</v>
      </c>
      <c r="G450" s="215">
        <f>'Net Gen'!N450</f>
        <v>295</v>
      </c>
      <c r="H450" s="215">
        <f>'Net Gen'!O450</f>
        <v>295</v>
      </c>
      <c r="J450" s="78">
        <f t="shared" si="26"/>
        <v>1</v>
      </c>
      <c r="K450" s="71">
        <f t="shared" si="24"/>
        <v>295</v>
      </c>
      <c r="L450" s="69">
        <f t="shared" si="25"/>
        <v>295</v>
      </c>
      <c r="M450" s="81">
        <f t="shared" si="27"/>
        <v>295</v>
      </c>
    </row>
    <row r="451" spans="1:13" x14ac:dyDescent="0.2">
      <c r="A451" s="133" t="str">
        <f>'Net Gen'!B451</f>
        <v>89040101-Big Sandy 1</v>
      </c>
      <c r="B451" s="214">
        <f>'Net Gen'!C451</f>
        <v>44335.666666666664</v>
      </c>
      <c r="C451" s="215" t="str">
        <f>'Net Gen'!P451</f>
        <v>DISPATCHABLE</v>
      </c>
      <c r="D451" s="215">
        <f>'Net Gen'!E451</f>
        <v>133.07599999999999</v>
      </c>
      <c r="E451" s="215">
        <f>'Net Gen'!I451</f>
        <v>295</v>
      </c>
      <c r="F451" s="215">
        <f>'Net Gen'!K451</f>
        <v>295</v>
      </c>
      <c r="G451" s="215">
        <f>'Net Gen'!N451</f>
        <v>295</v>
      </c>
      <c r="H451" s="215">
        <f>'Net Gen'!O451</f>
        <v>295</v>
      </c>
      <c r="J451" s="78">
        <f t="shared" si="26"/>
        <v>1</v>
      </c>
      <c r="K451" s="71">
        <f t="shared" si="24"/>
        <v>295</v>
      </c>
      <c r="L451" s="69">
        <f t="shared" si="25"/>
        <v>295</v>
      </c>
      <c r="M451" s="81">
        <f t="shared" si="27"/>
        <v>295</v>
      </c>
    </row>
    <row r="452" spans="1:13" x14ac:dyDescent="0.2">
      <c r="A452" s="133" t="str">
        <f>'Net Gen'!B452</f>
        <v>89040101-Big Sandy 1</v>
      </c>
      <c r="B452" s="214">
        <f>'Net Gen'!C452</f>
        <v>44335.708333333336</v>
      </c>
      <c r="C452" s="215" t="str">
        <f>'Net Gen'!P452</f>
        <v>DISPATCHABLE</v>
      </c>
      <c r="D452" s="215">
        <f>'Net Gen'!E452</f>
        <v>151.80099999999999</v>
      </c>
      <c r="E452" s="215">
        <f>'Net Gen'!I452</f>
        <v>295</v>
      </c>
      <c r="F452" s="215">
        <f>'Net Gen'!K452</f>
        <v>295</v>
      </c>
      <c r="G452" s="215">
        <f>'Net Gen'!N452</f>
        <v>295</v>
      </c>
      <c r="H452" s="215">
        <f>'Net Gen'!O452</f>
        <v>295</v>
      </c>
      <c r="J452" s="78">
        <f t="shared" si="26"/>
        <v>1</v>
      </c>
      <c r="K452" s="71">
        <f t="shared" ref="K452:K515" si="28">F452*J452</f>
        <v>295</v>
      </c>
      <c r="L452" s="69">
        <f t="shared" ref="L452:L515" si="29">H452*J452</f>
        <v>295</v>
      </c>
      <c r="M452" s="81">
        <f t="shared" si="27"/>
        <v>295</v>
      </c>
    </row>
    <row r="453" spans="1:13" x14ac:dyDescent="0.2">
      <c r="A453" s="133" t="str">
        <f>'Net Gen'!B453</f>
        <v>89040101-Big Sandy 1</v>
      </c>
      <c r="B453" s="214">
        <f>'Net Gen'!C453</f>
        <v>44335.75</v>
      </c>
      <c r="C453" s="215" t="str">
        <f>'Net Gen'!P453</f>
        <v>DISPATCHABLE</v>
      </c>
      <c r="D453" s="215">
        <f>'Net Gen'!E453</f>
        <v>238.95400000000001</v>
      </c>
      <c r="E453" s="215">
        <f>'Net Gen'!I453</f>
        <v>295</v>
      </c>
      <c r="F453" s="215">
        <f>'Net Gen'!K453</f>
        <v>295</v>
      </c>
      <c r="G453" s="215">
        <f>'Net Gen'!N453</f>
        <v>295</v>
      </c>
      <c r="H453" s="215">
        <f>'Net Gen'!O453</f>
        <v>295</v>
      </c>
      <c r="J453" s="78">
        <f t="shared" ref="J453:J516" si="30">VLOOKUP(A453,$P$4:$Q$8,2,FALSE)</f>
        <v>1</v>
      </c>
      <c r="K453" s="71">
        <f t="shared" si="28"/>
        <v>295</v>
      </c>
      <c r="L453" s="69">
        <f t="shared" si="29"/>
        <v>295</v>
      </c>
      <c r="M453" s="81">
        <f t="shared" ref="M453:M516" si="31">E453*J453</f>
        <v>295</v>
      </c>
    </row>
    <row r="454" spans="1:13" x14ac:dyDescent="0.2">
      <c r="A454" s="133" t="str">
        <f>'Net Gen'!B454</f>
        <v>89040101-Big Sandy 1</v>
      </c>
      <c r="B454" s="214">
        <f>'Net Gen'!C454</f>
        <v>44335.791666666664</v>
      </c>
      <c r="C454" s="215" t="str">
        <f>'Net Gen'!P454</f>
        <v>DISPATCHABLE</v>
      </c>
      <c r="D454" s="215">
        <f>'Net Gen'!E454</f>
        <v>195.905</v>
      </c>
      <c r="E454" s="215">
        <f>'Net Gen'!I454</f>
        <v>295</v>
      </c>
      <c r="F454" s="215">
        <f>'Net Gen'!K454</f>
        <v>295</v>
      </c>
      <c r="G454" s="215">
        <f>'Net Gen'!N454</f>
        <v>295</v>
      </c>
      <c r="H454" s="215">
        <f>'Net Gen'!O454</f>
        <v>295</v>
      </c>
      <c r="J454" s="78">
        <f t="shared" si="30"/>
        <v>1</v>
      </c>
      <c r="K454" s="71">
        <f t="shared" si="28"/>
        <v>295</v>
      </c>
      <c r="L454" s="69">
        <f t="shared" si="29"/>
        <v>295</v>
      </c>
      <c r="M454" s="81">
        <f t="shared" si="31"/>
        <v>295</v>
      </c>
    </row>
    <row r="455" spans="1:13" x14ac:dyDescent="0.2">
      <c r="A455" s="133" t="str">
        <f>'Net Gen'!B455</f>
        <v>89040101-Big Sandy 1</v>
      </c>
      <c r="B455" s="214">
        <f>'Net Gen'!C455</f>
        <v>44335.833333333336</v>
      </c>
      <c r="C455" s="215" t="str">
        <f>'Net Gen'!P455</f>
        <v>DISPATCHABLE</v>
      </c>
      <c r="D455" s="215">
        <f>'Net Gen'!E455</f>
        <v>176.47399999999999</v>
      </c>
      <c r="E455" s="215">
        <f>'Net Gen'!I455</f>
        <v>295</v>
      </c>
      <c r="F455" s="215">
        <f>'Net Gen'!K455</f>
        <v>295</v>
      </c>
      <c r="G455" s="215">
        <f>'Net Gen'!N455</f>
        <v>295</v>
      </c>
      <c r="H455" s="215">
        <f>'Net Gen'!O455</f>
        <v>295</v>
      </c>
      <c r="J455" s="78">
        <f t="shared" si="30"/>
        <v>1</v>
      </c>
      <c r="K455" s="71">
        <f t="shared" si="28"/>
        <v>295</v>
      </c>
      <c r="L455" s="69">
        <f t="shared" si="29"/>
        <v>295</v>
      </c>
      <c r="M455" s="81">
        <f t="shared" si="31"/>
        <v>295</v>
      </c>
    </row>
    <row r="456" spans="1:13" x14ac:dyDescent="0.2">
      <c r="A456" s="133" t="str">
        <f>'Net Gen'!B456</f>
        <v>89040101-Big Sandy 1</v>
      </c>
      <c r="B456" s="214">
        <f>'Net Gen'!C456</f>
        <v>44335.875</v>
      </c>
      <c r="C456" s="215" t="str">
        <f>'Net Gen'!P456</f>
        <v>DISPATCHABLE</v>
      </c>
      <c r="D456" s="215">
        <f>'Net Gen'!E456</f>
        <v>88.242999999999995</v>
      </c>
      <c r="E456" s="215">
        <f>'Net Gen'!I456</f>
        <v>295</v>
      </c>
      <c r="F456" s="215">
        <f>'Net Gen'!K456</f>
        <v>295</v>
      </c>
      <c r="G456" s="215">
        <f>'Net Gen'!N456</f>
        <v>295</v>
      </c>
      <c r="H456" s="215">
        <f>'Net Gen'!O456</f>
        <v>295</v>
      </c>
      <c r="J456" s="78">
        <f t="shared" si="30"/>
        <v>1</v>
      </c>
      <c r="K456" s="71">
        <f t="shared" si="28"/>
        <v>295</v>
      </c>
      <c r="L456" s="69">
        <f t="shared" si="29"/>
        <v>295</v>
      </c>
      <c r="M456" s="81">
        <f t="shared" si="31"/>
        <v>295</v>
      </c>
    </row>
    <row r="457" spans="1:13" x14ac:dyDescent="0.2">
      <c r="A457" s="133" t="str">
        <f>'Net Gen'!B457</f>
        <v>89040101-Big Sandy 1</v>
      </c>
      <c r="B457" s="214">
        <f>'Net Gen'!C457</f>
        <v>44335.916666666664</v>
      </c>
      <c r="C457" s="215" t="str">
        <f>'Net Gen'!P457</f>
        <v>DISPATCHABLE</v>
      </c>
      <c r="D457" s="215">
        <f>'Net Gen'!E457</f>
        <v>122.959</v>
      </c>
      <c r="E457" s="215">
        <f>'Net Gen'!I457</f>
        <v>295</v>
      </c>
      <c r="F457" s="215">
        <f>'Net Gen'!K457</f>
        <v>295</v>
      </c>
      <c r="G457" s="215">
        <f>'Net Gen'!N457</f>
        <v>295</v>
      </c>
      <c r="H457" s="215">
        <f>'Net Gen'!O457</f>
        <v>295</v>
      </c>
      <c r="J457" s="78">
        <f t="shared" si="30"/>
        <v>1</v>
      </c>
      <c r="K457" s="71">
        <f t="shared" si="28"/>
        <v>295</v>
      </c>
      <c r="L457" s="69">
        <f t="shared" si="29"/>
        <v>295</v>
      </c>
      <c r="M457" s="81">
        <f t="shared" si="31"/>
        <v>295</v>
      </c>
    </row>
    <row r="458" spans="1:13" x14ac:dyDescent="0.2">
      <c r="A458" s="133" t="str">
        <f>'Net Gen'!B458</f>
        <v>89040101-Big Sandy 1</v>
      </c>
      <c r="B458" s="214">
        <f>'Net Gen'!C458</f>
        <v>44335.958333333336</v>
      </c>
      <c r="C458" s="215" t="str">
        <f>'Net Gen'!P458</f>
        <v>DISPATCHABLE</v>
      </c>
      <c r="D458" s="215">
        <f>'Net Gen'!E458</f>
        <v>119.432</v>
      </c>
      <c r="E458" s="215">
        <f>'Net Gen'!I458</f>
        <v>295</v>
      </c>
      <c r="F458" s="215">
        <f>'Net Gen'!K458</f>
        <v>295</v>
      </c>
      <c r="G458" s="215">
        <f>'Net Gen'!N458</f>
        <v>295</v>
      </c>
      <c r="H458" s="215">
        <f>'Net Gen'!O458</f>
        <v>295</v>
      </c>
      <c r="J458" s="78">
        <f t="shared" si="30"/>
        <v>1</v>
      </c>
      <c r="K458" s="71">
        <f t="shared" si="28"/>
        <v>295</v>
      </c>
      <c r="L458" s="69">
        <f t="shared" si="29"/>
        <v>295</v>
      </c>
      <c r="M458" s="81">
        <f t="shared" si="31"/>
        <v>295</v>
      </c>
    </row>
    <row r="459" spans="1:13" x14ac:dyDescent="0.2">
      <c r="A459" s="133" t="str">
        <f>'Net Gen'!B459</f>
        <v>89040101-Big Sandy 1</v>
      </c>
      <c r="B459" s="214">
        <f>'Net Gen'!C459</f>
        <v>44336</v>
      </c>
      <c r="C459" s="215" t="str">
        <f>'Net Gen'!P459</f>
        <v>DISPATCHABLE</v>
      </c>
      <c r="D459" s="215">
        <f>'Net Gen'!E459</f>
        <v>68.334999999999994</v>
      </c>
      <c r="E459" s="215">
        <f>'Net Gen'!I459</f>
        <v>295</v>
      </c>
      <c r="F459" s="215">
        <f>'Net Gen'!K459</f>
        <v>295</v>
      </c>
      <c r="G459" s="215">
        <f>'Net Gen'!N459</f>
        <v>295</v>
      </c>
      <c r="H459" s="215">
        <f>'Net Gen'!O459</f>
        <v>295</v>
      </c>
      <c r="J459" s="78">
        <f t="shared" si="30"/>
        <v>1</v>
      </c>
      <c r="K459" s="71">
        <f t="shared" si="28"/>
        <v>295</v>
      </c>
      <c r="L459" s="69">
        <f t="shared" si="29"/>
        <v>295</v>
      </c>
      <c r="M459" s="81">
        <f t="shared" si="31"/>
        <v>295</v>
      </c>
    </row>
    <row r="460" spans="1:13" x14ac:dyDescent="0.2">
      <c r="A460" s="133" t="str">
        <f>'Net Gen'!B460</f>
        <v>89040101-Big Sandy 1</v>
      </c>
      <c r="B460" s="214">
        <f>'Net Gen'!C460</f>
        <v>44336.041666666664</v>
      </c>
      <c r="C460" s="215" t="str">
        <f>'Net Gen'!P460</f>
        <v>DISPATCHABLE</v>
      </c>
      <c r="D460" s="215">
        <f>'Net Gen'!E460</f>
        <v>60.569000000000003</v>
      </c>
      <c r="E460" s="215">
        <f>'Net Gen'!I460</f>
        <v>295</v>
      </c>
      <c r="F460" s="215">
        <f>'Net Gen'!K460</f>
        <v>295</v>
      </c>
      <c r="G460" s="215">
        <f>'Net Gen'!N460</f>
        <v>295</v>
      </c>
      <c r="H460" s="215">
        <f>'Net Gen'!O460</f>
        <v>295</v>
      </c>
      <c r="J460" s="78">
        <f t="shared" si="30"/>
        <v>1</v>
      </c>
      <c r="K460" s="71">
        <f t="shared" si="28"/>
        <v>295</v>
      </c>
      <c r="L460" s="69">
        <f t="shared" si="29"/>
        <v>295</v>
      </c>
      <c r="M460" s="81">
        <f t="shared" si="31"/>
        <v>295</v>
      </c>
    </row>
    <row r="461" spans="1:13" x14ac:dyDescent="0.2">
      <c r="A461" s="133" t="str">
        <f>'Net Gen'!B461</f>
        <v>89040101-Big Sandy 1</v>
      </c>
      <c r="B461" s="214">
        <f>'Net Gen'!C461</f>
        <v>44336.083333333336</v>
      </c>
      <c r="C461" s="215" t="str">
        <f>'Net Gen'!P461</f>
        <v>DISPATCHABLE</v>
      </c>
      <c r="D461" s="215">
        <f>'Net Gen'!E461</f>
        <v>60.018999999999998</v>
      </c>
      <c r="E461" s="215">
        <f>'Net Gen'!I461</f>
        <v>295</v>
      </c>
      <c r="F461" s="215">
        <f>'Net Gen'!K461</f>
        <v>295</v>
      </c>
      <c r="G461" s="215">
        <f>'Net Gen'!N461</f>
        <v>295</v>
      </c>
      <c r="H461" s="215">
        <f>'Net Gen'!O461</f>
        <v>295</v>
      </c>
      <c r="J461" s="78">
        <f t="shared" si="30"/>
        <v>1</v>
      </c>
      <c r="K461" s="71">
        <f t="shared" si="28"/>
        <v>295</v>
      </c>
      <c r="L461" s="69">
        <f t="shared" si="29"/>
        <v>295</v>
      </c>
      <c r="M461" s="81">
        <f t="shared" si="31"/>
        <v>295</v>
      </c>
    </row>
    <row r="462" spans="1:13" x14ac:dyDescent="0.2">
      <c r="A462" s="133" t="str">
        <f>'Net Gen'!B462</f>
        <v>89040101-Big Sandy 1</v>
      </c>
      <c r="B462" s="214">
        <f>'Net Gen'!C462</f>
        <v>44336.125</v>
      </c>
      <c r="C462" s="215" t="str">
        <f>'Net Gen'!P462</f>
        <v>DISPATCHABLE</v>
      </c>
      <c r="D462" s="215">
        <f>'Net Gen'!E462</f>
        <v>60.017000000000003</v>
      </c>
      <c r="E462" s="215">
        <f>'Net Gen'!I462</f>
        <v>295</v>
      </c>
      <c r="F462" s="215">
        <f>'Net Gen'!K462</f>
        <v>295</v>
      </c>
      <c r="G462" s="215">
        <f>'Net Gen'!N462</f>
        <v>295</v>
      </c>
      <c r="H462" s="215">
        <f>'Net Gen'!O462</f>
        <v>295</v>
      </c>
      <c r="J462" s="78">
        <f t="shared" si="30"/>
        <v>1</v>
      </c>
      <c r="K462" s="71">
        <f t="shared" si="28"/>
        <v>295</v>
      </c>
      <c r="L462" s="69">
        <f t="shared" si="29"/>
        <v>295</v>
      </c>
      <c r="M462" s="81">
        <f t="shared" si="31"/>
        <v>295</v>
      </c>
    </row>
    <row r="463" spans="1:13" x14ac:dyDescent="0.2">
      <c r="A463" s="133" t="str">
        <f>'Net Gen'!B463</f>
        <v>89040101-Big Sandy 1</v>
      </c>
      <c r="B463" s="214">
        <f>'Net Gen'!C463</f>
        <v>44336.166666666664</v>
      </c>
      <c r="C463" s="215" t="str">
        <f>'Net Gen'!P463</f>
        <v>DISPATCHABLE</v>
      </c>
      <c r="D463" s="215">
        <f>'Net Gen'!E463</f>
        <v>60.082000000000001</v>
      </c>
      <c r="E463" s="215">
        <f>'Net Gen'!I463</f>
        <v>295</v>
      </c>
      <c r="F463" s="215">
        <f>'Net Gen'!K463</f>
        <v>295</v>
      </c>
      <c r="G463" s="215">
        <f>'Net Gen'!N463</f>
        <v>295</v>
      </c>
      <c r="H463" s="215">
        <f>'Net Gen'!O463</f>
        <v>295</v>
      </c>
      <c r="J463" s="78">
        <f t="shared" si="30"/>
        <v>1</v>
      </c>
      <c r="K463" s="71">
        <f t="shared" si="28"/>
        <v>295</v>
      </c>
      <c r="L463" s="69">
        <f t="shared" si="29"/>
        <v>295</v>
      </c>
      <c r="M463" s="81">
        <f t="shared" si="31"/>
        <v>295</v>
      </c>
    </row>
    <row r="464" spans="1:13" x14ac:dyDescent="0.2">
      <c r="A464" s="133" t="str">
        <f>'Net Gen'!B464</f>
        <v>89040101-Big Sandy 1</v>
      </c>
      <c r="B464" s="214">
        <f>'Net Gen'!C464</f>
        <v>44336.208333333336</v>
      </c>
      <c r="C464" s="215" t="str">
        <f>'Net Gen'!P464</f>
        <v>DISPATCHABLE</v>
      </c>
      <c r="D464" s="215">
        <f>'Net Gen'!E464</f>
        <v>60.125999999999998</v>
      </c>
      <c r="E464" s="215">
        <f>'Net Gen'!I464</f>
        <v>295</v>
      </c>
      <c r="F464" s="215">
        <f>'Net Gen'!K464</f>
        <v>295</v>
      </c>
      <c r="G464" s="215">
        <f>'Net Gen'!N464</f>
        <v>295</v>
      </c>
      <c r="H464" s="215">
        <f>'Net Gen'!O464</f>
        <v>295</v>
      </c>
      <c r="J464" s="78">
        <f t="shared" si="30"/>
        <v>1</v>
      </c>
      <c r="K464" s="71">
        <f t="shared" si="28"/>
        <v>295</v>
      </c>
      <c r="L464" s="69">
        <f t="shared" si="29"/>
        <v>295</v>
      </c>
      <c r="M464" s="81">
        <f t="shared" si="31"/>
        <v>295</v>
      </c>
    </row>
    <row r="465" spans="1:13" x14ac:dyDescent="0.2">
      <c r="A465" s="133" t="str">
        <f>'Net Gen'!B465</f>
        <v>89040101-Big Sandy 1</v>
      </c>
      <c r="B465" s="214">
        <f>'Net Gen'!C465</f>
        <v>44336.25</v>
      </c>
      <c r="C465" s="215" t="str">
        <f>'Net Gen'!P465</f>
        <v>DISPATCHABLE</v>
      </c>
      <c r="D465" s="215">
        <f>'Net Gen'!E465</f>
        <v>60.613</v>
      </c>
      <c r="E465" s="215">
        <f>'Net Gen'!I465</f>
        <v>295</v>
      </c>
      <c r="F465" s="215">
        <f>'Net Gen'!K465</f>
        <v>295</v>
      </c>
      <c r="G465" s="215">
        <f>'Net Gen'!N465</f>
        <v>295</v>
      </c>
      <c r="H465" s="215">
        <f>'Net Gen'!O465</f>
        <v>295</v>
      </c>
      <c r="J465" s="78">
        <f t="shared" si="30"/>
        <v>1</v>
      </c>
      <c r="K465" s="71">
        <f t="shared" si="28"/>
        <v>295</v>
      </c>
      <c r="L465" s="69">
        <f t="shared" si="29"/>
        <v>295</v>
      </c>
      <c r="M465" s="81">
        <f t="shared" si="31"/>
        <v>295</v>
      </c>
    </row>
    <row r="466" spans="1:13" x14ac:dyDescent="0.2">
      <c r="A466" s="133" t="str">
        <f>'Net Gen'!B466</f>
        <v>89040101-Big Sandy 1</v>
      </c>
      <c r="B466" s="214">
        <f>'Net Gen'!C466</f>
        <v>44336.291666666664</v>
      </c>
      <c r="C466" s="215" t="str">
        <f>'Net Gen'!P466</f>
        <v>DISPATCHABLE</v>
      </c>
      <c r="D466" s="215">
        <f>'Net Gen'!E466</f>
        <v>60.587000000000003</v>
      </c>
      <c r="E466" s="215">
        <f>'Net Gen'!I466</f>
        <v>295</v>
      </c>
      <c r="F466" s="215">
        <f>'Net Gen'!K466</f>
        <v>295</v>
      </c>
      <c r="G466" s="215">
        <f>'Net Gen'!N466</f>
        <v>295</v>
      </c>
      <c r="H466" s="215">
        <f>'Net Gen'!O466</f>
        <v>295</v>
      </c>
      <c r="J466" s="78">
        <f t="shared" si="30"/>
        <v>1</v>
      </c>
      <c r="K466" s="71">
        <f t="shared" si="28"/>
        <v>295</v>
      </c>
      <c r="L466" s="69">
        <f t="shared" si="29"/>
        <v>295</v>
      </c>
      <c r="M466" s="81">
        <f t="shared" si="31"/>
        <v>295</v>
      </c>
    </row>
    <row r="467" spans="1:13" x14ac:dyDescent="0.2">
      <c r="A467" s="133" t="str">
        <f>'Net Gen'!B467</f>
        <v>89040101-Big Sandy 1</v>
      </c>
      <c r="B467" s="214">
        <f>'Net Gen'!C467</f>
        <v>44336.333333333336</v>
      </c>
      <c r="C467" s="215" t="str">
        <f>'Net Gen'!P467</f>
        <v>DISPATCHABLE</v>
      </c>
      <c r="D467" s="215">
        <f>'Net Gen'!E467</f>
        <v>60.408999999999999</v>
      </c>
      <c r="E467" s="215">
        <f>'Net Gen'!I467</f>
        <v>295</v>
      </c>
      <c r="F467" s="215">
        <f>'Net Gen'!K467</f>
        <v>295</v>
      </c>
      <c r="G467" s="215">
        <f>'Net Gen'!N467</f>
        <v>295</v>
      </c>
      <c r="H467" s="215">
        <f>'Net Gen'!O467</f>
        <v>295</v>
      </c>
      <c r="J467" s="78">
        <f t="shared" si="30"/>
        <v>1</v>
      </c>
      <c r="K467" s="71">
        <f t="shared" si="28"/>
        <v>295</v>
      </c>
      <c r="L467" s="69">
        <f t="shared" si="29"/>
        <v>295</v>
      </c>
      <c r="M467" s="81">
        <f t="shared" si="31"/>
        <v>295</v>
      </c>
    </row>
    <row r="468" spans="1:13" x14ac:dyDescent="0.2">
      <c r="A468" s="133" t="str">
        <f>'Net Gen'!B468</f>
        <v>89040101-Big Sandy 1</v>
      </c>
      <c r="B468" s="214">
        <f>'Net Gen'!C468</f>
        <v>44336.375</v>
      </c>
      <c r="C468" s="215" t="str">
        <f>'Net Gen'!P468</f>
        <v>DISPATCHABLE</v>
      </c>
      <c r="D468" s="215">
        <f>'Net Gen'!E468</f>
        <v>62.512</v>
      </c>
      <c r="E468" s="215">
        <f>'Net Gen'!I468</f>
        <v>295</v>
      </c>
      <c r="F468" s="215">
        <f>'Net Gen'!K468</f>
        <v>295</v>
      </c>
      <c r="G468" s="215">
        <f>'Net Gen'!N468</f>
        <v>295</v>
      </c>
      <c r="H468" s="215">
        <f>'Net Gen'!O468</f>
        <v>295</v>
      </c>
      <c r="J468" s="78">
        <f t="shared" si="30"/>
        <v>1</v>
      </c>
      <c r="K468" s="71">
        <f t="shared" si="28"/>
        <v>295</v>
      </c>
      <c r="L468" s="69">
        <f t="shared" si="29"/>
        <v>295</v>
      </c>
      <c r="M468" s="81">
        <f t="shared" si="31"/>
        <v>295</v>
      </c>
    </row>
    <row r="469" spans="1:13" x14ac:dyDescent="0.2">
      <c r="A469" s="133" t="str">
        <f>'Net Gen'!B469</f>
        <v>89040101-Big Sandy 1</v>
      </c>
      <c r="B469" s="214">
        <f>'Net Gen'!C469</f>
        <v>44336.416666666664</v>
      </c>
      <c r="C469" s="215" t="str">
        <f>'Net Gen'!P469</f>
        <v>DISPATCHABLE</v>
      </c>
      <c r="D469" s="215">
        <f>'Net Gen'!E469</f>
        <v>71.700999999999993</v>
      </c>
      <c r="E469" s="215">
        <f>'Net Gen'!I469</f>
        <v>295</v>
      </c>
      <c r="F469" s="215">
        <f>'Net Gen'!K469</f>
        <v>295</v>
      </c>
      <c r="G469" s="215">
        <f>'Net Gen'!N469</f>
        <v>295</v>
      </c>
      <c r="H469" s="215">
        <f>'Net Gen'!O469</f>
        <v>295</v>
      </c>
      <c r="J469" s="78">
        <f t="shared" si="30"/>
        <v>1</v>
      </c>
      <c r="K469" s="71">
        <f t="shared" si="28"/>
        <v>295</v>
      </c>
      <c r="L469" s="69">
        <f t="shared" si="29"/>
        <v>295</v>
      </c>
      <c r="M469" s="81">
        <f t="shared" si="31"/>
        <v>295</v>
      </c>
    </row>
    <row r="470" spans="1:13" x14ac:dyDescent="0.2">
      <c r="A470" s="133" t="str">
        <f>'Net Gen'!B470</f>
        <v>89040101-Big Sandy 1</v>
      </c>
      <c r="B470" s="214">
        <f>'Net Gen'!C470</f>
        <v>44336.458333333336</v>
      </c>
      <c r="C470" s="215" t="str">
        <f>'Net Gen'!P470</f>
        <v>DISPATCHABLE</v>
      </c>
      <c r="D470" s="215">
        <f>'Net Gen'!E470</f>
        <v>95.203999999999994</v>
      </c>
      <c r="E470" s="215">
        <f>'Net Gen'!I470</f>
        <v>295</v>
      </c>
      <c r="F470" s="215">
        <f>'Net Gen'!K470</f>
        <v>295</v>
      </c>
      <c r="G470" s="215">
        <f>'Net Gen'!N470</f>
        <v>295</v>
      </c>
      <c r="H470" s="215">
        <f>'Net Gen'!O470</f>
        <v>295</v>
      </c>
      <c r="J470" s="78">
        <f t="shared" si="30"/>
        <v>1</v>
      </c>
      <c r="K470" s="71">
        <f t="shared" si="28"/>
        <v>295</v>
      </c>
      <c r="L470" s="69">
        <f t="shared" si="29"/>
        <v>295</v>
      </c>
      <c r="M470" s="81">
        <f t="shared" si="31"/>
        <v>295</v>
      </c>
    </row>
    <row r="471" spans="1:13" x14ac:dyDescent="0.2">
      <c r="A471" s="133" t="str">
        <f>'Net Gen'!B471</f>
        <v>89040101-Big Sandy 1</v>
      </c>
      <c r="B471" s="214">
        <f>'Net Gen'!C471</f>
        <v>44336.5</v>
      </c>
      <c r="C471" s="215" t="str">
        <f>'Net Gen'!P471</f>
        <v>DISPATCHABLE</v>
      </c>
      <c r="D471" s="215">
        <f>'Net Gen'!E471</f>
        <v>130.947</v>
      </c>
      <c r="E471" s="215">
        <f>'Net Gen'!I471</f>
        <v>295</v>
      </c>
      <c r="F471" s="215">
        <f>'Net Gen'!K471</f>
        <v>295</v>
      </c>
      <c r="G471" s="215">
        <f>'Net Gen'!N471</f>
        <v>295</v>
      </c>
      <c r="H471" s="215">
        <f>'Net Gen'!O471</f>
        <v>295</v>
      </c>
      <c r="J471" s="78">
        <f t="shared" si="30"/>
        <v>1</v>
      </c>
      <c r="K471" s="71">
        <f t="shared" si="28"/>
        <v>295</v>
      </c>
      <c r="L471" s="69">
        <f t="shared" si="29"/>
        <v>295</v>
      </c>
      <c r="M471" s="81">
        <f t="shared" si="31"/>
        <v>295</v>
      </c>
    </row>
    <row r="472" spans="1:13" x14ac:dyDescent="0.2">
      <c r="A472" s="133" t="str">
        <f>'Net Gen'!B472</f>
        <v>89040101-Big Sandy 1</v>
      </c>
      <c r="B472" s="214">
        <f>'Net Gen'!C472</f>
        <v>44336.541666666664</v>
      </c>
      <c r="C472" s="215" t="str">
        <f>'Net Gen'!P472</f>
        <v>DISPATCHABLE</v>
      </c>
      <c r="D472" s="215">
        <f>'Net Gen'!E472</f>
        <v>107.93</v>
      </c>
      <c r="E472" s="215">
        <f>'Net Gen'!I472</f>
        <v>295</v>
      </c>
      <c r="F472" s="215">
        <f>'Net Gen'!K472</f>
        <v>295</v>
      </c>
      <c r="G472" s="215">
        <f>'Net Gen'!N472</f>
        <v>295</v>
      </c>
      <c r="H472" s="215">
        <f>'Net Gen'!O472</f>
        <v>295</v>
      </c>
      <c r="J472" s="78">
        <f t="shared" si="30"/>
        <v>1</v>
      </c>
      <c r="K472" s="71">
        <f t="shared" si="28"/>
        <v>295</v>
      </c>
      <c r="L472" s="69">
        <f t="shared" si="29"/>
        <v>295</v>
      </c>
      <c r="M472" s="81">
        <f t="shared" si="31"/>
        <v>295</v>
      </c>
    </row>
    <row r="473" spans="1:13" x14ac:dyDescent="0.2">
      <c r="A473" s="133" t="str">
        <f>'Net Gen'!B473</f>
        <v>89040101-Big Sandy 1</v>
      </c>
      <c r="B473" s="214">
        <f>'Net Gen'!C473</f>
        <v>44336.583333333336</v>
      </c>
      <c r="C473" s="215" t="str">
        <f>'Net Gen'!P473</f>
        <v>DISPATCHABLE</v>
      </c>
      <c r="D473" s="215">
        <f>'Net Gen'!E473</f>
        <v>189.19800000000001</v>
      </c>
      <c r="E473" s="215">
        <f>'Net Gen'!I473</f>
        <v>295</v>
      </c>
      <c r="F473" s="215">
        <f>'Net Gen'!K473</f>
        <v>295</v>
      </c>
      <c r="G473" s="215">
        <f>'Net Gen'!N473</f>
        <v>295</v>
      </c>
      <c r="H473" s="215">
        <f>'Net Gen'!O473</f>
        <v>295</v>
      </c>
      <c r="J473" s="78">
        <f t="shared" si="30"/>
        <v>1</v>
      </c>
      <c r="K473" s="71">
        <f t="shared" si="28"/>
        <v>295</v>
      </c>
      <c r="L473" s="69">
        <f t="shared" si="29"/>
        <v>295</v>
      </c>
      <c r="M473" s="81">
        <f t="shared" si="31"/>
        <v>295</v>
      </c>
    </row>
    <row r="474" spans="1:13" x14ac:dyDescent="0.2">
      <c r="A474" s="133" t="str">
        <f>'Net Gen'!B474</f>
        <v>89040101-Big Sandy 1</v>
      </c>
      <c r="B474" s="214">
        <f>'Net Gen'!C474</f>
        <v>44336.625</v>
      </c>
      <c r="C474" s="215" t="str">
        <f>'Net Gen'!P474</f>
        <v>DISPATCHABLE</v>
      </c>
      <c r="D474" s="215">
        <f>'Net Gen'!E474</f>
        <v>237.81200000000001</v>
      </c>
      <c r="E474" s="215">
        <f>'Net Gen'!I474</f>
        <v>295</v>
      </c>
      <c r="F474" s="215">
        <f>'Net Gen'!K474</f>
        <v>295</v>
      </c>
      <c r="G474" s="215">
        <f>'Net Gen'!N474</f>
        <v>295</v>
      </c>
      <c r="H474" s="215">
        <f>'Net Gen'!O474</f>
        <v>295</v>
      </c>
      <c r="J474" s="78">
        <f t="shared" si="30"/>
        <v>1</v>
      </c>
      <c r="K474" s="71">
        <f t="shared" si="28"/>
        <v>295</v>
      </c>
      <c r="L474" s="69">
        <f t="shared" si="29"/>
        <v>295</v>
      </c>
      <c r="M474" s="81">
        <f t="shared" si="31"/>
        <v>295</v>
      </c>
    </row>
    <row r="475" spans="1:13" x14ac:dyDescent="0.2">
      <c r="A475" s="133" t="str">
        <f>'Net Gen'!B475</f>
        <v>89040101-Big Sandy 1</v>
      </c>
      <c r="B475" s="214">
        <f>'Net Gen'!C475</f>
        <v>44336.666666666664</v>
      </c>
      <c r="C475" s="215" t="str">
        <f>'Net Gen'!P475</f>
        <v>DISPATCHABLE</v>
      </c>
      <c r="D475" s="215">
        <f>'Net Gen'!E475</f>
        <v>272.738</v>
      </c>
      <c r="E475" s="215">
        <f>'Net Gen'!I475</f>
        <v>296</v>
      </c>
      <c r="F475" s="215">
        <f>'Net Gen'!K475</f>
        <v>296</v>
      </c>
      <c r="G475" s="215">
        <f>'Net Gen'!N475</f>
        <v>296</v>
      </c>
      <c r="H475" s="215">
        <f>'Net Gen'!O475</f>
        <v>295</v>
      </c>
      <c r="J475" s="78">
        <f t="shared" si="30"/>
        <v>1</v>
      </c>
      <c r="K475" s="71">
        <f t="shared" si="28"/>
        <v>296</v>
      </c>
      <c r="L475" s="69">
        <f t="shared" si="29"/>
        <v>295</v>
      </c>
      <c r="M475" s="81">
        <f t="shared" si="31"/>
        <v>296</v>
      </c>
    </row>
    <row r="476" spans="1:13" x14ac:dyDescent="0.2">
      <c r="A476" s="133" t="str">
        <f>'Net Gen'!B476</f>
        <v>89040101-Big Sandy 1</v>
      </c>
      <c r="B476" s="214">
        <f>'Net Gen'!C476</f>
        <v>44336.708333333336</v>
      </c>
      <c r="C476" s="215" t="str">
        <f>'Net Gen'!P476</f>
        <v>DISPATCHABLE</v>
      </c>
      <c r="D476" s="215">
        <f>'Net Gen'!E476</f>
        <v>291.85899999999998</v>
      </c>
      <c r="E476" s="215">
        <f>'Net Gen'!I476</f>
        <v>296</v>
      </c>
      <c r="F476" s="215">
        <f>'Net Gen'!K476</f>
        <v>296</v>
      </c>
      <c r="G476" s="215">
        <f>'Net Gen'!N476</f>
        <v>296</v>
      </c>
      <c r="H476" s="215">
        <f>'Net Gen'!O476</f>
        <v>295</v>
      </c>
      <c r="J476" s="78">
        <f t="shared" si="30"/>
        <v>1</v>
      </c>
      <c r="K476" s="71">
        <f t="shared" si="28"/>
        <v>296</v>
      </c>
      <c r="L476" s="69">
        <f t="shared" si="29"/>
        <v>295</v>
      </c>
      <c r="M476" s="81">
        <f t="shared" si="31"/>
        <v>296</v>
      </c>
    </row>
    <row r="477" spans="1:13" x14ac:dyDescent="0.2">
      <c r="A477" s="133" t="str">
        <f>'Net Gen'!B477</f>
        <v>89040101-Big Sandy 1</v>
      </c>
      <c r="B477" s="214">
        <f>'Net Gen'!C477</f>
        <v>44336.75</v>
      </c>
      <c r="C477" s="215" t="str">
        <f>'Net Gen'!P477</f>
        <v>DISPATCHABLE</v>
      </c>
      <c r="D477" s="215">
        <f>'Net Gen'!E477</f>
        <v>288.33600000000001</v>
      </c>
      <c r="E477" s="215">
        <f>'Net Gen'!I477</f>
        <v>296</v>
      </c>
      <c r="F477" s="215">
        <f>'Net Gen'!K477</f>
        <v>296</v>
      </c>
      <c r="G477" s="215">
        <f>'Net Gen'!N477</f>
        <v>296</v>
      </c>
      <c r="H477" s="215">
        <f>'Net Gen'!O477</f>
        <v>295</v>
      </c>
      <c r="J477" s="78">
        <f t="shared" si="30"/>
        <v>1</v>
      </c>
      <c r="K477" s="71">
        <f t="shared" si="28"/>
        <v>296</v>
      </c>
      <c r="L477" s="69">
        <f t="shared" si="29"/>
        <v>295</v>
      </c>
      <c r="M477" s="81">
        <f t="shared" si="31"/>
        <v>296</v>
      </c>
    </row>
    <row r="478" spans="1:13" x14ac:dyDescent="0.2">
      <c r="A478" s="133" t="str">
        <f>'Net Gen'!B478</f>
        <v>89040101-Big Sandy 1</v>
      </c>
      <c r="B478" s="214">
        <f>'Net Gen'!C478</f>
        <v>44336.791666666664</v>
      </c>
      <c r="C478" s="215" t="str">
        <f>'Net Gen'!P478</f>
        <v>DISPATCHABLE</v>
      </c>
      <c r="D478" s="215">
        <f>'Net Gen'!E478</f>
        <v>280.95</v>
      </c>
      <c r="E478" s="215">
        <f>'Net Gen'!I478</f>
        <v>296</v>
      </c>
      <c r="F478" s="215">
        <f>'Net Gen'!K478</f>
        <v>296</v>
      </c>
      <c r="G478" s="215">
        <f>'Net Gen'!N478</f>
        <v>296</v>
      </c>
      <c r="H478" s="215">
        <f>'Net Gen'!O478</f>
        <v>295</v>
      </c>
      <c r="J478" s="78">
        <f t="shared" si="30"/>
        <v>1</v>
      </c>
      <c r="K478" s="71">
        <f t="shared" si="28"/>
        <v>296</v>
      </c>
      <c r="L478" s="69">
        <f t="shared" si="29"/>
        <v>295</v>
      </c>
      <c r="M478" s="81">
        <f t="shared" si="31"/>
        <v>296</v>
      </c>
    </row>
    <row r="479" spans="1:13" x14ac:dyDescent="0.2">
      <c r="A479" s="133" t="str">
        <f>'Net Gen'!B479</f>
        <v>89040101-Big Sandy 1</v>
      </c>
      <c r="B479" s="214">
        <f>'Net Gen'!C479</f>
        <v>44336.833333333336</v>
      </c>
      <c r="C479" s="215" t="str">
        <f>'Net Gen'!P479</f>
        <v>DISPATCHABLE</v>
      </c>
      <c r="D479" s="215">
        <f>'Net Gen'!E479</f>
        <v>281.82900000000001</v>
      </c>
      <c r="E479" s="215">
        <f>'Net Gen'!I479</f>
        <v>296</v>
      </c>
      <c r="F479" s="215">
        <f>'Net Gen'!K479</f>
        <v>296</v>
      </c>
      <c r="G479" s="215">
        <f>'Net Gen'!N479</f>
        <v>296</v>
      </c>
      <c r="H479" s="215">
        <f>'Net Gen'!O479</f>
        <v>295</v>
      </c>
      <c r="J479" s="78">
        <f t="shared" si="30"/>
        <v>1</v>
      </c>
      <c r="K479" s="71">
        <f t="shared" si="28"/>
        <v>296</v>
      </c>
      <c r="L479" s="69">
        <f t="shared" si="29"/>
        <v>295</v>
      </c>
      <c r="M479" s="81">
        <f t="shared" si="31"/>
        <v>296</v>
      </c>
    </row>
    <row r="480" spans="1:13" x14ac:dyDescent="0.2">
      <c r="A480" s="133" t="str">
        <f>'Net Gen'!B480</f>
        <v>89040101-Big Sandy 1</v>
      </c>
      <c r="B480" s="214">
        <f>'Net Gen'!C480</f>
        <v>44336.875</v>
      </c>
      <c r="C480" s="215" t="str">
        <f>'Net Gen'!P480</f>
        <v>DISPATCHABLE</v>
      </c>
      <c r="D480" s="215">
        <f>'Net Gen'!E480</f>
        <v>266.99700000000001</v>
      </c>
      <c r="E480" s="215">
        <f>'Net Gen'!I480</f>
        <v>295</v>
      </c>
      <c r="F480" s="215">
        <f>'Net Gen'!K480</f>
        <v>295</v>
      </c>
      <c r="G480" s="215">
        <f>'Net Gen'!N480</f>
        <v>295</v>
      </c>
      <c r="H480" s="215">
        <f>'Net Gen'!O480</f>
        <v>295</v>
      </c>
      <c r="J480" s="78">
        <f t="shared" si="30"/>
        <v>1</v>
      </c>
      <c r="K480" s="71">
        <f t="shared" si="28"/>
        <v>295</v>
      </c>
      <c r="L480" s="69">
        <f t="shared" si="29"/>
        <v>295</v>
      </c>
      <c r="M480" s="81">
        <f t="shared" si="31"/>
        <v>295</v>
      </c>
    </row>
    <row r="481" spans="1:13" x14ac:dyDescent="0.2">
      <c r="A481" s="133" t="str">
        <f>'Net Gen'!B481</f>
        <v>89040101-Big Sandy 1</v>
      </c>
      <c r="B481" s="214">
        <f>'Net Gen'!C481</f>
        <v>44336.916666666664</v>
      </c>
      <c r="C481" s="215" t="str">
        <f>'Net Gen'!P481</f>
        <v>DISPATCHABLE</v>
      </c>
      <c r="D481" s="215">
        <f>'Net Gen'!E481</f>
        <v>277.33199999999999</v>
      </c>
      <c r="E481" s="215">
        <f>'Net Gen'!I481</f>
        <v>295</v>
      </c>
      <c r="F481" s="215">
        <f>'Net Gen'!K481</f>
        <v>295</v>
      </c>
      <c r="G481" s="215">
        <f>'Net Gen'!N481</f>
        <v>295</v>
      </c>
      <c r="H481" s="215">
        <f>'Net Gen'!O481</f>
        <v>295</v>
      </c>
      <c r="J481" s="78">
        <f t="shared" si="30"/>
        <v>1</v>
      </c>
      <c r="K481" s="71">
        <f t="shared" si="28"/>
        <v>295</v>
      </c>
      <c r="L481" s="69">
        <f t="shared" si="29"/>
        <v>295</v>
      </c>
      <c r="M481" s="81">
        <f t="shared" si="31"/>
        <v>295</v>
      </c>
    </row>
    <row r="482" spans="1:13" x14ac:dyDescent="0.2">
      <c r="A482" s="133" t="str">
        <f>'Net Gen'!B482</f>
        <v>89040101-Big Sandy 1</v>
      </c>
      <c r="B482" s="214">
        <f>'Net Gen'!C482</f>
        <v>44336.958333333336</v>
      </c>
      <c r="C482" s="215" t="str">
        <f>'Net Gen'!P482</f>
        <v>DISPATCHABLE</v>
      </c>
      <c r="D482" s="215">
        <f>'Net Gen'!E482</f>
        <v>257.53300000000002</v>
      </c>
      <c r="E482" s="215">
        <f>'Net Gen'!I482</f>
        <v>295</v>
      </c>
      <c r="F482" s="215">
        <f>'Net Gen'!K482</f>
        <v>295</v>
      </c>
      <c r="G482" s="215">
        <f>'Net Gen'!N482</f>
        <v>295</v>
      </c>
      <c r="H482" s="215">
        <f>'Net Gen'!O482</f>
        <v>295</v>
      </c>
      <c r="J482" s="78">
        <f t="shared" si="30"/>
        <v>1</v>
      </c>
      <c r="K482" s="71">
        <f t="shared" si="28"/>
        <v>295</v>
      </c>
      <c r="L482" s="69">
        <f t="shared" si="29"/>
        <v>295</v>
      </c>
      <c r="M482" s="81">
        <f t="shared" si="31"/>
        <v>295</v>
      </c>
    </row>
    <row r="483" spans="1:13" x14ac:dyDescent="0.2">
      <c r="A483" s="133" t="str">
        <f>'Net Gen'!B483</f>
        <v>89040101-Big Sandy 1</v>
      </c>
      <c r="B483" s="214">
        <f>'Net Gen'!C483</f>
        <v>44337</v>
      </c>
      <c r="C483" s="215" t="str">
        <f>'Net Gen'!P483</f>
        <v>DISPATCHABLE</v>
      </c>
      <c r="D483" s="215">
        <f>'Net Gen'!E483</f>
        <v>155.43700000000001</v>
      </c>
      <c r="E483" s="215">
        <f>'Net Gen'!I483</f>
        <v>295</v>
      </c>
      <c r="F483" s="215">
        <f>'Net Gen'!K483</f>
        <v>295</v>
      </c>
      <c r="G483" s="215">
        <f>'Net Gen'!N483</f>
        <v>295</v>
      </c>
      <c r="H483" s="215">
        <f>'Net Gen'!O483</f>
        <v>295</v>
      </c>
      <c r="J483" s="78">
        <f t="shared" si="30"/>
        <v>1</v>
      </c>
      <c r="K483" s="71">
        <f t="shared" si="28"/>
        <v>295</v>
      </c>
      <c r="L483" s="69">
        <f t="shared" si="29"/>
        <v>295</v>
      </c>
      <c r="M483" s="81">
        <f t="shared" si="31"/>
        <v>295</v>
      </c>
    </row>
    <row r="484" spans="1:13" x14ac:dyDescent="0.2">
      <c r="A484" s="133" t="str">
        <f>'Net Gen'!B484</f>
        <v>89040101-Big Sandy 1</v>
      </c>
      <c r="B484" s="214">
        <f>'Net Gen'!C484</f>
        <v>44337.041666666664</v>
      </c>
      <c r="C484" s="215" t="str">
        <f>'Net Gen'!P484</f>
        <v>DISPATCHABLE</v>
      </c>
      <c r="D484" s="215">
        <f>'Net Gen'!E484</f>
        <v>70.903999999999996</v>
      </c>
      <c r="E484" s="215">
        <f>'Net Gen'!I484</f>
        <v>295</v>
      </c>
      <c r="F484" s="215">
        <f>'Net Gen'!K484</f>
        <v>295</v>
      </c>
      <c r="G484" s="215">
        <f>'Net Gen'!N484</f>
        <v>295</v>
      </c>
      <c r="H484" s="215">
        <f>'Net Gen'!O484</f>
        <v>295</v>
      </c>
      <c r="J484" s="78">
        <f t="shared" si="30"/>
        <v>1</v>
      </c>
      <c r="K484" s="71">
        <f t="shared" si="28"/>
        <v>295</v>
      </c>
      <c r="L484" s="69">
        <f t="shared" si="29"/>
        <v>295</v>
      </c>
      <c r="M484" s="81">
        <f t="shared" si="31"/>
        <v>295</v>
      </c>
    </row>
    <row r="485" spans="1:13" x14ac:dyDescent="0.2">
      <c r="A485" s="133" t="str">
        <f>'Net Gen'!B485</f>
        <v>89040101-Big Sandy 1</v>
      </c>
      <c r="B485" s="214">
        <f>'Net Gen'!C485</f>
        <v>44337.083333333336</v>
      </c>
      <c r="C485" s="215" t="str">
        <f>'Net Gen'!P485</f>
        <v>DISPATCHABLE</v>
      </c>
      <c r="D485" s="215">
        <f>'Net Gen'!E485</f>
        <v>64.769000000000005</v>
      </c>
      <c r="E485" s="215">
        <f>'Net Gen'!I485</f>
        <v>295</v>
      </c>
      <c r="F485" s="215">
        <f>'Net Gen'!K485</f>
        <v>295</v>
      </c>
      <c r="G485" s="215">
        <f>'Net Gen'!N485</f>
        <v>295</v>
      </c>
      <c r="H485" s="215">
        <f>'Net Gen'!O485</f>
        <v>295</v>
      </c>
      <c r="J485" s="78">
        <f t="shared" si="30"/>
        <v>1</v>
      </c>
      <c r="K485" s="71">
        <f t="shared" si="28"/>
        <v>295</v>
      </c>
      <c r="L485" s="69">
        <f t="shared" si="29"/>
        <v>295</v>
      </c>
      <c r="M485" s="81">
        <f t="shared" si="31"/>
        <v>295</v>
      </c>
    </row>
    <row r="486" spans="1:13" x14ac:dyDescent="0.2">
      <c r="A486" s="133" t="str">
        <f>'Net Gen'!B486</f>
        <v>89040101-Big Sandy 1</v>
      </c>
      <c r="B486" s="214">
        <f>'Net Gen'!C486</f>
        <v>44337.125</v>
      </c>
      <c r="C486" s="215" t="str">
        <f>'Net Gen'!P486</f>
        <v>DISPATCHABLE</v>
      </c>
      <c r="D486" s="215">
        <f>'Net Gen'!E486</f>
        <v>60.146000000000001</v>
      </c>
      <c r="E486" s="215">
        <f>'Net Gen'!I486</f>
        <v>295</v>
      </c>
      <c r="F486" s="215">
        <f>'Net Gen'!K486</f>
        <v>295</v>
      </c>
      <c r="G486" s="215">
        <f>'Net Gen'!N486</f>
        <v>295</v>
      </c>
      <c r="H486" s="215">
        <f>'Net Gen'!O486</f>
        <v>295</v>
      </c>
      <c r="J486" s="78">
        <f t="shared" si="30"/>
        <v>1</v>
      </c>
      <c r="K486" s="71">
        <f t="shared" si="28"/>
        <v>295</v>
      </c>
      <c r="L486" s="69">
        <f t="shared" si="29"/>
        <v>295</v>
      </c>
      <c r="M486" s="81">
        <f t="shared" si="31"/>
        <v>295</v>
      </c>
    </row>
    <row r="487" spans="1:13" x14ac:dyDescent="0.2">
      <c r="A487" s="133" t="str">
        <f>'Net Gen'!B487</f>
        <v>89040101-Big Sandy 1</v>
      </c>
      <c r="B487" s="214">
        <f>'Net Gen'!C487</f>
        <v>44337.166666666664</v>
      </c>
      <c r="C487" s="215" t="str">
        <f>'Net Gen'!P487</f>
        <v>DISPATCHABLE</v>
      </c>
      <c r="D487" s="215">
        <f>'Net Gen'!E487</f>
        <v>60.061999999999998</v>
      </c>
      <c r="E487" s="215">
        <f>'Net Gen'!I487</f>
        <v>295</v>
      </c>
      <c r="F487" s="215">
        <f>'Net Gen'!K487</f>
        <v>295</v>
      </c>
      <c r="G487" s="215">
        <f>'Net Gen'!N487</f>
        <v>295</v>
      </c>
      <c r="H487" s="215">
        <f>'Net Gen'!O487</f>
        <v>295</v>
      </c>
      <c r="J487" s="78">
        <f t="shared" si="30"/>
        <v>1</v>
      </c>
      <c r="K487" s="71">
        <f t="shared" si="28"/>
        <v>295</v>
      </c>
      <c r="L487" s="69">
        <f t="shared" si="29"/>
        <v>295</v>
      </c>
      <c r="M487" s="81">
        <f t="shared" si="31"/>
        <v>295</v>
      </c>
    </row>
    <row r="488" spans="1:13" x14ac:dyDescent="0.2">
      <c r="A488" s="133" t="str">
        <f>'Net Gen'!B488</f>
        <v>89040101-Big Sandy 1</v>
      </c>
      <c r="B488" s="214">
        <f>'Net Gen'!C488</f>
        <v>44337.208333333336</v>
      </c>
      <c r="C488" s="215" t="str">
        <f>'Net Gen'!P488</f>
        <v>DISPATCHABLE</v>
      </c>
      <c r="D488" s="215">
        <f>'Net Gen'!E488</f>
        <v>59.965000000000003</v>
      </c>
      <c r="E488" s="215">
        <f>'Net Gen'!I488</f>
        <v>295</v>
      </c>
      <c r="F488" s="215">
        <f>'Net Gen'!K488</f>
        <v>295</v>
      </c>
      <c r="G488" s="215">
        <f>'Net Gen'!N488</f>
        <v>295</v>
      </c>
      <c r="H488" s="215">
        <f>'Net Gen'!O488</f>
        <v>295</v>
      </c>
      <c r="J488" s="78">
        <f t="shared" si="30"/>
        <v>1</v>
      </c>
      <c r="K488" s="71">
        <f t="shared" si="28"/>
        <v>295</v>
      </c>
      <c r="L488" s="69">
        <f t="shared" si="29"/>
        <v>295</v>
      </c>
      <c r="M488" s="81">
        <f t="shared" si="31"/>
        <v>295</v>
      </c>
    </row>
    <row r="489" spans="1:13" x14ac:dyDescent="0.2">
      <c r="A489" s="133" t="str">
        <f>'Net Gen'!B489</f>
        <v>89040101-Big Sandy 1</v>
      </c>
      <c r="B489" s="214">
        <f>'Net Gen'!C489</f>
        <v>44337.25</v>
      </c>
      <c r="C489" s="215" t="str">
        <f>'Net Gen'!P489</f>
        <v>DISPATCHABLE</v>
      </c>
      <c r="D489" s="215">
        <f>'Net Gen'!E489</f>
        <v>60.06</v>
      </c>
      <c r="E489" s="215">
        <f>'Net Gen'!I489</f>
        <v>295</v>
      </c>
      <c r="F489" s="215">
        <f>'Net Gen'!K489</f>
        <v>295</v>
      </c>
      <c r="G489" s="215">
        <f>'Net Gen'!N489</f>
        <v>295</v>
      </c>
      <c r="H489" s="215">
        <f>'Net Gen'!O489</f>
        <v>295</v>
      </c>
      <c r="J489" s="78">
        <f t="shared" si="30"/>
        <v>1</v>
      </c>
      <c r="K489" s="71">
        <f t="shared" si="28"/>
        <v>295</v>
      </c>
      <c r="L489" s="69">
        <f t="shared" si="29"/>
        <v>295</v>
      </c>
      <c r="M489" s="81">
        <f t="shared" si="31"/>
        <v>295</v>
      </c>
    </row>
    <row r="490" spans="1:13" x14ac:dyDescent="0.2">
      <c r="A490" s="133" t="str">
        <f>'Net Gen'!B490</f>
        <v>89040101-Big Sandy 1</v>
      </c>
      <c r="B490" s="214">
        <f>'Net Gen'!C490</f>
        <v>44337.291666666664</v>
      </c>
      <c r="C490" s="215" t="str">
        <f>'Net Gen'!P490</f>
        <v>DISPATCHABLE</v>
      </c>
      <c r="D490" s="215">
        <f>'Net Gen'!E490</f>
        <v>60.688000000000002</v>
      </c>
      <c r="E490" s="215">
        <f>'Net Gen'!I490</f>
        <v>295</v>
      </c>
      <c r="F490" s="215">
        <f>'Net Gen'!K490</f>
        <v>295</v>
      </c>
      <c r="G490" s="215">
        <f>'Net Gen'!N490</f>
        <v>295</v>
      </c>
      <c r="H490" s="215">
        <f>'Net Gen'!O490</f>
        <v>295</v>
      </c>
      <c r="J490" s="78">
        <f t="shared" si="30"/>
        <v>1</v>
      </c>
      <c r="K490" s="71">
        <f t="shared" si="28"/>
        <v>295</v>
      </c>
      <c r="L490" s="69">
        <f t="shared" si="29"/>
        <v>295</v>
      </c>
      <c r="M490" s="81">
        <f t="shared" si="31"/>
        <v>295</v>
      </c>
    </row>
    <row r="491" spans="1:13" x14ac:dyDescent="0.2">
      <c r="A491" s="133" t="str">
        <f>'Net Gen'!B491</f>
        <v>89040101-Big Sandy 1</v>
      </c>
      <c r="B491" s="214">
        <f>'Net Gen'!C491</f>
        <v>44337.333333333336</v>
      </c>
      <c r="C491" s="215" t="str">
        <f>'Net Gen'!P491</f>
        <v>DISPATCHABLE</v>
      </c>
      <c r="D491" s="215">
        <f>'Net Gen'!E491</f>
        <v>62.381</v>
      </c>
      <c r="E491" s="215">
        <f>'Net Gen'!I491</f>
        <v>295</v>
      </c>
      <c r="F491" s="215">
        <f>'Net Gen'!K491</f>
        <v>295</v>
      </c>
      <c r="G491" s="215">
        <f>'Net Gen'!N491</f>
        <v>295</v>
      </c>
      <c r="H491" s="215">
        <f>'Net Gen'!O491</f>
        <v>295</v>
      </c>
      <c r="J491" s="78">
        <f t="shared" si="30"/>
        <v>1</v>
      </c>
      <c r="K491" s="71">
        <f t="shared" si="28"/>
        <v>295</v>
      </c>
      <c r="L491" s="69">
        <f t="shared" si="29"/>
        <v>295</v>
      </c>
      <c r="M491" s="81">
        <f t="shared" si="31"/>
        <v>295</v>
      </c>
    </row>
    <row r="492" spans="1:13" x14ac:dyDescent="0.2">
      <c r="A492" s="133" t="str">
        <f>'Net Gen'!B492</f>
        <v>89040101-Big Sandy 1</v>
      </c>
      <c r="B492" s="214">
        <f>'Net Gen'!C492</f>
        <v>44337.375</v>
      </c>
      <c r="C492" s="215" t="str">
        <f>'Net Gen'!P492</f>
        <v>DISPATCHABLE</v>
      </c>
      <c r="D492" s="215">
        <f>'Net Gen'!E492</f>
        <v>60.523000000000003</v>
      </c>
      <c r="E492" s="215">
        <f>'Net Gen'!I492</f>
        <v>295</v>
      </c>
      <c r="F492" s="215">
        <f>'Net Gen'!K492</f>
        <v>295</v>
      </c>
      <c r="G492" s="215">
        <f>'Net Gen'!N492</f>
        <v>295</v>
      </c>
      <c r="H492" s="215">
        <f>'Net Gen'!O492</f>
        <v>295</v>
      </c>
      <c r="J492" s="78">
        <f t="shared" si="30"/>
        <v>1</v>
      </c>
      <c r="K492" s="71">
        <f t="shared" si="28"/>
        <v>295</v>
      </c>
      <c r="L492" s="69">
        <f t="shared" si="29"/>
        <v>295</v>
      </c>
      <c r="M492" s="81">
        <f t="shared" si="31"/>
        <v>295</v>
      </c>
    </row>
    <row r="493" spans="1:13" x14ac:dyDescent="0.2">
      <c r="A493" s="133" t="str">
        <f>'Net Gen'!B493</f>
        <v>89040101-Big Sandy 1</v>
      </c>
      <c r="B493" s="214">
        <f>'Net Gen'!C493</f>
        <v>44337.416666666664</v>
      </c>
      <c r="C493" s="215" t="str">
        <f>'Net Gen'!P493</f>
        <v>DISPATCHABLE</v>
      </c>
      <c r="D493" s="215">
        <f>'Net Gen'!E493</f>
        <v>61.343000000000004</v>
      </c>
      <c r="E493" s="215">
        <f>'Net Gen'!I493</f>
        <v>295</v>
      </c>
      <c r="F493" s="215">
        <f>'Net Gen'!K493</f>
        <v>295</v>
      </c>
      <c r="G493" s="215">
        <f>'Net Gen'!N493</f>
        <v>295</v>
      </c>
      <c r="H493" s="215">
        <f>'Net Gen'!O493</f>
        <v>295</v>
      </c>
      <c r="J493" s="78">
        <f t="shared" si="30"/>
        <v>1</v>
      </c>
      <c r="K493" s="71">
        <f t="shared" si="28"/>
        <v>295</v>
      </c>
      <c r="L493" s="69">
        <f t="shared" si="29"/>
        <v>295</v>
      </c>
      <c r="M493" s="81">
        <f t="shared" si="31"/>
        <v>295</v>
      </c>
    </row>
    <row r="494" spans="1:13" x14ac:dyDescent="0.2">
      <c r="A494" s="133" t="str">
        <f>'Net Gen'!B494</f>
        <v>89040101-Big Sandy 1</v>
      </c>
      <c r="B494" s="214">
        <f>'Net Gen'!C494</f>
        <v>44337.458333333336</v>
      </c>
      <c r="C494" s="215" t="str">
        <f>'Net Gen'!P494</f>
        <v>DISPATCHABLE</v>
      </c>
      <c r="D494" s="215">
        <f>'Net Gen'!E494</f>
        <v>79.147000000000006</v>
      </c>
      <c r="E494" s="215">
        <f>'Net Gen'!I494</f>
        <v>295</v>
      </c>
      <c r="F494" s="215">
        <f>'Net Gen'!K494</f>
        <v>295</v>
      </c>
      <c r="G494" s="215">
        <f>'Net Gen'!N494</f>
        <v>295</v>
      </c>
      <c r="H494" s="215">
        <f>'Net Gen'!O494</f>
        <v>295</v>
      </c>
      <c r="J494" s="78">
        <f t="shared" si="30"/>
        <v>1</v>
      </c>
      <c r="K494" s="71">
        <f t="shared" si="28"/>
        <v>295</v>
      </c>
      <c r="L494" s="69">
        <f t="shared" si="29"/>
        <v>295</v>
      </c>
      <c r="M494" s="81">
        <f t="shared" si="31"/>
        <v>295</v>
      </c>
    </row>
    <row r="495" spans="1:13" x14ac:dyDescent="0.2">
      <c r="A495" s="133" t="str">
        <f>'Net Gen'!B495</f>
        <v>89040101-Big Sandy 1</v>
      </c>
      <c r="B495" s="214">
        <f>'Net Gen'!C495</f>
        <v>44337.5</v>
      </c>
      <c r="C495" s="215" t="str">
        <f>'Net Gen'!P495</f>
        <v>DISPATCHABLE</v>
      </c>
      <c r="D495" s="215">
        <f>'Net Gen'!E495</f>
        <v>62.462000000000003</v>
      </c>
      <c r="E495" s="215">
        <f>'Net Gen'!I495</f>
        <v>295</v>
      </c>
      <c r="F495" s="215">
        <f>'Net Gen'!K495</f>
        <v>295</v>
      </c>
      <c r="G495" s="215">
        <f>'Net Gen'!N495</f>
        <v>295</v>
      </c>
      <c r="H495" s="215">
        <f>'Net Gen'!O495</f>
        <v>295</v>
      </c>
      <c r="J495" s="78">
        <f t="shared" si="30"/>
        <v>1</v>
      </c>
      <c r="K495" s="71">
        <f t="shared" si="28"/>
        <v>295</v>
      </c>
      <c r="L495" s="69">
        <f t="shared" si="29"/>
        <v>295</v>
      </c>
      <c r="M495" s="81">
        <f t="shared" si="31"/>
        <v>295</v>
      </c>
    </row>
    <row r="496" spans="1:13" x14ac:dyDescent="0.2">
      <c r="A496" s="133" t="str">
        <f>'Net Gen'!B496</f>
        <v>89040101-Big Sandy 1</v>
      </c>
      <c r="B496" s="214">
        <f>'Net Gen'!C496</f>
        <v>44337.541666666664</v>
      </c>
      <c r="C496" s="215" t="str">
        <f>'Net Gen'!P496</f>
        <v>DISPATCHABLE</v>
      </c>
      <c r="D496" s="215">
        <f>'Net Gen'!E496</f>
        <v>86.900999999999996</v>
      </c>
      <c r="E496" s="215">
        <f>'Net Gen'!I496</f>
        <v>295</v>
      </c>
      <c r="F496" s="215">
        <f>'Net Gen'!K496</f>
        <v>295</v>
      </c>
      <c r="G496" s="215">
        <f>'Net Gen'!N496</f>
        <v>295</v>
      </c>
      <c r="H496" s="215">
        <f>'Net Gen'!O496</f>
        <v>295</v>
      </c>
      <c r="J496" s="78">
        <f t="shared" si="30"/>
        <v>1</v>
      </c>
      <c r="K496" s="71">
        <f t="shared" si="28"/>
        <v>295</v>
      </c>
      <c r="L496" s="69">
        <f t="shared" si="29"/>
        <v>295</v>
      </c>
      <c r="M496" s="81">
        <f t="shared" si="31"/>
        <v>295</v>
      </c>
    </row>
    <row r="497" spans="1:13" x14ac:dyDescent="0.2">
      <c r="A497" s="133" t="str">
        <f>'Net Gen'!B497</f>
        <v>89040101-Big Sandy 1</v>
      </c>
      <c r="B497" s="214">
        <f>'Net Gen'!C497</f>
        <v>44337.583333333336</v>
      </c>
      <c r="C497" s="215" t="str">
        <f>'Net Gen'!P497</f>
        <v>DISPATCHABLE</v>
      </c>
      <c r="D497" s="215">
        <f>'Net Gen'!E497</f>
        <v>140.36500000000001</v>
      </c>
      <c r="E497" s="215">
        <f>'Net Gen'!I497</f>
        <v>295</v>
      </c>
      <c r="F497" s="215">
        <f>'Net Gen'!K497</f>
        <v>295</v>
      </c>
      <c r="G497" s="215">
        <f>'Net Gen'!N497</f>
        <v>295</v>
      </c>
      <c r="H497" s="215">
        <f>'Net Gen'!O497</f>
        <v>295</v>
      </c>
      <c r="J497" s="78">
        <f t="shared" si="30"/>
        <v>1</v>
      </c>
      <c r="K497" s="71">
        <f t="shared" si="28"/>
        <v>295</v>
      </c>
      <c r="L497" s="69">
        <f t="shared" si="29"/>
        <v>295</v>
      </c>
      <c r="M497" s="81">
        <f t="shared" si="31"/>
        <v>295</v>
      </c>
    </row>
    <row r="498" spans="1:13" x14ac:dyDescent="0.2">
      <c r="A498" s="133" t="str">
        <f>'Net Gen'!B498</f>
        <v>89040101-Big Sandy 1</v>
      </c>
      <c r="B498" s="214">
        <f>'Net Gen'!C498</f>
        <v>44337.625</v>
      </c>
      <c r="C498" s="215" t="str">
        <f>'Net Gen'!P498</f>
        <v>DISPATCHABLE</v>
      </c>
      <c r="D498" s="215">
        <f>'Net Gen'!E498</f>
        <v>192.03</v>
      </c>
      <c r="E498" s="215">
        <f>'Net Gen'!I498</f>
        <v>295</v>
      </c>
      <c r="F498" s="215">
        <f>'Net Gen'!K498</f>
        <v>295</v>
      </c>
      <c r="G498" s="215">
        <f>'Net Gen'!N498</f>
        <v>295</v>
      </c>
      <c r="H498" s="215">
        <f>'Net Gen'!O498</f>
        <v>295</v>
      </c>
      <c r="J498" s="78">
        <f t="shared" si="30"/>
        <v>1</v>
      </c>
      <c r="K498" s="71">
        <f t="shared" si="28"/>
        <v>295</v>
      </c>
      <c r="L498" s="69">
        <f t="shared" si="29"/>
        <v>295</v>
      </c>
      <c r="M498" s="81">
        <f t="shared" si="31"/>
        <v>295</v>
      </c>
    </row>
    <row r="499" spans="1:13" x14ac:dyDescent="0.2">
      <c r="A499" s="133" t="str">
        <f>'Net Gen'!B499</f>
        <v>89040101-Big Sandy 1</v>
      </c>
      <c r="B499" s="214">
        <f>'Net Gen'!C499</f>
        <v>44337.666666666664</v>
      </c>
      <c r="C499" s="215" t="str">
        <f>'Net Gen'!P499</f>
        <v>DISPATCHABLE</v>
      </c>
      <c r="D499" s="215">
        <f>'Net Gen'!E499</f>
        <v>223.54599999999999</v>
      </c>
      <c r="E499" s="215">
        <f>'Net Gen'!I499</f>
        <v>295</v>
      </c>
      <c r="F499" s="215">
        <f>'Net Gen'!K499</f>
        <v>295</v>
      </c>
      <c r="G499" s="215">
        <f>'Net Gen'!N499</f>
        <v>295</v>
      </c>
      <c r="H499" s="215">
        <f>'Net Gen'!O499</f>
        <v>295</v>
      </c>
      <c r="J499" s="78">
        <f t="shared" si="30"/>
        <v>1</v>
      </c>
      <c r="K499" s="71">
        <f t="shared" si="28"/>
        <v>295</v>
      </c>
      <c r="L499" s="69">
        <f t="shared" si="29"/>
        <v>295</v>
      </c>
      <c r="M499" s="81">
        <f t="shared" si="31"/>
        <v>295</v>
      </c>
    </row>
    <row r="500" spans="1:13" x14ac:dyDescent="0.2">
      <c r="A500" s="133" t="str">
        <f>'Net Gen'!B500</f>
        <v>89040101-Big Sandy 1</v>
      </c>
      <c r="B500" s="214">
        <f>'Net Gen'!C500</f>
        <v>44337.708333333336</v>
      </c>
      <c r="C500" s="215" t="str">
        <f>'Net Gen'!P500</f>
        <v>DISPATCHABLE</v>
      </c>
      <c r="D500" s="215">
        <f>'Net Gen'!E500</f>
        <v>275.60199999999998</v>
      </c>
      <c r="E500" s="215">
        <f>'Net Gen'!I500</f>
        <v>295</v>
      </c>
      <c r="F500" s="215">
        <f>'Net Gen'!K500</f>
        <v>295</v>
      </c>
      <c r="G500" s="215">
        <f>'Net Gen'!N500</f>
        <v>295</v>
      </c>
      <c r="H500" s="215">
        <f>'Net Gen'!O500</f>
        <v>295</v>
      </c>
      <c r="J500" s="78">
        <f t="shared" si="30"/>
        <v>1</v>
      </c>
      <c r="K500" s="71">
        <f t="shared" si="28"/>
        <v>295</v>
      </c>
      <c r="L500" s="69">
        <f t="shared" si="29"/>
        <v>295</v>
      </c>
      <c r="M500" s="81">
        <f t="shared" si="31"/>
        <v>295</v>
      </c>
    </row>
    <row r="501" spans="1:13" x14ac:dyDescent="0.2">
      <c r="A501" s="133" t="str">
        <f>'Net Gen'!B501</f>
        <v>89040101-Big Sandy 1</v>
      </c>
      <c r="B501" s="214">
        <f>'Net Gen'!C501</f>
        <v>44337.75</v>
      </c>
      <c r="C501" s="215" t="str">
        <f>'Net Gen'!P501</f>
        <v>DISPATCHABLE</v>
      </c>
      <c r="D501" s="215">
        <f>'Net Gen'!E501</f>
        <v>275.88600000000002</v>
      </c>
      <c r="E501" s="215">
        <f>'Net Gen'!I501</f>
        <v>295</v>
      </c>
      <c r="F501" s="215">
        <f>'Net Gen'!K501</f>
        <v>295</v>
      </c>
      <c r="G501" s="215">
        <f>'Net Gen'!N501</f>
        <v>295</v>
      </c>
      <c r="H501" s="215">
        <f>'Net Gen'!O501</f>
        <v>295</v>
      </c>
      <c r="J501" s="78">
        <f t="shared" si="30"/>
        <v>1</v>
      </c>
      <c r="K501" s="71">
        <f t="shared" si="28"/>
        <v>295</v>
      </c>
      <c r="L501" s="69">
        <f t="shared" si="29"/>
        <v>295</v>
      </c>
      <c r="M501" s="81">
        <f t="shared" si="31"/>
        <v>295</v>
      </c>
    </row>
    <row r="502" spans="1:13" x14ac:dyDescent="0.2">
      <c r="A502" s="133" t="str">
        <f>'Net Gen'!B502</f>
        <v>89040101-Big Sandy 1</v>
      </c>
      <c r="B502" s="214">
        <f>'Net Gen'!C502</f>
        <v>44337.791666666664</v>
      </c>
      <c r="C502" s="215" t="str">
        <f>'Net Gen'!P502</f>
        <v>DISPATCHABLE</v>
      </c>
      <c r="D502" s="215">
        <f>'Net Gen'!E502</f>
        <v>258.13499999999999</v>
      </c>
      <c r="E502" s="215">
        <f>'Net Gen'!I502</f>
        <v>295</v>
      </c>
      <c r="F502" s="215">
        <f>'Net Gen'!K502</f>
        <v>295</v>
      </c>
      <c r="G502" s="215">
        <f>'Net Gen'!N502</f>
        <v>295</v>
      </c>
      <c r="H502" s="215">
        <f>'Net Gen'!O502</f>
        <v>295</v>
      </c>
      <c r="J502" s="78">
        <f t="shared" si="30"/>
        <v>1</v>
      </c>
      <c r="K502" s="71">
        <f t="shared" si="28"/>
        <v>295</v>
      </c>
      <c r="L502" s="69">
        <f t="shared" si="29"/>
        <v>295</v>
      </c>
      <c r="M502" s="81">
        <f t="shared" si="31"/>
        <v>295</v>
      </c>
    </row>
    <row r="503" spans="1:13" x14ac:dyDescent="0.2">
      <c r="A503" s="133" t="str">
        <f>'Net Gen'!B503</f>
        <v>89040101-Big Sandy 1</v>
      </c>
      <c r="B503" s="214">
        <f>'Net Gen'!C503</f>
        <v>44337.833333333336</v>
      </c>
      <c r="C503" s="215" t="str">
        <f>'Net Gen'!P503</f>
        <v>DISPATCHABLE</v>
      </c>
      <c r="D503" s="215">
        <f>'Net Gen'!E503</f>
        <v>274.30500000000001</v>
      </c>
      <c r="E503" s="215">
        <f>'Net Gen'!I503</f>
        <v>295</v>
      </c>
      <c r="F503" s="215">
        <f>'Net Gen'!K503</f>
        <v>295</v>
      </c>
      <c r="G503" s="215">
        <f>'Net Gen'!N503</f>
        <v>295</v>
      </c>
      <c r="H503" s="215">
        <f>'Net Gen'!O503</f>
        <v>295</v>
      </c>
      <c r="J503" s="78">
        <f t="shared" si="30"/>
        <v>1</v>
      </c>
      <c r="K503" s="71">
        <f t="shared" si="28"/>
        <v>295</v>
      </c>
      <c r="L503" s="69">
        <f t="shared" si="29"/>
        <v>295</v>
      </c>
      <c r="M503" s="81">
        <f t="shared" si="31"/>
        <v>295</v>
      </c>
    </row>
    <row r="504" spans="1:13" x14ac:dyDescent="0.2">
      <c r="A504" s="133" t="str">
        <f>'Net Gen'!B504</f>
        <v>89040101-Big Sandy 1</v>
      </c>
      <c r="B504" s="214">
        <f>'Net Gen'!C504</f>
        <v>44337.875</v>
      </c>
      <c r="C504" s="215" t="str">
        <f>'Net Gen'!P504</f>
        <v>DISPATCHABLE</v>
      </c>
      <c r="D504" s="215">
        <f>'Net Gen'!E504</f>
        <v>240.12899999999999</v>
      </c>
      <c r="E504" s="215">
        <f>'Net Gen'!I504</f>
        <v>295</v>
      </c>
      <c r="F504" s="215">
        <f>'Net Gen'!K504</f>
        <v>295</v>
      </c>
      <c r="G504" s="215">
        <f>'Net Gen'!N504</f>
        <v>295</v>
      </c>
      <c r="H504" s="215">
        <f>'Net Gen'!O504</f>
        <v>295</v>
      </c>
      <c r="J504" s="78">
        <f t="shared" si="30"/>
        <v>1</v>
      </c>
      <c r="K504" s="71">
        <f t="shared" si="28"/>
        <v>295</v>
      </c>
      <c r="L504" s="69">
        <f t="shared" si="29"/>
        <v>295</v>
      </c>
      <c r="M504" s="81">
        <f t="shared" si="31"/>
        <v>295</v>
      </c>
    </row>
    <row r="505" spans="1:13" x14ac:dyDescent="0.2">
      <c r="A505" s="133" t="str">
        <f>'Net Gen'!B505</f>
        <v>89040101-Big Sandy 1</v>
      </c>
      <c r="B505" s="214">
        <f>'Net Gen'!C505</f>
        <v>44337.916666666664</v>
      </c>
      <c r="C505" s="215" t="str">
        <f>'Net Gen'!P505</f>
        <v>DISPATCHABLE</v>
      </c>
      <c r="D505" s="215">
        <f>'Net Gen'!E505</f>
        <v>248.29</v>
      </c>
      <c r="E505" s="215">
        <f>'Net Gen'!I505</f>
        <v>295</v>
      </c>
      <c r="F505" s="215">
        <f>'Net Gen'!K505</f>
        <v>295</v>
      </c>
      <c r="G505" s="215">
        <f>'Net Gen'!N505</f>
        <v>295</v>
      </c>
      <c r="H505" s="215">
        <f>'Net Gen'!O505</f>
        <v>295</v>
      </c>
      <c r="J505" s="78">
        <f t="shared" si="30"/>
        <v>1</v>
      </c>
      <c r="K505" s="71">
        <f t="shared" si="28"/>
        <v>295</v>
      </c>
      <c r="L505" s="69">
        <f t="shared" si="29"/>
        <v>295</v>
      </c>
      <c r="M505" s="81">
        <f t="shared" si="31"/>
        <v>295</v>
      </c>
    </row>
    <row r="506" spans="1:13" x14ac:dyDescent="0.2">
      <c r="A506" s="133" t="str">
        <f>'Net Gen'!B506</f>
        <v>89040101-Big Sandy 1</v>
      </c>
      <c r="B506" s="214">
        <f>'Net Gen'!C506</f>
        <v>44337.958333333336</v>
      </c>
      <c r="C506" s="215" t="str">
        <f>'Net Gen'!P506</f>
        <v>DISPATCHABLE</v>
      </c>
      <c r="D506" s="215">
        <f>'Net Gen'!E506</f>
        <v>238.71</v>
      </c>
      <c r="E506" s="215">
        <f>'Net Gen'!I506</f>
        <v>295</v>
      </c>
      <c r="F506" s="215">
        <f>'Net Gen'!K506</f>
        <v>295</v>
      </c>
      <c r="G506" s="215">
        <f>'Net Gen'!N506</f>
        <v>295</v>
      </c>
      <c r="H506" s="215">
        <f>'Net Gen'!O506</f>
        <v>295</v>
      </c>
      <c r="J506" s="78">
        <f t="shared" si="30"/>
        <v>1</v>
      </c>
      <c r="K506" s="71">
        <f t="shared" si="28"/>
        <v>295</v>
      </c>
      <c r="L506" s="69">
        <f t="shared" si="29"/>
        <v>295</v>
      </c>
      <c r="M506" s="81">
        <f t="shared" si="31"/>
        <v>295</v>
      </c>
    </row>
    <row r="507" spans="1:13" x14ac:dyDescent="0.2">
      <c r="A507" s="133" t="str">
        <f>'Net Gen'!B507</f>
        <v>89040101-Big Sandy 1</v>
      </c>
      <c r="B507" s="214">
        <f>'Net Gen'!C507</f>
        <v>44338</v>
      </c>
      <c r="C507" s="215" t="str">
        <f>'Net Gen'!P507</f>
        <v>DISPATCHABLE</v>
      </c>
      <c r="D507" s="215">
        <f>'Net Gen'!E507</f>
        <v>148.107</v>
      </c>
      <c r="E507" s="215">
        <f>'Net Gen'!I507</f>
        <v>295</v>
      </c>
      <c r="F507" s="215">
        <f>'Net Gen'!K507</f>
        <v>295</v>
      </c>
      <c r="G507" s="215">
        <f>'Net Gen'!N507</f>
        <v>295</v>
      </c>
      <c r="H507" s="215">
        <f>'Net Gen'!O507</f>
        <v>295</v>
      </c>
      <c r="J507" s="78">
        <f t="shared" si="30"/>
        <v>1</v>
      </c>
      <c r="K507" s="71">
        <f t="shared" si="28"/>
        <v>295</v>
      </c>
      <c r="L507" s="69">
        <f t="shared" si="29"/>
        <v>295</v>
      </c>
      <c r="M507" s="81">
        <f t="shared" si="31"/>
        <v>295</v>
      </c>
    </row>
    <row r="508" spans="1:13" x14ac:dyDescent="0.2">
      <c r="A508" s="133" t="str">
        <f>'Net Gen'!B508</f>
        <v>89040101-Big Sandy 1</v>
      </c>
      <c r="B508" s="214">
        <f>'Net Gen'!C508</f>
        <v>44338.041666666664</v>
      </c>
      <c r="C508" s="215" t="str">
        <f>'Net Gen'!P508</f>
        <v>DISPATCHABLE</v>
      </c>
      <c r="D508" s="215">
        <f>'Net Gen'!E508</f>
        <v>79.352999999999994</v>
      </c>
      <c r="E508" s="215">
        <f>'Net Gen'!I508</f>
        <v>232</v>
      </c>
      <c r="F508" s="215">
        <f>'Net Gen'!K508</f>
        <v>295</v>
      </c>
      <c r="G508" s="215">
        <f>'Net Gen'!N508</f>
        <v>295</v>
      </c>
      <c r="H508" s="215">
        <f>'Net Gen'!O508</f>
        <v>295</v>
      </c>
      <c r="J508" s="78">
        <f t="shared" si="30"/>
        <v>1</v>
      </c>
      <c r="K508" s="71">
        <f t="shared" si="28"/>
        <v>295</v>
      </c>
      <c r="L508" s="69">
        <f t="shared" si="29"/>
        <v>295</v>
      </c>
      <c r="M508" s="81">
        <f t="shared" si="31"/>
        <v>232</v>
      </c>
    </row>
    <row r="509" spans="1:13" x14ac:dyDescent="0.2">
      <c r="A509" s="133" t="str">
        <f>'Net Gen'!B509</f>
        <v>89040101-Big Sandy 1</v>
      </c>
      <c r="B509" s="214">
        <f>'Net Gen'!C509</f>
        <v>44338.083333333336</v>
      </c>
      <c r="C509" s="215" t="str">
        <f>'Net Gen'!P509</f>
        <v>DISPATCHABLE</v>
      </c>
      <c r="D509" s="215">
        <f>'Net Gen'!E509</f>
        <v>67.14</v>
      </c>
      <c r="E509" s="215">
        <f>'Net Gen'!I509</f>
        <v>230</v>
      </c>
      <c r="F509" s="215">
        <f>'Net Gen'!K509</f>
        <v>295</v>
      </c>
      <c r="G509" s="215">
        <f>'Net Gen'!N509</f>
        <v>295</v>
      </c>
      <c r="H509" s="215">
        <f>'Net Gen'!O509</f>
        <v>295</v>
      </c>
      <c r="J509" s="78">
        <f t="shared" si="30"/>
        <v>1</v>
      </c>
      <c r="K509" s="71">
        <f t="shared" si="28"/>
        <v>295</v>
      </c>
      <c r="L509" s="69">
        <f t="shared" si="29"/>
        <v>295</v>
      </c>
      <c r="M509" s="81">
        <f t="shared" si="31"/>
        <v>230</v>
      </c>
    </row>
    <row r="510" spans="1:13" x14ac:dyDescent="0.2">
      <c r="A510" s="133" t="str">
        <f>'Net Gen'!B510</f>
        <v>89040101-Big Sandy 1</v>
      </c>
      <c r="B510" s="214">
        <f>'Net Gen'!C510</f>
        <v>44338.125</v>
      </c>
      <c r="C510" s="215" t="str">
        <f>'Net Gen'!P510</f>
        <v>DISPATCHABLE</v>
      </c>
      <c r="D510" s="215">
        <f>'Net Gen'!E510</f>
        <v>60.423000000000002</v>
      </c>
      <c r="E510" s="215">
        <f>'Net Gen'!I510</f>
        <v>230</v>
      </c>
      <c r="F510" s="215">
        <f>'Net Gen'!K510</f>
        <v>295</v>
      </c>
      <c r="G510" s="215">
        <f>'Net Gen'!N510</f>
        <v>295</v>
      </c>
      <c r="H510" s="215">
        <f>'Net Gen'!O510</f>
        <v>295</v>
      </c>
      <c r="J510" s="78">
        <f t="shared" si="30"/>
        <v>1</v>
      </c>
      <c r="K510" s="71">
        <f t="shared" si="28"/>
        <v>295</v>
      </c>
      <c r="L510" s="69">
        <f t="shared" si="29"/>
        <v>295</v>
      </c>
      <c r="M510" s="81">
        <f t="shared" si="31"/>
        <v>230</v>
      </c>
    </row>
    <row r="511" spans="1:13" x14ac:dyDescent="0.2">
      <c r="A511" s="133" t="str">
        <f>'Net Gen'!B511</f>
        <v>89040101-Big Sandy 1</v>
      </c>
      <c r="B511" s="214">
        <f>'Net Gen'!C511</f>
        <v>44338.166666666664</v>
      </c>
      <c r="C511" s="215" t="str">
        <f>'Net Gen'!P511</f>
        <v>DISPATCHABLE</v>
      </c>
      <c r="D511" s="215">
        <f>'Net Gen'!E511</f>
        <v>64.587000000000003</v>
      </c>
      <c r="E511" s="215">
        <f>'Net Gen'!I511</f>
        <v>230</v>
      </c>
      <c r="F511" s="215">
        <f>'Net Gen'!K511</f>
        <v>295</v>
      </c>
      <c r="G511" s="215">
        <f>'Net Gen'!N511</f>
        <v>295</v>
      </c>
      <c r="H511" s="215">
        <f>'Net Gen'!O511</f>
        <v>295</v>
      </c>
      <c r="J511" s="78">
        <f t="shared" si="30"/>
        <v>1</v>
      </c>
      <c r="K511" s="71">
        <f t="shared" si="28"/>
        <v>295</v>
      </c>
      <c r="L511" s="69">
        <f t="shared" si="29"/>
        <v>295</v>
      </c>
      <c r="M511" s="81">
        <f t="shared" si="31"/>
        <v>230</v>
      </c>
    </row>
    <row r="512" spans="1:13" x14ac:dyDescent="0.2">
      <c r="A512" s="133" t="str">
        <f>'Net Gen'!B512</f>
        <v>89040101-Big Sandy 1</v>
      </c>
      <c r="B512" s="214">
        <f>'Net Gen'!C512</f>
        <v>44338.208333333336</v>
      </c>
      <c r="C512" s="215" t="str">
        <f>'Net Gen'!P512</f>
        <v>DISPATCHABLE</v>
      </c>
      <c r="D512" s="215">
        <f>'Net Gen'!E512</f>
        <v>61.176000000000002</v>
      </c>
      <c r="E512" s="215">
        <f>'Net Gen'!I512</f>
        <v>230</v>
      </c>
      <c r="F512" s="215">
        <f>'Net Gen'!K512</f>
        <v>295</v>
      </c>
      <c r="G512" s="215">
        <f>'Net Gen'!N512</f>
        <v>295</v>
      </c>
      <c r="H512" s="215">
        <f>'Net Gen'!O512</f>
        <v>295</v>
      </c>
      <c r="J512" s="78">
        <f t="shared" si="30"/>
        <v>1</v>
      </c>
      <c r="K512" s="71">
        <f t="shared" si="28"/>
        <v>295</v>
      </c>
      <c r="L512" s="69">
        <f t="shared" si="29"/>
        <v>295</v>
      </c>
      <c r="M512" s="81">
        <f t="shared" si="31"/>
        <v>230</v>
      </c>
    </row>
    <row r="513" spans="1:13" x14ac:dyDescent="0.2">
      <c r="A513" s="133" t="str">
        <f>'Net Gen'!B513</f>
        <v>89040101-Big Sandy 1</v>
      </c>
      <c r="B513" s="214">
        <f>'Net Gen'!C513</f>
        <v>44338.25</v>
      </c>
      <c r="C513" s="215" t="str">
        <f>'Net Gen'!P513</f>
        <v>DISPATCHABLE</v>
      </c>
      <c r="D513" s="215">
        <f>'Net Gen'!E513</f>
        <v>62.654000000000003</v>
      </c>
      <c r="E513" s="215">
        <f>'Net Gen'!I513</f>
        <v>230</v>
      </c>
      <c r="F513" s="215">
        <f>'Net Gen'!K513</f>
        <v>295</v>
      </c>
      <c r="G513" s="215">
        <f>'Net Gen'!N513</f>
        <v>295</v>
      </c>
      <c r="H513" s="215">
        <f>'Net Gen'!O513</f>
        <v>295</v>
      </c>
      <c r="J513" s="78">
        <f t="shared" si="30"/>
        <v>1</v>
      </c>
      <c r="K513" s="71">
        <f t="shared" si="28"/>
        <v>295</v>
      </c>
      <c r="L513" s="69">
        <f t="shared" si="29"/>
        <v>295</v>
      </c>
      <c r="M513" s="81">
        <f t="shared" si="31"/>
        <v>230</v>
      </c>
    </row>
    <row r="514" spans="1:13" x14ac:dyDescent="0.2">
      <c r="A514" s="133" t="str">
        <f>'Net Gen'!B514</f>
        <v>89040101-Big Sandy 1</v>
      </c>
      <c r="B514" s="214">
        <f>'Net Gen'!C514</f>
        <v>44338.291666666664</v>
      </c>
      <c r="C514" s="215" t="str">
        <f>'Net Gen'!P514</f>
        <v>DISPATCHABLE</v>
      </c>
      <c r="D514" s="215">
        <f>'Net Gen'!E514</f>
        <v>61.662999999999997</v>
      </c>
      <c r="E514" s="215">
        <f>'Net Gen'!I514</f>
        <v>230</v>
      </c>
      <c r="F514" s="215">
        <f>'Net Gen'!K514</f>
        <v>295</v>
      </c>
      <c r="G514" s="215">
        <f>'Net Gen'!N514</f>
        <v>295</v>
      </c>
      <c r="H514" s="215">
        <f>'Net Gen'!O514</f>
        <v>295</v>
      </c>
      <c r="J514" s="78">
        <f t="shared" si="30"/>
        <v>1</v>
      </c>
      <c r="K514" s="71">
        <f t="shared" si="28"/>
        <v>295</v>
      </c>
      <c r="L514" s="69">
        <f t="shared" si="29"/>
        <v>295</v>
      </c>
      <c r="M514" s="81">
        <f t="shared" si="31"/>
        <v>230</v>
      </c>
    </row>
    <row r="515" spans="1:13" x14ac:dyDescent="0.2">
      <c r="A515" s="133" t="str">
        <f>'Net Gen'!B515</f>
        <v>89040101-Big Sandy 1</v>
      </c>
      <c r="B515" s="214">
        <f>'Net Gen'!C515</f>
        <v>44338.333333333336</v>
      </c>
      <c r="C515" s="215" t="str">
        <f>'Net Gen'!P515</f>
        <v>DISPATCHABLE</v>
      </c>
      <c r="D515" s="215">
        <f>'Net Gen'!E515</f>
        <v>60.348999999999997</v>
      </c>
      <c r="E515" s="215">
        <f>'Net Gen'!I515</f>
        <v>230</v>
      </c>
      <c r="F515" s="215">
        <f>'Net Gen'!K515</f>
        <v>295</v>
      </c>
      <c r="G515" s="215">
        <f>'Net Gen'!N515</f>
        <v>295</v>
      </c>
      <c r="H515" s="215">
        <f>'Net Gen'!O515</f>
        <v>295</v>
      </c>
      <c r="J515" s="78">
        <f t="shared" si="30"/>
        <v>1</v>
      </c>
      <c r="K515" s="71">
        <f t="shared" si="28"/>
        <v>295</v>
      </c>
      <c r="L515" s="69">
        <f t="shared" si="29"/>
        <v>295</v>
      </c>
      <c r="M515" s="81">
        <f t="shared" si="31"/>
        <v>230</v>
      </c>
    </row>
    <row r="516" spans="1:13" x14ac:dyDescent="0.2">
      <c r="A516" s="133" t="str">
        <f>'Net Gen'!B516</f>
        <v>89040101-Big Sandy 1</v>
      </c>
      <c r="B516" s="214">
        <f>'Net Gen'!C516</f>
        <v>44338.375</v>
      </c>
      <c r="C516" s="215" t="str">
        <f>'Net Gen'!P516</f>
        <v>DISPATCHABLE</v>
      </c>
      <c r="D516" s="215">
        <f>'Net Gen'!E516</f>
        <v>60.014000000000003</v>
      </c>
      <c r="E516" s="215">
        <f>'Net Gen'!I516</f>
        <v>230</v>
      </c>
      <c r="F516" s="215">
        <f>'Net Gen'!K516</f>
        <v>295</v>
      </c>
      <c r="G516" s="215">
        <f>'Net Gen'!N516</f>
        <v>295</v>
      </c>
      <c r="H516" s="215">
        <f>'Net Gen'!O516</f>
        <v>295</v>
      </c>
      <c r="J516" s="78">
        <f t="shared" si="30"/>
        <v>1</v>
      </c>
      <c r="K516" s="71">
        <f t="shared" ref="K516:K579" si="32">F516*J516</f>
        <v>295</v>
      </c>
      <c r="L516" s="69">
        <f t="shared" ref="L516:L579" si="33">H516*J516</f>
        <v>295</v>
      </c>
      <c r="M516" s="81">
        <f t="shared" si="31"/>
        <v>230</v>
      </c>
    </row>
    <row r="517" spans="1:13" x14ac:dyDescent="0.2">
      <c r="A517" s="133" t="str">
        <f>'Net Gen'!B517</f>
        <v>89040101-Big Sandy 1</v>
      </c>
      <c r="B517" s="214">
        <f>'Net Gen'!C517</f>
        <v>44338.416666666664</v>
      </c>
      <c r="C517" s="215" t="str">
        <f>'Net Gen'!P517</f>
        <v>DISPATCHABLE</v>
      </c>
      <c r="D517" s="215">
        <f>'Net Gen'!E517</f>
        <v>60.475000000000001</v>
      </c>
      <c r="E517" s="215">
        <f>'Net Gen'!I517</f>
        <v>230</v>
      </c>
      <c r="F517" s="215">
        <f>'Net Gen'!K517</f>
        <v>295</v>
      </c>
      <c r="G517" s="215">
        <f>'Net Gen'!N517</f>
        <v>295</v>
      </c>
      <c r="H517" s="215">
        <f>'Net Gen'!O517</f>
        <v>295</v>
      </c>
      <c r="J517" s="78">
        <f t="shared" ref="J517:J580" si="34">VLOOKUP(A517,$P$4:$Q$8,2,FALSE)</f>
        <v>1</v>
      </c>
      <c r="K517" s="71">
        <f t="shared" si="32"/>
        <v>295</v>
      </c>
      <c r="L517" s="69">
        <f t="shared" si="33"/>
        <v>295</v>
      </c>
      <c r="M517" s="81">
        <f t="shared" ref="M517:M580" si="35">E517*J517</f>
        <v>230</v>
      </c>
    </row>
    <row r="518" spans="1:13" x14ac:dyDescent="0.2">
      <c r="A518" s="133" t="str">
        <f>'Net Gen'!B518</f>
        <v>89040101-Big Sandy 1</v>
      </c>
      <c r="B518" s="214">
        <f>'Net Gen'!C518</f>
        <v>44338.458333333336</v>
      </c>
      <c r="C518" s="215" t="str">
        <f>'Net Gen'!P518</f>
        <v>DISPATCHABLE</v>
      </c>
      <c r="D518" s="215">
        <f>'Net Gen'!E518</f>
        <v>71.064999999999998</v>
      </c>
      <c r="E518" s="215">
        <f>'Net Gen'!I518</f>
        <v>230</v>
      </c>
      <c r="F518" s="215">
        <f>'Net Gen'!K518</f>
        <v>295</v>
      </c>
      <c r="G518" s="215">
        <f>'Net Gen'!N518</f>
        <v>295</v>
      </c>
      <c r="H518" s="215">
        <f>'Net Gen'!O518</f>
        <v>295</v>
      </c>
      <c r="J518" s="78">
        <f t="shared" si="34"/>
        <v>1</v>
      </c>
      <c r="K518" s="71">
        <f t="shared" si="32"/>
        <v>295</v>
      </c>
      <c r="L518" s="69">
        <f t="shared" si="33"/>
        <v>295</v>
      </c>
      <c r="M518" s="81">
        <f t="shared" si="35"/>
        <v>230</v>
      </c>
    </row>
    <row r="519" spans="1:13" x14ac:dyDescent="0.2">
      <c r="A519" s="133" t="str">
        <f>'Net Gen'!B519</f>
        <v>89040101-Big Sandy 1</v>
      </c>
      <c r="B519" s="214">
        <f>'Net Gen'!C519</f>
        <v>44338.5</v>
      </c>
      <c r="C519" s="215" t="str">
        <f>'Net Gen'!P519</f>
        <v>DISPATCHABLE</v>
      </c>
      <c r="D519" s="215">
        <f>'Net Gen'!E519</f>
        <v>62.1</v>
      </c>
      <c r="E519" s="215">
        <f>'Net Gen'!I519</f>
        <v>230</v>
      </c>
      <c r="F519" s="215">
        <f>'Net Gen'!K519</f>
        <v>295</v>
      </c>
      <c r="G519" s="215">
        <f>'Net Gen'!N519</f>
        <v>295</v>
      </c>
      <c r="H519" s="215">
        <f>'Net Gen'!O519</f>
        <v>295</v>
      </c>
      <c r="J519" s="78">
        <f t="shared" si="34"/>
        <v>1</v>
      </c>
      <c r="K519" s="71">
        <f t="shared" si="32"/>
        <v>295</v>
      </c>
      <c r="L519" s="69">
        <f t="shared" si="33"/>
        <v>295</v>
      </c>
      <c r="M519" s="81">
        <f t="shared" si="35"/>
        <v>230</v>
      </c>
    </row>
    <row r="520" spans="1:13" x14ac:dyDescent="0.2">
      <c r="A520" s="133" t="str">
        <f>'Net Gen'!B520</f>
        <v>89040101-Big Sandy 1</v>
      </c>
      <c r="B520" s="214">
        <f>'Net Gen'!C520</f>
        <v>44338.541666666664</v>
      </c>
      <c r="C520" s="215" t="str">
        <f>'Net Gen'!P520</f>
        <v>DISPATCHABLE</v>
      </c>
      <c r="D520" s="215">
        <f>'Net Gen'!E520</f>
        <v>61.374000000000002</v>
      </c>
      <c r="E520" s="215">
        <f>'Net Gen'!I520</f>
        <v>230</v>
      </c>
      <c r="F520" s="215">
        <f>'Net Gen'!K520</f>
        <v>295</v>
      </c>
      <c r="G520" s="215">
        <f>'Net Gen'!N520</f>
        <v>295</v>
      </c>
      <c r="H520" s="215">
        <f>'Net Gen'!O520</f>
        <v>295</v>
      </c>
      <c r="J520" s="78">
        <f t="shared" si="34"/>
        <v>1</v>
      </c>
      <c r="K520" s="71">
        <f t="shared" si="32"/>
        <v>295</v>
      </c>
      <c r="L520" s="69">
        <f t="shared" si="33"/>
        <v>295</v>
      </c>
      <c r="M520" s="81">
        <f t="shared" si="35"/>
        <v>230</v>
      </c>
    </row>
    <row r="521" spans="1:13" x14ac:dyDescent="0.2">
      <c r="A521" s="133" t="str">
        <f>'Net Gen'!B521</f>
        <v>89040101-Big Sandy 1</v>
      </c>
      <c r="B521" s="214">
        <f>'Net Gen'!C521</f>
        <v>44338.583333333336</v>
      </c>
      <c r="C521" s="215" t="str">
        <f>'Net Gen'!P521</f>
        <v>DISPATCHABLE</v>
      </c>
      <c r="D521" s="215">
        <f>'Net Gen'!E521</f>
        <v>105.56699999999999</v>
      </c>
      <c r="E521" s="215">
        <f>'Net Gen'!I521</f>
        <v>230</v>
      </c>
      <c r="F521" s="215">
        <f>'Net Gen'!K521</f>
        <v>295</v>
      </c>
      <c r="G521" s="215">
        <f>'Net Gen'!N521</f>
        <v>295</v>
      </c>
      <c r="H521" s="215">
        <f>'Net Gen'!O521</f>
        <v>295</v>
      </c>
      <c r="J521" s="78">
        <f t="shared" si="34"/>
        <v>1</v>
      </c>
      <c r="K521" s="71">
        <f t="shared" si="32"/>
        <v>295</v>
      </c>
      <c r="L521" s="69">
        <f t="shared" si="33"/>
        <v>295</v>
      </c>
      <c r="M521" s="81">
        <f t="shared" si="35"/>
        <v>230</v>
      </c>
    </row>
    <row r="522" spans="1:13" x14ac:dyDescent="0.2">
      <c r="A522" s="133" t="str">
        <f>'Net Gen'!B522</f>
        <v>89040101-Big Sandy 1</v>
      </c>
      <c r="B522" s="214">
        <f>'Net Gen'!C522</f>
        <v>44338.625</v>
      </c>
      <c r="C522" s="215" t="str">
        <f>'Net Gen'!P522</f>
        <v>DISPATCHABLE</v>
      </c>
      <c r="D522" s="215">
        <f>'Net Gen'!E522</f>
        <v>193.018</v>
      </c>
      <c r="E522" s="215">
        <f>'Net Gen'!I522</f>
        <v>230</v>
      </c>
      <c r="F522" s="215">
        <f>'Net Gen'!K522</f>
        <v>295</v>
      </c>
      <c r="G522" s="215">
        <f>'Net Gen'!N522</f>
        <v>295</v>
      </c>
      <c r="H522" s="215">
        <f>'Net Gen'!O522</f>
        <v>295</v>
      </c>
      <c r="J522" s="78">
        <f t="shared" si="34"/>
        <v>1</v>
      </c>
      <c r="K522" s="71">
        <f t="shared" si="32"/>
        <v>295</v>
      </c>
      <c r="L522" s="69">
        <f t="shared" si="33"/>
        <v>295</v>
      </c>
      <c r="M522" s="81">
        <f t="shared" si="35"/>
        <v>230</v>
      </c>
    </row>
    <row r="523" spans="1:13" x14ac:dyDescent="0.2">
      <c r="A523" s="133" t="str">
        <f>'Net Gen'!B523</f>
        <v>89040101-Big Sandy 1</v>
      </c>
      <c r="B523" s="214">
        <f>'Net Gen'!C523</f>
        <v>44338.666666666664</v>
      </c>
      <c r="C523" s="215" t="str">
        <f>'Net Gen'!P523</f>
        <v>DISPATCHABLE</v>
      </c>
      <c r="D523" s="215">
        <f>'Net Gen'!E523</f>
        <v>209.99199999999999</v>
      </c>
      <c r="E523" s="215">
        <f>'Net Gen'!I523</f>
        <v>230</v>
      </c>
      <c r="F523" s="215">
        <f>'Net Gen'!K523</f>
        <v>295</v>
      </c>
      <c r="G523" s="215">
        <f>'Net Gen'!N523</f>
        <v>295</v>
      </c>
      <c r="H523" s="215">
        <f>'Net Gen'!O523</f>
        <v>295</v>
      </c>
      <c r="J523" s="78">
        <f t="shared" si="34"/>
        <v>1</v>
      </c>
      <c r="K523" s="71">
        <f t="shared" si="32"/>
        <v>295</v>
      </c>
      <c r="L523" s="69">
        <f t="shared" si="33"/>
        <v>295</v>
      </c>
      <c r="M523" s="81">
        <f t="shared" si="35"/>
        <v>230</v>
      </c>
    </row>
    <row r="524" spans="1:13" x14ac:dyDescent="0.2">
      <c r="A524" s="133" t="str">
        <f>'Net Gen'!B524</f>
        <v>89040101-Big Sandy 1</v>
      </c>
      <c r="B524" s="214">
        <f>'Net Gen'!C524</f>
        <v>44338.708333333336</v>
      </c>
      <c r="C524" s="215" t="str">
        <f>'Net Gen'!P524</f>
        <v>DISPATCHABLE</v>
      </c>
      <c r="D524" s="215">
        <f>'Net Gen'!E524</f>
        <v>200.352</v>
      </c>
      <c r="E524" s="215">
        <f>'Net Gen'!I524</f>
        <v>230</v>
      </c>
      <c r="F524" s="215">
        <f>'Net Gen'!K524</f>
        <v>295</v>
      </c>
      <c r="G524" s="215">
        <f>'Net Gen'!N524</f>
        <v>295</v>
      </c>
      <c r="H524" s="215">
        <f>'Net Gen'!O524</f>
        <v>295</v>
      </c>
      <c r="J524" s="78">
        <f t="shared" si="34"/>
        <v>1</v>
      </c>
      <c r="K524" s="71">
        <f t="shared" si="32"/>
        <v>295</v>
      </c>
      <c r="L524" s="69">
        <f t="shared" si="33"/>
        <v>295</v>
      </c>
      <c r="M524" s="81">
        <f t="shared" si="35"/>
        <v>230</v>
      </c>
    </row>
    <row r="525" spans="1:13" x14ac:dyDescent="0.2">
      <c r="A525" s="133" t="str">
        <f>'Net Gen'!B525</f>
        <v>89040101-Big Sandy 1</v>
      </c>
      <c r="B525" s="214">
        <f>'Net Gen'!C525</f>
        <v>44338.75</v>
      </c>
      <c r="C525" s="215" t="str">
        <f>'Net Gen'!P525</f>
        <v>DISPATCHABLE</v>
      </c>
      <c r="D525" s="215">
        <f>'Net Gen'!E525</f>
        <v>236.78800000000001</v>
      </c>
      <c r="E525" s="215">
        <f>'Net Gen'!I525</f>
        <v>263</v>
      </c>
      <c r="F525" s="215">
        <f>'Net Gen'!K525</f>
        <v>295</v>
      </c>
      <c r="G525" s="215">
        <f>'Net Gen'!N525</f>
        <v>295</v>
      </c>
      <c r="H525" s="215">
        <f>'Net Gen'!O525</f>
        <v>295</v>
      </c>
      <c r="J525" s="78">
        <f t="shared" si="34"/>
        <v>1</v>
      </c>
      <c r="K525" s="71">
        <f t="shared" si="32"/>
        <v>295</v>
      </c>
      <c r="L525" s="69">
        <f t="shared" si="33"/>
        <v>295</v>
      </c>
      <c r="M525" s="81">
        <f t="shared" si="35"/>
        <v>263</v>
      </c>
    </row>
    <row r="526" spans="1:13" x14ac:dyDescent="0.2">
      <c r="A526" s="133" t="str">
        <f>'Net Gen'!B526</f>
        <v>89040101-Big Sandy 1</v>
      </c>
      <c r="B526" s="214">
        <f>'Net Gen'!C526</f>
        <v>44338.791666666664</v>
      </c>
      <c r="C526" s="215" t="str">
        <f>'Net Gen'!P526</f>
        <v>DISPATCHABLE</v>
      </c>
      <c r="D526" s="215">
        <f>'Net Gen'!E526</f>
        <v>249.642</v>
      </c>
      <c r="E526" s="215">
        <f>'Net Gen'!I526</f>
        <v>250</v>
      </c>
      <c r="F526" s="215">
        <f>'Net Gen'!K526</f>
        <v>295</v>
      </c>
      <c r="G526" s="215">
        <f>'Net Gen'!N526</f>
        <v>295</v>
      </c>
      <c r="H526" s="215">
        <f>'Net Gen'!O526</f>
        <v>295</v>
      </c>
      <c r="J526" s="78">
        <f t="shared" si="34"/>
        <v>1</v>
      </c>
      <c r="K526" s="71">
        <f t="shared" si="32"/>
        <v>295</v>
      </c>
      <c r="L526" s="69">
        <f t="shared" si="33"/>
        <v>295</v>
      </c>
      <c r="M526" s="81">
        <f t="shared" si="35"/>
        <v>250</v>
      </c>
    </row>
    <row r="527" spans="1:13" x14ac:dyDescent="0.2">
      <c r="A527" s="133" t="str">
        <f>'Net Gen'!B527</f>
        <v>89040101-Big Sandy 1</v>
      </c>
      <c r="B527" s="214">
        <f>'Net Gen'!C527</f>
        <v>44338.833333333336</v>
      </c>
      <c r="C527" s="215" t="str">
        <f>'Net Gen'!P527</f>
        <v>DISPATCHABLE</v>
      </c>
      <c r="D527" s="215">
        <f>'Net Gen'!E527</f>
        <v>244.87899999999999</v>
      </c>
      <c r="E527" s="215">
        <f>'Net Gen'!I527</f>
        <v>251</v>
      </c>
      <c r="F527" s="215">
        <f>'Net Gen'!K527</f>
        <v>295</v>
      </c>
      <c r="G527" s="215">
        <f>'Net Gen'!N527</f>
        <v>295</v>
      </c>
      <c r="H527" s="215">
        <f>'Net Gen'!O527</f>
        <v>295</v>
      </c>
      <c r="J527" s="78">
        <f t="shared" si="34"/>
        <v>1</v>
      </c>
      <c r="K527" s="71">
        <f t="shared" si="32"/>
        <v>295</v>
      </c>
      <c r="L527" s="69">
        <f t="shared" si="33"/>
        <v>295</v>
      </c>
      <c r="M527" s="81">
        <f t="shared" si="35"/>
        <v>251</v>
      </c>
    </row>
    <row r="528" spans="1:13" x14ac:dyDescent="0.2">
      <c r="A528" s="133" t="str">
        <f>'Net Gen'!B528</f>
        <v>89040101-Big Sandy 1</v>
      </c>
      <c r="B528" s="214">
        <f>'Net Gen'!C528</f>
        <v>44338.875</v>
      </c>
      <c r="C528" s="215" t="str">
        <f>'Net Gen'!P528</f>
        <v>DISPATCHABLE</v>
      </c>
      <c r="D528" s="215">
        <f>'Net Gen'!E528</f>
        <v>218.208</v>
      </c>
      <c r="E528" s="215">
        <f>'Net Gen'!I528</f>
        <v>250</v>
      </c>
      <c r="F528" s="215">
        <f>'Net Gen'!K528</f>
        <v>295</v>
      </c>
      <c r="G528" s="215">
        <f>'Net Gen'!N528</f>
        <v>295</v>
      </c>
      <c r="H528" s="215">
        <f>'Net Gen'!O528</f>
        <v>295</v>
      </c>
      <c r="J528" s="78">
        <f t="shared" si="34"/>
        <v>1</v>
      </c>
      <c r="K528" s="71">
        <f t="shared" si="32"/>
        <v>295</v>
      </c>
      <c r="L528" s="69">
        <f t="shared" si="33"/>
        <v>295</v>
      </c>
      <c r="M528" s="81">
        <f t="shared" si="35"/>
        <v>250</v>
      </c>
    </row>
    <row r="529" spans="1:13" x14ac:dyDescent="0.2">
      <c r="A529" s="133" t="str">
        <f>'Net Gen'!B529</f>
        <v>89040101-Big Sandy 1</v>
      </c>
      <c r="B529" s="214">
        <f>'Net Gen'!C529</f>
        <v>44338.916666666664</v>
      </c>
      <c r="C529" s="215" t="str">
        <f>'Net Gen'!P529</f>
        <v>DISPATCHABLE</v>
      </c>
      <c r="D529" s="215">
        <f>'Net Gen'!E529</f>
        <v>218.79599999999999</v>
      </c>
      <c r="E529" s="215">
        <f>'Net Gen'!I529</f>
        <v>250</v>
      </c>
      <c r="F529" s="215">
        <f>'Net Gen'!K529</f>
        <v>295</v>
      </c>
      <c r="G529" s="215">
        <f>'Net Gen'!N529</f>
        <v>295</v>
      </c>
      <c r="H529" s="215">
        <f>'Net Gen'!O529</f>
        <v>295</v>
      </c>
      <c r="J529" s="78">
        <f t="shared" si="34"/>
        <v>1</v>
      </c>
      <c r="K529" s="71">
        <f t="shared" si="32"/>
        <v>295</v>
      </c>
      <c r="L529" s="69">
        <f t="shared" si="33"/>
        <v>295</v>
      </c>
      <c r="M529" s="81">
        <f t="shared" si="35"/>
        <v>250</v>
      </c>
    </row>
    <row r="530" spans="1:13" x14ac:dyDescent="0.2">
      <c r="A530" s="133" t="str">
        <f>'Net Gen'!B530</f>
        <v>89040101-Big Sandy 1</v>
      </c>
      <c r="B530" s="214">
        <f>'Net Gen'!C530</f>
        <v>44338.958333333336</v>
      </c>
      <c r="C530" s="215" t="str">
        <f>'Net Gen'!P530</f>
        <v>DISPATCHABLE</v>
      </c>
      <c r="D530" s="215">
        <f>'Net Gen'!E530</f>
        <v>154.75299999999999</v>
      </c>
      <c r="E530" s="215">
        <f>'Net Gen'!I530</f>
        <v>250</v>
      </c>
      <c r="F530" s="215">
        <f>'Net Gen'!K530</f>
        <v>295</v>
      </c>
      <c r="G530" s="215">
        <f>'Net Gen'!N530</f>
        <v>295</v>
      </c>
      <c r="H530" s="215">
        <f>'Net Gen'!O530</f>
        <v>295</v>
      </c>
      <c r="J530" s="78">
        <f t="shared" si="34"/>
        <v>1</v>
      </c>
      <c r="K530" s="71">
        <f t="shared" si="32"/>
        <v>295</v>
      </c>
      <c r="L530" s="69">
        <f t="shared" si="33"/>
        <v>295</v>
      </c>
      <c r="M530" s="81">
        <f t="shared" si="35"/>
        <v>250</v>
      </c>
    </row>
    <row r="531" spans="1:13" x14ac:dyDescent="0.2">
      <c r="A531" s="133" t="str">
        <f>'Net Gen'!B531</f>
        <v>89040101-Big Sandy 1</v>
      </c>
      <c r="B531" s="214">
        <f>'Net Gen'!C531</f>
        <v>44339</v>
      </c>
      <c r="C531" s="215" t="str">
        <f>'Net Gen'!P531</f>
        <v>DISPATCHABLE</v>
      </c>
      <c r="D531" s="215">
        <f>'Net Gen'!E531</f>
        <v>116.114</v>
      </c>
      <c r="E531" s="215">
        <f>'Net Gen'!I531</f>
        <v>250</v>
      </c>
      <c r="F531" s="215">
        <f>'Net Gen'!K531</f>
        <v>295</v>
      </c>
      <c r="G531" s="215">
        <f>'Net Gen'!N531</f>
        <v>295</v>
      </c>
      <c r="H531" s="215">
        <f>'Net Gen'!O531</f>
        <v>295</v>
      </c>
      <c r="J531" s="78">
        <f t="shared" si="34"/>
        <v>1</v>
      </c>
      <c r="K531" s="71">
        <f t="shared" si="32"/>
        <v>295</v>
      </c>
      <c r="L531" s="69">
        <f t="shared" si="33"/>
        <v>295</v>
      </c>
      <c r="M531" s="81">
        <f t="shared" si="35"/>
        <v>250</v>
      </c>
    </row>
    <row r="532" spans="1:13" x14ac:dyDescent="0.2">
      <c r="A532" s="133" t="str">
        <f>'Net Gen'!B532</f>
        <v>89040101-Big Sandy 1</v>
      </c>
      <c r="B532" s="214">
        <f>'Net Gen'!C532</f>
        <v>44339.041666666664</v>
      </c>
      <c r="C532" s="215" t="str">
        <f>'Net Gen'!P532</f>
        <v>DISPATCHABLE</v>
      </c>
      <c r="D532" s="215">
        <f>'Net Gen'!E532</f>
        <v>70.963999999999999</v>
      </c>
      <c r="E532" s="215">
        <f>'Net Gen'!I532</f>
        <v>250</v>
      </c>
      <c r="F532" s="215">
        <f>'Net Gen'!K532</f>
        <v>295</v>
      </c>
      <c r="G532" s="215">
        <f>'Net Gen'!N532</f>
        <v>295</v>
      </c>
      <c r="H532" s="215">
        <f>'Net Gen'!O532</f>
        <v>295</v>
      </c>
      <c r="J532" s="78">
        <f t="shared" si="34"/>
        <v>1</v>
      </c>
      <c r="K532" s="71">
        <f t="shared" si="32"/>
        <v>295</v>
      </c>
      <c r="L532" s="69">
        <f t="shared" si="33"/>
        <v>295</v>
      </c>
      <c r="M532" s="81">
        <f t="shared" si="35"/>
        <v>250</v>
      </c>
    </row>
    <row r="533" spans="1:13" x14ac:dyDescent="0.2">
      <c r="A533" s="133" t="str">
        <f>'Net Gen'!B533</f>
        <v>89040101-Big Sandy 1</v>
      </c>
      <c r="B533" s="214">
        <f>'Net Gen'!C533</f>
        <v>44339.083333333336</v>
      </c>
      <c r="C533" s="215" t="str">
        <f>'Net Gen'!P533</f>
        <v>DISPATCHABLE</v>
      </c>
      <c r="D533" s="215">
        <f>'Net Gen'!E533</f>
        <v>60.962000000000003</v>
      </c>
      <c r="E533" s="215">
        <f>'Net Gen'!I533</f>
        <v>250</v>
      </c>
      <c r="F533" s="215">
        <f>'Net Gen'!K533</f>
        <v>295</v>
      </c>
      <c r="G533" s="215">
        <f>'Net Gen'!N533</f>
        <v>295</v>
      </c>
      <c r="H533" s="215">
        <f>'Net Gen'!O533</f>
        <v>295</v>
      </c>
      <c r="J533" s="78">
        <f t="shared" si="34"/>
        <v>1</v>
      </c>
      <c r="K533" s="71">
        <f t="shared" si="32"/>
        <v>295</v>
      </c>
      <c r="L533" s="69">
        <f t="shared" si="33"/>
        <v>295</v>
      </c>
      <c r="M533" s="81">
        <f t="shared" si="35"/>
        <v>250</v>
      </c>
    </row>
    <row r="534" spans="1:13" x14ac:dyDescent="0.2">
      <c r="A534" s="133" t="str">
        <f>'Net Gen'!B534</f>
        <v>89040101-Big Sandy 1</v>
      </c>
      <c r="B534" s="214">
        <f>'Net Gen'!C534</f>
        <v>44339.125</v>
      </c>
      <c r="C534" s="215" t="str">
        <f>'Net Gen'!P534</f>
        <v>DISPATCHABLE</v>
      </c>
      <c r="D534" s="215">
        <f>'Net Gen'!E534</f>
        <v>60.776000000000003</v>
      </c>
      <c r="E534" s="215">
        <f>'Net Gen'!I534</f>
        <v>250</v>
      </c>
      <c r="F534" s="215">
        <f>'Net Gen'!K534</f>
        <v>295</v>
      </c>
      <c r="G534" s="215">
        <f>'Net Gen'!N534</f>
        <v>295</v>
      </c>
      <c r="H534" s="215">
        <f>'Net Gen'!O534</f>
        <v>295</v>
      </c>
      <c r="J534" s="78">
        <f t="shared" si="34"/>
        <v>1</v>
      </c>
      <c r="K534" s="71">
        <f t="shared" si="32"/>
        <v>295</v>
      </c>
      <c r="L534" s="69">
        <f t="shared" si="33"/>
        <v>295</v>
      </c>
      <c r="M534" s="81">
        <f t="shared" si="35"/>
        <v>250</v>
      </c>
    </row>
    <row r="535" spans="1:13" x14ac:dyDescent="0.2">
      <c r="A535" s="133" t="str">
        <f>'Net Gen'!B535</f>
        <v>89040101-Big Sandy 1</v>
      </c>
      <c r="B535" s="214">
        <f>'Net Gen'!C535</f>
        <v>44339.166666666664</v>
      </c>
      <c r="C535" s="215" t="str">
        <f>'Net Gen'!P535</f>
        <v>DISPATCHABLE</v>
      </c>
      <c r="D535" s="215">
        <f>'Net Gen'!E535</f>
        <v>60.052</v>
      </c>
      <c r="E535" s="215">
        <f>'Net Gen'!I535</f>
        <v>250</v>
      </c>
      <c r="F535" s="215">
        <f>'Net Gen'!K535</f>
        <v>295</v>
      </c>
      <c r="G535" s="215">
        <f>'Net Gen'!N535</f>
        <v>295</v>
      </c>
      <c r="H535" s="215">
        <f>'Net Gen'!O535</f>
        <v>295</v>
      </c>
      <c r="J535" s="78">
        <f t="shared" si="34"/>
        <v>1</v>
      </c>
      <c r="K535" s="71">
        <f t="shared" si="32"/>
        <v>295</v>
      </c>
      <c r="L535" s="69">
        <f t="shared" si="33"/>
        <v>295</v>
      </c>
      <c r="M535" s="81">
        <f t="shared" si="35"/>
        <v>250</v>
      </c>
    </row>
    <row r="536" spans="1:13" x14ac:dyDescent="0.2">
      <c r="A536" s="133" t="str">
        <f>'Net Gen'!B536</f>
        <v>89040101-Big Sandy 1</v>
      </c>
      <c r="B536" s="214">
        <f>'Net Gen'!C536</f>
        <v>44339.208333333336</v>
      </c>
      <c r="C536" s="215" t="str">
        <f>'Net Gen'!P536</f>
        <v>DISPATCHABLE</v>
      </c>
      <c r="D536" s="215">
        <f>'Net Gen'!E536</f>
        <v>59.973999999999997</v>
      </c>
      <c r="E536" s="215">
        <f>'Net Gen'!I536</f>
        <v>250</v>
      </c>
      <c r="F536" s="215">
        <f>'Net Gen'!K536</f>
        <v>295</v>
      </c>
      <c r="G536" s="215">
        <f>'Net Gen'!N536</f>
        <v>295</v>
      </c>
      <c r="H536" s="215">
        <f>'Net Gen'!O536</f>
        <v>295</v>
      </c>
      <c r="J536" s="78">
        <f t="shared" si="34"/>
        <v>1</v>
      </c>
      <c r="K536" s="71">
        <f t="shared" si="32"/>
        <v>295</v>
      </c>
      <c r="L536" s="69">
        <f t="shared" si="33"/>
        <v>295</v>
      </c>
      <c r="M536" s="81">
        <f t="shared" si="35"/>
        <v>250</v>
      </c>
    </row>
    <row r="537" spans="1:13" x14ac:dyDescent="0.2">
      <c r="A537" s="133" t="str">
        <f>'Net Gen'!B537</f>
        <v>89040101-Big Sandy 1</v>
      </c>
      <c r="B537" s="214">
        <f>'Net Gen'!C537</f>
        <v>44339.25</v>
      </c>
      <c r="C537" s="215" t="str">
        <f>'Net Gen'!P537</f>
        <v>DISPATCHABLE</v>
      </c>
      <c r="D537" s="215">
        <f>'Net Gen'!E537</f>
        <v>60.005000000000003</v>
      </c>
      <c r="E537" s="215">
        <f>'Net Gen'!I537</f>
        <v>250</v>
      </c>
      <c r="F537" s="215">
        <f>'Net Gen'!K537</f>
        <v>295</v>
      </c>
      <c r="G537" s="215">
        <f>'Net Gen'!N537</f>
        <v>295</v>
      </c>
      <c r="H537" s="215">
        <f>'Net Gen'!O537</f>
        <v>295</v>
      </c>
      <c r="J537" s="78">
        <f t="shared" si="34"/>
        <v>1</v>
      </c>
      <c r="K537" s="71">
        <f t="shared" si="32"/>
        <v>295</v>
      </c>
      <c r="L537" s="69">
        <f t="shared" si="33"/>
        <v>295</v>
      </c>
      <c r="M537" s="81">
        <f t="shared" si="35"/>
        <v>250</v>
      </c>
    </row>
    <row r="538" spans="1:13" x14ac:dyDescent="0.2">
      <c r="A538" s="133" t="str">
        <f>'Net Gen'!B538</f>
        <v>89040101-Big Sandy 1</v>
      </c>
      <c r="B538" s="214">
        <f>'Net Gen'!C538</f>
        <v>44339.291666666664</v>
      </c>
      <c r="C538" s="215" t="str">
        <f>'Net Gen'!P538</f>
        <v>DISPATCHABLE</v>
      </c>
      <c r="D538" s="215">
        <f>'Net Gen'!E538</f>
        <v>60.158000000000001</v>
      </c>
      <c r="E538" s="215">
        <f>'Net Gen'!I538</f>
        <v>250</v>
      </c>
      <c r="F538" s="215">
        <f>'Net Gen'!K538</f>
        <v>295</v>
      </c>
      <c r="G538" s="215">
        <f>'Net Gen'!N538</f>
        <v>295</v>
      </c>
      <c r="H538" s="215">
        <f>'Net Gen'!O538</f>
        <v>295</v>
      </c>
      <c r="J538" s="78">
        <f t="shared" si="34"/>
        <v>1</v>
      </c>
      <c r="K538" s="71">
        <f t="shared" si="32"/>
        <v>295</v>
      </c>
      <c r="L538" s="69">
        <f t="shared" si="33"/>
        <v>295</v>
      </c>
      <c r="M538" s="81">
        <f t="shared" si="35"/>
        <v>250</v>
      </c>
    </row>
    <row r="539" spans="1:13" x14ac:dyDescent="0.2">
      <c r="A539" s="133" t="str">
        <f>'Net Gen'!B539</f>
        <v>89040101-Big Sandy 1</v>
      </c>
      <c r="B539" s="214">
        <f>'Net Gen'!C539</f>
        <v>44339.333333333336</v>
      </c>
      <c r="C539" s="215" t="str">
        <f>'Net Gen'!P539</f>
        <v>DISPATCHABLE</v>
      </c>
      <c r="D539" s="215">
        <f>'Net Gen'!E539</f>
        <v>63.192999999999998</v>
      </c>
      <c r="E539" s="215">
        <f>'Net Gen'!I539</f>
        <v>250</v>
      </c>
      <c r="F539" s="215">
        <f>'Net Gen'!K539</f>
        <v>295</v>
      </c>
      <c r="G539" s="215">
        <f>'Net Gen'!N539</f>
        <v>295</v>
      </c>
      <c r="H539" s="215">
        <f>'Net Gen'!O539</f>
        <v>295</v>
      </c>
      <c r="J539" s="78">
        <f t="shared" si="34"/>
        <v>1</v>
      </c>
      <c r="K539" s="71">
        <f t="shared" si="32"/>
        <v>295</v>
      </c>
      <c r="L539" s="69">
        <f t="shared" si="33"/>
        <v>295</v>
      </c>
      <c r="M539" s="81">
        <f t="shared" si="35"/>
        <v>250</v>
      </c>
    </row>
    <row r="540" spans="1:13" x14ac:dyDescent="0.2">
      <c r="A540" s="133" t="str">
        <f>'Net Gen'!B540</f>
        <v>89040101-Big Sandy 1</v>
      </c>
      <c r="B540" s="214">
        <f>'Net Gen'!C540</f>
        <v>44339.375</v>
      </c>
      <c r="C540" s="215" t="str">
        <f>'Net Gen'!P540</f>
        <v>DISPATCHABLE</v>
      </c>
      <c r="D540" s="215">
        <f>'Net Gen'!E540</f>
        <v>60.487000000000002</v>
      </c>
      <c r="E540" s="215">
        <f>'Net Gen'!I540</f>
        <v>250</v>
      </c>
      <c r="F540" s="215">
        <f>'Net Gen'!K540</f>
        <v>295</v>
      </c>
      <c r="G540" s="215">
        <f>'Net Gen'!N540</f>
        <v>295</v>
      </c>
      <c r="H540" s="215">
        <f>'Net Gen'!O540</f>
        <v>295</v>
      </c>
      <c r="J540" s="78">
        <f t="shared" si="34"/>
        <v>1</v>
      </c>
      <c r="K540" s="71">
        <f t="shared" si="32"/>
        <v>295</v>
      </c>
      <c r="L540" s="69">
        <f t="shared" si="33"/>
        <v>295</v>
      </c>
      <c r="M540" s="81">
        <f t="shared" si="35"/>
        <v>250</v>
      </c>
    </row>
    <row r="541" spans="1:13" x14ac:dyDescent="0.2">
      <c r="A541" s="133" t="str">
        <f>'Net Gen'!B541</f>
        <v>89040101-Big Sandy 1</v>
      </c>
      <c r="B541" s="214">
        <f>'Net Gen'!C541</f>
        <v>44339.416666666664</v>
      </c>
      <c r="C541" s="215" t="str">
        <f>'Net Gen'!P541</f>
        <v>DISPATCHABLE</v>
      </c>
      <c r="D541" s="215">
        <f>'Net Gen'!E541</f>
        <v>82.774000000000001</v>
      </c>
      <c r="E541" s="215">
        <f>'Net Gen'!I541</f>
        <v>250</v>
      </c>
      <c r="F541" s="215">
        <f>'Net Gen'!K541</f>
        <v>295</v>
      </c>
      <c r="G541" s="215">
        <f>'Net Gen'!N541</f>
        <v>295</v>
      </c>
      <c r="H541" s="215">
        <f>'Net Gen'!O541</f>
        <v>295</v>
      </c>
      <c r="J541" s="78">
        <f t="shared" si="34"/>
        <v>1</v>
      </c>
      <c r="K541" s="71">
        <f t="shared" si="32"/>
        <v>295</v>
      </c>
      <c r="L541" s="69">
        <f t="shared" si="33"/>
        <v>295</v>
      </c>
      <c r="M541" s="81">
        <f t="shared" si="35"/>
        <v>250</v>
      </c>
    </row>
    <row r="542" spans="1:13" x14ac:dyDescent="0.2">
      <c r="A542" s="133" t="str">
        <f>'Net Gen'!B542</f>
        <v>89040101-Big Sandy 1</v>
      </c>
      <c r="B542" s="214">
        <f>'Net Gen'!C542</f>
        <v>44339.458333333336</v>
      </c>
      <c r="C542" s="215" t="str">
        <f>'Net Gen'!P542</f>
        <v>DISPATCHABLE</v>
      </c>
      <c r="D542" s="215">
        <f>'Net Gen'!E542</f>
        <v>93.772999999999996</v>
      </c>
      <c r="E542" s="215">
        <f>'Net Gen'!I542</f>
        <v>250</v>
      </c>
      <c r="F542" s="215">
        <f>'Net Gen'!K542</f>
        <v>295</v>
      </c>
      <c r="G542" s="215">
        <f>'Net Gen'!N542</f>
        <v>295</v>
      </c>
      <c r="H542" s="215">
        <f>'Net Gen'!O542</f>
        <v>295</v>
      </c>
      <c r="J542" s="78">
        <f t="shared" si="34"/>
        <v>1</v>
      </c>
      <c r="K542" s="71">
        <f t="shared" si="32"/>
        <v>295</v>
      </c>
      <c r="L542" s="69">
        <f t="shared" si="33"/>
        <v>295</v>
      </c>
      <c r="M542" s="81">
        <f t="shared" si="35"/>
        <v>250</v>
      </c>
    </row>
    <row r="543" spans="1:13" x14ac:dyDescent="0.2">
      <c r="A543" s="133" t="str">
        <f>'Net Gen'!B543</f>
        <v>89040101-Big Sandy 1</v>
      </c>
      <c r="B543" s="214">
        <f>'Net Gen'!C543</f>
        <v>44339.5</v>
      </c>
      <c r="C543" s="215" t="str">
        <f>'Net Gen'!P543</f>
        <v>DISPATCHABLE</v>
      </c>
      <c r="D543" s="215">
        <f>'Net Gen'!E543</f>
        <v>98.340999999999994</v>
      </c>
      <c r="E543" s="215">
        <f>'Net Gen'!I543</f>
        <v>250</v>
      </c>
      <c r="F543" s="215">
        <f>'Net Gen'!K543</f>
        <v>295</v>
      </c>
      <c r="G543" s="215">
        <f>'Net Gen'!N543</f>
        <v>295</v>
      </c>
      <c r="H543" s="215">
        <f>'Net Gen'!O543</f>
        <v>295</v>
      </c>
      <c r="J543" s="78">
        <f t="shared" si="34"/>
        <v>1</v>
      </c>
      <c r="K543" s="71">
        <f t="shared" si="32"/>
        <v>295</v>
      </c>
      <c r="L543" s="69">
        <f t="shared" si="33"/>
        <v>295</v>
      </c>
      <c r="M543" s="81">
        <f t="shared" si="35"/>
        <v>250</v>
      </c>
    </row>
    <row r="544" spans="1:13" x14ac:dyDescent="0.2">
      <c r="A544" s="133" t="str">
        <f>'Net Gen'!B544</f>
        <v>89040101-Big Sandy 1</v>
      </c>
      <c r="B544" s="214">
        <f>'Net Gen'!C544</f>
        <v>44339.541666666664</v>
      </c>
      <c r="C544" s="215" t="str">
        <f>'Net Gen'!P544</f>
        <v>DISPATCHABLE</v>
      </c>
      <c r="D544" s="215">
        <f>'Net Gen'!E544</f>
        <v>160.114</v>
      </c>
      <c r="E544" s="215">
        <f>'Net Gen'!I544</f>
        <v>250</v>
      </c>
      <c r="F544" s="215">
        <f>'Net Gen'!K544</f>
        <v>295</v>
      </c>
      <c r="G544" s="215">
        <f>'Net Gen'!N544</f>
        <v>295</v>
      </c>
      <c r="H544" s="215">
        <f>'Net Gen'!O544</f>
        <v>295</v>
      </c>
      <c r="J544" s="78">
        <f t="shared" si="34"/>
        <v>1</v>
      </c>
      <c r="K544" s="71">
        <f t="shared" si="32"/>
        <v>295</v>
      </c>
      <c r="L544" s="69">
        <f t="shared" si="33"/>
        <v>295</v>
      </c>
      <c r="M544" s="81">
        <f t="shared" si="35"/>
        <v>250</v>
      </c>
    </row>
    <row r="545" spans="1:13" x14ac:dyDescent="0.2">
      <c r="A545" s="133" t="str">
        <f>'Net Gen'!B545</f>
        <v>89040101-Big Sandy 1</v>
      </c>
      <c r="B545" s="214">
        <f>'Net Gen'!C545</f>
        <v>44339.583333333336</v>
      </c>
      <c r="C545" s="215" t="str">
        <f>'Net Gen'!P545</f>
        <v>DISPATCHABLE</v>
      </c>
      <c r="D545" s="215">
        <f>'Net Gen'!E545</f>
        <v>241.012</v>
      </c>
      <c r="E545" s="215">
        <f>'Net Gen'!I545</f>
        <v>258</v>
      </c>
      <c r="F545" s="215">
        <f>'Net Gen'!K545</f>
        <v>295</v>
      </c>
      <c r="G545" s="215">
        <f>'Net Gen'!N545</f>
        <v>295</v>
      </c>
      <c r="H545" s="215">
        <f>'Net Gen'!O545</f>
        <v>295</v>
      </c>
      <c r="J545" s="78">
        <f t="shared" si="34"/>
        <v>1</v>
      </c>
      <c r="K545" s="71">
        <f t="shared" si="32"/>
        <v>295</v>
      </c>
      <c r="L545" s="69">
        <f t="shared" si="33"/>
        <v>295</v>
      </c>
      <c r="M545" s="81">
        <f t="shared" si="35"/>
        <v>258</v>
      </c>
    </row>
    <row r="546" spans="1:13" x14ac:dyDescent="0.2">
      <c r="A546" s="133" t="str">
        <f>'Net Gen'!B546</f>
        <v>89040101-Big Sandy 1</v>
      </c>
      <c r="B546" s="214">
        <f>'Net Gen'!C546</f>
        <v>44339.625</v>
      </c>
      <c r="C546" s="215" t="str">
        <f>'Net Gen'!P546</f>
        <v>DISPATCHABLE</v>
      </c>
      <c r="D546" s="215">
        <f>'Net Gen'!E546</f>
        <v>278.98899999999998</v>
      </c>
      <c r="E546" s="215">
        <f>'Net Gen'!I546</f>
        <v>284</v>
      </c>
      <c r="F546" s="215">
        <f>'Net Gen'!K546</f>
        <v>296</v>
      </c>
      <c r="G546" s="215">
        <f>'Net Gen'!N546</f>
        <v>296</v>
      </c>
      <c r="H546" s="215">
        <f>'Net Gen'!O546</f>
        <v>295</v>
      </c>
      <c r="J546" s="78">
        <f t="shared" si="34"/>
        <v>1</v>
      </c>
      <c r="K546" s="71">
        <f t="shared" si="32"/>
        <v>296</v>
      </c>
      <c r="L546" s="69">
        <f t="shared" si="33"/>
        <v>295</v>
      </c>
      <c r="M546" s="81">
        <f t="shared" si="35"/>
        <v>284</v>
      </c>
    </row>
    <row r="547" spans="1:13" x14ac:dyDescent="0.2">
      <c r="A547" s="133" t="str">
        <f>'Net Gen'!B547</f>
        <v>89040101-Big Sandy 1</v>
      </c>
      <c r="B547" s="214">
        <f>'Net Gen'!C547</f>
        <v>44339.666666666664</v>
      </c>
      <c r="C547" s="215" t="str">
        <f>'Net Gen'!P547</f>
        <v>DISPATCHABLE</v>
      </c>
      <c r="D547" s="215">
        <f>'Net Gen'!E547</f>
        <v>281.66399999999999</v>
      </c>
      <c r="E547" s="215">
        <f>'Net Gen'!I547</f>
        <v>294</v>
      </c>
      <c r="F547" s="215">
        <f>'Net Gen'!K547</f>
        <v>296</v>
      </c>
      <c r="G547" s="215">
        <f>'Net Gen'!N547</f>
        <v>296</v>
      </c>
      <c r="H547" s="215">
        <f>'Net Gen'!O547</f>
        <v>295</v>
      </c>
      <c r="J547" s="78">
        <f t="shared" si="34"/>
        <v>1</v>
      </c>
      <c r="K547" s="71">
        <f t="shared" si="32"/>
        <v>296</v>
      </c>
      <c r="L547" s="69">
        <f t="shared" si="33"/>
        <v>295</v>
      </c>
      <c r="M547" s="81">
        <f t="shared" si="35"/>
        <v>294</v>
      </c>
    </row>
    <row r="548" spans="1:13" x14ac:dyDescent="0.2">
      <c r="A548" s="133" t="str">
        <f>'Net Gen'!B548</f>
        <v>89040101-Big Sandy 1</v>
      </c>
      <c r="B548" s="214">
        <f>'Net Gen'!C548</f>
        <v>44339.708333333336</v>
      </c>
      <c r="C548" s="215" t="str">
        <f>'Net Gen'!P548</f>
        <v>DISPATCHABLE</v>
      </c>
      <c r="D548" s="215">
        <f>'Net Gen'!E548</f>
        <v>294.21499999999997</v>
      </c>
      <c r="E548" s="215">
        <f>'Net Gen'!I548</f>
        <v>296</v>
      </c>
      <c r="F548" s="215">
        <f>'Net Gen'!K548</f>
        <v>296</v>
      </c>
      <c r="G548" s="215">
        <f>'Net Gen'!N548</f>
        <v>296</v>
      </c>
      <c r="H548" s="215">
        <f>'Net Gen'!O548</f>
        <v>295</v>
      </c>
      <c r="J548" s="78">
        <f t="shared" si="34"/>
        <v>1</v>
      </c>
      <c r="K548" s="71">
        <f t="shared" si="32"/>
        <v>296</v>
      </c>
      <c r="L548" s="69">
        <f t="shared" si="33"/>
        <v>295</v>
      </c>
      <c r="M548" s="81">
        <f t="shared" si="35"/>
        <v>296</v>
      </c>
    </row>
    <row r="549" spans="1:13" x14ac:dyDescent="0.2">
      <c r="A549" s="133" t="str">
        <f>'Net Gen'!B549</f>
        <v>89040101-Big Sandy 1</v>
      </c>
      <c r="B549" s="214">
        <f>'Net Gen'!C549</f>
        <v>44339.75</v>
      </c>
      <c r="C549" s="215" t="str">
        <f>'Net Gen'!P549</f>
        <v>DISPATCHABLE</v>
      </c>
      <c r="D549" s="215">
        <f>'Net Gen'!E549</f>
        <v>284.72899999999998</v>
      </c>
      <c r="E549" s="215">
        <f>'Net Gen'!I549</f>
        <v>296</v>
      </c>
      <c r="F549" s="215">
        <f>'Net Gen'!K549</f>
        <v>296</v>
      </c>
      <c r="G549" s="215">
        <f>'Net Gen'!N549</f>
        <v>296</v>
      </c>
      <c r="H549" s="215">
        <f>'Net Gen'!O549</f>
        <v>295</v>
      </c>
      <c r="J549" s="78">
        <f t="shared" si="34"/>
        <v>1</v>
      </c>
      <c r="K549" s="71">
        <f t="shared" si="32"/>
        <v>296</v>
      </c>
      <c r="L549" s="69">
        <f t="shared" si="33"/>
        <v>295</v>
      </c>
      <c r="M549" s="81">
        <f t="shared" si="35"/>
        <v>296</v>
      </c>
    </row>
    <row r="550" spans="1:13" x14ac:dyDescent="0.2">
      <c r="A550" s="133" t="str">
        <f>'Net Gen'!B550</f>
        <v>89040101-Big Sandy 1</v>
      </c>
      <c r="B550" s="214">
        <f>'Net Gen'!C550</f>
        <v>44339.791666666664</v>
      </c>
      <c r="C550" s="215" t="str">
        <f>'Net Gen'!P550</f>
        <v>DISPATCHABLE</v>
      </c>
      <c r="D550" s="215">
        <f>'Net Gen'!E550</f>
        <v>278.77199999999999</v>
      </c>
      <c r="E550" s="215">
        <f>'Net Gen'!I550</f>
        <v>296</v>
      </c>
      <c r="F550" s="215">
        <f>'Net Gen'!K550</f>
        <v>296</v>
      </c>
      <c r="G550" s="215">
        <f>'Net Gen'!N550</f>
        <v>296</v>
      </c>
      <c r="H550" s="215">
        <f>'Net Gen'!O550</f>
        <v>295</v>
      </c>
      <c r="J550" s="78">
        <f t="shared" si="34"/>
        <v>1</v>
      </c>
      <c r="K550" s="71">
        <f t="shared" si="32"/>
        <v>296</v>
      </c>
      <c r="L550" s="69">
        <f t="shared" si="33"/>
        <v>295</v>
      </c>
      <c r="M550" s="81">
        <f t="shared" si="35"/>
        <v>296</v>
      </c>
    </row>
    <row r="551" spans="1:13" x14ac:dyDescent="0.2">
      <c r="A551" s="133" t="str">
        <f>'Net Gen'!B551</f>
        <v>89040101-Big Sandy 1</v>
      </c>
      <c r="B551" s="214">
        <f>'Net Gen'!C551</f>
        <v>44339.833333333336</v>
      </c>
      <c r="C551" s="215" t="str">
        <f>'Net Gen'!P551</f>
        <v>DISPATCHABLE</v>
      </c>
      <c r="D551" s="215">
        <f>'Net Gen'!E551</f>
        <v>284.04300000000001</v>
      </c>
      <c r="E551" s="215">
        <f>'Net Gen'!I551</f>
        <v>296</v>
      </c>
      <c r="F551" s="215">
        <f>'Net Gen'!K551</f>
        <v>296</v>
      </c>
      <c r="G551" s="215">
        <f>'Net Gen'!N551</f>
        <v>296</v>
      </c>
      <c r="H551" s="215">
        <f>'Net Gen'!O551</f>
        <v>295</v>
      </c>
      <c r="J551" s="78">
        <f t="shared" si="34"/>
        <v>1</v>
      </c>
      <c r="K551" s="71">
        <f t="shared" si="32"/>
        <v>296</v>
      </c>
      <c r="L551" s="69">
        <f t="shared" si="33"/>
        <v>295</v>
      </c>
      <c r="M551" s="81">
        <f t="shared" si="35"/>
        <v>296</v>
      </c>
    </row>
    <row r="552" spans="1:13" x14ac:dyDescent="0.2">
      <c r="A552" s="133" t="str">
        <f>'Net Gen'!B552</f>
        <v>89040101-Big Sandy 1</v>
      </c>
      <c r="B552" s="214">
        <f>'Net Gen'!C552</f>
        <v>44339.875</v>
      </c>
      <c r="C552" s="215" t="str">
        <f>'Net Gen'!P552</f>
        <v>DISPATCHABLE</v>
      </c>
      <c r="D552" s="215">
        <f>'Net Gen'!E552</f>
        <v>294.589</v>
      </c>
      <c r="E552" s="215">
        <f>'Net Gen'!I552</f>
        <v>296</v>
      </c>
      <c r="F552" s="215">
        <f>'Net Gen'!K552</f>
        <v>296</v>
      </c>
      <c r="G552" s="215">
        <f>'Net Gen'!N552</f>
        <v>296</v>
      </c>
      <c r="H552" s="215">
        <f>'Net Gen'!O552</f>
        <v>295</v>
      </c>
      <c r="J552" s="78">
        <f t="shared" si="34"/>
        <v>1</v>
      </c>
      <c r="K552" s="71">
        <f t="shared" si="32"/>
        <v>296</v>
      </c>
      <c r="L552" s="69">
        <f t="shared" si="33"/>
        <v>295</v>
      </c>
      <c r="M552" s="81">
        <f t="shared" si="35"/>
        <v>296</v>
      </c>
    </row>
    <row r="553" spans="1:13" x14ac:dyDescent="0.2">
      <c r="A553" s="133" t="str">
        <f>'Net Gen'!B553</f>
        <v>89040101-Big Sandy 1</v>
      </c>
      <c r="B553" s="214">
        <f>'Net Gen'!C553</f>
        <v>44339.916666666664</v>
      </c>
      <c r="C553" s="215" t="str">
        <f>'Net Gen'!P553</f>
        <v>DISPATCHABLE</v>
      </c>
      <c r="D553" s="215">
        <f>'Net Gen'!E553</f>
        <v>286.988</v>
      </c>
      <c r="E553" s="215">
        <f>'Net Gen'!I553</f>
        <v>296</v>
      </c>
      <c r="F553" s="215">
        <f>'Net Gen'!K553</f>
        <v>296</v>
      </c>
      <c r="G553" s="215">
        <f>'Net Gen'!N553</f>
        <v>296</v>
      </c>
      <c r="H553" s="215">
        <f>'Net Gen'!O553</f>
        <v>295</v>
      </c>
      <c r="J553" s="78">
        <f t="shared" si="34"/>
        <v>1</v>
      </c>
      <c r="K553" s="71">
        <f t="shared" si="32"/>
        <v>296</v>
      </c>
      <c r="L553" s="69">
        <f t="shared" si="33"/>
        <v>295</v>
      </c>
      <c r="M553" s="81">
        <f t="shared" si="35"/>
        <v>296</v>
      </c>
    </row>
    <row r="554" spans="1:13" x14ac:dyDescent="0.2">
      <c r="A554" s="133" t="str">
        <f>'Net Gen'!B554</f>
        <v>89040101-Big Sandy 1</v>
      </c>
      <c r="B554" s="214">
        <f>'Net Gen'!C554</f>
        <v>44339.958333333336</v>
      </c>
      <c r="C554" s="215" t="str">
        <f>'Net Gen'!P554</f>
        <v>DISPATCHABLE</v>
      </c>
      <c r="D554" s="215">
        <f>'Net Gen'!E554</f>
        <v>266.49299999999999</v>
      </c>
      <c r="E554" s="215">
        <f>'Net Gen'!I554</f>
        <v>296</v>
      </c>
      <c r="F554" s="215">
        <f>'Net Gen'!K554</f>
        <v>296</v>
      </c>
      <c r="G554" s="215">
        <f>'Net Gen'!N554</f>
        <v>296</v>
      </c>
      <c r="H554" s="215">
        <f>'Net Gen'!O554</f>
        <v>295</v>
      </c>
      <c r="J554" s="78">
        <f t="shared" si="34"/>
        <v>1</v>
      </c>
      <c r="K554" s="71">
        <f t="shared" si="32"/>
        <v>296</v>
      </c>
      <c r="L554" s="69">
        <f t="shared" si="33"/>
        <v>295</v>
      </c>
      <c r="M554" s="81">
        <f t="shared" si="35"/>
        <v>296</v>
      </c>
    </row>
    <row r="555" spans="1:13" x14ac:dyDescent="0.2">
      <c r="A555" s="133" t="str">
        <f>'Net Gen'!B555</f>
        <v>89040101-Big Sandy 1</v>
      </c>
      <c r="B555" s="214">
        <f>'Net Gen'!C555</f>
        <v>44340</v>
      </c>
      <c r="C555" s="215" t="str">
        <f>'Net Gen'!P555</f>
        <v>DISPATCHABLE</v>
      </c>
      <c r="D555" s="215">
        <f>'Net Gen'!E555</f>
        <v>243.08099999999999</v>
      </c>
      <c r="E555" s="215">
        <f>'Net Gen'!I555</f>
        <v>296</v>
      </c>
      <c r="F555" s="215">
        <f>'Net Gen'!K555</f>
        <v>296</v>
      </c>
      <c r="G555" s="215">
        <f>'Net Gen'!N555</f>
        <v>296</v>
      </c>
      <c r="H555" s="215">
        <f>'Net Gen'!O555</f>
        <v>295</v>
      </c>
      <c r="J555" s="78">
        <f t="shared" si="34"/>
        <v>1</v>
      </c>
      <c r="K555" s="71">
        <f t="shared" si="32"/>
        <v>296</v>
      </c>
      <c r="L555" s="69">
        <f t="shared" si="33"/>
        <v>295</v>
      </c>
      <c r="M555" s="81">
        <f t="shared" si="35"/>
        <v>296</v>
      </c>
    </row>
    <row r="556" spans="1:13" x14ac:dyDescent="0.2">
      <c r="A556" s="133" t="str">
        <f>'Net Gen'!B556</f>
        <v>89040101-Big Sandy 1</v>
      </c>
      <c r="B556" s="214">
        <f>'Net Gen'!C556</f>
        <v>44340.041666666664</v>
      </c>
      <c r="C556" s="215" t="str">
        <f>'Net Gen'!P556</f>
        <v>DISPATCHABLE</v>
      </c>
      <c r="D556" s="215">
        <f>'Net Gen'!E556</f>
        <v>271.17700000000002</v>
      </c>
      <c r="E556" s="215">
        <f>'Net Gen'!I556</f>
        <v>296</v>
      </c>
      <c r="F556" s="215">
        <f>'Net Gen'!K556</f>
        <v>296</v>
      </c>
      <c r="G556" s="215">
        <f>'Net Gen'!N556</f>
        <v>296</v>
      </c>
      <c r="H556" s="215">
        <f>'Net Gen'!O556</f>
        <v>295</v>
      </c>
      <c r="J556" s="78">
        <f t="shared" si="34"/>
        <v>1</v>
      </c>
      <c r="K556" s="71">
        <f t="shared" si="32"/>
        <v>296</v>
      </c>
      <c r="L556" s="69">
        <f t="shared" si="33"/>
        <v>295</v>
      </c>
      <c r="M556" s="81">
        <f t="shared" si="35"/>
        <v>296</v>
      </c>
    </row>
    <row r="557" spans="1:13" x14ac:dyDescent="0.2">
      <c r="A557" s="133" t="str">
        <f>'Net Gen'!B557</f>
        <v>89040101-Big Sandy 1</v>
      </c>
      <c r="B557" s="214">
        <f>'Net Gen'!C557</f>
        <v>44340.083333333336</v>
      </c>
      <c r="C557" s="215" t="str">
        <f>'Net Gen'!P557</f>
        <v>DISPATCHABLE</v>
      </c>
      <c r="D557" s="215">
        <f>'Net Gen'!E557</f>
        <v>181.21700000000001</v>
      </c>
      <c r="E557" s="215">
        <f>'Net Gen'!I557</f>
        <v>296</v>
      </c>
      <c r="F557" s="215">
        <f>'Net Gen'!K557</f>
        <v>296</v>
      </c>
      <c r="G557" s="215">
        <f>'Net Gen'!N557</f>
        <v>296</v>
      </c>
      <c r="H557" s="215">
        <f>'Net Gen'!O557</f>
        <v>295</v>
      </c>
      <c r="J557" s="78">
        <f t="shared" si="34"/>
        <v>1</v>
      </c>
      <c r="K557" s="71">
        <f t="shared" si="32"/>
        <v>296</v>
      </c>
      <c r="L557" s="69">
        <f t="shared" si="33"/>
        <v>295</v>
      </c>
      <c r="M557" s="81">
        <f t="shared" si="35"/>
        <v>296</v>
      </c>
    </row>
    <row r="558" spans="1:13" x14ac:dyDescent="0.2">
      <c r="A558" s="133" t="str">
        <f>'Net Gen'!B558</f>
        <v>89040101-Big Sandy 1</v>
      </c>
      <c r="B558" s="214">
        <f>'Net Gen'!C558</f>
        <v>44340.125</v>
      </c>
      <c r="C558" s="215" t="str">
        <f>'Net Gen'!P558</f>
        <v>DISPATCHABLE</v>
      </c>
      <c r="D558" s="215">
        <f>'Net Gen'!E558</f>
        <v>79.290999999999997</v>
      </c>
      <c r="E558" s="215">
        <f>'Net Gen'!I558</f>
        <v>296</v>
      </c>
      <c r="F558" s="215">
        <f>'Net Gen'!K558</f>
        <v>296</v>
      </c>
      <c r="G558" s="215">
        <f>'Net Gen'!N558</f>
        <v>296</v>
      </c>
      <c r="H558" s="215">
        <f>'Net Gen'!O558</f>
        <v>295</v>
      </c>
      <c r="J558" s="78">
        <f t="shared" si="34"/>
        <v>1</v>
      </c>
      <c r="K558" s="71">
        <f t="shared" si="32"/>
        <v>296</v>
      </c>
      <c r="L558" s="69">
        <f t="shared" si="33"/>
        <v>295</v>
      </c>
      <c r="M558" s="81">
        <f t="shared" si="35"/>
        <v>296</v>
      </c>
    </row>
    <row r="559" spans="1:13" x14ac:dyDescent="0.2">
      <c r="A559" s="133" t="str">
        <f>'Net Gen'!B559</f>
        <v>89040101-Big Sandy 1</v>
      </c>
      <c r="B559" s="214">
        <f>'Net Gen'!C559</f>
        <v>44340.166666666664</v>
      </c>
      <c r="C559" s="215" t="str">
        <f>'Net Gen'!P559</f>
        <v>DISPATCHABLE</v>
      </c>
      <c r="D559" s="215">
        <f>'Net Gen'!E559</f>
        <v>62.046999999999997</v>
      </c>
      <c r="E559" s="215">
        <f>'Net Gen'!I559</f>
        <v>296</v>
      </c>
      <c r="F559" s="215">
        <f>'Net Gen'!K559</f>
        <v>296</v>
      </c>
      <c r="G559" s="215">
        <f>'Net Gen'!N559</f>
        <v>296</v>
      </c>
      <c r="H559" s="215">
        <f>'Net Gen'!O559</f>
        <v>295</v>
      </c>
      <c r="J559" s="78">
        <f t="shared" si="34"/>
        <v>1</v>
      </c>
      <c r="K559" s="71">
        <f t="shared" si="32"/>
        <v>296</v>
      </c>
      <c r="L559" s="69">
        <f t="shared" si="33"/>
        <v>295</v>
      </c>
      <c r="M559" s="81">
        <f t="shared" si="35"/>
        <v>296</v>
      </c>
    </row>
    <row r="560" spans="1:13" x14ac:dyDescent="0.2">
      <c r="A560" s="133" t="str">
        <f>'Net Gen'!B560</f>
        <v>89040101-Big Sandy 1</v>
      </c>
      <c r="B560" s="214">
        <f>'Net Gen'!C560</f>
        <v>44340.208333333336</v>
      </c>
      <c r="C560" s="215" t="str">
        <f>'Net Gen'!P560</f>
        <v>DISPATCHABLE</v>
      </c>
      <c r="D560" s="215">
        <f>'Net Gen'!E560</f>
        <v>60.244999999999997</v>
      </c>
      <c r="E560" s="215">
        <f>'Net Gen'!I560</f>
        <v>296</v>
      </c>
      <c r="F560" s="215">
        <f>'Net Gen'!K560</f>
        <v>296</v>
      </c>
      <c r="G560" s="215">
        <f>'Net Gen'!N560</f>
        <v>296</v>
      </c>
      <c r="H560" s="215">
        <f>'Net Gen'!O560</f>
        <v>295</v>
      </c>
      <c r="J560" s="78">
        <f t="shared" si="34"/>
        <v>1</v>
      </c>
      <c r="K560" s="71">
        <f t="shared" si="32"/>
        <v>296</v>
      </c>
      <c r="L560" s="69">
        <f t="shared" si="33"/>
        <v>295</v>
      </c>
      <c r="M560" s="81">
        <f t="shared" si="35"/>
        <v>296</v>
      </c>
    </row>
    <row r="561" spans="1:13" x14ac:dyDescent="0.2">
      <c r="A561" s="133" t="str">
        <f>'Net Gen'!B561</f>
        <v>89040101-Big Sandy 1</v>
      </c>
      <c r="B561" s="214">
        <f>'Net Gen'!C561</f>
        <v>44340.25</v>
      </c>
      <c r="C561" s="215" t="str">
        <f>'Net Gen'!P561</f>
        <v>DISPATCHABLE</v>
      </c>
      <c r="D561" s="215">
        <f>'Net Gen'!E561</f>
        <v>76.096999999999994</v>
      </c>
      <c r="E561" s="215">
        <f>'Net Gen'!I561</f>
        <v>296</v>
      </c>
      <c r="F561" s="215">
        <f>'Net Gen'!K561</f>
        <v>296</v>
      </c>
      <c r="G561" s="215">
        <f>'Net Gen'!N561</f>
        <v>296</v>
      </c>
      <c r="H561" s="215">
        <f>'Net Gen'!O561</f>
        <v>295</v>
      </c>
      <c r="J561" s="78">
        <f t="shared" si="34"/>
        <v>1</v>
      </c>
      <c r="K561" s="71">
        <f t="shared" si="32"/>
        <v>296</v>
      </c>
      <c r="L561" s="69">
        <f t="shared" si="33"/>
        <v>295</v>
      </c>
      <c r="M561" s="81">
        <f t="shared" si="35"/>
        <v>296</v>
      </c>
    </row>
    <row r="562" spans="1:13" x14ac:dyDescent="0.2">
      <c r="A562" s="133" t="str">
        <f>'Net Gen'!B562</f>
        <v>89040101-Big Sandy 1</v>
      </c>
      <c r="B562" s="214">
        <f>'Net Gen'!C562</f>
        <v>44340.291666666664</v>
      </c>
      <c r="C562" s="215" t="str">
        <f>'Net Gen'!P562</f>
        <v>DISPATCHABLE</v>
      </c>
      <c r="D562" s="215">
        <f>'Net Gen'!E562</f>
        <v>65.239999999999995</v>
      </c>
      <c r="E562" s="215">
        <f>'Net Gen'!I562</f>
        <v>295</v>
      </c>
      <c r="F562" s="215">
        <f>'Net Gen'!K562</f>
        <v>295</v>
      </c>
      <c r="G562" s="215">
        <f>'Net Gen'!N562</f>
        <v>295</v>
      </c>
      <c r="H562" s="215">
        <f>'Net Gen'!O562</f>
        <v>295</v>
      </c>
      <c r="J562" s="78">
        <f t="shared" si="34"/>
        <v>1</v>
      </c>
      <c r="K562" s="71">
        <f t="shared" si="32"/>
        <v>295</v>
      </c>
      <c r="L562" s="69">
        <f t="shared" si="33"/>
        <v>295</v>
      </c>
      <c r="M562" s="81">
        <f t="shared" si="35"/>
        <v>295</v>
      </c>
    </row>
    <row r="563" spans="1:13" x14ac:dyDescent="0.2">
      <c r="A563" s="133" t="str">
        <f>'Net Gen'!B563</f>
        <v>89040101-Big Sandy 1</v>
      </c>
      <c r="B563" s="214">
        <f>'Net Gen'!C563</f>
        <v>44340.333333333336</v>
      </c>
      <c r="C563" s="215" t="str">
        <f>'Net Gen'!P563</f>
        <v>DISPATCHABLE</v>
      </c>
      <c r="D563" s="215">
        <f>'Net Gen'!E563</f>
        <v>85.593999999999994</v>
      </c>
      <c r="E563" s="215">
        <f>'Net Gen'!I563</f>
        <v>295</v>
      </c>
      <c r="F563" s="215">
        <f>'Net Gen'!K563</f>
        <v>295</v>
      </c>
      <c r="G563" s="215">
        <f>'Net Gen'!N563</f>
        <v>295</v>
      </c>
      <c r="H563" s="215">
        <f>'Net Gen'!O563</f>
        <v>295</v>
      </c>
      <c r="J563" s="78">
        <f t="shared" si="34"/>
        <v>1</v>
      </c>
      <c r="K563" s="71">
        <f t="shared" si="32"/>
        <v>295</v>
      </c>
      <c r="L563" s="69">
        <f t="shared" si="33"/>
        <v>295</v>
      </c>
      <c r="M563" s="81">
        <f t="shared" si="35"/>
        <v>295</v>
      </c>
    </row>
    <row r="564" spans="1:13" x14ac:dyDescent="0.2">
      <c r="A564" s="133" t="str">
        <f>'Net Gen'!B564</f>
        <v>89040101-Big Sandy 1</v>
      </c>
      <c r="B564" s="214">
        <f>'Net Gen'!C564</f>
        <v>44340.375</v>
      </c>
      <c r="C564" s="215" t="str">
        <f>'Net Gen'!P564</f>
        <v>DISPATCHABLE</v>
      </c>
      <c r="D564" s="215">
        <f>'Net Gen'!E564</f>
        <v>68.885999999999996</v>
      </c>
      <c r="E564" s="215">
        <f>'Net Gen'!I564</f>
        <v>295</v>
      </c>
      <c r="F564" s="215">
        <f>'Net Gen'!K564</f>
        <v>295</v>
      </c>
      <c r="G564" s="215">
        <f>'Net Gen'!N564</f>
        <v>295</v>
      </c>
      <c r="H564" s="215">
        <f>'Net Gen'!O564</f>
        <v>295</v>
      </c>
      <c r="J564" s="78">
        <f t="shared" si="34"/>
        <v>1</v>
      </c>
      <c r="K564" s="71">
        <f t="shared" si="32"/>
        <v>295</v>
      </c>
      <c r="L564" s="69">
        <f t="shared" si="33"/>
        <v>295</v>
      </c>
      <c r="M564" s="81">
        <f t="shared" si="35"/>
        <v>295</v>
      </c>
    </row>
    <row r="565" spans="1:13" x14ac:dyDescent="0.2">
      <c r="A565" s="133" t="str">
        <f>'Net Gen'!B565</f>
        <v>89040101-Big Sandy 1</v>
      </c>
      <c r="B565" s="214">
        <f>'Net Gen'!C565</f>
        <v>44340.416666666664</v>
      </c>
      <c r="C565" s="215" t="str">
        <f>'Net Gen'!P565</f>
        <v>DISPATCHABLE</v>
      </c>
      <c r="D565" s="215">
        <f>'Net Gen'!E565</f>
        <v>118.66200000000001</v>
      </c>
      <c r="E565" s="215">
        <f>'Net Gen'!I565</f>
        <v>295</v>
      </c>
      <c r="F565" s="215">
        <f>'Net Gen'!K565</f>
        <v>295</v>
      </c>
      <c r="G565" s="215">
        <f>'Net Gen'!N565</f>
        <v>295</v>
      </c>
      <c r="H565" s="215">
        <f>'Net Gen'!O565</f>
        <v>295</v>
      </c>
      <c r="J565" s="78">
        <f t="shared" si="34"/>
        <v>1</v>
      </c>
      <c r="K565" s="71">
        <f t="shared" si="32"/>
        <v>295</v>
      </c>
      <c r="L565" s="69">
        <f t="shared" si="33"/>
        <v>295</v>
      </c>
      <c r="M565" s="81">
        <f t="shared" si="35"/>
        <v>295</v>
      </c>
    </row>
    <row r="566" spans="1:13" x14ac:dyDescent="0.2">
      <c r="A566" s="133" t="str">
        <f>'Net Gen'!B566</f>
        <v>89040101-Big Sandy 1</v>
      </c>
      <c r="B566" s="214">
        <f>'Net Gen'!C566</f>
        <v>44340.458333333336</v>
      </c>
      <c r="C566" s="215" t="str">
        <f>'Net Gen'!P566</f>
        <v>DISPATCHABLE</v>
      </c>
      <c r="D566" s="215">
        <f>'Net Gen'!E566</f>
        <v>224.91499999999999</v>
      </c>
      <c r="E566" s="215">
        <f>'Net Gen'!I566</f>
        <v>295</v>
      </c>
      <c r="F566" s="215">
        <f>'Net Gen'!K566</f>
        <v>295</v>
      </c>
      <c r="G566" s="215">
        <f>'Net Gen'!N566</f>
        <v>295</v>
      </c>
      <c r="H566" s="215">
        <f>'Net Gen'!O566</f>
        <v>295</v>
      </c>
      <c r="J566" s="78">
        <f t="shared" si="34"/>
        <v>1</v>
      </c>
      <c r="K566" s="71">
        <f t="shared" si="32"/>
        <v>295</v>
      </c>
      <c r="L566" s="69">
        <f t="shared" si="33"/>
        <v>295</v>
      </c>
      <c r="M566" s="81">
        <f t="shared" si="35"/>
        <v>295</v>
      </c>
    </row>
    <row r="567" spans="1:13" x14ac:dyDescent="0.2">
      <c r="A567" s="133" t="str">
        <f>'Net Gen'!B567</f>
        <v>89040101-Big Sandy 1</v>
      </c>
      <c r="B567" s="214">
        <f>'Net Gen'!C567</f>
        <v>44340.5</v>
      </c>
      <c r="C567" s="215" t="str">
        <f>'Net Gen'!P567</f>
        <v>DISPATCHABLE</v>
      </c>
      <c r="D567" s="215">
        <f>'Net Gen'!E567</f>
        <v>291.94499999999999</v>
      </c>
      <c r="E567" s="215">
        <f>'Net Gen'!I567</f>
        <v>296</v>
      </c>
      <c r="F567" s="215">
        <f>'Net Gen'!K567</f>
        <v>296</v>
      </c>
      <c r="G567" s="215">
        <f>'Net Gen'!N567</f>
        <v>296</v>
      </c>
      <c r="H567" s="215">
        <f>'Net Gen'!O567</f>
        <v>295</v>
      </c>
      <c r="J567" s="78">
        <f t="shared" si="34"/>
        <v>1</v>
      </c>
      <c r="K567" s="71">
        <f t="shared" si="32"/>
        <v>296</v>
      </c>
      <c r="L567" s="69">
        <f t="shared" si="33"/>
        <v>295</v>
      </c>
      <c r="M567" s="81">
        <f t="shared" si="35"/>
        <v>296</v>
      </c>
    </row>
    <row r="568" spans="1:13" x14ac:dyDescent="0.2">
      <c r="A568" s="133" t="str">
        <f>'Net Gen'!B568</f>
        <v>89040101-Big Sandy 1</v>
      </c>
      <c r="B568" s="214">
        <f>'Net Gen'!C568</f>
        <v>44340.541666666664</v>
      </c>
      <c r="C568" s="215" t="str">
        <f>'Net Gen'!P568</f>
        <v>DISPATCHABLE</v>
      </c>
      <c r="D568" s="215">
        <f>'Net Gen'!E568</f>
        <v>292.90499999999997</v>
      </c>
      <c r="E568" s="215">
        <f>'Net Gen'!I568</f>
        <v>295</v>
      </c>
      <c r="F568" s="215">
        <f>'Net Gen'!K568</f>
        <v>295</v>
      </c>
      <c r="G568" s="215">
        <f>'Net Gen'!N568</f>
        <v>295</v>
      </c>
      <c r="H568" s="215">
        <f>'Net Gen'!O568</f>
        <v>295</v>
      </c>
      <c r="J568" s="78">
        <f t="shared" si="34"/>
        <v>1</v>
      </c>
      <c r="K568" s="71">
        <f t="shared" si="32"/>
        <v>295</v>
      </c>
      <c r="L568" s="69">
        <f t="shared" si="33"/>
        <v>295</v>
      </c>
      <c r="M568" s="81">
        <f t="shared" si="35"/>
        <v>295</v>
      </c>
    </row>
    <row r="569" spans="1:13" x14ac:dyDescent="0.2">
      <c r="A569" s="133" t="str">
        <f>'Net Gen'!B569</f>
        <v>89040101-Big Sandy 1</v>
      </c>
      <c r="B569" s="214">
        <f>'Net Gen'!C569</f>
        <v>44340.583333333336</v>
      </c>
      <c r="C569" s="215" t="str">
        <f>'Net Gen'!P569</f>
        <v>DISPATCHABLE</v>
      </c>
      <c r="D569" s="215">
        <f>'Net Gen'!E569</f>
        <v>286.654</v>
      </c>
      <c r="E569" s="215">
        <f>'Net Gen'!I569</f>
        <v>296</v>
      </c>
      <c r="F569" s="215">
        <f>'Net Gen'!K569</f>
        <v>296</v>
      </c>
      <c r="G569" s="215">
        <f>'Net Gen'!N569</f>
        <v>296</v>
      </c>
      <c r="H569" s="215">
        <f>'Net Gen'!O569</f>
        <v>295</v>
      </c>
      <c r="J569" s="78">
        <f t="shared" si="34"/>
        <v>1</v>
      </c>
      <c r="K569" s="71">
        <f t="shared" si="32"/>
        <v>296</v>
      </c>
      <c r="L569" s="69">
        <f t="shared" si="33"/>
        <v>295</v>
      </c>
      <c r="M569" s="81">
        <f t="shared" si="35"/>
        <v>296</v>
      </c>
    </row>
    <row r="570" spans="1:13" x14ac:dyDescent="0.2">
      <c r="A570" s="133" t="str">
        <f>'Net Gen'!B570</f>
        <v>89040101-Big Sandy 1</v>
      </c>
      <c r="B570" s="214">
        <f>'Net Gen'!C570</f>
        <v>44340.625</v>
      </c>
      <c r="C570" s="215" t="str">
        <f>'Net Gen'!P570</f>
        <v>DISPATCHABLE</v>
      </c>
      <c r="D570" s="215">
        <f>'Net Gen'!E570</f>
        <v>289.73099999999999</v>
      </c>
      <c r="E570" s="215">
        <f>'Net Gen'!I570</f>
        <v>296</v>
      </c>
      <c r="F570" s="215">
        <f>'Net Gen'!K570</f>
        <v>296</v>
      </c>
      <c r="G570" s="215">
        <f>'Net Gen'!N570</f>
        <v>296</v>
      </c>
      <c r="H570" s="215">
        <f>'Net Gen'!O570</f>
        <v>295</v>
      </c>
      <c r="J570" s="78">
        <f t="shared" si="34"/>
        <v>1</v>
      </c>
      <c r="K570" s="71">
        <f t="shared" si="32"/>
        <v>296</v>
      </c>
      <c r="L570" s="69">
        <f t="shared" si="33"/>
        <v>295</v>
      </c>
      <c r="M570" s="81">
        <f t="shared" si="35"/>
        <v>296</v>
      </c>
    </row>
    <row r="571" spans="1:13" x14ac:dyDescent="0.2">
      <c r="A571" s="133" t="str">
        <f>'Net Gen'!B571</f>
        <v>89040101-Big Sandy 1</v>
      </c>
      <c r="B571" s="214">
        <f>'Net Gen'!C571</f>
        <v>44340.666666666664</v>
      </c>
      <c r="C571" s="215" t="str">
        <f>'Net Gen'!P571</f>
        <v>DISPATCHABLE</v>
      </c>
      <c r="D571" s="215">
        <f>'Net Gen'!E571</f>
        <v>293.56799999999998</v>
      </c>
      <c r="E571" s="215">
        <f>'Net Gen'!I571</f>
        <v>296</v>
      </c>
      <c r="F571" s="215">
        <f>'Net Gen'!K571</f>
        <v>296</v>
      </c>
      <c r="G571" s="215">
        <f>'Net Gen'!N571</f>
        <v>296</v>
      </c>
      <c r="H571" s="215">
        <f>'Net Gen'!O571</f>
        <v>295</v>
      </c>
      <c r="J571" s="78">
        <f t="shared" si="34"/>
        <v>1</v>
      </c>
      <c r="K571" s="71">
        <f t="shared" si="32"/>
        <v>296</v>
      </c>
      <c r="L571" s="69">
        <f t="shared" si="33"/>
        <v>295</v>
      </c>
      <c r="M571" s="81">
        <f t="shared" si="35"/>
        <v>296</v>
      </c>
    </row>
    <row r="572" spans="1:13" x14ac:dyDescent="0.2">
      <c r="A572" s="133" t="str">
        <f>'Net Gen'!B572</f>
        <v>89040101-Big Sandy 1</v>
      </c>
      <c r="B572" s="214">
        <f>'Net Gen'!C572</f>
        <v>44340.708333333336</v>
      </c>
      <c r="C572" s="215" t="str">
        <f>'Net Gen'!P572</f>
        <v>DISPATCHABLE</v>
      </c>
      <c r="D572" s="215">
        <f>'Net Gen'!E572</f>
        <v>294.74900000000002</v>
      </c>
      <c r="E572" s="215">
        <f>'Net Gen'!I572</f>
        <v>296</v>
      </c>
      <c r="F572" s="215">
        <f>'Net Gen'!K572</f>
        <v>296</v>
      </c>
      <c r="G572" s="215">
        <f>'Net Gen'!N572</f>
        <v>296</v>
      </c>
      <c r="H572" s="215">
        <f>'Net Gen'!O572</f>
        <v>295</v>
      </c>
      <c r="J572" s="78">
        <f t="shared" si="34"/>
        <v>1</v>
      </c>
      <c r="K572" s="71">
        <f t="shared" si="32"/>
        <v>296</v>
      </c>
      <c r="L572" s="69">
        <f t="shared" si="33"/>
        <v>295</v>
      </c>
      <c r="M572" s="81">
        <f t="shared" si="35"/>
        <v>296</v>
      </c>
    </row>
    <row r="573" spans="1:13" x14ac:dyDescent="0.2">
      <c r="A573" s="133" t="str">
        <f>'Net Gen'!B573</f>
        <v>89040101-Big Sandy 1</v>
      </c>
      <c r="B573" s="214">
        <f>'Net Gen'!C573</f>
        <v>44340.75</v>
      </c>
      <c r="C573" s="215" t="str">
        <f>'Net Gen'!P573</f>
        <v>DISPATCHABLE</v>
      </c>
      <c r="D573" s="215">
        <f>'Net Gen'!E573</f>
        <v>291.40300000000002</v>
      </c>
      <c r="E573" s="215">
        <f>'Net Gen'!I573</f>
        <v>296</v>
      </c>
      <c r="F573" s="215">
        <f>'Net Gen'!K573</f>
        <v>296</v>
      </c>
      <c r="G573" s="215">
        <f>'Net Gen'!N573</f>
        <v>296</v>
      </c>
      <c r="H573" s="215">
        <f>'Net Gen'!O573</f>
        <v>295</v>
      </c>
      <c r="J573" s="78">
        <f t="shared" si="34"/>
        <v>1</v>
      </c>
      <c r="K573" s="71">
        <f t="shared" si="32"/>
        <v>296</v>
      </c>
      <c r="L573" s="69">
        <f t="shared" si="33"/>
        <v>295</v>
      </c>
      <c r="M573" s="81">
        <f t="shared" si="35"/>
        <v>296</v>
      </c>
    </row>
    <row r="574" spans="1:13" x14ac:dyDescent="0.2">
      <c r="A574" s="133" t="str">
        <f>'Net Gen'!B574</f>
        <v>89040101-Big Sandy 1</v>
      </c>
      <c r="B574" s="214">
        <f>'Net Gen'!C574</f>
        <v>44340.791666666664</v>
      </c>
      <c r="C574" s="215" t="str">
        <f>'Net Gen'!P574</f>
        <v>DISPATCHABLE</v>
      </c>
      <c r="D574" s="215">
        <f>'Net Gen'!E574</f>
        <v>294.04500000000002</v>
      </c>
      <c r="E574" s="215">
        <f>'Net Gen'!I574</f>
        <v>296</v>
      </c>
      <c r="F574" s="215">
        <f>'Net Gen'!K574</f>
        <v>296</v>
      </c>
      <c r="G574" s="215">
        <f>'Net Gen'!N574</f>
        <v>296</v>
      </c>
      <c r="H574" s="215">
        <f>'Net Gen'!O574</f>
        <v>295</v>
      </c>
      <c r="J574" s="78">
        <f t="shared" si="34"/>
        <v>1</v>
      </c>
      <c r="K574" s="71">
        <f t="shared" si="32"/>
        <v>296</v>
      </c>
      <c r="L574" s="69">
        <f t="shared" si="33"/>
        <v>295</v>
      </c>
      <c r="M574" s="81">
        <f t="shared" si="35"/>
        <v>296</v>
      </c>
    </row>
    <row r="575" spans="1:13" x14ac:dyDescent="0.2">
      <c r="A575" s="133" t="str">
        <f>'Net Gen'!B575</f>
        <v>89040101-Big Sandy 1</v>
      </c>
      <c r="B575" s="214">
        <f>'Net Gen'!C575</f>
        <v>44340.833333333336</v>
      </c>
      <c r="C575" s="215" t="str">
        <f>'Net Gen'!P575</f>
        <v>DISPATCHABLE</v>
      </c>
      <c r="D575" s="215">
        <f>'Net Gen'!E575</f>
        <v>276.32799999999997</v>
      </c>
      <c r="E575" s="215">
        <f>'Net Gen'!I575</f>
        <v>295</v>
      </c>
      <c r="F575" s="215">
        <f>'Net Gen'!K575</f>
        <v>295</v>
      </c>
      <c r="G575" s="215">
        <f>'Net Gen'!N575</f>
        <v>295</v>
      </c>
      <c r="H575" s="215">
        <f>'Net Gen'!O575</f>
        <v>295</v>
      </c>
      <c r="J575" s="78">
        <f t="shared" si="34"/>
        <v>1</v>
      </c>
      <c r="K575" s="71">
        <f t="shared" si="32"/>
        <v>295</v>
      </c>
      <c r="L575" s="69">
        <f t="shared" si="33"/>
        <v>295</v>
      </c>
      <c r="M575" s="81">
        <f t="shared" si="35"/>
        <v>295</v>
      </c>
    </row>
    <row r="576" spans="1:13" x14ac:dyDescent="0.2">
      <c r="A576" s="133" t="str">
        <f>'Net Gen'!B576</f>
        <v>89040101-Big Sandy 1</v>
      </c>
      <c r="B576" s="214">
        <f>'Net Gen'!C576</f>
        <v>44340.875</v>
      </c>
      <c r="C576" s="215" t="str">
        <f>'Net Gen'!P576</f>
        <v>DISPATCHABLE</v>
      </c>
      <c r="D576" s="215">
        <f>'Net Gen'!E576</f>
        <v>288.41199999999998</v>
      </c>
      <c r="E576" s="215">
        <f>'Net Gen'!I576</f>
        <v>296</v>
      </c>
      <c r="F576" s="215">
        <f>'Net Gen'!K576</f>
        <v>296</v>
      </c>
      <c r="G576" s="215">
        <f>'Net Gen'!N576</f>
        <v>296</v>
      </c>
      <c r="H576" s="215">
        <f>'Net Gen'!O576</f>
        <v>295</v>
      </c>
      <c r="J576" s="78">
        <f t="shared" si="34"/>
        <v>1</v>
      </c>
      <c r="K576" s="71">
        <f t="shared" si="32"/>
        <v>296</v>
      </c>
      <c r="L576" s="69">
        <f t="shared" si="33"/>
        <v>295</v>
      </c>
      <c r="M576" s="81">
        <f t="shared" si="35"/>
        <v>296</v>
      </c>
    </row>
    <row r="577" spans="1:13" x14ac:dyDescent="0.2">
      <c r="A577" s="133" t="str">
        <f>'Net Gen'!B577</f>
        <v>89040101-Big Sandy 1</v>
      </c>
      <c r="B577" s="214">
        <f>'Net Gen'!C577</f>
        <v>44340.916666666664</v>
      </c>
      <c r="C577" s="215" t="str">
        <f>'Net Gen'!P577</f>
        <v>DISPATCHABLE</v>
      </c>
      <c r="D577" s="215">
        <f>'Net Gen'!E577</f>
        <v>288.43799999999999</v>
      </c>
      <c r="E577" s="215">
        <f>'Net Gen'!I577</f>
        <v>296</v>
      </c>
      <c r="F577" s="215">
        <f>'Net Gen'!K577</f>
        <v>296</v>
      </c>
      <c r="G577" s="215">
        <f>'Net Gen'!N577</f>
        <v>296</v>
      </c>
      <c r="H577" s="215">
        <f>'Net Gen'!O577</f>
        <v>295</v>
      </c>
      <c r="J577" s="78">
        <f t="shared" si="34"/>
        <v>1</v>
      </c>
      <c r="K577" s="71">
        <f t="shared" si="32"/>
        <v>296</v>
      </c>
      <c r="L577" s="69">
        <f t="shared" si="33"/>
        <v>295</v>
      </c>
      <c r="M577" s="81">
        <f t="shared" si="35"/>
        <v>296</v>
      </c>
    </row>
    <row r="578" spans="1:13" x14ac:dyDescent="0.2">
      <c r="A578" s="133" t="str">
        <f>'Net Gen'!B578</f>
        <v>89040101-Big Sandy 1</v>
      </c>
      <c r="B578" s="214">
        <f>'Net Gen'!C578</f>
        <v>44340.958333333336</v>
      </c>
      <c r="C578" s="215" t="str">
        <f>'Net Gen'!P578</f>
        <v>DISPATCHABLE</v>
      </c>
      <c r="D578" s="215">
        <f>'Net Gen'!E578</f>
        <v>224.05799999999999</v>
      </c>
      <c r="E578" s="215">
        <f>'Net Gen'!I578</f>
        <v>295</v>
      </c>
      <c r="F578" s="215">
        <f>'Net Gen'!K578</f>
        <v>295</v>
      </c>
      <c r="G578" s="215">
        <f>'Net Gen'!N578</f>
        <v>295</v>
      </c>
      <c r="H578" s="215">
        <f>'Net Gen'!O578</f>
        <v>295</v>
      </c>
      <c r="J578" s="78">
        <f t="shared" si="34"/>
        <v>1</v>
      </c>
      <c r="K578" s="71">
        <f t="shared" si="32"/>
        <v>295</v>
      </c>
      <c r="L578" s="69">
        <f t="shared" si="33"/>
        <v>295</v>
      </c>
      <c r="M578" s="81">
        <f t="shared" si="35"/>
        <v>295</v>
      </c>
    </row>
    <row r="579" spans="1:13" x14ac:dyDescent="0.2">
      <c r="A579" s="133" t="str">
        <f>'Net Gen'!B579</f>
        <v>89040101-Big Sandy 1</v>
      </c>
      <c r="B579" s="214">
        <f>'Net Gen'!C579</f>
        <v>44341</v>
      </c>
      <c r="C579" s="215" t="str">
        <f>'Net Gen'!P579</f>
        <v>DISPATCHABLE</v>
      </c>
      <c r="D579" s="215">
        <f>'Net Gen'!E579</f>
        <v>110.351</v>
      </c>
      <c r="E579" s="215">
        <f>'Net Gen'!I579</f>
        <v>295</v>
      </c>
      <c r="F579" s="215">
        <f>'Net Gen'!K579</f>
        <v>295</v>
      </c>
      <c r="G579" s="215">
        <f>'Net Gen'!N579</f>
        <v>295</v>
      </c>
      <c r="H579" s="215">
        <f>'Net Gen'!O579</f>
        <v>295</v>
      </c>
      <c r="J579" s="78">
        <f t="shared" si="34"/>
        <v>1</v>
      </c>
      <c r="K579" s="71">
        <f t="shared" si="32"/>
        <v>295</v>
      </c>
      <c r="L579" s="69">
        <f t="shared" si="33"/>
        <v>295</v>
      </c>
      <c r="M579" s="81">
        <f t="shared" si="35"/>
        <v>295</v>
      </c>
    </row>
    <row r="580" spans="1:13" x14ac:dyDescent="0.2">
      <c r="A580" s="133" t="str">
        <f>'Net Gen'!B580</f>
        <v>89040101-Big Sandy 1</v>
      </c>
      <c r="B580" s="214">
        <f>'Net Gen'!C580</f>
        <v>44341.041666666664</v>
      </c>
      <c r="C580" s="215" t="str">
        <f>'Net Gen'!P580</f>
        <v>DISPATCHABLE</v>
      </c>
      <c r="D580" s="215">
        <f>'Net Gen'!E580</f>
        <v>66.721999999999994</v>
      </c>
      <c r="E580" s="215">
        <f>'Net Gen'!I580</f>
        <v>295</v>
      </c>
      <c r="F580" s="215">
        <f>'Net Gen'!K580</f>
        <v>295</v>
      </c>
      <c r="G580" s="215">
        <f>'Net Gen'!N580</f>
        <v>295</v>
      </c>
      <c r="H580" s="215">
        <f>'Net Gen'!O580</f>
        <v>295</v>
      </c>
      <c r="J580" s="78">
        <f t="shared" si="34"/>
        <v>1</v>
      </c>
      <c r="K580" s="71">
        <f t="shared" ref="K580:K643" si="36">F580*J580</f>
        <v>295</v>
      </c>
      <c r="L580" s="69">
        <f t="shared" ref="L580:L643" si="37">H580*J580</f>
        <v>295</v>
      </c>
      <c r="M580" s="81">
        <f t="shared" si="35"/>
        <v>295</v>
      </c>
    </row>
    <row r="581" spans="1:13" x14ac:dyDescent="0.2">
      <c r="A581" s="133" t="str">
        <f>'Net Gen'!B581</f>
        <v>89040101-Big Sandy 1</v>
      </c>
      <c r="B581" s="214">
        <f>'Net Gen'!C581</f>
        <v>44341.083333333336</v>
      </c>
      <c r="C581" s="215" t="str">
        <f>'Net Gen'!P581</f>
        <v>DISPATCHABLE</v>
      </c>
      <c r="D581" s="215">
        <f>'Net Gen'!E581</f>
        <v>60.002000000000002</v>
      </c>
      <c r="E581" s="215">
        <f>'Net Gen'!I581</f>
        <v>295</v>
      </c>
      <c r="F581" s="215">
        <f>'Net Gen'!K581</f>
        <v>295</v>
      </c>
      <c r="G581" s="215">
        <f>'Net Gen'!N581</f>
        <v>295</v>
      </c>
      <c r="H581" s="215">
        <f>'Net Gen'!O581</f>
        <v>295</v>
      </c>
      <c r="J581" s="78">
        <f t="shared" ref="J581:J644" si="38">VLOOKUP(A581,$P$4:$Q$8,2,FALSE)</f>
        <v>1</v>
      </c>
      <c r="K581" s="71">
        <f t="shared" si="36"/>
        <v>295</v>
      </c>
      <c r="L581" s="69">
        <f t="shared" si="37"/>
        <v>295</v>
      </c>
      <c r="M581" s="81">
        <f t="shared" ref="M581:M644" si="39">E581*J581</f>
        <v>295</v>
      </c>
    </row>
    <row r="582" spans="1:13" x14ac:dyDescent="0.2">
      <c r="A582" s="133" t="str">
        <f>'Net Gen'!B582</f>
        <v>89040101-Big Sandy 1</v>
      </c>
      <c r="B582" s="214">
        <f>'Net Gen'!C582</f>
        <v>44341.125</v>
      </c>
      <c r="C582" s="215" t="str">
        <f>'Net Gen'!P582</f>
        <v>DISPATCHABLE</v>
      </c>
      <c r="D582" s="215">
        <f>'Net Gen'!E582</f>
        <v>59.972000000000001</v>
      </c>
      <c r="E582" s="215">
        <f>'Net Gen'!I582</f>
        <v>295</v>
      </c>
      <c r="F582" s="215">
        <f>'Net Gen'!K582</f>
        <v>295</v>
      </c>
      <c r="G582" s="215">
        <f>'Net Gen'!N582</f>
        <v>295</v>
      </c>
      <c r="H582" s="215">
        <f>'Net Gen'!O582</f>
        <v>295</v>
      </c>
      <c r="J582" s="78">
        <f t="shared" si="38"/>
        <v>1</v>
      </c>
      <c r="K582" s="71">
        <f t="shared" si="36"/>
        <v>295</v>
      </c>
      <c r="L582" s="69">
        <f t="shared" si="37"/>
        <v>295</v>
      </c>
      <c r="M582" s="81">
        <f t="shared" si="39"/>
        <v>295</v>
      </c>
    </row>
    <row r="583" spans="1:13" x14ac:dyDescent="0.2">
      <c r="A583" s="133" t="str">
        <f>'Net Gen'!B583</f>
        <v>89040101-Big Sandy 1</v>
      </c>
      <c r="B583" s="214">
        <f>'Net Gen'!C583</f>
        <v>44341.166666666664</v>
      </c>
      <c r="C583" s="215" t="str">
        <f>'Net Gen'!P583</f>
        <v>DISPATCHABLE</v>
      </c>
      <c r="D583" s="215">
        <f>'Net Gen'!E583</f>
        <v>60.008000000000003</v>
      </c>
      <c r="E583" s="215">
        <f>'Net Gen'!I583</f>
        <v>295</v>
      </c>
      <c r="F583" s="215">
        <f>'Net Gen'!K583</f>
        <v>295</v>
      </c>
      <c r="G583" s="215">
        <f>'Net Gen'!N583</f>
        <v>295</v>
      </c>
      <c r="H583" s="215">
        <f>'Net Gen'!O583</f>
        <v>295</v>
      </c>
      <c r="J583" s="78">
        <f t="shared" si="38"/>
        <v>1</v>
      </c>
      <c r="K583" s="71">
        <f t="shared" si="36"/>
        <v>295</v>
      </c>
      <c r="L583" s="69">
        <f t="shared" si="37"/>
        <v>295</v>
      </c>
      <c r="M583" s="81">
        <f t="shared" si="39"/>
        <v>295</v>
      </c>
    </row>
    <row r="584" spans="1:13" x14ac:dyDescent="0.2">
      <c r="A584" s="133" t="str">
        <f>'Net Gen'!B584</f>
        <v>89040101-Big Sandy 1</v>
      </c>
      <c r="B584" s="214">
        <f>'Net Gen'!C584</f>
        <v>44341.208333333336</v>
      </c>
      <c r="C584" s="215" t="str">
        <f>'Net Gen'!P584</f>
        <v>DISPATCHABLE</v>
      </c>
      <c r="D584" s="215">
        <f>'Net Gen'!E584</f>
        <v>60.000999999999998</v>
      </c>
      <c r="E584" s="215">
        <f>'Net Gen'!I584</f>
        <v>295</v>
      </c>
      <c r="F584" s="215">
        <f>'Net Gen'!K584</f>
        <v>295</v>
      </c>
      <c r="G584" s="215">
        <f>'Net Gen'!N584</f>
        <v>295</v>
      </c>
      <c r="H584" s="215">
        <f>'Net Gen'!O584</f>
        <v>295</v>
      </c>
      <c r="J584" s="78">
        <f t="shared" si="38"/>
        <v>1</v>
      </c>
      <c r="K584" s="71">
        <f t="shared" si="36"/>
        <v>295</v>
      </c>
      <c r="L584" s="69">
        <f t="shared" si="37"/>
        <v>295</v>
      </c>
      <c r="M584" s="81">
        <f t="shared" si="39"/>
        <v>295</v>
      </c>
    </row>
    <row r="585" spans="1:13" x14ac:dyDescent="0.2">
      <c r="A585" s="133" t="str">
        <f>'Net Gen'!B585</f>
        <v>89040101-Big Sandy 1</v>
      </c>
      <c r="B585" s="214">
        <f>'Net Gen'!C585</f>
        <v>44341.25</v>
      </c>
      <c r="C585" s="215" t="str">
        <f>'Net Gen'!P585</f>
        <v>DISPATCHABLE</v>
      </c>
      <c r="D585" s="215">
        <f>'Net Gen'!E585</f>
        <v>60.482999999999997</v>
      </c>
      <c r="E585" s="215">
        <f>'Net Gen'!I585</f>
        <v>295</v>
      </c>
      <c r="F585" s="215">
        <f>'Net Gen'!K585</f>
        <v>295</v>
      </c>
      <c r="G585" s="215">
        <f>'Net Gen'!N585</f>
        <v>295</v>
      </c>
      <c r="H585" s="215">
        <f>'Net Gen'!O585</f>
        <v>295</v>
      </c>
      <c r="J585" s="78">
        <f t="shared" si="38"/>
        <v>1</v>
      </c>
      <c r="K585" s="71">
        <f t="shared" si="36"/>
        <v>295</v>
      </c>
      <c r="L585" s="69">
        <f t="shared" si="37"/>
        <v>295</v>
      </c>
      <c r="M585" s="81">
        <f t="shared" si="39"/>
        <v>295</v>
      </c>
    </row>
    <row r="586" spans="1:13" x14ac:dyDescent="0.2">
      <c r="A586" s="133" t="str">
        <f>'Net Gen'!B586</f>
        <v>89040101-Big Sandy 1</v>
      </c>
      <c r="B586" s="214">
        <f>'Net Gen'!C586</f>
        <v>44341.291666666664</v>
      </c>
      <c r="C586" s="215" t="str">
        <f>'Net Gen'!P586</f>
        <v>DISPATCHABLE</v>
      </c>
      <c r="D586" s="215">
        <f>'Net Gen'!E586</f>
        <v>61.514000000000003</v>
      </c>
      <c r="E586" s="215">
        <f>'Net Gen'!I586</f>
        <v>295</v>
      </c>
      <c r="F586" s="215">
        <f>'Net Gen'!K586</f>
        <v>295</v>
      </c>
      <c r="G586" s="215">
        <f>'Net Gen'!N586</f>
        <v>295</v>
      </c>
      <c r="H586" s="215">
        <f>'Net Gen'!O586</f>
        <v>295</v>
      </c>
      <c r="J586" s="78">
        <f t="shared" si="38"/>
        <v>1</v>
      </c>
      <c r="K586" s="71">
        <f t="shared" si="36"/>
        <v>295</v>
      </c>
      <c r="L586" s="69">
        <f t="shared" si="37"/>
        <v>295</v>
      </c>
      <c r="M586" s="81">
        <f t="shared" si="39"/>
        <v>295</v>
      </c>
    </row>
    <row r="587" spans="1:13" x14ac:dyDescent="0.2">
      <c r="A587" s="133" t="str">
        <f>'Net Gen'!B587</f>
        <v>89040101-Big Sandy 1</v>
      </c>
      <c r="B587" s="214">
        <f>'Net Gen'!C587</f>
        <v>44341.333333333336</v>
      </c>
      <c r="C587" s="215" t="str">
        <f>'Net Gen'!P587</f>
        <v>DISPATCHABLE</v>
      </c>
      <c r="D587" s="215">
        <f>'Net Gen'!E587</f>
        <v>79.647999999999996</v>
      </c>
      <c r="E587" s="215">
        <f>'Net Gen'!I587</f>
        <v>295</v>
      </c>
      <c r="F587" s="215">
        <f>'Net Gen'!K587</f>
        <v>295</v>
      </c>
      <c r="G587" s="215">
        <f>'Net Gen'!N587</f>
        <v>295</v>
      </c>
      <c r="H587" s="215">
        <f>'Net Gen'!O587</f>
        <v>295</v>
      </c>
      <c r="J587" s="78">
        <f t="shared" si="38"/>
        <v>1</v>
      </c>
      <c r="K587" s="71">
        <f t="shared" si="36"/>
        <v>295</v>
      </c>
      <c r="L587" s="69">
        <f t="shared" si="37"/>
        <v>295</v>
      </c>
      <c r="M587" s="81">
        <f t="shared" si="39"/>
        <v>295</v>
      </c>
    </row>
    <row r="588" spans="1:13" x14ac:dyDescent="0.2">
      <c r="A588" s="133" t="str">
        <f>'Net Gen'!B588</f>
        <v>89040101-Big Sandy 1</v>
      </c>
      <c r="B588" s="214">
        <f>'Net Gen'!C588</f>
        <v>44341.375</v>
      </c>
      <c r="C588" s="215" t="str">
        <f>'Net Gen'!P588</f>
        <v>DISPATCHABLE</v>
      </c>
      <c r="D588" s="215">
        <f>'Net Gen'!E588</f>
        <v>103.447</v>
      </c>
      <c r="E588" s="215">
        <f>'Net Gen'!I588</f>
        <v>295</v>
      </c>
      <c r="F588" s="215">
        <f>'Net Gen'!K588</f>
        <v>295</v>
      </c>
      <c r="G588" s="215">
        <f>'Net Gen'!N588</f>
        <v>295</v>
      </c>
      <c r="H588" s="215">
        <f>'Net Gen'!O588</f>
        <v>295</v>
      </c>
      <c r="J588" s="78">
        <f t="shared" si="38"/>
        <v>1</v>
      </c>
      <c r="K588" s="71">
        <f t="shared" si="36"/>
        <v>295</v>
      </c>
      <c r="L588" s="69">
        <f t="shared" si="37"/>
        <v>295</v>
      </c>
      <c r="M588" s="81">
        <f t="shared" si="39"/>
        <v>295</v>
      </c>
    </row>
    <row r="589" spans="1:13" x14ac:dyDescent="0.2">
      <c r="A589" s="133" t="str">
        <f>'Net Gen'!B589</f>
        <v>89040101-Big Sandy 1</v>
      </c>
      <c r="B589" s="214">
        <f>'Net Gen'!C589</f>
        <v>44341.416666666664</v>
      </c>
      <c r="C589" s="215" t="str">
        <f>'Net Gen'!P589</f>
        <v>FIXED</v>
      </c>
      <c r="D589" s="215">
        <f>'Net Gen'!E589</f>
        <v>103.586</v>
      </c>
      <c r="E589" s="215">
        <f>'Net Gen'!I589</f>
        <v>295</v>
      </c>
      <c r="F589" s="215">
        <f>'Net Gen'!K589</f>
        <v>295</v>
      </c>
      <c r="G589" s="215">
        <f>'Net Gen'!N589</f>
        <v>295</v>
      </c>
      <c r="H589" s="215">
        <f>'Net Gen'!O589</f>
        <v>295</v>
      </c>
      <c r="J589" s="78">
        <f t="shared" si="38"/>
        <v>1</v>
      </c>
      <c r="K589" s="71">
        <f t="shared" si="36"/>
        <v>295</v>
      </c>
      <c r="L589" s="69">
        <f t="shared" si="37"/>
        <v>295</v>
      </c>
      <c r="M589" s="81">
        <f t="shared" si="39"/>
        <v>295</v>
      </c>
    </row>
    <row r="590" spans="1:13" x14ac:dyDescent="0.2">
      <c r="A590" s="133" t="str">
        <f>'Net Gen'!B590</f>
        <v>89040101-Big Sandy 1</v>
      </c>
      <c r="B590" s="214">
        <f>'Net Gen'!C590</f>
        <v>44341.458333333336</v>
      </c>
      <c r="C590" s="215" t="str">
        <f>'Net Gen'!P590</f>
        <v>DISPATCHABLE</v>
      </c>
      <c r="D590" s="215">
        <f>'Net Gen'!E590</f>
        <v>112.157</v>
      </c>
      <c r="E590" s="215">
        <f>'Net Gen'!I590</f>
        <v>295</v>
      </c>
      <c r="F590" s="215">
        <f>'Net Gen'!K590</f>
        <v>295</v>
      </c>
      <c r="G590" s="215">
        <f>'Net Gen'!N590</f>
        <v>295</v>
      </c>
      <c r="H590" s="215">
        <f>'Net Gen'!O590</f>
        <v>295</v>
      </c>
      <c r="J590" s="78">
        <f t="shared" si="38"/>
        <v>1</v>
      </c>
      <c r="K590" s="71">
        <f t="shared" si="36"/>
        <v>295</v>
      </c>
      <c r="L590" s="69">
        <f t="shared" si="37"/>
        <v>295</v>
      </c>
      <c r="M590" s="81">
        <f t="shared" si="39"/>
        <v>295</v>
      </c>
    </row>
    <row r="591" spans="1:13" x14ac:dyDescent="0.2">
      <c r="A591" s="133" t="str">
        <f>'Net Gen'!B591</f>
        <v>89040101-Big Sandy 1</v>
      </c>
      <c r="B591" s="214">
        <f>'Net Gen'!C591</f>
        <v>44341.5</v>
      </c>
      <c r="C591" s="215" t="str">
        <f>'Net Gen'!P591</f>
        <v>DISPATCHABLE</v>
      </c>
      <c r="D591" s="215">
        <f>'Net Gen'!E591</f>
        <v>178.14099999999999</v>
      </c>
      <c r="E591" s="215">
        <f>'Net Gen'!I591</f>
        <v>295</v>
      </c>
      <c r="F591" s="215">
        <f>'Net Gen'!K591</f>
        <v>295</v>
      </c>
      <c r="G591" s="215">
        <f>'Net Gen'!N591</f>
        <v>295</v>
      </c>
      <c r="H591" s="215">
        <f>'Net Gen'!O591</f>
        <v>295</v>
      </c>
      <c r="J591" s="78">
        <f t="shared" si="38"/>
        <v>1</v>
      </c>
      <c r="K591" s="71">
        <f t="shared" si="36"/>
        <v>295</v>
      </c>
      <c r="L591" s="69">
        <f t="shared" si="37"/>
        <v>295</v>
      </c>
      <c r="M591" s="81">
        <f t="shared" si="39"/>
        <v>295</v>
      </c>
    </row>
    <row r="592" spans="1:13" x14ac:dyDescent="0.2">
      <c r="A592" s="133" t="str">
        <f>'Net Gen'!B592</f>
        <v>89040101-Big Sandy 1</v>
      </c>
      <c r="B592" s="214">
        <f>'Net Gen'!C592</f>
        <v>44341.541666666664</v>
      </c>
      <c r="C592" s="215" t="str">
        <f>'Net Gen'!P592</f>
        <v>DISPATCHABLE</v>
      </c>
      <c r="D592" s="215">
        <f>'Net Gen'!E592</f>
        <v>276.238</v>
      </c>
      <c r="E592" s="215">
        <f>'Net Gen'!I592</f>
        <v>296</v>
      </c>
      <c r="F592" s="215">
        <f>'Net Gen'!K592</f>
        <v>296</v>
      </c>
      <c r="G592" s="215">
        <f>'Net Gen'!N592</f>
        <v>296</v>
      </c>
      <c r="H592" s="215">
        <f>'Net Gen'!O592</f>
        <v>295</v>
      </c>
      <c r="J592" s="78">
        <f t="shared" si="38"/>
        <v>1</v>
      </c>
      <c r="K592" s="71">
        <f t="shared" si="36"/>
        <v>296</v>
      </c>
      <c r="L592" s="69">
        <f t="shared" si="37"/>
        <v>295</v>
      </c>
      <c r="M592" s="81">
        <f t="shared" si="39"/>
        <v>296</v>
      </c>
    </row>
    <row r="593" spans="1:13" x14ac:dyDescent="0.2">
      <c r="A593" s="133" t="str">
        <f>'Net Gen'!B593</f>
        <v>89040101-Big Sandy 1</v>
      </c>
      <c r="B593" s="214">
        <f>'Net Gen'!C593</f>
        <v>44341.583333333336</v>
      </c>
      <c r="C593" s="215" t="str">
        <f>'Net Gen'!P593</f>
        <v>DISPATCHABLE</v>
      </c>
      <c r="D593" s="215">
        <f>'Net Gen'!E593</f>
        <v>291.262</v>
      </c>
      <c r="E593" s="215">
        <f>'Net Gen'!I593</f>
        <v>296</v>
      </c>
      <c r="F593" s="215">
        <f>'Net Gen'!K593</f>
        <v>296</v>
      </c>
      <c r="G593" s="215">
        <f>'Net Gen'!N593</f>
        <v>296</v>
      </c>
      <c r="H593" s="215">
        <f>'Net Gen'!O593</f>
        <v>295</v>
      </c>
      <c r="J593" s="78">
        <f t="shared" si="38"/>
        <v>1</v>
      </c>
      <c r="K593" s="71">
        <f t="shared" si="36"/>
        <v>296</v>
      </c>
      <c r="L593" s="69">
        <f t="shared" si="37"/>
        <v>295</v>
      </c>
      <c r="M593" s="81">
        <f t="shared" si="39"/>
        <v>296</v>
      </c>
    </row>
    <row r="594" spans="1:13" x14ac:dyDescent="0.2">
      <c r="A594" s="133" t="str">
        <f>'Net Gen'!B594</f>
        <v>89040101-Big Sandy 1</v>
      </c>
      <c r="B594" s="214">
        <f>'Net Gen'!C594</f>
        <v>44341.625</v>
      </c>
      <c r="C594" s="215" t="str">
        <f>'Net Gen'!P594</f>
        <v>DISPATCHABLE</v>
      </c>
      <c r="D594" s="215">
        <f>'Net Gen'!E594</f>
        <v>285.06700000000001</v>
      </c>
      <c r="E594" s="215">
        <f>'Net Gen'!I594</f>
        <v>296</v>
      </c>
      <c r="F594" s="215">
        <f>'Net Gen'!K594</f>
        <v>296</v>
      </c>
      <c r="G594" s="215">
        <f>'Net Gen'!N594</f>
        <v>296</v>
      </c>
      <c r="H594" s="215">
        <f>'Net Gen'!O594</f>
        <v>295</v>
      </c>
      <c r="J594" s="78">
        <f t="shared" si="38"/>
        <v>1</v>
      </c>
      <c r="K594" s="71">
        <f t="shared" si="36"/>
        <v>296</v>
      </c>
      <c r="L594" s="69">
        <f t="shared" si="37"/>
        <v>295</v>
      </c>
      <c r="M594" s="81">
        <f t="shared" si="39"/>
        <v>296</v>
      </c>
    </row>
    <row r="595" spans="1:13" x14ac:dyDescent="0.2">
      <c r="A595" s="133" t="str">
        <f>'Net Gen'!B595</f>
        <v>89040101-Big Sandy 1</v>
      </c>
      <c r="B595" s="214">
        <f>'Net Gen'!C595</f>
        <v>44341.666666666664</v>
      </c>
      <c r="C595" s="215" t="str">
        <f>'Net Gen'!P595</f>
        <v>DISPATCHABLE</v>
      </c>
      <c r="D595" s="215">
        <f>'Net Gen'!E595</f>
        <v>291.55</v>
      </c>
      <c r="E595" s="215">
        <f>'Net Gen'!I595</f>
        <v>296</v>
      </c>
      <c r="F595" s="215">
        <f>'Net Gen'!K595</f>
        <v>296</v>
      </c>
      <c r="G595" s="215">
        <f>'Net Gen'!N595</f>
        <v>296</v>
      </c>
      <c r="H595" s="215">
        <f>'Net Gen'!O595</f>
        <v>295</v>
      </c>
      <c r="J595" s="78">
        <f t="shared" si="38"/>
        <v>1</v>
      </c>
      <c r="K595" s="71">
        <f t="shared" si="36"/>
        <v>296</v>
      </c>
      <c r="L595" s="69">
        <f t="shared" si="37"/>
        <v>295</v>
      </c>
      <c r="M595" s="81">
        <f t="shared" si="39"/>
        <v>296</v>
      </c>
    </row>
    <row r="596" spans="1:13" x14ac:dyDescent="0.2">
      <c r="A596" s="133" t="str">
        <f>'Net Gen'!B596</f>
        <v>89040101-Big Sandy 1</v>
      </c>
      <c r="B596" s="214">
        <f>'Net Gen'!C596</f>
        <v>44341.708333333336</v>
      </c>
      <c r="C596" s="215" t="str">
        <f>'Net Gen'!P596</f>
        <v>DISPATCHABLE</v>
      </c>
      <c r="D596" s="215">
        <f>'Net Gen'!E596</f>
        <v>290.43599999999998</v>
      </c>
      <c r="E596" s="215">
        <f>'Net Gen'!I596</f>
        <v>296</v>
      </c>
      <c r="F596" s="215">
        <f>'Net Gen'!K596</f>
        <v>296</v>
      </c>
      <c r="G596" s="215">
        <f>'Net Gen'!N596</f>
        <v>296</v>
      </c>
      <c r="H596" s="215">
        <f>'Net Gen'!O596</f>
        <v>295</v>
      </c>
      <c r="J596" s="78">
        <f t="shared" si="38"/>
        <v>1</v>
      </c>
      <c r="K596" s="71">
        <f t="shared" si="36"/>
        <v>296</v>
      </c>
      <c r="L596" s="69">
        <f t="shared" si="37"/>
        <v>295</v>
      </c>
      <c r="M596" s="81">
        <f t="shared" si="39"/>
        <v>296</v>
      </c>
    </row>
    <row r="597" spans="1:13" x14ac:dyDescent="0.2">
      <c r="A597" s="133" t="str">
        <f>'Net Gen'!B597</f>
        <v>89040101-Big Sandy 1</v>
      </c>
      <c r="B597" s="214">
        <f>'Net Gen'!C597</f>
        <v>44341.75</v>
      </c>
      <c r="C597" s="215" t="str">
        <f>'Net Gen'!P597</f>
        <v>DISPATCHABLE</v>
      </c>
      <c r="D597" s="215">
        <f>'Net Gen'!E597</f>
        <v>287.952</v>
      </c>
      <c r="E597" s="215">
        <f>'Net Gen'!I597</f>
        <v>296</v>
      </c>
      <c r="F597" s="215">
        <f>'Net Gen'!K597</f>
        <v>296</v>
      </c>
      <c r="G597" s="215">
        <f>'Net Gen'!N597</f>
        <v>296</v>
      </c>
      <c r="H597" s="215">
        <f>'Net Gen'!O597</f>
        <v>295</v>
      </c>
      <c r="J597" s="78">
        <f t="shared" si="38"/>
        <v>1</v>
      </c>
      <c r="K597" s="71">
        <f t="shared" si="36"/>
        <v>296</v>
      </c>
      <c r="L597" s="69">
        <f t="shared" si="37"/>
        <v>295</v>
      </c>
      <c r="M597" s="81">
        <f t="shared" si="39"/>
        <v>296</v>
      </c>
    </row>
    <row r="598" spans="1:13" x14ac:dyDescent="0.2">
      <c r="A598" s="133" t="str">
        <f>'Net Gen'!B598</f>
        <v>89040101-Big Sandy 1</v>
      </c>
      <c r="B598" s="214">
        <f>'Net Gen'!C598</f>
        <v>44341.791666666664</v>
      </c>
      <c r="C598" s="215" t="str">
        <f>'Net Gen'!P598</f>
        <v>DISPATCHABLE</v>
      </c>
      <c r="D598" s="215">
        <f>'Net Gen'!E598</f>
        <v>293.56599999999997</v>
      </c>
      <c r="E598" s="215">
        <f>'Net Gen'!I598</f>
        <v>296</v>
      </c>
      <c r="F598" s="215">
        <f>'Net Gen'!K598</f>
        <v>296</v>
      </c>
      <c r="G598" s="215">
        <f>'Net Gen'!N598</f>
        <v>296</v>
      </c>
      <c r="H598" s="215">
        <f>'Net Gen'!O598</f>
        <v>295</v>
      </c>
      <c r="J598" s="78">
        <f t="shared" si="38"/>
        <v>1</v>
      </c>
      <c r="K598" s="71">
        <f t="shared" si="36"/>
        <v>296</v>
      </c>
      <c r="L598" s="69">
        <f t="shared" si="37"/>
        <v>295</v>
      </c>
      <c r="M598" s="81">
        <f t="shared" si="39"/>
        <v>296</v>
      </c>
    </row>
    <row r="599" spans="1:13" x14ac:dyDescent="0.2">
      <c r="A599" s="133" t="str">
        <f>'Net Gen'!B599</f>
        <v>89040101-Big Sandy 1</v>
      </c>
      <c r="B599" s="214">
        <f>'Net Gen'!C599</f>
        <v>44341.833333333336</v>
      </c>
      <c r="C599" s="215" t="str">
        <f>'Net Gen'!P599</f>
        <v>DISPATCHABLE</v>
      </c>
      <c r="D599" s="215">
        <f>'Net Gen'!E599</f>
        <v>278.88499999999999</v>
      </c>
      <c r="E599" s="215">
        <f>'Net Gen'!I599</f>
        <v>296</v>
      </c>
      <c r="F599" s="215">
        <f>'Net Gen'!K599</f>
        <v>296</v>
      </c>
      <c r="G599" s="215">
        <f>'Net Gen'!N599</f>
        <v>296</v>
      </c>
      <c r="H599" s="215">
        <f>'Net Gen'!O599</f>
        <v>295</v>
      </c>
      <c r="J599" s="78">
        <f t="shared" si="38"/>
        <v>1</v>
      </c>
      <c r="K599" s="71">
        <f t="shared" si="36"/>
        <v>296</v>
      </c>
      <c r="L599" s="69">
        <f t="shared" si="37"/>
        <v>295</v>
      </c>
      <c r="M599" s="81">
        <f t="shared" si="39"/>
        <v>296</v>
      </c>
    </row>
    <row r="600" spans="1:13" x14ac:dyDescent="0.2">
      <c r="A600" s="133" t="str">
        <f>'Net Gen'!B600</f>
        <v>89040101-Big Sandy 1</v>
      </c>
      <c r="B600" s="214">
        <f>'Net Gen'!C600</f>
        <v>44341.875</v>
      </c>
      <c r="C600" s="215" t="str">
        <f>'Net Gen'!P600</f>
        <v>DISPATCHABLE</v>
      </c>
      <c r="D600" s="215">
        <f>'Net Gen'!E600</f>
        <v>285.95800000000003</v>
      </c>
      <c r="E600" s="215">
        <f>'Net Gen'!I600</f>
        <v>296</v>
      </c>
      <c r="F600" s="215">
        <f>'Net Gen'!K600</f>
        <v>296</v>
      </c>
      <c r="G600" s="215">
        <f>'Net Gen'!N600</f>
        <v>296</v>
      </c>
      <c r="H600" s="215">
        <f>'Net Gen'!O600</f>
        <v>295</v>
      </c>
      <c r="J600" s="78">
        <f t="shared" si="38"/>
        <v>1</v>
      </c>
      <c r="K600" s="71">
        <f t="shared" si="36"/>
        <v>296</v>
      </c>
      <c r="L600" s="69">
        <f t="shared" si="37"/>
        <v>295</v>
      </c>
      <c r="M600" s="81">
        <f t="shared" si="39"/>
        <v>296</v>
      </c>
    </row>
    <row r="601" spans="1:13" x14ac:dyDescent="0.2">
      <c r="A601" s="133" t="str">
        <f>'Net Gen'!B601</f>
        <v>89040101-Big Sandy 1</v>
      </c>
      <c r="B601" s="214">
        <f>'Net Gen'!C601</f>
        <v>44341.916666666664</v>
      </c>
      <c r="C601" s="215" t="str">
        <f>'Net Gen'!P601</f>
        <v>DISPATCHABLE</v>
      </c>
      <c r="D601" s="215">
        <f>'Net Gen'!E601</f>
        <v>277.52</v>
      </c>
      <c r="E601" s="215">
        <f>'Net Gen'!I601</f>
        <v>296</v>
      </c>
      <c r="F601" s="215">
        <f>'Net Gen'!K601</f>
        <v>296</v>
      </c>
      <c r="G601" s="215">
        <f>'Net Gen'!N601</f>
        <v>296</v>
      </c>
      <c r="H601" s="215">
        <f>'Net Gen'!O601</f>
        <v>295</v>
      </c>
      <c r="J601" s="78">
        <f t="shared" si="38"/>
        <v>1</v>
      </c>
      <c r="K601" s="71">
        <f t="shared" si="36"/>
        <v>296</v>
      </c>
      <c r="L601" s="69">
        <f t="shared" si="37"/>
        <v>295</v>
      </c>
      <c r="M601" s="81">
        <f t="shared" si="39"/>
        <v>296</v>
      </c>
    </row>
    <row r="602" spans="1:13" x14ac:dyDescent="0.2">
      <c r="A602" s="133" t="str">
        <f>'Net Gen'!B602</f>
        <v>89040101-Big Sandy 1</v>
      </c>
      <c r="B602" s="214">
        <f>'Net Gen'!C602</f>
        <v>44341.958333333336</v>
      </c>
      <c r="C602" s="215" t="str">
        <f>'Net Gen'!P602</f>
        <v>DISPATCHABLE</v>
      </c>
      <c r="D602" s="215">
        <f>'Net Gen'!E602</f>
        <v>282.88</v>
      </c>
      <c r="E602" s="215">
        <f>'Net Gen'!I602</f>
        <v>296</v>
      </c>
      <c r="F602" s="215">
        <f>'Net Gen'!K602</f>
        <v>296</v>
      </c>
      <c r="G602" s="215">
        <f>'Net Gen'!N602</f>
        <v>296</v>
      </c>
      <c r="H602" s="215">
        <f>'Net Gen'!O602</f>
        <v>295</v>
      </c>
      <c r="J602" s="78">
        <f t="shared" si="38"/>
        <v>1</v>
      </c>
      <c r="K602" s="71">
        <f t="shared" si="36"/>
        <v>296</v>
      </c>
      <c r="L602" s="69">
        <f t="shared" si="37"/>
        <v>295</v>
      </c>
      <c r="M602" s="81">
        <f t="shared" si="39"/>
        <v>296</v>
      </c>
    </row>
    <row r="603" spans="1:13" x14ac:dyDescent="0.2">
      <c r="A603" s="133" t="str">
        <f>'Net Gen'!B603</f>
        <v>89040101-Big Sandy 1</v>
      </c>
      <c r="B603" s="214">
        <f>'Net Gen'!C603</f>
        <v>44342</v>
      </c>
      <c r="C603" s="215" t="str">
        <f>'Net Gen'!P603</f>
        <v>DISPATCHABLE</v>
      </c>
      <c r="D603" s="215">
        <f>'Net Gen'!E603</f>
        <v>259.95100000000002</v>
      </c>
      <c r="E603" s="215">
        <f>'Net Gen'!I603</f>
        <v>296</v>
      </c>
      <c r="F603" s="215">
        <f>'Net Gen'!K603</f>
        <v>296</v>
      </c>
      <c r="G603" s="215">
        <f>'Net Gen'!N603</f>
        <v>296</v>
      </c>
      <c r="H603" s="215">
        <f>'Net Gen'!O603</f>
        <v>295</v>
      </c>
      <c r="J603" s="78">
        <f t="shared" si="38"/>
        <v>1</v>
      </c>
      <c r="K603" s="71">
        <f t="shared" si="36"/>
        <v>296</v>
      </c>
      <c r="L603" s="69">
        <f t="shared" si="37"/>
        <v>295</v>
      </c>
      <c r="M603" s="81">
        <f t="shared" si="39"/>
        <v>296</v>
      </c>
    </row>
    <row r="604" spans="1:13" x14ac:dyDescent="0.2">
      <c r="A604" s="133" t="str">
        <f>'Net Gen'!B604</f>
        <v>89040101-Big Sandy 1</v>
      </c>
      <c r="B604" s="214">
        <f>'Net Gen'!C604</f>
        <v>44342.041666666664</v>
      </c>
      <c r="C604" s="215" t="str">
        <f>'Net Gen'!P604</f>
        <v>DISPATCHABLE</v>
      </c>
      <c r="D604" s="215">
        <f>'Net Gen'!E604</f>
        <v>197.88200000000001</v>
      </c>
      <c r="E604" s="215">
        <f>'Net Gen'!I604</f>
        <v>296</v>
      </c>
      <c r="F604" s="215">
        <f>'Net Gen'!K604</f>
        <v>296</v>
      </c>
      <c r="G604" s="215">
        <f>'Net Gen'!N604</f>
        <v>296</v>
      </c>
      <c r="H604" s="215">
        <f>'Net Gen'!O604</f>
        <v>295</v>
      </c>
      <c r="J604" s="78">
        <f t="shared" si="38"/>
        <v>1</v>
      </c>
      <c r="K604" s="71">
        <f t="shared" si="36"/>
        <v>296</v>
      </c>
      <c r="L604" s="69">
        <f t="shared" si="37"/>
        <v>295</v>
      </c>
      <c r="M604" s="81">
        <f t="shared" si="39"/>
        <v>296</v>
      </c>
    </row>
    <row r="605" spans="1:13" x14ac:dyDescent="0.2">
      <c r="A605" s="133" t="str">
        <f>'Net Gen'!B605</f>
        <v>89040101-Big Sandy 1</v>
      </c>
      <c r="B605" s="214">
        <f>'Net Gen'!C605</f>
        <v>44342.083333333336</v>
      </c>
      <c r="C605" s="215" t="str">
        <f>'Net Gen'!P605</f>
        <v>DISPATCHABLE</v>
      </c>
      <c r="D605" s="215">
        <f>'Net Gen'!E605</f>
        <v>91.787000000000006</v>
      </c>
      <c r="E605" s="215">
        <f>'Net Gen'!I605</f>
        <v>296</v>
      </c>
      <c r="F605" s="215">
        <f>'Net Gen'!K605</f>
        <v>296</v>
      </c>
      <c r="G605" s="215">
        <f>'Net Gen'!N605</f>
        <v>296</v>
      </c>
      <c r="H605" s="215">
        <f>'Net Gen'!O605</f>
        <v>295</v>
      </c>
      <c r="J605" s="78">
        <f t="shared" si="38"/>
        <v>1</v>
      </c>
      <c r="K605" s="71">
        <f t="shared" si="36"/>
        <v>296</v>
      </c>
      <c r="L605" s="69">
        <f t="shared" si="37"/>
        <v>295</v>
      </c>
      <c r="M605" s="81">
        <f t="shared" si="39"/>
        <v>296</v>
      </c>
    </row>
    <row r="606" spans="1:13" x14ac:dyDescent="0.2">
      <c r="A606" s="133" t="str">
        <f>'Net Gen'!B606</f>
        <v>89040101-Big Sandy 1</v>
      </c>
      <c r="B606" s="214">
        <f>'Net Gen'!C606</f>
        <v>44342.125</v>
      </c>
      <c r="C606" s="215" t="str">
        <f>'Net Gen'!P606</f>
        <v>DISPATCHABLE</v>
      </c>
      <c r="D606" s="215">
        <f>'Net Gen'!E606</f>
        <v>61.134</v>
      </c>
      <c r="E606" s="215">
        <f>'Net Gen'!I606</f>
        <v>296</v>
      </c>
      <c r="F606" s="215">
        <f>'Net Gen'!K606</f>
        <v>296</v>
      </c>
      <c r="G606" s="215">
        <f>'Net Gen'!N606</f>
        <v>296</v>
      </c>
      <c r="H606" s="215">
        <f>'Net Gen'!O606</f>
        <v>295</v>
      </c>
      <c r="J606" s="78">
        <f t="shared" si="38"/>
        <v>1</v>
      </c>
      <c r="K606" s="71">
        <f t="shared" si="36"/>
        <v>296</v>
      </c>
      <c r="L606" s="69">
        <f t="shared" si="37"/>
        <v>295</v>
      </c>
      <c r="M606" s="81">
        <f t="shared" si="39"/>
        <v>296</v>
      </c>
    </row>
    <row r="607" spans="1:13" x14ac:dyDescent="0.2">
      <c r="A607" s="133" t="str">
        <f>'Net Gen'!B607</f>
        <v>89040101-Big Sandy 1</v>
      </c>
      <c r="B607" s="214">
        <f>'Net Gen'!C607</f>
        <v>44342.166666666664</v>
      </c>
      <c r="C607" s="215" t="str">
        <f>'Net Gen'!P607</f>
        <v>DISPATCHABLE</v>
      </c>
      <c r="D607" s="215">
        <f>'Net Gen'!E607</f>
        <v>59.96</v>
      </c>
      <c r="E607" s="215">
        <f>'Net Gen'!I607</f>
        <v>296</v>
      </c>
      <c r="F607" s="215">
        <f>'Net Gen'!K607</f>
        <v>296</v>
      </c>
      <c r="G607" s="215">
        <f>'Net Gen'!N607</f>
        <v>296</v>
      </c>
      <c r="H607" s="215">
        <f>'Net Gen'!O607</f>
        <v>295</v>
      </c>
      <c r="J607" s="78">
        <f t="shared" si="38"/>
        <v>1</v>
      </c>
      <c r="K607" s="71">
        <f t="shared" si="36"/>
        <v>296</v>
      </c>
      <c r="L607" s="69">
        <f t="shared" si="37"/>
        <v>295</v>
      </c>
      <c r="M607" s="81">
        <f t="shared" si="39"/>
        <v>296</v>
      </c>
    </row>
    <row r="608" spans="1:13" x14ac:dyDescent="0.2">
      <c r="A608" s="133" t="str">
        <f>'Net Gen'!B608</f>
        <v>89040101-Big Sandy 1</v>
      </c>
      <c r="B608" s="214">
        <f>'Net Gen'!C608</f>
        <v>44342.208333333336</v>
      </c>
      <c r="C608" s="215" t="str">
        <f>'Net Gen'!P608</f>
        <v>DISPATCHABLE</v>
      </c>
      <c r="D608" s="215">
        <f>'Net Gen'!E608</f>
        <v>59.966000000000001</v>
      </c>
      <c r="E608" s="215">
        <f>'Net Gen'!I608</f>
        <v>296</v>
      </c>
      <c r="F608" s="215">
        <f>'Net Gen'!K608</f>
        <v>296</v>
      </c>
      <c r="G608" s="215">
        <f>'Net Gen'!N608</f>
        <v>296</v>
      </c>
      <c r="H608" s="215">
        <f>'Net Gen'!O608</f>
        <v>295</v>
      </c>
      <c r="J608" s="78">
        <f t="shared" si="38"/>
        <v>1</v>
      </c>
      <c r="K608" s="71">
        <f t="shared" si="36"/>
        <v>296</v>
      </c>
      <c r="L608" s="69">
        <f t="shared" si="37"/>
        <v>295</v>
      </c>
      <c r="M608" s="81">
        <f t="shared" si="39"/>
        <v>296</v>
      </c>
    </row>
    <row r="609" spans="1:13" x14ac:dyDescent="0.2">
      <c r="A609" s="133" t="str">
        <f>'Net Gen'!B609</f>
        <v>89040101-Big Sandy 1</v>
      </c>
      <c r="B609" s="214">
        <f>'Net Gen'!C609</f>
        <v>44342.25</v>
      </c>
      <c r="C609" s="215" t="str">
        <f>'Net Gen'!P609</f>
        <v>DISPATCHABLE</v>
      </c>
      <c r="D609" s="215">
        <f>'Net Gen'!E609</f>
        <v>63.656999999999996</v>
      </c>
      <c r="E609" s="215">
        <f>'Net Gen'!I609</f>
        <v>295</v>
      </c>
      <c r="F609" s="215">
        <f>'Net Gen'!K609</f>
        <v>295</v>
      </c>
      <c r="G609" s="215">
        <f>'Net Gen'!N609</f>
        <v>295</v>
      </c>
      <c r="H609" s="215">
        <f>'Net Gen'!O609</f>
        <v>295</v>
      </c>
      <c r="J609" s="78">
        <f t="shared" si="38"/>
        <v>1</v>
      </c>
      <c r="K609" s="71">
        <f t="shared" si="36"/>
        <v>295</v>
      </c>
      <c r="L609" s="69">
        <f t="shared" si="37"/>
        <v>295</v>
      </c>
      <c r="M609" s="81">
        <f t="shared" si="39"/>
        <v>295</v>
      </c>
    </row>
    <row r="610" spans="1:13" x14ac:dyDescent="0.2">
      <c r="A610" s="133" t="str">
        <f>'Net Gen'!B610</f>
        <v>89040101-Big Sandy 1</v>
      </c>
      <c r="B610" s="214">
        <f>'Net Gen'!C610</f>
        <v>44342.291666666664</v>
      </c>
      <c r="C610" s="215" t="str">
        <f>'Net Gen'!P610</f>
        <v>DISPATCHABLE</v>
      </c>
      <c r="D610" s="215">
        <f>'Net Gen'!E610</f>
        <v>69.646000000000001</v>
      </c>
      <c r="E610" s="215">
        <f>'Net Gen'!I610</f>
        <v>295</v>
      </c>
      <c r="F610" s="215">
        <f>'Net Gen'!K610</f>
        <v>295</v>
      </c>
      <c r="G610" s="215">
        <f>'Net Gen'!N610</f>
        <v>295</v>
      </c>
      <c r="H610" s="215">
        <f>'Net Gen'!O610</f>
        <v>295</v>
      </c>
      <c r="J610" s="78">
        <f t="shared" si="38"/>
        <v>1</v>
      </c>
      <c r="K610" s="71">
        <f t="shared" si="36"/>
        <v>295</v>
      </c>
      <c r="L610" s="69">
        <f t="shared" si="37"/>
        <v>295</v>
      </c>
      <c r="M610" s="81">
        <f t="shared" si="39"/>
        <v>295</v>
      </c>
    </row>
    <row r="611" spans="1:13" x14ac:dyDescent="0.2">
      <c r="A611" s="133" t="str">
        <f>'Net Gen'!B611</f>
        <v>89040101-Big Sandy 1</v>
      </c>
      <c r="B611" s="214">
        <f>'Net Gen'!C611</f>
        <v>44342.333333333336</v>
      </c>
      <c r="C611" s="215" t="str">
        <f>'Net Gen'!P611</f>
        <v>DISPATCHABLE</v>
      </c>
      <c r="D611" s="215">
        <f>'Net Gen'!E611</f>
        <v>87.054000000000002</v>
      </c>
      <c r="E611" s="215">
        <f>'Net Gen'!I611</f>
        <v>295</v>
      </c>
      <c r="F611" s="215">
        <f>'Net Gen'!K611</f>
        <v>295</v>
      </c>
      <c r="G611" s="215">
        <f>'Net Gen'!N611</f>
        <v>295</v>
      </c>
      <c r="H611" s="215">
        <f>'Net Gen'!O611</f>
        <v>295</v>
      </c>
      <c r="J611" s="78">
        <f t="shared" si="38"/>
        <v>1</v>
      </c>
      <c r="K611" s="71">
        <f t="shared" si="36"/>
        <v>295</v>
      </c>
      <c r="L611" s="69">
        <f t="shared" si="37"/>
        <v>295</v>
      </c>
      <c r="M611" s="81">
        <f t="shared" si="39"/>
        <v>295</v>
      </c>
    </row>
    <row r="612" spans="1:13" x14ac:dyDescent="0.2">
      <c r="A612" s="133" t="str">
        <f>'Net Gen'!B612</f>
        <v>89040101-Big Sandy 1</v>
      </c>
      <c r="B612" s="214">
        <f>'Net Gen'!C612</f>
        <v>44342.375</v>
      </c>
      <c r="C612" s="215" t="str">
        <f>'Net Gen'!P612</f>
        <v>DISPATCHABLE</v>
      </c>
      <c r="D612" s="215">
        <f>'Net Gen'!E612</f>
        <v>127.077</v>
      </c>
      <c r="E612" s="215">
        <f>'Net Gen'!I612</f>
        <v>295</v>
      </c>
      <c r="F612" s="215">
        <f>'Net Gen'!K612</f>
        <v>295</v>
      </c>
      <c r="G612" s="215">
        <f>'Net Gen'!N612</f>
        <v>295</v>
      </c>
      <c r="H612" s="215">
        <f>'Net Gen'!O612</f>
        <v>295</v>
      </c>
      <c r="J612" s="78">
        <f t="shared" si="38"/>
        <v>1</v>
      </c>
      <c r="K612" s="71">
        <f t="shared" si="36"/>
        <v>295</v>
      </c>
      <c r="L612" s="69">
        <f t="shared" si="37"/>
        <v>295</v>
      </c>
      <c r="M612" s="81">
        <f t="shared" si="39"/>
        <v>295</v>
      </c>
    </row>
    <row r="613" spans="1:13" x14ac:dyDescent="0.2">
      <c r="A613" s="133" t="str">
        <f>'Net Gen'!B613</f>
        <v>89040101-Big Sandy 1</v>
      </c>
      <c r="B613" s="214">
        <f>'Net Gen'!C613</f>
        <v>44342.416666666664</v>
      </c>
      <c r="C613" s="215" t="str">
        <f>'Net Gen'!P613</f>
        <v>DISPATCHABLE</v>
      </c>
      <c r="D613" s="215">
        <f>'Net Gen'!E613</f>
        <v>178.28899999999999</v>
      </c>
      <c r="E613" s="215">
        <f>'Net Gen'!I613</f>
        <v>295</v>
      </c>
      <c r="F613" s="215">
        <f>'Net Gen'!K613</f>
        <v>295</v>
      </c>
      <c r="G613" s="215">
        <f>'Net Gen'!N613</f>
        <v>295</v>
      </c>
      <c r="H613" s="215">
        <f>'Net Gen'!O613</f>
        <v>295</v>
      </c>
      <c r="J613" s="78">
        <f t="shared" si="38"/>
        <v>1</v>
      </c>
      <c r="K613" s="71">
        <f t="shared" si="36"/>
        <v>295</v>
      </c>
      <c r="L613" s="69">
        <f t="shared" si="37"/>
        <v>295</v>
      </c>
      <c r="M613" s="81">
        <f t="shared" si="39"/>
        <v>295</v>
      </c>
    </row>
    <row r="614" spans="1:13" x14ac:dyDescent="0.2">
      <c r="A614" s="133" t="str">
        <f>'Net Gen'!B614</f>
        <v>89040101-Big Sandy 1</v>
      </c>
      <c r="B614" s="214">
        <f>'Net Gen'!C614</f>
        <v>44342.458333333336</v>
      </c>
      <c r="C614" s="215" t="str">
        <f>'Net Gen'!P614</f>
        <v>DISPATCHABLE</v>
      </c>
      <c r="D614" s="215">
        <f>'Net Gen'!E614</f>
        <v>258.57600000000002</v>
      </c>
      <c r="E614" s="215">
        <f>'Net Gen'!I614</f>
        <v>296</v>
      </c>
      <c r="F614" s="215">
        <f>'Net Gen'!K614</f>
        <v>296</v>
      </c>
      <c r="G614" s="215">
        <f>'Net Gen'!N614</f>
        <v>296</v>
      </c>
      <c r="H614" s="215">
        <f>'Net Gen'!O614</f>
        <v>295</v>
      </c>
      <c r="J614" s="78">
        <f t="shared" si="38"/>
        <v>1</v>
      </c>
      <c r="K614" s="71">
        <f t="shared" si="36"/>
        <v>296</v>
      </c>
      <c r="L614" s="69">
        <f t="shared" si="37"/>
        <v>295</v>
      </c>
      <c r="M614" s="81">
        <f t="shared" si="39"/>
        <v>296</v>
      </c>
    </row>
    <row r="615" spans="1:13" x14ac:dyDescent="0.2">
      <c r="A615" s="133" t="str">
        <f>'Net Gen'!B615</f>
        <v>89040101-Big Sandy 1</v>
      </c>
      <c r="B615" s="214">
        <f>'Net Gen'!C615</f>
        <v>44342.5</v>
      </c>
      <c r="C615" s="215" t="str">
        <f>'Net Gen'!P615</f>
        <v>DISPATCHABLE</v>
      </c>
      <c r="D615" s="215">
        <f>'Net Gen'!E615</f>
        <v>267.11500000000001</v>
      </c>
      <c r="E615" s="215">
        <f>'Net Gen'!I615</f>
        <v>296</v>
      </c>
      <c r="F615" s="215">
        <f>'Net Gen'!K615</f>
        <v>296</v>
      </c>
      <c r="G615" s="215">
        <f>'Net Gen'!N615</f>
        <v>296</v>
      </c>
      <c r="H615" s="215">
        <f>'Net Gen'!O615</f>
        <v>295</v>
      </c>
      <c r="J615" s="78">
        <f t="shared" si="38"/>
        <v>1</v>
      </c>
      <c r="K615" s="71">
        <f t="shared" si="36"/>
        <v>296</v>
      </c>
      <c r="L615" s="69">
        <f t="shared" si="37"/>
        <v>295</v>
      </c>
      <c r="M615" s="81">
        <f t="shared" si="39"/>
        <v>296</v>
      </c>
    </row>
    <row r="616" spans="1:13" x14ac:dyDescent="0.2">
      <c r="A616" s="133" t="str">
        <f>'Net Gen'!B616</f>
        <v>89040101-Big Sandy 1</v>
      </c>
      <c r="B616" s="214">
        <f>'Net Gen'!C616</f>
        <v>44342.541666666664</v>
      </c>
      <c r="C616" s="215" t="str">
        <f>'Net Gen'!P616</f>
        <v>DISPATCHABLE</v>
      </c>
      <c r="D616" s="215">
        <f>'Net Gen'!E616</f>
        <v>292.68200000000002</v>
      </c>
      <c r="E616" s="215">
        <f>'Net Gen'!I616</f>
        <v>296</v>
      </c>
      <c r="F616" s="215">
        <f>'Net Gen'!K616</f>
        <v>296</v>
      </c>
      <c r="G616" s="215">
        <f>'Net Gen'!N616</f>
        <v>296</v>
      </c>
      <c r="H616" s="215">
        <f>'Net Gen'!O616</f>
        <v>295</v>
      </c>
      <c r="J616" s="78">
        <f t="shared" si="38"/>
        <v>1</v>
      </c>
      <c r="K616" s="71">
        <f t="shared" si="36"/>
        <v>296</v>
      </c>
      <c r="L616" s="69">
        <f t="shared" si="37"/>
        <v>295</v>
      </c>
      <c r="M616" s="81">
        <f t="shared" si="39"/>
        <v>296</v>
      </c>
    </row>
    <row r="617" spans="1:13" x14ac:dyDescent="0.2">
      <c r="A617" s="133" t="str">
        <f>'Net Gen'!B617</f>
        <v>89040101-Big Sandy 1</v>
      </c>
      <c r="B617" s="214">
        <f>'Net Gen'!C617</f>
        <v>44342.583333333336</v>
      </c>
      <c r="C617" s="215" t="str">
        <f>'Net Gen'!P617</f>
        <v>DISPATCHABLE</v>
      </c>
      <c r="D617" s="215">
        <f>'Net Gen'!E617</f>
        <v>277.80700000000002</v>
      </c>
      <c r="E617" s="215">
        <f>'Net Gen'!I617</f>
        <v>295</v>
      </c>
      <c r="F617" s="215">
        <f>'Net Gen'!K617</f>
        <v>295</v>
      </c>
      <c r="G617" s="215">
        <f>'Net Gen'!N617</f>
        <v>295</v>
      </c>
      <c r="H617" s="215">
        <f>'Net Gen'!O617</f>
        <v>295</v>
      </c>
      <c r="J617" s="78">
        <f t="shared" si="38"/>
        <v>1</v>
      </c>
      <c r="K617" s="71">
        <f t="shared" si="36"/>
        <v>295</v>
      </c>
      <c r="L617" s="69">
        <f t="shared" si="37"/>
        <v>295</v>
      </c>
      <c r="M617" s="81">
        <f t="shared" si="39"/>
        <v>295</v>
      </c>
    </row>
    <row r="618" spans="1:13" x14ac:dyDescent="0.2">
      <c r="A618" s="133" t="str">
        <f>'Net Gen'!B618</f>
        <v>89040101-Big Sandy 1</v>
      </c>
      <c r="B618" s="214">
        <f>'Net Gen'!C618</f>
        <v>44342.625</v>
      </c>
      <c r="C618" s="215" t="str">
        <f>'Net Gen'!P618</f>
        <v>DISPATCHABLE</v>
      </c>
      <c r="D618" s="215">
        <f>'Net Gen'!E618</f>
        <v>196.315</v>
      </c>
      <c r="E618" s="215">
        <f>'Net Gen'!I618</f>
        <v>295</v>
      </c>
      <c r="F618" s="215">
        <f>'Net Gen'!K618</f>
        <v>295</v>
      </c>
      <c r="G618" s="215">
        <f>'Net Gen'!N618</f>
        <v>295</v>
      </c>
      <c r="H618" s="215">
        <f>'Net Gen'!O618</f>
        <v>295</v>
      </c>
      <c r="J618" s="78">
        <f t="shared" si="38"/>
        <v>1</v>
      </c>
      <c r="K618" s="71">
        <f t="shared" si="36"/>
        <v>295</v>
      </c>
      <c r="L618" s="69">
        <f t="shared" si="37"/>
        <v>295</v>
      </c>
      <c r="M618" s="81">
        <f t="shared" si="39"/>
        <v>295</v>
      </c>
    </row>
    <row r="619" spans="1:13" x14ac:dyDescent="0.2">
      <c r="A619" s="133" t="str">
        <f>'Net Gen'!B619</f>
        <v>89040101-Big Sandy 1</v>
      </c>
      <c r="B619" s="214">
        <f>'Net Gen'!C619</f>
        <v>44342.666666666664</v>
      </c>
      <c r="C619" s="215" t="str">
        <f>'Net Gen'!P619</f>
        <v>DISPATCHABLE</v>
      </c>
      <c r="D619" s="215">
        <f>'Net Gen'!E619</f>
        <v>156.446</v>
      </c>
      <c r="E619" s="215">
        <f>'Net Gen'!I619</f>
        <v>295</v>
      </c>
      <c r="F619" s="215">
        <f>'Net Gen'!K619</f>
        <v>295</v>
      </c>
      <c r="G619" s="215">
        <f>'Net Gen'!N619</f>
        <v>295</v>
      </c>
      <c r="H619" s="215">
        <f>'Net Gen'!O619</f>
        <v>295</v>
      </c>
      <c r="J619" s="78">
        <f t="shared" si="38"/>
        <v>1</v>
      </c>
      <c r="K619" s="71">
        <f t="shared" si="36"/>
        <v>295</v>
      </c>
      <c r="L619" s="69">
        <f t="shared" si="37"/>
        <v>295</v>
      </c>
      <c r="M619" s="81">
        <f t="shared" si="39"/>
        <v>295</v>
      </c>
    </row>
    <row r="620" spans="1:13" x14ac:dyDescent="0.2">
      <c r="A620" s="133" t="str">
        <f>'Net Gen'!B620</f>
        <v>89040101-Big Sandy 1</v>
      </c>
      <c r="B620" s="214">
        <f>'Net Gen'!C620</f>
        <v>44342.708333333336</v>
      </c>
      <c r="C620" s="215" t="str">
        <f>'Net Gen'!P620</f>
        <v>DISPATCHABLE</v>
      </c>
      <c r="D620" s="215">
        <f>'Net Gen'!E620</f>
        <v>162.81100000000001</v>
      </c>
      <c r="E620" s="215">
        <f>'Net Gen'!I620</f>
        <v>295</v>
      </c>
      <c r="F620" s="215">
        <f>'Net Gen'!K620</f>
        <v>295</v>
      </c>
      <c r="G620" s="215">
        <f>'Net Gen'!N620</f>
        <v>295</v>
      </c>
      <c r="H620" s="215">
        <f>'Net Gen'!O620</f>
        <v>295</v>
      </c>
      <c r="J620" s="78">
        <f t="shared" si="38"/>
        <v>1</v>
      </c>
      <c r="K620" s="71">
        <f t="shared" si="36"/>
        <v>295</v>
      </c>
      <c r="L620" s="69">
        <f t="shared" si="37"/>
        <v>295</v>
      </c>
      <c r="M620" s="81">
        <f t="shared" si="39"/>
        <v>295</v>
      </c>
    </row>
    <row r="621" spans="1:13" x14ac:dyDescent="0.2">
      <c r="A621" s="133" t="str">
        <f>'Net Gen'!B621</f>
        <v>89040101-Big Sandy 1</v>
      </c>
      <c r="B621" s="214">
        <f>'Net Gen'!C621</f>
        <v>44342.75</v>
      </c>
      <c r="C621" s="215" t="str">
        <f>'Net Gen'!P621</f>
        <v>DISPATCHABLE</v>
      </c>
      <c r="D621" s="215">
        <f>'Net Gen'!E621</f>
        <v>158.69800000000001</v>
      </c>
      <c r="E621" s="215">
        <f>'Net Gen'!I621</f>
        <v>295</v>
      </c>
      <c r="F621" s="215">
        <f>'Net Gen'!K621</f>
        <v>295</v>
      </c>
      <c r="G621" s="215">
        <f>'Net Gen'!N621</f>
        <v>295</v>
      </c>
      <c r="H621" s="215">
        <f>'Net Gen'!O621</f>
        <v>295</v>
      </c>
      <c r="J621" s="78">
        <f t="shared" si="38"/>
        <v>1</v>
      </c>
      <c r="K621" s="71">
        <f t="shared" si="36"/>
        <v>295</v>
      </c>
      <c r="L621" s="69">
        <f t="shared" si="37"/>
        <v>295</v>
      </c>
      <c r="M621" s="81">
        <f t="shared" si="39"/>
        <v>295</v>
      </c>
    </row>
    <row r="622" spans="1:13" x14ac:dyDescent="0.2">
      <c r="A622" s="133" t="str">
        <f>'Net Gen'!B622</f>
        <v>89040101-Big Sandy 1</v>
      </c>
      <c r="B622" s="214">
        <f>'Net Gen'!C622</f>
        <v>44342.791666666664</v>
      </c>
      <c r="C622" s="215" t="str">
        <f>'Net Gen'!P622</f>
        <v>DISPATCHABLE</v>
      </c>
      <c r="D622" s="215">
        <f>'Net Gen'!E622</f>
        <v>193.91499999999999</v>
      </c>
      <c r="E622" s="215">
        <f>'Net Gen'!I622</f>
        <v>295</v>
      </c>
      <c r="F622" s="215">
        <f>'Net Gen'!K622</f>
        <v>295</v>
      </c>
      <c r="G622" s="215">
        <f>'Net Gen'!N622</f>
        <v>295</v>
      </c>
      <c r="H622" s="215">
        <f>'Net Gen'!O622</f>
        <v>295</v>
      </c>
      <c r="J622" s="78">
        <f t="shared" si="38"/>
        <v>1</v>
      </c>
      <c r="K622" s="71">
        <f t="shared" si="36"/>
        <v>295</v>
      </c>
      <c r="L622" s="69">
        <f t="shared" si="37"/>
        <v>295</v>
      </c>
      <c r="M622" s="81">
        <f t="shared" si="39"/>
        <v>295</v>
      </c>
    </row>
    <row r="623" spans="1:13" x14ac:dyDescent="0.2">
      <c r="A623" s="133" t="str">
        <f>'Net Gen'!B623</f>
        <v>89040101-Big Sandy 1</v>
      </c>
      <c r="B623" s="214">
        <f>'Net Gen'!C623</f>
        <v>44342.833333333336</v>
      </c>
      <c r="C623" s="215" t="str">
        <f>'Net Gen'!P623</f>
        <v>DISPATCHABLE</v>
      </c>
      <c r="D623" s="215">
        <f>'Net Gen'!E623</f>
        <v>256.03699999999998</v>
      </c>
      <c r="E623" s="215">
        <f>'Net Gen'!I623</f>
        <v>295</v>
      </c>
      <c r="F623" s="215">
        <f>'Net Gen'!K623</f>
        <v>295</v>
      </c>
      <c r="G623" s="215">
        <f>'Net Gen'!N623</f>
        <v>295</v>
      </c>
      <c r="H623" s="215">
        <f>'Net Gen'!O623</f>
        <v>295</v>
      </c>
      <c r="J623" s="78">
        <f t="shared" si="38"/>
        <v>1</v>
      </c>
      <c r="K623" s="71">
        <f t="shared" si="36"/>
        <v>295</v>
      </c>
      <c r="L623" s="69">
        <f t="shared" si="37"/>
        <v>295</v>
      </c>
      <c r="M623" s="81">
        <f t="shared" si="39"/>
        <v>295</v>
      </c>
    </row>
    <row r="624" spans="1:13" x14ac:dyDescent="0.2">
      <c r="A624" s="133" t="str">
        <f>'Net Gen'!B624</f>
        <v>89040101-Big Sandy 1</v>
      </c>
      <c r="B624" s="214">
        <f>'Net Gen'!C624</f>
        <v>44342.875</v>
      </c>
      <c r="C624" s="215" t="str">
        <f>'Net Gen'!P624</f>
        <v>DISPATCHABLE</v>
      </c>
      <c r="D624" s="215">
        <f>'Net Gen'!E624</f>
        <v>291.63400000000001</v>
      </c>
      <c r="E624" s="215">
        <f>'Net Gen'!I624</f>
        <v>296</v>
      </c>
      <c r="F624" s="215">
        <f>'Net Gen'!K624</f>
        <v>296</v>
      </c>
      <c r="G624" s="215">
        <f>'Net Gen'!N624</f>
        <v>296</v>
      </c>
      <c r="H624" s="215">
        <f>'Net Gen'!O624</f>
        <v>295</v>
      </c>
      <c r="J624" s="78">
        <f t="shared" si="38"/>
        <v>1</v>
      </c>
      <c r="K624" s="71">
        <f t="shared" si="36"/>
        <v>296</v>
      </c>
      <c r="L624" s="69">
        <f t="shared" si="37"/>
        <v>295</v>
      </c>
      <c r="M624" s="81">
        <f t="shared" si="39"/>
        <v>296</v>
      </c>
    </row>
    <row r="625" spans="1:13" x14ac:dyDescent="0.2">
      <c r="A625" s="133" t="str">
        <f>'Net Gen'!B625</f>
        <v>89040101-Big Sandy 1</v>
      </c>
      <c r="B625" s="214">
        <f>'Net Gen'!C625</f>
        <v>44342.916666666664</v>
      </c>
      <c r="C625" s="215" t="str">
        <f>'Net Gen'!P625</f>
        <v>DISPATCHABLE</v>
      </c>
      <c r="D625" s="215">
        <f>'Net Gen'!E625</f>
        <v>281.19900000000001</v>
      </c>
      <c r="E625" s="215">
        <f>'Net Gen'!I625</f>
        <v>295</v>
      </c>
      <c r="F625" s="215">
        <f>'Net Gen'!K625</f>
        <v>295</v>
      </c>
      <c r="G625" s="215">
        <f>'Net Gen'!N625</f>
        <v>295</v>
      </c>
      <c r="H625" s="215">
        <f>'Net Gen'!O625</f>
        <v>295</v>
      </c>
      <c r="J625" s="78">
        <f t="shared" si="38"/>
        <v>1</v>
      </c>
      <c r="K625" s="71">
        <f t="shared" si="36"/>
        <v>295</v>
      </c>
      <c r="L625" s="69">
        <f t="shared" si="37"/>
        <v>295</v>
      </c>
      <c r="M625" s="81">
        <f t="shared" si="39"/>
        <v>295</v>
      </c>
    </row>
    <row r="626" spans="1:13" x14ac:dyDescent="0.2">
      <c r="A626" s="133" t="str">
        <f>'Net Gen'!B626</f>
        <v>89040101-Big Sandy 1</v>
      </c>
      <c r="B626" s="214">
        <f>'Net Gen'!C626</f>
        <v>44342.958333333336</v>
      </c>
      <c r="C626" s="215" t="str">
        <f>'Net Gen'!P626</f>
        <v>DISPATCHABLE</v>
      </c>
      <c r="D626" s="215">
        <f>'Net Gen'!E626</f>
        <v>281.05</v>
      </c>
      <c r="E626" s="215">
        <f>'Net Gen'!I626</f>
        <v>295</v>
      </c>
      <c r="F626" s="215">
        <f>'Net Gen'!K626</f>
        <v>295</v>
      </c>
      <c r="G626" s="215">
        <f>'Net Gen'!N626</f>
        <v>295</v>
      </c>
      <c r="H626" s="215">
        <f>'Net Gen'!O626</f>
        <v>295</v>
      </c>
      <c r="J626" s="78">
        <f t="shared" si="38"/>
        <v>1</v>
      </c>
      <c r="K626" s="71">
        <f t="shared" si="36"/>
        <v>295</v>
      </c>
      <c r="L626" s="69">
        <f t="shared" si="37"/>
        <v>295</v>
      </c>
      <c r="M626" s="81">
        <f t="shared" si="39"/>
        <v>295</v>
      </c>
    </row>
    <row r="627" spans="1:13" x14ac:dyDescent="0.2">
      <c r="A627" s="133" t="str">
        <f>'Net Gen'!B627</f>
        <v>89040101-Big Sandy 1</v>
      </c>
      <c r="B627" s="214">
        <f>'Net Gen'!C627</f>
        <v>44343</v>
      </c>
      <c r="C627" s="215" t="str">
        <f>'Net Gen'!P627</f>
        <v>DISPATCHABLE</v>
      </c>
      <c r="D627" s="215">
        <f>'Net Gen'!E627</f>
        <v>224.238</v>
      </c>
      <c r="E627" s="215">
        <f>'Net Gen'!I627</f>
        <v>295</v>
      </c>
      <c r="F627" s="215">
        <f>'Net Gen'!K627</f>
        <v>295</v>
      </c>
      <c r="G627" s="215">
        <f>'Net Gen'!N627</f>
        <v>295</v>
      </c>
      <c r="H627" s="215">
        <f>'Net Gen'!O627</f>
        <v>295</v>
      </c>
      <c r="J627" s="78">
        <f t="shared" si="38"/>
        <v>1</v>
      </c>
      <c r="K627" s="71">
        <f t="shared" si="36"/>
        <v>295</v>
      </c>
      <c r="L627" s="69">
        <f t="shared" si="37"/>
        <v>295</v>
      </c>
      <c r="M627" s="81">
        <f t="shared" si="39"/>
        <v>295</v>
      </c>
    </row>
    <row r="628" spans="1:13" x14ac:dyDescent="0.2">
      <c r="A628" s="133" t="str">
        <f>'Net Gen'!B628</f>
        <v>89040101-Big Sandy 1</v>
      </c>
      <c r="B628" s="214">
        <f>'Net Gen'!C628</f>
        <v>44343.041666666664</v>
      </c>
      <c r="C628" s="215" t="str">
        <f>'Net Gen'!P628</f>
        <v>DISPATCHABLE</v>
      </c>
      <c r="D628" s="215">
        <f>'Net Gen'!E628</f>
        <v>173.815</v>
      </c>
      <c r="E628" s="215">
        <f>'Net Gen'!I628</f>
        <v>295</v>
      </c>
      <c r="F628" s="215">
        <f>'Net Gen'!K628</f>
        <v>295</v>
      </c>
      <c r="G628" s="215">
        <f>'Net Gen'!N628</f>
        <v>295</v>
      </c>
      <c r="H628" s="215">
        <f>'Net Gen'!O628</f>
        <v>295</v>
      </c>
      <c r="J628" s="78">
        <f t="shared" si="38"/>
        <v>1</v>
      </c>
      <c r="K628" s="71">
        <f t="shared" si="36"/>
        <v>295</v>
      </c>
      <c r="L628" s="69">
        <f t="shared" si="37"/>
        <v>295</v>
      </c>
      <c r="M628" s="81">
        <f t="shared" si="39"/>
        <v>295</v>
      </c>
    </row>
    <row r="629" spans="1:13" x14ac:dyDescent="0.2">
      <c r="A629" s="133" t="str">
        <f>'Net Gen'!B629</f>
        <v>89040101-Big Sandy 1</v>
      </c>
      <c r="B629" s="214">
        <f>'Net Gen'!C629</f>
        <v>44343.083333333336</v>
      </c>
      <c r="C629" s="215" t="str">
        <f>'Net Gen'!P629</f>
        <v>DISPATCHABLE</v>
      </c>
      <c r="D629" s="215">
        <f>'Net Gen'!E629</f>
        <v>195.886</v>
      </c>
      <c r="E629" s="215">
        <f>'Net Gen'!I629</f>
        <v>295</v>
      </c>
      <c r="F629" s="215">
        <f>'Net Gen'!K629</f>
        <v>295</v>
      </c>
      <c r="G629" s="215">
        <f>'Net Gen'!N629</f>
        <v>295</v>
      </c>
      <c r="H629" s="215">
        <f>'Net Gen'!O629</f>
        <v>295</v>
      </c>
      <c r="J629" s="78">
        <f t="shared" si="38"/>
        <v>1</v>
      </c>
      <c r="K629" s="71">
        <f t="shared" si="36"/>
        <v>295</v>
      </c>
      <c r="L629" s="69">
        <f t="shared" si="37"/>
        <v>295</v>
      </c>
      <c r="M629" s="81">
        <f t="shared" si="39"/>
        <v>295</v>
      </c>
    </row>
    <row r="630" spans="1:13" x14ac:dyDescent="0.2">
      <c r="A630" s="133" t="str">
        <f>'Net Gen'!B630</f>
        <v>89040101-Big Sandy 1</v>
      </c>
      <c r="B630" s="214">
        <f>'Net Gen'!C630</f>
        <v>44343.125</v>
      </c>
      <c r="C630" s="215" t="str">
        <f>'Net Gen'!P630</f>
        <v>DISPATCHABLE</v>
      </c>
      <c r="D630" s="215">
        <f>'Net Gen'!E630</f>
        <v>110.84699999999999</v>
      </c>
      <c r="E630" s="215">
        <f>'Net Gen'!I630</f>
        <v>295</v>
      </c>
      <c r="F630" s="215">
        <f>'Net Gen'!K630</f>
        <v>295</v>
      </c>
      <c r="G630" s="215">
        <f>'Net Gen'!N630</f>
        <v>295</v>
      </c>
      <c r="H630" s="215">
        <f>'Net Gen'!O630</f>
        <v>295</v>
      </c>
      <c r="J630" s="78">
        <f t="shared" si="38"/>
        <v>1</v>
      </c>
      <c r="K630" s="71">
        <f t="shared" si="36"/>
        <v>295</v>
      </c>
      <c r="L630" s="69">
        <f t="shared" si="37"/>
        <v>295</v>
      </c>
      <c r="M630" s="81">
        <f t="shared" si="39"/>
        <v>295</v>
      </c>
    </row>
    <row r="631" spans="1:13" x14ac:dyDescent="0.2">
      <c r="A631" s="133" t="str">
        <f>'Net Gen'!B631</f>
        <v>89040101-Big Sandy 1</v>
      </c>
      <c r="B631" s="214">
        <f>'Net Gen'!C631</f>
        <v>44343.166666666664</v>
      </c>
      <c r="C631" s="215" t="str">
        <f>'Net Gen'!P631</f>
        <v>DISPATCHABLE</v>
      </c>
      <c r="D631" s="215">
        <f>'Net Gen'!E631</f>
        <v>74.808999999999997</v>
      </c>
      <c r="E631" s="215">
        <f>'Net Gen'!I631</f>
        <v>295</v>
      </c>
      <c r="F631" s="215">
        <f>'Net Gen'!K631</f>
        <v>295</v>
      </c>
      <c r="G631" s="215">
        <f>'Net Gen'!N631</f>
        <v>295</v>
      </c>
      <c r="H631" s="215">
        <f>'Net Gen'!O631</f>
        <v>295</v>
      </c>
      <c r="J631" s="78">
        <f t="shared" si="38"/>
        <v>1</v>
      </c>
      <c r="K631" s="71">
        <f t="shared" si="36"/>
        <v>295</v>
      </c>
      <c r="L631" s="69">
        <f t="shared" si="37"/>
        <v>295</v>
      </c>
      <c r="M631" s="81">
        <f t="shared" si="39"/>
        <v>295</v>
      </c>
    </row>
    <row r="632" spans="1:13" x14ac:dyDescent="0.2">
      <c r="A632" s="133" t="str">
        <f>'Net Gen'!B632</f>
        <v>89040101-Big Sandy 1</v>
      </c>
      <c r="B632" s="214">
        <f>'Net Gen'!C632</f>
        <v>44343.208333333336</v>
      </c>
      <c r="C632" s="215" t="str">
        <f>'Net Gen'!P632</f>
        <v>DISPATCHABLE</v>
      </c>
      <c r="D632" s="215">
        <f>'Net Gen'!E632</f>
        <v>62.512999999999998</v>
      </c>
      <c r="E632" s="215">
        <f>'Net Gen'!I632</f>
        <v>295</v>
      </c>
      <c r="F632" s="215">
        <f>'Net Gen'!K632</f>
        <v>295</v>
      </c>
      <c r="G632" s="215">
        <f>'Net Gen'!N632</f>
        <v>295</v>
      </c>
      <c r="H632" s="215">
        <f>'Net Gen'!O632</f>
        <v>295</v>
      </c>
      <c r="J632" s="78">
        <f t="shared" si="38"/>
        <v>1</v>
      </c>
      <c r="K632" s="71">
        <f t="shared" si="36"/>
        <v>295</v>
      </c>
      <c r="L632" s="69">
        <f t="shared" si="37"/>
        <v>295</v>
      </c>
      <c r="M632" s="81">
        <f t="shared" si="39"/>
        <v>295</v>
      </c>
    </row>
    <row r="633" spans="1:13" x14ac:dyDescent="0.2">
      <c r="A633" s="133" t="str">
        <f>'Net Gen'!B633</f>
        <v>89040101-Big Sandy 1</v>
      </c>
      <c r="B633" s="214">
        <f>'Net Gen'!C633</f>
        <v>44343.25</v>
      </c>
      <c r="C633" s="215" t="str">
        <f>'Net Gen'!P633</f>
        <v>DISPATCHABLE</v>
      </c>
      <c r="D633" s="215">
        <f>'Net Gen'!E633</f>
        <v>86.775000000000006</v>
      </c>
      <c r="E633" s="215">
        <f>'Net Gen'!I633</f>
        <v>295</v>
      </c>
      <c r="F633" s="215">
        <f>'Net Gen'!K633</f>
        <v>295</v>
      </c>
      <c r="G633" s="215">
        <f>'Net Gen'!N633</f>
        <v>295</v>
      </c>
      <c r="H633" s="215">
        <f>'Net Gen'!O633</f>
        <v>295</v>
      </c>
      <c r="J633" s="78">
        <f t="shared" si="38"/>
        <v>1</v>
      </c>
      <c r="K633" s="71">
        <f t="shared" si="36"/>
        <v>295</v>
      </c>
      <c r="L633" s="69">
        <f t="shared" si="37"/>
        <v>295</v>
      </c>
      <c r="M633" s="81">
        <f t="shared" si="39"/>
        <v>295</v>
      </c>
    </row>
    <row r="634" spans="1:13" x14ac:dyDescent="0.2">
      <c r="A634" s="133" t="str">
        <f>'Net Gen'!B634</f>
        <v>89040101-Big Sandy 1</v>
      </c>
      <c r="B634" s="214">
        <f>'Net Gen'!C634</f>
        <v>44343.291666666664</v>
      </c>
      <c r="C634" s="215" t="str">
        <f>'Net Gen'!P634</f>
        <v>DISPATCHABLE</v>
      </c>
      <c r="D634" s="215">
        <f>'Net Gen'!E634</f>
        <v>68.311999999999998</v>
      </c>
      <c r="E634" s="215">
        <f>'Net Gen'!I634</f>
        <v>295</v>
      </c>
      <c r="F634" s="215">
        <f>'Net Gen'!K634</f>
        <v>295</v>
      </c>
      <c r="G634" s="215">
        <f>'Net Gen'!N634</f>
        <v>295</v>
      </c>
      <c r="H634" s="215">
        <f>'Net Gen'!O634</f>
        <v>295</v>
      </c>
      <c r="J634" s="78">
        <f t="shared" si="38"/>
        <v>1</v>
      </c>
      <c r="K634" s="71">
        <f t="shared" si="36"/>
        <v>295</v>
      </c>
      <c r="L634" s="69">
        <f t="shared" si="37"/>
        <v>295</v>
      </c>
      <c r="M634" s="81">
        <f t="shared" si="39"/>
        <v>295</v>
      </c>
    </row>
    <row r="635" spans="1:13" x14ac:dyDescent="0.2">
      <c r="A635" s="133" t="str">
        <f>'Net Gen'!B635</f>
        <v>89040101-Big Sandy 1</v>
      </c>
      <c r="B635" s="214">
        <f>'Net Gen'!C635</f>
        <v>44343.333333333336</v>
      </c>
      <c r="C635" s="215" t="str">
        <f>'Net Gen'!P635</f>
        <v>DISPATCHABLE</v>
      </c>
      <c r="D635" s="215">
        <f>'Net Gen'!E635</f>
        <v>85.048000000000002</v>
      </c>
      <c r="E635" s="215">
        <f>'Net Gen'!I635</f>
        <v>295</v>
      </c>
      <c r="F635" s="215">
        <f>'Net Gen'!K635</f>
        <v>295</v>
      </c>
      <c r="G635" s="215">
        <f>'Net Gen'!N635</f>
        <v>295</v>
      </c>
      <c r="H635" s="215">
        <f>'Net Gen'!O635</f>
        <v>295</v>
      </c>
      <c r="J635" s="78">
        <f t="shared" si="38"/>
        <v>1</v>
      </c>
      <c r="K635" s="71">
        <f t="shared" si="36"/>
        <v>295</v>
      </c>
      <c r="L635" s="69">
        <f t="shared" si="37"/>
        <v>295</v>
      </c>
      <c r="M635" s="81">
        <f t="shared" si="39"/>
        <v>295</v>
      </c>
    </row>
    <row r="636" spans="1:13" x14ac:dyDescent="0.2">
      <c r="A636" s="133" t="str">
        <f>'Net Gen'!B636</f>
        <v>89040101-Big Sandy 1</v>
      </c>
      <c r="B636" s="214">
        <f>'Net Gen'!C636</f>
        <v>44343.375</v>
      </c>
      <c r="C636" s="215" t="str">
        <f>'Net Gen'!P636</f>
        <v>DISPATCHABLE</v>
      </c>
      <c r="D636" s="215">
        <f>'Net Gen'!E636</f>
        <v>139.637</v>
      </c>
      <c r="E636" s="215">
        <f>'Net Gen'!I636</f>
        <v>295</v>
      </c>
      <c r="F636" s="215">
        <f>'Net Gen'!K636</f>
        <v>295</v>
      </c>
      <c r="G636" s="215">
        <f>'Net Gen'!N636</f>
        <v>295</v>
      </c>
      <c r="H636" s="215">
        <f>'Net Gen'!O636</f>
        <v>295</v>
      </c>
      <c r="J636" s="78">
        <f t="shared" si="38"/>
        <v>1</v>
      </c>
      <c r="K636" s="71">
        <f t="shared" si="36"/>
        <v>295</v>
      </c>
      <c r="L636" s="69">
        <f t="shared" si="37"/>
        <v>295</v>
      </c>
      <c r="M636" s="81">
        <f t="shared" si="39"/>
        <v>295</v>
      </c>
    </row>
    <row r="637" spans="1:13" x14ac:dyDescent="0.2">
      <c r="A637" s="133" t="str">
        <f>'Net Gen'!B637</f>
        <v>89040101-Big Sandy 1</v>
      </c>
      <c r="B637" s="214">
        <f>'Net Gen'!C637</f>
        <v>44343.416666666664</v>
      </c>
      <c r="C637" s="215" t="str">
        <f>'Net Gen'!P637</f>
        <v>DISPATCHABLE</v>
      </c>
      <c r="D637" s="215">
        <f>'Net Gen'!E637</f>
        <v>194.54900000000001</v>
      </c>
      <c r="E637" s="215">
        <f>'Net Gen'!I637</f>
        <v>295</v>
      </c>
      <c r="F637" s="215">
        <f>'Net Gen'!K637</f>
        <v>295</v>
      </c>
      <c r="G637" s="215">
        <f>'Net Gen'!N637</f>
        <v>295</v>
      </c>
      <c r="H637" s="215">
        <f>'Net Gen'!O637</f>
        <v>295</v>
      </c>
      <c r="J637" s="78">
        <f t="shared" si="38"/>
        <v>1</v>
      </c>
      <c r="K637" s="71">
        <f t="shared" si="36"/>
        <v>295</v>
      </c>
      <c r="L637" s="69">
        <f t="shared" si="37"/>
        <v>295</v>
      </c>
      <c r="M637" s="81">
        <f t="shared" si="39"/>
        <v>295</v>
      </c>
    </row>
    <row r="638" spans="1:13" x14ac:dyDescent="0.2">
      <c r="A638" s="133" t="str">
        <f>'Net Gen'!B638</f>
        <v>89040101-Big Sandy 1</v>
      </c>
      <c r="B638" s="214">
        <f>'Net Gen'!C638</f>
        <v>44343.458333333336</v>
      </c>
      <c r="C638" s="215" t="str">
        <f>'Net Gen'!P638</f>
        <v>DISPATCHABLE</v>
      </c>
      <c r="D638" s="215">
        <f>'Net Gen'!E638</f>
        <v>278.14699999999999</v>
      </c>
      <c r="E638" s="215">
        <f>'Net Gen'!I638</f>
        <v>296</v>
      </c>
      <c r="F638" s="215">
        <f>'Net Gen'!K638</f>
        <v>296</v>
      </c>
      <c r="G638" s="215">
        <f>'Net Gen'!N638</f>
        <v>296</v>
      </c>
      <c r="H638" s="215">
        <f>'Net Gen'!O638</f>
        <v>295</v>
      </c>
      <c r="J638" s="78">
        <f t="shared" si="38"/>
        <v>1</v>
      </c>
      <c r="K638" s="71">
        <f t="shared" si="36"/>
        <v>296</v>
      </c>
      <c r="L638" s="69">
        <f t="shared" si="37"/>
        <v>295</v>
      </c>
      <c r="M638" s="81">
        <f t="shared" si="39"/>
        <v>296</v>
      </c>
    </row>
    <row r="639" spans="1:13" x14ac:dyDescent="0.2">
      <c r="A639" s="133" t="str">
        <f>'Net Gen'!B639</f>
        <v>89040101-Big Sandy 1</v>
      </c>
      <c r="B639" s="214">
        <f>'Net Gen'!C639</f>
        <v>44343.5</v>
      </c>
      <c r="C639" s="215" t="str">
        <f>'Net Gen'!P639</f>
        <v>DISPATCHABLE</v>
      </c>
      <c r="D639" s="215">
        <f>'Net Gen'!E639</f>
        <v>285.262</v>
      </c>
      <c r="E639" s="215">
        <f>'Net Gen'!I639</f>
        <v>296</v>
      </c>
      <c r="F639" s="215">
        <f>'Net Gen'!K639</f>
        <v>296</v>
      </c>
      <c r="G639" s="215">
        <f>'Net Gen'!N639</f>
        <v>296</v>
      </c>
      <c r="H639" s="215">
        <f>'Net Gen'!O639</f>
        <v>295</v>
      </c>
      <c r="J639" s="78">
        <f t="shared" si="38"/>
        <v>1</v>
      </c>
      <c r="K639" s="71">
        <f t="shared" si="36"/>
        <v>296</v>
      </c>
      <c r="L639" s="69">
        <f t="shared" si="37"/>
        <v>295</v>
      </c>
      <c r="M639" s="81">
        <f t="shared" si="39"/>
        <v>296</v>
      </c>
    </row>
    <row r="640" spans="1:13" x14ac:dyDescent="0.2">
      <c r="A640" s="133" t="str">
        <f>'Net Gen'!B640</f>
        <v>89040101-Big Sandy 1</v>
      </c>
      <c r="B640" s="214">
        <f>'Net Gen'!C640</f>
        <v>44343.541666666664</v>
      </c>
      <c r="C640" s="215" t="str">
        <f>'Net Gen'!P640</f>
        <v>DISPATCHABLE</v>
      </c>
      <c r="D640" s="215">
        <f>'Net Gen'!E640</f>
        <v>294.64699999999999</v>
      </c>
      <c r="E640" s="215">
        <f>'Net Gen'!I640</f>
        <v>296</v>
      </c>
      <c r="F640" s="215">
        <f>'Net Gen'!K640</f>
        <v>296</v>
      </c>
      <c r="G640" s="215">
        <f>'Net Gen'!N640</f>
        <v>296</v>
      </c>
      <c r="H640" s="215">
        <f>'Net Gen'!O640</f>
        <v>295</v>
      </c>
      <c r="J640" s="78">
        <f t="shared" si="38"/>
        <v>1</v>
      </c>
      <c r="K640" s="71">
        <f t="shared" si="36"/>
        <v>296</v>
      </c>
      <c r="L640" s="69">
        <f t="shared" si="37"/>
        <v>295</v>
      </c>
      <c r="M640" s="81">
        <f t="shared" si="39"/>
        <v>296</v>
      </c>
    </row>
    <row r="641" spans="1:13" x14ac:dyDescent="0.2">
      <c r="A641" s="133" t="str">
        <f>'Net Gen'!B641</f>
        <v>89040101-Big Sandy 1</v>
      </c>
      <c r="B641" s="214">
        <f>'Net Gen'!C641</f>
        <v>44343.583333333336</v>
      </c>
      <c r="C641" s="215" t="str">
        <f>'Net Gen'!P641</f>
        <v>DISPATCHABLE</v>
      </c>
      <c r="D641" s="215">
        <f>'Net Gen'!E641</f>
        <v>284.57400000000001</v>
      </c>
      <c r="E641" s="215">
        <f>'Net Gen'!I641</f>
        <v>296</v>
      </c>
      <c r="F641" s="215">
        <f>'Net Gen'!K641</f>
        <v>296</v>
      </c>
      <c r="G641" s="215">
        <f>'Net Gen'!N641</f>
        <v>296</v>
      </c>
      <c r="H641" s="215">
        <f>'Net Gen'!O641</f>
        <v>295</v>
      </c>
      <c r="J641" s="78">
        <f t="shared" si="38"/>
        <v>1</v>
      </c>
      <c r="K641" s="71">
        <f t="shared" si="36"/>
        <v>296</v>
      </c>
      <c r="L641" s="69">
        <f t="shared" si="37"/>
        <v>295</v>
      </c>
      <c r="M641" s="81">
        <f t="shared" si="39"/>
        <v>296</v>
      </c>
    </row>
    <row r="642" spans="1:13" x14ac:dyDescent="0.2">
      <c r="A642" s="133" t="str">
        <f>'Net Gen'!B642</f>
        <v>89040101-Big Sandy 1</v>
      </c>
      <c r="B642" s="214">
        <f>'Net Gen'!C642</f>
        <v>44343.625</v>
      </c>
      <c r="C642" s="215" t="str">
        <f>'Net Gen'!P642</f>
        <v>DISPATCHABLE</v>
      </c>
      <c r="D642" s="215">
        <f>'Net Gen'!E642</f>
        <v>294.10700000000003</v>
      </c>
      <c r="E642" s="215">
        <f>'Net Gen'!I642</f>
        <v>296</v>
      </c>
      <c r="F642" s="215">
        <f>'Net Gen'!K642</f>
        <v>296</v>
      </c>
      <c r="G642" s="215">
        <f>'Net Gen'!N642</f>
        <v>296</v>
      </c>
      <c r="H642" s="215">
        <f>'Net Gen'!O642</f>
        <v>295</v>
      </c>
      <c r="J642" s="78">
        <f t="shared" si="38"/>
        <v>1</v>
      </c>
      <c r="K642" s="71">
        <f t="shared" si="36"/>
        <v>296</v>
      </c>
      <c r="L642" s="69">
        <f t="shared" si="37"/>
        <v>295</v>
      </c>
      <c r="M642" s="81">
        <f t="shared" si="39"/>
        <v>296</v>
      </c>
    </row>
    <row r="643" spans="1:13" x14ac:dyDescent="0.2">
      <c r="A643" s="133" t="str">
        <f>'Net Gen'!B643</f>
        <v>89040101-Big Sandy 1</v>
      </c>
      <c r="B643" s="214">
        <f>'Net Gen'!C643</f>
        <v>44343.666666666664</v>
      </c>
      <c r="C643" s="215" t="str">
        <f>'Net Gen'!P643</f>
        <v>DISPATCHABLE</v>
      </c>
      <c r="D643" s="215">
        <f>'Net Gen'!E643</f>
        <v>294.79500000000002</v>
      </c>
      <c r="E643" s="215">
        <f>'Net Gen'!I643</f>
        <v>296</v>
      </c>
      <c r="F643" s="215">
        <f>'Net Gen'!K643</f>
        <v>296</v>
      </c>
      <c r="G643" s="215">
        <f>'Net Gen'!N643</f>
        <v>296</v>
      </c>
      <c r="H643" s="215">
        <f>'Net Gen'!O643</f>
        <v>295</v>
      </c>
      <c r="J643" s="78">
        <f t="shared" si="38"/>
        <v>1</v>
      </c>
      <c r="K643" s="71">
        <f t="shared" si="36"/>
        <v>296</v>
      </c>
      <c r="L643" s="69">
        <f t="shared" si="37"/>
        <v>295</v>
      </c>
      <c r="M643" s="81">
        <f t="shared" si="39"/>
        <v>296</v>
      </c>
    </row>
    <row r="644" spans="1:13" x14ac:dyDescent="0.2">
      <c r="A644" s="133" t="str">
        <f>'Net Gen'!B644</f>
        <v>89040101-Big Sandy 1</v>
      </c>
      <c r="B644" s="214">
        <f>'Net Gen'!C644</f>
        <v>44343.708333333336</v>
      </c>
      <c r="C644" s="215" t="str">
        <f>'Net Gen'!P644</f>
        <v>DISPATCHABLE</v>
      </c>
      <c r="D644" s="215">
        <f>'Net Gen'!E644</f>
        <v>294.89499999999998</v>
      </c>
      <c r="E644" s="215">
        <f>'Net Gen'!I644</f>
        <v>296</v>
      </c>
      <c r="F644" s="215">
        <f>'Net Gen'!K644</f>
        <v>296</v>
      </c>
      <c r="G644" s="215">
        <f>'Net Gen'!N644</f>
        <v>296</v>
      </c>
      <c r="H644" s="215">
        <f>'Net Gen'!O644</f>
        <v>295</v>
      </c>
      <c r="J644" s="78">
        <f t="shared" si="38"/>
        <v>1</v>
      </c>
      <c r="K644" s="71">
        <f t="shared" ref="K644:K707" si="40">F644*J644</f>
        <v>296</v>
      </c>
      <c r="L644" s="69">
        <f t="shared" ref="L644:L707" si="41">H644*J644</f>
        <v>295</v>
      </c>
      <c r="M644" s="81">
        <f t="shared" si="39"/>
        <v>296</v>
      </c>
    </row>
    <row r="645" spans="1:13" x14ac:dyDescent="0.2">
      <c r="A645" s="133" t="str">
        <f>'Net Gen'!B645</f>
        <v>89040101-Big Sandy 1</v>
      </c>
      <c r="B645" s="214">
        <f>'Net Gen'!C645</f>
        <v>44343.75</v>
      </c>
      <c r="C645" s="215" t="str">
        <f>'Net Gen'!P645</f>
        <v>DISPATCHABLE</v>
      </c>
      <c r="D645" s="215">
        <f>'Net Gen'!E645</f>
        <v>293.87</v>
      </c>
      <c r="E645" s="215">
        <f>'Net Gen'!I645</f>
        <v>296</v>
      </c>
      <c r="F645" s="215">
        <f>'Net Gen'!K645</f>
        <v>296</v>
      </c>
      <c r="G645" s="215">
        <f>'Net Gen'!N645</f>
        <v>296</v>
      </c>
      <c r="H645" s="215">
        <f>'Net Gen'!O645</f>
        <v>295</v>
      </c>
      <c r="J645" s="78">
        <f t="shared" ref="J645:J708" si="42">VLOOKUP(A645,$P$4:$Q$8,2,FALSE)</f>
        <v>1</v>
      </c>
      <c r="K645" s="71">
        <f t="shared" si="40"/>
        <v>296</v>
      </c>
      <c r="L645" s="69">
        <f t="shared" si="41"/>
        <v>295</v>
      </c>
      <c r="M645" s="81">
        <f t="shared" ref="M645:M708" si="43">E645*J645</f>
        <v>296</v>
      </c>
    </row>
    <row r="646" spans="1:13" x14ac:dyDescent="0.2">
      <c r="A646" s="133" t="str">
        <f>'Net Gen'!B646</f>
        <v>89040101-Big Sandy 1</v>
      </c>
      <c r="B646" s="214">
        <f>'Net Gen'!C646</f>
        <v>44343.791666666664</v>
      </c>
      <c r="C646" s="215" t="str">
        <f>'Net Gen'!P646</f>
        <v>DISPATCHABLE</v>
      </c>
      <c r="D646" s="215">
        <f>'Net Gen'!E646</f>
        <v>294.86399999999998</v>
      </c>
      <c r="E646" s="215">
        <f>'Net Gen'!I646</f>
        <v>296</v>
      </c>
      <c r="F646" s="215">
        <f>'Net Gen'!K646</f>
        <v>296</v>
      </c>
      <c r="G646" s="215">
        <f>'Net Gen'!N646</f>
        <v>296</v>
      </c>
      <c r="H646" s="215">
        <f>'Net Gen'!O646</f>
        <v>295</v>
      </c>
      <c r="J646" s="78">
        <f t="shared" si="42"/>
        <v>1</v>
      </c>
      <c r="K646" s="71">
        <f t="shared" si="40"/>
        <v>296</v>
      </c>
      <c r="L646" s="69">
        <f t="shared" si="41"/>
        <v>295</v>
      </c>
      <c r="M646" s="81">
        <f t="shared" si="43"/>
        <v>296</v>
      </c>
    </row>
    <row r="647" spans="1:13" x14ac:dyDescent="0.2">
      <c r="A647" s="133" t="str">
        <f>'Net Gen'!B647</f>
        <v>89040101-Big Sandy 1</v>
      </c>
      <c r="B647" s="214">
        <f>'Net Gen'!C647</f>
        <v>44343.833333333336</v>
      </c>
      <c r="C647" s="215" t="str">
        <f>'Net Gen'!P647</f>
        <v>DISPATCHABLE</v>
      </c>
      <c r="D647" s="215">
        <f>'Net Gen'!E647</f>
        <v>294.67099999999999</v>
      </c>
      <c r="E647" s="215">
        <f>'Net Gen'!I647</f>
        <v>296</v>
      </c>
      <c r="F647" s="215">
        <f>'Net Gen'!K647</f>
        <v>296</v>
      </c>
      <c r="G647" s="215">
        <f>'Net Gen'!N647</f>
        <v>296</v>
      </c>
      <c r="H647" s="215">
        <f>'Net Gen'!O647</f>
        <v>295</v>
      </c>
      <c r="J647" s="78">
        <f t="shared" si="42"/>
        <v>1</v>
      </c>
      <c r="K647" s="71">
        <f t="shared" si="40"/>
        <v>296</v>
      </c>
      <c r="L647" s="69">
        <f t="shared" si="41"/>
        <v>295</v>
      </c>
      <c r="M647" s="81">
        <f t="shared" si="43"/>
        <v>296</v>
      </c>
    </row>
    <row r="648" spans="1:13" x14ac:dyDescent="0.2">
      <c r="A648" s="133" t="str">
        <f>'Net Gen'!B648</f>
        <v>89040101-Big Sandy 1</v>
      </c>
      <c r="B648" s="214">
        <f>'Net Gen'!C648</f>
        <v>44343.875</v>
      </c>
      <c r="C648" s="215" t="str">
        <f>'Net Gen'!P648</f>
        <v>DISPATCHABLE</v>
      </c>
      <c r="D648" s="215">
        <f>'Net Gen'!E648</f>
        <v>243.63800000000001</v>
      </c>
      <c r="E648" s="215">
        <f>'Net Gen'!I648</f>
        <v>296</v>
      </c>
      <c r="F648" s="215">
        <f>'Net Gen'!K648</f>
        <v>296</v>
      </c>
      <c r="G648" s="215">
        <f>'Net Gen'!N648</f>
        <v>296</v>
      </c>
      <c r="H648" s="215">
        <f>'Net Gen'!O648</f>
        <v>295</v>
      </c>
      <c r="J648" s="78">
        <f t="shared" si="42"/>
        <v>1</v>
      </c>
      <c r="K648" s="71">
        <f t="shared" si="40"/>
        <v>296</v>
      </c>
      <c r="L648" s="69">
        <f t="shared" si="41"/>
        <v>295</v>
      </c>
      <c r="M648" s="81">
        <f t="shared" si="43"/>
        <v>296</v>
      </c>
    </row>
    <row r="649" spans="1:13" x14ac:dyDescent="0.2">
      <c r="A649" s="133" t="str">
        <f>'Net Gen'!B649</f>
        <v>89040101-Big Sandy 1</v>
      </c>
      <c r="B649" s="214">
        <f>'Net Gen'!C649</f>
        <v>44343.916666666664</v>
      </c>
      <c r="C649" s="215" t="str">
        <f>'Net Gen'!P649</f>
        <v>DISPATCHABLE</v>
      </c>
      <c r="D649" s="215">
        <f>'Net Gen'!E649</f>
        <v>216.16499999999999</v>
      </c>
      <c r="E649" s="215">
        <f>'Net Gen'!I649</f>
        <v>296</v>
      </c>
      <c r="F649" s="215">
        <f>'Net Gen'!K649</f>
        <v>296</v>
      </c>
      <c r="G649" s="215">
        <f>'Net Gen'!N649</f>
        <v>296</v>
      </c>
      <c r="H649" s="215">
        <f>'Net Gen'!O649</f>
        <v>295</v>
      </c>
      <c r="J649" s="78">
        <f t="shared" si="42"/>
        <v>1</v>
      </c>
      <c r="K649" s="71">
        <f t="shared" si="40"/>
        <v>296</v>
      </c>
      <c r="L649" s="69">
        <f t="shared" si="41"/>
        <v>295</v>
      </c>
      <c r="M649" s="81">
        <f t="shared" si="43"/>
        <v>296</v>
      </c>
    </row>
    <row r="650" spans="1:13" x14ac:dyDescent="0.2">
      <c r="A650" s="133" t="str">
        <f>'Net Gen'!B650</f>
        <v>89040101-Big Sandy 1</v>
      </c>
      <c r="B650" s="214">
        <f>'Net Gen'!C650</f>
        <v>44343.958333333336</v>
      </c>
      <c r="C650" s="215" t="str">
        <f>'Net Gen'!P650</f>
        <v>DISPATCHABLE</v>
      </c>
      <c r="D650" s="215">
        <f>'Net Gen'!E650</f>
        <v>206.042</v>
      </c>
      <c r="E650" s="215">
        <f>'Net Gen'!I650</f>
        <v>296</v>
      </c>
      <c r="F650" s="215">
        <f>'Net Gen'!K650</f>
        <v>296</v>
      </c>
      <c r="G650" s="215">
        <f>'Net Gen'!N650</f>
        <v>296</v>
      </c>
      <c r="H650" s="215">
        <f>'Net Gen'!O650</f>
        <v>295</v>
      </c>
      <c r="J650" s="78">
        <f t="shared" si="42"/>
        <v>1</v>
      </c>
      <c r="K650" s="71">
        <f t="shared" si="40"/>
        <v>296</v>
      </c>
      <c r="L650" s="69">
        <f t="shared" si="41"/>
        <v>295</v>
      </c>
      <c r="M650" s="81">
        <f t="shared" si="43"/>
        <v>296</v>
      </c>
    </row>
    <row r="651" spans="1:13" x14ac:dyDescent="0.2">
      <c r="A651" s="133" t="str">
        <f>'Net Gen'!B651</f>
        <v>89040101-Big Sandy 1</v>
      </c>
      <c r="B651" s="214">
        <f>'Net Gen'!C651</f>
        <v>44344</v>
      </c>
      <c r="C651" s="215" t="str">
        <f>'Net Gen'!P651</f>
        <v>DISPATCHABLE</v>
      </c>
      <c r="D651" s="215">
        <f>'Net Gen'!E651</f>
        <v>146.13999999999999</v>
      </c>
      <c r="E651" s="215">
        <f>'Net Gen'!I651</f>
        <v>296</v>
      </c>
      <c r="F651" s="215">
        <f>'Net Gen'!K651</f>
        <v>296</v>
      </c>
      <c r="G651" s="215">
        <f>'Net Gen'!N651</f>
        <v>296</v>
      </c>
      <c r="H651" s="215">
        <f>'Net Gen'!O651</f>
        <v>295</v>
      </c>
      <c r="J651" s="78">
        <f t="shared" si="42"/>
        <v>1</v>
      </c>
      <c r="K651" s="71">
        <f t="shared" si="40"/>
        <v>296</v>
      </c>
      <c r="L651" s="69">
        <f t="shared" si="41"/>
        <v>295</v>
      </c>
      <c r="M651" s="81">
        <f t="shared" si="43"/>
        <v>296</v>
      </c>
    </row>
    <row r="652" spans="1:13" x14ac:dyDescent="0.2">
      <c r="A652" s="133" t="str">
        <f>'Net Gen'!B652</f>
        <v>89040101-Big Sandy 1</v>
      </c>
      <c r="B652" s="214">
        <f>'Net Gen'!C652</f>
        <v>44344.041666666664</v>
      </c>
      <c r="C652" s="215" t="str">
        <f>'Net Gen'!P652</f>
        <v>DISPATCHABLE</v>
      </c>
      <c r="D652" s="215">
        <f>'Net Gen'!E652</f>
        <v>73.876000000000005</v>
      </c>
      <c r="E652" s="215">
        <f>'Net Gen'!I652</f>
        <v>294</v>
      </c>
      <c r="F652" s="215">
        <f>'Net Gen'!K652</f>
        <v>294</v>
      </c>
      <c r="G652" s="215">
        <f>'Net Gen'!N652</f>
        <v>294</v>
      </c>
      <c r="H652" s="215">
        <f>'Net Gen'!O652</f>
        <v>295</v>
      </c>
      <c r="J652" s="78">
        <f t="shared" si="42"/>
        <v>1</v>
      </c>
      <c r="K652" s="71">
        <f t="shared" si="40"/>
        <v>294</v>
      </c>
      <c r="L652" s="69">
        <f t="shared" si="41"/>
        <v>295</v>
      </c>
      <c r="M652" s="81">
        <f t="shared" si="43"/>
        <v>294</v>
      </c>
    </row>
    <row r="653" spans="1:13" x14ac:dyDescent="0.2">
      <c r="A653" s="133" t="str">
        <f>'Net Gen'!B653</f>
        <v>89040101-Big Sandy 1</v>
      </c>
      <c r="B653" s="214">
        <f>'Net Gen'!C653</f>
        <v>44344.083333333336</v>
      </c>
      <c r="C653" s="215" t="str">
        <f>'Net Gen'!P653</f>
        <v>FIXED</v>
      </c>
      <c r="D653" s="215">
        <f>'Net Gen'!E653</f>
        <v>5.2569999999999997</v>
      </c>
      <c r="E653" s="215">
        <f>'Net Gen'!I653</f>
        <v>6</v>
      </c>
      <c r="F653" s="215">
        <f>'Net Gen'!K653</f>
        <v>6</v>
      </c>
      <c r="G653" s="215">
        <f>'Net Gen'!N653</f>
        <v>6</v>
      </c>
      <c r="H653" s="215">
        <f>'Net Gen'!O653</f>
        <v>295</v>
      </c>
      <c r="J653" s="78">
        <f t="shared" si="42"/>
        <v>1</v>
      </c>
      <c r="K653" s="71">
        <f t="shared" si="40"/>
        <v>6</v>
      </c>
      <c r="L653" s="69">
        <f t="shared" si="41"/>
        <v>295</v>
      </c>
      <c r="M653" s="81">
        <f t="shared" si="43"/>
        <v>6</v>
      </c>
    </row>
    <row r="654" spans="1:13" x14ac:dyDescent="0.2">
      <c r="A654" s="133" t="str">
        <f>'Net Gen'!B654</f>
        <v>89040101-Big Sandy 1</v>
      </c>
      <c r="B654" s="214">
        <f>'Net Gen'!C654</f>
        <v>44344.125</v>
      </c>
      <c r="C654" s="215" t="str">
        <f>'Net Gen'!P654</f>
        <v>OFFLINE</v>
      </c>
      <c r="D654" s="215">
        <f>'Net Gen'!E654</f>
        <v>0</v>
      </c>
      <c r="E654" s="215">
        <f>'Net Gen'!I654</f>
        <v>0</v>
      </c>
      <c r="F654" s="215">
        <f>'Net Gen'!K654</f>
        <v>0</v>
      </c>
      <c r="G654" s="215">
        <f>'Net Gen'!N654</f>
        <v>0</v>
      </c>
      <c r="H654" s="215">
        <f>'Net Gen'!O654</f>
        <v>295</v>
      </c>
      <c r="J654" s="78">
        <f t="shared" si="42"/>
        <v>1</v>
      </c>
      <c r="K654" s="71">
        <f t="shared" si="40"/>
        <v>0</v>
      </c>
      <c r="L654" s="69">
        <f t="shared" si="41"/>
        <v>295</v>
      </c>
      <c r="M654" s="81">
        <f t="shared" si="43"/>
        <v>0</v>
      </c>
    </row>
    <row r="655" spans="1:13" x14ac:dyDescent="0.2">
      <c r="A655" s="133" t="str">
        <f>'Net Gen'!B655</f>
        <v>89040101-Big Sandy 1</v>
      </c>
      <c r="B655" s="214">
        <f>'Net Gen'!C655</f>
        <v>44344.166666666664</v>
      </c>
      <c r="C655" s="215" t="str">
        <f>'Net Gen'!P655</f>
        <v>OFFLINE</v>
      </c>
      <c r="D655" s="215">
        <f>'Net Gen'!E655</f>
        <v>0</v>
      </c>
      <c r="E655" s="215">
        <f>'Net Gen'!I655</f>
        <v>0</v>
      </c>
      <c r="F655" s="215">
        <f>'Net Gen'!K655</f>
        <v>0</v>
      </c>
      <c r="G655" s="215">
        <f>'Net Gen'!N655</f>
        <v>0</v>
      </c>
      <c r="H655" s="215">
        <f>'Net Gen'!O655</f>
        <v>295</v>
      </c>
      <c r="J655" s="78">
        <f t="shared" si="42"/>
        <v>1</v>
      </c>
      <c r="K655" s="71">
        <f t="shared" si="40"/>
        <v>0</v>
      </c>
      <c r="L655" s="69">
        <f t="shared" si="41"/>
        <v>295</v>
      </c>
      <c r="M655" s="81">
        <f t="shared" si="43"/>
        <v>0</v>
      </c>
    </row>
    <row r="656" spans="1:13" x14ac:dyDescent="0.2">
      <c r="A656" s="133" t="str">
        <f>'Net Gen'!B656</f>
        <v>89040101-Big Sandy 1</v>
      </c>
      <c r="B656" s="214">
        <f>'Net Gen'!C656</f>
        <v>44344.208333333336</v>
      </c>
      <c r="C656" s="215" t="str">
        <f>'Net Gen'!P656</f>
        <v>OFFLINE</v>
      </c>
      <c r="D656" s="215">
        <f>'Net Gen'!E656</f>
        <v>0</v>
      </c>
      <c r="E656" s="215">
        <f>'Net Gen'!I656</f>
        <v>0</v>
      </c>
      <c r="F656" s="215">
        <f>'Net Gen'!K656</f>
        <v>0</v>
      </c>
      <c r="G656" s="215">
        <f>'Net Gen'!N656</f>
        <v>0</v>
      </c>
      <c r="H656" s="215">
        <f>'Net Gen'!O656</f>
        <v>295</v>
      </c>
      <c r="J656" s="78">
        <f t="shared" si="42"/>
        <v>1</v>
      </c>
      <c r="K656" s="71">
        <f t="shared" si="40"/>
        <v>0</v>
      </c>
      <c r="L656" s="69">
        <f t="shared" si="41"/>
        <v>295</v>
      </c>
      <c r="M656" s="81">
        <f t="shared" si="43"/>
        <v>0</v>
      </c>
    </row>
    <row r="657" spans="1:13" x14ac:dyDescent="0.2">
      <c r="A657" s="133" t="str">
        <f>'Net Gen'!B657</f>
        <v>89040101-Big Sandy 1</v>
      </c>
      <c r="B657" s="214">
        <f>'Net Gen'!C657</f>
        <v>44344.25</v>
      </c>
      <c r="C657" s="215" t="str">
        <f>'Net Gen'!P657</f>
        <v>OFFLINE</v>
      </c>
      <c r="D657" s="215">
        <f>'Net Gen'!E657</f>
        <v>0</v>
      </c>
      <c r="E657" s="215">
        <f>'Net Gen'!I657</f>
        <v>0</v>
      </c>
      <c r="F657" s="215">
        <f>'Net Gen'!K657</f>
        <v>0</v>
      </c>
      <c r="G657" s="215">
        <f>'Net Gen'!N657</f>
        <v>0</v>
      </c>
      <c r="H657" s="215">
        <f>'Net Gen'!O657</f>
        <v>295</v>
      </c>
      <c r="J657" s="78">
        <f t="shared" si="42"/>
        <v>1</v>
      </c>
      <c r="K657" s="71">
        <f t="shared" si="40"/>
        <v>0</v>
      </c>
      <c r="L657" s="69">
        <f t="shared" si="41"/>
        <v>295</v>
      </c>
      <c r="M657" s="81">
        <f t="shared" si="43"/>
        <v>0</v>
      </c>
    </row>
    <row r="658" spans="1:13" x14ac:dyDescent="0.2">
      <c r="A658" s="133" t="str">
        <f>'Net Gen'!B658</f>
        <v>89040101-Big Sandy 1</v>
      </c>
      <c r="B658" s="214">
        <f>'Net Gen'!C658</f>
        <v>44344.291666666664</v>
      </c>
      <c r="C658" s="215" t="str">
        <f>'Net Gen'!P658</f>
        <v>OFFLINE</v>
      </c>
      <c r="D658" s="215">
        <f>'Net Gen'!E658</f>
        <v>0</v>
      </c>
      <c r="E658" s="215">
        <f>'Net Gen'!I658</f>
        <v>0</v>
      </c>
      <c r="F658" s="215">
        <f>'Net Gen'!K658</f>
        <v>0</v>
      </c>
      <c r="G658" s="215">
        <f>'Net Gen'!N658</f>
        <v>0</v>
      </c>
      <c r="H658" s="215">
        <f>'Net Gen'!O658</f>
        <v>295</v>
      </c>
      <c r="J658" s="78">
        <f t="shared" si="42"/>
        <v>1</v>
      </c>
      <c r="K658" s="71">
        <f t="shared" si="40"/>
        <v>0</v>
      </c>
      <c r="L658" s="69">
        <f t="shared" si="41"/>
        <v>295</v>
      </c>
      <c r="M658" s="81">
        <f t="shared" si="43"/>
        <v>0</v>
      </c>
    </row>
    <row r="659" spans="1:13" x14ac:dyDescent="0.2">
      <c r="A659" s="133" t="str">
        <f>'Net Gen'!B659</f>
        <v>89040101-Big Sandy 1</v>
      </c>
      <c r="B659" s="214">
        <f>'Net Gen'!C659</f>
        <v>44344.333333333336</v>
      </c>
      <c r="C659" s="215" t="str">
        <f>'Net Gen'!P659</f>
        <v>OFFLINE</v>
      </c>
      <c r="D659" s="215">
        <f>'Net Gen'!E659</f>
        <v>0</v>
      </c>
      <c r="E659" s="215">
        <f>'Net Gen'!I659</f>
        <v>0</v>
      </c>
      <c r="F659" s="215">
        <f>'Net Gen'!K659</f>
        <v>0</v>
      </c>
      <c r="G659" s="215">
        <f>'Net Gen'!N659</f>
        <v>0</v>
      </c>
      <c r="H659" s="215">
        <f>'Net Gen'!O659</f>
        <v>295</v>
      </c>
      <c r="J659" s="78">
        <f t="shared" si="42"/>
        <v>1</v>
      </c>
      <c r="K659" s="71">
        <f t="shared" si="40"/>
        <v>0</v>
      </c>
      <c r="L659" s="69">
        <f t="shared" si="41"/>
        <v>295</v>
      </c>
      <c r="M659" s="81">
        <f t="shared" si="43"/>
        <v>0</v>
      </c>
    </row>
    <row r="660" spans="1:13" x14ac:dyDescent="0.2">
      <c r="A660" s="133" t="str">
        <f>'Net Gen'!B660</f>
        <v>89040101-Big Sandy 1</v>
      </c>
      <c r="B660" s="214">
        <f>'Net Gen'!C660</f>
        <v>44344.375</v>
      </c>
      <c r="C660" s="215" t="str">
        <f>'Net Gen'!P660</f>
        <v>OFFLINE</v>
      </c>
      <c r="D660" s="215">
        <f>'Net Gen'!E660</f>
        <v>0</v>
      </c>
      <c r="E660" s="215">
        <f>'Net Gen'!I660</f>
        <v>0</v>
      </c>
      <c r="F660" s="215">
        <f>'Net Gen'!K660</f>
        <v>0</v>
      </c>
      <c r="G660" s="215">
        <f>'Net Gen'!N660</f>
        <v>0</v>
      </c>
      <c r="H660" s="215">
        <f>'Net Gen'!O660</f>
        <v>295</v>
      </c>
      <c r="J660" s="78">
        <f t="shared" si="42"/>
        <v>1</v>
      </c>
      <c r="K660" s="71">
        <f t="shared" si="40"/>
        <v>0</v>
      </c>
      <c r="L660" s="69">
        <f t="shared" si="41"/>
        <v>295</v>
      </c>
      <c r="M660" s="81">
        <f t="shared" si="43"/>
        <v>0</v>
      </c>
    </row>
    <row r="661" spans="1:13" x14ac:dyDescent="0.2">
      <c r="A661" s="133" t="str">
        <f>'Net Gen'!B661</f>
        <v>89040101-Big Sandy 1</v>
      </c>
      <c r="B661" s="214">
        <f>'Net Gen'!C661</f>
        <v>44344.416666666664</v>
      </c>
      <c r="C661" s="215" t="str">
        <f>'Net Gen'!P661</f>
        <v>OFFLINE</v>
      </c>
      <c r="D661" s="215">
        <f>'Net Gen'!E661</f>
        <v>0</v>
      </c>
      <c r="E661" s="215">
        <f>'Net Gen'!I661</f>
        <v>0</v>
      </c>
      <c r="F661" s="215">
        <f>'Net Gen'!K661</f>
        <v>0</v>
      </c>
      <c r="G661" s="215">
        <f>'Net Gen'!N661</f>
        <v>0</v>
      </c>
      <c r="H661" s="215">
        <f>'Net Gen'!O661</f>
        <v>295</v>
      </c>
      <c r="J661" s="78">
        <f t="shared" si="42"/>
        <v>1</v>
      </c>
      <c r="K661" s="71">
        <f t="shared" si="40"/>
        <v>0</v>
      </c>
      <c r="L661" s="69">
        <f t="shared" si="41"/>
        <v>295</v>
      </c>
      <c r="M661" s="81">
        <f t="shared" si="43"/>
        <v>0</v>
      </c>
    </row>
    <row r="662" spans="1:13" x14ac:dyDescent="0.2">
      <c r="A662" s="133" t="str">
        <f>'Net Gen'!B662</f>
        <v>89040101-Big Sandy 1</v>
      </c>
      <c r="B662" s="214">
        <f>'Net Gen'!C662</f>
        <v>44344.458333333336</v>
      </c>
      <c r="C662" s="215" t="str">
        <f>'Net Gen'!P662</f>
        <v>OFFLINE</v>
      </c>
      <c r="D662" s="215">
        <f>'Net Gen'!E662</f>
        <v>0</v>
      </c>
      <c r="E662" s="215">
        <f>'Net Gen'!I662</f>
        <v>0</v>
      </c>
      <c r="F662" s="215">
        <f>'Net Gen'!K662</f>
        <v>0</v>
      </c>
      <c r="G662" s="215">
        <f>'Net Gen'!N662</f>
        <v>0</v>
      </c>
      <c r="H662" s="215">
        <f>'Net Gen'!O662</f>
        <v>295</v>
      </c>
      <c r="J662" s="78">
        <f t="shared" si="42"/>
        <v>1</v>
      </c>
      <c r="K662" s="71">
        <f t="shared" si="40"/>
        <v>0</v>
      </c>
      <c r="L662" s="69">
        <f t="shared" si="41"/>
        <v>295</v>
      </c>
      <c r="M662" s="81">
        <f t="shared" si="43"/>
        <v>0</v>
      </c>
    </row>
    <row r="663" spans="1:13" x14ac:dyDescent="0.2">
      <c r="A663" s="133" t="str">
        <f>'Net Gen'!B663</f>
        <v>89040101-Big Sandy 1</v>
      </c>
      <c r="B663" s="214">
        <f>'Net Gen'!C663</f>
        <v>44344.5</v>
      </c>
      <c r="C663" s="215" t="str">
        <f>'Net Gen'!P663</f>
        <v>OFFLINE</v>
      </c>
      <c r="D663" s="215">
        <f>'Net Gen'!E663</f>
        <v>0</v>
      </c>
      <c r="E663" s="215">
        <f>'Net Gen'!I663</f>
        <v>0</v>
      </c>
      <c r="F663" s="215">
        <f>'Net Gen'!K663</f>
        <v>0</v>
      </c>
      <c r="G663" s="215">
        <f>'Net Gen'!N663</f>
        <v>0</v>
      </c>
      <c r="H663" s="215">
        <f>'Net Gen'!O663</f>
        <v>295</v>
      </c>
      <c r="J663" s="78">
        <f t="shared" si="42"/>
        <v>1</v>
      </c>
      <c r="K663" s="71">
        <f t="shared" si="40"/>
        <v>0</v>
      </c>
      <c r="L663" s="69">
        <f t="shared" si="41"/>
        <v>295</v>
      </c>
      <c r="M663" s="81">
        <f t="shared" si="43"/>
        <v>0</v>
      </c>
    </row>
    <row r="664" spans="1:13" x14ac:dyDescent="0.2">
      <c r="A664" s="133" t="str">
        <f>'Net Gen'!B664</f>
        <v>89040101-Big Sandy 1</v>
      </c>
      <c r="B664" s="214">
        <f>'Net Gen'!C664</f>
        <v>44344.541666666664</v>
      </c>
      <c r="C664" s="215" t="str">
        <f>'Net Gen'!P664</f>
        <v>OFFLINE</v>
      </c>
      <c r="D664" s="215">
        <f>'Net Gen'!E664</f>
        <v>0</v>
      </c>
      <c r="E664" s="215">
        <f>'Net Gen'!I664</f>
        <v>0</v>
      </c>
      <c r="F664" s="215">
        <f>'Net Gen'!K664</f>
        <v>0</v>
      </c>
      <c r="G664" s="215">
        <f>'Net Gen'!N664</f>
        <v>0</v>
      </c>
      <c r="H664" s="215">
        <f>'Net Gen'!O664</f>
        <v>295</v>
      </c>
      <c r="J664" s="78">
        <f t="shared" si="42"/>
        <v>1</v>
      </c>
      <c r="K664" s="71">
        <f t="shared" si="40"/>
        <v>0</v>
      </c>
      <c r="L664" s="69">
        <f t="shared" si="41"/>
        <v>295</v>
      </c>
      <c r="M664" s="81">
        <f t="shared" si="43"/>
        <v>0</v>
      </c>
    </row>
    <row r="665" spans="1:13" x14ac:dyDescent="0.2">
      <c r="A665" s="133" t="str">
        <f>'Net Gen'!B665</f>
        <v>89040101-Big Sandy 1</v>
      </c>
      <c r="B665" s="214">
        <f>'Net Gen'!C665</f>
        <v>44344.583333333336</v>
      </c>
      <c r="C665" s="215" t="str">
        <f>'Net Gen'!P665</f>
        <v>OFFLINE</v>
      </c>
      <c r="D665" s="215">
        <f>'Net Gen'!E665</f>
        <v>0</v>
      </c>
      <c r="E665" s="215">
        <f>'Net Gen'!I665</f>
        <v>0</v>
      </c>
      <c r="F665" s="215">
        <f>'Net Gen'!K665</f>
        <v>0</v>
      </c>
      <c r="G665" s="215">
        <f>'Net Gen'!N665</f>
        <v>0</v>
      </c>
      <c r="H665" s="215">
        <f>'Net Gen'!O665</f>
        <v>295</v>
      </c>
      <c r="J665" s="78">
        <f t="shared" si="42"/>
        <v>1</v>
      </c>
      <c r="K665" s="71">
        <f t="shared" si="40"/>
        <v>0</v>
      </c>
      <c r="L665" s="69">
        <f t="shared" si="41"/>
        <v>295</v>
      </c>
      <c r="M665" s="81">
        <f t="shared" si="43"/>
        <v>0</v>
      </c>
    </row>
    <row r="666" spans="1:13" x14ac:dyDescent="0.2">
      <c r="A666" s="133" t="str">
        <f>'Net Gen'!B666</f>
        <v>89040101-Big Sandy 1</v>
      </c>
      <c r="B666" s="214">
        <f>'Net Gen'!C666</f>
        <v>44344.625</v>
      </c>
      <c r="C666" s="215" t="str">
        <f>'Net Gen'!P666</f>
        <v>OFFLINE</v>
      </c>
      <c r="D666" s="215">
        <f>'Net Gen'!E666</f>
        <v>0</v>
      </c>
      <c r="E666" s="215">
        <f>'Net Gen'!I666</f>
        <v>0</v>
      </c>
      <c r="F666" s="215">
        <f>'Net Gen'!K666</f>
        <v>0</v>
      </c>
      <c r="G666" s="215">
        <f>'Net Gen'!N666</f>
        <v>0</v>
      </c>
      <c r="H666" s="215">
        <f>'Net Gen'!O666</f>
        <v>295</v>
      </c>
      <c r="J666" s="78">
        <f t="shared" si="42"/>
        <v>1</v>
      </c>
      <c r="K666" s="71">
        <f t="shared" si="40"/>
        <v>0</v>
      </c>
      <c r="L666" s="69">
        <f t="shared" si="41"/>
        <v>295</v>
      </c>
      <c r="M666" s="81">
        <f t="shared" si="43"/>
        <v>0</v>
      </c>
    </row>
    <row r="667" spans="1:13" x14ac:dyDescent="0.2">
      <c r="A667" s="133" t="str">
        <f>'Net Gen'!B667</f>
        <v>89040101-Big Sandy 1</v>
      </c>
      <c r="B667" s="214">
        <f>'Net Gen'!C667</f>
        <v>44344.666666666664</v>
      </c>
      <c r="C667" s="215" t="str">
        <f>'Net Gen'!P667</f>
        <v>OFFLINE</v>
      </c>
      <c r="D667" s="215">
        <f>'Net Gen'!E667</f>
        <v>0</v>
      </c>
      <c r="E667" s="215">
        <f>'Net Gen'!I667</f>
        <v>0</v>
      </c>
      <c r="F667" s="215">
        <f>'Net Gen'!K667</f>
        <v>0</v>
      </c>
      <c r="G667" s="215">
        <f>'Net Gen'!N667</f>
        <v>0</v>
      </c>
      <c r="H667" s="215">
        <f>'Net Gen'!O667</f>
        <v>295</v>
      </c>
      <c r="J667" s="78">
        <f t="shared" si="42"/>
        <v>1</v>
      </c>
      <c r="K667" s="71">
        <f t="shared" si="40"/>
        <v>0</v>
      </c>
      <c r="L667" s="69">
        <f t="shared" si="41"/>
        <v>295</v>
      </c>
      <c r="M667" s="81">
        <f t="shared" si="43"/>
        <v>0</v>
      </c>
    </row>
    <row r="668" spans="1:13" x14ac:dyDescent="0.2">
      <c r="A668" s="133" t="str">
        <f>'Net Gen'!B668</f>
        <v>89040101-Big Sandy 1</v>
      </c>
      <c r="B668" s="214">
        <f>'Net Gen'!C668</f>
        <v>44344.708333333336</v>
      </c>
      <c r="C668" s="215" t="str">
        <f>'Net Gen'!P668</f>
        <v>OFFLINE</v>
      </c>
      <c r="D668" s="215">
        <f>'Net Gen'!E668</f>
        <v>0</v>
      </c>
      <c r="E668" s="215">
        <f>'Net Gen'!I668</f>
        <v>0</v>
      </c>
      <c r="F668" s="215">
        <f>'Net Gen'!K668</f>
        <v>0</v>
      </c>
      <c r="G668" s="215">
        <f>'Net Gen'!N668</f>
        <v>0</v>
      </c>
      <c r="H668" s="215">
        <f>'Net Gen'!O668</f>
        <v>295</v>
      </c>
      <c r="J668" s="78">
        <f t="shared" si="42"/>
        <v>1</v>
      </c>
      <c r="K668" s="71">
        <f t="shared" si="40"/>
        <v>0</v>
      </c>
      <c r="L668" s="69">
        <f t="shared" si="41"/>
        <v>295</v>
      </c>
      <c r="M668" s="81">
        <f t="shared" si="43"/>
        <v>0</v>
      </c>
    </row>
    <row r="669" spans="1:13" x14ac:dyDescent="0.2">
      <c r="A669" s="133" t="str">
        <f>'Net Gen'!B669</f>
        <v>89040101-Big Sandy 1</v>
      </c>
      <c r="B669" s="214">
        <f>'Net Gen'!C669</f>
        <v>44344.75</v>
      </c>
      <c r="C669" s="215" t="str">
        <f>'Net Gen'!P669</f>
        <v>OFFLINE</v>
      </c>
      <c r="D669" s="215">
        <f>'Net Gen'!E669</f>
        <v>0</v>
      </c>
      <c r="E669" s="215">
        <f>'Net Gen'!I669</f>
        <v>0</v>
      </c>
      <c r="F669" s="215">
        <f>'Net Gen'!K669</f>
        <v>0</v>
      </c>
      <c r="G669" s="215">
        <f>'Net Gen'!N669</f>
        <v>0</v>
      </c>
      <c r="H669" s="215">
        <f>'Net Gen'!O669</f>
        <v>295</v>
      </c>
      <c r="J669" s="78">
        <f t="shared" si="42"/>
        <v>1</v>
      </c>
      <c r="K669" s="71">
        <f t="shared" si="40"/>
        <v>0</v>
      </c>
      <c r="L669" s="69">
        <f t="shared" si="41"/>
        <v>295</v>
      </c>
      <c r="M669" s="81">
        <f t="shared" si="43"/>
        <v>0</v>
      </c>
    </row>
    <row r="670" spans="1:13" x14ac:dyDescent="0.2">
      <c r="A670" s="133" t="str">
        <f>'Net Gen'!B670</f>
        <v>89040101-Big Sandy 1</v>
      </c>
      <c r="B670" s="214">
        <f>'Net Gen'!C670</f>
        <v>44344.791666666664</v>
      </c>
      <c r="C670" s="215" t="str">
        <f>'Net Gen'!P670</f>
        <v>OFFLINE</v>
      </c>
      <c r="D670" s="215">
        <f>'Net Gen'!E670</f>
        <v>0</v>
      </c>
      <c r="E670" s="215">
        <f>'Net Gen'!I670</f>
        <v>0</v>
      </c>
      <c r="F670" s="215">
        <f>'Net Gen'!K670</f>
        <v>0</v>
      </c>
      <c r="G670" s="215">
        <f>'Net Gen'!N670</f>
        <v>0</v>
      </c>
      <c r="H670" s="215">
        <f>'Net Gen'!O670</f>
        <v>295</v>
      </c>
      <c r="J670" s="78">
        <f t="shared" si="42"/>
        <v>1</v>
      </c>
      <c r="K670" s="71">
        <f t="shared" si="40"/>
        <v>0</v>
      </c>
      <c r="L670" s="69">
        <f t="shared" si="41"/>
        <v>295</v>
      </c>
      <c r="M670" s="81">
        <f t="shared" si="43"/>
        <v>0</v>
      </c>
    </row>
    <row r="671" spans="1:13" x14ac:dyDescent="0.2">
      <c r="A671" s="133" t="str">
        <f>'Net Gen'!B671</f>
        <v>89040101-Big Sandy 1</v>
      </c>
      <c r="B671" s="214">
        <f>'Net Gen'!C671</f>
        <v>44344.833333333336</v>
      </c>
      <c r="C671" s="215" t="str">
        <f>'Net Gen'!P671</f>
        <v>OFFLINE</v>
      </c>
      <c r="D671" s="215">
        <f>'Net Gen'!E671</f>
        <v>0</v>
      </c>
      <c r="E671" s="215">
        <f>'Net Gen'!I671</f>
        <v>0</v>
      </c>
      <c r="F671" s="215">
        <f>'Net Gen'!K671</f>
        <v>0</v>
      </c>
      <c r="G671" s="215">
        <f>'Net Gen'!N671</f>
        <v>0</v>
      </c>
      <c r="H671" s="215">
        <f>'Net Gen'!O671</f>
        <v>295</v>
      </c>
      <c r="J671" s="78">
        <f t="shared" si="42"/>
        <v>1</v>
      </c>
      <c r="K671" s="71">
        <f t="shared" si="40"/>
        <v>0</v>
      </c>
      <c r="L671" s="69">
        <f t="shared" si="41"/>
        <v>295</v>
      </c>
      <c r="M671" s="81">
        <f t="shared" si="43"/>
        <v>0</v>
      </c>
    </row>
    <row r="672" spans="1:13" x14ac:dyDescent="0.2">
      <c r="A672" s="133" t="str">
        <f>'Net Gen'!B672</f>
        <v>89040101-Big Sandy 1</v>
      </c>
      <c r="B672" s="214">
        <f>'Net Gen'!C672</f>
        <v>44344.875</v>
      </c>
      <c r="C672" s="215" t="str">
        <f>'Net Gen'!P672</f>
        <v>OFFLINE</v>
      </c>
      <c r="D672" s="215">
        <f>'Net Gen'!E672</f>
        <v>0</v>
      </c>
      <c r="E672" s="215">
        <f>'Net Gen'!I672</f>
        <v>0</v>
      </c>
      <c r="F672" s="215">
        <f>'Net Gen'!K672</f>
        <v>0</v>
      </c>
      <c r="G672" s="215">
        <f>'Net Gen'!N672</f>
        <v>0</v>
      </c>
      <c r="H672" s="215">
        <f>'Net Gen'!O672</f>
        <v>295</v>
      </c>
      <c r="J672" s="78">
        <f t="shared" si="42"/>
        <v>1</v>
      </c>
      <c r="K672" s="71">
        <f t="shared" si="40"/>
        <v>0</v>
      </c>
      <c r="L672" s="69">
        <f t="shared" si="41"/>
        <v>295</v>
      </c>
      <c r="M672" s="81">
        <f t="shared" si="43"/>
        <v>0</v>
      </c>
    </row>
    <row r="673" spans="1:13" x14ac:dyDescent="0.2">
      <c r="A673" s="133" t="str">
        <f>'Net Gen'!B673</f>
        <v>89040101-Big Sandy 1</v>
      </c>
      <c r="B673" s="214">
        <f>'Net Gen'!C673</f>
        <v>44344.916666666664</v>
      </c>
      <c r="C673" s="215" t="str">
        <f>'Net Gen'!P673</f>
        <v>OFFLINE</v>
      </c>
      <c r="D673" s="215">
        <f>'Net Gen'!E673</f>
        <v>0</v>
      </c>
      <c r="E673" s="215">
        <f>'Net Gen'!I673</f>
        <v>0</v>
      </c>
      <c r="F673" s="215">
        <f>'Net Gen'!K673</f>
        <v>0</v>
      </c>
      <c r="G673" s="215">
        <f>'Net Gen'!N673</f>
        <v>0</v>
      </c>
      <c r="H673" s="215">
        <f>'Net Gen'!O673</f>
        <v>295</v>
      </c>
      <c r="J673" s="78">
        <f t="shared" si="42"/>
        <v>1</v>
      </c>
      <c r="K673" s="71">
        <f t="shared" si="40"/>
        <v>0</v>
      </c>
      <c r="L673" s="69">
        <f t="shared" si="41"/>
        <v>295</v>
      </c>
      <c r="M673" s="81">
        <f t="shared" si="43"/>
        <v>0</v>
      </c>
    </row>
    <row r="674" spans="1:13" x14ac:dyDescent="0.2">
      <c r="A674" s="133" t="str">
        <f>'Net Gen'!B674</f>
        <v>89040101-Big Sandy 1</v>
      </c>
      <c r="B674" s="214">
        <f>'Net Gen'!C674</f>
        <v>44344.958333333336</v>
      </c>
      <c r="C674" s="215" t="str">
        <f>'Net Gen'!P674</f>
        <v>OFFLINE</v>
      </c>
      <c r="D674" s="215">
        <f>'Net Gen'!E674</f>
        <v>0</v>
      </c>
      <c r="E674" s="215">
        <f>'Net Gen'!I674</f>
        <v>0</v>
      </c>
      <c r="F674" s="215">
        <f>'Net Gen'!K674</f>
        <v>0</v>
      </c>
      <c r="G674" s="215">
        <f>'Net Gen'!N674</f>
        <v>0</v>
      </c>
      <c r="H674" s="215">
        <f>'Net Gen'!O674</f>
        <v>295</v>
      </c>
      <c r="J674" s="78">
        <f t="shared" si="42"/>
        <v>1</v>
      </c>
      <c r="K674" s="71">
        <f t="shared" si="40"/>
        <v>0</v>
      </c>
      <c r="L674" s="69">
        <f t="shared" si="41"/>
        <v>295</v>
      </c>
      <c r="M674" s="81">
        <f t="shared" si="43"/>
        <v>0</v>
      </c>
    </row>
    <row r="675" spans="1:13" x14ac:dyDescent="0.2">
      <c r="A675" s="133" t="str">
        <f>'Net Gen'!B675</f>
        <v>89040101-Big Sandy 1</v>
      </c>
      <c r="B675" s="214">
        <f>'Net Gen'!C675</f>
        <v>44345</v>
      </c>
      <c r="C675" s="215" t="str">
        <f>'Net Gen'!P675</f>
        <v>OFFLINE</v>
      </c>
      <c r="D675" s="215">
        <f>'Net Gen'!E675</f>
        <v>0</v>
      </c>
      <c r="E675" s="215">
        <f>'Net Gen'!I675</f>
        <v>0</v>
      </c>
      <c r="F675" s="215">
        <f>'Net Gen'!K675</f>
        <v>0</v>
      </c>
      <c r="G675" s="215">
        <f>'Net Gen'!N675</f>
        <v>0</v>
      </c>
      <c r="H675" s="215">
        <f>'Net Gen'!O675</f>
        <v>295</v>
      </c>
      <c r="J675" s="78">
        <f t="shared" si="42"/>
        <v>1</v>
      </c>
      <c r="K675" s="71">
        <f t="shared" si="40"/>
        <v>0</v>
      </c>
      <c r="L675" s="69">
        <f t="shared" si="41"/>
        <v>295</v>
      </c>
      <c r="M675" s="81">
        <f t="shared" si="43"/>
        <v>0</v>
      </c>
    </row>
    <row r="676" spans="1:13" x14ac:dyDescent="0.2">
      <c r="A676" s="133" t="str">
        <f>'Net Gen'!B676</f>
        <v>89040101-Big Sandy 1</v>
      </c>
      <c r="B676" s="214">
        <f>'Net Gen'!C676</f>
        <v>44345.041666666664</v>
      </c>
      <c r="C676" s="215" t="str">
        <f>'Net Gen'!P676</f>
        <v>OFFLINE</v>
      </c>
      <c r="D676" s="215">
        <f>'Net Gen'!E676</f>
        <v>0</v>
      </c>
      <c r="E676" s="215">
        <f>'Net Gen'!I676</f>
        <v>0</v>
      </c>
      <c r="F676" s="215">
        <f>'Net Gen'!K676</f>
        <v>0</v>
      </c>
      <c r="G676" s="215">
        <f>'Net Gen'!N676</f>
        <v>0</v>
      </c>
      <c r="H676" s="215">
        <f>'Net Gen'!O676</f>
        <v>295</v>
      </c>
      <c r="J676" s="78">
        <f t="shared" si="42"/>
        <v>1</v>
      </c>
      <c r="K676" s="71">
        <f t="shared" si="40"/>
        <v>0</v>
      </c>
      <c r="L676" s="69">
        <f t="shared" si="41"/>
        <v>295</v>
      </c>
      <c r="M676" s="81">
        <f t="shared" si="43"/>
        <v>0</v>
      </c>
    </row>
    <row r="677" spans="1:13" x14ac:dyDescent="0.2">
      <c r="A677" s="133" t="str">
        <f>'Net Gen'!B677</f>
        <v>89040101-Big Sandy 1</v>
      </c>
      <c r="B677" s="214">
        <f>'Net Gen'!C677</f>
        <v>44345.083333333336</v>
      </c>
      <c r="C677" s="215" t="str">
        <f>'Net Gen'!P677</f>
        <v>OFFLINE</v>
      </c>
      <c r="D677" s="215">
        <f>'Net Gen'!E677</f>
        <v>0</v>
      </c>
      <c r="E677" s="215">
        <f>'Net Gen'!I677</f>
        <v>0</v>
      </c>
      <c r="F677" s="215">
        <f>'Net Gen'!K677</f>
        <v>0</v>
      </c>
      <c r="G677" s="215">
        <f>'Net Gen'!N677</f>
        <v>0</v>
      </c>
      <c r="H677" s="215">
        <f>'Net Gen'!O677</f>
        <v>295</v>
      </c>
      <c r="J677" s="78">
        <f t="shared" si="42"/>
        <v>1</v>
      </c>
      <c r="K677" s="71">
        <f t="shared" si="40"/>
        <v>0</v>
      </c>
      <c r="L677" s="69">
        <f t="shared" si="41"/>
        <v>295</v>
      </c>
      <c r="M677" s="81">
        <f t="shared" si="43"/>
        <v>0</v>
      </c>
    </row>
    <row r="678" spans="1:13" x14ac:dyDescent="0.2">
      <c r="A678" s="133" t="str">
        <f>'Net Gen'!B678</f>
        <v>89040101-Big Sandy 1</v>
      </c>
      <c r="B678" s="214">
        <f>'Net Gen'!C678</f>
        <v>44345.125</v>
      </c>
      <c r="C678" s="215" t="str">
        <f>'Net Gen'!P678</f>
        <v>OFFLINE</v>
      </c>
      <c r="D678" s="215">
        <f>'Net Gen'!E678</f>
        <v>0</v>
      </c>
      <c r="E678" s="215">
        <f>'Net Gen'!I678</f>
        <v>0</v>
      </c>
      <c r="F678" s="215">
        <f>'Net Gen'!K678</f>
        <v>0</v>
      </c>
      <c r="G678" s="215">
        <f>'Net Gen'!N678</f>
        <v>0</v>
      </c>
      <c r="H678" s="215">
        <f>'Net Gen'!O678</f>
        <v>295</v>
      </c>
      <c r="J678" s="78">
        <f t="shared" si="42"/>
        <v>1</v>
      </c>
      <c r="K678" s="71">
        <f t="shared" si="40"/>
        <v>0</v>
      </c>
      <c r="L678" s="69">
        <f t="shared" si="41"/>
        <v>295</v>
      </c>
      <c r="M678" s="81">
        <f t="shared" si="43"/>
        <v>0</v>
      </c>
    </row>
    <row r="679" spans="1:13" x14ac:dyDescent="0.2">
      <c r="A679" s="133" t="str">
        <f>'Net Gen'!B679</f>
        <v>89040101-Big Sandy 1</v>
      </c>
      <c r="B679" s="214">
        <f>'Net Gen'!C679</f>
        <v>44345.166666666664</v>
      </c>
      <c r="C679" s="215" t="str">
        <f>'Net Gen'!P679</f>
        <v>OFFLINE</v>
      </c>
      <c r="D679" s="215">
        <f>'Net Gen'!E679</f>
        <v>0</v>
      </c>
      <c r="E679" s="215">
        <f>'Net Gen'!I679</f>
        <v>0</v>
      </c>
      <c r="F679" s="215">
        <f>'Net Gen'!K679</f>
        <v>0</v>
      </c>
      <c r="G679" s="215">
        <f>'Net Gen'!N679</f>
        <v>0</v>
      </c>
      <c r="H679" s="215">
        <f>'Net Gen'!O679</f>
        <v>295</v>
      </c>
      <c r="J679" s="78">
        <f t="shared" si="42"/>
        <v>1</v>
      </c>
      <c r="K679" s="71">
        <f t="shared" si="40"/>
        <v>0</v>
      </c>
      <c r="L679" s="69">
        <f t="shared" si="41"/>
        <v>295</v>
      </c>
      <c r="M679" s="81">
        <f t="shared" si="43"/>
        <v>0</v>
      </c>
    </row>
    <row r="680" spans="1:13" x14ac:dyDescent="0.2">
      <c r="A680" s="133" t="str">
        <f>'Net Gen'!B680</f>
        <v>89040101-Big Sandy 1</v>
      </c>
      <c r="B680" s="214">
        <f>'Net Gen'!C680</f>
        <v>44345.208333333336</v>
      </c>
      <c r="C680" s="215" t="str">
        <f>'Net Gen'!P680</f>
        <v>OFFLINE</v>
      </c>
      <c r="D680" s="215">
        <f>'Net Gen'!E680</f>
        <v>0</v>
      </c>
      <c r="E680" s="215">
        <f>'Net Gen'!I680</f>
        <v>0</v>
      </c>
      <c r="F680" s="215">
        <f>'Net Gen'!K680</f>
        <v>0</v>
      </c>
      <c r="G680" s="215">
        <f>'Net Gen'!N680</f>
        <v>0</v>
      </c>
      <c r="H680" s="215">
        <f>'Net Gen'!O680</f>
        <v>295</v>
      </c>
      <c r="J680" s="78">
        <f t="shared" si="42"/>
        <v>1</v>
      </c>
      <c r="K680" s="71">
        <f t="shared" si="40"/>
        <v>0</v>
      </c>
      <c r="L680" s="69">
        <f t="shared" si="41"/>
        <v>295</v>
      </c>
      <c r="M680" s="81">
        <f t="shared" si="43"/>
        <v>0</v>
      </c>
    </row>
    <row r="681" spans="1:13" x14ac:dyDescent="0.2">
      <c r="A681" s="133" t="str">
        <f>'Net Gen'!B681</f>
        <v>89040101-Big Sandy 1</v>
      </c>
      <c r="B681" s="214">
        <f>'Net Gen'!C681</f>
        <v>44345.25</v>
      </c>
      <c r="C681" s="215" t="str">
        <f>'Net Gen'!P681</f>
        <v>OFFLINE</v>
      </c>
      <c r="D681" s="215">
        <f>'Net Gen'!E681</f>
        <v>0</v>
      </c>
      <c r="E681" s="215">
        <f>'Net Gen'!I681</f>
        <v>0</v>
      </c>
      <c r="F681" s="215">
        <f>'Net Gen'!K681</f>
        <v>0</v>
      </c>
      <c r="G681" s="215">
        <f>'Net Gen'!N681</f>
        <v>0</v>
      </c>
      <c r="H681" s="215">
        <f>'Net Gen'!O681</f>
        <v>295</v>
      </c>
      <c r="J681" s="78">
        <f t="shared" si="42"/>
        <v>1</v>
      </c>
      <c r="K681" s="71">
        <f t="shared" si="40"/>
        <v>0</v>
      </c>
      <c r="L681" s="69">
        <f t="shared" si="41"/>
        <v>295</v>
      </c>
      <c r="M681" s="81">
        <f t="shared" si="43"/>
        <v>0</v>
      </c>
    </row>
    <row r="682" spans="1:13" x14ac:dyDescent="0.2">
      <c r="A682" s="133" t="str">
        <f>'Net Gen'!B682</f>
        <v>89040101-Big Sandy 1</v>
      </c>
      <c r="B682" s="214">
        <f>'Net Gen'!C682</f>
        <v>44345.291666666664</v>
      </c>
      <c r="C682" s="215" t="str">
        <f>'Net Gen'!P682</f>
        <v>OFFLINE</v>
      </c>
      <c r="D682" s="215">
        <f>'Net Gen'!E682</f>
        <v>0</v>
      </c>
      <c r="E682" s="215">
        <f>'Net Gen'!I682</f>
        <v>0</v>
      </c>
      <c r="F682" s="215">
        <f>'Net Gen'!K682</f>
        <v>0</v>
      </c>
      <c r="G682" s="215">
        <f>'Net Gen'!N682</f>
        <v>0</v>
      </c>
      <c r="H682" s="215">
        <f>'Net Gen'!O682</f>
        <v>295</v>
      </c>
      <c r="J682" s="78">
        <f t="shared" si="42"/>
        <v>1</v>
      </c>
      <c r="K682" s="71">
        <f t="shared" si="40"/>
        <v>0</v>
      </c>
      <c r="L682" s="69">
        <f t="shared" si="41"/>
        <v>295</v>
      </c>
      <c r="M682" s="81">
        <f t="shared" si="43"/>
        <v>0</v>
      </c>
    </row>
    <row r="683" spans="1:13" x14ac:dyDescent="0.2">
      <c r="A683" s="133" t="str">
        <f>'Net Gen'!B683</f>
        <v>89040101-Big Sandy 1</v>
      </c>
      <c r="B683" s="214">
        <f>'Net Gen'!C683</f>
        <v>44345.333333333336</v>
      </c>
      <c r="C683" s="215" t="str">
        <f>'Net Gen'!P683</f>
        <v>OFFLINE</v>
      </c>
      <c r="D683" s="215">
        <f>'Net Gen'!E683</f>
        <v>0</v>
      </c>
      <c r="E683" s="215">
        <f>'Net Gen'!I683</f>
        <v>0</v>
      </c>
      <c r="F683" s="215">
        <f>'Net Gen'!K683</f>
        <v>0</v>
      </c>
      <c r="G683" s="215">
        <f>'Net Gen'!N683</f>
        <v>0</v>
      </c>
      <c r="H683" s="215">
        <f>'Net Gen'!O683</f>
        <v>295</v>
      </c>
      <c r="J683" s="78">
        <f t="shared" si="42"/>
        <v>1</v>
      </c>
      <c r="K683" s="71">
        <f t="shared" si="40"/>
        <v>0</v>
      </c>
      <c r="L683" s="69">
        <f t="shared" si="41"/>
        <v>295</v>
      </c>
      <c r="M683" s="81">
        <f t="shared" si="43"/>
        <v>0</v>
      </c>
    </row>
    <row r="684" spans="1:13" x14ac:dyDescent="0.2">
      <c r="A684" s="133" t="str">
        <f>'Net Gen'!B684</f>
        <v>89040101-Big Sandy 1</v>
      </c>
      <c r="B684" s="214">
        <f>'Net Gen'!C684</f>
        <v>44345.375</v>
      </c>
      <c r="C684" s="215" t="str">
        <f>'Net Gen'!P684</f>
        <v>OFFLINE</v>
      </c>
      <c r="D684" s="215">
        <f>'Net Gen'!E684</f>
        <v>0</v>
      </c>
      <c r="E684" s="215">
        <f>'Net Gen'!I684</f>
        <v>0</v>
      </c>
      <c r="F684" s="215">
        <f>'Net Gen'!K684</f>
        <v>0</v>
      </c>
      <c r="G684" s="215">
        <f>'Net Gen'!N684</f>
        <v>0</v>
      </c>
      <c r="H684" s="215">
        <f>'Net Gen'!O684</f>
        <v>295</v>
      </c>
      <c r="J684" s="78">
        <f t="shared" si="42"/>
        <v>1</v>
      </c>
      <c r="K684" s="71">
        <f t="shared" si="40"/>
        <v>0</v>
      </c>
      <c r="L684" s="69">
        <f t="shared" si="41"/>
        <v>295</v>
      </c>
      <c r="M684" s="81">
        <f t="shared" si="43"/>
        <v>0</v>
      </c>
    </row>
    <row r="685" spans="1:13" x14ac:dyDescent="0.2">
      <c r="A685" s="133" t="str">
        <f>'Net Gen'!B685</f>
        <v>89040101-Big Sandy 1</v>
      </c>
      <c r="B685" s="214">
        <f>'Net Gen'!C685</f>
        <v>44345.416666666664</v>
      </c>
      <c r="C685" s="215" t="str">
        <f>'Net Gen'!P685</f>
        <v>OFFLINE</v>
      </c>
      <c r="D685" s="215">
        <f>'Net Gen'!E685</f>
        <v>0</v>
      </c>
      <c r="E685" s="215">
        <f>'Net Gen'!I685</f>
        <v>0</v>
      </c>
      <c r="F685" s="215">
        <f>'Net Gen'!K685</f>
        <v>0</v>
      </c>
      <c r="G685" s="215">
        <f>'Net Gen'!N685</f>
        <v>0</v>
      </c>
      <c r="H685" s="215">
        <f>'Net Gen'!O685</f>
        <v>295</v>
      </c>
      <c r="J685" s="78">
        <f t="shared" si="42"/>
        <v>1</v>
      </c>
      <c r="K685" s="71">
        <f t="shared" si="40"/>
        <v>0</v>
      </c>
      <c r="L685" s="69">
        <f t="shared" si="41"/>
        <v>295</v>
      </c>
      <c r="M685" s="81">
        <f t="shared" si="43"/>
        <v>0</v>
      </c>
    </row>
    <row r="686" spans="1:13" x14ac:dyDescent="0.2">
      <c r="A686" s="133" t="str">
        <f>'Net Gen'!B686</f>
        <v>89040101-Big Sandy 1</v>
      </c>
      <c r="B686" s="214">
        <f>'Net Gen'!C686</f>
        <v>44345.458333333336</v>
      </c>
      <c r="C686" s="215" t="str">
        <f>'Net Gen'!P686</f>
        <v>OFFLINE</v>
      </c>
      <c r="D686" s="215">
        <f>'Net Gen'!E686</f>
        <v>0</v>
      </c>
      <c r="E686" s="215">
        <f>'Net Gen'!I686</f>
        <v>0</v>
      </c>
      <c r="F686" s="215">
        <f>'Net Gen'!K686</f>
        <v>0</v>
      </c>
      <c r="G686" s="215">
        <f>'Net Gen'!N686</f>
        <v>0</v>
      </c>
      <c r="H686" s="215">
        <f>'Net Gen'!O686</f>
        <v>295</v>
      </c>
      <c r="J686" s="78">
        <f t="shared" si="42"/>
        <v>1</v>
      </c>
      <c r="K686" s="71">
        <f t="shared" si="40"/>
        <v>0</v>
      </c>
      <c r="L686" s="69">
        <f t="shared" si="41"/>
        <v>295</v>
      </c>
      <c r="M686" s="81">
        <f t="shared" si="43"/>
        <v>0</v>
      </c>
    </row>
    <row r="687" spans="1:13" x14ac:dyDescent="0.2">
      <c r="A687" s="133" t="str">
        <f>'Net Gen'!B687</f>
        <v>89040101-Big Sandy 1</v>
      </c>
      <c r="B687" s="214">
        <f>'Net Gen'!C687</f>
        <v>44345.5</v>
      </c>
      <c r="C687" s="215" t="str">
        <f>'Net Gen'!P687</f>
        <v>OFFLINE</v>
      </c>
      <c r="D687" s="215">
        <f>'Net Gen'!E687</f>
        <v>0</v>
      </c>
      <c r="E687" s="215">
        <f>'Net Gen'!I687</f>
        <v>0</v>
      </c>
      <c r="F687" s="215">
        <f>'Net Gen'!K687</f>
        <v>0</v>
      </c>
      <c r="G687" s="215">
        <f>'Net Gen'!N687</f>
        <v>0</v>
      </c>
      <c r="H687" s="215">
        <f>'Net Gen'!O687</f>
        <v>295</v>
      </c>
      <c r="J687" s="78">
        <f t="shared" si="42"/>
        <v>1</v>
      </c>
      <c r="K687" s="71">
        <f t="shared" si="40"/>
        <v>0</v>
      </c>
      <c r="L687" s="69">
        <f t="shared" si="41"/>
        <v>295</v>
      </c>
      <c r="M687" s="81">
        <f t="shared" si="43"/>
        <v>0</v>
      </c>
    </row>
    <row r="688" spans="1:13" x14ac:dyDescent="0.2">
      <c r="A688" s="133" t="str">
        <f>'Net Gen'!B688</f>
        <v>89040101-Big Sandy 1</v>
      </c>
      <c r="B688" s="214">
        <f>'Net Gen'!C688</f>
        <v>44345.541666666664</v>
      </c>
      <c r="C688" s="215" t="str">
        <f>'Net Gen'!P688</f>
        <v>OFFLINE</v>
      </c>
      <c r="D688" s="215">
        <f>'Net Gen'!E688</f>
        <v>0</v>
      </c>
      <c r="E688" s="215">
        <f>'Net Gen'!I688</f>
        <v>0</v>
      </c>
      <c r="F688" s="215">
        <f>'Net Gen'!K688</f>
        <v>0</v>
      </c>
      <c r="G688" s="215">
        <f>'Net Gen'!N688</f>
        <v>0</v>
      </c>
      <c r="H688" s="215">
        <f>'Net Gen'!O688</f>
        <v>295</v>
      </c>
      <c r="J688" s="78">
        <f t="shared" si="42"/>
        <v>1</v>
      </c>
      <c r="K688" s="71">
        <f t="shared" si="40"/>
        <v>0</v>
      </c>
      <c r="L688" s="69">
        <f t="shared" si="41"/>
        <v>295</v>
      </c>
      <c r="M688" s="81">
        <f t="shared" si="43"/>
        <v>0</v>
      </c>
    </row>
    <row r="689" spans="1:13" x14ac:dyDescent="0.2">
      <c r="A689" s="133" t="str">
        <f>'Net Gen'!B689</f>
        <v>89040101-Big Sandy 1</v>
      </c>
      <c r="B689" s="214">
        <f>'Net Gen'!C689</f>
        <v>44345.583333333336</v>
      </c>
      <c r="C689" s="215" t="str">
        <f>'Net Gen'!P689</f>
        <v>OFFLINE</v>
      </c>
      <c r="D689" s="215">
        <f>'Net Gen'!E689</f>
        <v>0</v>
      </c>
      <c r="E689" s="215">
        <f>'Net Gen'!I689</f>
        <v>0</v>
      </c>
      <c r="F689" s="215">
        <f>'Net Gen'!K689</f>
        <v>0</v>
      </c>
      <c r="G689" s="215">
        <f>'Net Gen'!N689</f>
        <v>0</v>
      </c>
      <c r="H689" s="215">
        <f>'Net Gen'!O689</f>
        <v>295</v>
      </c>
      <c r="J689" s="78">
        <f t="shared" si="42"/>
        <v>1</v>
      </c>
      <c r="K689" s="71">
        <f t="shared" si="40"/>
        <v>0</v>
      </c>
      <c r="L689" s="69">
        <f t="shared" si="41"/>
        <v>295</v>
      </c>
      <c r="M689" s="81">
        <f t="shared" si="43"/>
        <v>0</v>
      </c>
    </row>
    <row r="690" spans="1:13" x14ac:dyDescent="0.2">
      <c r="A690" s="133" t="str">
        <f>'Net Gen'!B690</f>
        <v>89040101-Big Sandy 1</v>
      </c>
      <c r="B690" s="214">
        <f>'Net Gen'!C690</f>
        <v>44345.625</v>
      </c>
      <c r="C690" s="215" t="str">
        <f>'Net Gen'!P690</f>
        <v>OFFLINE</v>
      </c>
      <c r="D690" s="215">
        <f>'Net Gen'!E690</f>
        <v>0</v>
      </c>
      <c r="E690" s="215">
        <f>'Net Gen'!I690</f>
        <v>0</v>
      </c>
      <c r="F690" s="215">
        <f>'Net Gen'!K690</f>
        <v>0</v>
      </c>
      <c r="G690" s="215">
        <f>'Net Gen'!N690</f>
        <v>0</v>
      </c>
      <c r="H690" s="215">
        <f>'Net Gen'!O690</f>
        <v>295</v>
      </c>
      <c r="J690" s="78">
        <f t="shared" si="42"/>
        <v>1</v>
      </c>
      <c r="K690" s="71">
        <f t="shared" si="40"/>
        <v>0</v>
      </c>
      <c r="L690" s="69">
        <f t="shared" si="41"/>
        <v>295</v>
      </c>
      <c r="M690" s="81">
        <f t="shared" si="43"/>
        <v>0</v>
      </c>
    </row>
    <row r="691" spans="1:13" x14ac:dyDescent="0.2">
      <c r="A691" s="133" t="str">
        <f>'Net Gen'!B691</f>
        <v>89040101-Big Sandy 1</v>
      </c>
      <c r="B691" s="214">
        <f>'Net Gen'!C691</f>
        <v>44345.666666666664</v>
      </c>
      <c r="C691" s="215" t="str">
        <f>'Net Gen'!P691</f>
        <v>OFFLINE</v>
      </c>
      <c r="D691" s="215">
        <f>'Net Gen'!E691</f>
        <v>0</v>
      </c>
      <c r="E691" s="215">
        <f>'Net Gen'!I691</f>
        <v>0</v>
      </c>
      <c r="F691" s="215">
        <f>'Net Gen'!K691</f>
        <v>0</v>
      </c>
      <c r="G691" s="215">
        <f>'Net Gen'!N691</f>
        <v>0</v>
      </c>
      <c r="H691" s="215">
        <f>'Net Gen'!O691</f>
        <v>295</v>
      </c>
      <c r="J691" s="78">
        <f t="shared" si="42"/>
        <v>1</v>
      </c>
      <c r="K691" s="71">
        <f t="shared" si="40"/>
        <v>0</v>
      </c>
      <c r="L691" s="69">
        <f t="shared" si="41"/>
        <v>295</v>
      </c>
      <c r="M691" s="81">
        <f t="shared" si="43"/>
        <v>0</v>
      </c>
    </row>
    <row r="692" spans="1:13" x14ac:dyDescent="0.2">
      <c r="A692" s="133" t="str">
        <f>'Net Gen'!B692</f>
        <v>89040101-Big Sandy 1</v>
      </c>
      <c r="B692" s="214">
        <f>'Net Gen'!C692</f>
        <v>44345.708333333336</v>
      </c>
      <c r="C692" s="215" t="str">
        <f>'Net Gen'!P692</f>
        <v>OFFLINE</v>
      </c>
      <c r="D692" s="215">
        <f>'Net Gen'!E692</f>
        <v>0</v>
      </c>
      <c r="E692" s="215">
        <f>'Net Gen'!I692</f>
        <v>0</v>
      </c>
      <c r="F692" s="215">
        <f>'Net Gen'!K692</f>
        <v>0</v>
      </c>
      <c r="G692" s="215">
        <f>'Net Gen'!N692</f>
        <v>0</v>
      </c>
      <c r="H692" s="215">
        <f>'Net Gen'!O692</f>
        <v>295</v>
      </c>
      <c r="J692" s="78">
        <f t="shared" si="42"/>
        <v>1</v>
      </c>
      <c r="K692" s="71">
        <f t="shared" si="40"/>
        <v>0</v>
      </c>
      <c r="L692" s="69">
        <f t="shared" si="41"/>
        <v>295</v>
      </c>
      <c r="M692" s="81">
        <f t="shared" si="43"/>
        <v>0</v>
      </c>
    </row>
    <row r="693" spans="1:13" x14ac:dyDescent="0.2">
      <c r="A693" s="133" t="str">
        <f>'Net Gen'!B693</f>
        <v>89040101-Big Sandy 1</v>
      </c>
      <c r="B693" s="214">
        <f>'Net Gen'!C693</f>
        <v>44345.75</v>
      </c>
      <c r="C693" s="215" t="str">
        <f>'Net Gen'!P693</f>
        <v>OFFLINE</v>
      </c>
      <c r="D693" s="215">
        <f>'Net Gen'!E693</f>
        <v>0</v>
      </c>
      <c r="E693" s="215">
        <f>'Net Gen'!I693</f>
        <v>0</v>
      </c>
      <c r="F693" s="215">
        <f>'Net Gen'!K693</f>
        <v>0</v>
      </c>
      <c r="G693" s="215">
        <f>'Net Gen'!N693</f>
        <v>0</v>
      </c>
      <c r="H693" s="215">
        <f>'Net Gen'!O693</f>
        <v>295</v>
      </c>
      <c r="J693" s="78">
        <f t="shared" si="42"/>
        <v>1</v>
      </c>
      <c r="K693" s="71">
        <f t="shared" si="40"/>
        <v>0</v>
      </c>
      <c r="L693" s="69">
        <f t="shared" si="41"/>
        <v>295</v>
      </c>
      <c r="M693" s="81">
        <f t="shared" si="43"/>
        <v>0</v>
      </c>
    </row>
    <row r="694" spans="1:13" x14ac:dyDescent="0.2">
      <c r="A694" s="133" t="str">
        <f>'Net Gen'!B694</f>
        <v>89040101-Big Sandy 1</v>
      </c>
      <c r="B694" s="214">
        <f>'Net Gen'!C694</f>
        <v>44345.791666666664</v>
      </c>
      <c r="C694" s="215" t="str">
        <f>'Net Gen'!P694</f>
        <v>OFFLINE</v>
      </c>
      <c r="D694" s="215">
        <f>'Net Gen'!E694</f>
        <v>0</v>
      </c>
      <c r="E694" s="215">
        <f>'Net Gen'!I694</f>
        <v>0</v>
      </c>
      <c r="F694" s="215">
        <f>'Net Gen'!K694</f>
        <v>0</v>
      </c>
      <c r="G694" s="215">
        <f>'Net Gen'!N694</f>
        <v>0</v>
      </c>
      <c r="H694" s="215">
        <f>'Net Gen'!O694</f>
        <v>295</v>
      </c>
      <c r="J694" s="78">
        <f t="shared" si="42"/>
        <v>1</v>
      </c>
      <c r="K694" s="71">
        <f t="shared" si="40"/>
        <v>0</v>
      </c>
      <c r="L694" s="69">
        <f t="shared" si="41"/>
        <v>295</v>
      </c>
      <c r="M694" s="81">
        <f t="shared" si="43"/>
        <v>0</v>
      </c>
    </row>
    <row r="695" spans="1:13" x14ac:dyDescent="0.2">
      <c r="A695" s="133" t="str">
        <f>'Net Gen'!B695</f>
        <v>89040101-Big Sandy 1</v>
      </c>
      <c r="B695" s="214">
        <f>'Net Gen'!C695</f>
        <v>44345.833333333336</v>
      </c>
      <c r="C695" s="215" t="str">
        <f>'Net Gen'!P695</f>
        <v>OFFLINE</v>
      </c>
      <c r="D695" s="215">
        <f>'Net Gen'!E695</f>
        <v>0</v>
      </c>
      <c r="E695" s="215">
        <f>'Net Gen'!I695</f>
        <v>0</v>
      </c>
      <c r="F695" s="215">
        <f>'Net Gen'!K695</f>
        <v>0</v>
      </c>
      <c r="G695" s="215">
        <f>'Net Gen'!N695</f>
        <v>0</v>
      </c>
      <c r="H695" s="215">
        <f>'Net Gen'!O695</f>
        <v>295</v>
      </c>
      <c r="J695" s="78">
        <f t="shared" si="42"/>
        <v>1</v>
      </c>
      <c r="K695" s="71">
        <f t="shared" si="40"/>
        <v>0</v>
      </c>
      <c r="L695" s="69">
        <f t="shared" si="41"/>
        <v>295</v>
      </c>
      <c r="M695" s="81">
        <f t="shared" si="43"/>
        <v>0</v>
      </c>
    </row>
    <row r="696" spans="1:13" x14ac:dyDescent="0.2">
      <c r="A696" s="133" t="str">
        <f>'Net Gen'!B696</f>
        <v>89040101-Big Sandy 1</v>
      </c>
      <c r="B696" s="214">
        <f>'Net Gen'!C696</f>
        <v>44345.875</v>
      </c>
      <c r="C696" s="215" t="str">
        <f>'Net Gen'!P696</f>
        <v>OFFLINE</v>
      </c>
      <c r="D696" s="215">
        <f>'Net Gen'!E696</f>
        <v>0</v>
      </c>
      <c r="E696" s="215">
        <f>'Net Gen'!I696</f>
        <v>0</v>
      </c>
      <c r="F696" s="215">
        <f>'Net Gen'!K696</f>
        <v>0</v>
      </c>
      <c r="G696" s="215">
        <f>'Net Gen'!N696</f>
        <v>0</v>
      </c>
      <c r="H696" s="215">
        <f>'Net Gen'!O696</f>
        <v>295</v>
      </c>
      <c r="J696" s="78">
        <f t="shared" si="42"/>
        <v>1</v>
      </c>
      <c r="K696" s="71">
        <f t="shared" si="40"/>
        <v>0</v>
      </c>
      <c r="L696" s="69">
        <f t="shared" si="41"/>
        <v>295</v>
      </c>
      <c r="M696" s="81">
        <f t="shared" si="43"/>
        <v>0</v>
      </c>
    </row>
    <row r="697" spans="1:13" x14ac:dyDescent="0.2">
      <c r="A697" s="133" t="str">
        <f>'Net Gen'!B697</f>
        <v>89040101-Big Sandy 1</v>
      </c>
      <c r="B697" s="214">
        <f>'Net Gen'!C697</f>
        <v>44345.916666666664</v>
      </c>
      <c r="C697" s="215" t="str">
        <f>'Net Gen'!P697</f>
        <v>OFFLINE</v>
      </c>
      <c r="D697" s="215">
        <f>'Net Gen'!E697</f>
        <v>0</v>
      </c>
      <c r="E697" s="215">
        <f>'Net Gen'!I697</f>
        <v>0</v>
      </c>
      <c r="F697" s="215">
        <f>'Net Gen'!K697</f>
        <v>0</v>
      </c>
      <c r="G697" s="215">
        <f>'Net Gen'!N697</f>
        <v>0</v>
      </c>
      <c r="H697" s="215">
        <f>'Net Gen'!O697</f>
        <v>295</v>
      </c>
      <c r="J697" s="78">
        <f t="shared" si="42"/>
        <v>1</v>
      </c>
      <c r="K697" s="71">
        <f t="shared" si="40"/>
        <v>0</v>
      </c>
      <c r="L697" s="69">
        <f t="shared" si="41"/>
        <v>295</v>
      </c>
      <c r="M697" s="81">
        <f t="shared" si="43"/>
        <v>0</v>
      </c>
    </row>
    <row r="698" spans="1:13" x14ac:dyDescent="0.2">
      <c r="A698" s="133" t="str">
        <f>'Net Gen'!B698</f>
        <v>89040101-Big Sandy 1</v>
      </c>
      <c r="B698" s="214">
        <f>'Net Gen'!C698</f>
        <v>44345.958333333336</v>
      </c>
      <c r="C698" s="215" t="str">
        <f>'Net Gen'!P698</f>
        <v>OFFLINE</v>
      </c>
      <c r="D698" s="215">
        <f>'Net Gen'!E698</f>
        <v>0</v>
      </c>
      <c r="E698" s="215">
        <f>'Net Gen'!I698</f>
        <v>0</v>
      </c>
      <c r="F698" s="215">
        <f>'Net Gen'!K698</f>
        <v>0</v>
      </c>
      <c r="G698" s="215">
        <f>'Net Gen'!N698</f>
        <v>0</v>
      </c>
      <c r="H698" s="215">
        <f>'Net Gen'!O698</f>
        <v>295</v>
      </c>
      <c r="J698" s="78">
        <f t="shared" si="42"/>
        <v>1</v>
      </c>
      <c r="K698" s="71">
        <f t="shared" si="40"/>
        <v>0</v>
      </c>
      <c r="L698" s="69">
        <f t="shared" si="41"/>
        <v>295</v>
      </c>
      <c r="M698" s="81">
        <f t="shared" si="43"/>
        <v>0</v>
      </c>
    </row>
    <row r="699" spans="1:13" x14ac:dyDescent="0.2">
      <c r="A699" s="133" t="str">
        <f>'Net Gen'!B699</f>
        <v>89040101-Big Sandy 1</v>
      </c>
      <c r="B699" s="214">
        <f>'Net Gen'!C699</f>
        <v>44346</v>
      </c>
      <c r="C699" s="215" t="str">
        <f>'Net Gen'!P699</f>
        <v>OFFLINE</v>
      </c>
      <c r="D699" s="215">
        <f>'Net Gen'!E699</f>
        <v>0</v>
      </c>
      <c r="E699" s="215">
        <f>'Net Gen'!I699</f>
        <v>0</v>
      </c>
      <c r="F699" s="215">
        <f>'Net Gen'!K699</f>
        <v>0</v>
      </c>
      <c r="G699" s="215">
        <f>'Net Gen'!N699</f>
        <v>0</v>
      </c>
      <c r="H699" s="215">
        <f>'Net Gen'!O699</f>
        <v>295</v>
      </c>
      <c r="J699" s="78">
        <f t="shared" si="42"/>
        <v>1</v>
      </c>
      <c r="K699" s="71">
        <f t="shared" si="40"/>
        <v>0</v>
      </c>
      <c r="L699" s="69">
        <f t="shared" si="41"/>
        <v>295</v>
      </c>
      <c r="M699" s="81">
        <f t="shared" si="43"/>
        <v>0</v>
      </c>
    </row>
    <row r="700" spans="1:13" x14ac:dyDescent="0.2">
      <c r="A700" s="133" t="str">
        <f>'Net Gen'!B700</f>
        <v>89040101-Big Sandy 1</v>
      </c>
      <c r="B700" s="214">
        <f>'Net Gen'!C700</f>
        <v>44346.041666666664</v>
      </c>
      <c r="C700" s="215" t="str">
        <f>'Net Gen'!P700</f>
        <v>OFFLINE</v>
      </c>
      <c r="D700" s="215">
        <f>'Net Gen'!E700</f>
        <v>0</v>
      </c>
      <c r="E700" s="215">
        <f>'Net Gen'!I700</f>
        <v>0</v>
      </c>
      <c r="F700" s="215">
        <f>'Net Gen'!K700</f>
        <v>0</v>
      </c>
      <c r="G700" s="215">
        <f>'Net Gen'!N700</f>
        <v>0</v>
      </c>
      <c r="H700" s="215">
        <f>'Net Gen'!O700</f>
        <v>295</v>
      </c>
      <c r="J700" s="78">
        <f t="shared" si="42"/>
        <v>1</v>
      </c>
      <c r="K700" s="71">
        <f t="shared" si="40"/>
        <v>0</v>
      </c>
      <c r="L700" s="69">
        <f t="shared" si="41"/>
        <v>295</v>
      </c>
      <c r="M700" s="81">
        <f t="shared" si="43"/>
        <v>0</v>
      </c>
    </row>
    <row r="701" spans="1:13" x14ac:dyDescent="0.2">
      <c r="A701" s="133" t="str">
        <f>'Net Gen'!B701</f>
        <v>89040101-Big Sandy 1</v>
      </c>
      <c r="B701" s="214">
        <f>'Net Gen'!C701</f>
        <v>44346.083333333336</v>
      </c>
      <c r="C701" s="215" t="str">
        <f>'Net Gen'!P701</f>
        <v>OFFLINE</v>
      </c>
      <c r="D701" s="215">
        <f>'Net Gen'!E701</f>
        <v>0</v>
      </c>
      <c r="E701" s="215">
        <f>'Net Gen'!I701</f>
        <v>0</v>
      </c>
      <c r="F701" s="215">
        <f>'Net Gen'!K701</f>
        <v>0</v>
      </c>
      <c r="G701" s="215">
        <f>'Net Gen'!N701</f>
        <v>0</v>
      </c>
      <c r="H701" s="215">
        <f>'Net Gen'!O701</f>
        <v>295</v>
      </c>
      <c r="J701" s="78">
        <f t="shared" si="42"/>
        <v>1</v>
      </c>
      <c r="K701" s="71">
        <f t="shared" si="40"/>
        <v>0</v>
      </c>
      <c r="L701" s="69">
        <f t="shared" si="41"/>
        <v>295</v>
      </c>
      <c r="M701" s="81">
        <f t="shared" si="43"/>
        <v>0</v>
      </c>
    </row>
    <row r="702" spans="1:13" x14ac:dyDescent="0.2">
      <c r="A702" s="133" t="str">
        <f>'Net Gen'!B702</f>
        <v>89040101-Big Sandy 1</v>
      </c>
      <c r="B702" s="214">
        <f>'Net Gen'!C702</f>
        <v>44346.125</v>
      </c>
      <c r="C702" s="215" t="str">
        <f>'Net Gen'!P702</f>
        <v>OFFLINE</v>
      </c>
      <c r="D702" s="215">
        <f>'Net Gen'!E702</f>
        <v>0</v>
      </c>
      <c r="E702" s="215">
        <f>'Net Gen'!I702</f>
        <v>0</v>
      </c>
      <c r="F702" s="215">
        <f>'Net Gen'!K702</f>
        <v>0</v>
      </c>
      <c r="G702" s="215">
        <f>'Net Gen'!N702</f>
        <v>0</v>
      </c>
      <c r="H702" s="215">
        <f>'Net Gen'!O702</f>
        <v>295</v>
      </c>
      <c r="J702" s="78">
        <f t="shared" si="42"/>
        <v>1</v>
      </c>
      <c r="K702" s="71">
        <f t="shared" si="40"/>
        <v>0</v>
      </c>
      <c r="L702" s="69">
        <f t="shared" si="41"/>
        <v>295</v>
      </c>
      <c r="M702" s="81">
        <f t="shared" si="43"/>
        <v>0</v>
      </c>
    </row>
    <row r="703" spans="1:13" x14ac:dyDescent="0.2">
      <c r="A703" s="133" t="str">
        <f>'Net Gen'!B703</f>
        <v>89040101-Big Sandy 1</v>
      </c>
      <c r="B703" s="214">
        <f>'Net Gen'!C703</f>
        <v>44346.166666666664</v>
      </c>
      <c r="C703" s="215" t="str">
        <f>'Net Gen'!P703</f>
        <v>OFFLINE</v>
      </c>
      <c r="D703" s="215">
        <f>'Net Gen'!E703</f>
        <v>0</v>
      </c>
      <c r="E703" s="215">
        <f>'Net Gen'!I703</f>
        <v>0</v>
      </c>
      <c r="F703" s="215">
        <f>'Net Gen'!K703</f>
        <v>0</v>
      </c>
      <c r="G703" s="215">
        <f>'Net Gen'!N703</f>
        <v>0</v>
      </c>
      <c r="H703" s="215">
        <f>'Net Gen'!O703</f>
        <v>295</v>
      </c>
      <c r="J703" s="78">
        <f t="shared" si="42"/>
        <v>1</v>
      </c>
      <c r="K703" s="71">
        <f t="shared" si="40"/>
        <v>0</v>
      </c>
      <c r="L703" s="69">
        <f t="shared" si="41"/>
        <v>295</v>
      </c>
      <c r="M703" s="81">
        <f t="shared" si="43"/>
        <v>0</v>
      </c>
    </row>
    <row r="704" spans="1:13" x14ac:dyDescent="0.2">
      <c r="A704" s="133" t="str">
        <f>'Net Gen'!B704</f>
        <v>89040101-Big Sandy 1</v>
      </c>
      <c r="B704" s="214">
        <f>'Net Gen'!C704</f>
        <v>44346.208333333336</v>
      </c>
      <c r="C704" s="215" t="str">
        <f>'Net Gen'!P704</f>
        <v>OFFLINE</v>
      </c>
      <c r="D704" s="215">
        <f>'Net Gen'!E704</f>
        <v>0</v>
      </c>
      <c r="E704" s="215">
        <f>'Net Gen'!I704</f>
        <v>0</v>
      </c>
      <c r="F704" s="215">
        <f>'Net Gen'!K704</f>
        <v>0</v>
      </c>
      <c r="G704" s="215">
        <f>'Net Gen'!N704</f>
        <v>0</v>
      </c>
      <c r="H704" s="215">
        <f>'Net Gen'!O704</f>
        <v>295</v>
      </c>
      <c r="J704" s="78">
        <f t="shared" si="42"/>
        <v>1</v>
      </c>
      <c r="K704" s="71">
        <f t="shared" si="40"/>
        <v>0</v>
      </c>
      <c r="L704" s="69">
        <f t="shared" si="41"/>
        <v>295</v>
      </c>
      <c r="M704" s="81">
        <f t="shared" si="43"/>
        <v>0</v>
      </c>
    </row>
    <row r="705" spans="1:13" x14ac:dyDescent="0.2">
      <c r="A705" s="133" t="str">
        <f>'Net Gen'!B705</f>
        <v>89040101-Big Sandy 1</v>
      </c>
      <c r="B705" s="214">
        <f>'Net Gen'!C705</f>
        <v>44346.25</v>
      </c>
      <c r="C705" s="215" t="str">
        <f>'Net Gen'!P705</f>
        <v>OFFLINE</v>
      </c>
      <c r="D705" s="215">
        <f>'Net Gen'!E705</f>
        <v>0</v>
      </c>
      <c r="E705" s="215">
        <f>'Net Gen'!I705</f>
        <v>0</v>
      </c>
      <c r="F705" s="215">
        <f>'Net Gen'!K705</f>
        <v>0</v>
      </c>
      <c r="G705" s="215">
        <f>'Net Gen'!N705</f>
        <v>0</v>
      </c>
      <c r="H705" s="215">
        <f>'Net Gen'!O705</f>
        <v>295</v>
      </c>
      <c r="J705" s="78">
        <f t="shared" si="42"/>
        <v>1</v>
      </c>
      <c r="K705" s="71">
        <f>F705*J705</f>
        <v>0</v>
      </c>
      <c r="L705" s="69">
        <f t="shared" si="41"/>
        <v>295</v>
      </c>
      <c r="M705" s="81">
        <f t="shared" si="43"/>
        <v>0</v>
      </c>
    </row>
    <row r="706" spans="1:13" x14ac:dyDescent="0.2">
      <c r="A706" s="133" t="str">
        <f>'Net Gen'!B706</f>
        <v>89040101-Big Sandy 1</v>
      </c>
      <c r="B706" s="214">
        <f>'Net Gen'!C706</f>
        <v>44346.291666666664</v>
      </c>
      <c r="C706" s="215" t="str">
        <f>'Net Gen'!P706</f>
        <v>OFFLINE</v>
      </c>
      <c r="D706" s="215">
        <f>'Net Gen'!E706</f>
        <v>0</v>
      </c>
      <c r="E706" s="215">
        <f>'Net Gen'!I706</f>
        <v>0</v>
      </c>
      <c r="F706" s="215">
        <f>'Net Gen'!K706</f>
        <v>0</v>
      </c>
      <c r="G706" s="215">
        <f>'Net Gen'!N706</f>
        <v>0</v>
      </c>
      <c r="H706" s="215">
        <f>'Net Gen'!O706</f>
        <v>295</v>
      </c>
      <c r="J706" s="78">
        <f t="shared" si="42"/>
        <v>1</v>
      </c>
      <c r="K706" s="71">
        <f t="shared" si="40"/>
        <v>0</v>
      </c>
      <c r="L706" s="69">
        <f t="shared" si="41"/>
        <v>295</v>
      </c>
      <c r="M706" s="81">
        <f t="shared" si="43"/>
        <v>0</v>
      </c>
    </row>
    <row r="707" spans="1:13" x14ac:dyDescent="0.2">
      <c r="A707" s="133" t="str">
        <f>'Net Gen'!B707</f>
        <v>89040101-Big Sandy 1</v>
      </c>
      <c r="B707" s="214">
        <f>'Net Gen'!C707</f>
        <v>44346.333333333336</v>
      </c>
      <c r="C707" s="215" t="str">
        <f>'Net Gen'!P707</f>
        <v>OFFLINE</v>
      </c>
      <c r="D707" s="215">
        <f>'Net Gen'!E707</f>
        <v>0</v>
      </c>
      <c r="E707" s="215">
        <f>'Net Gen'!I707</f>
        <v>0</v>
      </c>
      <c r="F707" s="215">
        <f>'Net Gen'!K707</f>
        <v>0</v>
      </c>
      <c r="G707" s="215">
        <f>'Net Gen'!N707</f>
        <v>0</v>
      </c>
      <c r="H707" s="215">
        <f>'Net Gen'!O707</f>
        <v>295</v>
      </c>
      <c r="J707" s="78">
        <f t="shared" si="42"/>
        <v>1</v>
      </c>
      <c r="K707" s="71">
        <f t="shared" si="40"/>
        <v>0</v>
      </c>
      <c r="L707" s="69">
        <f t="shared" si="41"/>
        <v>295</v>
      </c>
      <c r="M707" s="81">
        <f t="shared" si="43"/>
        <v>0</v>
      </c>
    </row>
    <row r="708" spans="1:13" x14ac:dyDescent="0.2">
      <c r="A708" s="133" t="str">
        <f>'Net Gen'!B708</f>
        <v>89040101-Big Sandy 1</v>
      </c>
      <c r="B708" s="214">
        <f>'Net Gen'!C708</f>
        <v>44346.375</v>
      </c>
      <c r="C708" s="215" t="str">
        <f>'Net Gen'!P708</f>
        <v>OFFLINE</v>
      </c>
      <c r="D708" s="215">
        <f>'Net Gen'!E708</f>
        <v>0</v>
      </c>
      <c r="E708" s="215">
        <f>'Net Gen'!I708</f>
        <v>0</v>
      </c>
      <c r="F708" s="215">
        <f>'Net Gen'!K708</f>
        <v>0</v>
      </c>
      <c r="G708" s="215">
        <f>'Net Gen'!N708</f>
        <v>0</v>
      </c>
      <c r="H708" s="215">
        <f>'Net Gen'!O708</f>
        <v>295</v>
      </c>
      <c r="J708" s="78">
        <f t="shared" si="42"/>
        <v>1</v>
      </c>
      <c r="K708" s="71">
        <f t="shared" ref="K708:K771" si="44">F708*J708</f>
        <v>0</v>
      </c>
      <c r="L708" s="69">
        <f t="shared" ref="L708:L771" si="45">H708*J708</f>
        <v>295</v>
      </c>
      <c r="M708" s="81">
        <f t="shared" si="43"/>
        <v>0</v>
      </c>
    </row>
    <row r="709" spans="1:13" x14ac:dyDescent="0.2">
      <c r="A709" s="133" t="str">
        <f>'Net Gen'!B709</f>
        <v>89040101-Big Sandy 1</v>
      </c>
      <c r="B709" s="214">
        <f>'Net Gen'!C709</f>
        <v>44346.416666666664</v>
      </c>
      <c r="C709" s="215" t="str">
        <f>'Net Gen'!P709</f>
        <v>OFFLINE</v>
      </c>
      <c r="D709" s="215">
        <f>'Net Gen'!E709</f>
        <v>0</v>
      </c>
      <c r="E709" s="215">
        <f>'Net Gen'!I709</f>
        <v>0</v>
      </c>
      <c r="F709" s="215">
        <f>'Net Gen'!K709</f>
        <v>0</v>
      </c>
      <c r="G709" s="215">
        <f>'Net Gen'!N709</f>
        <v>0</v>
      </c>
      <c r="H709" s="215">
        <f>'Net Gen'!O709</f>
        <v>295</v>
      </c>
      <c r="J709" s="78">
        <f t="shared" ref="J709:J772" si="46">VLOOKUP(A709,$P$4:$Q$8,2,FALSE)</f>
        <v>1</v>
      </c>
      <c r="K709" s="71">
        <f t="shared" si="44"/>
        <v>0</v>
      </c>
      <c r="L709" s="69">
        <f t="shared" si="45"/>
        <v>295</v>
      </c>
      <c r="M709" s="81">
        <f t="shared" ref="M709:M772" si="47">E709*J709</f>
        <v>0</v>
      </c>
    </row>
    <row r="710" spans="1:13" x14ac:dyDescent="0.2">
      <c r="A710" s="133" t="str">
        <f>'Net Gen'!B710</f>
        <v>89040101-Big Sandy 1</v>
      </c>
      <c r="B710" s="214">
        <f>'Net Gen'!C710</f>
        <v>44346.458333333336</v>
      </c>
      <c r="C710" s="215" t="str">
        <f>'Net Gen'!P710</f>
        <v>OFFLINE</v>
      </c>
      <c r="D710" s="215">
        <f>'Net Gen'!E710</f>
        <v>0</v>
      </c>
      <c r="E710" s="215">
        <f>'Net Gen'!I710</f>
        <v>0</v>
      </c>
      <c r="F710" s="215">
        <f>'Net Gen'!K710</f>
        <v>0</v>
      </c>
      <c r="G710" s="215">
        <f>'Net Gen'!N710</f>
        <v>0</v>
      </c>
      <c r="H710" s="215">
        <f>'Net Gen'!O710</f>
        <v>295</v>
      </c>
      <c r="J710" s="78">
        <f t="shared" si="46"/>
        <v>1</v>
      </c>
      <c r="K710" s="71">
        <f t="shared" si="44"/>
        <v>0</v>
      </c>
      <c r="L710" s="69">
        <f t="shared" si="45"/>
        <v>295</v>
      </c>
      <c r="M710" s="81">
        <f t="shared" si="47"/>
        <v>0</v>
      </c>
    </row>
    <row r="711" spans="1:13" x14ac:dyDescent="0.2">
      <c r="A711" s="133" t="str">
        <f>'Net Gen'!B711</f>
        <v>89040101-Big Sandy 1</v>
      </c>
      <c r="B711" s="214">
        <f>'Net Gen'!C711</f>
        <v>44346.5</v>
      </c>
      <c r="C711" s="215" t="str">
        <f>'Net Gen'!P711</f>
        <v>OFFLINE</v>
      </c>
      <c r="D711" s="215">
        <f>'Net Gen'!E711</f>
        <v>0</v>
      </c>
      <c r="E711" s="215">
        <f>'Net Gen'!I711</f>
        <v>0</v>
      </c>
      <c r="F711" s="215">
        <f>'Net Gen'!K711</f>
        <v>0</v>
      </c>
      <c r="G711" s="215">
        <f>'Net Gen'!N711</f>
        <v>0</v>
      </c>
      <c r="H711" s="215">
        <f>'Net Gen'!O711</f>
        <v>295</v>
      </c>
      <c r="J711" s="78">
        <f t="shared" si="46"/>
        <v>1</v>
      </c>
      <c r="K711" s="71">
        <f t="shared" si="44"/>
        <v>0</v>
      </c>
      <c r="L711" s="69">
        <f t="shared" si="45"/>
        <v>295</v>
      </c>
      <c r="M711" s="81">
        <f t="shared" si="47"/>
        <v>0</v>
      </c>
    </row>
    <row r="712" spans="1:13" x14ac:dyDescent="0.2">
      <c r="A712" s="133" t="str">
        <f>'Net Gen'!B712</f>
        <v>89040101-Big Sandy 1</v>
      </c>
      <c r="B712" s="214">
        <f>'Net Gen'!C712</f>
        <v>44346.541666666664</v>
      </c>
      <c r="C712" s="215" t="str">
        <f>'Net Gen'!P712</f>
        <v>OFFLINE</v>
      </c>
      <c r="D712" s="215">
        <f>'Net Gen'!E712</f>
        <v>0</v>
      </c>
      <c r="E712" s="215">
        <f>'Net Gen'!I712</f>
        <v>0</v>
      </c>
      <c r="F712" s="215">
        <f>'Net Gen'!K712</f>
        <v>0</v>
      </c>
      <c r="G712" s="215">
        <f>'Net Gen'!N712</f>
        <v>0</v>
      </c>
      <c r="H712" s="215">
        <f>'Net Gen'!O712</f>
        <v>295</v>
      </c>
      <c r="J712" s="78">
        <f t="shared" si="46"/>
        <v>1</v>
      </c>
      <c r="K712" s="71">
        <f t="shared" si="44"/>
        <v>0</v>
      </c>
      <c r="L712" s="69">
        <f t="shared" si="45"/>
        <v>295</v>
      </c>
      <c r="M712" s="81">
        <f t="shared" si="47"/>
        <v>0</v>
      </c>
    </row>
    <row r="713" spans="1:13" x14ac:dyDescent="0.2">
      <c r="A713" s="133" t="str">
        <f>'Net Gen'!B713</f>
        <v>89040101-Big Sandy 1</v>
      </c>
      <c r="B713" s="214">
        <f>'Net Gen'!C713</f>
        <v>44346.583333333336</v>
      </c>
      <c r="C713" s="215" t="str">
        <f>'Net Gen'!P713</f>
        <v>OFFLINE</v>
      </c>
      <c r="D713" s="215">
        <f>'Net Gen'!E713</f>
        <v>0</v>
      </c>
      <c r="E713" s="215">
        <f>'Net Gen'!I713</f>
        <v>0</v>
      </c>
      <c r="F713" s="215">
        <f>'Net Gen'!K713</f>
        <v>0</v>
      </c>
      <c r="G713" s="215">
        <f>'Net Gen'!N713</f>
        <v>0</v>
      </c>
      <c r="H713" s="215">
        <f>'Net Gen'!O713</f>
        <v>295</v>
      </c>
      <c r="J713" s="78">
        <f t="shared" si="46"/>
        <v>1</v>
      </c>
      <c r="K713" s="71">
        <f t="shared" si="44"/>
        <v>0</v>
      </c>
      <c r="L713" s="69">
        <f t="shared" si="45"/>
        <v>295</v>
      </c>
      <c r="M713" s="81">
        <f t="shared" si="47"/>
        <v>0</v>
      </c>
    </row>
    <row r="714" spans="1:13" x14ac:dyDescent="0.2">
      <c r="A714" s="133" t="str">
        <f>'Net Gen'!B714</f>
        <v>89040101-Big Sandy 1</v>
      </c>
      <c r="B714" s="214">
        <f>'Net Gen'!C714</f>
        <v>44346.625</v>
      </c>
      <c r="C714" s="215" t="str">
        <f>'Net Gen'!P714</f>
        <v>OFFLINE</v>
      </c>
      <c r="D714" s="215">
        <f>'Net Gen'!E714</f>
        <v>0</v>
      </c>
      <c r="E714" s="215">
        <f>'Net Gen'!I714</f>
        <v>0</v>
      </c>
      <c r="F714" s="215">
        <f>'Net Gen'!K714</f>
        <v>0</v>
      </c>
      <c r="G714" s="215">
        <f>'Net Gen'!N714</f>
        <v>0</v>
      </c>
      <c r="H714" s="215">
        <f>'Net Gen'!O714</f>
        <v>295</v>
      </c>
      <c r="J714" s="78">
        <f t="shared" si="46"/>
        <v>1</v>
      </c>
      <c r="K714" s="71">
        <f t="shared" si="44"/>
        <v>0</v>
      </c>
      <c r="L714" s="69">
        <f t="shared" si="45"/>
        <v>295</v>
      </c>
      <c r="M714" s="81">
        <f t="shared" si="47"/>
        <v>0</v>
      </c>
    </row>
    <row r="715" spans="1:13" x14ac:dyDescent="0.2">
      <c r="A715" s="133" t="str">
        <f>'Net Gen'!B715</f>
        <v>89040101-Big Sandy 1</v>
      </c>
      <c r="B715" s="214">
        <f>'Net Gen'!C715</f>
        <v>44346.666666666664</v>
      </c>
      <c r="C715" s="215" t="str">
        <f>'Net Gen'!P715</f>
        <v>OFFLINE</v>
      </c>
      <c r="D715" s="215">
        <f>'Net Gen'!E715</f>
        <v>0</v>
      </c>
      <c r="E715" s="215">
        <f>'Net Gen'!I715</f>
        <v>0</v>
      </c>
      <c r="F715" s="215">
        <f>'Net Gen'!K715</f>
        <v>0</v>
      </c>
      <c r="G715" s="215">
        <f>'Net Gen'!N715</f>
        <v>0</v>
      </c>
      <c r="H715" s="215">
        <f>'Net Gen'!O715</f>
        <v>295</v>
      </c>
      <c r="J715" s="78">
        <f t="shared" si="46"/>
        <v>1</v>
      </c>
      <c r="K715" s="71">
        <f t="shared" si="44"/>
        <v>0</v>
      </c>
      <c r="L715" s="69">
        <f t="shared" si="45"/>
        <v>295</v>
      </c>
      <c r="M715" s="81">
        <f t="shared" si="47"/>
        <v>0</v>
      </c>
    </row>
    <row r="716" spans="1:13" x14ac:dyDescent="0.2">
      <c r="A716" s="133" t="str">
        <f>'Net Gen'!B716</f>
        <v>89040101-Big Sandy 1</v>
      </c>
      <c r="B716" s="214">
        <f>'Net Gen'!C716</f>
        <v>44346.708333333336</v>
      </c>
      <c r="C716" s="215" t="str">
        <f>'Net Gen'!P716</f>
        <v>OFFLINE</v>
      </c>
      <c r="D716" s="215">
        <f>'Net Gen'!E716</f>
        <v>0</v>
      </c>
      <c r="E716" s="215">
        <f>'Net Gen'!I716</f>
        <v>0</v>
      </c>
      <c r="F716" s="215">
        <f>'Net Gen'!K716</f>
        <v>0</v>
      </c>
      <c r="G716" s="215">
        <f>'Net Gen'!N716</f>
        <v>0</v>
      </c>
      <c r="H716" s="215">
        <f>'Net Gen'!O716</f>
        <v>295</v>
      </c>
      <c r="J716" s="78">
        <f t="shared" si="46"/>
        <v>1</v>
      </c>
      <c r="K716" s="71">
        <f t="shared" si="44"/>
        <v>0</v>
      </c>
      <c r="L716" s="69">
        <f t="shared" si="45"/>
        <v>295</v>
      </c>
      <c r="M716" s="81">
        <f t="shared" si="47"/>
        <v>0</v>
      </c>
    </row>
    <row r="717" spans="1:13" x14ac:dyDescent="0.2">
      <c r="A717" s="133" t="str">
        <f>'Net Gen'!B717</f>
        <v>89040101-Big Sandy 1</v>
      </c>
      <c r="B717" s="214">
        <f>'Net Gen'!C717</f>
        <v>44346.75</v>
      </c>
      <c r="C717" s="215" t="str">
        <f>'Net Gen'!P717</f>
        <v>OFFLINE</v>
      </c>
      <c r="D717" s="215">
        <f>'Net Gen'!E717</f>
        <v>0</v>
      </c>
      <c r="E717" s="215">
        <f>'Net Gen'!I717</f>
        <v>0</v>
      </c>
      <c r="F717" s="215">
        <f>'Net Gen'!K717</f>
        <v>0</v>
      </c>
      <c r="G717" s="215">
        <f>'Net Gen'!N717</f>
        <v>0</v>
      </c>
      <c r="H717" s="215">
        <f>'Net Gen'!O717</f>
        <v>295</v>
      </c>
      <c r="J717" s="78">
        <f t="shared" si="46"/>
        <v>1</v>
      </c>
      <c r="K717" s="71">
        <f t="shared" si="44"/>
        <v>0</v>
      </c>
      <c r="L717" s="69">
        <f t="shared" si="45"/>
        <v>295</v>
      </c>
      <c r="M717" s="81">
        <f t="shared" si="47"/>
        <v>0</v>
      </c>
    </row>
    <row r="718" spans="1:13" x14ac:dyDescent="0.2">
      <c r="A718" s="133" t="str">
        <f>'Net Gen'!B718</f>
        <v>89040101-Big Sandy 1</v>
      </c>
      <c r="B718" s="214">
        <f>'Net Gen'!C718</f>
        <v>44346.791666666664</v>
      </c>
      <c r="C718" s="215" t="str">
        <f>'Net Gen'!P718</f>
        <v>OFFLINE</v>
      </c>
      <c r="D718" s="215">
        <f>'Net Gen'!E718</f>
        <v>0</v>
      </c>
      <c r="E718" s="215">
        <f>'Net Gen'!I718</f>
        <v>0</v>
      </c>
      <c r="F718" s="215">
        <f>'Net Gen'!K718</f>
        <v>0</v>
      </c>
      <c r="G718" s="215">
        <f>'Net Gen'!N718</f>
        <v>0</v>
      </c>
      <c r="H718" s="215">
        <f>'Net Gen'!O718</f>
        <v>295</v>
      </c>
      <c r="J718" s="78">
        <f t="shared" si="46"/>
        <v>1</v>
      </c>
      <c r="K718" s="71">
        <f t="shared" si="44"/>
        <v>0</v>
      </c>
      <c r="L718" s="69">
        <f t="shared" si="45"/>
        <v>295</v>
      </c>
      <c r="M718" s="81">
        <f t="shared" si="47"/>
        <v>0</v>
      </c>
    </row>
    <row r="719" spans="1:13" x14ac:dyDescent="0.2">
      <c r="A719" s="133" t="str">
        <f>'Net Gen'!B719</f>
        <v>89040101-Big Sandy 1</v>
      </c>
      <c r="B719" s="214">
        <f>'Net Gen'!C719</f>
        <v>44346.833333333336</v>
      </c>
      <c r="C719" s="215" t="str">
        <f>'Net Gen'!P719</f>
        <v>OFFLINE</v>
      </c>
      <c r="D719" s="215">
        <f>'Net Gen'!E719</f>
        <v>0</v>
      </c>
      <c r="E719" s="215">
        <f>'Net Gen'!I719</f>
        <v>0</v>
      </c>
      <c r="F719" s="215">
        <f>'Net Gen'!K719</f>
        <v>0</v>
      </c>
      <c r="G719" s="215">
        <f>'Net Gen'!N719</f>
        <v>0</v>
      </c>
      <c r="H719" s="215">
        <f>'Net Gen'!O719</f>
        <v>295</v>
      </c>
      <c r="J719" s="78">
        <f t="shared" si="46"/>
        <v>1</v>
      </c>
      <c r="K719" s="71">
        <f t="shared" si="44"/>
        <v>0</v>
      </c>
      <c r="L719" s="69">
        <f t="shared" si="45"/>
        <v>295</v>
      </c>
      <c r="M719" s="81">
        <f t="shared" si="47"/>
        <v>0</v>
      </c>
    </row>
    <row r="720" spans="1:13" x14ac:dyDescent="0.2">
      <c r="A720" s="133" t="str">
        <f>'Net Gen'!B720</f>
        <v>89040101-Big Sandy 1</v>
      </c>
      <c r="B720" s="214">
        <f>'Net Gen'!C720</f>
        <v>44346.875</v>
      </c>
      <c r="C720" s="215" t="str">
        <f>'Net Gen'!P720</f>
        <v>OFFLINE</v>
      </c>
      <c r="D720" s="215">
        <f>'Net Gen'!E720</f>
        <v>0</v>
      </c>
      <c r="E720" s="215">
        <f>'Net Gen'!I720</f>
        <v>0</v>
      </c>
      <c r="F720" s="215">
        <f>'Net Gen'!K720</f>
        <v>0</v>
      </c>
      <c r="G720" s="215">
        <f>'Net Gen'!N720</f>
        <v>0</v>
      </c>
      <c r="H720" s="215">
        <f>'Net Gen'!O720</f>
        <v>295</v>
      </c>
      <c r="J720" s="78">
        <f t="shared" si="46"/>
        <v>1</v>
      </c>
      <c r="K720" s="71">
        <f t="shared" si="44"/>
        <v>0</v>
      </c>
      <c r="L720" s="69">
        <f t="shared" si="45"/>
        <v>295</v>
      </c>
      <c r="M720" s="81">
        <f t="shared" si="47"/>
        <v>0</v>
      </c>
    </row>
    <row r="721" spans="1:13" x14ac:dyDescent="0.2">
      <c r="A721" s="133" t="str">
        <f>'Net Gen'!B721</f>
        <v>89040101-Big Sandy 1</v>
      </c>
      <c r="B721" s="214">
        <f>'Net Gen'!C721</f>
        <v>44346.916666666664</v>
      </c>
      <c r="C721" s="215" t="str">
        <f>'Net Gen'!P721</f>
        <v>OFFLINE</v>
      </c>
      <c r="D721" s="215">
        <f>'Net Gen'!E721</f>
        <v>0</v>
      </c>
      <c r="E721" s="215">
        <f>'Net Gen'!I721</f>
        <v>0</v>
      </c>
      <c r="F721" s="215">
        <f>'Net Gen'!K721</f>
        <v>0</v>
      </c>
      <c r="G721" s="215">
        <f>'Net Gen'!N721</f>
        <v>0</v>
      </c>
      <c r="H721" s="215">
        <f>'Net Gen'!O721</f>
        <v>295</v>
      </c>
      <c r="J721" s="78">
        <f t="shared" si="46"/>
        <v>1</v>
      </c>
      <c r="K721" s="71">
        <f t="shared" si="44"/>
        <v>0</v>
      </c>
      <c r="L721" s="69">
        <f t="shared" si="45"/>
        <v>295</v>
      </c>
      <c r="M721" s="81">
        <f t="shared" si="47"/>
        <v>0</v>
      </c>
    </row>
    <row r="722" spans="1:13" x14ac:dyDescent="0.2">
      <c r="A722" s="133" t="str">
        <f>'Net Gen'!B722</f>
        <v>89040101-Big Sandy 1</v>
      </c>
      <c r="B722" s="214">
        <f>'Net Gen'!C722</f>
        <v>44346.958333333336</v>
      </c>
      <c r="C722" s="215" t="str">
        <f>'Net Gen'!P722</f>
        <v>OFFLINE</v>
      </c>
      <c r="D722" s="215">
        <f>'Net Gen'!E722</f>
        <v>0</v>
      </c>
      <c r="E722" s="215">
        <f>'Net Gen'!I722</f>
        <v>0</v>
      </c>
      <c r="F722" s="215">
        <f>'Net Gen'!K722</f>
        <v>0</v>
      </c>
      <c r="G722" s="215">
        <f>'Net Gen'!N722</f>
        <v>0</v>
      </c>
      <c r="H722" s="215">
        <f>'Net Gen'!O722</f>
        <v>295</v>
      </c>
      <c r="J722" s="78">
        <f t="shared" si="46"/>
        <v>1</v>
      </c>
      <c r="K722" s="71">
        <f t="shared" si="44"/>
        <v>0</v>
      </c>
      <c r="L722" s="69">
        <f t="shared" si="45"/>
        <v>295</v>
      </c>
      <c r="M722" s="81">
        <f t="shared" si="47"/>
        <v>0</v>
      </c>
    </row>
    <row r="723" spans="1:13" x14ac:dyDescent="0.2">
      <c r="A723" s="133" t="str">
        <f>'Net Gen'!B723</f>
        <v>89040101-Big Sandy 1</v>
      </c>
      <c r="B723" s="214">
        <f>'Net Gen'!C723</f>
        <v>44347</v>
      </c>
      <c r="C723" s="215" t="str">
        <f>'Net Gen'!P723</f>
        <v>OFFLINE</v>
      </c>
      <c r="D723" s="215">
        <f>'Net Gen'!E723</f>
        <v>0</v>
      </c>
      <c r="E723" s="215">
        <f>'Net Gen'!I723</f>
        <v>0</v>
      </c>
      <c r="F723" s="215">
        <f>'Net Gen'!K723</f>
        <v>0</v>
      </c>
      <c r="G723" s="215">
        <f>'Net Gen'!N723</f>
        <v>0</v>
      </c>
      <c r="H723" s="215">
        <f>'Net Gen'!O723</f>
        <v>295</v>
      </c>
      <c r="J723" s="78">
        <f t="shared" si="46"/>
        <v>1</v>
      </c>
      <c r="K723" s="71">
        <f t="shared" si="44"/>
        <v>0</v>
      </c>
      <c r="L723" s="69">
        <f t="shared" si="45"/>
        <v>295</v>
      </c>
      <c r="M723" s="81">
        <f t="shared" si="47"/>
        <v>0</v>
      </c>
    </row>
    <row r="724" spans="1:13" x14ac:dyDescent="0.2">
      <c r="A724" s="133" t="str">
        <f>'Net Gen'!B724</f>
        <v>89040101-Big Sandy 1</v>
      </c>
      <c r="B724" s="214">
        <f>'Net Gen'!C724</f>
        <v>44347.041666666664</v>
      </c>
      <c r="C724" s="215" t="str">
        <f>'Net Gen'!P724</f>
        <v>OFFLINE</v>
      </c>
      <c r="D724" s="215">
        <f>'Net Gen'!E724</f>
        <v>0</v>
      </c>
      <c r="E724" s="215">
        <f>'Net Gen'!I724</f>
        <v>0</v>
      </c>
      <c r="F724" s="215">
        <f>'Net Gen'!K724</f>
        <v>0</v>
      </c>
      <c r="G724" s="215">
        <f>'Net Gen'!N724</f>
        <v>0</v>
      </c>
      <c r="H724" s="215">
        <f>'Net Gen'!O724</f>
        <v>295</v>
      </c>
      <c r="J724" s="78">
        <f t="shared" si="46"/>
        <v>1</v>
      </c>
      <c r="K724" s="71">
        <f t="shared" si="44"/>
        <v>0</v>
      </c>
      <c r="L724" s="69">
        <f t="shared" si="45"/>
        <v>295</v>
      </c>
      <c r="M724" s="81">
        <f t="shared" si="47"/>
        <v>0</v>
      </c>
    </row>
    <row r="725" spans="1:13" x14ac:dyDescent="0.2">
      <c r="A725" s="133" t="str">
        <f>'Net Gen'!B725</f>
        <v>89040101-Big Sandy 1</v>
      </c>
      <c r="B725" s="214">
        <f>'Net Gen'!C725</f>
        <v>44347.083333333336</v>
      </c>
      <c r="C725" s="215" t="str">
        <f>'Net Gen'!P725</f>
        <v>OFFLINE</v>
      </c>
      <c r="D725" s="215">
        <f>'Net Gen'!E725</f>
        <v>0</v>
      </c>
      <c r="E725" s="215">
        <f>'Net Gen'!I725</f>
        <v>0</v>
      </c>
      <c r="F725" s="215">
        <f>'Net Gen'!K725</f>
        <v>0</v>
      </c>
      <c r="G725" s="215">
        <f>'Net Gen'!N725</f>
        <v>0</v>
      </c>
      <c r="H725" s="215">
        <f>'Net Gen'!O725</f>
        <v>295</v>
      </c>
      <c r="J725" s="78">
        <f t="shared" si="46"/>
        <v>1</v>
      </c>
      <c r="K725" s="71">
        <f t="shared" si="44"/>
        <v>0</v>
      </c>
      <c r="L725" s="69">
        <f t="shared" si="45"/>
        <v>295</v>
      </c>
      <c r="M725" s="81">
        <f t="shared" si="47"/>
        <v>0</v>
      </c>
    </row>
    <row r="726" spans="1:13" x14ac:dyDescent="0.2">
      <c r="A726" s="133" t="str">
        <f>'Net Gen'!B726</f>
        <v>89040101-Big Sandy 1</v>
      </c>
      <c r="B726" s="214">
        <f>'Net Gen'!C726</f>
        <v>44347.125</v>
      </c>
      <c r="C726" s="215" t="str">
        <f>'Net Gen'!P726</f>
        <v>OFFLINE</v>
      </c>
      <c r="D726" s="215">
        <f>'Net Gen'!E726</f>
        <v>0</v>
      </c>
      <c r="E726" s="215">
        <f>'Net Gen'!I726</f>
        <v>0</v>
      </c>
      <c r="F726" s="215">
        <f>'Net Gen'!K726</f>
        <v>0</v>
      </c>
      <c r="G726" s="215">
        <f>'Net Gen'!N726</f>
        <v>0</v>
      </c>
      <c r="H726" s="215">
        <f>'Net Gen'!O726</f>
        <v>295</v>
      </c>
      <c r="J726" s="78">
        <f t="shared" si="46"/>
        <v>1</v>
      </c>
      <c r="K726" s="71">
        <f t="shared" si="44"/>
        <v>0</v>
      </c>
      <c r="L726" s="69">
        <f t="shared" si="45"/>
        <v>295</v>
      </c>
      <c r="M726" s="81">
        <f t="shared" si="47"/>
        <v>0</v>
      </c>
    </row>
    <row r="727" spans="1:13" x14ac:dyDescent="0.2">
      <c r="A727" s="133" t="str">
        <f>'Net Gen'!B727</f>
        <v>89040101-Big Sandy 1</v>
      </c>
      <c r="B727" s="214">
        <f>'Net Gen'!C727</f>
        <v>44347.166666666664</v>
      </c>
      <c r="C727" s="215" t="str">
        <f>'Net Gen'!P727</f>
        <v>OFFLINE</v>
      </c>
      <c r="D727" s="215">
        <f>'Net Gen'!E727</f>
        <v>0</v>
      </c>
      <c r="E727" s="215">
        <f>'Net Gen'!I727</f>
        <v>0</v>
      </c>
      <c r="F727" s="215">
        <f>'Net Gen'!K727</f>
        <v>0</v>
      </c>
      <c r="G727" s="215">
        <f>'Net Gen'!N727</f>
        <v>0</v>
      </c>
      <c r="H727" s="215">
        <f>'Net Gen'!O727</f>
        <v>295</v>
      </c>
      <c r="J727" s="78">
        <f t="shared" si="46"/>
        <v>1</v>
      </c>
      <c r="K727" s="71">
        <f t="shared" si="44"/>
        <v>0</v>
      </c>
      <c r="L727" s="69">
        <f t="shared" si="45"/>
        <v>295</v>
      </c>
      <c r="M727" s="81">
        <f t="shared" si="47"/>
        <v>0</v>
      </c>
    </row>
    <row r="728" spans="1:13" x14ac:dyDescent="0.2">
      <c r="A728" s="133" t="str">
        <f>'Net Gen'!B728</f>
        <v>89040101-Big Sandy 1</v>
      </c>
      <c r="B728" s="214">
        <f>'Net Gen'!C728</f>
        <v>44347.208333333336</v>
      </c>
      <c r="C728" s="215" t="str">
        <f>'Net Gen'!P728</f>
        <v>OFFLINE</v>
      </c>
      <c r="D728" s="215">
        <f>'Net Gen'!E728</f>
        <v>0</v>
      </c>
      <c r="E728" s="215">
        <f>'Net Gen'!I728</f>
        <v>0</v>
      </c>
      <c r="F728" s="215">
        <f>'Net Gen'!K728</f>
        <v>0</v>
      </c>
      <c r="G728" s="215">
        <f>'Net Gen'!N728</f>
        <v>0</v>
      </c>
      <c r="H728" s="215">
        <f>'Net Gen'!O728</f>
        <v>295</v>
      </c>
      <c r="J728" s="78">
        <f t="shared" si="46"/>
        <v>1</v>
      </c>
      <c r="K728" s="71">
        <f t="shared" si="44"/>
        <v>0</v>
      </c>
      <c r="L728" s="69">
        <f t="shared" si="45"/>
        <v>295</v>
      </c>
      <c r="M728" s="81">
        <f t="shared" si="47"/>
        <v>0</v>
      </c>
    </row>
    <row r="729" spans="1:13" x14ac:dyDescent="0.2">
      <c r="A729" s="133" t="str">
        <f>'Net Gen'!B729</f>
        <v>89040101-Big Sandy 1</v>
      </c>
      <c r="B729" s="214">
        <f>'Net Gen'!C729</f>
        <v>44347.25</v>
      </c>
      <c r="C729" s="215" t="str">
        <f>'Net Gen'!P729</f>
        <v>OFFLINE</v>
      </c>
      <c r="D729" s="215">
        <f>'Net Gen'!E729</f>
        <v>0</v>
      </c>
      <c r="E729" s="215">
        <f>'Net Gen'!I729</f>
        <v>0</v>
      </c>
      <c r="F729" s="215">
        <f>'Net Gen'!K729</f>
        <v>0</v>
      </c>
      <c r="G729" s="215">
        <f>'Net Gen'!N729</f>
        <v>0</v>
      </c>
      <c r="H729" s="215">
        <f>'Net Gen'!O729</f>
        <v>295</v>
      </c>
      <c r="J729" s="78">
        <f t="shared" si="46"/>
        <v>1</v>
      </c>
      <c r="K729" s="71">
        <f t="shared" si="44"/>
        <v>0</v>
      </c>
      <c r="L729" s="69">
        <f t="shared" si="45"/>
        <v>295</v>
      </c>
      <c r="M729" s="81">
        <f t="shared" si="47"/>
        <v>0</v>
      </c>
    </row>
    <row r="730" spans="1:13" x14ac:dyDescent="0.2">
      <c r="A730" s="133" t="str">
        <f>'Net Gen'!B730</f>
        <v>89040101-Big Sandy 1</v>
      </c>
      <c r="B730" s="214">
        <f>'Net Gen'!C730</f>
        <v>44347.291666666664</v>
      </c>
      <c r="C730" s="215" t="str">
        <f>'Net Gen'!P730</f>
        <v>OFFLINE</v>
      </c>
      <c r="D730" s="215">
        <f>'Net Gen'!E730</f>
        <v>0</v>
      </c>
      <c r="E730" s="215">
        <f>'Net Gen'!I730</f>
        <v>0</v>
      </c>
      <c r="F730" s="215">
        <f>'Net Gen'!K730</f>
        <v>0</v>
      </c>
      <c r="G730" s="215">
        <f>'Net Gen'!N730</f>
        <v>0</v>
      </c>
      <c r="H730" s="215">
        <f>'Net Gen'!O730</f>
        <v>295</v>
      </c>
      <c r="J730" s="78">
        <f t="shared" si="46"/>
        <v>1</v>
      </c>
      <c r="K730" s="71">
        <f t="shared" si="44"/>
        <v>0</v>
      </c>
      <c r="L730" s="69">
        <f t="shared" si="45"/>
        <v>295</v>
      </c>
      <c r="M730" s="81">
        <f t="shared" si="47"/>
        <v>0</v>
      </c>
    </row>
    <row r="731" spans="1:13" x14ac:dyDescent="0.2">
      <c r="A731" s="133" t="str">
        <f>'Net Gen'!B731</f>
        <v>89040101-Big Sandy 1</v>
      </c>
      <c r="B731" s="214">
        <f>'Net Gen'!C731</f>
        <v>44347.333333333336</v>
      </c>
      <c r="C731" s="215" t="str">
        <f>'Net Gen'!P731</f>
        <v>OFFLINE</v>
      </c>
      <c r="D731" s="215">
        <f>'Net Gen'!E731</f>
        <v>0</v>
      </c>
      <c r="E731" s="215">
        <f>'Net Gen'!I731</f>
        <v>0</v>
      </c>
      <c r="F731" s="215">
        <f>'Net Gen'!K731</f>
        <v>0</v>
      </c>
      <c r="G731" s="215">
        <f>'Net Gen'!N731</f>
        <v>0</v>
      </c>
      <c r="H731" s="215">
        <f>'Net Gen'!O731</f>
        <v>295</v>
      </c>
      <c r="J731" s="78">
        <f t="shared" si="46"/>
        <v>1</v>
      </c>
      <c r="K731" s="71">
        <f t="shared" si="44"/>
        <v>0</v>
      </c>
      <c r="L731" s="69">
        <f t="shared" si="45"/>
        <v>295</v>
      </c>
      <c r="M731" s="81">
        <f t="shared" si="47"/>
        <v>0</v>
      </c>
    </row>
    <row r="732" spans="1:13" x14ac:dyDescent="0.2">
      <c r="A732" s="133" t="str">
        <f>'Net Gen'!B732</f>
        <v>89040101-Big Sandy 1</v>
      </c>
      <c r="B732" s="214">
        <f>'Net Gen'!C732</f>
        <v>44347.375</v>
      </c>
      <c r="C732" s="215" t="str">
        <f>'Net Gen'!P732</f>
        <v>OFFLINE</v>
      </c>
      <c r="D732" s="215">
        <f>'Net Gen'!E732</f>
        <v>0</v>
      </c>
      <c r="E732" s="215">
        <f>'Net Gen'!I732</f>
        <v>0</v>
      </c>
      <c r="F732" s="215">
        <f>'Net Gen'!K732</f>
        <v>0</v>
      </c>
      <c r="G732" s="215">
        <f>'Net Gen'!N732</f>
        <v>0</v>
      </c>
      <c r="H732" s="215">
        <f>'Net Gen'!O732</f>
        <v>295</v>
      </c>
      <c r="J732" s="78">
        <f t="shared" si="46"/>
        <v>1</v>
      </c>
      <c r="K732" s="71">
        <f t="shared" si="44"/>
        <v>0</v>
      </c>
      <c r="L732" s="69">
        <f t="shared" si="45"/>
        <v>295</v>
      </c>
      <c r="M732" s="81">
        <f t="shared" si="47"/>
        <v>0</v>
      </c>
    </row>
    <row r="733" spans="1:13" x14ac:dyDescent="0.2">
      <c r="A733" s="133" t="str">
        <f>'Net Gen'!B733</f>
        <v>89040101-Big Sandy 1</v>
      </c>
      <c r="B733" s="214">
        <f>'Net Gen'!C733</f>
        <v>44347.416666666664</v>
      </c>
      <c r="C733" s="215" t="str">
        <f>'Net Gen'!P733</f>
        <v>OFFLINE</v>
      </c>
      <c r="D733" s="215">
        <f>'Net Gen'!E733</f>
        <v>0</v>
      </c>
      <c r="E733" s="215">
        <f>'Net Gen'!I733</f>
        <v>0</v>
      </c>
      <c r="F733" s="215">
        <f>'Net Gen'!K733</f>
        <v>0</v>
      </c>
      <c r="G733" s="215">
        <f>'Net Gen'!N733</f>
        <v>0</v>
      </c>
      <c r="H733" s="215">
        <f>'Net Gen'!O733</f>
        <v>295</v>
      </c>
      <c r="J733" s="78">
        <f t="shared" si="46"/>
        <v>1</v>
      </c>
      <c r="K733" s="71">
        <f t="shared" si="44"/>
        <v>0</v>
      </c>
      <c r="L733" s="69">
        <f t="shared" si="45"/>
        <v>295</v>
      </c>
      <c r="M733" s="81">
        <f t="shared" si="47"/>
        <v>0</v>
      </c>
    </row>
    <row r="734" spans="1:13" x14ac:dyDescent="0.2">
      <c r="A734" s="133" t="str">
        <f>'Net Gen'!B734</f>
        <v>89040101-Big Sandy 1</v>
      </c>
      <c r="B734" s="214">
        <f>'Net Gen'!C734</f>
        <v>44347.458333333336</v>
      </c>
      <c r="C734" s="215" t="str">
        <f>'Net Gen'!P734</f>
        <v>OFFLINE</v>
      </c>
      <c r="D734" s="215">
        <f>'Net Gen'!E734</f>
        <v>0</v>
      </c>
      <c r="E734" s="215">
        <f>'Net Gen'!I734</f>
        <v>0</v>
      </c>
      <c r="F734" s="215">
        <f>'Net Gen'!K734</f>
        <v>0</v>
      </c>
      <c r="G734" s="215">
        <f>'Net Gen'!N734</f>
        <v>0</v>
      </c>
      <c r="H734" s="215">
        <f>'Net Gen'!O734</f>
        <v>295</v>
      </c>
      <c r="J734" s="78">
        <f t="shared" si="46"/>
        <v>1</v>
      </c>
      <c r="K734" s="71">
        <f t="shared" si="44"/>
        <v>0</v>
      </c>
      <c r="L734" s="69">
        <f t="shared" si="45"/>
        <v>295</v>
      </c>
      <c r="M734" s="81">
        <f t="shared" si="47"/>
        <v>0</v>
      </c>
    </row>
    <row r="735" spans="1:13" x14ac:dyDescent="0.2">
      <c r="A735" s="133" t="str">
        <f>'Net Gen'!B735</f>
        <v>89040101-Big Sandy 1</v>
      </c>
      <c r="B735" s="214">
        <f>'Net Gen'!C735</f>
        <v>44347.5</v>
      </c>
      <c r="C735" s="215" t="str">
        <f>'Net Gen'!P735</f>
        <v>OFFLINE</v>
      </c>
      <c r="D735" s="215">
        <f>'Net Gen'!E735</f>
        <v>0</v>
      </c>
      <c r="E735" s="215">
        <f>'Net Gen'!I735</f>
        <v>0</v>
      </c>
      <c r="F735" s="215">
        <f>'Net Gen'!K735</f>
        <v>0</v>
      </c>
      <c r="G735" s="215">
        <f>'Net Gen'!N735</f>
        <v>0</v>
      </c>
      <c r="H735" s="215">
        <f>'Net Gen'!O735</f>
        <v>295</v>
      </c>
      <c r="J735" s="78">
        <f t="shared" si="46"/>
        <v>1</v>
      </c>
      <c r="K735" s="71">
        <f t="shared" si="44"/>
        <v>0</v>
      </c>
      <c r="L735" s="69">
        <f t="shared" si="45"/>
        <v>295</v>
      </c>
      <c r="M735" s="81">
        <f t="shared" si="47"/>
        <v>0</v>
      </c>
    </row>
    <row r="736" spans="1:13" x14ac:dyDescent="0.2">
      <c r="A736" s="133" t="str">
        <f>'Net Gen'!B736</f>
        <v>89040101-Big Sandy 1</v>
      </c>
      <c r="B736" s="214">
        <f>'Net Gen'!C736</f>
        <v>44347.541666666664</v>
      </c>
      <c r="C736" s="215" t="str">
        <f>'Net Gen'!P736</f>
        <v>OFFLINE</v>
      </c>
      <c r="D736" s="215">
        <f>'Net Gen'!E736</f>
        <v>0</v>
      </c>
      <c r="E736" s="215">
        <f>'Net Gen'!I736</f>
        <v>0</v>
      </c>
      <c r="F736" s="215">
        <f>'Net Gen'!K736</f>
        <v>0</v>
      </c>
      <c r="G736" s="215">
        <f>'Net Gen'!N736</f>
        <v>0</v>
      </c>
      <c r="H736" s="215">
        <f>'Net Gen'!O736</f>
        <v>295</v>
      </c>
      <c r="J736" s="78">
        <f t="shared" si="46"/>
        <v>1</v>
      </c>
      <c r="K736" s="71">
        <f t="shared" si="44"/>
        <v>0</v>
      </c>
      <c r="L736" s="69">
        <f t="shared" si="45"/>
        <v>295</v>
      </c>
      <c r="M736" s="81">
        <f t="shared" si="47"/>
        <v>0</v>
      </c>
    </row>
    <row r="737" spans="1:13" x14ac:dyDescent="0.2">
      <c r="A737" s="133" t="str">
        <f>'Net Gen'!B737</f>
        <v>89040101-Big Sandy 1</v>
      </c>
      <c r="B737" s="214">
        <f>'Net Gen'!C737</f>
        <v>44347.583333333336</v>
      </c>
      <c r="C737" s="215" t="str">
        <f>'Net Gen'!P737</f>
        <v>OFFLINE</v>
      </c>
      <c r="D737" s="215">
        <f>'Net Gen'!E737</f>
        <v>0</v>
      </c>
      <c r="E737" s="215">
        <f>'Net Gen'!I737</f>
        <v>0</v>
      </c>
      <c r="F737" s="215">
        <f>'Net Gen'!K737</f>
        <v>0</v>
      </c>
      <c r="G737" s="215">
        <f>'Net Gen'!N737</f>
        <v>0</v>
      </c>
      <c r="H737" s="215">
        <f>'Net Gen'!O737</f>
        <v>295</v>
      </c>
      <c r="J737" s="78">
        <f t="shared" si="46"/>
        <v>1</v>
      </c>
      <c r="K737" s="71">
        <f t="shared" si="44"/>
        <v>0</v>
      </c>
      <c r="L737" s="69">
        <f t="shared" si="45"/>
        <v>295</v>
      </c>
      <c r="M737" s="81">
        <f t="shared" si="47"/>
        <v>0</v>
      </c>
    </row>
    <row r="738" spans="1:13" x14ac:dyDescent="0.2">
      <c r="A738" s="133" t="str">
        <f>'Net Gen'!B738</f>
        <v>89040101-Big Sandy 1</v>
      </c>
      <c r="B738" s="214">
        <f>'Net Gen'!C738</f>
        <v>44347.625</v>
      </c>
      <c r="C738" s="215" t="str">
        <f>'Net Gen'!P738</f>
        <v>OFFLINE</v>
      </c>
      <c r="D738" s="215">
        <f>'Net Gen'!E738</f>
        <v>0</v>
      </c>
      <c r="E738" s="215">
        <f>'Net Gen'!I738</f>
        <v>0</v>
      </c>
      <c r="F738" s="215">
        <f>'Net Gen'!K738</f>
        <v>0</v>
      </c>
      <c r="G738" s="215">
        <f>'Net Gen'!N738</f>
        <v>0</v>
      </c>
      <c r="H738" s="215">
        <f>'Net Gen'!O738</f>
        <v>295</v>
      </c>
      <c r="J738" s="78">
        <f t="shared" si="46"/>
        <v>1</v>
      </c>
      <c r="K738" s="71">
        <f t="shared" si="44"/>
        <v>0</v>
      </c>
      <c r="L738" s="69">
        <f t="shared" si="45"/>
        <v>295</v>
      </c>
      <c r="M738" s="81">
        <f t="shared" si="47"/>
        <v>0</v>
      </c>
    </row>
    <row r="739" spans="1:13" x14ac:dyDescent="0.2">
      <c r="A739" s="133" t="str">
        <f>'Net Gen'!B739</f>
        <v>89040101-Big Sandy 1</v>
      </c>
      <c r="B739" s="214">
        <f>'Net Gen'!C739</f>
        <v>44347.666666666664</v>
      </c>
      <c r="C739" s="215" t="str">
        <f>'Net Gen'!P739</f>
        <v>OFFLINE</v>
      </c>
      <c r="D739" s="215">
        <f>'Net Gen'!E739</f>
        <v>0</v>
      </c>
      <c r="E739" s="215">
        <f>'Net Gen'!I739</f>
        <v>0</v>
      </c>
      <c r="F739" s="215">
        <f>'Net Gen'!K739</f>
        <v>0</v>
      </c>
      <c r="G739" s="215">
        <f>'Net Gen'!N739</f>
        <v>0</v>
      </c>
      <c r="H739" s="215">
        <f>'Net Gen'!O739</f>
        <v>295</v>
      </c>
      <c r="J739" s="78">
        <f t="shared" si="46"/>
        <v>1</v>
      </c>
      <c r="K739" s="71">
        <f t="shared" si="44"/>
        <v>0</v>
      </c>
      <c r="L739" s="69">
        <f t="shared" si="45"/>
        <v>295</v>
      </c>
      <c r="M739" s="81">
        <f t="shared" si="47"/>
        <v>0</v>
      </c>
    </row>
    <row r="740" spans="1:13" x14ac:dyDescent="0.2">
      <c r="A740" s="133" t="str">
        <f>'Net Gen'!B740</f>
        <v>89040101-Big Sandy 1</v>
      </c>
      <c r="B740" s="214">
        <f>'Net Gen'!C740</f>
        <v>44347.708333333336</v>
      </c>
      <c r="C740" s="215" t="str">
        <f>'Net Gen'!P740</f>
        <v>OFFLINE</v>
      </c>
      <c r="D740" s="215">
        <f>'Net Gen'!E740</f>
        <v>0</v>
      </c>
      <c r="E740" s="215">
        <f>'Net Gen'!I740</f>
        <v>0</v>
      </c>
      <c r="F740" s="215">
        <f>'Net Gen'!K740</f>
        <v>0</v>
      </c>
      <c r="G740" s="215">
        <f>'Net Gen'!N740</f>
        <v>0</v>
      </c>
      <c r="H740" s="215">
        <f>'Net Gen'!O740</f>
        <v>295</v>
      </c>
      <c r="J740" s="78">
        <f t="shared" si="46"/>
        <v>1</v>
      </c>
      <c r="K740" s="71">
        <f t="shared" si="44"/>
        <v>0</v>
      </c>
      <c r="L740" s="69">
        <f t="shared" si="45"/>
        <v>295</v>
      </c>
      <c r="M740" s="81">
        <f t="shared" si="47"/>
        <v>0</v>
      </c>
    </row>
    <row r="741" spans="1:13" x14ac:dyDescent="0.2">
      <c r="A741" s="133" t="str">
        <f>'Net Gen'!B741</f>
        <v>89040101-Big Sandy 1</v>
      </c>
      <c r="B741" s="214">
        <f>'Net Gen'!C741</f>
        <v>44347.75</v>
      </c>
      <c r="C741" s="215" t="str">
        <f>'Net Gen'!P741</f>
        <v>OFFLINE</v>
      </c>
      <c r="D741" s="215">
        <f>'Net Gen'!E741</f>
        <v>0</v>
      </c>
      <c r="E741" s="215">
        <f>'Net Gen'!I741</f>
        <v>0</v>
      </c>
      <c r="F741" s="215">
        <f>'Net Gen'!K741</f>
        <v>0</v>
      </c>
      <c r="G741" s="215">
        <f>'Net Gen'!N741</f>
        <v>0</v>
      </c>
      <c r="H741" s="215">
        <f>'Net Gen'!O741</f>
        <v>295</v>
      </c>
      <c r="J741" s="78">
        <f t="shared" si="46"/>
        <v>1</v>
      </c>
      <c r="K741" s="71">
        <f t="shared" si="44"/>
        <v>0</v>
      </c>
      <c r="L741" s="69">
        <f t="shared" si="45"/>
        <v>295</v>
      </c>
      <c r="M741" s="81">
        <f t="shared" si="47"/>
        <v>0</v>
      </c>
    </row>
    <row r="742" spans="1:13" x14ac:dyDescent="0.2">
      <c r="A742" s="133" t="str">
        <f>'Net Gen'!B742</f>
        <v>89040101-Big Sandy 1</v>
      </c>
      <c r="B742" s="214">
        <f>'Net Gen'!C742</f>
        <v>44347.791666666664</v>
      </c>
      <c r="C742" s="215" t="str">
        <f>'Net Gen'!P742</f>
        <v>OFFLINE</v>
      </c>
      <c r="D742" s="215">
        <f>'Net Gen'!E742</f>
        <v>0</v>
      </c>
      <c r="E742" s="215">
        <f>'Net Gen'!I742</f>
        <v>0</v>
      </c>
      <c r="F742" s="215">
        <f>'Net Gen'!K742</f>
        <v>0</v>
      </c>
      <c r="G742" s="215">
        <f>'Net Gen'!N742</f>
        <v>0</v>
      </c>
      <c r="H742" s="215">
        <f>'Net Gen'!O742</f>
        <v>295</v>
      </c>
      <c r="J742" s="78">
        <f t="shared" si="46"/>
        <v>1</v>
      </c>
      <c r="K742" s="71">
        <f t="shared" si="44"/>
        <v>0</v>
      </c>
      <c r="L742" s="69">
        <f t="shared" si="45"/>
        <v>295</v>
      </c>
      <c r="M742" s="81">
        <f t="shared" si="47"/>
        <v>0</v>
      </c>
    </row>
    <row r="743" spans="1:13" x14ac:dyDescent="0.2">
      <c r="A743" s="133" t="str">
        <f>'Net Gen'!B743</f>
        <v>89040101-Big Sandy 1</v>
      </c>
      <c r="B743" s="214">
        <f>'Net Gen'!C743</f>
        <v>44347.833333333336</v>
      </c>
      <c r="C743" s="215" t="str">
        <f>'Net Gen'!P743</f>
        <v>OFFLINE</v>
      </c>
      <c r="D743" s="215">
        <f>'Net Gen'!E743</f>
        <v>0</v>
      </c>
      <c r="E743" s="215">
        <f>'Net Gen'!I743</f>
        <v>0</v>
      </c>
      <c r="F743" s="215">
        <f>'Net Gen'!K743</f>
        <v>0</v>
      </c>
      <c r="G743" s="215">
        <f>'Net Gen'!N743</f>
        <v>0</v>
      </c>
      <c r="H743" s="215">
        <f>'Net Gen'!O743</f>
        <v>295</v>
      </c>
      <c r="J743" s="78">
        <f t="shared" si="46"/>
        <v>1</v>
      </c>
      <c r="K743" s="71">
        <f t="shared" si="44"/>
        <v>0</v>
      </c>
      <c r="L743" s="69">
        <f t="shared" si="45"/>
        <v>295</v>
      </c>
      <c r="M743" s="81">
        <f t="shared" si="47"/>
        <v>0</v>
      </c>
    </row>
    <row r="744" spans="1:13" x14ac:dyDescent="0.2">
      <c r="A744" s="133" t="str">
        <f>'Net Gen'!B744</f>
        <v>89040101-Big Sandy 1</v>
      </c>
      <c r="B744" s="214">
        <f>'Net Gen'!C744</f>
        <v>44347.875</v>
      </c>
      <c r="C744" s="215" t="str">
        <f>'Net Gen'!P744</f>
        <v>OFFLINE</v>
      </c>
      <c r="D744" s="215">
        <f>'Net Gen'!E744</f>
        <v>0</v>
      </c>
      <c r="E744" s="215">
        <f>'Net Gen'!I744</f>
        <v>0</v>
      </c>
      <c r="F744" s="215">
        <f>'Net Gen'!K744</f>
        <v>0</v>
      </c>
      <c r="G744" s="215">
        <f>'Net Gen'!N744</f>
        <v>0</v>
      </c>
      <c r="H744" s="215">
        <f>'Net Gen'!O744</f>
        <v>295</v>
      </c>
      <c r="J744" s="78">
        <f t="shared" si="46"/>
        <v>1</v>
      </c>
      <c r="K744" s="71">
        <f t="shared" si="44"/>
        <v>0</v>
      </c>
      <c r="L744" s="69">
        <f t="shared" si="45"/>
        <v>295</v>
      </c>
      <c r="M744" s="81">
        <f t="shared" si="47"/>
        <v>0</v>
      </c>
    </row>
    <row r="745" spans="1:13" x14ac:dyDescent="0.2">
      <c r="A745" s="133" t="str">
        <f>'Net Gen'!B745</f>
        <v>89040101-Big Sandy 1</v>
      </c>
      <c r="B745" s="214">
        <f>'Net Gen'!C745</f>
        <v>44347.916666666664</v>
      </c>
      <c r="C745" s="215" t="str">
        <f>'Net Gen'!P745</f>
        <v>OFFLINE</v>
      </c>
      <c r="D745" s="215">
        <f>'Net Gen'!E745</f>
        <v>0</v>
      </c>
      <c r="E745" s="215">
        <f>'Net Gen'!I745</f>
        <v>0</v>
      </c>
      <c r="F745" s="215">
        <f>'Net Gen'!K745</f>
        <v>0</v>
      </c>
      <c r="G745" s="215">
        <f>'Net Gen'!N745</f>
        <v>0</v>
      </c>
      <c r="H745" s="215">
        <f>'Net Gen'!O745</f>
        <v>295</v>
      </c>
      <c r="J745" s="78">
        <f t="shared" si="46"/>
        <v>1</v>
      </c>
      <c r="K745" s="71">
        <f t="shared" si="44"/>
        <v>0</v>
      </c>
      <c r="L745" s="69">
        <f t="shared" si="45"/>
        <v>295</v>
      </c>
      <c r="M745" s="81">
        <f t="shared" si="47"/>
        <v>0</v>
      </c>
    </row>
    <row r="746" spans="1:13" x14ac:dyDescent="0.2">
      <c r="A746" s="133" t="str">
        <f>'Net Gen'!B746</f>
        <v>89040101-Big Sandy 1</v>
      </c>
      <c r="B746" s="214">
        <f>'Net Gen'!C746</f>
        <v>44347.958333333336</v>
      </c>
      <c r="C746" s="215" t="str">
        <f>'Net Gen'!P746</f>
        <v>OFFLINE</v>
      </c>
      <c r="D746" s="215">
        <f>'Net Gen'!E746</f>
        <v>0</v>
      </c>
      <c r="E746" s="215">
        <f>'Net Gen'!I746</f>
        <v>0</v>
      </c>
      <c r="F746" s="215">
        <f>'Net Gen'!K746</f>
        <v>0</v>
      </c>
      <c r="G746" s="215">
        <f>'Net Gen'!N746</f>
        <v>0</v>
      </c>
      <c r="H746" s="215">
        <f>'Net Gen'!O746</f>
        <v>295</v>
      </c>
      <c r="J746" s="78">
        <f t="shared" si="46"/>
        <v>1</v>
      </c>
      <c r="K746" s="71">
        <f t="shared" si="44"/>
        <v>0</v>
      </c>
      <c r="L746" s="69">
        <f t="shared" si="45"/>
        <v>295</v>
      </c>
      <c r="M746" s="81">
        <f t="shared" si="47"/>
        <v>0</v>
      </c>
    </row>
    <row r="747" spans="1:13" x14ac:dyDescent="0.2">
      <c r="A747" s="133" t="str">
        <f>'Net Gen'!B747</f>
        <v>89040101-Big Sandy 1</v>
      </c>
      <c r="B747" s="214">
        <f>'Net Gen'!C747</f>
        <v>44348</v>
      </c>
      <c r="C747" s="215" t="str">
        <f>'Net Gen'!P747</f>
        <v>OFFLINE</v>
      </c>
      <c r="D747" s="215">
        <f>'Net Gen'!E747</f>
        <v>0</v>
      </c>
      <c r="E747" s="215">
        <f>'Net Gen'!I747</f>
        <v>0</v>
      </c>
      <c r="F747" s="215">
        <f>'Net Gen'!K747</f>
        <v>0</v>
      </c>
      <c r="G747" s="215">
        <f>'Net Gen'!N747</f>
        <v>0</v>
      </c>
      <c r="H747" s="215">
        <f>'Net Gen'!O747</f>
        <v>295</v>
      </c>
      <c r="J747" s="78">
        <f t="shared" si="46"/>
        <v>1</v>
      </c>
      <c r="K747" s="71">
        <f t="shared" si="44"/>
        <v>0</v>
      </c>
      <c r="L747" s="69">
        <f t="shared" si="45"/>
        <v>295</v>
      </c>
      <c r="M747" s="81">
        <f t="shared" si="47"/>
        <v>0</v>
      </c>
    </row>
    <row r="748" spans="1:13" x14ac:dyDescent="0.2">
      <c r="A748" s="133" t="str">
        <f>'Net Gen'!B748</f>
        <v>ML1KP-Mitchell 1 KP</v>
      </c>
      <c r="B748" s="214">
        <f>'Net Gen'!C748</f>
        <v>44317.041666666664</v>
      </c>
      <c r="C748" s="215" t="str">
        <f>'Net Gen'!P748</f>
        <v>OFFLINE</v>
      </c>
      <c r="D748" s="215">
        <f>'Net Gen'!E748</f>
        <v>0</v>
      </c>
      <c r="E748" s="215">
        <f>'Net Gen'!I748</f>
        <v>0</v>
      </c>
      <c r="F748" s="215">
        <f>'Net Gen'!K748</f>
        <v>0</v>
      </c>
      <c r="G748" s="215">
        <f>'Net Gen'!N748</f>
        <v>0</v>
      </c>
      <c r="H748" s="215">
        <f>'Net Gen'!O748</f>
        <v>774</v>
      </c>
      <c r="J748" s="78">
        <f>VLOOKUP(A748,$P$4:$Q$8,2,FALSE)</f>
        <v>0.5</v>
      </c>
      <c r="K748" s="71">
        <f t="shared" si="44"/>
        <v>0</v>
      </c>
      <c r="L748" s="69">
        <f t="shared" si="45"/>
        <v>387</v>
      </c>
      <c r="M748" s="81">
        <f t="shared" si="47"/>
        <v>0</v>
      </c>
    </row>
    <row r="749" spans="1:13" x14ac:dyDescent="0.2">
      <c r="A749" s="133" t="str">
        <f>'Net Gen'!B749</f>
        <v>ML1KP-Mitchell 1 KP</v>
      </c>
      <c r="B749" s="214">
        <f>'Net Gen'!C749</f>
        <v>44317.083333333336</v>
      </c>
      <c r="C749" s="215" t="str">
        <f>'Net Gen'!P749</f>
        <v>OFFLINE</v>
      </c>
      <c r="D749" s="215">
        <f>'Net Gen'!E749</f>
        <v>0</v>
      </c>
      <c r="E749" s="215">
        <f>'Net Gen'!I749</f>
        <v>0</v>
      </c>
      <c r="F749" s="215">
        <f>'Net Gen'!K749</f>
        <v>0</v>
      </c>
      <c r="G749" s="215">
        <f>'Net Gen'!N749</f>
        <v>0</v>
      </c>
      <c r="H749" s="215">
        <f>'Net Gen'!O749</f>
        <v>774</v>
      </c>
      <c r="J749" s="78">
        <f t="shared" si="46"/>
        <v>0.5</v>
      </c>
      <c r="K749" s="71">
        <f t="shared" si="44"/>
        <v>0</v>
      </c>
      <c r="L749" s="69">
        <f t="shared" si="45"/>
        <v>387</v>
      </c>
      <c r="M749" s="81">
        <f t="shared" si="47"/>
        <v>0</v>
      </c>
    </row>
    <row r="750" spans="1:13" x14ac:dyDescent="0.2">
      <c r="A750" s="133" t="str">
        <f>'Net Gen'!B750</f>
        <v>ML1KP-Mitchell 1 KP</v>
      </c>
      <c r="B750" s="214">
        <f>'Net Gen'!C750</f>
        <v>44317.125</v>
      </c>
      <c r="C750" s="215" t="str">
        <f>'Net Gen'!P750</f>
        <v>OFFLINE</v>
      </c>
      <c r="D750" s="215">
        <f>'Net Gen'!E750</f>
        <v>0</v>
      </c>
      <c r="E750" s="215">
        <f>'Net Gen'!I750</f>
        <v>0</v>
      </c>
      <c r="F750" s="215">
        <f>'Net Gen'!K750</f>
        <v>0</v>
      </c>
      <c r="G750" s="215">
        <f>'Net Gen'!N750</f>
        <v>0</v>
      </c>
      <c r="H750" s="215">
        <f>'Net Gen'!O750</f>
        <v>774</v>
      </c>
      <c r="J750" s="78">
        <f t="shared" si="46"/>
        <v>0.5</v>
      </c>
      <c r="K750" s="71">
        <f t="shared" si="44"/>
        <v>0</v>
      </c>
      <c r="L750" s="69">
        <f t="shared" si="45"/>
        <v>387</v>
      </c>
      <c r="M750" s="81">
        <f t="shared" si="47"/>
        <v>0</v>
      </c>
    </row>
    <row r="751" spans="1:13" x14ac:dyDescent="0.2">
      <c r="A751" s="133" t="str">
        <f>'Net Gen'!B751</f>
        <v>ML1KP-Mitchell 1 KP</v>
      </c>
      <c r="B751" s="214">
        <f>'Net Gen'!C751</f>
        <v>44317.166666666664</v>
      </c>
      <c r="C751" s="215" t="str">
        <f>'Net Gen'!P751</f>
        <v>OFFLINE</v>
      </c>
      <c r="D751" s="215">
        <f>'Net Gen'!E751</f>
        <v>0</v>
      </c>
      <c r="E751" s="215">
        <f>'Net Gen'!I751</f>
        <v>0</v>
      </c>
      <c r="F751" s="215">
        <f>'Net Gen'!K751</f>
        <v>0</v>
      </c>
      <c r="G751" s="215">
        <f>'Net Gen'!N751</f>
        <v>0</v>
      </c>
      <c r="H751" s="215">
        <f>'Net Gen'!O751</f>
        <v>774</v>
      </c>
      <c r="J751" s="78">
        <f t="shared" si="46"/>
        <v>0.5</v>
      </c>
      <c r="K751" s="71">
        <f t="shared" si="44"/>
        <v>0</v>
      </c>
      <c r="L751" s="69">
        <f t="shared" si="45"/>
        <v>387</v>
      </c>
      <c r="M751" s="81">
        <f t="shared" si="47"/>
        <v>0</v>
      </c>
    </row>
    <row r="752" spans="1:13" x14ac:dyDescent="0.2">
      <c r="A752" s="133" t="str">
        <f>'Net Gen'!B752</f>
        <v>ML1KP-Mitchell 1 KP</v>
      </c>
      <c r="B752" s="214">
        <f>'Net Gen'!C752</f>
        <v>44317.208333333336</v>
      </c>
      <c r="C752" s="215" t="str">
        <f>'Net Gen'!P752</f>
        <v>OFFLINE</v>
      </c>
      <c r="D752" s="215">
        <f>'Net Gen'!E752</f>
        <v>0</v>
      </c>
      <c r="E752" s="215">
        <f>'Net Gen'!I752</f>
        <v>0</v>
      </c>
      <c r="F752" s="215">
        <f>'Net Gen'!K752</f>
        <v>0</v>
      </c>
      <c r="G752" s="215">
        <f>'Net Gen'!N752</f>
        <v>0</v>
      </c>
      <c r="H752" s="215">
        <f>'Net Gen'!O752</f>
        <v>774</v>
      </c>
      <c r="J752" s="78">
        <f t="shared" si="46"/>
        <v>0.5</v>
      </c>
      <c r="K752" s="71">
        <f t="shared" si="44"/>
        <v>0</v>
      </c>
      <c r="L752" s="69">
        <f t="shared" si="45"/>
        <v>387</v>
      </c>
      <c r="M752" s="81">
        <f t="shared" si="47"/>
        <v>0</v>
      </c>
    </row>
    <row r="753" spans="1:13" x14ac:dyDescent="0.2">
      <c r="A753" s="133" t="str">
        <f>'Net Gen'!B753</f>
        <v>ML1KP-Mitchell 1 KP</v>
      </c>
      <c r="B753" s="214">
        <f>'Net Gen'!C753</f>
        <v>44317.25</v>
      </c>
      <c r="C753" s="215" t="str">
        <f>'Net Gen'!P753</f>
        <v>OFFLINE</v>
      </c>
      <c r="D753" s="215">
        <f>'Net Gen'!E753</f>
        <v>0</v>
      </c>
      <c r="E753" s="215">
        <f>'Net Gen'!I753</f>
        <v>0</v>
      </c>
      <c r="F753" s="215">
        <f>'Net Gen'!K753</f>
        <v>0</v>
      </c>
      <c r="G753" s="215">
        <f>'Net Gen'!N753</f>
        <v>0</v>
      </c>
      <c r="H753" s="215">
        <f>'Net Gen'!O753</f>
        <v>774</v>
      </c>
      <c r="J753" s="78">
        <f t="shared" si="46"/>
        <v>0.5</v>
      </c>
      <c r="K753" s="71">
        <f t="shared" si="44"/>
        <v>0</v>
      </c>
      <c r="L753" s="69">
        <f t="shared" si="45"/>
        <v>387</v>
      </c>
      <c r="M753" s="81">
        <f t="shared" si="47"/>
        <v>0</v>
      </c>
    </row>
    <row r="754" spans="1:13" x14ac:dyDescent="0.2">
      <c r="A754" s="133" t="str">
        <f>'Net Gen'!B754</f>
        <v>ML1KP-Mitchell 1 KP</v>
      </c>
      <c r="B754" s="214">
        <f>'Net Gen'!C754</f>
        <v>44317.291666666664</v>
      </c>
      <c r="C754" s="215" t="str">
        <f>'Net Gen'!P754</f>
        <v>OFFLINE</v>
      </c>
      <c r="D754" s="215">
        <f>'Net Gen'!E754</f>
        <v>0</v>
      </c>
      <c r="E754" s="215">
        <f>'Net Gen'!I754</f>
        <v>0</v>
      </c>
      <c r="F754" s="215">
        <f>'Net Gen'!K754</f>
        <v>0</v>
      </c>
      <c r="G754" s="215">
        <f>'Net Gen'!N754</f>
        <v>0</v>
      </c>
      <c r="H754" s="215">
        <f>'Net Gen'!O754</f>
        <v>774</v>
      </c>
      <c r="J754" s="78">
        <f t="shared" si="46"/>
        <v>0.5</v>
      </c>
      <c r="K754" s="71">
        <f t="shared" si="44"/>
        <v>0</v>
      </c>
      <c r="L754" s="69">
        <f t="shared" si="45"/>
        <v>387</v>
      </c>
      <c r="M754" s="81">
        <f t="shared" si="47"/>
        <v>0</v>
      </c>
    </row>
    <row r="755" spans="1:13" x14ac:dyDescent="0.2">
      <c r="A755" s="133" t="str">
        <f>'Net Gen'!B755</f>
        <v>ML1KP-Mitchell 1 KP</v>
      </c>
      <c r="B755" s="214">
        <f>'Net Gen'!C755</f>
        <v>44317.333333333336</v>
      </c>
      <c r="C755" s="215" t="str">
        <f>'Net Gen'!P755</f>
        <v>OFFLINE</v>
      </c>
      <c r="D755" s="215">
        <f>'Net Gen'!E755</f>
        <v>0</v>
      </c>
      <c r="E755" s="215">
        <f>'Net Gen'!I755</f>
        <v>0</v>
      </c>
      <c r="F755" s="215">
        <f>'Net Gen'!K755</f>
        <v>0</v>
      </c>
      <c r="G755" s="215">
        <f>'Net Gen'!N755</f>
        <v>0</v>
      </c>
      <c r="H755" s="215">
        <f>'Net Gen'!O755</f>
        <v>774</v>
      </c>
      <c r="J755" s="78">
        <f t="shared" si="46"/>
        <v>0.5</v>
      </c>
      <c r="K755" s="71">
        <f t="shared" si="44"/>
        <v>0</v>
      </c>
      <c r="L755" s="69">
        <f t="shared" si="45"/>
        <v>387</v>
      </c>
      <c r="M755" s="81">
        <f t="shared" si="47"/>
        <v>0</v>
      </c>
    </row>
    <row r="756" spans="1:13" x14ac:dyDescent="0.2">
      <c r="A756" s="133" t="str">
        <f>'Net Gen'!B756</f>
        <v>ML1KP-Mitchell 1 KP</v>
      </c>
      <c r="B756" s="214">
        <f>'Net Gen'!C756</f>
        <v>44317.375</v>
      </c>
      <c r="C756" s="215" t="str">
        <f>'Net Gen'!P756</f>
        <v>OFFLINE</v>
      </c>
      <c r="D756" s="215">
        <f>'Net Gen'!E756</f>
        <v>0</v>
      </c>
      <c r="E756" s="215">
        <f>'Net Gen'!I756</f>
        <v>0</v>
      </c>
      <c r="F756" s="215">
        <f>'Net Gen'!K756</f>
        <v>0</v>
      </c>
      <c r="G756" s="215">
        <f>'Net Gen'!N756</f>
        <v>0</v>
      </c>
      <c r="H756" s="215">
        <f>'Net Gen'!O756</f>
        <v>774</v>
      </c>
      <c r="J756" s="78">
        <f t="shared" si="46"/>
        <v>0.5</v>
      </c>
      <c r="K756" s="71">
        <f t="shared" si="44"/>
        <v>0</v>
      </c>
      <c r="L756" s="69">
        <f t="shared" si="45"/>
        <v>387</v>
      </c>
      <c r="M756" s="81">
        <f t="shared" si="47"/>
        <v>0</v>
      </c>
    </row>
    <row r="757" spans="1:13" x14ac:dyDescent="0.2">
      <c r="A757" s="133" t="str">
        <f>'Net Gen'!B757</f>
        <v>ML1KP-Mitchell 1 KP</v>
      </c>
      <c r="B757" s="214">
        <f>'Net Gen'!C757</f>
        <v>44317.416666666664</v>
      </c>
      <c r="C757" s="215" t="str">
        <f>'Net Gen'!P757</f>
        <v>OFFLINE</v>
      </c>
      <c r="D757" s="215">
        <f>'Net Gen'!E757</f>
        <v>0</v>
      </c>
      <c r="E757" s="215">
        <f>'Net Gen'!I757</f>
        <v>0</v>
      </c>
      <c r="F757" s="215">
        <f>'Net Gen'!K757</f>
        <v>0</v>
      </c>
      <c r="G757" s="215">
        <f>'Net Gen'!N757</f>
        <v>0</v>
      </c>
      <c r="H757" s="215">
        <f>'Net Gen'!O757</f>
        <v>774</v>
      </c>
      <c r="J757" s="78">
        <f t="shared" si="46"/>
        <v>0.5</v>
      </c>
      <c r="K757" s="71">
        <f t="shared" si="44"/>
        <v>0</v>
      </c>
      <c r="L757" s="69">
        <f t="shared" si="45"/>
        <v>387</v>
      </c>
      <c r="M757" s="81">
        <f t="shared" si="47"/>
        <v>0</v>
      </c>
    </row>
    <row r="758" spans="1:13" x14ac:dyDescent="0.2">
      <c r="A758" s="133" t="str">
        <f>'Net Gen'!B758</f>
        <v>ML1KP-Mitchell 1 KP</v>
      </c>
      <c r="B758" s="214">
        <f>'Net Gen'!C758</f>
        <v>44317.458333333336</v>
      </c>
      <c r="C758" s="215" t="str">
        <f>'Net Gen'!P758</f>
        <v>OFFLINE</v>
      </c>
      <c r="D758" s="215">
        <f>'Net Gen'!E758</f>
        <v>0</v>
      </c>
      <c r="E758" s="215">
        <f>'Net Gen'!I758</f>
        <v>0</v>
      </c>
      <c r="F758" s="215">
        <f>'Net Gen'!K758</f>
        <v>0</v>
      </c>
      <c r="G758" s="215">
        <f>'Net Gen'!N758</f>
        <v>0</v>
      </c>
      <c r="H758" s="215">
        <f>'Net Gen'!O758</f>
        <v>774</v>
      </c>
      <c r="J758" s="78">
        <f t="shared" si="46"/>
        <v>0.5</v>
      </c>
      <c r="K758" s="71">
        <f t="shared" si="44"/>
        <v>0</v>
      </c>
      <c r="L758" s="69">
        <f t="shared" si="45"/>
        <v>387</v>
      </c>
      <c r="M758" s="81">
        <f t="shared" si="47"/>
        <v>0</v>
      </c>
    </row>
    <row r="759" spans="1:13" x14ac:dyDescent="0.2">
      <c r="A759" s="133" t="str">
        <f>'Net Gen'!B759</f>
        <v>ML1KP-Mitchell 1 KP</v>
      </c>
      <c r="B759" s="214">
        <f>'Net Gen'!C759</f>
        <v>44317.5</v>
      </c>
      <c r="C759" s="215" t="str">
        <f>'Net Gen'!P759</f>
        <v>OFFLINE</v>
      </c>
      <c r="D759" s="215">
        <f>'Net Gen'!E759</f>
        <v>0</v>
      </c>
      <c r="E759" s="215">
        <f>'Net Gen'!I759</f>
        <v>0</v>
      </c>
      <c r="F759" s="215">
        <f>'Net Gen'!K759</f>
        <v>0</v>
      </c>
      <c r="G759" s="215">
        <f>'Net Gen'!N759</f>
        <v>0</v>
      </c>
      <c r="H759" s="215">
        <f>'Net Gen'!O759</f>
        <v>774</v>
      </c>
      <c r="J759" s="78">
        <f t="shared" si="46"/>
        <v>0.5</v>
      </c>
      <c r="K759" s="71">
        <f t="shared" si="44"/>
        <v>0</v>
      </c>
      <c r="L759" s="69">
        <f t="shared" si="45"/>
        <v>387</v>
      </c>
      <c r="M759" s="81">
        <f t="shared" si="47"/>
        <v>0</v>
      </c>
    </row>
    <row r="760" spans="1:13" x14ac:dyDescent="0.2">
      <c r="A760" s="133" t="str">
        <f>'Net Gen'!B760</f>
        <v>ML1KP-Mitchell 1 KP</v>
      </c>
      <c r="B760" s="214">
        <f>'Net Gen'!C760</f>
        <v>44317.541666666664</v>
      </c>
      <c r="C760" s="215" t="str">
        <f>'Net Gen'!P760</f>
        <v>OFFLINE</v>
      </c>
      <c r="D760" s="215">
        <f>'Net Gen'!E760</f>
        <v>0</v>
      </c>
      <c r="E760" s="215">
        <f>'Net Gen'!I760</f>
        <v>0</v>
      </c>
      <c r="F760" s="215">
        <f>'Net Gen'!K760</f>
        <v>0</v>
      </c>
      <c r="G760" s="215">
        <f>'Net Gen'!N760</f>
        <v>0</v>
      </c>
      <c r="H760" s="215">
        <f>'Net Gen'!O760</f>
        <v>774</v>
      </c>
      <c r="J760" s="78">
        <f t="shared" si="46"/>
        <v>0.5</v>
      </c>
      <c r="K760" s="71">
        <f t="shared" si="44"/>
        <v>0</v>
      </c>
      <c r="L760" s="69">
        <f t="shared" si="45"/>
        <v>387</v>
      </c>
      <c r="M760" s="81">
        <f t="shared" si="47"/>
        <v>0</v>
      </c>
    </row>
    <row r="761" spans="1:13" x14ac:dyDescent="0.2">
      <c r="A761" s="133" t="str">
        <f>'Net Gen'!B761</f>
        <v>ML1KP-Mitchell 1 KP</v>
      </c>
      <c r="B761" s="214">
        <f>'Net Gen'!C761</f>
        <v>44317.583333333336</v>
      </c>
      <c r="C761" s="215" t="str">
        <f>'Net Gen'!P761</f>
        <v>OFFLINE</v>
      </c>
      <c r="D761" s="215">
        <f>'Net Gen'!E761</f>
        <v>0</v>
      </c>
      <c r="E761" s="215">
        <f>'Net Gen'!I761</f>
        <v>0</v>
      </c>
      <c r="F761" s="215">
        <f>'Net Gen'!K761</f>
        <v>0</v>
      </c>
      <c r="G761" s="215">
        <f>'Net Gen'!N761</f>
        <v>0</v>
      </c>
      <c r="H761" s="215">
        <f>'Net Gen'!O761</f>
        <v>774</v>
      </c>
      <c r="J761" s="78">
        <f t="shared" si="46"/>
        <v>0.5</v>
      </c>
      <c r="K761" s="71">
        <f t="shared" si="44"/>
        <v>0</v>
      </c>
      <c r="L761" s="69">
        <f t="shared" si="45"/>
        <v>387</v>
      </c>
      <c r="M761" s="81">
        <f t="shared" si="47"/>
        <v>0</v>
      </c>
    </row>
    <row r="762" spans="1:13" x14ac:dyDescent="0.2">
      <c r="A762" s="133" t="str">
        <f>'Net Gen'!B762</f>
        <v>ML1KP-Mitchell 1 KP</v>
      </c>
      <c r="B762" s="214">
        <f>'Net Gen'!C762</f>
        <v>44317.625</v>
      </c>
      <c r="C762" s="215" t="str">
        <f>'Net Gen'!P762</f>
        <v>OFFLINE</v>
      </c>
      <c r="D762" s="215">
        <f>'Net Gen'!E762</f>
        <v>0</v>
      </c>
      <c r="E762" s="215">
        <f>'Net Gen'!I762</f>
        <v>0</v>
      </c>
      <c r="F762" s="215">
        <f>'Net Gen'!K762</f>
        <v>0</v>
      </c>
      <c r="G762" s="215">
        <f>'Net Gen'!N762</f>
        <v>0</v>
      </c>
      <c r="H762" s="215">
        <f>'Net Gen'!O762</f>
        <v>774</v>
      </c>
      <c r="J762" s="78">
        <f t="shared" si="46"/>
        <v>0.5</v>
      </c>
      <c r="K762" s="71">
        <f t="shared" si="44"/>
        <v>0</v>
      </c>
      <c r="L762" s="69">
        <f t="shared" si="45"/>
        <v>387</v>
      </c>
      <c r="M762" s="81">
        <f t="shared" si="47"/>
        <v>0</v>
      </c>
    </row>
    <row r="763" spans="1:13" x14ac:dyDescent="0.2">
      <c r="A763" s="133" t="str">
        <f>'Net Gen'!B763</f>
        <v>ML1KP-Mitchell 1 KP</v>
      </c>
      <c r="B763" s="214">
        <f>'Net Gen'!C763</f>
        <v>44317.666666666664</v>
      </c>
      <c r="C763" s="215" t="str">
        <f>'Net Gen'!P763</f>
        <v>OFFLINE</v>
      </c>
      <c r="D763" s="215">
        <f>'Net Gen'!E763</f>
        <v>0</v>
      </c>
      <c r="E763" s="215">
        <f>'Net Gen'!I763</f>
        <v>0</v>
      </c>
      <c r="F763" s="215">
        <f>'Net Gen'!K763</f>
        <v>0</v>
      </c>
      <c r="G763" s="215">
        <f>'Net Gen'!N763</f>
        <v>0</v>
      </c>
      <c r="H763" s="215">
        <f>'Net Gen'!O763</f>
        <v>774</v>
      </c>
      <c r="J763" s="78">
        <f t="shared" si="46"/>
        <v>0.5</v>
      </c>
      <c r="K763" s="71">
        <f t="shared" si="44"/>
        <v>0</v>
      </c>
      <c r="L763" s="69">
        <f t="shared" si="45"/>
        <v>387</v>
      </c>
      <c r="M763" s="81">
        <f t="shared" si="47"/>
        <v>0</v>
      </c>
    </row>
    <row r="764" spans="1:13" x14ac:dyDescent="0.2">
      <c r="A764" s="133" t="str">
        <f>'Net Gen'!B764</f>
        <v>ML1KP-Mitchell 1 KP</v>
      </c>
      <c r="B764" s="214">
        <f>'Net Gen'!C764</f>
        <v>44317.708333333336</v>
      </c>
      <c r="C764" s="215" t="str">
        <f>'Net Gen'!P764</f>
        <v>OFFLINE</v>
      </c>
      <c r="D764" s="215">
        <f>'Net Gen'!E764</f>
        <v>0</v>
      </c>
      <c r="E764" s="215">
        <f>'Net Gen'!I764</f>
        <v>0</v>
      </c>
      <c r="F764" s="215">
        <f>'Net Gen'!K764</f>
        <v>0</v>
      </c>
      <c r="G764" s="215">
        <f>'Net Gen'!N764</f>
        <v>0</v>
      </c>
      <c r="H764" s="215">
        <f>'Net Gen'!O764</f>
        <v>774</v>
      </c>
      <c r="J764" s="78">
        <f t="shared" si="46"/>
        <v>0.5</v>
      </c>
      <c r="K764" s="71">
        <f t="shared" si="44"/>
        <v>0</v>
      </c>
      <c r="L764" s="69">
        <f t="shared" si="45"/>
        <v>387</v>
      </c>
      <c r="M764" s="81">
        <f t="shared" si="47"/>
        <v>0</v>
      </c>
    </row>
    <row r="765" spans="1:13" x14ac:dyDescent="0.2">
      <c r="A765" s="133" t="str">
        <f>'Net Gen'!B765</f>
        <v>ML1KP-Mitchell 1 KP</v>
      </c>
      <c r="B765" s="214">
        <f>'Net Gen'!C765</f>
        <v>44317.75</v>
      </c>
      <c r="C765" s="215" t="str">
        <f>'Net Gen'!P765</f>
        <v>OFFLINE</v>
      </c>
      <c r="D765" s="215">
        <f>'Net Gen'!E765</f>
        <v>0</v>
      </c>
      <c r="E765" s="215">
        <f>'Net Gen'!I765</f>
        <v>0</v>
      </c>
      <c r="F765" s="215">
        <f>'Net Gen'!K765</f>
        <v>0</v>
      </c>
      <c r="G765" s="215">
        <f>'Net Gen'!N765</f>
        <v>0</v>
      </c>
      <c r="H765" s="215">
        <f>'Net Gen'!O765</f>
        <v>774</v>
      </c>
      <c r="J765" s="78">
        <f t="shared" si="46"/>
        <v>0.5</v>
      </c>
      <c r="K765" s="71">
        <f t="shared" si="44"/>
        <v>0</v>
      </c>
      <c r="L765" s="69">
        <f t="shared" si="45"/>
        <v>387</v>
      </c>
      <c r="M765" s="81">
        <f t="shared" si="47"/>
        <v>0</v>
      </c>
    </row>
    <row r="766" spans="1:13" x14ac:dyDescent="0.2">
      <c r="A766" s="133" t="str">
        <f>'Net Gen'!B766</f>
        <v>ML1KP-Mitchell 1 KP</v>
      </c>
      <c r="B766" s="214">
        <f>'Net Gen'!C766</f>
        <v>44317.791666666664</v>
      </c>
      <c r="C766" s="215" t="str">
        <f>'Net Gen'!P766</f>
        <v>OFFLINE</v>
      </c>
      <c r="D766" s="215">
        <f>'Net Gen'!E766</f>
        <v>0</v>
      </c>
      <c r="E766" s="215">
        <f>'Net Gen'!I766</f>
        <v>0</v>
      </c>
      <c r="F766" s="215">
        <f>'Net Gen'!K766</f>
        <v>0</v>
      </c>
      <c r="G766" s="215">
        <f>'Net Gen'!N766</f>
        <v>0</v>
      </c>
      <c r="H766" s="215">
        <f>'Net Gen'!O766</f>
        <v>774</v>
      </c>
      <c r="J766" s="78">
        <f t="shared" si="46"/>
        <v>0.5</v>
      </c>
      <c r="K766" s="71">
        <f t="shared" si="44"/>
        <v>0</v>
      </c>
      <c r="L766" s="69">
        <f t="shared" si="45"/>
        <v>387</v>
      </c>
      <c r="M766" s="81">
        <f t="shared" si="47"/>
        <v>0</v>
      </c>
    </row>
    <row r="767" spans="1:13" x14ac:dyDescent="0.2">
      <c r="A767" s="133" t="str">
        <f>'Net Gen'!B767</f>
        <v>ML1KP-Mitchell 1 KP</v>
      </c>
      <c r="B767" s="214">
        <f>'Net Gen'!C767</f>
        <v>44317.833333333336</v>
      </c>
      <c r="C767" s="215" t="str">
        <f>'Net Gen'!P767</f>
        <v>OFFLINE</v>
      </c>
      <c r="D767" s="215">
        <f>'Net Gen'!E767</f>
        <v>0</v>
      </c>
      <c r="E767" s="215">
        <f>'Net Gen'!I767</f>
        <v>0</v>
      </c>
      <c r="F767" s="215">
        <f>'Net Gen'!K767</f>
        <v>0</v>
      </c>
      <c r="G767" s="215">
        <f>'Net Gen'!N767</f>
        <v>0</v>
      </c>
      <c r="H767" s="215">
        <f>'Net Gen'!O767</f>
        <v>774</v>
      </c>
      <c r="J767" s="78">
        <f t="shared" si="46"/>
        <v>0.5</v>
      </c>
      <c r="K767" s="71">
        <f t="shared" si="44"/>
        <v>0</v>
      </c>
      <c r="L767" s="69">
        <f t="shared" si="45"/>
        <v>387</v>
      </c>
      <c r="M767" s="81">
        <f t="shared" si="47"/>
        <v>0</v>
      </c>
    </row>
    <row r="768" spans="1:13" x14ac:dyDescent="0.2">
      <c r="A768" s="133" t="str">
        <f>'Net Gen'!B768</f>
        <v>ML1KP-Mitchell 1 KP</v>
      </c>
      <c r="B768" s="214">
        <f>'Net Gen'!C768</f>
        <v>44317.875</v>
      </c>
      <c r="C768" s="215" t="str">
        <f>'Net Gen'!P768</f>
        <v>OFFLINE</v>
      </c>
      <c r="D768" s="215">
        <f>'Net Gen'!E768</f>
        <v>0</v>
      </c>
      <c r="E768" s="215">
        <f>'Net Gen'!I768</f>
        <v>0</v>
      </c>
      <c r="F768" s="215">
        <f>'Net Gen'!K768</f>
        <v>0</v>
      </c>
      <c r="G768" s="215">
        <f>'Net Gen'!N768</f>
        <v>0</v>
      </c>
      <c r="H768" s="215">
        <f>'Net Gen'!O768</f>
        <v>774</v>
      </c>
      <c r="J768" s="78">
        <f t="shared" si="46"/>
        <v>0.5</v>
      </c>
      <c r="K768" s="71">
        <f t="shared" si="44"/>
        <v>0</v>
      </c>
      <c r="L768" s="69">
        <f t="shared" si="45"/>
        <v>387</v>
      </c>
      <c r="M768" s="81">
        <f t="shared" si="47"/>
        <v>0</v>
      </c>
    </row>
    <row r="769" spans="1:13" x14ac:dyDescent="0.2">
      <c r="A769" s="133" t="str">
        <f>'Net Gen'!B769</f>
        <v>ML1KP-Mitchell 1 KP</v>
      </c>
      <c r="B769" s="214">
        <f>'Net Gen'!C769</f>
        <v>44317.916666666664</v>
      </c>
      <c r="C769" s="215" t="str">
        <f>'Net Gen'!P769</f>
        <v>OFFLINE</v>
      </c>
      <c r="D769" s="215">
        <f>'Net Gen'!E769</f>
        <v>0</v>
      </c>
      <c r="E769" s="215">
        <f>'Net Gen'!I769</f>
        <v>0</v>
      </c>
      <c r="F769" s="215">
        <f>'Net Gen'!K769</f>
        <v>0</v>
      </c>
      <c r="G769" s="215">
        <f>'Net Gen'!N769</f>
        <v>0</v>
      </c>
      <c r="H769" s="215">
        <f>'Net Gen'!O769</f>
        <v>774</v>
      </c>
      <c r="J769" s="78">
        <f t="shared" si="46"/>
        <v>0.5</v>
      </c>
      <c r="K769" s="71">
        <f t="shared" si="44"/>
        <v>0</v>
      </c>
      <c r="L769" s="69">
        <f t="shared" si="45"/>
        <v>387</v>
      </c>
      <c r="M769" s="81">
        <f t="shared" si="47"/>
        <v>0</v>
      </c>
    </row>
    <row r="770" spans="1:13" x14ac:dyDescent="0.2">
      <c r="A770" s="133" t="str">
        <f>'Net Gen'!B770</f>
        <v>ML1KP-Mitchell 1 KP</v>
      </c>
      <c r="B770" s="214">
        <f>'Net Gen'!C770</f>
        <v>44317.958333333336</v>
      </c>
      <c r="C770" s="215" t="str">
        <f>'Net Gen'!P770</f>
        <v>OFFLINE</v>
      </c>
      <c r="D770" s="215">
        <f>'Net Gen'!E770</f>
        <v>0</v>
      </c>
      <c r="E770" s="215">
        <f>'Net Gen'!I770</f>
        <v>0</v>
      </c>
      <c r="F770" s="215">
        <f>'Net Gen'!K770</f>
        <v>0</v>
      </c>
      <c r="G770" s="215">
        <f>'Net Gen'!N770</f>
        <v>0</v>
      </c>
      <c r="H770" s="215">
        <f>'Net Gen'!O770</f>
        <v>774</v>
      </c>
      <c r="J770" s="78">
        <f t="shared" si="46"/>
        <v>0.5</v>
      </c>
      <c r="K770" s="71">
        <f t="shared" si="44"/>
        <v>0</v>
      </c>
      <c r="L770" s="69">
        <f t="shared" si="45"/>
        <v>387</v>
      </c>
      <c r="M770" s="81">
        <f t="shared" si="47"/>
        <v>0</v>
      </c>
    </row>
    <row r="771" spans="1:13" x14ac:dyDescent="0.2">
      <c r="A771" s="133" t="str">
        <f>'Net Gen'!B771</f>
        <v>ML1KP-Mitchell 1 KP</v>
      </c>
      <c r="B771" s="214">
        <f>'Net Gen'!C771</f>
        <v>44318</v>
      </c>
      <c r="C771" s="215" t="str">
        <f>'Net Gen'!P771</f>
        <v>OFFLINE</v>
      </c>
      <c r="D771" s="215">
        <f>'Net Gen'!E771</f>
        <v>0</v>
      </c>
      <c r="E771" s="215">
        <f>'Net Gen'!I771</f>
        <v>0</v>
      </c>
      <c r="F771" s="215">
        <f>'Net Gen'!K771</f>
        <v>0</v>
      </c>
      <c r="G771" s="215">
        <f>'Net Gen'!N771</f>
        <v>0</v>
      </c>
      <c r="H771" s="215">
        <f>'Net Gen'!O771</f>
        <v>774</v>
      </c>
      <c r="J771" s="78">
        <f t="shared" si="46"/>
        <v>0.5</v>
      </c>
      <c r="K771" s="71">
        <f t="shared" si="44"/>
        <v>0</v>
      </c>
      <c r="L771" s="69">
        <f t="shared" si="45"/>
        <v>387</v>
      </c>
      <c r="M771" s="81">
        <f t="shared" si="47"/>
        <v>0</v>
      </c>
    </row>
    <row r="772" spans="1:13" x14ac:dyDescent="0.2">
      <c r="A772" s="133" t="str">
        <f>'Net Gen'!B772</f>
        <v>ML1KP-Mitchell 1 KP</v>
      </c>
      <c r="B772" s="214">
        <f>'Net Gen'!C772</f>
        <v>44318.041666666664</v>
      </c>
      <c r="C772" s="215" t="str">
        <f>'Net Gen'!P772</f>
        <v>OFFLINE</v>
      </c>
      <c r="D772" s="215">
        <f>'Net Gen'!E772</f>
        <v>0</v>
      </c>
      <c r="E772" s="215">
        <f>'Net Gen'!I772</f>
        <v>0</v>
      </c>
      <c r="F772" s="215">
        <f>'Net Gen'!K772</f>
        <v>0</v>
      </c>
      <c r="G772" s="215">
        <f>'Net Gen'!N772</f>
        <v>0</v>
      </c>
      <c r="H772" s="215">
        <f>'Net Gen'!O772</f>
        <v>774</v>
      </c>
      <c r="J772" s="78">
        <f t="shared" si="46"/>
        <v>0.5</v>
      </c>
      <c r="K772" s="71">
        <f t="shared" ref="K772:K835" si="48">F772*J772</f>
        <v>0</v>
      </c>
      <c r="L772" s="69">
        <f t="shared" ref="L772:L835" si="49">H772*J772</f>
        <v>387</v>
      </c>
      <c r="M772" s="81">
        <f t="shared" si="47"/>
        <v>0</v>
      </c>
    </row>
    <row r="773" spans="1:13" x14ac:dyDescent="0.2">
      <c r="A773" s="133" t="str">
        <f>'Net Gen'!B773</f>
        <v>ML1KP-Mitchell 1 KP</v>
      </c>
      <c r="B773" s="214">
        <f>'Net Gen'!C773</f>
        <v>44318.083333333336</v>
      </c>
      <c r="C773" s="215" t="str">
        <f>'Net Gen'!P773</f>
        <v>OFFLINE</v>
      </c>
      <c r="D773" s="215">
        <f>'Net Gen'!E773</f>
        <v>0</v>
      </c>
      <c r="E773" s="215">
        <f>'Net Gen'!I773</f>
        <v>0</v>
      </c>
      <c r="F773" s="215">
        <f>'Net Gen'!K773</f>
        <v>0</v>
      </c>
      <c r="G773" s="215">
        <f>'Net Gen'!N773</f>
        <v>0</v>
      </c>
      <c r="H773" s="215">
        <f>'Net Gen'!O773</f>
        <v>774</v>
      </c>
      <c r="J773" s="78">
        <f t="shared" ref="J773:J836" si="50">VLOOKUP(A773,$P$4:$Q$8,2,FALSE)</f>
        <v>0.5</v>
      </c>
      <c r="K773" s="71">
        <f t="shared" si="48"/>
        <v>0</v>
      </c>
      <c r="L773" s="69">
        <f t="shared" si="49"/>
        <v>387</v>
      </c>
      <c r="M773" s="81">
        <f t="shared" ref="M773:M836" si="51">E773*J773</f>
        <v>0</v>
      </c>
    </row>
    <row r="774" spans="1:13" x14ac:dyDescent="0.2">
      <c r="A774" s="133" t="str">
        <f>'Net Gen'!B774</f>
        <v>ML1KP-Mitchell 1 KP</v>
      </c>
      <c r="B774" s="214">
        <f>'Net Gen'!C774</f>
        <v>44318.125</v>
      </c>
      <c r="C774" s="215" t="str">
        <f>'Net Gen'!P774</f>
        <v>OFFLINE</v>
      </c>
      <c r="D774" s="215">
        <f>'Net Gen'!E774</f>
        <v>0</v>
      </c>
      <c r="E774" s="215">
        <f>'Net Gen'!I774</f>
        <v>0</v>
      </c>
      <c r="F774" s="215">
        <f>'Net Gen'!K774</f>
        <v>0</v>
      </c>
      <c r="G774" s="215">
        <f>'Net Gen'!N774</f>
        <v>0</v>
      </c>
      <c r="H774" s="215">
        <f>'Net Gen'!O774</f>
        <v>774</v>
      </c>
      <c r="J774" s="78">
        <f t="shared" si="50"/>
        <v>0.5</v>
      </c>
      <c r="K774" s="71">
        <f t="shared" si="48"/>
        <v>0</v>
      </c>
      <c r="L774" s="69">
        <f t="shared" si="49"/>
        <v>387</v>
      </c>
      <c r="M774" s="81">
        <f t="shared" si="51"/>
        <v>0</v>
      </c>
    </row>
    <row r="775" spans="1:13" x14ac:dyDescent="0.2">
      <c r="A775" s="133" t="str">
        <f>'Net Gen'!B775</f>
        <v>ML1KP-Mitchell 1 KP</v>
      </c>
      <c r="B775" s="214">
        <f>'Net Gen'!C775</f>
        <v>44318.166666666664</v>
      </c>
      <c r="C775" s="215" t="str">
        <f>'Net Gen'!P775</f>
        <v>OFFLINE</v>
      </c>
      <c r="D775" s="215">
        <f>'Net Gen'!E775</f>
        <v>0</v>
      </c>
      <c r="E775" s="215">
        <f>'Net Gen'!I775</f>
        <v>0</v>
      </c>
      <c r="F775" s="215">
        <f>'Net Gen'!K775</f>
        <v>0</v>
      </c>
      <c r="G775" s="215">
        <f>'Net Gen'!N775</f>
        <v>0</v>
      </c>
      <c r="H775" s="215">
        <f>'Net Gen'!O775</f>
        <v>774</v>
      </c>
      <c r="J775" s="78">
        <f t="shared" si="50"/>
        <v>0.5</v>
      </c>
      <c r="K775" s="71">
        <f t="shared" si="48"/>
        <v>0</v>
      </c>
      <c r="L775" s="69">
        <f t="shared" si="49"/>
        <v>387</v>
      </c>
      <c r="M775" s="81">
        <f t="shared" si="51"/>
        <v>0</v>
      </c>
    </row>
    <row r="776" spans="1:13" x14ac:dyDescent="0.2">
      <c r="A776" s="133" t="str">
        <f>'Net Gen'!B776</f>
        <v>ML1KP-Mitchell 1 KP</v>
      </c>
      <c r="B776" s="214">
        <f>'Net Gen'!C776</f>
        <v>44318.208333333336</v>
      </c>
      <c r="C776" s="215" t="str">
        <f>'Net Gen'!P776</f>
        <v>OFFLINE</v>
      </c>
      <c r="D776" s="215">
        <f>'Net Gen'!E776</f>
        <v>0</v>
      </c>
      <c r="E776" s="215">
        <f>'Net Gen'!I776</f>
        <v>0</v>
      </c>
      <c r="F776" s="215">
        <f>'Net Gen'!K776</f>
        <v>0</v>
      </c>
      <c r="G776" s="215">
        <f>'Net Gen'!N776</f>
        <v>0</v>
      </c>
      <c r="H776" s="215">
        <f>'Net Gen'!O776</f>
        <v>774</v>
      </c>
      <c r="J776" s="78">
        <f t="shared" si="50"/>
        <v>0.5</v>
      </c>
      <c r="K776" s="71">
        <f t="shared" si="48"/>
        <v>0</v>
      </c>
      <c r="L776" s="69">
        <f t="shared" si="49"/>
        <v>387</v>
      </c>
      <c r="M776" s="81">
        <f t="shared" si="51"/>
        <v>0</v>
      </c>
    </row>
    <row r="777" spans="1:13" x14ac:dyDescent="0.2">
      <c r="A777" s="133" t="str">
        <f>'Net Gen'!B777</f>
        <v>ML1KP-Mitchell 1 KP</v>
      </c>
      <c r="B777" s="214">
        <f>'Net Gen'!C777</f>
        <v>44318.25</v>
      </c>
      <c r="C777" s="215" t="str">
        <f>'Net Gen'!P777</f>
        <v>OFFLINE</v>
      </c>
      <c r="D777" s="215">
        <f>'Net Gen'!E777</f>
        <v>0</v>
      </c>
      <c r="E777" s="215">
        <f>'Net Gen'!I777</f>
        <v>0</v>
      </c>
      <c r="F777" s="215">
        <f>'Net Gen'!K777</f>
        <v>0</v>
      </c>
      <c r="G777" s="215">
        <f>'Net Gen'!N777</f>
        <v>0</v>
      </c>
      <c r="H777" s="215">
        <f>'Net Gen'!O777</f>
        <v>774</v>
      </c>
      <c r="J777" s="78">
        <f t="shared" si="50"/>
        <v>0.5</v>
      </c>
      <c r="K777" s="71">
        <f t="shared" si="48"/>
        <v>0</v>
      </c>
      <c r="L777" s="69">
        <f t="shared" si="49"/>
        <v>387</v>
      </c>
      <c r="M777" s="81">
        <f t="shared" si="51"/>
        <v>0</v>
      </c>
    </row>
    <row r="778" spans="1:13" x14ac:dyDescent="0.2">
      <c r="A778" s="133" t="str">
        <f>'Net Gen'!B778</f>
        <v>ML1KP-Mitchell 1 KP</v>
      </c>
      <c r="B778" s="214">
        <f>'Net Gen'!C778</f>
        <v>44318.291666666664</v>
      </c>
      <c r="C778" s="215" t="str">
        <f>'Net Gen'!P778</f>
        <v>OFFLINE</v>
      </c>
      <c r="D778" s="215">
        <f>'Net Gen'!E778</f>
        <v>0</v>
      </c>
      <c r="E778" s="215">
        <f>'Net Gen'!I778</f>
        <v>0</v>
      </c>
      <c r="F778" s="215">
        <f>'Net Gen'!K778</f>
        <v>0</v>
      </c>
      <c r="G778" s="215">
        <f>'Net Gen'!N778</f>
        <v>0</v>
      </c>
      <c r="H778" s="215">
        <f>'Net Gen'!O778</f>
        <v>774</v>
      </c>
      <c r="J778" s="78">
        <f t="shared" si="50"/>
        <v>0.5</v>
      </c>
      <c r="K778" s="71">
        <f t="shared" si="48"/>
        <v>0</v>
      </c>
      <c r="L778" s="69">
        <f t="shared" si="49"/>
        <v>387</v>
      </c>
      <c r="M778" s="81">
        <f t="shared" si="51"/>
        <v>0</v>
      </c>
    </row>
    <row r="779" spans="1:13" x14ac:dyDescent="0.2">
      <c r="A779" s="133" t="str">
        <f>'Net Gen'!B779</f>
        <v>ML1KP-Mitchell 1 KP</v>
      </c>
      <c r="B779" s="214">
        <f>'Net Gen'!C779</f>
        <v>44318.333333333336</v>
      </c>
      <c r="C779" s="215" t="str">
        <f>'Net Gen'!P779</f>
        <v>OFFLINE</v>
      </c>
      <c r="D779" s="215">
        <f>'Net Gen'!E779</f>
        <v>0</v>
      </c>
      <c r="E779" s="215">
        <f>'Net Gen'!I779</f>
        <v>0</v>
      </c>
      <c r="F779" s="215">
        <f>'Net Gen'!K779</f>
        <v>0</v>
      </c>
      <c r="G779" s="215">
        <f>'Net Gen'!N779</f>
        <v>0</v>
      </c>
      <c r="H779" s="215">
        <f>'Net Gen'!O779</f>
        <v>774</v>
      </c>
      <c r="J779" s="78">
        <f t="shared" si="50"/>
        <v>0.5</v>
      </c>
      <c r="K779" s="71">
        <f t="shared" si="48"/>
        <v>0</v>
      </c>
      <c r="L779" s="69">
        <f t="shared" si="49"/>
        <v>387</v>
      </c>
      <c r="M779" s="81">
        <f t="shared" si="51"/>
        <v>0</v>
      </c>
    </row>
    <row r="780" spans="1:13" x14ac:dyDescent="0.2">
      <c r="A780" s="133" t="str">
        <f>'Net Gen'!B780</f>
        <v>ML1KP-Mitchell 1 KP</v>
      </c>
      <c r="B780" s="214">
        <f>'Net Gen'!C780</f>
        <v>44318.375</v>
      </c>
      <c r="C780" s="215" t="str">
        <f>'Net Gen'!P780</f>
        <v>OFFLINE</v>
      </c>
      <c r="D780" s="215">
        <f>'Net Gen'!E780</f>
        <v>0</v>
      </c>
      <c r="E780" s="215">
        <f>'Net Gen'!I780</f>
        <v>0</v>
      </c>
      <c r="F780" s="215">
        <f>'Net Gen'!K780</f>
        <v>0</v>
      </c>
      <c r="G780" s="215">
        <f>'Net Gen'!N780</f>
        <v>0</v>
      </c>
      <c r="H780" s="215">
        <f>'Net Gen'!O780</f>
        <v>774</v>
      </c>
      <c r="J780" s="78">
        <f t="shared" si="50"/>
        <v>0.5</v>
      </c>
      <c r="K780" s="71">
        <f t="shared" si="48"/>
        <v>0</v>
      </c>
      <c r="L780" s="69">
        <f t="shared" si="49"/>
        <v>387</v>
      </c>
      <c r="M780" s="81">
        <f t="shared" si="51"/>
        <v>0</v>
      </c>
    </row>
    <row r="781" spans="1:13" x14ac:dyDescent="0.2">
      <c r="A781" s="133" t="str">
        <f>'Net Gen'!B781</f>
        <v>ML1KP-Mitchell 1 KP</v>
      </c>
      <c r="B781" s="214">
        <f>'Net Gen'!C781</f>
        <v>44318.416666666664</v>
      </c>
      <c r="C781" s="215" t="str">
        <f>'Net Gen'!P781</f>
        <v>OFFLINE</v>
      </c>
      <c r="D781" s="215">
        <f>'Net Gen'!E781</f>
        <v>0</v>
      </c>
      <c r="E781" s="215">
        <f>'Net Gen'!I781</f>
        <v>0</v>
      </c>
      <c r="F781" s="215">
        <f>'Net Gen'!K781</f>
        <v>0</v>
      </c>
      <c r="G781" s="215">
        <f>'Net Gen'!N781</f>
        <v>0</v>
      </c>
      <c r="H781" s="215">
        <f>'Net Gen'!O781</f>
        <v>774</v>
      </c>
      <c r="J781" s="78">
        <f t="shared" si="50"/>
        <v>0.5</v>
      </c>
      <c r="K781" s="71">
        <f t="shared" si="48"/>
        <v>0</v>
      </c>
      <c r="L781" s="69">
        <f t="shared" si="49"/>
        <v>387</v>
      </c>
      <c r="M781" s="81">
        <f t="shared" si="51"/>
        <v>0</v>
      </c>
    </row>
    <row r="782" spans="1:13" x14ac:dyDescent="0.2">
      <c r="A782" s="133" t="str">
        <f>'Net Gen'!B782</f>
        <v>ML1KP-Mitchell 1 KP</v>
      </c>
      <c r="B782" s="214">
        <f>'Net Gen'!C782</f>
        <v>44318.458333333336</v>
      </c>
      <c r="C782" s="215" t="str">
        <f>'Net Gen'!P782</f>
        <v>OFFLINE</v>
      </c>
      <c r="D782" s="215">
        <f>'Net Gen'!E782</f>
        <v>0</v>
      </c>
      <c r="E782" s="215">
        <f>'Net Gen'!I782</f>
        <v>0</v>
      </c>
      <c r="F782" s="215">
        <f>'Net Gen'!K782</f>
        <v>0</v>
      </c>
      <c r="G782" s="215">
        <f>'Net Gen'!N782</f>
        <v>0</v>
      </c>
      <c r="H782" s="215">
        <f>'Net Gen'!O782</f>
        <v>774</v>
      </c>
      <c r="J782" s="78">
        <f t="shared" si="50"/>
        <v>0.5</v>
      </c>
      <c r="K782" s="71">
        <f t="shared" si="48"/>
        <v>0</v>
      </c>
      <c r="L782" s="69">
        <f t="shared" si="49"/>
        <v>387</v>
      </c>
      <c r="M782" s="81">
        <f t="shared" si="51"/>
        <v>0</v>
      </c>
    </row>
    <row r="783" spans="1:13" x14ac:dyDescent="0.2">
      <c r="A783" s="133" t="str">
        <f>'Net Gen'!B783</f>
        <v>ML1KP-Mitchell 1 KP</v>
      </c>
      <c r="B783" s="214">
        <f>'Net Gen'!C783</f>
        <v>44318.5</v>
      </c>
      <c r="C783" s="215" t="str">
        <f>'Net Gen'!P783</f>
        <v>OFFLINE</v>
      </c>
      <c r="D783" s="215">
        <f>'Net Gen'!E783</f>
        <v>0</v>
      </c>
      <c r="E783" s="215">
        <f>'Net Gen'!I783</f>
        <v>0</v>
      </c>
      <c r="F783" s="215">
        <f>'Net Gen'!K783</f>
        <v>0</v>
      </c>
      <c r="G783" s="215">
        <f>'Net Gen'!N783</f>
        <v>0</v>
      </c>
      <c r="H783" s="215">
        <f>'Net Gen'!O783</f>
        <v>774</v>
      </c>
      <c r="J783" s="78">
        <f t="shared" si="50"/>
        <v>0.5</v>
      </c>
      <c r="K783" s="71">
        <f t="shared" si="48"/>
        <v>0</v>
      </c>
      <c r="L783" s="69">
        <f t="shared" si="49"/>
        <v>387</v>
      </c>
      <c r="M783" s="81">
        <f t="shared" si="51"/>
        <v>0</v>
      </c>
    </row>
    <row r="784" spans="1:13" x14ac:dyDescent="0.2">
      <c r="A784" s="133" t="str">
        <f>'Net Gen'!B784</f>
        <v>ML1KP-Mitchell 1 KP</v>
      </c>
      <c r="B784" s="214">
        <f>'Net Gen'!C784</f>
        <v>44318.541666666664</v>
      </c>
      <c r="C784" s="215" t="str">
        <f>'Net Gen'!P784</f>
        <v>OFFLINE</v>
      </c>
      <c r="D784" s="215">
        <f>'Net Gen'!E784</f>
        <v>0</v>
      </c>
      <c r="E784" s="215">
        <f>'Net Gen'!I784</f>
        <v>0</v>
      </c>
      <c r="F784" s="215">
        <f>'Net Gen'!K784</f>
        <v>0</v>
      </c>
      <c r="G784" s="215">
        <f>'Net Gen'!N784</f>
        <v>0</v>
      </c>
      <c r="H784" s="215">
        <f>'Net Gen'!O784</f>
        <v>774</v>
      </c>
      <c r="J784" s="78">
        <f t="shared" si="50"/>
        <v>0.5</v>
      </c>
      <c r="K784" s="71">
        <f t="shared" si="48"/>
        <v>0</v>
      </c>
      <c r="L784" s="69">
        <f t="shared" si="49"/>
        <v>387</v>
      </c>
      <c r="M784" s="81">
        <f t="shared" si="51"/>
        <v>0</v>
      </c>
    </row>
    <row r="785" spans="1:13" x14ac:dyDescent="0.2">
      <c r="A785" s="133" t="str">
        <f>'Net Gen'!B785</f>
        <v>ML1KP-Mitchell 1 KP</v>
      </c>
      <c r="B785" s="214">
        <f>'Net Gen'!C785</f>
        <v>44318.583333333336</v>
      </c>
      <c r="C785" s="215" t="str">
        <f>'Net Gen'!P785</f>
        <v>OFFLINE</v>
      </c>
      <c r="D785" s="215">
        <f>'Net Gen'!E785</f>
        <v>0</v>
      </c>
      <c r="E785" s="215">
        <f>'Net Gen'!I785</f>
        <v>0</v>
      </c>
      <c r="F785" s="215">
        <f>'Net Gen'!K785</f>
        <v>0</v>
      </c>
      <c r="G785" s="215">
        <f>'Net Gen'!N785</f>
        <v>0</v>
      </c>
      <c r="H785" s="215">
        <f>'Net Gen'!O785</f>
        <v>774</v>
      </c>
      <c r="J785" s="78">
        <f t="shared" si="50"/>
        <v>0.5</v>
      </c>
      <c r="K785" s="71">
        <f t="shared" si="48"/>
        <v>0</v>
      </c>
      <c r="L785" s="69">
        <f t="shared" si="49"/>
        <v>387</v>
      </c>
      <c r="M785" s="81">
        <f t="shared" si="51"/>
        <v>0</v>
      </c>
    </row>
    <row r="786" spans="1:13" x14ac:dyDescent="0.2">
      <c r="A786" s="133" t="str">
        <f>'Net Gen'!B786</f>
        <v>ML1KP-Mitchell 1 KP</v>
      </c>
      <c r="B786" s="214">
        <f>'Net Gen'!C786</f>
        <v>44318.625</v>
      </c>
      <c r="C786" s="215" t="str">
        <f>'Net Gen'!P786</f>
        <v>OFFLINE</v>
      </c>
      <c r="D786" s="215">
        <f>'Net Gen'!E786</f>
        <v>0</v>
      </c>
      <c r="E786" s="215">
        <f>'Net Gen'!I786</f>
        <v>0</v>
      </c>
      <c r="F786" s="215">
        <f>'Net Gen'!K786</f>
        <v>0</v>
      </c>
      <c r="G786" s="215">
        <f>'Net Gen'!N786</f>
        <v>0</v>
      </c>
      <c r="H786" s="215">
        <f>'Net Gen'!O786</f>
        <v>774</v>
      </c>
      <c r="J786" s="78">
        <f t="shared" si="50"/>
        <v>0.5</v>
      </c>
      <c r="K786" s="71">
        <f t="shared" si="48"/>
        <v>0</v>
      </c>
      <c r="L786" s="69">
        <f t="shared" si="49"/>
        <v>387</v>
      </c>
      <c r="M786" s="81">
        <f t="shared" si="51"/>
        <v>0</v>
      </c>
    </row>
    <row r="787" spans="1:13" x14ac:dyDescent="0.2">
      <c r="A787" s="133" t="str">
        <f>'Net Gen'!B787</f>
        <v>ML1KP-Mitchell 1 KP</v>
      </c>
      <c r="B787" s="214">
        <f>'Net Gen'!C787</f>
        <v>44318.666666666664</v>
      </c>
      <c r="C787" s="215" t="str">
        <f>'Net Gen'!P787</f>
        <v>OFFLINE</v>
      </c>
      <c r="D787" s="215">
        <f>'Net Gen'!E787</f>
        <v>0</v>
      </c>
      <c r="E787" s="215">
        <f>'Net Gen'!I787</f>
        <v>0</v>
      </c>
      <c r="F787" s="215">
        <f>'Net Gen'!K787</f>
        <v>0</v>
      </c>
      <c r="G787" s="215">
        <f>'Net Gen'!N787</f>
        <v>0</v>
      </c>
      <c r="H787" s="215">
        <f>'Net Gen'!O787</f>
        <v>774</v>
      </c>
      <c r="J787" s="78">
        <f t="shared" si="50"/>
        <v>0.5</v>
      </c>
      <c r="K787" s="71">
        <f t="shared" si="48"/>
        <v>0</v>
      </c>
      <c r="L787" s="69">
        <f t="shared" si="49"/>
        <v>387</v>
      </c>
      <c r="M787" s="81">
        <f t="shared" si="51"/>
        <v>0</v>
      </c>
    </row>
    <row r="788" spans="1:13" x14ac:dyDescent="0.2">
      <c r="A788" s="133" t="str">
        <f>'Net Gen'!B788</f>
        <v>ML1KP-Mitchell 1 KP</v>
      </c>
      <c r="B788" s="214">
        <f>'Net Gen'!C788</f>
        <v>44318.708333333336</v>
      </c>
      <c r="C788" s="215" t="str">
        <f>'Net Gen'!P788</f>
        <v>OFFLINE</v>
      </c>
      <c r="D788" s="215">
        <f>'Net Gen'!E788</f>
        <v>0</v>
      </c>
      <c r="E788" s="215">
        <f>'Net Gen'!I788</f>
        <v>0</v>
      </c>
      <c r="F788" s="215">
        <f>'Net Gen'!K788</f>
        <v>0</v>
      </c>
      <c r="G788" s="215">
        <f>'Net Gen'!N788</f>
        <v>0</v>
      </c>
      <c r="H788" s="215">
        <f>'Net Gen'!O788</f>
        <v>774</v>
      </c>
      <c r="J788" s="78">
        <f t="shared" si="50"/>
        <v>0.5</v>
      </c>
      <c r="K788" s="71">
        <f t="shared" si="48"/>
        <v>0</v>
      </c>
      <c r="L788" s="69">
        <f t="shared" si="49"/>
        <v>387</v>
      </c>
      <c r="M788" s="81">
        <f t="shared" si="51"/>
        <v>0</v>
      </c>
    </row>
    <row r="789" spans="1:13" x14ac:dyDescent="0.2">
      <c r="A789" s="133" t="str">
        <f>'Net Gen'!B789</f>
        <v>ML1KP-Mitchell 1 KP</v>
      </c>
      <c r="B789" s="214">
        <f>'Net Gen'!C789</f>
        <v>44318.75</v>
      </c>
      <c r="C789" s="215" t="str">
        <f>'Net Gen'!P789</f>
        <v>OFFLINE</v>
      </c>
      <c r="D789" s="215">
        <f>'Net Gen'!E789</f>
        <v>0</v>
      </c>
      <c r="E789" s="215">
        <f>'Net Gen'!I789</f>
        <v>0</v>
      </c>
      <c r="F789" s="215">
        <f>'Net Gen'!K789</f>
        <v>0</v>
      </c>
      <c r="G789" s="215">
        <f>'Net Gen'!N789</f>
        <v>0</v>
      </c>
      <c r="H789" s="215">
        <f>'Net Gen'!O789</f>
        <v>774</v>
      </c>
      <c r="J789" s="78">
        <f t="shared" si="50"/>
        <v>0.5</v>
      </c>
      <c r="K789" s="71">
        <f t="shared" si="48"/>
        <v>0</v>
      </c>
      <c r="L789" s="69">
        <f t="shared" si="49"/>
        <v>387</v>
      </c>
      <c r="M789" s="81">
        <f t="shared" si="51"/>
        <v>0</v>
      </c>
    </row>
    <row r="790" spans="1:13" x14ac:dyDescent="0.2">
      <c r="A790" s="133" t="str">
        <f>'Net Gen'!B790</f>
        <v>ML1KP-Mitchell 1 KP</v>
      </c>
      <c r="B790" s="214">
        <f>'Net Gen'!C790</f>
        <v>44318.791666666664</v>
      </c>
      <c r="C790" s="215" t="str">
        <f>'Net Gen'!P790</f>
        <v>OFFLINE</v>
      </c>
      <c r="D790" s="215">
        <f>'Net Gen'!E790</f>
        <v>0</v>
      </c>
      <c r="E790" s="215">
        <f>'Net Gen'!I790</f>
        <v>0</v>
      </c>
      <c r="F790" s="215">
        <f>'Net Gen'!K790</f>
        <v>0</v>
      </c>
      <c r="G790" s="215">
        <f>'Net Gen'!N790</f>
        <v>0</v>
      </c>
      <c r="H790" s="215">
        <f>'Net Gen'!O790</f>
        <v>774</v>
      </c>
      <c r="J790" s="78">
        <f t="shared" si="50"/>
        <v>0.5</v>
      </c>
      <c r="K790" s="71">
        <f t="shared" si="48"/>
        <v>0</v>
      </c>
      <c r="L790" s="69">
        <f t="shared" si="49"/>
        <v>387</v>
      </c>
      <c r="M790" s="81">
        <f t="shared" si="51"/>
        <v>0</v>
      </c>
    </row>
    <row r="791" spans="1:13" x14ac:dyDescent="0.2">
      <c r="A791" s="133" t="str">
        <f>'Net Gen'!B791</f>
        <v>ML1KP-Mitchell 1 KP</v>
      </c>
      <c r="B791" s="214">
        <f>'Net Gen'!C791</f>
        <v>44318.833333333336</v>
      </c>
      <c r="C791" s="215" t="str">
        <f>'Net Gen'!P791</f>
        <v>OFFLINE</v>
      </c>
      <c r="D791" s="215">
        <f>'Net Gen'!E791</f>
        <v>0</v>
      </c>
      <c r="E791" s="215">
        <f>'Net Gen'!I791</f>
        <v>0</v>
      </c>
      <c r="F791" s="215">
        <f>'Net Gen'!K791</f>
        <v>0</v>
      </c>
      <c r="G791" s="215">
        <f>'Net Gen'!N791</f>
        <v>0</v>
      </c>
      <c r="H791" s="215">
        <f>'Net Gen'!O791</f>
        <v>774</v>
      </c>
      <c r="J791" s="78">
        <f t="shared" si="50"/>
        <v>0.5</v>
      </c>
      <c r="K791" s="71">
        <f t="shared" si="48"/>
        <v>0</v>
      </c>
      <c r="L791" s="69">
        <f t="shared" si="49"/>
        <v>387</v>
      </c>
      <c r="M791" s="81">
        <f t="shared" si="51"/>
        <v>0</v>
      </c>
    </row>
    <row r="792" spans="1:13" x14ac:dyDescent="0.2">
      <c r="A792" s="133" t="str">
        <f>'Net Gen'!B792</f>
        <v>ML1KP-Mitchell 1 KP</v>
      </c>
      <c r="B792" s="214">
        <f>'Net Gen'!C792</f>
        <v>44318.875</v>
      </c>
      <c r="C792" s="215" t="str">
        <f>'Net Gen'!P792</f>
        <v>OFFLINE</v>
      </c>
      <c r="D792" s="215">
        <f>'Net Gen'!E792</f>
        <v>0</v>
      </c>
      <c r="E792" s="215">
        <f>'Net Gen'!I792</f>
        <v>0</v>
      </c>
      <c r="F792" s="215">
        <f>'Net Gen'!K792</f>
        <v>0</v>
      </c>
      <c r="G792" s="215">
        <f>'Net Gen'!N792</f>
        <v>0</v>
      </c>
      <c r="H792" s="215">
        <f>'Net Gen'!O792</f>
        <v>774</v>
      </c>
      <c r="J792" s="78">
        <f t="shared" si="50"/>
        <v>0.5</v>
      </c>
      <c r="K792" s="71">
        <f t="shared" si="48"/>
        <v>0</v>
      </c>
      <c r="L792" s="69">
        <f t="shared" si="49"/>
        <v>387</v>
      </c>
      <c r="M792" s="81">
        <f t="shared" si="51"/>
        <v>0</v>
      </c>
    </row>
    <row r="793" spans="1:13" x14ac:dyDescent="0.2">
      <c r="A793" s="133" t="str">
        <f>'Net Gen'!B793</f>
        <v>ML1KP-Mitchell 1 KP</v>
      </c>
      <c r="B793" s="214">
        <f>'Net Gen'!C793</f>
        <v>44318.916666666664</v>
      </c>
      <c r="C793" s="215" t="str">
        <f>'Net Gen'!P793</f>
        <v>OFFLINE</v>
      </c>
      <c r="D793" s="215">
        <f>'Net Gen'!E793</f>
        <v>0</v>
      </c>
      <c r="E793" s="215">
        <f>'Net Gen'!I793</f>
        <v>0</v>
      </c>
      <c r="F793" s="215">
        <f>'Net Gen'!K793</f>
        <v>0</v>
      </c>
      <c r="G793" s="215">
        <f>'Net Gen'!N793</f>
        <v>0</v>
      </c>
      <c r="H793" s="215">
        <f>'Net Gen'!O793</f>
        <v>774</v>
      </c>
      <c r="J793" s="78">
        <f t="shared" si="50"/>
        <v>0.5</v>
      </c>
      <c r="K793" s="71">
        <f t="shared" si="48"/>
        <v>0</v>
      </c>
      <c r="L793" s="69">
        <f t="shared" si="49"/>
        <v>387</v>
      </c>
      <c r="M793" s="81">
        <f t="shared" si="51"/>
        <v>0</v>
      </c>
    </row>
    <row r="794" spans="1:13" x14ac:dyDescent="0.2">
      <c r="A794" s="133" t="str">
        <f>'Net Gen'!B794</f>
        <v>ML1KP-Mitchell 1 KP</v>
      </c>
      <c r="B794" s="214">
        <f>'Net Gen'!C794</f>
        <v>44318.958333333336</v>
      </c>
      <c r="C794" s="215" t="str">
        <f>'Net Gen'!P794</f>
        <v>OFFLINE</v>
      </c>
      <c r="D794" s="215">
        <f>'Net Gen'!E794</f>
        <v>0</v>
      </c>
      <c r="E794" s="215">
        <f>'Net Gen'!I794</f>
        <v>0</v>
      </c>
      <c r="F794" s="215">
        <f>'Net Gen'!K794</f>
        <v>0</v>
      </c>
      <c r="G794" s="215">
        <f>'Net Gen'!N794</f>
        <v>0</v>
      </c>
      <c r="H794" s="215">
        <f>'Net Gen'!O794</f>
        <v>774</v>
      </c>
      <c r="J794" s="78">
        <f t="shared" si="50"/>
        <v>0.5</v>
      </c>
      <c r="K794" s="71">
        <f t="shared" si="48"/>
        <v>0</v>
      </c>
      <c r="L794" s="69">
        <f t="shared" si="49"/>
        <v>387</v>
      </c>
      <c r="M794" s="81">
        <f t="shared" si="51"/>
        <v>0</v>
      </c>
    </row>
    <row r="795" spans="1:13" x14ac:dyDescent="0.2">
      <c r="A795" s="133" t="str">
        <f>'Net Gen'!B795</f>
        <v>ML1KP-Mitchell 1 KP</v>
      </c>
      <c r="B795" s="214">
        <f>'Net Gen'!C795</f>
        <v>44319</v>
      </c>
      <c r="C795" s="215" t="str">
        <f>'Net Gen'!P795</f>
        <v>OFFLINE</v>
      </c>
      <c r="D795" s="215">
        <f>'Net Gen'!E795</f>
        <v>0</v>
      </c>
      <c r="E795" s="215">
        <f>'Net Gen'!I795</f>
        <v>0</v>
      </c>
      <c r="F795" s="215">
        <f>'Net Gen'!K795</f>
        <v>0</v>
      </c>
      <c r="G795" s="215">
        <f>'Net Gen'!N795</f>
        <v>0</v>
      </c>
      <c r="H795" s="215">
        <f>'Net Gen'!O795</f>
        <v>774</v>
      </c>
      <c r="J795" s="78">
        <f t="shared" si="50"/>
        <v>0.5</v>
      </c>
      <c r="K795" s="71">
        <f t="shared" si="48"/>
        <v>0</v>
      </c>
      <c r="L795" s="69">
        <f t="shared" si="49"/>
        <v>387</v>
      </c>
      <c r="M795" s="81">
        <f t="shared" si="51"/>
        <v>0</v>
      </c>
    </row>
    <row r="796" spans="1:13" x14ac:dyDescent="0.2">
      <c r="A796" s="133" t="str">
        <f>'Net Gen'!B796</f>
        <v>ML1KP-Mitchell 1 KP</v>
      </c>
      <c r="B796" s="214">
        <f>'Net Gen'!C796</f>
        <v>44319.041666666664</v>
      </c>
      <c r="C796" s="215" t="str">
        <f>'Net Gen'!P796</f>
        <v>OFFLINE</v>
      </c>
      <c r="D796" s="215">
        <f>'Net Gen'!E796</f>
        <v>0</v>
      </c>
      <c r="E796" s="215">
        <f>'Net Gen'!I796</f>
        <v>0</v>
      </c>
      <c r="F796" s="215">
        <f>'Net Gen'!K796</f>
        <v>0</v>
      </c>
      <c r="G796" s="215">
        <f>'Net Gen'!N796</f>
        <v>0</v>
      </c>
      <c r="H796" s="215">
        <f>'Net Gen'!O796</f>
        <v>774</v>
      </c>
      <c r="J796" s="78">
        <f t="shared" si="50"/>
        <v>0.5</v>
      </c>
      <c r="K796" s="71">
        <f t="shared" si="48"/>
        <v>0</v>
      </c>
      <c r="L796" s="69">
        <f t="shared" si="49"/>
        <v>387</v>
      </c>
      <c r="M796" s="81">
        <f t="shared" si="51"/>
        <v>0</v>
      </c>
    </row>
    <row r="797" spans="1:13" x14ac:dyDescent="0.2">
      <c r="A797" s="133" t="str">
        <f>'Net Gen'!B797</f>
        <v>ML1KP-Mitchell 1 KP</v>
      </c>
      <c r="B797" s="214">
        <f>'Net Gen'!C797</f>
        <v>44319.083333333336</v>
      </c>
      <c r="C797" s="215" t="str">
        <f>'Net Gen'!P797</f>
        <v>OFFLINE</v>
      </c>
      <c r="D797" s="215">
        <f>'Net Gen'!E797</f>
        <v>0</v>
      </c>
      <c r="E797" s="215">
        <f>'Net Gen'!I797</f>
        <v>0</v>
      </c>
      <c r="F797" s="215">
        <f>'Net Gen'!K797</f>
        <v>0</v>
      </c>
      <c r="G797" s="215">
        <f>'Net Gen'!N797</f>
        <v>0</v>
      </c>
      <c r="H797" s="215">
        <f>'Net Gen'!O797</f>
        <v>774</v>
      </c>
      <c r="J797" s="78">
        <f t="shared" si="50"/>
        <v>0.5</v>
      </c>
      <c r="K797" s="71">
        <f t="shared" si="48"/>
        <v>0</v>
      </c>
      <c r="L797" s="69">
        <f t="shared" si="49"/>
        <v>387</v>
      </c>
      <c r="M797" s="81">
        <f t="shared" si="51"/>
        <v>0</v>
      </c>
    </row>
    <row r="798" spans="1:13" x14ac:dyDescent="0.2">
      <c r="A798" s="133" t="str">
        <f>'Net Gen'!B798</f>
        <v>ML1KP-Mitchell 1 KP</v>
      </c>
      <c r="B798" s="214">
        <f>'Net Gen'!C798</f>
        <v>44319.125</v>
      </c>
      <c r="C798" s="215" t="str">
        <f>'Net Gen'!P798</f>
        <v>OFFLINE</v>
      </c>
      <c r="D798" s="215">
        <f>'Net Gen'!E798</f>
        <v>0</v>
      </c>
      <c r="E798" s="215">
        <f>'Net Gen'!I798</f>
        <v>0</v>
      </c>
      <c r="F798" s="215">
        <f>'Net Gen'!K798</f>
        <v>0</v>
      </c>
      <c r="G798" s="215">
        <f>'Net Gen'!N798</f>
        <v>0</v>
      </c>
      <c r="H798" s="215">
        <f>'Net Gen'!O798</f>
        <v>774</v>
      </c>
      <c r="J798" s="78">
        <f t="shared" si="50"/>
        <v>0.5</v>
      </c>
      <c r="K798" s="71">
        <f t="shared" si="48"/>
        <v>0</v>
      </c>
      <c r="L798" s="69">
        <f t="shared" si="49"/>
        <v>387</v>
      </c>
      <c r="M798" s="81">
        <f t="shared" si="51"/>
        <v>0</v>
      </c>
    </row>
    <row r="799" spans="1:13" x14ac:dyDescent="0.2">
      <c r="A799" s="133" t="str">
        <f>'Net Gen'!B799</f>
        <v>ML1KP-Mitchell 1 KP</v>
      </c>
      <c r="B799" s="214">
        <f>'Net Gen'!C799</f>
        <v>44319.166666666664</v>
      </c>
      <c r="C799" s="215" t="str">
        <f>'Net Gen'!P799</f>
        <v>OFFLINE</v>
      </c>
      <c r="D799" s="215">
        <f>'Net Gen'!E799</f>
        <v>0</v>
      </c>
      <c r="E799" s="215">
        <f>'Net Gen'!I799</f>
        <v>0</v>
      </c>
      <c r="F799" s="215">
        <f>'Net Gen'!K799</f>
        <v>0</v>
      </c>
      <c r="G799" s="215">
        <f>'Net Gen'!N799</f>
        <v>0</v>
      </c>
      <c r="H799" s="215">
        <f>'Net Gen'!O799</f>
        <v>774</v>
      </c>
      <c r="J799" s="78">
        <f t="shared" si="50"/>
        <v>0.5</v>
      </c>
      <c r="K799" s="71">
        <f t="shared" si="48"/>
        <v>0</v>
      </c>
      <c r="L799" s="69">
        <f t="shared" si="49"/>
        <v>387</v>
      </c>
      <c r="M799" s="81">
        <f t="shared" si="51"/>
        <v>0</v>
      </c>
    </row>
    <row r="800" spans="1:13" x14ac:dyDescent="0.2">
      <c r="A800" s="133" t="str">
        <f>'Net Gen'!B800</f>
        <v>ML1KP-Mitchell 1 KP</v>
      </c>
      <c r="B800" s="214">
        <f>'Net Gen'!C800</f>
        <v>44319.208333333336</v>
      </c>
      <c r="C800" s="215" t="str">
        <f>'Net Gen'!P800</f>
        <v>OFFLINE</v>
      </c>
      <c r="D800" s="215">
        <f>'Net Gen'!E800</f>
        <v>0</v>
      </c>
      <c r="E800" s="215">
        <f>'Net Gen'!I800</f>
        <v>0</v>
      </c>
      <c r="F800" s="215">
        <f>'Net Gen'!K800</f>
        <v>0</v>
      </c>
      <c r="G800" s="215">
        <f>'Net Gen'!N800</f>
        <v>0</v>
      </c>
      <c r="H800" s="215">
        <f>'Net Gen'!O800</f>
        <v>774</v>
      </c>
      <c r="J800" s="78">
        <f t="shared" si="50"/>
        <v>0.5</v>
      </c>
      <c r="K800" s="71">
        <f t="shared" si="48"/>
        <v>0</v>
      </c>
      <c r="L800" s="69">
        <f t="shared" si="49"/>
        <v>387</v>
      </c>
      <c r="M800" s="81">
        <f t="shared" si="51"/>
        <v>0</v>
      </c>
    </row>
    <row r="801" spans="1:13" x14ac:dyDescent="0.2">
      <c r="A801" s="133" t="str">
        <f>'Net Gen'!B801</f>
        <v>ML1KP-Mitchell 1 KP</v>
      </c>
      <c r="B801" s="214">
        <f>'Net Gen'!C801</f>
        <v>44319.25</v>
      </c>
      <c r="C801" s="215" t="str">
        <f>'Net Gen'!P801</f>
        <v>OFFLINE</v>
      </c>
      <c r="D801" s="215">
        <f>'Net Gen'!E801</f>
        <v>0</v>
      </c>
      <c r="E801" s="215">
        <f>'Net Gen'!I801</f>
        <v>0</v>
      </c>
      <c r="F801" s="215">
        <f>'Net Gen'!K801</f>
        <v>0</v>
      </c>
      <c r="G801" s="215">
        <f>'Net Gen'!N801</f>
        <v>0</v>
      </c>
      <c r="H801" s="215">
        <f>'Net Gen'!O801</f>
        <v>774</v>
      </c>
      <c r="J801" s="78">
        <f t="shared" si="50"/>
        <v>0.5</v>
      </c>
      <c r="K801" s="71">
        <f t="shared" si="48"/>
        <v>0</v>
      </c>
      <c r="L801" s="69">
        <f t="shared" si="49"/>
        <v>387</v>
      </c>
      <c r="M801" s="81">
        <f t="shared" si="51"/>
        <v>0</v>
      </c>
    </row>
    <row r="802" spans="1:13" x14ac:dyDescent="0.2">
      <c r="A802" s="133" t="str">
        <f>'Net Gen'!B802</f>
        <v>ML1KP-Mitchell 1 KP</v>
      </c>
      <c r="B802" s="214">
        <f>'Net Gen'!C802</f>
        <v>44319.291666666664</v>
      </c>
      <c r="C802" s="215" t="str">
        <f>'Net Gen'!P802</f>
        <v>OFFLINE</v>
      </c>
      <c r="D802" s="215">
        <f>'Net Gen'!E802</f>
        <v>0</v>
      </c>
      <c r="E802" s="215">
        <f>'Net Gen'!I802</f>
        <v>0</v>
      </c>
      <c r="F802" s="215">
        <f>'Net Gen'!K802</f>
        <v>0</v>
      </c>
      <c r="G802" s="215">
        <f>'Net Gen'!N802</f>
        <v>0</v>
      </c>
      <c r="H802" s="215">
        <f>'Net Gen'!O802</f>
        <v>774</v>
      </c>
      <c r="J802" s="78">
        <f t="shared" si="50"/>
        <v>0.5</v>
      </c>
      <c r="K802" s="71">
        <f t="shared" si="48"/>
        <v>0</v>
      </c>
      <c r="L802" s="69">
        <f t="shared" si="49"/>
        <v>387</v>
      </c>
      <c r="M802" s="81">
        <f t="shared" si="51"/>
        <v>0</v>
      </c>
    </row>
    <row r="803" spans="1:13" x14ac:dyDescent="0.2">
      <c r="A803" s="133" t="str">
        <f>'Net Gen'!B803</f>
        <v>ML1KP-Mitchell 1 KP</v>
      </c>
      <c r="B803" s="214">
        <f>'Net Gen'!C803</f>
        <v>44319.333333333336</v>
      </c>
      <c r="C803" s="215" t="str">
        <f>'Net Gen'!P803</f>
        <v>OFFLINE</v>
      </c>
      <c r="D803" s="215">
        <f>'Net Gen'!E803</f>
        <v>0</v>
      </c>
      <c r="E803" s="215">
        <f>'Net Gen'!I803</f>
        <v>0</v>
      </c>
      <c r="F803" s="215">
        <f>'Net Gen'!K803</f>
        <v>0</v>
      </c>
      <c r="G803" s="215">
        <f>'Net Gen'!N803</f>
        <v>0</v>
      </c>
      <c r="H803" s="215">
        <f>'Net Gen'!O803</f>
        <v>774</v>
      </c>
      <c r="J803" s="78">
        <f t="shared" si="50"/>
        <v>0.5</v>
      </c>
      <c r="K803" s="71">
        <f t="shared" si="48"/>
        <v>0</v>
      </c>
      <c r="L803" s="69">
        <f t="shared" si="49"/>
        <v>387</v>
      </c>
      <c r="M803" s="81">
        <f t="shared" si="51"/>
        <v>0</v>
      </c>
    </row>
    <row r="804" spans="1:13" x14ac:dyDescent="0.2">
      <c r="A804" s="133" t="str">
        <f>'Net Gen'!B804</f>
        <v>ML1KP-Mitchell 1 KP</v>
      </c>
      <c r="B804" s="214">
        <f>'Net Gen'!C804</f>
        <v>44319.375</v>
      </c>
      <c r="C804" s="215" t="str">
        <f>'Net Gen'!P804</f>
        <v>OFFLINE</v>
      </c>
      <c r="D804" s="215">
        <f>'Net Gen'!E804</f>
        <v>0</v>
      </c>
      <c r="E804" s="215">
        <f>'Net Gen'!I804</f>
        <v>0</v>
      </c>
      <c r="F804" s="215">
        <f>'Net Gen'!K804</f>
        <v>0</v>
      </c>
      <c r="G804" s="215">
        <f>'Net Gen'!N804</f>
        <v>0</v>
      </c>
      <c r="H804" s="215">
        <f>'Net Gen'!O804</f>
        <v>774</v>
      </c>
      <c r="J804" s="78">
        <f t="shared" si="50"/>
        <v>0.5</v>
      </c>
      <c r="K804" s="71">
        <f t="shared" si="48"/>
        <v>0</v>
      </c>
      <c r="L804" s="69">
        <f t="shared" si="49"/>
        <v>387</v>
      </c>
      <c r="M804" s="81">
        <f t="shared" si="51"/>
        <v>0</v>
      </c>
    </row>
    <row r="805" spans="1:13" x14ac:dyDescent="0.2">
      <c r="A805" s="133" t="str">
        <f>'Net Gen'!B805</f>
        <v>ML1KP-Mitchell 1 KP</v>
      </c>
      <c r="B805" s="214">
        <f>'Net Gen'!C805</f>
        <v>44319.416666666664</v>
      </c>
      <c r="C805" s="215" t="str">
        <f>'Net Gen'!P805</f>
        <v>OFFLINE</v>
      </c>
      <c r="D805" s="215">
        <f>'Net Gen'!E805</f>
        <v>0</v>
      </c>
      <c r="E805" s="215">
        <f>'Net Gen'!I805</f>
        <v>0</v>
      </c>
      <c r="F805" s="215">
        <f>'Net Gen'!K805</f>
        <v>0</v>
      </c>
      <c r="G805" s="215">
        <f>'Net Gen'!N805</f>
        <v>0</v>
      </c>
      <c r="H805" s="215">
        <f>'Net Gen'!O805</f>
        <v>774</v>
      </c>
      <c r="J805" s="78">
        <f t="shared" si="50"/>
        <v>0.5</v>
      </c>
      <c r="K805" s="71">
        <f t="shared" si="48"/>
        <v>0</v>
      </c>
      <c r="L805" s="69">
        <f t="shared" si="49"/>
        <v>387</v>
      </c>
      <c r="M805" s="81">
        <f t="shared" si="51"/>
        <v>0</v>
      </c>
    </row>
    <row r="806" spans="1:13" x14ac:dyDescent="0.2">
      <c r="A806" s="133" t="str">
        <f>'Net Gen'!B806</f>
        <v>ML1KP-Mitchell 1 KP</v>
      </c>
      <c r="B806" s="214">
        <f>'Net Gen'!C806</f>
        <v>44319.458333333336</v>
      </c>
      <c r="C806" s="215" t="str">
        <f>'Net Gen'!P806</f>
        <v>OFFLINE</v>
      </c>
      <c r="D806" s="215">
        <f>'Net Gen'!E806</f>
        <v>0</v>
      </c>
      <c r="E806" s="215">
        <f>'Net Gen'!I806</f>
        <v>0</v>
      </c>
      <c r="F806" s="215">
        <f>'Net Gen'!K806</f>
        <v>0</v>
      </c>
      <c r="G806" s="215">
        <f>'Net Gen'!N806</f>
        <v>0</v>
      </c>
      <c r="H806" s="215">
        <f>'Net Gen'!O806</f>
        <v>774</v>
      </c>
      <c r="J806" s="78">
        <f t="shared" si="50"/>
        <v>0.5</v>
      </c>
      <c r="K806" s="71">
        <f t="shared" si="48"/>
        <v>0</v>
      </c>
      <c r="L806" s="69">
        <f t="shared" si="49"/>
        <v>387</v>
      </c>
      <c r="M806" s="81">
        <f t="shared" si="51"/>
        <v>0</v>
      </c>
    </row>
    <row r="807" spans="1:13" x14ac:dyDescent="0.2">
      <c r="A807" s="133" t="str">
        <f>'Net Gen'!B807</f>
        <v>ML1KP-Mitchell 1 KP</v>
      </c>
      <c r="B807" s="214">
        <f>'Net Gen'!C807</f>
        <v>44319.5</v>
      </c>
      <c r="C807" s="215" t="str">
        <f>'Net Gen'!P807</f>
        <v>OFFLINE</v>
      </c>
      <c r="D807" s="215">
        <f>'Net Gen'!E807</f>
        <v>0</v>
      </c>
      <c r="E807" s="215">
        <f>'Net Gen'!I807</f>
        <v>0</v>
      </c>
      <c r="F807" s="215">
        <f>'Net Gen'!K807</f>
        <v>0</v>
      </c>
      <c r="G807" s="215">
        <f>'Net Gen'!N807</f>
        <v>0</v>
      </c>
      <c r="H807" s="215">
        <f>'Net Gen'!O807</f>
        <v>774</v>
      </c>
      <c r="J807" s="78">
        <f t="shared" si="50"/>
        <v>0.5</v>
      </c>
      <c r="K807" s="71">
        <f t="shared" si="48"/>
        <v>0</v>
      </c>
      <c r="L807" s="69">
        <f t="shared" si="49"/>
        <v>387</v>
      </c>
      <c r="M807" s="81">
        <f t="shared" si="51"/>
        <v>0</v>
      </c>
    </row>
    <row r="808" spans="1:13" x14ac:dyDescent="0.2">
      <c r="A808" s="133" t="str">
        <f>'Net Gen'!B808</f>
        <v>ML1KP-Mitchell 1 KP</v>
      </c>
      <c r="B808" s="214">
        <f>'Net Gen'!C808</f>
        <v>44319.541666666664</v>
      </c>
      <c r="C808" s="215" t="str">
        <f>'Net Gen'!P808</f>
        <v>OFFLINE</v>
      </c>
      <c r="D808" s="215">
        <f>'Net Gen'!E808</f>
        <v>0</v>
      </c>
      <c r="E808" s="215">
        <f>'Net Gen'!I808</f>
        <v>0</v>
      </c>
      <c r="F808" s="215">
        <f>'Net Gen'!K808</f>
        <v>0</v>
      </c>
      <c r="G808" s="215">
        <f>'Net Gen'!N808</f>
        <v>0</v>
      </c>
      <c r="H808" s="215">
        <f>'Net Gen'!O808</f>
        <v>774</v>
      </c>
      <c r="J808" s="78">
        <f t="shared" si="50"/>
        <v>0.5</v>
      </c>
      <c r="K808" s="71">
        <f t="shared" si="48"/>
        <v>0</v>
      </c>
      <c r="L808" s="69">
        <f t="shared" si="49"/>
        <v>387</v>
      </c>
      <c r="M808" s="81">
        <f t="shared" si="51"/>
        <v>0</v>
      </c>
    </row>
    <row r="809" spans="1:13" x14ac:dyDescent="0.2">
      <c r="A809" s="133" t="str">
        <f>'Net Gen'!B809</f>
        <v>ML1KP-Mitchell 1 KP</v>
      </c>
      <c r="B809" s="214">
        <f>'Net Gen'!C809</f>
        <v>44319.583333333336</v>
      </c>
      <c r="C809" s="215" t="str">
        <f>'Net Gen'!P809</f>
        <v>OFFLINE</v>
      </c>
      <c r="D809" s="215">
        <f>'Net Gen'!E809</f>
        <v>0</v>
      </c>
      <c r="E809" s="215">
        <f>'Net Gen'!I809</f>
        <v>0</v>
      </c>
      <c r="F809" s="215">
        <f>'Net Gen'!K809</f>
        <v>0</v>
      </c>
      <c r="G809" s="215">
        <f>'Net Gen'!N809</f>
        <v>0</v>
      </c>
      <c r="H809" s="215">
        <f>'Net Gen'!O809</f>
        <v>774</v>
      </c>
      <c r="J809" s="78">
        <f t="shared" si="50"/>
        <v>0.5</v>
      </c>
      <c r="K809" s="71">
        <f t="shared" si="48"/>
        <v>0</v>
      </c>
      <c r="L809" s="69">
        <f t="shared" si="49"/>
        <v>387</v>
      </c>
      <c r="M809" s="81">
        <f t="shared" si="51"/>
        <v>0</v>
      </c>
    </row>
    <row r="810" spans="1:13" x14ac:dyDescent="0.2">
      <c r="A810" s="133" t="str">
        <f>'Net Gen'!B810</f>
        <v>ML1KP-Mitchell 1 KP</v>
      </c>
      <c r="B810" s="214">
        <f>'Net Gen'!C810</f>
        <v>44319.625</v>
      </c>
      <c r="C810" s="215" t="str">
        <f>'Net Gen'!P810</f>
        <v>OFFLINE</v>
      </c>
      <c r="D810" s="215">
        <f>'Net Gen'!E810</f>
        <v>0</v>
      </c>
      <c r="E810" s="215">
        <f>'Net Gen'!I810</f>
        <v>0</v>
      </c>
      <c r="F810" s="215">
        <f>'Net Gen'!K810</f>
        <v>0</v>
      </c>
      <c r="G810" s="215">
        <f>'Net Gen'!N810</f>
        <v>0</v>
      </c>
      <c r="H810" s="215">
        <f>'Net Gen'!O810</f>
        <v>774</v>
      </c>
      <c r="J810" s="78">
        <f t="shared" si="50"/>
        <v>0.5</v>
      </c>
      <c r="K810" s="71">
        <f t="shared" si="48"/>
        <v>0</v>
      </c>
      <c r="L810" s="69">
        <f t="shared" si="49"/>
        <v>387</v>
      </c>
      <c r="M810" s="81">
        <f t="shared" si="51"/>
        <v>0</v>
      </c>
    </row>
    <row r="811" spans="1:13" x14ac:dyDescent="0.2">
      <c r="A811" s="133" t="str">
        <f>'Net Gen'!B811</f>
        <v>ML1KP-Mitchell 1 KP</v>
      </c>
      <c r="B811" s="214">
        <f>'Net Gen'!C811</f>
        <v>44319.666666666664</v>
      </c>
      <c r="C811" s="215" t="str">
        <f>'Net Gen'!P811</f>
        <v>OFFLINE</v>
      </c>
      <c r="D811" s="215">
        <f>'Net Gen'!E811</f>
        <v>0</v>
      </c>
      <c r="E811" s="215">
        <f>'Net Gen'!I811</f>
        <v>0</v>
      </c>
      <c r="F811" s="215">
        <f>'Net Gen'!K811</f>
        <v>0</v>
      </c>
      <c r="G811" s="215">
        <f>'Net Gen'!N811</f>
        <v>0</v>
      </c>
      <c r="H811" s="215">
        <f>'Net Gen'!O811</f>
        <v>774</v>
      </c>
      <c r="J811" s="78">
        <f t="shared" si="50"/>
        <v>0.5</v>
      </c>
      <c r="K811" s="71">
        <f t="shared" si="48"/>
        <v>0</v>
      </c>
      <c r="L811" s="69">
        <f t="shared" si="49"/>
        <v>387</v>
      </c>
      <c r="M811" s="81">
        <f t="shared" si="51"/>
        <v>0</v>
      </c>
    </row>
    <row r="812" spans="1:13" x14ac:dyDescent="0.2">
      <c r="A812" s="133" t="str">
        <f>'Net Gen'!B812</f>
        <v>ML1KP-Mitchell 1 KP</v>
      </c>
      <c r="B812" s="214">
        <f>'Net Gen'!C812</f>
        <v>44319.708333333336</v>
      </c>
      <c r="C812" s="215" t="str">
        <f>'Net Gen'!P812</f>
        <v>OFFLINE</v>
      </c>
      <c r="D812" s="215">
        <f>'Net Gen'!E812</f>
        <v>0</v>
      </c>
      <c r="E812" s="215">
        <f>'Net Gen'!I812</f>
        <v>0</v>
      </c>
      <c r="F812" s="215">
        <f>'Net Gen'!K812</f>
        <v>0</v>
      </c>
      <c r="G812" s="215">
        <f>'Net Gen'!N812</f>
        <v>0</v>
      </c>
      <c r="H812" s="215">
        <f>'Net Gen'!O812</f>
        <v>774</v>
      </c>
      <c r="J812" s="78">
        <f t="shared" si="50"/>
        <v>0.5</v>
      </c>
      <c r="K812" s="71">
        <f t="shared" si="48"/>
        <v>0</v>
      </c>
      <c r="L812" s="69">
        <f t="shared" si="49"/>
        <v>387</v>
      </c>
      <c r="M812" s="81">
        <f t="shared" si="51"/>
        <v>0</v>
      </c>
    </row>
    <row r="813" spans="1:13" x14ac:dyDescent="0.2">
      <c r="A813" s="133" t="str">
        <f>'Net Gen'!B813</f>
        <v>ML1KP-Mitchell 1 KP</v>
      </c>
      <c r="B813" s="214">
        <f>'Net Gen'!C813</f>
        <v>44319.75</v>
      </c>
      <c r="C813" s="215" t="str">
        <f>'Net Gen'!P813</f>
        <v>OFFLINE</v>
      </c>
      <c r="D813" s="215">
        <f>'Net Gen'!E813</f>
        <v>0</v>
      </c>
      <c r="E813" s="215">
        <f>'Net Gen'!I813</f>
        <v>0</v>
      </c>
      <c r="F813" s="215">
        <f>'Net Gen'!K813</f>
        <v>0</v>
      </c>
      <c r="G813" s="215">
        <f>'Net Gen'!N813</f>
        <v>0</v>
      </c>
      <c r="H813" s="215">
        <f>'Net Gen'!O813</f>
        <v>774</v>
      </c>
      <c r="J813" s="78">
        <f t="shared" si="50"/>
        <v>0.5</v>
      </c>
      <c r="K813" s="71">
        <f t="shared" si="48"/>
        <v>0</v>
      </c>
      <c r="L813" s="69">
        <f t="shared" si="49"/>
        <v>387</v>
      </c>
      <c r="M813" s="81">
        <f t="shared" si="51"/>
        <v>0</v>
      </c>
    </row>
    <row r="814" spans="1:13" x14ac:dyDescent="0.2">
      <c r="A814" s="133" t="str">
        <f>'Net Gen'!B814</f>
        <v>ML1KP-Mitchell 1 KP</v>
      </c>
      <c r="B814" s="214">
        <f>'Net Gen'!C814</f>
        <v>44319.791666666664</v>
      </c>
      <c r="C814" s="215" t="str">
        <f>'Net Gen'!P814</f>
        <v>OFFLINE</v>
      </c>
      <c r="D814" s="215">
        <f>'Net Gen'!E814</f>
        <v>0</v>
      </c>
      <c r="E814" s="215">
        <f>'Net Gen'!I814</f>
        <v>0</v>
      </c>
      <c r="F814" s="215">
        <f>'Net Gen'!K814</f>
        <v>0</v>
      </c>
      <c r="G814" s="215">
        <f>'Net Gen'!N814</f>
        <v>0</v>
      </c>
      <c r="H814" s="215">
        <f>'Net Gen'!O814</f>
        <v>774</v>
      </c>
      <c r="J814" s="78">
        <f t="shared" si="50"/>
        <v>0.5</v>
      </c>
      <c r="K814" s="71">
        <f t="shared" si="48"/>
        <v>0</v>
      </c>
      <c r="L814" s="69">
        <f t="shared" si="49"/>
        <v>387</v>
      </c>
      <c r="M814" s="81">
        <f t="shared" si="51"/>
        <v>0</v>
      </c>
    </row>
    <row r="815" spans="1:13" x14ac:dyDescent="0.2">
      <c r="A815" s="133" t="str">
        <f>'Net Gen'!B815</f>
        <v>ML1KP-Mitchell 1 KP</v>
      </c>
      <c r="B815" s="214">
        <f>'Net Gen'!C815</f>
        <v>44319.833333333336</v>
      </c>
      <c r="C815" s="215" t="str">
        <f>'Net Gen'!P815</f>
        <v>OFFLINE</v>
      </c>
      <c r="D815" s="215">
        <f>'Net Gen'!E815</f>
        <v>0</v>
      </c>
      <c r="E815" s="215">
        <f>'Net Gen'!I815</f>
        <v>0</v>
      </c>
      <c r="F815" s="215">
        <f>'Net Gen'!K815</f>
        <v>0</v>
      </c>
      <c r="G815" s="215">
        <f>'Net Gen'!N815</f>
        <v>0</v>
      </c>
      <c r="H815" s="215">
        <f>'Net Gen'!O815</f>
        <v>774</v>
      </c>
      <c r="J815" s="78">
        <f t="shared" si="50"/>
        <v>0.5</v>
      </c>
      <c r="K815" s="71">
        <f t="shared" si="48"/>
        <v>0</v>
      </c>
      <c r="L815" s="69">
        <f t="shared" si="49"/>
        <v>387</v>
      </c>
      <c r="M815" s="81">
        <f t="shared" si="51"/>
        <v>0</v>
      </c>
    </row>
    <row r="816" spans="1:13" x14ac:dyDescent="0.2">
      <c r="A816" s="133" t="str">
        <f>'Net Gen'!B816</f>
        <v>ML1KP-Mitchell 1 KP</v>
      </c>
      <c r="B816" s="214">
        <f>'Net Gen'!C816</f>
        <v>44319.875</v>
      </c>
      <c r="C816" s="215" t="str">
        <f>'Net Gen'!P816</f>
        <v>OFFLINE</v>
      </c>
      <c r="D816" s="215">
        <f>'Net Gen'!E816</f>
        <v>0</v>
      </c>
      <c r="E816" s="215">
        <f>'Net Gen'!I816</f>
        <v>0</v>
      </c>
      <c r="F816" s="215">
        <f>'Net Gen'!K816</f>
        <v>0</v>
      </c>
      <c r="G816" s="215">
        <f>'Net Gen'!N816</f>
        <v>0</v>
      </c>
      <c r="H816" s="215">
        <f>'Net Gen'!O816</f>
        <v>774</v>
      </c>
      <c r="J816" s="78">
        <f t="shared" si="50"/>
        <v>0.5</v>
      </c>
      <c r="K816" s="71">
        <f t="shared" si="48"/>
        <v>0</v>
      </c>
      <c r="L816" s="69">
        <f t="shared" si="49"/>
        <v>387</v>
      </c>
      <c r="M816" s="81">
        <f t="shared" si="51"/>
        <v>0</v>
      </c>
    </row>
    <row r="817" spans="1:13" x14ac:dyDescent="0.2">
      <c r="A817" s="133" t="str">
        <f>'Net Gen'!B817</f>
        <v>ML1KP-Mitchell 1 KP</v>
      </c>
      <c r="B817" s="214">
        <f>'Net Gen'!C817</f>
        <v>44319.916666666664</v>
      </c>
      <c r="C817" s="215" t="str">
        <f>'Net Gen'!P817</f>
        <v>OFFLINE</v>
      </c>
      <c r="D817" s="215">
        <f>'Net Gen'!E817</f>
        <v>0</v>
      </c>
      <c r="E817" s="215">
        <f>'Net Gen'!I817</f>
        <v>0</v>
      </c>
      <c r="F817" s="215">
        <f>'Net Gen'!K817</f>
        <v>0</v>
      </c>
      <c r="G817" s="215">
        <f>'Net Gen'!N817</f>
        <v>0</v>
      </c>
      <c r="H817" s="215">
        <f>'Net Gen'!O817</f>
        <v>774</v>
      </c>
      <c r="J817" s="78">
        <f t="shared" si="50"/>
        <v>0.5</v>
      </c>
      <c r="K817" s="71">
        <f t="shared" si="48"/>
        <v>0</v>
      </c>
      <c r="L817" s="69">
        <f t="shared" si="49"/>
        <v>387</v>
      </c>
      <c r="M817" s="81">
        <f t="shared" si="51"/>
        <v>0</v>
      </c>
    </row>
    <row r="818" spans="1:13" x14ac:dyDescent="0.2">
      <c r="A818" s="133" t="str">
        <f>'Net Gen'!B818</f>
        <v>ML1KP-Mitchell 1 KP</v>
      </c>
      <c r="B818" s="214">
        <f>'Net Gen'!C818</f>
        <v>44319.958333333336</v>
      </c>
      <c r="C818" s="215" t="str">
        <f>'Net Gen'!P818</f>
        <v>OFFLINE</v>
      </c>
      <c r="D818" s="215">
        <f>'Net Gen'!E818</f>
        <v>0</v>
      </c>
      <c r="E818" s="215">
        <f>'Net Gen'!I818</f>
        <v>0</v>
      </c>
      <c r="F818" s="215">
        <f>'Net Gen'!K818</f>
        <v>0</v>
      </c>
      <c r="G818" s="215">
        <f>'Net Gen'!N818</f>
        <v>0</v>
      </c>
      <c r="H818" s="215">
        <f>'Net Gen'!O818</f>
        <v>774</v>
      </c>
      <c r="J818" s="78">
        <f t="shared" si="50"/>
        <v>0.5</v>
      </c>
      <c r="K818" s="71">
        <f t="shared" si="48"/>
        <v>0</v>
      </c>
      <c r="L818" s="69">
        <f t="shared" si="49"/>
        <v>387</v>
      </c>
      <c r="M818" s="81">
        <f t="shared" si="51"/>
        <v>0</v>
      </c>
    </row>
    <row r="819" spans="1:13" x14ac:dyDescent="0.2">
      <c r="A819" s="133" t="str">
        <f>'Net Gen'!B819</f>
        <v>ML1KP-Mitchell 1 KP</v>
      </c>
      <c r="B819" s="214">
        <f>'Net Gen'!C819</f>
        <v>44320</v>
      </c>
      <c r="C819" s="215" t="str">
        <f>'Net Gen'!P819</f>
        <v>OFFLINE</v>
      </c>
      <c r="D819" s="215">
        <f>'Net Gen'!E819</f>
        <v>0</v>
      </c>
      <c r="E819" s="215">
        <f>'Net Gen'!I819</f>
        <v>0</v>
      </c>
      <c r="F819" s="215">
        <f>'Net Gen'!K819</f>
        <v>0</v>
      </c>
      <c r="G819" s="215">
        <f>'Net Gen'!N819</f>
        <v>0</v>
      </c>
      <c r="H819" s="215">
        <f>'Net Gen'!O819</f>
        <v>774</v>
      </c>
      <c r="J819" s="78">
        <f t="shared" si="50"/>
        <v>0.5</v>
      </c>
      <c r="K819" s="71">
        <f t="shared" si="48"/>
        <v>0</v>
      </c>
      <c r="L819" s="69">
        <f t="shared" si="49"/>
        <v>387</v>
      </c>
      <c r="M819" s="81">
        <f t="shared" si="51"/>
        <v>0</v>
      </c>
    </row>
    <row r="820" spans="1:13" x14ac:dyDescent="0.2">
      <c r="A820" s="133" t="str">
        <f>'Net Gen'!B820</f>
        <v>ML1KP-Mitchell 1 KP</v>
      </c>
      <c r="B820" s="214">
        <f>'Net Gen'!C820</f>
        <v>44320.041666666664</v>
      </c>
      <c r="C820" s="215" t="str">
        <f>'Net Gen'!P820</f>
        <v>OFFLINE</v>
      </c>
      <c r="D820" s="215">
        <f>'Net Gen'!E820</f>
        <v>0</v>
      </c>
      <c r="E820" s="215">
        <f>'Net Gen'!I820</f>
        <v>0</v>
      </c>
      <c r="F820" s="215">
        <f>'Net Gen'!K820</f>
        <v>0</v>
      </c>
      <c r="G820" s="215">
        <f>'Net Gen'!N820</f>
        <v>0</v>
      </c>
      <c r="H820" s="215">
        <f>'Net Gen'!O820</f>
        <v>774</v>
      </c>
      <c r="J820" s="78">
        <f t="shared" si="50"/>
        <v>0.5</v>
      </c>
      <c r="K820" s="71">
        <f t="shared" si="48"/>
        <v>0</v>
      </c>
      <c r="L820" s="69">
        <f t="shared" si="49"/>
        <v>387</v>
      </c>
      <c r="M820" s="81">
        <f t="shared" si="51"/>
        <v>0</v>
      </c>
    </row>
    <row r="821" spans="1:13" x14ac:dyDescent="0.2">
      <c r="A821" s="133" t="str">
        <f>'Net Gen'!B821</f>
        <v>ML1KP-Mitchell 1 KP</v>
      </c>
      <c r="B821" s="214">
        <f>'Net Gen'!C821</f>
        <v>44320.083333333336</v>
      </c>
      <c r="C821" s="215" t="str">
        <f>'Net Gen'!P821</f>
        <v>OFFLINE</v>
      </c>
      <c r="D821" s="215">
        <f>'Net Gen'!E821</f>
        <v>0</v>
      </c>
      <c r="E821" s="215">
        <f>'Net Gen'!I821</f>
        <v>0</v>
      </c>
      <c r="F821" s="215">
        <f>'Net Gen'!K821</f>
        <v>0</v>
      </c>
      <c r="G821" s="215">
        <f>'Net Gen'!N821</f>
        <v>0</v>
      </c>
      <c r="H821" s="215">
        <f>'Net Gen'!O821</f>
        <v>774</v>
      </c>
      <c r="J821" s="78">
        <f t="shared" si="50"/>
        <v>0.5</v>
      </c>
      <c r="K821" s="71">
        <f t="shared" si="48"/>
        <v>0</v>
      </c>
      <c r="L821" s="69">
        <f t="shared" si="49"/>
        <v>387</v>
      </c>
      <c r="M821" s="81">
        <f t="shared" si="51"/>
        <v>0</v>
      </c>
    </row>
    <row r="822" spans="1:13" x14ac:dyDescent="0.2">
      <c r="A822" s="133" t="str">
        <f>'Net Gen'!B822</f>
        <v>ML1KP-Mitchell 1 KP</v>
      </c>
      <c r="B822" s="214">
        <f>'Net Gen'!C822</f>
        <v>44320.125</v>
      </c>
      <c r="C822" s="215" t="str">
        <f>'Net Gen'!P822</f>
        <v>OFFLINE</v>
      </c>
      <c r="D822" s="215">
        <f>'Net Gen'!E822</f>
        <v>0</v>
      </c>
      <c r="E822" s="215">
        <f>'Net Gen'!I822</f>
        <v>0</v>
      </c>
      <c r="F822" s="215">
        <f>'Net Gen'!K822</f>
        <v>0</v>
      </c>
      <c r="G822" s="215">
        <f>'Net Gen'!N822</f>
        <v>0</v>
      </c>
      <c r="H822" s="215">
        <f>'Net Gen'!O822</f>
        <v>774</v>
      </c>
      <c r="J822" s="78">
        <f t="shared" si="50"/>
        <v>0.5</v>
      </c>
      <c r="K822" s="71">
        <f t="shared" si="48"/>
        <v>0</v>
      </c>
      <c r="L822" s="69">
        <f t="shared" si="49"/>
        <v>387</v>
      </c>
      <c r="M822" s="81">
        <f t="shared" si="51"/>
        <v>0</v>
      </c>
    </row>
    <row r="823" spans="1:13" x14ac:dyDescent="0.2">
      <c r="A823" s="133" t="str">
        <f>'Net Gen'!B823</f>
        <v>ML1KP-Mitchell 1 KP</v>
      </c>
      <c r="B823" s="214">
        <f>'Net Gen'!C823</f>
        <v>44320.166666666664</v>
      </c>
      <c r="C823" s="215" t="str">
        <f>'Net Gen'!P823</f>
        <v>OFFLINE</v>
      </c>
      <c r="D823" s="215">
        <f>'Net Gen'!E823</f>
        <v>0</v>
      </c>
      <c r="E823" s="215">
        <f>'Net Gen'!I823</f>
        <v>0</v>
      </c>
      <c r="F823" s="215">
        <f>'Net Gen'!K823</f>
        <v>0</v>
      </c>
      <c r="G823" s="215">
        <f>'Net Gen'!N823</f>
        <v>0</v>
      </c>
      <c r="H823" s="215">
        <f>'Net Gen'!O823</f>
        <v>774</v>
      </c>
      <c r="J823" s="78">
        <f t="shared" si="50"/>
        <v>0.5</v>
      </c>
      <c r="K823" s="71">
        <f t="shared" si="48"/>
        <v>0</v>
      </c>
      <c r="L823" s="69">
        <f t="shared" si="49"/>
        <v>387</v>
      </c>
      <c r="M823" s="81">
        <f t="shared" si="51"/>
        <v>0</v>
      </c>
    </row>
    <row r="824" spans="1:13" x14ac:dyDescent="0.2">
      <c r="A824" s="133" t="str">
        <f>'Net Gen'!B824</f>
        <v>ML1KP-Mitchell 1 KP</v>
      </c>
      <c r="B824" s="214">
        <f>'Net Gen'!C824</f>
        <v>44320.208333333336</v>
      </c>
      <c r="C824" s="215" t="str">
        <f>'Net Gen'!P824</f>
        <v>OFFLINE</v>
      </c>
      <c r="D824" s="215">
        <f>'Net Gen'!E824</f>
        <v>0</v>
      </c>
      <c r="E824" s="215">
        <f>'Net Gen'!I824</f>
        <v>0</v>
      </c>
      <c r="F824" s="215">
        <f>'Net Gen'!K824</f>
        <v>0</v>
      </c>
      <c r="G824" s="215">
        <f>'Net Gen'!N824</f>
        <v>0</v>
      </c>
      <c r="H824" s="215">
        <f>'Net Gen'!O824</f>
        <v>774</v>
      </c>
      <c r="J824" s="78">
        <f t="shared" si="50"/>
        <v>0.5</v>
      </c>
      <c r="K824" s="71">
        <f t="shared" si="48"/>
        <v>0</v>
      </c>
      <c r="L824" s="69">
        <f t="shared" si="49"/>
        <v>387</v>
      </c>
      <c r="M824" s="81">
        <f t="shared" si="51"/>
        <v>0</v>
      </c>
    </row>
    <row r="825" spans="1:13" x14ac:dyDescent="0.2">
      <c r="A825" s="133" t="str">
        <f>'Net Gen'!B825</f>
        <v>ML1KP-Mitchell 1 KP</v>
      </c>
      <c r="B825" s="214">
        <f>'Net Gen'!C825</f>
        <v>44320.25</v>
      </c>
      <c r="C825" s="215" t="str">
        <f>'Net Gen'!P825</f>
        <v>OFFLINE</v>
      </c>
      <c r="D825" s="215">
        <f>'Net Gen'!E825</f>
        <v>0</v>
      </c>
      <c r="E825" s="215">
        <f>'Net Gen'!I825</f>
        <v>0</v>
      </c>
      <c r="F825" s="215">
        <f>'Net Gen'!K825</f>
        <v>0</v>
      </c>
      <c r="G825" s="215">
        <f>'Net Gen'!N825</f>
        <v>0</v>
      </c>
      <c r="H825" s="215">
        <f>'Net Gen'!O825</f>
        <v>774</v>
      </c>
      <c r="J825" s="78">
        <f t="shared" si="50"/>
        <v>0.5</v>
      </c>
      <c r="K825" s="71">
        <f t="shared" si="48"/>
        <v>0</v>
      </c>
      <c r="L825" s="69">
        <f t="shared" si="49"/>
        <v>387</v>
      </c>
      <c r="M825" s="81">
        <f t="shared" si="51"/>
        <v>0</v>
      </c>
    </row>
    <row r="826" spans="1:13" x14ac:dyDescent="0.2">
      <c r="A826" s="133" t="str">
        <f>'Net Gen'!B826</f>
        <v>ML1KP-Mitchell 1 KP</v>
      </c>
      <c r="B826" s="214">
        <f>'Net Gen'!C826</f>
        <v>44320.291666666664</v>
      </c>
      <c r="C826" s="215" t="str">
        <f>'Net Gen'!P826</f>
        <v>OFFLINE</v>
      </c>
      <c r="D826" s="215">
        <f>'Net Gen'!E826</f>
        <v>0</v>
      </c>
      <c r="E826" s="215">
        <f>'Net Gen'!I826</f>
        <v>0</v>
      </c>
      <c r="F826" s="215">
        <f>'Net Gen'!K826</f>
        <v>0</v>
      </c>
      <c r="G826" s="215">
        <f>'Net Gen'!N826</f>
        <v>0</v>
      </c>
      <c r="H826" s="215">
        <f>'Net Gen'!O826</f>
        <v>774</v>
      </c>
      <c r="J826" s="78">
        <f t="shared" si="50"/>
        <v>0.5</v>
      </c>
      <c r="K826" s="71">
        <f t="shared" si="48"/>
        <v>0</v>
      </c>
      <c r="L826" s="69">
        <f t="shared" si="49"/>
        <v>387</v>
      </c>
      <c r="M826" s="81">
        <f t="shared" si="51"/>
        <v>0</v>
      </c>
    </row>
    <row r="827" spans="1:13" x14ac:dyDescent="0.2">
      <c r="A827" s="133" t="str">
        <f>'Net Gen'!B827</f>
        <v>ML1KP-Mitchell 1 KP</v>
      </c>
      <c r="B827" s="214">
        <f>'Net Gen'!C827</f>
        <v>44320.333333333336</v>
      </c>
      <c r="C827" s="215" t="str">
        <f>'Net Gen'!P827</f>
        <v>OFFLINE</v>
      </c>
      <c r="D827" s="215">
        <f>'Net Gen'!E827</f>
        <v>0</v>
      </c>
      <c r="E827" s="215">
        <f>'Net Gen'!I827</f>
        <v>0</v>
      </c>
      <c r="F827" s="215">
        <f>'Net Gen'!K827</f>
        <v>0</v>
      </c>
      <c r="G827" s="215">
        <f>'Net Gen'!N827</f>
        <v>0</v>
      </c>
      <c r="H827" s="215">
        <f>'Net Gen'!O827</f>
        <v>774</v>
      </c>
      <c r="J827" s="78">
        <f t="shared" si="50"/>
        <v>0.5</v>
      </c>
      <c r="K827" s="71">
        <f t="shared" si="48"/>
        <v>0</v>
      </c>
      <c r="L827" s="69">
        <f t="shared" si="49"/>
        <v>387</v>
      </c>
      <c r="M827" s="81">
        <f t="shared" si="51"/>
        <v>0</v>
      </c>
    </row>
    <row r="828" spans="1:13" x14ac:dyDescent="0.2">
      <c r="A828" s="133" t="str">
        <f>'Net Gen'!B828</f>
        <v>ML1KP-Mitchell 1 KP</v>
      </c>
      <c r="B828" s="214">
        <f>'Net Gen'!C828</f>
        <v>44320.375</v>
      </c>
      <c r="C828" s="215" t="str">
        <f>'Net Gen'!P828</f>
        <v>OFFLINE</v>
      </c>
      <c r="D828" s="215">
        <f>'Net Gen'!E828</f>
        <v>0</v>
      </c>
      <c r="E828" s="215">
        <f>'Net Gen'!I828</f>
        <v>0</v>
      </c>
      <c r="F828" s="215">
        <f>'Net Gen'!K828</f>
        <v>0</v>
      </c>
      <c r="G828" s="215">
        <f>'Net Gen'!N828</f>
        <v>0</v>
      </c>
      <c r="H828" s="215">
        <f>'Net Gen'!O828</f>
        <v>774</v>
      </c>
      <c r="J828" s="78">
        <f t="shared" si="50"/>
        <v>0.5</v>
      </c>
      <c r="K828" s="71">
        <f t="shared" si="48"/>
        <v>0</v>
      </c>
      <c r="L828" s="69">
        <f t="shared" si="49"/>
        <v>387</v>
      </c>
      <c r="M828" s="81">
        <f t="shared" si="51"/>
        <v>0</v>
      </c>
    </row>
    <row r="829" spans="1:13" x14ac:dyDescent="0.2">
      <c r="A829" s="133" t="str">
        <f>'Net Gen'!B829</f>
        <v>ML1KP-Mitchell 1 KP</v>
      </c>
      <c r="B829" s="214">
        <f>'Net Gen'!C829</f>
        <v>44320.416666666664</v>
      </c>
      <c r="C829" s="215" t="str">
        <f>'Net Gen'!P829</f>
        <v>OFFLINE</v>
      </c>
      <c r="D829" s="215">
        <f>'Net Gen'!E829</f>
        <v>0</v>
      </c>
      <c r="E829" s="215">
        <f>'Net Gen'!I829</f>
        <v>0</v>
      </c>
      <c r="F829" s="215">
        <f>'Net Gen'!K829</f>
        <v>0</v>
      </c>
      <c r="G829" s="215">
        <f>'Net Gen'!N829</f>
        <v>0</v>
      </c>
      <c r="H829" s="215">
        <f>'Net Gen'!O829</f>
        <v>774</v>
      </c>
      <c r="J829" s="78">
        <f t="shared" si="50"/>
        <v>0.5</v>
      </c>
      <c r="K829" s="71">
        <f t="shared" si="48"/>
        <v>0</v>
      </c>
      <c r="L829" s="69">
        <f t="shared" si="49"/>
        <v>387</v>
      </c>
      <c r="M829" s="81">
        <f t="shared" si="51"/>
        <v>0</v>
      </c>
    </row>
    <row r="830" spans="1:13" x14ac:dyDescent="0.2">
      <c r="A830" s="133" t="str">
        <f>'Net Gen'!B830</f>
        <v>ML1KP-Mitchell 1 KP</v>
      </c>
      <c r="B830" s="214">
        <f>'Net Gen'!C830</f>
        <v>44320.458333333336</v>
      </c>
      <c r="C830" s="215" t="str">
        <f>'Net Gen'!P830</f>
        <v>OFFLINE</v>
      </c>
      <c r="D830" s="215">
        <f>'Net Gen'!E830</f>
        <v>0</v>
      </c>
      <c r="E830" s="215">
        <f>'Net Gen'!I830</f>
        <v>0</v>
      </c>
      <c r="F830" s="215">
        <f>'Net Gen'!K830</f>
        <v>0</v>
      </c>
      <c r="G830" s="215">
        <f>'Net Gen'!N830</f>
        <v>0</v>
      </c>
      <c r="H830" s="215">
        <f>'Net Gen'!O830</f>
        <v>774</v>
      </c>
      <c r="J830" s="78">
        <f t="shared" si="50"/>
        <v>0.5</v>
      </c>
      <c r="K830" s="71">
        <f t="shared" si="48"/>
        <v>0</v>
      </c>
      <c r="L830" s="69">
        <f t="shared" si="49"/>
        <v>387</v>
      </c>
      <c r="M830" s="81">
        <f t="shared" si="51"/>
        <v>0</v>
      </c>
    </row>
    <row r="831" spans="1:13" x14ac:dyDescent="0.2">
      <c r="A831" s="133" t="str">
        <f>'Net Gen'!B831</f>
        <v>ML1KP-Mitchell 1 KP</v>
      </c>
      <c r="B831" s="214">
        <f>'Net Gen'!C831</f>
        <v>44320.5</v>
      </c>
      <c r="C831" s="215" t="str">
        <f>'Net Gen'!P831</f>
        <v>OFFLINE</v>
      </c>
      <c r="D831" s="215">
        <f>'Net Gen'!E831</f>
        <v>0</v>
      </c>
      <c r="E831" s="215">
        <f>'Net Gen'!I831</f>
        <v>0</v>
      </c>
      <c r="F831" s="215">
        <f>'Net Gen'!K831</f>
        <v>0</v>
      </c>
      <c r="G831" s="215">
        <f>'Net Gen'!N831</f>
        <v>0</v>
      </c>
      <c r="H831" s="215">
        <f>'Net Gen'!O831</f>
        <v>774</v>
      </c>
      <c r="J831" s="78">
        <f t="shared" si="50"/>
        <v>0.5</v>
      </c>
      <c r="K831" s="71">
        <f t="shared" si="48"/>
        <v>0</v>
      </c>
      <c r="L831" s="69">
        <f t="shared" si="49"/>
        <v>387</v>
      </c>
      <c r="M831" s="81">
        <f t="shared" si="51"/>
        <v>0</v>
      </c>
    </row>
    <row r="832" spans="1:13" x14ac:dyDescent="0.2">
      <c r="A832" s="133" t="str">
        <f>'Net Gen'!B832</f>
        <v>ML1KP-Mitchell 1 KP</v>
      </c>
      <c r="B832" s="214">
        <f>'Net Gen'!C832</f>
        <v>44320.541666666664</v>
      </c>
      <c r="C832" s="215" t="str">
        <f>'Net Gen'!P832</f>
        <v>OFFLINE</v>
      </c>
      <c r="D832" s="215">
        <f>'Net Gen'!E832</f>
        <v>0</v>
      </c>
      <c r="E832" s="215">
        <f>'Net Gen'!I832</f>
        <v>0</v>
      </c>
      <c r="F832" s="215">
        <f>'Net Gen'!K832</f>
        <v>0</v>
      </c>
      <c r="G832" s="215">
        <f>'Net Gen'!N832</f>
        <v>0</v>
      </c>
      <c r="H832" s="215">
        <f>'Net Gen'!O832</f>
        <v>774</v>
      </c>
      <c r="J832" s="78">
        <f t="shared" si="50"/>
        <v>0.5</v>
      </c>
      <c r="K832" s="71">
        <f t="shared" si="48"/>
        <v>0</v>
      </c>
      <c r="L832" s="69">
        <f t="shared" si="49"/>
        <v>387</v>
      </c>
      <c r="M832" s="81">
        <f t="shared" si="51"/>
        <v>0</v>
      </c>
    </row>
    <row r="833" spans="1:13" x14ac:dyDescent="0.2">
      <c r="A833" s="133" t="str">
        <f>'Net Gen'!B833</f>
        <v>ML1KP-Mitchell 1 KP</v>
      </c>
      <c r="B833" s="214">
        <f>'Net Gen'!C833</f>
        <v>44320.583333333336</v>
      </c>
      <c r="C833" s="215" t="str">
        <f>'Net Gen'!P833</f>
        <v>OFFLINE</v>
      </c>
      <c r="D833" s="215">
        <f>'Net Gen'!E833</f>
        <v>0</v>
      </c>
      <c r="E833" s="215">
        <f>'Net Gen'!I833</f>
        <v>0</v>
      </c>
      <c r="F833" s="215">
        <f>'Net Gen'!K833</f>
        <v>0</v>
      </c>
      <c r="G833" s="215">
        <f>'Net Gen'!N833</f>
        <v>0</v>
      </c>
      <c r="H833" s="215">
        <f>'Net Gen'!O833</f>
        <v>774</v>
      </c>
      <c r="J833" s="78">
        <f t="shared" si="50"/>
        <v>0.5</v>
      </c>
      <c r="K833" s="71">
        <f t="shared" si="48"/>
        <v>0</v>
      </c>
      <c r="L833" s="69">
        <f t="shared" si="49"/>
        <v>387</v>
      </c>
      <c r="M833" s="81">
        <f t="shared" si="51"/>
        <v>0</v>
      </c>
    </row>
    <row r="834" spans="1:13" x14ac:dyDescent="0.2">
      <c r="A834" s="133" t="str">
        <f>'Net Gen'!B834</f>
        <v>ML1KP-Mitchell 1 KP</v>
      </c>
      <c r="B834" s="214">
        <f>'Net Gen'!C834</f>
        <v>44320.625</v>
      </c>
      <c r="C834" s="215" t="str">
        <f>'Net Gen'!P834</f>
        <v>OFFLINE</v>
      </c>
      <c r="D834" s="215">
        <f>'Net Gen'!E834</f>
        <v>0</v>
      </c>
      <c r="E834" s="215">
        <f>'Net Gen'!I834</f>
        <v>0</v>
      </c>
      <c r="F834" s="215">
        <f>'Net Gen'!K834</f>
        <v>0</v>
      </c>
      <c r="G834" s="215">
        <f>'Net Gen'!N834</f>
        <v>0</v>
      </c>
      <c r="H834" s="215">
        <f>'Net Gen'!O834</f>
        <v>774</v>
      </c>
      <c r="J834" s="78">
        <f t="shared" si="50"/>
        <v>0.5</v>
      </c>
      <c r="K834" s="71">
        <f t="shared" si="48"/>
        <v>0</v>
      </c>
      <c r="L834" s="69">
        <f t="shared" si="49"/>
        <v>387</v>
      </c>
      <c r="M834" s="81">
        <f t="shared" si="51"/>
        <v>0</v>
      </c>
    </row>
    <row r="835" spans="1:13" x14ac:dyDescent="0.2">
      <c r="A835" s="133" t="str">
        <f>'Net Gen'!B835</f>
        <v>ML1KP-Mitchell 1 KP</v>
      </c>
      <c r="B835" s="214">
        <f>'Net Gen'!C835</f>
        <v>44320.666666666664</v>
      </c>
      <c r="C835" s="215" t="str">
        <f>'Net Gen'!P835</f>
        <v>OFFLINE</v>
      </c>
      <c r="D835" s="215">
        <f>'Net Gen'!E835</f>
        <v>0</v>
      </c>
      <c r="E835" s="215">
        <f>'Net Gen'!I835</f>
        <v>0</v>
      </c>
      <c r="F835" s="215">
        <f>'Net Gen'!K835</f>
        <v>0</v>
      </c>
      <c r="G835" s="215">
        <f>'Net Gen'!N835</f>
        <v>0</v>
      </c>
      <c r="H835" s="215">
        <f>'Net Gen'!O835</f>
        <v>774</v>
      </c>
      <c r="J835" s="78">
        <f t="shared" si="50"/>
        <v>0.5</v>
      </c>
      <c r="K835" s="71">
        <f t="shared" si="48"/>
        <v>0</v>
      </c>
      <c r="L835" s="69">
        <f t="shared" si="49"/>
        <v>387</v>
      </c>
      <c r="M835" s="81">
        <f t="shared" si="51"/>
        <v>0</v>
      </c>
    </row>
    <row r="836" spans="1:13" x14ac:dyDescent="0.2">
      <c r="A836" s="133" t="str">
        <f>'Net Gen'!B836</f>
        <v>ML1KP-Mitchell 1 KP</v>
      </c>
      <c r="B836" s="214">
        <f>'Net Gen'!C836</f>
        <v>44320.708333333336</v>
      </c>
      <c r="C836" s="215" t="str">
        <f>'Net Gen'!P836</f>
        <v>OFFLINE</v>
      </c>
      <c r="D836" s="215">
        <f>'Net Gen'!E836</f>
        <v>0</v>
      </c>
      <c r="E836" s="215">
        <f>'Net Gen'!I836</f>
        <v>0</v>
      </c>
      <c r="F836" s="215">
        <f>'Net Gen'!K836</f>
        <v>0</v>
      </c>
      <c r="G836" s="215">
        <f>'Net Gen'!N836</f>
        <v>0</v>
      </c>
      <c r="H836" s="215">
        <f>'Net Gen'!O836</f>
        <v>774</v>
      </c>
      <c r="J836" s="78">
        <f t="shared" si="50"/>
        <v>0.5</v>
      </c>
      <c r="K836" s="71">
        <f t="shared" ref="K836:K899" si="52">F836*J836</f>
        <v>0</v>
      </c>
      <c r="L836" s="69">
        <f t="shared" ref="L836:L899" si="53">H836*J836</f>
        <v>387</v>
      </c>
      <c r="M836" s="81">
        <f t="shared" si="51"/>
        <v>0</v>
      </c>
    </row>
    <row r="837" spans="1:13" x14ac:dyDescent="0.2">
      <c r="A837" s="133" t="str">
        <f>'Net Gen'!B837</f>
        <v>ML1KP-Mitchell 1 KP</v>
      </c>
      <c r="B837" s="214">
        <f>'Net Gen'!C837</f>
        <v>44320.75</v>
      </c>
      <c r="C837" s="215" t="str">
        <f>'Net Gen'!P837</f>
        <v>OFFLINE</v>
      </c>
      <c r="D837" s="215">
        <f>'Net Gen'!E837</f>
        <v>0</v>
      </c>
      <c r="E837" s="215">
        <f>'Net Gen'!I837</f>
        <v>0</v>
      </c>
      <c r="F837" s="215">
        <f>'Net Gen'!K837</f>
        <v>0</v>
      </c>
      <c r="G837" s="215">
        <f>'Net Gen'!N837</f>
        <v>0</v>
      </c>
      <c r="H837" s="215">
        <f>'Net Gen'!O837</f>
        <v>774</v>
      </c>
      <c r="J837" s="78">
        <f t="shared" ref="J837:J900" si="54">VLOOKUP(A837,$P$4:$Q$8,2,FALSE)</f>
        <v>0.5</v>
      </c>
      <c r="K837" s="71">
        <f t="shared" si="52"/>
        <v>0</v>
      </c>
      <c r="L837" s="69">
        <f t="shared" si="53"/>
        <v>387</v>
      </c>
      <c r="M837" s="81">
        <f t="shared" ref="M837:M900" si="55">E837*J837</f>
        <v>0</v>
      </c>
    </row>
    <row r="838" spans="1:13" x14ac:dyDescent="0.2">
      <c r="A838" s="133" t="str">
        <f>'Net Gen'!B838</f>
        <v>ML1KP-Mitchell 1 KP</v>
      </c>
      <c r="B838" s="214">
        <f>'Net Gen'!C838</f>
        <v>44320.791666666664</v>
      </c>
      <c r="C838" s="215" t="str">
        <f>'Net Gen'!P838</f>
        <v>OFFLINE</v>
      </c>
      <c r="D838" s="215">
        <f>'Net Gen'!E838</f>
        <v>0</v>
      </c>
      <c r="E838" s="215">
        <f>'Net Gen'!I838</f>
        <v>0</v>
      </c>
      <c r="F838" s="215">
        <f>'Net Gen'!K838</f>
        <v>0</v>
      </c>
      <c r="G838" s="215">
        <f>'Net Gen'!N838</f>
        <v>0</v>
      </c>
      <c r="H838" s="215">
        <f>'Net Gen'!O838</f>
        <v>774</v>
      </c>
      <c r="J838" s="78">
        <f t="shared" si="54"/>
        <v>0.5</v>
      </c>
      <c r="K838" s="71">
        <f t="shared" si="52"/>
        <v>0</v>
      </c>
      <c r="L838" s="69">
        <f t="shared" si="53"/>
        <v>387</v>
      </c>
      <c r="M838" s="81">
        <f t="shared" si="55"/>
        <v>0</v>
      </c>
    </row>
    <row r="839" spans="1:13" x14ac:dyDescent="0.2">
      <c r="A839" s="133" t="str">
        <f>'Net Gen'!B839</f>
        <v>ML1KP-Mitchell 1 KP</v>
      </c>
      <c r="B839" s="214">
        <f>'Net Gen'!C839</f>
        <v>44320.833333333336</v>
      </c>
      <c r="C839" s="215" t="str">
        <f>'Net Gen'!P839</f>
        <v>OFFLINE</v>
      </c>
      <c r="D839" s="215">
        <f>'Net Gen'!E839</f>
        <v>0</v>
      </c>
      <c r="E839" s="215">
        <f>'Net Gen'!I839</f>
        <v>0</v>
      </c>
      <c r="F839" s="215">
        <f>'Net Gen'!K839</f>
        <v>0</v>
      </c>
      <c r="G839" s="215">
        <f>'Net Gen'!N839</f>
        <v>0</v>
      </c>
      <c r="H839" s="215">
        <f>'Net Gen'!O839</f>
        <v>774</v>
      </c>
      <c r="J839" s="78">
        <f t="shared" si="54"/>
        <v>0.5</v>
      </c>
      <c r="K839" s="71">
        <f t="shared" si="52"/>
        <v>0</v>
      </c>
      <c r="L839" s="69">
        <f t="shared" si="53"/>
        <v>387</v>
      </c>
      <c r="M839" s="81">
        <f t="shared" si="55"/>
        <v>0</v>
      </c>
    </row>
    <row r="840" spans="1:13" x14ac:dyDescent="0.2">
      <c r="A840" s="133" t="str">
        <f>'Net Gen'!B840</f>
        <v>ML1KP-Mitchell 1 KP</v>
      </c>
      <c r="B840" s="214">
        <f>'Net Gen'!C840</f>
        <v>44320.875</v>
      </c>
      <c r="C840" s="215" t="str">
        <f>'Net Gen'!P840</f>
        <v>OFFLINE</v>
      </c>
      <c r="D840" s="215">
        <f>'Net Gen'!E840</f>
        <v>0</v>
      </c>
      <c r="E840" s="215">
        <f>'Net Gen'!I840</f>
        <v>0</v>
      </c>
      <c r="F840" s="215">
        <f>'Net Gen'!K840</f>
        <v>0</v>
      </c>
      <c r="G840" s="215">
        <f>'Net Gen'!N840</f>
        <v>0</v>
      </c>
      <c r="H840" s="215">
        <f>'Net Gen'!O840</f>
        <v>774</v>
      </c>
      <c r="J840" s="78">
        <f t="shared" si="54"/>
        <v>0.5</v>
      </c>
      <c r="K840" s="71">
        <f t="shared" si="52"/>
        <v>0</v>
      </c>
      <c r="L840" s="69">
        <f t="shared" si="53"/>
        <v>387</v>
      </c>
      <c r="M840" s="81">
        <f t="shared" si="55"/>
        <v>0</v>
      </c>
    </row>
    <row r="841" spans="1:13" x14ac:dyDescent="0.2">
      <c r="A841" s="133" t="str">
        <f>'Net Gen'!B841</f>
        <v>ML1KP-Mitchell 1 KP</v>
      </c>
      <c r="B841" s="214">
        <f>'Net Gen'!C841</f>
        <v>44320.916666666664</v>
      </c>
      <c r="C841" s="215" t="str">
        <f>'Net Gen'!P841</f>
        <v>OFFLINE</v>
      </c>
      <c r="D841" s="215">
        <f>'Net Gen'!E841</f>
        <v>0</v>
      </c>
      <c r="E841" s="215">
        <f>'Net Gen'!I841</f>
        <v>0</v>
      </c>
      <c r="F841" s="215">
        <f>'Net Gen'!K841</f>
        <v>0</v>
      </c>
      <c r="G841" s="215">
        <f>'Net Gen'!N841</f>
        <v>0</v>
      </c>
      <c r="H841" s="215">
        <f>'Net Gen'!O841</f>
        <v>774</v>
      </c>
      <c r="J841" s="78">
        <f t="shared" si="54"/>
        <v>0.5</v>
      </c>
      <c r="K841" s="71">
        <f t="shared" si="52"/>
        <v>0</v>
      </c>
      <c r="L841" s="69">
        <f t="shared" si="53"/>
        <v>387</v>
      </c>
      <c r="M841" s="81">
        <f t="shared" si="55"/>
        <v>0</v>
      </c>
    </row>
    <row r="842" spans="1:13" x14ac:dyDescent="0.2">
      <c r="A842" s="133" t="str">
        <f>'Net Gen'!B842</f>
        <v>ML1KP-Mitchell 1 KP</v>
      </c>
      <c r="B842" s="214">
        <f>'Net Gen'!C842</f>
        <v>44320.958333333336</v>
      </c>
      <c r="C842" s="215" t="str">
        <f>'Net Gen'!P842</f>
        <v>OFFLINE</v>
      </c>
      <c r="D842" s="215">
        <f>'Net Gen'!E842</f>
        <v>0</v>
      </c>
      <c r="E842" s="215">
        <f>'Net Gen'!I842</f>
        <v>0</v>
      </c>
      <c r="F842" s="215">
        <f>'Net Gen'!K842</f>
        <v>0</v>
      </c>
      <c r="G842" s="215">
        <f>'Net Gen'!N842</f>
        <v>0</v>
      </c>
      <c r="H842" s="215">
        <f>'Net Gen'!O842</f>
        <v>774</v>
      </c>
      <c r="J842" s="78">
        <f t="shared" si="54"/>
        <v>0.5</v>
      </c>
      <c r="K842" s="71">
        <f t="shared" si="52"/>
        <v>0</v>
      </c>
      <c r="L842" s="69">
        <f t="shared" si="53"/>
        <v>387</v>
      </c>
      <c r="M842" s="81">
        <f t="shared" si="55"/>
        <v>0</v>
      </c>
    </row>
    <row r="843" spans="1:13" x14ac:dyDescent="0.2">
      <c r="A843" s="133" t="str">
        <f>'Net Gen'!B843</f>
        <v>ML1KP-Mitchell 1 KP</v>
      </c>
      <c r="B843" s="214">
        <f>'Net Gen'!C843</f>
        <v>44321</v>
      </c>
      <c r="C843" s="215" t="str">
        <f>'Net Gen'!P843</f>
        <v>OFFLINE</v>
      </c>
      <c r="D843" s="215">
        <f>'Net Gen'!E843</f>
        <v>0</v>
      </c>
      <c r="E843" s="215">
        <f>'Net Gen'!I843</f>
        <v>0</v>
      </c>
      <c r="F843" s="215">
        <f>'Net Gen'!K843</f>
        <v>0</v>
      </c>
      <c r="G843" s="215">
        <f>'Net Gen'!N843</f>
        <v>0</v>
      </c>
      <c r="H843" s="215">
        <f>'Net Gen'!O843</f>
        <v>774</v>
      </c>
      <c r="J843" s="78">
        <f t="shared" si="54"/>
        <v>0.5</v>
      </c>
      <c r="K843" s="71">
        <f t="shared" si="52"/>
        <v>0</v>
      </c>
      <c r="L843" s="69">
        <f t="shared" si="53"/>
        <v>387</v>
      </c>
      <c r="M843" s="81">
        <f t="shared" si="55"/>
        <v>0</v>
      </c>
    </row>
    <row r="844" spans="1:13" x14ac:dyDescent="0.2">
      <c r="A844" s="133" t="str">
        <f>'Net Gen'!B844</f>
        <v>ML1KP-Mitchell 1 KP</v>
      </c>
      <c r="B844" s="214">
        <f>'Net Gen'!C844</f>
        <v>44321.041666666664</v>
      </c>
      <c r="C844" s="215" t="str">
        <f>'Net Gen'!P844</f>
        <v>OFFLINE</v>
      </c>
      <c r="D844" s="215">
        <f>'Net Gen'!E844</f>
        <v>0</v>
      </c>
      <c r="E844" s="215">
        <f>'Net Gen'!I844</f>
        <v>0</v>
      </c>
      <c r="F844" s="215">
        <f>'Net Gen'!K844</f>
        <v>0</v>
      </c>
      <c r="G844" s="215">
        <f>'Net Gen'!N844</f>
        <v>0</v>
      </c>
      <c r="H844" s="215">
        <f>'Net Gen'!O844</f>
        <v>774</v>
      </c>
      <c r="J844" s="78">
        <f t="shared" si="54"/>
        <v>0.5</v>
      </c>
      <c r="K844" s="71">
        <f t="shared" si="52"/>
        <v>0</v>
      </c>
      <c r="L844" s="69">
        <f t="shared" si="53"/>
        <v>387</v>
      </c>
      <c r="M844" s="81">
        <f t="shared" si="55"/>
        <v>0</v>
      </c>
    </row>
    <row r="845" spans="1:13" x14ac:dyDescent="0.2">
      <c r="A845" s="133" t="str">
        <f>'Net Gen'!B845</f>
        <v>ML1KP-Mitchell 1 KP</v>
      </c>
      <c r="B845" s="214">
        <f>'Net Gen'!C845</f>
        <v>44321.083333333336</v>
      </c>
      <c r="C845" s="215" t="str">
        <f>'Net Gen'!P845</f>
        <v>OFFLINE</v>
      </c>
      <c r="D845" s="215">
        <f>'Net Gen'!E845</f>
        <v>0</v>
      </c>
      <c r="E845" s="215">
        <f>'Net Gen'!I845</f>
        <v>0</v>
      </c>
      <c r="F845" s="215">
        <f>'Net Gen'!K845</f>
        <v>0</v>
      </c>
      <c r="G845" s="215">
        <f>'Net Gen'!N845</f>
        <v>0</v>
      </c>
      <c r="H845" s="215">
        <f>'Net Gen'!O845</f>
        <v>774</v>
      </c>
      <c r="J845" s="78">
        <f t="shared" si="54"/>
        <v>0.5</v>
      </c>
      <c r="K845" s="71">
        <f t="shared" si="52"/>
        <v>0</v>
      </c>
      <c r="L845" s="69">
        <f t="shared" si="53"/>
        <v>387</v>
      </c>
      <c r="M845" s="81">
        <f t="shared" si="55"/>
        <v>0</v>
      </c>
    </row>
    <row r="846" spans="1:13" x14ac:dyDescent="0.2">
      <c r="A846" s="133" t="str">
        <f>'Net Gen'!B846</f>
        <v>ML1KP-Mitchell 1 KP</v>
      </c>
      <c r="B846" s="214">
        <f>'Net Gen'!C846</f>
        <v>44321.125</v>
      </c>
      <c r="C846" s="215" t="str">
        <f>'Net Gen'!P846</f>
        <v>OFFLINE</v>
      </c>
      <c r="D846" s="215">
        <f>'Net Gen'!E846</f>
        <v>0</v>
      </c>
      <c r="E846" s="215">
        <f>'Net Gen'!I846</f>
        <v>0</v>
      </c>
      <c r="F846" s="215">
        <f>'Net Gen'!K846</f>
        <v>0</v>
      </c>
      <c r="G846" s="215">
        <f>'Net Gen'!N846</f>
        <v>0</v>
      </c>
      <c r="H846" s="215">
        <f>'Net Gen'!O846</f>
        <v>774</v>
      </c>
      <c r="J846" s="78">
        <f t="shared" si="54"/>
        <v>0.5</v>
      </c>
      <c r="K846" s="71">
        <f t="shared" si="52"/>
        <v>0</v>
      </c>
      <c r="L846" s="69">
        <f t="shared" si="53"/>
        <v>387</v>
      </c>
      <c r="M846" s="81">
        <f t="shared" si="55"/>
        <v>0</v>
      </c>
    </row>
    <row r="847" spans="1:13" x14ac:dyDescent="0.2">
      <c r="A847" s="133" t="str">
        <f>'Net Gen'!B847</f>
        <v>ML1KP-Mitchell 1 KP</v>
      </c>
      <c r="B847" s="214">
        <f>'Net Gen'!C847</f>
        <v>44321.166666666664</v>
      </c>
      <c r="C847" s="215" t="str">
        <f>'Net Gen'!P847</f>
        <v>OFFLINE</v>
      </c>
      <c r="D847" s="215">
        <f>'Net Gen'!E847</f>
        <v>0</v>
      </c>
      <c r="E847" s="215">
        <f>'Net Gen'!I847</f>
        <v>0</v>
      </c>
      <c r="F847" s="215">
        <f>'Net Gen'!K847</f>
        <v>0</v>
      </c>
      <c r="G847" s="215">
        <f>'Net Gen'!N847</f>
        <v>0</v>
      </c>
      <c r="H847" s="215">
        <f>'Net Gen'!O847</f>
        <v>774</v>
      </c>
      <c r="J847" s="78">
        <f t="shared" si="54"/>
        <v>0.5</v>
      </c>
      <c r="K847" s="71">
        <f t="shared" si="52"/>
        <v>0</v>
      </c>
      <c r="L847" s="69">
        <f t="shared" si="53"/>
        <v>387</v>
      </c>
      <c r="M847" s="81">
        <f t="shared" si="55"/>
        <v>0</v>
      </c>
    </row>
    <row r="848" spans="1:13" x14ac:dyDescent="0.2">
      <c r="A848" s="133" t="str">
        <f>'Net Gen'!B848</f>
        <v>ML1KP-Mitchell 1 KP</v>
      </c>
      <c r="B848" s="214">
        <f>'Net Gen'!C848</f>
        <v>44321.208333333336</v>
      </c>
      <c r="C848" s="215" t="str">
        <f>'Net Gen'!P848</f>
        <v>OFFLINE</v>
      </c>
      <c r="D848" s="215">
        <f>'Net Gen'!E848</f>
        <v>0</v>
      </c>
      <c r="E848" s="215">
        <f>'Net Gen'!I848</f>
        <v>0</v>
      </c>
      <c r="F848" s="215">
        <f>'Net Gen'!K848</f>
        <v>0</v>
      </c>
      <c r="G848" s="215">
        <f>'Net Gen'!N848</f>
        <v>0</v>
      </c>
      <c r="H848" s="215">
        <f>'Net Gen'!O848</f>
        <v>774</v>
      </c>
      <c r="J848" s="78">
        <f t="shared" si="54"/>
        <v>0.5</v>
      </c>
      <c r="K848" s="71">
        <f t="shared" si="52"/>
        <v>0</v>
      </c>
      <c r="L848" s="69">
        <f t="shared" si="53"/>
        <v>387</v>
      </c>
      <c r="M848" s="81">
        <f t="shared" si="55"/>
        <v>0</v>
      </c>
    </row>
    <row r="849" spans="1:13" x14ac:dyDescent="0.2">
      <c r="A849" s="133" t="str">
        <f>'Net Gen'!B849</f>
        <v>ML1KP-Mitchell 1 KP</v>
      </c>
      <c r="B849" s="214">
        <f>'Net Gen'!C849</f>
        <v>44321.25</v>
      </c>
      <c r="C849" s="215" t="str">
        <f>'Net Gen'!P849</f>
        <v>OFFLINE</v>
      </c>
      <c r="D849" s="215">
        <f>'Net Gen'!E849</f>
        <v>0</v>
      </c>
      <c r="E849" s="215">
        <f>'Net Gen'!I849</f>
        <v>0</v>
      </c>
      <c r="F849" s="215">
        <f>'Net Gen'!K849</f>
        <v>0</v>
      </c>
      <c r="G849" s="215">
        <f>'Net Gen'!N849</f>
        <v>0</v>
      </c>
      <c r="H849" s="215">
        <f>'Net Gen'!O849</f>
        <v>774</v>
      </c>
      <c r="J849" s="78">
        <f t="shared" si="54"/>
        <v>0.5</v>
      </c>
      <c r="K849" s="71">
        <f t="shared" si="52"/>
        <v>0</v>
      </c>
      <c r="L849" s="69">
        <f t="shared" si="53"/>
        <v>387</v>
      </c>
      <c r="M849" s="81">
        <f t="shared" si="55"/>
        <v>0</v>
      </c>
    </row>
    <row r="850" spans="1:13" x14ac:dyDescent="0.2">
      <c r="A850" s="133" t="str">
        <f>'Net Gen'!B850</f>
        <v>ML1KP-Mitchell 1 KP</v>
      </c>
      <c r="B850" s="214">
        <f>'Net Gen'!C850</f>
        <v>44321.291666666664</v>
      </c>
      <c r="C850" s="215" t="str">
        <f>'Net Gen'!P850</f>
        <v>OFFLINE</v>
      </c>
      <c r="D850" s="215">
        <f>'Net Gen'!E850</f>
        <v>0</v>
      </c>
      <c r="E850" s="215">
        <f>'Net Gen'!I850</f>
        <v>0</v>
      </c>
      <c r="F850" s="215">
        <f>'Net Gen'!K850</f>
        <v>0</v>
      </c>
      <c r="G850" s="215">
        <f>'Net Gen'!N850</f>
        <v>0</v>
      </c>
      <c r="H850" s="215">
        <f>'Net Gen'!O850</f>
        <v>774</v>
      </c>
      <c r="J850" s="78">
        <f t="shared" si="54"/>
        <v>0.5</v>
      </c>
      <c r="K850" s="71">
        <f t="shared" si="52"/>
        <v>0</v>
      </c>
      <c r="L850" s="69">
        <f t="shared" si="53"/>
        <v>387</v>
      </c>
      <c r="M850" s="81">
        <f t="shared" si="55"/>
        <v>0</v>
      </c>
    </row>
    <row r="851" spans="1:13" x14ac:dyDescent="0.2">
      <c r="A851" s="133" t="str">
        <f>'Net Gen'!B851</f>
        <v>ML1KP-Mitchell 1 KP</v>
      </c>
      <c r="B851" s="214">
        <f>'Net Gen'!C851</f>
        <v>44321.333333333336</v>
      </c>
      <c r="C851" s="215" t="str">
        <f>'Net Gen'!P851</f>
        <v>OFFLINE</v>
      </c>
      <c r="D851" s="215">
        <f>'Net Gen'!E851</f>
        <v>0</v>
      </c>
      <c r="E851" s="215">
        <f>'Net Gen'!I851</f>
        <v>0</v>
      </c>
      <c r="F851" s="215">
        <f>'Net Gen'!K851</f>
        <v>0</v>
      </c>
      <c r="G851" s="215">
        <f>'Net Gen'!N851</f>
        <v>0</v>
      </c>
      <c r="H851" s="215">
        <f>'Net Gen'!O851</f>
        <v>774</v>
      </c>
      <c r="J851" s="78">
        <f t="shared" si="54"/>
        <v>0.5</v>
      </c>
      <c r="K851" s="71">
        <f t="shared" si="52"/>
        <v>0</v>
      </c>
      <c r="L851" s="69">
        <f t="shared" si="53"/>
        <v>387</v>
      </c>
      <c r="M851" s="81">
        <f t="shared" si="55"/>
        <v>0</v>
      </c>
    </row>
    <row r="852" spans="1:13" x14ac:dyDescent="0.2">
      <c r="A852" s="133" t="str">
        <f>'Net Gen'!B852</f>
        <v>ML1KP-Mitchell 1 KP</v>
      </c>
      <c r="B852" s="214">
        <f>'Net Gen'!C852</f>
        <v>44321.375</v>
      </c>
      <c r="C852" s="215" t="str">
        <f>'Net Gen'!P852</f>
        <v>OFFLINE</v>
      </c>
      <c r="D852" s="215">
        <f>'Net Gen'!E852</f>
        <v>0</v>
      </c>
      <c r="E852" s="215">
        <f>'Net Gen'!I852</f>
        <v>0</v>
      </c>
      <c r="F852" s="215">
        <f>'Net Gen'!K852</f>
        <v>0</v>
      </c>
      <c r="G852" s="215">
        <f>'Net Gen'!N852</f>
        <v>0</v>
      </c>
      <c r="H852" s="215">
        <f>'Net Gen'!O852</f>
        <v>774</v>
      </c>
      <c r="J852" s="78">
        <f t="shared" si="54"/>
        <v>0.5</v>
      </c>
      <c r="K852" s="71">
        <f t="shared" si="52"/>
        <v>0</v>
      </c>
      <c r="L852" s="69">
        <f t="shared" si="53"/>
        <v>387</v>
      </c>
      <c r="M852" s="81">
        <f t="shared" si="55"/>
        <v>0</v>
      </c>
    </row>
    <row r="853" spans="1:13" x14ac:dyDescent="0.2">
      <c r="A853" s="133" t="str">
        <f>'Net Gen'!B853</f>
        <v>ML1KP-Mitchell 1 KP</v>
      </c>
      <c r="B853" s="214">
        <f>'Net Gen'!C853</f>
        <v>44321.416666666664</v>
      </c>
      <c r="C853" s="215" t="str">
        <f>'Net Gen'!P853</f>
        <v>OFFLINE</v>
      </c>
      <c r="D853" s="215">
        <f>'Net Gen'!E853</f>
        <v>0</v>
      </c>
      <c r="E853" s="215">
        <f>'Net Gen'!I853</f>
        <v>0</v>
      </c>
      <c r="F853" s="215">
        <f>'Net Gen'!K853</f>
        <v>0</v>
      </c>
      <c r="G853" s="215">
        <f>'Net Gen'!N853</f>
        <v>0</v>
      </c>
      <c r="H853" s="215">
        <f>'Net Gen'!O853</f>
        <v>774</v>
      </c>
      <c r="J853" s="78">
        <f t="shared" si="54"/>
        <v>0.5</v>
      </c>
      <c r="K853" s="71">
        <f t="shared" si="52"/>
        <v>0</v>
      </c>
      <c r="L853" s="69">
        <f t="shared" si="53"/>
        <v>387</v>
      </c>
      <c r="M853" s="81">
        <f t="shared" si="55"/>
        <v>0</v>
      </c>
    </row>
    <row r="854" spans="1:13" x14ac:dyDescent="0.2">
      <c r="A854" s="133" t="str">
        <f>'Net Gen'!B854</f>
        <v>ML1KP-Mitchell 1 KP</v>
      </c>
      <c r="B854" s="214">
        <f>'Net Gen'!C854</f>
        <v>44321.458333333336</v>
      </c>
      <c r="C854" s="215" t="str">
        <f>'Net Gen'!P854</f>
        <v>OFFLINE</v>
      </c>
      <c r="D854" s="215">
        <f>'Net Gen'!E854</f>
        <v>0</v>
      </c>
      <c r="E854" s="215">
        <f>'Net Gen'!I854</f>
        <v>0</v>
      </c>
      <c r="F854" s="215">
        <f>'Net Gen'!K854</f>
        <v>0</v>
      </c>
      <c r="G854" s="215">
        <f>'Net Gen'!N854</f>
        <v>0</v>
      </c>
      <c r="H854" s="215">
        <f>'Net Gen'!O854</f>
        <v>774</v>
      </c>
      <c r="J854" s="78">
        <f t="shared" si="54"/>
        <v>0.5</v>
      </c>
      <c r="K854" s="71">
        <f t="shared" si="52"/>
        <v>0</v>
      </c>
      <c r="L854" s="69">
        <f t="shared" si="53"/>
        <v>387</v>
      </c>
      <c r="M854" s="81">
        <f t="shared" si="55"/>
        <v>0</v>
      </c>
    </row>
    <row r="855" spans="1:13" x14ac:dyDescent="0.2">
      <c r="A855" s="133" t="str">
        <f>'Net Gen'!B855</f>
        <v>ML1KP-Mitchell 1 KP</v>
      </c>
      <c r="B855" s="214">
        <f>'Net Gen'!C855</f>
        <v>44321.5</v>
      </c>
      <c r="C855" s="215" t="str">
        <f>'Net Gen'!P855</f>
        <v>OFFLINE</v>
      </c>
      <c r="D855" s="215">
        <f>'Net Gen'!E855</f>
        <v>0</v>
      </c>
      <c r="E855" s="215">
        <f>'Net Gen'!I855</f>
        <v>0</v>
      </c>
      <c r="F855" s="215">
        <f>'Net Gen'!K855</f>
        <v>0</v>
      </c>
      <c r="G855" s="215">
        <f>'Net Gen'!N855</f>
        <v>0</v>
      </c>
      <c r="H855" s="215">
        <f>'Net Gen'!O855</f>
        <v>774</v>
      </c>
      <c r="J855" s="78">
        <f t="shared" si="54"/>
        <v>0.5</v>
      </c>
      <c r="K855" s="71">
        <f t="shared" si="52"/>
        <v>0</v>
      </c>
      <c r="L855" s="69">
        <f t="shared" si="53"/>
        <v>387</v>
      </c>
      <c r="M855" s="81">
        <f t="shared" si="55"/>
        <v>0</v>
      </c>
    </row>
    <row r="856" spans="1:13" x14ac:dyDescent="0.2">
      <c r="A856" s="133" t="str">
        <f>'Net Gen'!B856</f>
        <v>ML1KP-Mitchell 1 KP</v>
      </c>
      <c r="B856" s="214">
        <f>'Net Gen'!C856</f>
        <v>44321.541666666664</v>
      </c>
      <c r="C856" s="215" t="str">
        <f>'Net Gen'!P856</f>
        <v>OFFLINE</v>
      </c>
      <c r="D856" s="215">
        <f>'Net Gen'!E856</f>
        <v>0</v>
      </c>
      <c r="E856" s="215">
        <f>'Net Gen'!I856</f>
        <v>0</v>
      </c>
      <c r="F856" s="215">
        <f>'Net Gen'!K856</f>
        <v>0</v>
      </c>
      <c r="G856" s="215">
        <f>'Net Gen'!N856</f>
        <v>0</v>
      </c>
      <c r="H856" s="215">
        <f>'Net Gen'!O856</f>
        <v>774</v>
      </c>
      <c r="J856" s="78">
        <f t="shared" si="54"/>
        <v>0.5</v>
      </c>
      <c r="K856" s="71">
        <f t="shared" si="52"/>
        <v>0</v>
      </c>
      <c r="L856" s="69">
        <f t="shared" si="53"/>
        <v>387</v>
      </c>
      <c r="M856" s="81">
        <f t="shared" si="55"/>
        <v>0</v>
      </c>
    </row>
    <row r="857" spans="1:13" x14ac:dyDescent="0.2">
      <c r="A857" s="133" t="str">
        <f>'Net Gen'!B857</f>
        <v>ML1KP-Mitchell 1 KP</v>
      </c>
      <c r="B857" s="214">
        <f>'Net Gen'!C857</f>
        <v>44321.583333333336</v>
      </c>
      <c r="C857" s="215" t="str">
        <f>'Net Gen'!P857</f>
        <v>OFFLINE</v>
      </c>
      <c r="D857" s="215">
        <f>'Net Gen'!E857</f>
        <v>0</v>
      </c>
      <c r="E857" s="215">
        <f>'Net Gen'!I857</f>
        <v>0</v>
      </c>
      <c r="F857" s="215">
        <f>'Net Gen'!K857</f>
        <v>0</v>
      </c>
      <c r="G857" s="215">
        <f>'Net Gen'!N857</f>
        <v>0</v>
      </c>
      <c r="H857" s="215">
        <f>'Net Gen'!O857</f>
        <v>774</v>
      </c>
      <c r="J857" s="78">
        <f t="shared" si="54"/>
        <v>0.5</v>
      </c>
      <c r="K857" s="71">
        <f t="shared" si="52"/>
        <v>0</v>
      </c>
      <c r="L857" s="69">
        <f t="shared" si="53"/>
        <v>387</v>
      </c>
      <c r="M857" s="81">
        <f t="shared" si="55"/>
        <v>0</v>
      </c>
    </row>
    <row r="858" spans="1:13" x14ac:dyDescent="0.2">
      <c r="A858" s="133" t="str">
        <f>'Net Gen'!B858</f>
        <v>ML1KP-Mitchell 1 KP</v>
      </c>
      <c r="B858" s="214">
        <f>'Net Gen'!C858</f>
        <v>44321.625</v>
      </c>
      <c r="C858" s="215" t="str">
        <f>'Net Gen'!P858</f>
        <v>OFFLINE</v>
      </c>
      <c r="D858" s="215">
        <f>'Net Gen'!E858</f>
        <v>0</v>
      </c>
      <c r="E858" s="215">
        <f>'Net Gen'!I858</f>
        <v>0</v>
      </c>
      <c r="F858" s="215">
        <f>'Net Gen'!K858</f>
        <v>0</v>
      </c>
      <c r="G858" s="215">
        <f>'Net Gen'!N858</f>
        <v>0</v>
      </c>
      <c r="H858" s="215">
        <f>'Net Gen'!O858</f>
        <v>774</v>
      </c>
      <c r="J858" s="78">
        <f t="shared" si="54"/>
        <v>0.5</v>
      </c>
      <c r="K858" s="71">
        <f t="shared" si="52"/>
        <v>0</v>
      </c>
      <c r="L858" s="69">
        <f t="shared" si="53"/>
        <v>387</v>
      </c>
      <c r="M858" s="81">
        <f t="shared" si="55"/>
        <v>0</v>
      </c>
    </row>
    <row r="859" spans="1:13" x14ac:dyDescent="0.2">
      <c r="A859" s="133" t="str">
        <f>'Net Gen'!B859</f>
        <v>ML1KP-Mitchell 1 KP</v>
      </c>
      <c r="B859" s="214">
        <f>'Net Gen'!C859</f>
        <v>44321.666666666664</v>
      </c>
      <c r="C859" s="215" t="str">
        <f>'Net Gen'!P859</f>
        <v>OFFLINE</v>
      </c>
      <c r="D859" s="215">
        <f>'Net Gen'!E859</f>
        <v>0</v>
      </c>
      <c r="E859" s="215">
        <f>'Net Gen'!I859</f>
        <v>0</v>
      </c>
      <c r="F859" s="215">
        <f>'Net Gen'!K859</f>
        <v>0</v>
      </c>
      <c r="G859" s="215">
        <f>'Net Gen'!N859</f>
        <v>0</v>
      </c>
      <c r="H859" s="215">
        <f>'Net Gen'!O859</f>
        <v>774</v>
      </c>
      <c r="J859" s="78">
        <f t="shared" si="54"/>
        <v>0.5</v>
      </c>
      <c r="K859" s="71">
        <f t="shared" si="52"/>
        <v>0</v>
      </c>
      <c r="L859" s="69">
        <f t="shared" si="53"/>
        <v>387</v>
      </c>
      <c r="M859" s="81">
        <f t="shared" si="55"/>
        <v>0</v>
      </c>
    </row>
    <row r="860" spans="1:13" x14ac:dyDescent="0.2">
      <c r="A860" s="133" t="str">
        <f>'Net Gen'!B860</f>
        <v>ML1KP-Mitchell 1 KP</v>
      </c>
      <c r="B860" s="214">
        <f>'Net Gen'!C860</f>
        <v>44321.708333333336</v>
      </c>
      <c r="C860" s="215" t="str">
        <f>'Net Gen'!P860</f>
        <v>OFFLINE</v>
      </c>
      <c r="D860" s="215">
        <f>'Net Gen'!E860</f>
        <v>0</v>
      </c>
      <c r="E860" s="215">
        <f>'Net Gen'!I860</f>
        <v>0</v>
      </c>
      <c r="F860" s="215">
        <f>'Net Gen'!K860</f>
        <v>0</v>
      </c>
      <c r="G860" s="215">
        <f>'Net Gen'!N860</f>
        <v>0</v>
      </c>
      <c r="H860" s="215">
        <f>'Net Gen'!O860</f>
        <v>774</v>
      </c>
      <c r="J860" s="78">
        <f t="shared" si="54"/>
        <v>0.5</v>
      </c>
      <c r="K860" s="71">
        <f t="shared" si="52"/>
        <v>0</v>
      </c>
      <c r="L860" s="69">
        <f t="shared" si="53"/>
        <v>387</v>
      </c>
      <c r="M860" s="81">
        <f t="shared" si="55"/>
        <v>0</v>
      </c>
    </row>
    <row r="861" spans="1:13" x14ac:dyDescent="0.2">
      <c r="A861" s="133" t="str">
        <f>'Net Gen'!B861</f>
        <v>ML1KP-Mitchell 1 KP</v>
      </c>
      <c r="B861" s="214">
        <f>'Net Gen'!C861</f>
        <v>44321.75</v>
      </c>
      <c r="C861" s="215" t="str">
        <f>'Net Gen'!P861</f>
        <v>OFFLINE</v>
      </c>
      <c r="D861" s="215">
        <f>'Net Gen'!E861</f>
        <v>0</v>
      </c>
      <c r="E861" s="215">
        <f>'Net Gen'!I861</f>
        <v>0</v>
      </c>
      <c r="F861" s="215">
        <f>'Net Gen'!K861</f>
        <v>0</v>
      </c>
      <c r="G861" s="215">
        <f>'Net Gen'!N861</f>
        <v>0</v>
      </c>
      <c r="H861" s="215">
        <f>'Net Gen'!O861</f>
        <v>774</v>
      </c>
      <c r="J861" s="78">
        <f t="shared" si="54"/>
        <v>0.5</v>
      </c>
      <c r="K861" s="71">
        <f t="shared" si="52"/>
        <v>0</v>
      </c>
      <c r="L861" s="69">
        <f t="shared" si="53"/>
        <v>387</v>
      </c>
      <c r="M861" s="81">
        <f t="shared" si="55"/>
        <v>0</v>
      </c>
    </row>
    <row r="862" spans="1:13" x14ac:dyDescent="0.2">
      <c r="A862" s="133" t="str">
        <f>'Net Gen'!B862</f>
        <v>ML1KP-Mitchell 1 KP</v>
      </c>
      <c r="B862" s="214">
        <f>'Net Gen'!C862</f>
        <v>44321.791666666664</v>
      </c>
      <c r="C862" s="215" t="str">
        <f>'Net Gen'!P862</f>
        <v>OFFLINE</v>
      </c>
      <c r="D862" s="215">
        <f>'Net Gen'!E862</f>
        <v>0</v>
      </c>
      <c r="E862" s="215">
        <f>'Net Gen'!I862</f>
        <v>0</v>
      </c>
      <c r="F862" s="215">
        <f>'Net Gen'!K862</f>
        <v>0</v>
      </c>
      <c r="G862" s="215">
        <f>'Net Gen'!N862</f>
        <v>0</v>
      </c>
      <c r="H862" s="215">
        <f>'Net Gen'!O862</f>
        <v>774</v>
      </c>
      <c r="J862" s="78">
        <f t="shared" si="54"/>
        <v>0.5</v>
      </c>
      <c r="K862" s="71">
        <f t="shared" si="52"/>
        <v>0</v>
      </c>
      <c r="L862" s="69">
        <f t="shared" si="53"/>
        <v>387</v>
      </c>
      <c r="M862" s="81">
        <f t="shared" si="55"/>
        <v>0</v>
      </c>
    </row>
    <row r="863" spans="1:13" x14ac:dyDescent="0.2">
      <c r="A863" s="133" t="str">
        <f>'Net Gen'!B863</f>
        <v>ML1KP-Mitchell 1 KP</v>
      </c>
      <c r="B863" s="214">
        <f>'Net Gen'!C863</f>
        <v>44321.833333333336</v>
      </c>
      <c r="C863" s="215" t="str">
        <f>'Net Gen'!P863</f>
        <v>OFFLINE</v>
      </c>
      <c r="D863" s="215">
        <f>'Net Gen'!E863</f>
        <v>0</v>
      </c>
      <c r="E863" s="215">
        <f>'Net Gen'!I863</f>
        <v>0</v>
      </c>
      <c r="F863" s="215">
        <f>'Net Gen'!K863</f>
        <v>0</v>
      </c>
      <c r="G863" s="215">
        <f>'Net Gen'!N863</f>
        <v>0</v>
      </c>
      <c r="H863" s="215">
        <f>'Net Gen'!O863</f>
        <v>774</v>
      </c>
      <c r="J863" s="78">
        <f t="shared" si="54"/>
        <v>0.5</v>
      </c>
      <c r="K863" s="71">
        <f t="shared" si="52"/>
        <v>0</v>
      </c>
      <c r="L863" s="69">
        <f t="shared" si="53"/>
        <v>387</v>
      </c>
      <c r="M863" s="81">
        <f t="shared" si="55"/>
        <v>0</v>
      </c>
    </row>
    <row r="864" spans="1:13" x14ac:dyDescent="0.2">
      <c r="A864" s="133" t="str">
        <f>'Net Gen'!B864</f>
        <v>ML1KP-Mitchell 1 KP</v>
      </c>
      <c r="B864" s="214">
        <f>'Net Gen'!C864</f>
        <v>44321.875</v>
      </c>
      <c r="C864" s="215" t="str">
        <f>'Net Gen'!P864</f>
        <v>OFFLINE</v>
      </c>
      <c r="D864" s="215">
        <f>'Net Gen'!E864</f>
        <v>0</v>
      </c>
      <c r="E864" s="215">
        <f>'Net Gen'!I864</f>
        <v>0</v>
      </c>
      <c r="F864" s="215">
        <f>'Net Gen'!K864</f>
        <v>0</v>
      </c>
      <c r="G864" s="215">
        <f>'Net Gen'!N864</f>
        <v>0</v>
      </c>
      <c r="H864" s="215">
        <f>'Net Gen'!O864</f>
        <v>774</v>
      </c>
      <c r="J864" s="78">
        <f t="shared" si="54"/>
        <v>0.5</v>
      </c>
      <c r="K864" s="71">
        <f t="shared" si="52"/>
        <v>0</v>
      </c>
      <c r="L864" s="69">
        <f t="shared" si="53"/>
        <v>387</v>
      </c>
      <c r="M864" s="81">
        <f t="shared" si="55"/>
        <v>0</v>
      </c>
    </row>
    <row r="865" spans="1:13" x14ac:dyDescent="0.2">
      <c r="A865" s="133" t="str">
        <f>'Net Gen'!B865</f>
        <v>ML1KP-Mitchell 1 KP</v>
      </c>
      <c r="B865" s="214">
        <f>'Net Gen'!C865</f>
        <v>44321.916666666664</v>
      </c>
      <c r="C865" s="215" t="str">
        <f>'Net Gen'!P865</f>
        <v>OFFLINE</v>
      </c>
      <c r="D865" s="215">
        <f>'Net Gen'!E865</f>
        <v>0</v>
      </c>
      <c r="E865" s="215">
        <f>'Net Gen'!I865</f>
        <v>0</v>
      </c>
      <c r="F865" s="215">
        <f>'Net Gen'!K865</f>
        <v>0</v>
      </c>
      <c r="G865" s="215">
        <f>'Net Gen'!N865</f>
        <v>0</v>
      </c>
      <c r="H865" s="215">
        <f>'Net Gen'!O865</f>
        <v>774</v>
      </c>
      <c r="J865" s="78">
        <f t="shared" si="54"/>
        <v>0.5</v>
      </c>
      <c r="K865" s="71">
        <f t="shared" si="52"/>
        <v>0</v>
      </c>
      <c r="L865" s="69">
        <f t="shared" si="53"/>
        <v>387</v>
      </c>
      <c r="M865" s="81">
        <f t="shared" si="55"/>
        <v>0</v>
      </c>
    </row>
    <row r="866" spans="1:13" x14ac:dyDescent="0.2">
      <c r="A866" s="133" t="str">
        <f>'Net Gen'!B866</f>
        <v>ML1KP-Mitchell 1 KP</v>
      </c>
      <c r="B866" s="214">
        <f>'Net Gen'!C866</f>
        <v>44321.958333333336</v>
      </c>
      <c r="C866" s="215" t="str">
        <f>'Net Gen'!P866</f>
        <v>OFFLINE</v>
      </c>
      <c r="D866" s="215">
        <f>'Net Gen'!E866</f>
        <v>0</v>
      </c>
      <c r="E866" s="215">
        <f>'Net Gen'!I866</f>
        <v>0</v>
      </c>
      <c r="F866" s="215">
        <f>'Net Gen'!K866</f>
        <v>0</v>
      </c>
      <c r="G866" s="215">
        <f>'Net Gen'!N866</f>
        <v>0</v>
      </c>
      <c r="H866" s="215">
        <f>'Net Gen'!O866</f>
        <v>774</v>
      </c>
      <c r="J866" s="78">
        <f t="shared" si="54"/>
        <v>0.5</v>
      </c>
      <c r="K866" s="71">
        <f t="shared" si="52"/>
        <v>0</v>
      </c>
      <c r="L866" s="69">
        <f t="shared" si="53"/>
        <v>387</v>
      </c>
      <c r="M866" s="81">
        <f t="shared" si="55"/>
        <v>0</v>
      </c>
    </row>
    <row r="867" spans="1:13" x14ac:dyDescent="0.2">
      <c r="A867" s="133" t="str">
        <f>'Net Gen'!B867</f>
        <v>ML1KP-Mitchell 1 KP</v>
      </c>
      <c r="B867" s="214">
        <f>'Net Gen'!C867</f>
        <v>44322</v>
      </c>
      <c r="C867" s="215" t="str">
        <f>'Net Gen'!P867</f>
        <v>OFFLINE</v>
      </c>
      <c r="D867" s="215">
        <f>'Net Gen'!E867</f>
        <v>0</v>
      </c>
      <c r="E867" s="215">
        <f>'Net Gen'!I867</f>
        <v>0</v>
      </c>
      <c r="F867" s="215">
        <f>'Net Gen'!K867</f>
        <v>0</v>
      </c>
      <c r="G867" s="215">
        <f>'Net Gen'!N867</f>
        <v>0</v>
      </c>
      <c r="H867" s="215">
        <f>'Net Gen'!O867</f>
        <v>774</v>
      </c>
      <c r="J867" s="78">
        <f t="shared" si="54"/>
        <v>0.5</v>
      </c>
      <c r="K867" s="71">
        <f t="shared" si="52"/>
        <v>0</v>
      </c>
      <c r="L867" s="69">
        <f t="shared" si="53"/>
        <v>387</v>
      </c>
      <c r="M867" s="81">
        <f t="shared" si="55"/>
        <v>0</v>
      </c>
    </row>
    <row r="868" spans="1:13" x14ac:dyDescent="0.2">
      <c r="A868" s="133" t="str">
        <f>'Net Gen'!B868</f>
        <v>ML1KP-Mitchell 1 KP</v>
      </c>
      <c r="B868" s="214">
        <f>'Net Gen'!C868</f>
        <v>44322.041666666664</v>
      </c>
      <c r="C868" s="215" t="str">
        <f>'Net Gen'!P868</f>
        <v>OFFLINE</v>
      </c>
      <c r="D868" s="215">
        <f>'Net Gen'!E868</f>
        <v>0</v>
      </c>
      <c r="E868" s="215">
        <f>'Net Gen'!I868</f>
        <v>0</v>
      </c>
      <c r="F868" s="215">
        <f>'Net Gen'!K868</f>
        <v>0</v>
      </c>
      <c r="G868" s="215">
        <f>'Net Gen'!N868</f>
        <v>0</v>
      </c>
      <c r="H868" s="215">
        <f>'Net Gen'!O868</f>
        <v>774</v>
      </c>
      <c r="J868" s="78">
        <f t="shared" si="54"/>
        <v>0.5</v>
      </c>
      <c r="K868" s="71">
        <f t="shared" si="52"/>
        <v>0</v>
      </c>
      <c r="L868" s="69">
        <f t="shared" si="53"/>
        <v>387</v>
      </c>
      <c r="M868" s="81">
        <f t="shared" si="55"/>
        <v>0</v>
      </c>
    </row>
    <row r="869" spans="1:13" x14ac:dyDescent="0.2">
      <c r="A869" s="133" t="str">
        <f>'Net Gen'!B869</f>
        <v>ML1KP-Mitchell 1 KP</v>
      </c>
      <c r="B869" s="214">
        <f>'Net Gen'!C869</f>
        <v>44322.083333333336</v>
      </c>
      <c r="C869" s="215" t="str">
        <f>'Net Gen'!P869</f>
        <v>OFFLINE</v>
      </c>
      <c r="D869" s="215">
        <f>'Net Gen'!E869</f>
        <v>0</v>
      </c>
      <c r="E869" s="215">
        <f>'Net Gen'!I869</f>
        <v>0</v>
      </c>
      <c r="F869" s="215">
        <f>'Net Gen'!K869</f>
        <v>0</v>
      </c>
      <c r="G869" s="215">
        <f>'Net Gen'!N869</f>
        <v>0</v>
      </c>
      <c r="H869" s="215">
        <f>'Net Gen'!O869</f>
        <v>774</v>
      </c>
      <c r="J869" s="78">
        <f t="shared" si="54"/>
        <v>0.5</v>
      </c>
      <c r="K869" s="71">
        <f t="shared" si="52"/>
        <v>0</v>
      </c>
      <c r="L869" s="69">
        <f t="shared" si="53"/>
        <v>387</v>
      </c>
      <c r="M869" s="81">
        <f t="shared" si="55"/>
        <v>0</v>
      </c>
    </row>
    <row r="870" spans="1:13" x14ac:dyDescent="0.2">
      <c r="A870" s="133" t="str">
        <f>'Net Gen'!B870</f>
        <v>ML1KP-Mitchell 1 KP</v>
      </c>
      <c r="B870" s="214">
        <f>'Net Gen'!C870</f>
        <v>44322.125</v>
      </c>
      <c r="C870" s="215" t="str">
        <f>'Net Gen'!P870</f>
        <v>OFFLINE</v>
      </c>
      <c r="D870" s="215">
        <f>'Net Gen'!E870</f>
        <v>0</v>
      </c>
      <c r="E870" s="215">
        <f>'Net Gen'!I870</f>
        <v>0</v>
      </c>
      <c r="F870" s="215">
        <f>'Net Gen'!K870</f>
        <v>0</v>
      </c>
      <c r="G870" s="215">
        <f>'Net Gen'!N870</f>
        <v>0</v>
      </c>
      <c r="H870" s="215">
        <f>'Net Gen'!O870</f>
        <v>774</v>
      </c>
      <c r="J870" s="78">
        <f t="shared" si="54"/>
        <v>0.5</v>
      </c>
      <c r="K870" s="71">
        <f t="shared" si="52"/>
        <v>0</v>
      </c>
      <c r="L870" s="69">
        <f t="shared" si="53"/>
        <v>387</v>
      </c>
      <c r="M870" s="81">
        <f t="shared" si="55"/>
        <v>0</v>
      </c>
    </row>
    <row r="871" spans="1:13" x14ac:dyDescent="0.2">
      <c r="A871" s="133" t="str">
        <f>'Net Gen'!B871</f>
        <v>ML1KP-Mitchell 1 KP</v>
      </c>
      <c r="B871" s="214">
        <f>'Net Gen'!C871</f>
        <v>44322.166666666664</v>
      </c>
      <c r="C871" s="215" t="str">
        <f>'Net Gen'!P871</f>
        <v>OFFLINE</v>
      </c>
      <c r="D871" s="215">
        <f>'Net Gen'!E871</f>
        <v>0</v>
      </c>
      <c r="E871" s="215">
        <f>'Net Gen'!I871</f>
        <v>0</v>
      </c>
      <c r="F871" s="215">
        <f>'Net Gen'!K871</f>
        <v>0</v>
      </c>
      <c r="G871" s="215">
        <f>'Net Gen'!N871</f>
        <v>0</v>
      </c>
      <c r="H871" s="215">
        <f>'Net Gen'!O871</f>
        <v>774</v>
      </c>
      <c r="J871" s="78">
        <f t="shared" si="54"/>
        <v>0.5</v>
      </c>
      <c r="K871" s="71">
        <f t="shared" si="52"/>
        <v>0</v>
      </c>
      <c r="L871" s="69">
        <f t="shared" si="53"/>
        <v>387</v>
      </c>
      <c r="M871" s="81">
        <f t="shared" si="55"/>
        <v>0</v>
      </c>
    </row>
    <row r="872" spans="1:13" x14ac:dyDescent="0.2">
      <c r="A872" s="133" t="str">
        <f>'Net Gen'!B872</f>
        <v>ML1KP-Mitchell 1 KP</v>
      </c>
      <c r="B872" s="214">
        <f>'Net Gen'!C872</f>
        <v>44322.208333333336</v>
      </c>
      <c r="C872" s="215" t="str">
        <f>'Net Gen'!P872</f>
        <v>OFFLINE</v>
      </c>
      <c r="D872" s="215">
        <f>'Net Gen'!E872</f>
        <v>0</v>
      </c>
      <c r="E872" s="215">
        <f>'Net Gen'!I872</f>
        <v>0</v>
      </c>
      <c r="F872" s="215">
        <f>'Net Gen'!K872</f>
        <v>0</v>
      </c>
      <c r="G872" s="215">
        <f>'Net Gen'!N872</f>
        <v>0</v>
      </c>
      <c r="H872" s="215">
        <f>'Net Gen'!O872</f>
        <v>774</v>
      </c>
      <c r="J872" s="78">
        <f t="shared" si="54"/>
        <v>0.5</v>
      </c>
      <c r="K872" s="71">
        <f t="shared" si="52"/>
        <v>0</v>
      </c>
      <c r="L872" s="69">
        <f t="shared" si="53"/>
        <v>387</v>
      </c>
      <c r="M872" s="81">
        <f t="shared" si="55"/>
        <v>0</v>
      </c>
    </row>
    <row r="873" spans="1:13" x14ac:dyDescent="0.2">
      <c r="A873" s="133" t="str">
        <f>'Net Gen'!B873</f>
        <v>ML1KP-Mitchell 1 KP</v>
      </c>
      <c r="B873" s="214">
        <f>'Net Gen'!C873</f>
        <v>44322.25</v>
      </c>
      <c r="C873" s="215" t="str">
        <f>'Net Gen'!P873</f>
        <v>OFFLINE</v>
      </c>
      <c r="D873" s="215">
        <f>'Net Gen'!E873</f>
        <v>0</v>
      </c>
      <c r="E873" s="215">
        <f>'Net Gen'!I873</f>
        <v>0</v>
      </c>
      <c r="F873" s="215">
        <f>'Net Gen'!K873</f>
        <v>0</v>
      </c>
      <c r="G873" s="215">
        <f>'Net Gen'!N873</f>
        <v>0</v>
      </c>
      <c r="H873" s="215">
        <f>'Net Gen'!O873</f>
        <v>774</v>
      </c>
      <c r="J873" s="78">
        <f t="shared" si="54"/>
        <v>0.5</v>
      </c>
      <c r="K873" s="71">
        <f t="shared" si="52"/>
        <v>0</v>
      </c>
      <c r="L873" s="69">
        <f t="shared" si="53"/>
        <v>387</v>
      </c>
      <c r="M873" s="81">
        <f t="shared" si="55"/>
        <v>0</v>
      </c>
    </row>
    <row r="874" spans="1:13" x14ac:dyDescent="0.2">
      <c r="A874" s="133" t="str">
        <f>'Net Gen'!B874</f>
        <v>ML1KP-Mitchell 1 KP</v>
      </c>
      <c r="B874" s="214">
        <f>'Net Gen'!C874</f>
        <v>44322.291666666664</v>
      </c>
      <c r="C874" s="215" t="str">
        <f>'Net Gen'!P874</f>
        <v>OFFLINE</v>
      </c>
      <c r="D874" s="215">
        <f>'Net Gen'!E874</f>
        <v>0</v>
      </c>
      <c r="E874" s="215">
        <f>'Net Gen'!I874</f>
        <v>0</v>
      </c>
      <c r="F874" s="215">
        <f>'Net Gen'!K874</f>
        <v>0</v>
      </c>
      <c r="G874" s="215">
        <f>'Net Gen'!N874</f>
        <v>0</v>
      </c>
      <c r="H874" s="215">
        <f>'Net Gen'!O874</f>
        <v>774</v>
      </c>
      <c r="J874" s="78">
        <f t="shared" si="54"/>
        <v>0.5</v>
      </c>
      <c r="K874" s="71">
        <f t="shared" si="52"/>
        <v>0</v>
      </c>
      <c r="L874" s="69">
        <f t="shared" si="53"/>
        <v>387</v>
      </c>
      <c r="M874" s="81">
        <f t="shared" si="55"/>
        <v>0</v>
      </c>
    </row>
    <row r="875" spans="1:13" x14ac:dyDescent="0.2">
      <c r="A875" s="133" t="str">
        <f>'Net Gen'!B875</f>
        <v>ML1KP-Mitchell 1 KP</v>
      </c>
      <c r="B875" s="214">
        <f>'Net Gen'!C875</f>
        <v>44322.333333333336</v>
      </c>
      <c r="C875" s="215" t="str">
        <f>'Net Gen'!P875</f>
        <v>OFFLINE</v>
      </c>
      <c r="D875" s="215">
        <f>'Net Gen'!E875</f>
        <v>0</v>
      </c>
      <c r="E875" s="215">
        <f>'Net Gen'!I875</f>
        <v>0</v>
      </c>
      <c r="F875" s="215">
        <f>'Net Gen'!K875</f>
        <v>0</v>
      </c>
      <c r="G875" s="215">
        <f>'Net Gen'!N875</f>
        <v>0</v>
      </c>
      <c r="H875" s="215">
        <f>'Net Gen'!O875</f>
        <v>774</v>
      </c>
      <c r="J875" s="78">
        <f t="shared" si="54"/>
        <v>0.5</v>
      </c>
      <c r="K875" s="71">
        <f t="shared" si="52"/>
        <v>0</v>
      </c>
      <c r="L875" s="69">
        <f t="shared" si="53"/>
        <v>387</v>
      </c>
      <c r="M875" s="81">
        <f t="shared" si="55"/>
        <v>0</v>
      </c>
    </row>
    <row r="876" spans="1:13" x14ac:dyDescent="0.2">
      <c r="A876" s="133" t="str">
        <f>'Net Gen'!B876</f>
        <v>ML1KP-Mitchell 1 KP</v>
      </c>
      <c r="B876" s="214">
        <f>'Net Gen'!C876</f>
        <v>44322.375</v>
      </c>
      <c r="C876" s="215" t="str">
        <f>'Net Gen'!P876</f>
        <v>OFFLINE</v>
      </c>
      <c r="D876" s="215">
        <f>'Net Gen'!E876</f>
        <v>0</v>
      </c>
      <c r="E876" s="215">
        <f>'Net Gen'!I876</f>
        <v>0</v>
      </c>
      <c r="F876" s="215">
        <f>'Net Gen'!K876</f>
        <v>0</v>
      </c>
      <c r="G876" s="215">
        <f>'Net Gen'!N876</f>
        <v>0</v>
      </c>
      <c r="H876" s="215">
        <f>'Net Gen'!O876</f>
        <v>774</v>
      </c>
      <c r="J876" s="78">
        <f t="shared" si="54"/>
        <v>0.5</v>
      </c>
      <c r="K876" s="71">
        <f t="shared" si="52"/>
        <v>0</v>
      </c>
      <c r="L876" s="69">
        <f t="shared" si="53"/>
        <v>387</v>
      </c>
      <c r="M876" s="81">
        <f t="shared" si="55"/>
        <v>0</v>
      </c>
    </row>
    <row r="877" spans="1:13" x14ac:dyDescent="0.2">
      <c r="A877" s="133" t="str">
        <f>'Net Gen'!B877</f>
        <v>ML1KP-Mitchell 1 KP</v>
      </c>
      <c r="B877" s="214">
        <f>'Net Gen'!C877</f>
        <v>44322.416666666664</v>
      </c>
      <c r="C877" s="215" t="str">
        <f>'Net Gen'!P877</f>
        <v>OFFLINE</v>
      </c>
      <c r="D877" s="215">
        <f>'Net Gen'!E877</f>
        <v>0</v>
      </c>
      <c r="E877" s="215">
        <f>'Net Gen'!I877</f>
        <v>0</v>
      </c>
      <c r="F877" s="215">
        <f>'Net Gen'!K877</f>
        <v>0</v>
      </c>
      <c r="G877" s="215">
        <f>'Net Gen'!N877</f>
        <v>0</v>
      </c>
      <c r="H877" s="215">
        <f>'Net Gen'!O877</f>
        <v>774</v>
      </c>
      <c r="J877" s="78">
        <f t="shared" si="54"/>
        <v>0.5</v>
      </c>
      <c r="K877" s="71">
        <f t="shared" si="52"/>
        <v>0</v>
      </c>
      <c r="L877" s="69">
        <f t="shared" si="53"/>
        <v>387</v>
      </c>
      <c r="M877" s="81">
        <f t="shared" si="55"/>
        <v>0</v>
      </c>
    </row>
    <row r="878" spans="1:13" x14ac:dyDescent="0.2">
      <c r="A878" s="133" t="str">
        <f>'Net Gen'!B878</f>
        <v>ML1KP-Mitchell 1 KP</v>
      </c>
      <c r="B878" s="214">
        <f>'Net Gen'!C878</f>
        <v>44322.458333333336</v>
      </c>
      <c r="C878" s="215" t="str">
        <f>'Net Gen'!P878</f>
        <v>OFFLINE</v>
      </c>
      <c r="D878" s="215">
        <f>'Net Gen'!E878</f>
        <v>0</v>
      </c>
      <c r="E878" s="215">
        <f>'Net Gen'!I878</f>
        <v>0</v>
      </c>
      <c r="F878" s="215">
        <f>'Net Gen'!K878</f>
        <v>0</v>
      </c>
      <c r="G878" s="215">
        <f>'Net Gen'!N878</f>
        <v>0</v>
      </c>
      <c r="H878" s="215">
        <f>'Net Gen'!O878</f>
        <v>774</v>
      </c>
      <c r="J878" s="78">
        <f t="shared" si="54"/>
        <v>0.5</v>
      </c>
      <c r="K878" s="71">
        <f t="shared" si="52"/>
        <v>0</v>
      </c>
      <c r="L878" s="69">
        <f t="shared" si="53"/>
        <v>387</v>
      </c>
      <c r="M878" s="81">
        <f t="shared" si="55"/>
        <v>0</v>
      </c>
    </row>
    <row r="879" spans="1:13" x14ac:dyDescent="0.2">
      <c r="A879" s="133" t="str">
        <f>'Net Gen'!B879</f>
        <v>ML1KP-Mitchell 1 KP</v>
      </c>
      <c r="B879" s="214">
        <f>'Net Gen'!C879</f>
        <v>44322.5</v>
      </c>
      <c r="C879" s="215" t="str">
        <f>'Net Gen'!P879</f>
        <v>OFFLINE</v>
      </c>
      <c r="D879" s="215">
        <f>'Net Gen'!E879</f>
        <v>0</v>
      </c>
      <c r="E879" s="215">
        <f>'Net Gen'!I879</f>
        <v>0</v>
      </c>
      <c r="F879" s="215">
        <f>'Net Gen'!K879</f>
        <v>0</v>
      </c>
      <c r="G879" s="215">
        <f>'Net Gen'!N879</f>
        <v>0</v>
      </c>
      <c r="H879" s="215">
        <f>'Net Gen'!O879</f>
        <v>774</v>
      </c>
      <c r="J879" s="78">
        <f t="shared" si="54"/>
        <v>0.5</v>
      </c>
      <c r="K879" s="71">
        <f t="shared" si="52"/>
        <v>0</v>
      </c>
      <c r="L879" s="69">
        <f t="shared" si="53"/>
        <v>387</v>
      </c>
      <c r="M879" s="81">
        <f t="shared" si="55"/>
        <v>0</v>
      </c>
    </row>
    <row r="880" spans="1:13" x14ac:dyDescent="0.2">
      <c r="A880" s="133" t="str">
        <f>'Net Gen'!B880</f>
        <v>ML1KP-Mitchell 1 KP</v>
      </c>
      <c r="B880" s="214">
        <f>'Net Gen'!C880</f>
        <v>44322.541666666664</v>
      </c>
      <c r="C880" s="215" t="str">
        <f>'Net Gen'!P880</f>
        <v>OFFLINE</v>
      </c>
      <c r="D880" s="215">
        <f>'Net Gen'!E880</f>
        <v>0</v>
      </c>
      <c r="E880" s="215">
        <f>'Net Gen'!I880</f>
        <v>0</v>
      </c>
      <c r="F880" s="215">
        <f>'Net Gen'!K880</f>
        <v>0</v>
      </c>
      <c r="G880" s="215">
        <f>'Net Gen'!N880</f>
        <v>0</v>
      </c>
      <c r="H880" s="215">
        <f>'Net Gen'!O880</f>
        <v>774</v>
      </c>
      <c r="J880" s="78">
        <f t="shared" si="54"/>
        <v>0.5</v>
      </c>
      <c r="K880" s="71">
        <f t="shared" si="52"/>
        <v>0</v>
      </c>
      <c r="L880" s="69">
        <f t="shared" si="53"/>
        <v>387</v>
      </c>
      <c r="M880" s="81">
        <f t="shared" si="55"/>
        <v>0</v>
      </c>
    </row>
    <row r="881" spans="1:13" x14ac:dyDescent="0.2">
      <c r="A881" s="133" t="str">
        <f>'Net Gen'!B881</f>
        <v>ML1KP-Mitchell 1 KP</v>
      </c>
      <c r="B881" s="214">
        <f>'Net Gen'!C881</f>
        <v>44322.583333333336</v>
      </c>
      <c r="C881" s="215" t="str">
        <f>'Net Gen'!P881</f>
        <v>OFFLINE</v>
      </c>
      <c r="D881" s="215">
        <f>'Net Gen'!E881</f>
        <v>0</v>
      </c>
      <c r="E881" s="215">
        <f>'Net Gen'!I881</f>
        <v>0</v>
      </c>
      <c r="F881" s="215">
        <f>'Net Gen'!K881</f>
        <v>0</v>
      </c>
      <c r="G881" s="215">
        <f>'Net Gen'!N881</f>
        <v>0</v>
      </c>
      <c r="H881" s="215">
        <f>'Net Gen'!O881</f>
        <v>774</v>
      </c>
      <c r="J881" s="78">
        <f t="shared" si="54"/>
        <v>0.5</v>
      </c>
      <c r="K881" s="71">
        <f t="shared" si="52"/>
        <v>0</v>
      </c>
      <c r="L881" s="69">
        <f t="shared" si="53"/>
        <v>387</v>
      </c>
      <c r="M881" s="81">
        <f t="shared" si="55"/>
        <v>0</v>
      </c>
    </row>
    <row r="882" spans="1:13" x14ac:dyDescent="0.2">
      <c r="A882" s="133" t="str">
        <f>'Net Gen'!B882</f>
        <v>ML1KP-Mitchell 1 KP</v>
      </c>
      <c r="B882" s="214">
        <f>'Net Gen'!C882</f>
        <v>44322.625</v>
      </c>
      <c r="C882" s="215" t="str">
        <f>'Net Gen'!P882</f>
        <v>OFFLINE</v>
      </c>
      <c r="D882" s="215">
        <f>'Net Gen'!E882</f>
        <v>0</v>
      </c>
      <c r="E882" s="215">
        <f>'Net Gen'!I882</f>
        <v>0</v>
      </c>
      <c r="F882" s="215">
        <f>'Net Gen'!K882</f>
        <v>0</v>
      </c>
      <c r="G882" s="215">
        <f>'Net Gen'!N882</f>
        <v>0</v>
      </c>
      <c r="H882" s="215">
        <f>'Net Gen'!O882</f>
        <v>774</v>
      </c>
      <c r="J882" s="78">
        <f t="shared" si="54"/>
        <v>0.5</v>
      </c>
      <c r="K882" s="71">
        <f t="shared" si="52"/>
        <v>0</v>
      </c>
      <c r="L882" s="69">
        <f t="shared" si="53"/>
        <v>387</v>
      </c>
      <c r="M882" s="81">
        <f t="shared" si="55"/>
        <v>0</v>
      </c>
    </row>
    <row r="883" spans="1:13" x14ac:dyDescent="0.2">
      <c r="A883" s="133" t="str">
        <f>'Net Gen'!B883</f>
        <v>ML1KP-Mitchell 1 KP</v>
      </c>
      <c r="B883" s="214">
        <f>'Net Gen'!C883</f>
        <v>44322.666666666664</v>
      </c>
      <c r="C883" s="215" t="str">
        <f>'Net Gen'!P883</f>
        <v>OFFLINE</v>
      </c>
      <c r="D883" s="215">
        <f>'Net Gen'!E883</f>
        <v>0</v>
      </c>
      <c r="E883" s="215">
        <f>'Net Gen'!I883</f>
        <v>0</v>
      </c>
      <c r="F883" s="215">
        <f>'Net Gen'!K883</f>
        <v>0</v>
      </c>
      <c r="G883" s="215">
        <f>'Net Gen'!N883</f>
        <v>0</v>
      </c>
      <c r="H883" s="215">
        <f>'Net Gen'!O883</f>
        <v>774</v>
      </c>
      <c r="J883" s="78">
        <f t="shared" si="54"/>
        <v>0.5</v>
      </c>
      <c r="K883" s="71">
        <f t="shared" si="52"/>
        <v>0</v>
      </c>
      <c r="L883" s="69">
        <f t="shared" si="53"/>
        <v>387</v>
      </c>
      <c r="M883" s="81">
        <f t="shared" si="55"/>
        <v>0</v>
      </c>
    </row>
    <row r="884" spans="1:13" x14ac:dyDescent="0.2">
      <c r="A884" s="133" t="str">
        <f>'Net Gen'!B884</f>
        <v>ML1KP-Mitchell 1 KP</v>
      </c>
      <c r="B884" s="214">
        <f>'Net Gen'!C884</f>
        <v>44322.708333333336</v>
      </c>
      <c r="C884" s="215" t="str">
        <f>'Net Gen'!P884</f>
        <v>OFFLINE</v>
      </c>
      <c r="D884" s="215">
        <f>'Net Gen'!E884</f>
        <v>0</v>
      </c>
      <c r="E884" s="215">
        <f>'Net Gen'!I884</f>
        <v>0</v>
      </c>
      <c r="F884" s="215">
        <f>'Net Gen'!K884</f>
        <v>0</v>
      </c>
      <c r="G884" s="215">
        <f>'Net Gen'!N884</f>
        <v>0</v>
      </c>
      <c r="H884" s="215">
        <f>'Net Gen'!O884</f>
        <v>774</v>
      </c>
      <c r="J884" s="78">
        <f t="shared" si="54"/>
        <v>0.5</v>
      </c>
      <c r="K884" s="71">
        <f t="shared" si="52"/>
        <v>0</v>
      </c>
      <c r="L884" s="69">
        <f t="shared" si="53"/>
        <v>387</v>
      </c>
      <c r="M884" s="81">
        <f t="shared" si="55"/>
        <v>0</v>
      </c>
    </row>
    <row r="885" spans="1:13" x14ac:dyDescent="0.2">
      <c r="A885" s="133" t="str">
        <f>'Net Gen'!B885</f>
        <v>ML1KP-Mitchell 1 KP</v>
      </c>
      <c r="B885" s="214">
        <f>'Net Gen'!C885</f>
        <v>44322.75</v>
      </c>
      <c r="C885" s="215" t="str">
        <f>'Net Gen'!P885</f>
        <v>OFFLINE</v>
      </c>
      <c r="D885" s="215">
        <f>'Net Gen'!E885</f>
        <v>0</v>
      </c>
      <c r="E885" s="215">
        <f>'Net Gen'!I885</f>
        <v>0</v>
      </c>
      <c r="F885" s="215">
        <f>'Net Gen'!K885</f>
        <v>0</v>
      </c>
      <c r="G885" s="215">
        <f>'Net Gen'!N885</f>
        <v>0</v>
      </c>
      <c r="H885" s="215">
        <f>'Net Gen'!O885</f>
        <v>774</v>
      </c>
      <c r="J885" s="78">
        <f t="shared" si="54"/>
        <v>0.5</v>
      </c>
      <c r="K885" s="71">
        <f t="shared" si="52"/>
        <v>0</v>
      </c>
      <c r="L885" s="69">
        <f t="shared" si="53"/>
        <v>387</v>
      </c>
      <c r="M885" s="81">
        <f t="shared" si="55"/>
        <v>0</v>
      </c>
    </row>
    <row r="886" spans="1:13" x14ac:dyDescent="0.2">
      <c r="A886" s="133" t="str">
        <f>'Net Gen'!B886</f>
        <v>ML1KP-Mitchell 1 KP</v>
      </c>
      <c r="B886" s="214">
        <f>'Net Gen'!C886</f>
        <v>44322.791666666664</v>
      </c>
      <c r="C886" s="215" t="str">
        <f>'Net Gen'!P886</f>
        <v>OFFLINE</v>
      </c>
      <c r="D886" s="215">
        <f>'Net Gen'!E886</f>
        <v>0</v>
      </c>
      <c r="E886" s="215">
        <f>'Net Gen'!I886</f>
        <v>0</v>
      </c>
      <c r="F886" s="215">
        <f>'Net Gen'!K886</f>
        <v>0</v>
      </c>
      <c r="G886" s="215">
        <f>'Net Gen'!N886</f>
        <v>0</v>
      </c>
      <c r="H886" s="215">
        <f>'Net Gen'!O886</f>
        <v>774</v>
      </c>
      <c r="J886" s="78">
        <f t="shared" si="54"/>
        <v>0.5</v>
      </c>
      <c r="K886" s="71">
        <f t="shared" si="52"/>
        <v>0</v>
      </c>
      <c r="L886" s="69">
        <f t="shared" si="53"/>
        <v>387</v>
      </c>
      <c r="M886" s="81">
        <f t="shared" si="55"/>
        <v>0</v>
      </c>
    </row>
    <row r="887" spans="1:13" x14ac:dyDescent="0.2">
      <c r="A887" s="133" t="str">
        <f>'Net Gen'!B887</f>
        <v>ML1KP-Mitchell 1 KP</v>
      </c>
      <c r="B887" s="214">
        <f>'Net Gen'!C887</f>
        <v>44322.833333333336</v>
      </c>
      <c r="C887" s="215" t="str">
        <f>'Net Gen'!P887</f>
        <v>OFFLINE</v>
      </c>
      <c r="D887" s="215">
        <f>'Net Gen'!E887</f>
        <v>0</v>
      </c>
      <c r="E887" s="215">
        <f>'Net Gen'!I887</f>
        <v>0</v>
      </c>
      <c r="F887" s="215">
        <f>'Net Gen'!K887</f>
        <v>0</v>
      </c>
      <c r="G887" s="215">
        <f>'Net Gen'!N887</f>
        <v>0</v>
      </c>
      <c r="H887" s="215">
        <f>'Net Gen'!O887</f>
        <v>774</v>
      </c>
      <c r="J887" s="78">
        <f t="shared" si="54"/>
        <v>0.5</v>
      </c>
      <c r="K887" s="71">
        <f t="shared" si="52"/>
        <v>0</v>
      </c>
      <c r="L887" s="69">
        <f t="shared" si="53"/>
        <v>387</v>
      </c>
      <c r="M887" s="81">
        <f t="shared" si="55"/>
        <v>0</v>
      </c>
    </row>
    <row r="888" spans="1:13" x14ac:dyDescent="0.2">
      <c r="A888" s="133" t="str">
        <f>'Net Gen'!B888</f>
        <v>ML1KP-Mitchell 1 KP</v>
      </c>
      <c r="B888" s="214">
        <f>'Net Gen'!C888</f>
        <v>44322.875</v>
      </c>
      <c r="C888" s="215" t="str">
        <f>'Net Gen'!P888</f>
        <v>OFFLINE</v>
      </c>
      <c r="D888" s="215">
        <f>'Net Gen'!E888</f>
        <v>0</v>
      </c>
      <c r="E888" s="215">
        <f>'Net Gen'!I888</f>
        <v>0</v>
      </c>
      <c r="F888" s="215">
        <f>'Net Gen'!K888</f>
        <v>0</v>
      </c>
      <c r="G888" s="215">
        <f>'Net Gen'!N888</f>
        <v>0</v>
      </c>
      <c r="H888" s="215">
        <f>'Net Gen'!O888</f>
        <v>774</v>
      </c>
      <c r="J888" s="78">
        <f t="shared" si="54"/>
        <v>0.5</v>
      </c>
      <c r="K888" s="71">
        <f t="shared" si="52"/>
        <v>0</v>
      </c>
      <c r="L888" s="69">
        <f t="shared" si="53"/>
        <v>387</v>
      </c>
      <c r="M888" s="81">
        <f t="shared" si="55"/>
        <v>0</v>
      </c>
    </row>
    <row r="889" spans="1:13" x14ac:dyDescent="0.2">
      <c r="A889" s="133" t="str">
        <f>'Net Gen'!B889</f>
        <v>ML1KP-Mitchell 1 KP</v>
      </c>
      <c r="B889" s="214">
        <f>'Net Gen'!C889</f>
        <v>44322.916666666664</v>
      </c>
      <c r="C889" s="215" t="str">
        <f>'Net Gen'!P889</f>
        <v>OFFLINE</v>
      </c>
      <c r="D889" s="215">
        <f>'Net Gen'!E889</f>
        <v>0</v>
      </c>
      <c r="E889" s="215">
        <f>'Net Gen'!I889</f>
        <v>0</v>
      </c>
      <c r="F889" s="215">
        <f>'Net Gen'!K889</f>
        <v>0</v>
      </c>
      <c r="G889" s="215">
        <f>'Net Gen'!N889</f>
        <v>0</v>
      </c>
      <c r="H889" s="215">
        <f>'Net Gen'!O889</f>
        <v>774</v>
      </c>
      <c r="J889" s="78">
        <f t="shared" si="54"/>
        <v>0.5</v>
      </c>
      <c r="K889" s="71">
        <f t="shared" si="52"/>
        <v>0</v>
      </c>
      <c r="L889" s="69">
        <f t="shared" si="53"/>
        <v>387</v>
      </c>
      <c r="M889" s="81">
        <f t="shared" si="55"/>
        <v>0</v>
      </c>
    </row>
    <row r="890" spans="1:13" x14ac:dyDescent="0.2">
      <c r="A890" s="133" t="str">
        <f>'Net Gen'!B890</f>
        <v>ML1KP-Mitchell 1 KP</v>
      </c>
      <c r="B890" s="214">
        <f>'Net Gen'!C890</f>
        <v>44322.958333333336</v>
      </c>
      <c r="C890" s="215" t="str">
        <f>'Net Gen'!P890</f>
        <v>OFFLINE</v>
      </c>
      <c r="D890" s="215">
        <f>'Net Gen'!E890</f>
        <v>0</v>
      </c>
      <c r="E890" s="215">
        <f>'Net Gen'!I890</f>
        <v>0</v>
      </c>
      <c r="F890" s="215">
        <f>'Net Gen'!K890</f>
        <v>0</v>
      </c>
      <c r="G890" s="215">
        <f>'Net Gen'!N890</f>
        <v>0</v>
      </c>
      <c r="H890" s="215">
        <f>'Net Gen'!O890</f>
        <v>774</v>
      </c>
      <c r="J890" s="78">
        <f t="shared" si="54"/>
        <v>0.5</v>
      </c>
      <c r="K890" s="71">
        <f t="shared" si="52"/>
        <v>0</v>
      </c>
      <c r="L890" s="69">
        <f t="shared" si="53"/>
        <v>387</v>
      </c>
      <c r="M890" s="81">
        <f t="shared" si="55"/>
        <v>0</v>
      </c>
    </row>
    <row r="891" spans="1:13" x14ac:dyDescent="0.2">
      <c r="A891" s="133" t="str">
        <f>'Net Gen'!B891</f>
        <v>ML1KP-Mitchell 1 KP</v>
      </c>
      <c r="B891" s="214">
        <f>'Net Gen'!C891</f>
        <v>44323</v>
      </c>
      <c r="C891" s="215" t="str">
        <f>'Net Gen'!P891</f>
        <v>OFFLINE</v>
      </c>
      <c r="D891" s="215">
        <f>'Net Gen'!E891</f>
        <v>0</v>
      </c>
      <c r="E891" s="215">
        <f>'Net Gen'!I891</f>
        <v>0</v>
      </c>
      <c r="F891" s="215">
        <f>'Net Gen'!K891</f>
        <v>0</v>
      </c>
      <c r="G891" s="215">
        <f>'Net Gen'!N891</f>
        <v>0</v>
      </c>
      <c r="H891" s="215">
        <f>'Net Gen'!O891</f>
        <v>774</v>
      </c>
      <c r="J891" s="78">
        <f t="shared" si="54"/>
        <v>0.5</v>
      </c>
      <c r="K891" s="71">
        <f t="shared" si="52"/>
        <v>0</v>
      </c>
      <c r="L891" s="69">
        <f t="shared" si="53"/>
        <v>387</v>
      </c>
      <c r="M891" s="81">
        <f t="shared" si="55"/>
        <v>0</v>
      </c>
    </row>
    <row r="892" spans="1:13" x14ac:dyDescent="0.2">
      <c r="A892" s="133" t="str">
        <f>'Net Gen'!B892</f>
        <v>ML1KP-Mitchell 1 KP</v>
      </c>
      <c r="B892" s="214">
        <f>'Net Gen'!C892</f>
        <v>44323.041666666664</v>
      </c>
      <c r="C892" s="215" t="str">
        <f>'Net Gen'!P892</f>
        <v>OFFLINE</v>
      </c>
      <c r="D892" s="215">
        <f>'Net Gen'!E892</f>
        <v>0</v>
      </c>
      <c r="E892" s="215">
        <f>'Net Gen'!I892</f>
        <v>0</v>
      </c>
      <c r="F892" s="215">
        <f>'Net Gen'!K892</f>
        <v>0</v>
      </c>
      <c r="G892" s="215">
        <f>'Net Gen'!N892</f>
        <v>0</v>
      </c>
      <c r="H892" s="215">
        <f>'Net Gen'!O892</f>
        <v>774</v>
      </c>
      <c r="J892" s="78">
        <f t="shared" si="54"/>
        <v>0.5</v>
      </c>
      <c r="K892" s="71">
        <f t="shared" si="52"/>
        <v>0</v>
      </c>
      <c r="L892" s="69">
        <f t="shared" si="53"/>
        <v>387</v>
      </c>
      <c r="M892" s="81">
        <f t="shared" si="55"/>
        <v>0</v>
      </c>
    </row>
    <row r="893" spans="1:13" x14ac:dyDescent="0.2">
      <c r="A893" s="133" t="str">
        <f>'Net Gen'!B893</f>
        <v>ML1KP-Mitchell 1 KP</v>
      </c>
      <c r="B893" s="214">
        <f>'Net Gen'!C893</f>
        <v>44323.083333333336</v>
      </c>
      <c r="C893" s="215" t="str">
        <f>'Net Gen'!P893</f>
        <v>OFFLINE</v>
      </c>
      <c r="D893" s="215">
        <f>'Net Gen'!E893</f>
        <v>0</v>
      </c>
      <c r="E893" s="215">
        <f>'Net Gen'!I893</f>
        <v>0</v>
      </c>
      <c r="F893" s="215">
        <f>'Net Gen'!K893</f>
        <v>0</v>
      </c>
      <c r="G893" s="215">
        <f>'Net Gen'!N893</f>
        <v>0</v>
      </c>
      <c r="H893" s="215">
        <f>'Net Gen'!O893</f>
        <v>774</v>
      </c>
      <c r="J893" s="78">
        <f t="shared" si="54"/>
        <v>0.5</v>
      </c>
      <c r="K893" s="71">
        <f t="shared" si="52"/>
        <v>0</v>
      </c>
      <c r="L893" s="69">
        <f t="shared" si="53"/>
        <v>387</v>
      </c>
      <c r="M893" s="81">
        <f t="shared" si="55"/>
        <v>0</v>
      </c>
    </row>
    <row r="894" spans="1:13" x14ac:dyDescent="0.2">
      <c r="A894" s="133" t="str">
        <f>'Net Gen'!B894</f>
        <v>ML1KP-Mitchell 1 KP</v>
      </c>
      <c r="B894" s="214">
        <f>'Net Gen'!C894</f>
        <v>44323.125</v>
      </c>
      <c r="C894" s="215" t="str">
        <f>'Net Gen'!P894</f>
        <v>OFFLINE</v>
      </c>
      <c r="D894" s="215">
        <f>'Net Gen'!E894</f>
        <v>0</v>
      </c>
      <c r="E894" s="215">
        <f>'Net Gen'!I894</f>
        <v>0</v>
      </c>
      <c r="F894" s="215">
        <f>'Net Gen'!K894</f>
        <v>0</v>
      </c>
      <c r="G894" s="215">
        <f>'Net Gen'!N894</f>
        <v>0</v>
      </c>
      <c r="H894" s="215">
        <f>'Net Gen'!O894</f>
        <v>774</v>
      </c>
      <c r="J894" s="78">
        <f t="shared" si="54"/>
        <v>0.5</v>
      </c>
      <c r="K894" s="71">
        <f t="shared" si="52"/>
        <v>0</v>
      </c>
      <c r="L894" s="69">
        <f t="shared" si="53"/>
        <v>387</v>
      </c>
      <c r="M894" s="81">
        <f t="shared" si="55"/>
        <v>0</v>
      </c>
    </row>
    <row r="895" spans="1:13" x14ac:dyDescent="0.2">
      <c r="A895" s="133" t="str">
        <f>'Net Gen'!B895</f>
        <v>ML1KP-Mitchell 1 KP</v>
      </c>
      <c r="B895" s="214">
        <f>'Net Gen'!C895</f>
        <v>44323.166666666664</v>
      </c>
      <c r="C895" s="215" t="str">
        <f>'Net Gen'!P895</f>
        <v>OFFLINE</v>
      </c>
      <c r="D895" s="215">
        <f>'Net Gen'!E895</f>
        <v>0</v>
      </c>
      <c r="E895" s="215">
        <f>'Net Gen'!I895</f>
        <v>0</v>
      </c>
      <c r="F895" s="215">
        <f>'Net Gen'!K895</f>
        <v>0</v>
      </c>
      <c r="G895" s="215">
        <f>'Net Gen'!N895</f>
        <v>0</v>
      </c>
      <c r="H895" s="215">
        <f>'Net Gen'!O895</f>
        <v>774</v>
      </c>
      <c r="J895" s="78">
        <f t="shared" si="54"/>
        <v>0.5</v>
      </c>
      <c r="K895" s="71">
        <f t="shared" si="52"/>
        <v>0</v>
      </c>
      <c r="L895" s="69">
        <f t="shared" si="53"/>
        <v>387</v>
      </c>
      <c r="M895" s="81">
        <f t="shared" si="55"/>
        <v>0</v>
      </c>
    </row>
    <row r="896" spans="1:13" x14ac:dyDescent="0.2">
      <c r="A896" s="133" t="str">
        <f>'Net Gen'!B896</f>
        <v>ML1KP-Mitchell 1 KP</v>
      </c>
      <c r="B896" s="214">
        <f>'Net Gen'!C896</f>
        <v>44323.208333333336</v>
      </c>
      <c r="C896" s="215" t="str">
        <f>'Net Gen'!P896</f>
        <v>OFFLINE</v>
      </c>
      <c r="D896" s="215">
        <f>'Net Gen'!E896</f>
        <v>0</v>
      </c>
      <c r="E896" s="215">
        <f>'Net Gen'!I896</f>
        <v>0</v>
      </c>
      <c r="F896" s="215">
        <f>'Net Gen'!K896</f>
        <v>0</v>
      </c>
      <c r="G896" s="215">
        <f>'Net Gen'!N896</f>
        <v>0</v>
      </c>
      <c r="H896" s="215">
        <f>'Net Gen'!O896</f>
        <v>774</v>
      </c>
      <c r="J896" s="78">
        <f t="shared" si="54"/>
        <v>0.5</v>
      </c>
      <c r="K896" s="71">
        <f t="shared" si="52"/>
        <v>0</v>
      </c>
      <c r="L896" s="69">
        <f t="shared" si="53"/>
        <v>387</v>
      </c>
      <c r="M896" s="81">
        <f t="shared" si="55"/>
        <v>0</v>
      </c>
    </row>
    <row r="897" spans="1:13" x14ac:dyDescent="0.2">
      <c r="A897" s="133" t="str">
        <f>'Net Gen'!B897</f>
        <v>ML1KP-Mitchell 1 KP</v>
      </c>
      <c r="B897" s="214">
        <f>'Net Gen'!C897</f>
        <v>44323.25</v>
      </c>
      <c r="C897" s="215" t="str">
        <f>'Net Gen'!P897</f>
        <v>OFFLINE</v>
      </c>
      <c r="D897" s="215">
        <f>'Net Gen'!E897</f>
        <v>0</v>
      </c>
      <c r="E897" s="215">
        <f>'Net Gen'!I897</f>
        <v>0</v>
      </c>
      <c r="F897" s="215">
        <f>'Net Gen'!K897</f>
        <v>0</v>
      </c>
      <c r="G897" s="215">
        <f>'Net Gen'!N897</f>
        <v>0</v>
      </c>
      <c r="H897" s="215">
        <f>'Net Gen'!O897</f>
        <v>774</v>
      </c>
      <c r="J897" s="78">
        <f t="shared" si="54"/>
        <v>0.5</v>
      </c>
      <c r="K897" s="71">
        <f t="shared" si="52"/>
        <v>0</v>
      </c>
      <c r="L897" s="69">
        <f t="shared" si="53"/>
        <v>387</v>
      </c>
      <c r="M897" s="81">
        <f t="shared" si="55"/>
        <v>0</v>
      </c>
    </row>
    <row r="898" spans="1:13" x14ac:dyDescent="0.2">
      <c r="A898" s="133" t="str">
        <f>'Net Gen'!B898</f>
        <v>ML1KP-Mitchell 1 KP</v>
      </c>
      <c r="B898" s="214">
        <f>'Net Gen'!C898</f>
        <v>44323.291666666664</v>
      </c>
      <c r="C898" s="215" t="str">
        <f>'Net Gen'!P898</f>
        <v>OFFLINE</v>
      </c>
      <c r="D898" s="215">
        <f>'Net Gen'!E898</f>
        <v>0</v>
      </c>
      <c r="E898" s="215">
        <f>'Net Gen'!I898</f>
        <v>0</v>
      </c>
      <c r="F898" s="215">
        <f>'Net Gen'!K898</f>
        <v>0</v>
      </c>
      <c r="G898" s="215">
        <f>'Net Gen'!N898</f>
        <v>0</v>
      </c>
      <c r="H898" s="215">
        <f>'Net Gen'!O898</f>
        <v>774</v>
      </c>
      <c r="J898" s="78">
        <f t="shared" si="54"/>
        <v>0.5</v>
      </c>
      <c r="K898" s="71">
        <f t="shared" si="52"/>
        <v>0</v>
      </c>
      <c r="L898" s="69">
        <f t="shared" si="53"/>
        <v>387</v>
      </c>
      <c r="M898" s="81">
        <f t="shared" si="55"/>
        <v>0</v>
      </c>
    </row>
    <row r="899" spans="1:13" x14ac:dyDescent="0.2">
      <c r="A899" s="133" t="str">
        <f>'Net Gen'!B899</f>
        <v>ML1KP-Mitchell 1 KP</v>
      </c>
      <c r="B899" s="214">
        <f>'Net Gen'!C899</f>
        <v>44323.333333333336</v>
      </c>
      <c r="C899" s="215" t="str">
        <f>'Net Gen'!P899</f>
        <v>OFFLINE</v>
      </c>
      <c r="D899" s="215">
        <f>'Net Gen'!E899</f>
        <v>0</v>
      </c>
      <c r="E899" s="215">
        <f>'Net Gen'!I899</f>
        <v>0</v>
      </c>
      <c r="F899" s="215">
        <f>'Net Gen'!K899</f>
        <v>0</v>
      </c>
      <c r="G899" s="215">
        <f>'Net Gen'!N899</f>
        <v>0</v>
      </c>
      <c r="H899" s="215">
        <f>'Net Gen'!O899</f>
        <v>774</v>
      </c>
      <c r="J899" s="78">
        <f t="shared" si="54"/>
        <v>0.5</v>
      </c>
      <c r="K899" s="71">
        <f t="shared" si="52"/>
        <v>0</v>
      </c>
      <c r="L899" s="69">
        <f t="shared" si="53"/>
        <v>387</v>
      </c>
      <c r="M899" s="81">
        <f t="shared" si="55"/>
        <v>0</v>
      </c>
    </row>
    <row r="900" spans="1:13" x14ac:dyDescent="0.2">
      <c r="A900" s="133" t="str">
        <f>'Net Gen'!B900</f>
        <v>ML1KP-Mitchell 1 KP</v>
      </c>
      <c r="B900" s="214">
        <f>'Net Gen'!C900</f>
        <v>44323.375</v>
      </c>
      <c r="C900" s="215" t="str">
        <f>'Net Gen'!P900</f>
        <v>OFFLINE</v>
      </c>
      <c r="D900" s="215">
        <f>'Net Gen'!E900</f>
        <v>0</v>
      </c>
      <c r="E900" s="215">
        <f>'Net Gen'!I900</f>
        <v>0</v>
      </c>
      <c r="F900" s="215">
        <f>'Net Gen'!K900</f>
        <v>0</v>
      </c>
      <c r="G900" s="215">
        <f>'Net Gen'!N900</f>
        <v>0</v>
      </c>
      <c r="H900" s="215">
        <f>'Net Gen'!O900</f>
        <v>774</v>
      </c>
      <c r="J900" s="78">
        <f t="shared" si="54"/>
        <v>0.5</v>
      </c>
      <c r="K900" s="71">
        <f t="shared" ref="K900:K963" si="56">F900*J900</f>
        <v>0</v>
      </c>
      <c r="L900" s="69">
        <f t="shared" ref="L900:L963" si="57">H900*J900</f>
        <v>387</v>
      </c>
      <c r="M900" s="81">
        <f t="shared" si="55"/>
        <v>0</v>
      </c>
    </row>
    <row r="901" spans="1:13" x14ac:dyDescent="0.2">
      <c r="A901" s="133" t="str">
        <f>'Net Gen'!B901</f>
        <v>ML1KP-Mitchell 1 KP</v>
      </c>
      <c r="B901" s="214">
        <f>'Net Gen'!C901</f>
        <v>44323.416666666664</v>
      </c>
      <c r="C901" s="215" t="str">
        <f>'Net Gen'!P901</f>
        <v>OFFLINE</v>
      </c>
      <c r="D901" s="215">
        <f>'Net Gen'!E901</f>
        <v>0</v>
      </c>
      <c r="E901" s="215">
        <f>'Net Gen'!I901</f>
        <v>0</v>
      </c>
      <c r="F901" s="215">
        <f>'Net Gen'!K901</f>
        <v>0</v>
      </c>
      <c r="G901" s="215">
        <f>'Net Gen'!N901</f>
        <v>0</v>
      </c>
      <c r="H901" s="215">
        <f>'Net Gen'!O901</f>
        <v>774</v>
      </c>
      <c r="J901" s="78">
        <f t="shared" ref="J901:J964" si="58">VLOOKUP(A901,$P$4:$Q$8,2,FALSE)</f>
        <v>0.5</v>
      </c>
      <c r="K901" s="71">
        <f t="shared" si="56"/>
        <v>0</v>
      </c>
      <c r="L901" s="69">
        <f t="shared" si="57"/>
        <v>387</v>
      </c>
      <c r="M901" s="81">
        <f t="shared" ref="M901:M964" si="59">E901*J901</f>
        <v>0</v>
      </c>
    </row>
    <row r="902" spans="1:13" x14ac:dyDescent="0.2">
      <c r="A902" s="133" t="str">
        <f>'Net Gen'!B902</f>
        <v>ML1KP-Mitchell 1 KP</v>
      </c>
      <c r="B902" s="214">
        <f>'Net Gen'!C902</f>
        <v>44323.458333333336</v>
      </c>
      <c r="C902" s="215" t="str">
        <f>'Net Gen'!P902</f>
        <v>OFFLINE</v>
      </c>
      <c r="D902" s="215">
        <f>'Net Gen'!E902</f>
        <v>0</v>
      </c>
      <c r="E902" s="215">
        <f>'Net Gen'!I902</f>
        <v>0</v>
      </c>
      <c r="F902" s="215">
        <f>'Net Gen'!K902</f>
        <v>0</v>
      </c>
      <c r="G902" s="215">
        <f>'Net Gen'!N902</f>
        <v>0</v>
      </c>
      <c r="H902" s="215">
        <f>'Net Gen'!O902</f>
        <v>774</v>
      </c>
      <c r="J902" s="78">
        <f t="shared" si="58"/>
        <v>0.5</v>
      </c>
      <c r="K902" s="71">
        <f t="shared" si="56"/>
        <v>0</v>
      </c>
      <c r="L902" s="69">
        <f t="shared" si="57"/>
        <v>387</v>
      </c>
      <c r="M902" s="81">
        <f t="shared" si="59"/>
        <v>0</v>
      </c>
    </row>
    <row r="903" spans="1:13" x14ac:dyDescent="0.2">
      <c r="A903" s="133" t="str">
        <f>'Net Gen'!B903</f>
        <v>ML1KP-Mitchell 1 KP</v>
      </c>
      <c r="B903" s="214">
        <f>'Net Gen'!C903</f>
        <v>44323.5</v>
      </c>
      <c r="C903" s="215" t="str">
        <f>'Net Gen'!P903</f>
        <v>OFFLINE</v>
      </c>
      <c r="D903" s="215">
        <f>'Net Gen'!E903</f>
        <v>0</v>
      </c>
      <c r="E903" s="215">
        <f>'Net Gen'!I903</f>
        <v>0</v>
      </c>
      <c r="F903" s="215">
        <f>'Net Gen'!K903</f>
        <v>0</v>
      </c>
      <c r="G903" s="215">
        <f>'Net Gen'!N903</f>
        <v>0</v>
      </c>
      <c r="H903" s="215">
        <f>'Net Gen'!O903</f>
        <v>774</v>
      </c>
      <c r="J903" s="78">
        <f t="shared" si="58"/>
        <v>0.5</v>
      </c>
      <c r="K903" s="71">
        <f t="shared" si="56"/>
        <v>0</v>
      </c>
      <c r="L903" s="69">
        <f t="shared" si="57"/>
        <v>387</v>
      </c>
      <c r="M903" s="81">
        <f t="shared" si="59"/>
        <v>0</v>
      </c>
    </row>
    <row r="904" spans="1:13" x14ac:dyDescent="0.2">
      <c r="A904" s="133" t="str">
        <f>'Net Gen'!B904</f>
        <v>ML1KP-Mitchell 1 KP</v>
      </c>
      <c r="B904" s="214">
        <f>'Net Gen'!C904</f>
        <v>44323.541666666664</v>
      </c>
      <c r="C904" s="215" t="str">
        <f>'Net Gen'!P904</f>
        <v>OFFLINE</v>
      </c>
      <c r="D904" s="215">
        <f>'Net Gen'!E904</f>
        <v>0</v>
      </c>
      <c r="E904" s="215">
        <f>'Net Gen'!I904</f>
        <v>0</v>
      </c>
      <c r="F904" s="215">
        <f>'Net Gen'!K904</f>
        <v>0</v>
      </c>
      <c r="G904" s="215">
        <f>'Net Gen'!N904</f>
        <v>0</v>
      </c>
      <c r="H904" s="215">
        <f>'Net Gen'!O904</f>
        <v>774</v>
      </c>
      <c r="J904" s="78">
        <f t="shared" si="58"/>
        <v>0.5</v>
      </c>
      <c r="K904" s="71">
        <f t="shared" si="56"/>
        <v>0</v>
      </c>
      <c r="L904" s="69">
        <f t="shared" si="57"/>
        <v>387</v>
      </c>
      <c r="M904" s="81">
        <f t="shared" si="59"/>
        <v>0</v>
      </c>
    </row>
    <row r="905" spans="1:13" x14ac:dyDescent="0.2">
      <c r="A905" s="133" t="str">
        <f>'Net Gen'!B905</f>
        <v>ML1KP-Mitchell 1 KP</v>
      </c>
      <c r="B905" s="214">
        <f>'Net Gen'!C905</f>
        <v>44323.583333333336</v>
      </c>
      <c r="C905" s="215" t="str">
        <f>'Net Gen'!P905</f>
        <v>OFFLINE</v>
      </c>
      <c r="D905" s="215">
        <f>'Net Gen'!E905</f>
        <v>0</v>
      </c>
      <c r="E905" s="215">
        <f>'Net Gen'!I905</f>
        <v>0</v>
      </c>
      <c r="F905" s="215">
        <f>'Net Gen'!K905</f>
        <v>0</v>
      </c>
      <c r="G905" s="215">
        <f>'Net Gen'!N905</f>
        <v>0</v>
      </c>
      <c r="H905" s="215">
        <f>'Net Gen'!O905</f>
        <v>774</v>
      </c>
      <c r="J905" s="78">
        <f t="shared" si="58"/>
        <v>0.5</v>
      </c>
      <c r="K905" s="71">
        <f t="shared" si="56"/>
        <v>0</v>
      </c>
      <c r="L905" s="69">
        <f t="shared" si="57"/>
        <v>387</v>
      </c>
      <c r="M905" s="81">
        <f t="shared" si="59"/>
        <v>0</v>
      </c>
    </row>
    <row r="906" spans="1:13" x14ac:dyDescent="0.2">
      <c r="A906" s="133" t="str">
        <f>'Net Gen'!B906</f>
        <v>ML1KP-Mitchell 1 KP</v>
      </c>
      <c r="B906" s="214">
        <f>'Net Gen'!C906</f>
        <v>44323.625</v>
      </c>
      <c r="C906" s="215" t="str">
        <f>'Net Gen'!P906</f>
        <v>OFFLINE</v>
      </c>
      <c r="D906" s="215">
        <f>'Net Gen'!E906</f>
        <v>0</v>
      </c>
      <c r="E906" s="215">
        <f>'Net Gen'!I906</f>
        <v>0</v>
      </c>
      <c r="F906" s="215">
        <f>'Net Gen'!K906</f>
        <v>0</v>
      </c>
      <c r="G906" s="215">
        <f>'Net Gen'!N906</f>
        <v>0</v>
      </c>
      <c r="H906" s="215">
        <f>'Net Gen'!O906</f>
        <v>774</v>
      </c>
      <c r="J906" s="78">
        <f t="shared" si="58"/>
        <v>0.5</v>
      </c>
      <c r="K906" s="71">
        <f t="shared" si="56"/>
        <v>0</v>
      </c>
      <c r="L906" s="69">
        <f t="shared" si="57"/>
        <v>387</v>
      </c>
      <c r="M906" s="81">
        <f t="shared" si="59"/>
        <v>0</v>
      </c>
    </row>
    <row r="907" spans="1:13" x14ac:dyDescent="0.2">
      <c r="A907" s="133" t="str">
        <f>'Net Gen'!B907</f>
        <v>ML1KP-Mitchell 1 KP</v>
      </c>
      <c r="B907" s="214">
        <f>'Net Gen'!C907</f>
        <v>44323.666666666664</v>
      </c>
      <c r="C907" s="215" t="str">
        <f>'Net Gen'!P907</f>
        <v>OFFLINE</v>
      </c>
      <c r="D907" s="215">
        <f>'Net Gen'!E907</f>
        <v>0</v>
      </c>
      <c r="E907" s="215">
        <f>'Net Gen'!I907</f>
        <v>0</v>
      </c>
      <c r="F907" s="215">
        <f>'Net Gen'!K907</f>
        <v>0</v>
      </c>
      <c r="G907" s="215">
        <f>'Net Gen'!N907</f>
        <v>0</v>
      </c>
      <c r="H907" s="215">
        <f>'Net Gen'!O907</f>
        <v>774</v>
      </c>
      <c r="J907" s="78">
        <f t="shared" si="58"/>
        <v>0.5</v>
      </c>
      <c r="K907" s="71">
        <f t="shared" si="56"/>
        <v>0</v>
      </c>
      <c r="L907" s="69">
        <f t="shared" si="57"/>
        <v>387</v>
      </c>
      <c r="M907" s="81">
        <f t="shared" si="59"/>
        <v>0</v>
      </c>
    </row>
    <row r="908" spans="1:13" x14ac:dyDescent="0.2">
      <c r="A908" s="133" t="str">
        <f>'Net Gen'!B908</f>
        <v>ML1KP-Mitchell 1 KP</v>
      </c>
      <c r="B908" s="214">
        <f>'Net Gen'!C908</f>
        <v>44323.708333333336</v>
      </c>
      <c r="C908" s="215" t="str">
        <f>'Net Gen'!P908</f>
        <v>OFFLINE</v>
      </c>
      <c r="D908" s="215">
        <f>'Net Gen'!E908</f>
        <v>0</v>
      </c>
      <c r="E908" s="215">
        <f>'Net Gen'!I908</f>
        <v>0</v>
      </c>
      <c r="F908" s="215">
        <f>'Net Gen'!K908</f>
        <v>0</v>
      </c>
      <c r="G908" s="215">
        <f>'Net Gen'!N908</f>
        <v>0</v>
      </c>
      <c r="H908" s="215">
        <f>'Net Gen'!O908</f>
        <v>774</v>
      </c>
      <c r="J908" s="78">
        <f t="shared" si="58"/>
        <v>0.5</v>
      </c>
      <c r="K908" s="71">
        <f t="shared" si="56"/>
        <v>0</v>
      </c>
      <c r="L908" s="69">
        <f t="shared" si="57"/>
        <v>387</v>
      </c>
      <c r="M908" s="81">
        <f t="shared" si="59"/>
        <v>0</v>
      </c>
    </row>
    <row r="909" spans="1:13" x14ac:dyDescent="0.2">
      <c r="A909" s="133" t="str">
        <f>'Net Gen'!B909</f>
        <v>ML1KP-Mitchell 1 KP</v>
      </c>
      <c r="B909" s="214">
        <f>'Net Gen'!C909</f>
        <v>44323.75</v>
      </c>
      <c r="C909" s="215" t="str">
        <f>'Net Gen'!P909</f>
        <v>OFFLINE</v>
      </c>
      <c r="D909" s="215">
        <f>'Net Gen'!E909</f>
        <v>0</v>
      </c>
      <c r="E909" s="215">
        <f>'Net Gen'!I909</f>
        <v>0</v>
      </c>
      <c r="F909" s="215">
        <f>'Net Gen'!K909</f>
        <v>0</v>
      </c>
      <c r="G909" s="215">
        <f>'Net Gen'!N909</f>
        <v>0</v>
      </c>
      <c r="H909" s="215">
        <f>'Net Gen'!O909</f>
        <v>774</v>
      </c>
      <c r="J909" s="78">
        <f t="shared" si="58"/>
        <v>0.5</v>
      </c>
      <c r="K909" s="71">
        <f t="shared" si="56"/>
        <v>0</v>
      </c>
      <c r="L909" s="69">
        <f t="shared" si="57"/>
        <v>387</v>
      </c>
      <c r="M909" s="81">
        <f t="shared" si="59"/>
        <v>0</v>
      </c>
    </row>
    <row r="910" spans="1:13" x14ac:dyDescent="0.2">
      <c r="A910" s="133" t="str">
        <f>'Net Gen'!B910</f>
        <v>ML1KP-Mitchell 1 KP</v>
      </c>
      <c r="B910" s="214">
        <f>'Net Gen'!C910</f>
        <v>44323.791666666664</v>
      </c>
      <c r="C910" s="215" t="str">
        <f>'Net Gen'!P910</f>
        <v>OFFLINE</v>
      </c>
      <c r="D910" s="215">
        <f>'Net Gen'!E910</f>
        <v>0</v>
      </c>
      <c r="E910" s="215">
        <f>'Net Gen'!I910</f>
        <v>0</v>
      </c>
      <c r="F910" s="215">
        <f>'Net Gen'!K910</f>
        <v>0</v>
      </c>
      <c r="G910" s="215">
        <f>'Net Gen'!N910</f>
        <v>0</v>
      </c>
      <c r="H910" s="215">
        <f>'Net Gen'!O910</f>
        <v>774</v>
      </c>
      <c r="J910" s="78">
        <f t="shared" si="58"/>
        <v>0.5</v>
      </c>
      <c r="K910" s="71">
        <f t="shared" si="56"/>
        <v>0</v>
      </c>
      <c r="L910" s="69">
        <f t="shared" si="57"/>
        <v>387</v>
      </c>
      <c r="M910" s="81">
        <f t="shared" si="59"/>
        <v>0</v>
      </c>
    </row>
    <row r="911" spans="1:13" x14ac:dyDescent="0.2">
      <c r="A911" s="133" t="str">
        <f>'Net Gen'!B911</f>
        <v>ML1KP-Mitchell 1 KP</v>
      </c>
      <c r="B911" s="214">
        <f>'Net Gen'!C911</f>
        <v>44323.833333333336</v>
      </c>
      <c r="C911" s="215" t="str">
        <f>'Net Gen'!P911</f>
        <v>OFFLINE</v>
      </c>
      <c r="D911" s="215">
        <f>'Net Gen'!E911</f>
        <v>0</v>
      </c>
      <c r="E911" s="215">
        <f>'Net Gen'!I911</f>
        <v>0</v>
      </c>
      <c r="F911" s="215">
        <f>'Net Gen'!K911</f>
        <v>0</v>
      </c>
      <c r="G911" s="215">
        <f>'Net Gen'!N911</f>
        <v>0</v>
      </c>
      <c r="H911" s="215">
        <f>'Net Gen'!O911</f>
        <v>774</v>
      </c>
      <c r="J911" s="78">
        <f t="shared" si="58"/>
        <v>0.5</v>
      </c>
      <c r="K911" s="71">
        <f t="shared" si="56"/>
        <v>0</v>
      </c>
      <c r="L911" s="69">
        <f t="shared" si="57"/>
        <v>387</v>
      </c>
      <c r="M911" s="81">
        <f t="shared" si="59"/>
        <v>0</v>
      </c>
    </row>
    <row r="912" spans="1:13" x14ac:dyDescent="0.2">
      <c r="A912" s="133" t="str">
        <f>'Net Gen'!B912</f>
        <v>ML1KP-Mitchell 1 KP</v>
      </c>
      <c r="B912" s="214">
        <f>'Net Gen'!C912</f>
        <v>44323.875</v>
      </c>
      <c r="C912" s="215" t="str">
        <f>'Net Gen'!P912</f>
        <v>OFFLINE</v>
      </c>
      <c r="D912" s="215">
        <f>'Net Gen'!E912</f>
        <v>0</v>
      </c>
      <c r="E912" s="215">
        <f>'Net Gen'!I912</f>
        <v>0</v>
      </c>
      <c r="F912" s="215">
        <f>'Net Gen'!K912</f>
        <v>0</v>
      </c>
      <c r="G912" s="215">
        <f>'Net Gen'!N912</f>
        <v>0</v>
      </c>
      <c r="H912" s="215">
        <f>'Net Gen'!O912</f>
        <v>774</v>
      </c>
      <c r="J912" s="78">
        <f t="shared" si="58"/>
        <v>0.5</v>
      </c>
      <c r="K912" s="71">
        <f t="shared" si="56"/>
        <v>0</v>
      </c>
      <c r="L912" s="69">
        <f t="shared" si="57"/>
        <v>387</v>
      </c>
      <c r="M912" s="81">
        <f t="shared" si="59"/>
        <v>0</v>
      </c>
    </row>
    <row r="913" spans="1:13" x14ac:dyDescent="0.2">
      <c r="A913" s="133" t="str">
        <f>'Net Gen'!B913</f>
        <v>ML1KP-Mitchell 1 KP</v>
      </c>
      <c r="B913" s="214">
        <f>'Net Gen'!C913</f>
        <v>44323.916666666664</v>
      </c>
      <c r="C913" s="215" t="str">
        <f>'Net Gen'!P913</f>
        <v>OFFLINE</v>
      </c>
      <c r="D913" s="215">
        <f>'Net Gen'!E913</f>
        <v>0</v>
      </c>
      <c r="E913" s="215">
        <f>'Net Gen'!I913</f>
        <v>0</v>
      </c>
      <c r="F913" s="215">
        <f>'Net Gen'!K913</f>
        <v>0</v>
      </c>
      <c r="G913" s="215">
        <f>'Net Gen'!N913</f>
        <v>0</v>
      </c>
      <c r="H913" s="215">
        <f>'Net Gen'!O913</f>
        <v>774</v>
      </c>
      <c r="J913" s="78">
        <f t="shared" si="58"/>
        <v>0.5</v>
      </c>
      <c r="K913" s="71">
        <f t="shared" si="56"/>
        <v>0</v>
      </c>
      <c r="L913" s="69">
        <f t="shared" si="57"/>
        <v>387</v>
      </c>
      <c r="M913" s="81">
        <f t="shared" si="59"/>
        <v>0</v>
      </c>
    </row>
    <row r="914" spans="1:13" x14ac:dyDescent="0.2">
      <c r="A914" s="133" t="str">
        <f>'Net Gen'!B914</f>
        <v>ML1KP-Mitchell 1 KP</v>
      </c>
      <c r="B914" s="214">
        <f>'Net Gen'!C914</f>
        <v>44323.958333333336</v>
      </c>
      <c r="C914" s="215" t="str">
        <f>'Net Gen'!P914</f>
        <v>OFFLINE</v>
      </c>
      <c r="D914" s="215">
        <f>'Net Gen'!E914</f>
        <v>0</v>
      </c>
      <c r="E914" s="215">
        <f>'Net Gen'!I914</f>
        <v>0</v>
      </c>
      <c r="F914" s="215">
        <f>'Net Gen'!K914</f>
        <v>0</v>
      </c>
      <c r="G914" s="215">
        <f>'Net Gen'!N914</f>
        <v>0</v>
      </c>
      <c r="H914" s="215">
        <f>'Net Gen'!O914</f>
        <v>774</v>
      </c>
      <c r="J914" s="78">
        <f t="shared" si="58"/>
        <v>0.5</v>
      </c>
      <c r="K914" s="71">
        <f t="shared" si="56"/>
        <v>0</v>
      </c>
      <c r="L914" s="69">
        <f t="shared" si="57"/>
        <v>387</v>
      </c>
      <c r="M914" s="81">
        <f t="shared" si="59"/>
        <v>0</v>
      </c>
    </row>
    <row r="915" spans="1:13" x14ac:dyDescent="0.2">
      <c r="A915" s="133" t="str">
        <f>'Net Gen'!B915</f>
        <v>ML1KP-Mitchell 1 KP</v>
      </c>
      <c r="B915" s="214">
        <f>'Net Gen'!C915</f>
        <v>44324</v>
      </c>
      <c r="C915" s="215" t="str">
        <f>'Net Gen'!P915</f>
        <v>OFFLINE</v>
      </c>
      <c r="D915" s="215">
        <f>'Net Gen'!E915</f>
        <v>0</v>
      </c>
      <c r="E915" s="215">
        <f>'Net Gen'!I915</f>
        <v>0</v>
      </c>
      <c r="F915" s="215">
        <f>'Net Gen'!K915</f>
        <v>0</v>
      </c>
      <c r="G915" s="215">
        <f>'Net Gen'!N915</f>
        <v>0</v>
      </c>
      <c r="H915" s="215">
        <f>'Net Gen'!O915</f>
        <v>774</v>
      </c>
      <c r="J915" s="78">
        <f t="shared" si="58"/>
        <v>0.5</v>
      </c>
      <c r="K915" s="71">
        <f t="shared" si="56"/>
        <v>0</v>
      </c>
      <c r="L915" s="69">
        <f t="shared" si="57"/>
        <v>387</v>
      </c>
      <c r="M915" s="81">
        <f t="shared" si="59"/>
        <v>0</v>
      </c>
    </row>
    <row r="916" spans="1:13" x14ac:dyDescent="0.2">
      <c r="A916" s="133" t="str">
        <f>'Net Gen'!B916</f>
        <v>ML1KP-Mitchell 1 KP</v>
      </c>
      <c r="B916" s="214">
        <f>'Net Gen'!C916</f>
        <v>44324.041666666664</v>
      </c>
      <c r="C916" s="215" t="str">
        <f>'Net Gen'!P916</f>
        <v>OFFLINE</v>
      </c>
      <c r="D916" s="215">
        <f>'Net Gen'!E916</f>
        <v>0</v>
      </c>
      <c r="E916" s="215">
        <f>'Net Gen'!I916</f>
        <v>0</v>
      </c>
      <c r="F916" s="215">
        <f>'Net Gen'!K916</f>
        <v>0</v>
      </c>
      <c r="G916" s="215">
        <f>'Net Gen'!N916</f>
        <v>0</v>
      </c>
      <c r="H916" s="215">
        <f>'Net Gen'!O916</f>
        <v>774</v>
      </c>
      <c r="J916" s="78">
        <f t="shared" si="58"/>
        <v>0.5</v>
      </c>
      <c r="K916" s="71">
        <f t="shared" si="56"/>
        <v>0</v>
      </c>
      <c r="L916" s="69">
        <f t="shared" si="57"/>
        <v>387</v>
      </c>
      <c r="M916" s="81">
        <f t="shared" si="59"/>
        <v>0</v>
      </c>
    </row>
    <row r="917" spans="1:13" x14ac:dyDescent="0.2">
      <c r="A917" s="133" t="str">
        <f>'Net Gen'!B917</f>
        <v>ML1KP-Mitchell 1 KP</v>
      </c>
      <c r="B917" s="214">
        <f>'Net Gen'!C917</f>
        <v>44324.083333333336</v>
      </c>
      <c r="C917" s="215" t="str">
        <f>'Net Gen'!P917</f>
        <v>OFFLINE</v>
      </c>
      <c r="D917" s="215">
        <f>'Net Gen'!E917</f>
        <v>0</v>
      </c>
      <c r="E917" s="215">
        <f>'Net Gen'!I917</f>
        <v>0</v>
      </c>
      <c r="F917" s="215">
        <f>'Net Gen'!K917</f>
        <v>0</v>
      </c>
      <c r="G917" s="215">
        <f>'Net Gen'!N917</f>
        <v>0</v>
      </c>
      <c r="H917" s="215">
        <f>'Net Gen'!O917</f>
        <v>774</v>
      </c>
      <c r="J917" s="78">
        <f t="shared" si="58"/>
        <v>0.5</v>
      </c>
      <c r="K917" s="71">
        <f t="shared" si="56"/>
        <v>0</v>
      </c>
      <c r="L917" s="69">
        <f t="shared" si="57"/>
        <v>387</v>
      </c>
      <c r="M917" s="81">
        <f t="shared" si="59"/>
        <v>0</v>
      </c>
    </row>
    <row r="918" spans="1:13" x14ac:dyDescent="0.2">
      <c r="A918" s="133" t="str">
        <f>'Net Gen'!B918</f>
        <v>ML1KP-Mitchell 1 KP</v>
      </c>
      <c r="B918" s="214">
        <f>'Net Gen'!C918</f>
        <v>44324.125</v>
      </c>
      <c r="C918" s="215" t="str">
        <f>'Net Gen'!P918</f>
        <v>OFFLINE</v>
      </c>
      <c r="D918" s="215">
        <f>'Net Gen'!E918</f>
        <v>0</v>
      </c>
      <c r="E918" s="215">
        <f>'Net Gen'!I918</f>
        <v>0</v>
      </c>
      <c r="F918" s="215">
        <f>'Net Gen'!K918</f>
        <v>0</v>
      </c>
      <c r="G918" s="215">
        <f>'Net Gen'!N918</f>
        <v>0</v>
      </c>
      <c r="H918" s="215">
        <f>'Net Gen'!O918</f>
        <v>774</v>
      </c>
      <c r="J918" s="78">
        <f t="shared" si="58"/>
        <v>0.5</v>
      </c>
      <c r="K918" s="71">
        <f t="shared" si="56"/>
        <v>0</v>
      </c>
      <c r="L918" s="69">
        <f t="shared" si="57"/>
        <v>387</v>
      </c>
      <c r="M918" s="81">
        <f t="shared" si="59"/>
        <v>0</v>
      </c>
    </row>
    <row r="919" spans="1:13" x14ac:dyDescent="0.2">
      <c r="A919" s="133" t="str">
        <f>'Net Gen'!B919</f>
        <v>ML1KP-Mitchell 1 KP</v>
      </c>
      <c r="B919" s="214">
        <f>'Net Gen'!C919</f>
        <v>44324.166666666664</v>
      </c>
      <c r="C919" s="215" t="str">
        <f>'Net Gen'!P919</f>
        <v>OFFLINE</v>
      </c>
      <c r="D919" s="215">
        <f>'Net Gen'!E919</f>
        <v>0</v>
      </c>
      <c r="E919" s="215">
        <f>'Net Gen'!I919</f>
        <v>0</v>
      </c>
      <c r="F919" s="215">
        <f>'Net Gen'!K919</f>
        <v>0</v>
      </c>
      <c r="G919" s="215">
        <f>'Net Gen'!N919</f>
        <v>0</v>
      </c>
      <c r="H919" s="215">
        <f>'Net Gen'!O919</f>
        <v>774</v>
      </c>
      <c r="J919" s="78">
        <f t="shared" si="58"/>
        <v>0.5</v>
      </c>
      <c r="K919" s="71">
        <f t="shared" si="56"/>
        <v>0</v>
      </c>
      <c r="L919" s="69">
        <f t="shared" si="57"/>
        <v>387</v>
      </c>
      <c r="M919" s="81">
        <f t="shared" si="59"/>
        <v>0</v>
      </c>
    </row>
    <row r="920" spans="1:13" x14ac:dyDescent="0.2">
      <c r="A920" s="133" t="str">
        <f>'Net Gen'!B920</f>
        <v>ML1KP-Mitchell 1 KP</v>
      </c>
      <c r="B920" s="214">
        <f>'Net Gen'!C920</f>
        <v>44324.208333333336</v>
      </c>
      <c r="C920" s="215" t="str">
        <f>'Net Gen'!P920</f>
        <v>OFFLINE</v>
      </c>
      <c r="D920" s="215">
        <f>'Net Gen'!E920</f>
        <v>0</v>
      </c>
      <c r="E920" s="215">
        <f>'Net Gen'!I920</f>
        <v>0</v>
      </c>
      <c r="F920" s="215">
        <f>'Net Gen'!K920</f>
        <v>0</v>
      </c>
      <c r="G920" s="215">
        <f>'Net Gen'!N920</f>
        <v>0</v>
      </c>
      <c r="H920" s="215">
        <f>'Net Gen'!O920</f>
        <v>774</v>
      </c>
      <c r="J920" s="78">
        <f t="shared" si="58"/>
        <v>0.5</v>
      </c>
      <c r="K920" s="71">
        <f t="shared" si="56"/>
        <v>0</v>
      </c>
      <c r="L920" s="69">
        <f t="shared" si="57"/>
        <v>387</v>
      </c>
      <c r="M920" s="81">
        <f t="shared" si="59"/>
        <v>0</v>
      </c>
    </row>
    <row r="921" spans="1:13" x14ac:dyDescent="0.2">
      <c r="A921" s="133" t="str">
        <f>'Net Gen'!B921</f>
        <v>ML1KP-Mitchell 1 KP</v>
      </c>
      <c r="B921" s="214">
        <f>'Net Gen'!C921</f>
        <v>44324.25</v>
      </c>
      <c r="C921" s="215" t="str">
        <f>'Net Gen'!P921</f>
        <v>OFFLINE</v>
      </c>
      <c r="D921" s="215">
        <f>'Net Gen'!E921</f>
        <v>0</v>
      </c>
      <c r="E921" s="215">
        <f>'Net Gen'!I921</f>
        <v>0</v>
      </c>
      <c r="F921" s="215">
        <f>'Net Gen'!K921</f>
        <v>0</v>
      </c>
      <c r="G921" s="215">
        <f>'Net Gen'!N921</f>
        <v>0</v>
      </c>
      <c r="H921" s="215">
        <f>'Net Gen'!O921</f>
        <v>774</v>
      </c>
      <c r="J921" s="78">
        <f t="shared" si="58"/>
        <v>0.5</v>
      </c>
      <c r="K921" s="71">
        <f t="shared" si="56"/>
        <v>0</v>
      </c>
      <c r="L921" s="69">
        <f t="shared" si="57"/>
        <v>387</v>
      </c>
      <c r="M921" s="81">
        <f t="shared" si="59"/>
        <v>0</v>
      </c>
    </row>
    <row r="922" spans="1:13" x14ac:dyDescent="0.2">
      <c r="A922" s="133" t="str">
        <f>'Net Gen'!B922</f>
        <v>ML1KP-Mitchell 1 KP</v>
      </c>
      <c r="B922" s="214">
        <f>'Net Gen'!C922</f>
        <v>44324.291666666664</v>
      </c>
      <c r="C922" s="215" t="str">
        <f>'Net Gen'!P922</f>
        <v>OFFLINE</v>
      </c>
      <c r="D922" s="215">
        <f>'Net Gen'!E922</f>
        <v>0</v>
      </c>
      <c r="E922" s="215">
        <f>'Net Gen'!I922</f>
        <v>0</v>
      </c>
      <c r="F922" s="215">
        <f>'Net Gen'!K922</f>
        <v>0</v>
      </c>
      <c r="G922" s="215">
        <f>'Net Gen'!N922</f>
        <v>0</v>
      </c>
      <c r="H922" s="215">
        <f>'Net Gen'!O922</f>
        <v>774</v>
      </c>
      <c r="J922" s="78">
        <f t="shared" si="58"/>
        <v>0.5</v>
      </c>
      <c r="K922" s="71">
        <f t="shared" si="56"/>
        <v>0</v>
      </c>
      <c r="L922" s="69">
        <f t="shared" si="57"/>
        <v>387</v>
      </c>
      <c r="M922" s="81">
        <f t="shared" si="59"/>
        <v>0</v>
      </c>
    </row>
    <row r="923" spans="1:13" x14ac:dyDescent="0.2">
      <c r="A923" s="133" t="str">
        <f>'Net Gen'!B923</f>
        <v>ML1KP-Mitchell 1 KP</v>
      </c>
      <c r="B923" s="214">
        <f>'Net Gen'!C923</f>
        <v>44324.333333333336</v>
      </c>
      <c r="C923" s="215" t="str">
        <f>'Net Gen'!P923</f>
        <v>OFFLINE</v>
      </c>
      <c r="D923" s="215">
        <f>'Net Gen'!E923</f>
        <v>0</v>
      </c>
      <c r="E923" s="215">
        <f>'Net Gen'!I923</f>
        <v>0</v>
      </c>
      <c r="F923" s="215">
        <f>'Net Gen'!K923</f>
        <v>0</v>
      </c>
      <c r="G923" s="215">
        <f>'Net Gen'!N923</f>
        <v>0</v>
      </c>
      <c r="H923" s="215">
        <f>'Net Gen'!O923</f>
        <v>774</v>
      </c>
      <c r="J923" s="78">
        <f t="shared" si="58"/>
        <v>0.5</v>
      </c>
      <c r="K923" s="71">
        <f t="shared" si="56"/>
        <v>0</v>
      </c>
      <c r="L923" s="69">
        <f t="shared" si="57"/>
        <v>387</v>
      </c>
      <c r="M923" s="81">
        <f t="shared" si="59"/>
        <v>0</v>
      </c>
    </row>
    <row r="924" spans="1:13" x14ac:dyDescent="0.2">
      <c r="A924" s="133" t="str">
        <f>'Net Gen'!B924</f>
        <v>ML1KP-Mitchell 1 KP</v>
      </c>
      <c r="B924" s="214">
        <f>'Net Gen'!C924</f>
        <v>44324.375</v>
      </c>
      <c r="C924" s="215" t="str">
        <f>'Net Gen'!P924</f>
        <v>OFFLINE</v>
      </c>
      <c r="D924" s="215">
        <f>'Net Gen'!E924</f>
        <v>0</v>
      </c>
      <c r="E924" s="215">
        <f>'Net Gen'!I924</f>
        <v>0</v>
      </c>
      <c r="F924" s="215">
        <f>'Net Gen'!K924</f>
        <v>0</v>
      </c>
      <c r="G924" s="215">
        <f>'Net Gen'!N924</f>
        <v>0</v>
      </c>
      <c r="H924" s="215">
        <f>'Net Gen'!O924</f>
        <v>774</v>
      </c>
      <c r="J924" s="78">
        <f t="shared" si="58"/>
        <v>0.5</v>
      </c>
      <c r="K924" s="71">
        <f t="shared" si="56"/>
        <v>0</v>
      </c>
      <c r="L924" s="69">
        <f t="shared" si="57"/>
        <v>387</v>
      </c>
      <c r="M924" s="81">
        <f t="shared" si="59"/>
        <v>0</v>
      </c>
    </row>
    <row r="925" spans="1:13" x14ac:dyDescent="0.2">
      <c r="A925" s="133" t="str">
        <f>'Net Gen'!B925</f>
        <v>ML1KP-Mitchell 1 KP</v>
      </c>
      <c r="B925" s="214">
        <f>'Net Gen'!C925</f>
        <v>44324.416666666664</v>
      </c>
      <c r="C925" s="215" t="str">
        <f>'Net Gen'!P925</f>
        <v>OFFLINE</v>
      </c>
      <c r="D925" s="215">
        <f>'Net Gen'!E925</f>
        <v>0</v>
      </c>
      <c r="E925" s="215">
        <f>'Net Gen'!I925</f>
        <v>0</v>
      </c>
      <c r="F925" s="215">
        <f>'Net Gen'!K925</f>
        <v>0</v>
      </c>
      <c r="G925" s="215">
        <f>'Net Gen'!N925</f>
        <v>0</v>
      </c>
      <c r="H925" s="215">
        <f>'Net Gen'!O925</f>
        <v>774</v>
      </c>
      <c r="J925" s="78">
        <f t="shared" si="58"/>
        <v>0.5</v>
      </c>
      <c r="K925" s="71">
        <f t="shared" si="56"/>
        <v>0</v>
      </c>
      <c r="L925" s="69">
        <f t="shared" si="57"/>
        <v>387</v>
      </c>
      <c r="M925" s="81">
        <f t="shared" si="59"/>
        <v>0</v>
      </c>
    </row>
    <row r="926" spans="1:13" x14ac:dyDescent="0.2">
      <c r="A926" s="133" t="str">
        <f>'Net Gen'!B926</f>
        <v>ML1KP-Mitchell 1 KP</v>
      </c>
      <c r="B926" s="214">
        <f>'Net Gen'!C926</f>
        <v>44324.458333333336</v>
      </c>
      <c r="C926" s="215" t="str">
        <f>'Net Gen'!P926</f>
        <v>OFFLINE</v>
      </c>
      <c r="D926" s="215">
        <f>'Net Gen'!E926</f>
        <v>0</v>
      </c>
      <c r="E926" s="215">
        <f>'Net Gen'!I926</f>
        <v>0</v>
      </c>
      <c r="F926" s="215">
        <f>'Net Gen'!K926</f>
        <v>0</v>
      </c>
      <c r="G926" s="215">
        <f>'Net Gen'!N926</f>
        <v>0</v>
      </c>
      <c r="H926" s="215">
        <f>'Net Gen'!O926</f>
        <v>774</v>
      </c>
      <c r="J926" s="78">
        <f t="shared" si="58"/>
        <v>0.5</v>
      </c>
      <c r="K926" s="71">
        <f t="shared" si="56"/>
        <v>0</v>
      </c>
      <c r="L926" s="69">
        <f t="shared" si="57"/>
        <v>387</v>
      </c>
      <c r="M926" s="81">
        <f t="shared" si="59"/>
        <v>0</v>
      </c>
    </row>
    <row r="927" spans="1:13" x14ac:dyDescent="0.2">
      <c r="A927" s="133" t="str">
        <f>'Net Gen'!B927</f>
        <v>ML1KP-Mitchell 1 KP</v>
      </c>
      <c r="B927" s="214">
        <f>'Net Gen'!C927</f>
        <v>44324.5</v>
      </c>
      <c r="C927" s="215" t="str">
        <f>'Net Gen'!P927</f>
        <v>OFFLINE</v>
      </c>
      <c r="D927" s="215">
        <f>'Net Gen'!E927</f>
        <v>0</v>
      </c>
      <c r="E927" s="215">
        <f>'Net Gen'!I927</f>
        <v>0</v>
      </c>
      <c r="F927" s="215">
        <f>'Net Gen'!K927</f>
        <v>0</v>
      </c>
      <c r="G927" s="215">
        <f>'Net Gen'!N927</f>
        <v>0</v>
      </c>
      <c r="H927" s="215">
        <f>'Net Gen'!O927</f>
        <v>774</v>
      </c>
      <c r="J927" s="78">
        <f t="shared" si="58"/>
        <v>0.5</v>
      </c>
      <c r="K927" s="71">
        <f t="shared" si="56"/>
        <v>0</v>
      </c>
      <c r="L927" s="69">
        <f t="shared" si="57"/>
        <v>387</v>
      </c>
      <c r="M927" s="81">
        <f t="shared" si="59"/>
        <v>0</v>
      </c>
    </row>
    <row r="928" spans="1:13" x14ac:dyDescent="0.2">
      <c r="A928" s="133" t="str">
        <f>'Net Gen'!B928</f>
        <v>ML1KP-Mitchell 1 KP</v>
      </c>
      <c r="B928" s="214">
        <f>'Net Gen'!C928</f>
        <v>44324.541666666664</v>
      </c>
      <c r="C928" s="215" t="str">
        <f>'Net Gen'!P928</f>
        <v>OFFLINE</v>
      </c>
      <c r="D928" s="215">
        <f>'Net Gen'!E928</f>
        <v>0</v>
      </c>
      <c r="E928" s="215">
        <f>'Net Gen'!I928</f>
        <v>0</v>
      </c>
      <c r="F928" s="215">
        <f>'Net Gen'!K928</f>
        <v>0</v>
      </c>
      <c r="G928" s="215">
        <f>'Net Gen'!N928</f>
        <v>0</v>
      </c>
      <c r="H928" s="215">
        <f>'Net Gen'!O928</f>
        <v>774</v>
      </c>
      <c r="J928" s="78">
        <f t="shared" si="58"/>
        <v>0.5</v>
      </c>
      <c r="K928" s="71">
        <f t="shared" si="56"/>
        <v>0</v>
      </c>
      <c r="L928" s="69">
        <f t="shared" si="57"/>
        <v>387</v>
      </c>
      <c r="M928" s="81">
        <f t="shared" si="59"/>
        <v>0</v>
      </c>
    </row>
    <row r="929" spans="1:13" x14ac:dyDescent="0.2">
      <c r="A929" s="133" t="str">
        <f>'Net Gen'!B929</f>
        <v>ML1KP-Mitchell 1 KP</v>
      </c>
      <c r="B929" s="214">
        <f>'Net Gen'!C929</f>
        <v>44324.583333333336</v>
      </c>
      <c r="C929" s="215" t="str">
        <f>'Net Gen'!P929</f>
        <v>OFFLINE</v>
      </c>
      <c r="D929" s="215">
        <f>'Net Gen'!E929</f>
        <v>0</v>
      </c>
      <c r="E929" s="215">
        <f>'Net Gen'!I929</f>
        <v>0</v>
      </c>
      <c r="F929" s="215">
        <f>'Net Gen'!K929</f>
        <v>0</v>
      </c>
      <c r="G929" s="215">
        <f>'Net Gen'!N929</f>
        <v>0</v>
      </c>
      <c r="H929" s="215">
        <f>'Net Gen'!O929</f>
        <v>774</v>
      </c>
      <c r="J929" s="78">
        <f t="shared" si="58"/>
        <v>0.5</v>
      </c>
      <c r="K929" s="71">
        <f t="shared" si="56"/>
        <v>0</v>
      </c>
      <c r="L929" s="69">
        <f t="shared" si="57"/>
        <v>387</v>
      </c>
      <c r="M929" s="81">
        <f t="shared" si="59"/>
        <v>0</v>
      </c>
    </row>
    <row r="930" spans="1:13" x14ac:dyDescent="0.2">
      <c r="A930" s="133" t="str">
        <f>'Net Gen'!B930</f>
        <v>ML1KP-Mitchell 1 KP</v>
      </c>
      <c r="B930" s="214">
        <f>'Net Gen'!C930</f>
        <v>44324.625</v>
      </c>
      <c r="C930" s="215" t="str">
        <f>'Net Gen'!P930</f>
        <v>OFFLINE</v>
      </c>
      <c r="D930" s="215">
        <f>'Net Gen'!E930</f>
        <v>0</v>
      </c>
      <c r="E930" s="215">
        <f>'Net Gen'!I930</f>
        <v>0</v>
      </c>
      <c r="F930" s="215">
        <f>'Net Gen'!K930</f>
        <v>0</v>
      </c>
      <c r="G930" s="215">
        <f>'Net Gen'!N930</f>
        <v>0</v>
      </c>
      <c r="H930" s="215">
        <f>'Net Gen'!O930</f>
        <v>774</v>
      </c>
      <c r="J930" s="78">
        <f t="shared" si="58"/>
        <v>0.5</v>
      </c>
      <c r="K930" s="71">
        <f t="shared" si="56"/>
        <v>0</v>
      </c>
      <c r="L930" s="69">
        <f t="shared" si="57"/>
        <v>387</v>
      </c>
      <c r="M930" s="81">
        <f t="shared" si="59"/>
        <v>0</v>
      </c>
    </row>
    <row r="931" spans="1:13" x14ac:dyDescent="0.2">
      <c r="A931" s="133" t="str">
        <f>'Net Gen'!B931</f>
        <v>ML1KP-Mitchell 1 KP</v>
      </c>
      <c r="B931" s="214">
        <f>'Net Gen'!C931</f>
        <v>44324.666666666664</v>
      </c>
      <c r="C931" s="215" t="str">
        <f>'Net Gen'!P931</f>
        <v>OFFLINE</v>
      </c>
      <c r="D931" s="215">
        <f>'Net Gen'!E931</f>
        <v>0</v>
      </c>
      <c r="E931" s="215">
        <f>'Net Gen'!I931</f>
        <v>0</v>
      </c>
      <c r="F931" s="215">
        <f>'Net Gen'!K931</f>
        <v>0</v>
      </c>
      <c r="G931" s="215">
        <f>'Net Gen'!N931</f>
        <v>0</v>
      </c>
      <c r="H931" s="215">
        <f>'Net Gen'!O931</f>
        <v>774</v>
      </c>
      <c r="J931" s="78">
        <f t="shared" si="58"/>
        <v>0.5</v>
      </c>
      <c r="K931" s="71">
        <f t="shared" si="56"/>
        <v>0</v>
      </c>
      <c r="L931" s="69">
        <f t="shared" si="57"/>
        <v>387</v>
      </c>
      <c r="M931" s="81">
        <f t="shared" si="59"/>
        <v>0</v>
      </c>
    </row>
    <row r="932" spans="1:13" x14ac:dyDescent="0.2">
      <c r="A932" s="133" t="str">
        <f>'Net Gen'!B932</f>
        <v>ML1KP-Mitchell 1 KP</v>
      </c>
      <c r="B932" s="214">
        <f>'Net Gen'!C932</f>
        <v>44324.708333333336</v>
      </c>
      <c r="C932" s="215" t="str">
        <f>'Net Gen'!P932</f>
        <v>OFFLINE</v>
      </c>
      <c r="D932" s="215">
        <f>'Net Gen'!E932</f>
        <v>0</v>
      </c>
      <c r="E932" s="215">
        <f>'Net Gen'!I932</f>
        <v>0</v>
      </c>
      <c r="F932" s="215">
        <f>'Net Gen'!K932</f>
        <v>0</v>
      </c>
      <c r="G932" s="215">
        <f>'Net Gen'!N932</f>
        <v>0</v>
      </c>
      <c r="H932" s="215">
        <f>'Net Gen'!O932</f>
        <v>774</v>
      </c>
      <c r="J932" s="78">
        <f t="shared" si="58"/>
        <v>0.5</v>
      </c>
      <c r="K932" s="71">
        <f t="shared" si="56"/>
        <v>0</v>
      </c>
      <c r="L932" s="69">
        <f t="shared" si="57"/>
        <v>387</v>
      </c>
      <c r="M932" s="81">
        <f t="shared" si="59"/>
        <v>0</v>
      </c>
    </row>
    <row r="933" spans="1:13" x14ac:dyDescent="0.2">
      <c r="A933" s="133" t="str">
        <f>'Net Gen'!B933</f>
        <v>ML1KP-Mitchell 1 KP</v>
      </c>
      <c r="B933" s="214">
        <f>'Net Gen'!C933</f>
        <v>44324.75</v>
      </c>
      <c r="C933" s="215" t="str">
        <f>'Net Gen'!P933</f>
        <v>OFFLINE</v>
      </c>
      <c r="D933" s="215">
        <f>'Net Gen'!E933</f>
        <v>0</v>
      </c>
      <c r="E933" s="215">
        <f>'Net Gen'!I933</f>
        <v>0</v>
      </c>
      <c r="F933" s="215">
        <f>'Net Gen'!K933</f>
        <v>0</v>
      </c>
      <c r="G933" s="215">
        <f>'Net Gen'!N933</f>
        <v>0</v>
      </c>
      <c r="H933" s="215">
        <f>'Net Gen'!O933</f>
        <v>774</v>
      </c>
      <c r="J933" s="78">
        <f t="shared" si="58"/>
        <v>0.5</v>
      </c>
      <c r="K933" s="71">
        <f t="shared" si="56"/>
        <v>0</v>
      </c>
      <c r="L933" s="69">
        <f t="shared" si="57"/>
        <v>387</v>
      </c>
      <c r="M933" s="81">
        <f t="shared" si="59"/>
        <v>0</v>
      </c>
    </row>
    <row r="934" spans="1:13" x14ac:dyDescent="0.2">
      <c r="A934" s="133" t="str">
        <f>'Net Gen'!B934</f>
        <v>ML1KP-Mitchell 1 KP</v>
      </c>
      <c r="B934" s="214">
        <f>'Net Gen'!C934</f>
        <v>44324.791666666664</v>
      </c>
      <c r="C934" s="215" t="str">
        <f>'Net Gen'!P934</f>
        <v>OFFLINE</v>
      </c>
      <c r="D934" s="215">
        <f>'Net Gen'!E934</f>
        <v>0</v>
      </c>
      <c r="E934" s="215">
        <f>'Net Gen'!I934</f>
        <v>0</v>
      </c>
      <c r="F934" s="215">
        <f>'Net Gen'!K934</f>
        <v>0</v>
      </c>
      <c r="G934" s="215">
        <f>'Net Gen'!N934</f>
        <v>0</v>
      </c>
      <c r="H934" s="215">
        <f>'Net Gen'!O934</f>
        <v>774</v>
      </c>
      <c r="J934" s="78">
        <f t="shared" si="58"/>
        <v>0.5</v>
      </c>
      <c r="K934" s="71">
        <f t="shared" si="56"/>
        <v>0</v>
      </c>
      <c r="L934" s="69">
        <f t="shared" si="57"/>
        <v>387</v>
      </c>
      <c r="M934" s="81">
        <f t="shared" si="59"/>
        <v>0</v>
      </c>
    </row>
    <row r="935" spans="1:13" x14ac:dyDescent="0.2">
      <c r="A935" s="133" t="str">
        <f>'Net Gen'!B935</f>
        <v>ML1KP-Mitchell 1 KP</v>
      </c>
      <c r="B935" s="214">
        <f>'Net Gen'!C935</f>
        <v>44324.833333333336</v>
      </c>
      <c r="C935" s="215" t="str">
        <f>'Net Gen'!P935</f>
        <v>OFFLINE</v>
      </c>
      <c r="D935" s="215">
        <f>'Net Gen'!E935</f>
        <v>0</v>
      </c>
      <c r="E935" s="215">
        <f>'Net Gen'!I935</f>
        <v>0</v>
      </c>
      <c r="F935" s="215">
        <f>'Net Gen'!K935</f>
        <v>0</v>
      </c>
      <c r="G935" s="215">
        <f>'Net Gen'!N935</f>
        <v>0</v>
      </c>
      <c r="H935" s="215">
        <f>'Net Gen'!O935</f>
        <v>774</v>
      </c>
      <c r="J935" s="78">
        <f t="shared" si="58"/>
        <v>0.5</v>
      </c>
      <c r="K935" s="71">
        <f t="shared" si="56"/>
        <v>0</v>
      </c>
      <c r="L935" s="69">
        <f t="shared" si="57"/>
        <v>387</v>
      </c>
      <c r="M935" s="81">
        <f t="shared" si="59"/>
        <v>0</v>
      </c>
    </row>
    <row r="936" spans="1:13" x14ac:dyDescent="0.2">
      <c r="A936" s="133" t="str">
        <f>'Net Gen'!B936</f>
        <v>ML1KP-Mitchell 1 KP</v>
      </c>
      <c r="B936" s="214">
        <f>'Net Gen'!C936</f>
        <v>44324.875</v>
      </c>
      <c r="C936" s="215" t="str">
        <f>'Net Gen'!P936</f>
        <v>OFFLINE</v>
      </c>
      <c r="D936" s="215">
        <f>'Net Gen'!E936</f>
        <v>0</v>
      </c>
      <c r="E936" s="215">
        <f>'Net Gen'!I936</f>
        <v>0</v>
      </c>
      <c r="F936" s="215">
        <f>'Net Gen'!K936</f>
        <v>0</v>
      </c>
      <c r="G936" s="215">
        <f>'Net Gen'!N936</f>
        <v>0</v>
      </c>
      <c r="H936" s="215">
        <f>'Net Gen'!O936</f>
        <v>774</v>
      </c>
      <c r="J936" s="78">
        <f t="shared" si="58"/>
        <v>0.5</v>
      </c>
      <c r="K936" s="71">
        <f t="shared" si="56"/>
        <v>0</v>
      </c>
      <c r="L936" s="69">
        <f t="shared" si="57"/>
        <v>387</v>
      </c>
      <c r="M936" s="81">
        <f t="shared" si="59"/>
        <v>0</v>
      </c>
    </row>
    <row r="937" spans="1:13" x14ac:dyDescent="0.2">
      <c r="A937" s="133" t="str">
        <f>'Net Gen'!B937</f>
        <v>ML1KP-Mitchell 1 KP</v>
      </c>
      <c r="B937" s="214">
        <f>'Net Gen'!C937</f>
        <v>44324.916666666664</v>
      </c>
      <c r="C937" s="215" t="str">
        <f>'Net Gen'!P937</f>
        <v>OFFLINE</v>
      </c>
      <c r="D937" s="215">
        <f>'Net Gen'!E937</f>
        <v>0</v>
      </c>
      <c r="E937" s="215">
        <f>'Net Gen'!I937</f>
        <v>0</v>
      </c>
      <c r="F937" s="215">
        <f>'Net Gen'!K937</f>
        <v>0</v>
      </c>
      <c r="G937" s="215">
        <f>'Net Gen'!N937</f>
        <v>0</v>
      </c>
      <c r="H937" s="215">
        <f>'Net Gen'!O937</f>
        <v>774</v>
      </c>
      <c r="J937" s="78">
        <f t="shared" si="58"/>
        <v>0.5</v>
      </c>
      <c r="K937" s="71">
        <f t="shared" si="56"/>
        <v>0</v>
      </c>
      <c r="L937" s="69">
        <f t="shared" si="57"/>
        <v>387</v>
      </c>
      <c r="M937" s="81">
        <f t="shared" si="59"/>
        <v>0</v>
      </c>
    </row>
    <row r="938" spans="1:13" x14ac:dyDescent="0.2">
      <c r="A938" s="133" t="str">
        <f>'Net Gen'!B938</f>
        <v>ML1KP-Mitchell 1 KP</v>
      </c>
      <c r="B938" s="214">
        <f>'Net Gen'!C938</f>
        <v>44324.958333333336</v>
      </c>
      <c r="C938" s="215" t="str">
        <f>'Net Gen'!P938</f>
        <v>OFFLINE</v>
      </c>
      <c r="D938" s="215">
        <f>'Net Gen'!E938</f>
        <v>0</v>
      </c>
      <c r="E938" s="215">
        <f>'Net Gen'!I938</f>
        <v>0</v>
      </c>
      <c r="F938" s="215">
        <f>'Net Gen'!K938</f>
        <v>0</v>
      </c>
      <c r="G938" s="215">
        <f>'Net Gen'!N938</f>
        <v>0</v>
      </c>
      <c r="H938" s="215">
        <f>'Net Gen'!O938</f>
        <v>774</v>
      </c>
      <c r="J938" s="78">
        <f t="shared" si="58"/>
        <v>0.5</v>
      </c>
      <c r="K938" s="71">
        <f t="shared" si="56"/>
        <v>0</v>
      </c>
      <c r="L938" s="69">
        <f t="shared" si="57"/>
        <v>387</v>
      </c>
      <c r="M938" s="81">
        <f t="shared" si="59"/>
        <v>0</v>
      </c>
    </row>
    <row r="939" spans="1:13" x14ac:dyDescent="0.2">
      <c r="A939" s="133" t="str">
        <f>'Net Gen'!B939</f>
        <v>ML1KP-Mitchell 1 KP</v>
      </c>
      <c r="B939" s="214">
        <f>'Net Gen'!C939</f>
        <v>44325</v>
      </c>
      <c r="C939" s="215" t="str">
        <f>'Net Gen'!P939</f>
        <v>OFFLINE</v>
      </c>
      <c r="D939" s="215">
        <f>'Net Gen'!E939</f>
        <v>0</v>
      </c>
      <c r="E939" s="215">
        <f>'Net Gen'!I939</f>
        <v>0</v>
      </c>
      <c r="F939" s="215">
        <f>'Net Gen'!K939</f>
        <v>0</v>
      </c>
      <c r="G939" s="215">
        <f>'Net Gen'!N939</f>
        <v>0</v>
      </c>
      <c r="H939" s="215">
        <f>'Net Gen'!O939</f>
        <v>774</v>
      </c>
      <c r="J939" s="78">
        <f t="shared" si="58"/>
        <v>0.5</v>
      </c>
      <c r="K939" s="71">
        <f t="shared" si="56"/>
        <v>0</v>
      </c>
      <c r="L939" s="69">
        <f t="shared" si="57"/>
        <v>387</v>
      </c>
      <c r="M939" s="81">
        <f t="shared" si="59"/>
        <v>0</v>
      </c>
    </row>
    <row r="940" spans="1:13" x14ac:dyDescent="0.2">
      <c r="A940" s="133" t="str">
        <f>'Net Gen'!B940</f>
        <v>ML1KP-Mitchell 1 KP</v>
      </c>
      <c r="B940" s="214">
        <f>'Net Gen'!C940</f>
        <v>44325.041666666664</v>
      </c>
      <c r="C940" s="215" t="str">
        <f>'Net Gen'!P940</f>
        <v>OFFLINE</v>
      </c>
      <c r="D940" s="215">
        <f>'Net Gen'!E940</f>
        <v>0</v>
      </c>
      <c r="E940" s="215">
        <f>'Net Gen'!I940</f>
        <v>0</v>
      </c>
      <c r="F940" s="215">
        <f>'Net Gen'!K940</f>
        <v>0</v>
      </c>
      <c r="G940" s="215">
        <f>'Net Gen'!N940</f>
        <v>0</v>
      </c>
      <c r="H940" s="215">
        <f>'Net Gen'!O940</f>
        <v>774</v>
      </c>
      <c r="J940" s="78">
        <f t="shared" si="58"/>
        <v>0.5</v>
      </c>
      <c r="K940" s="71">
        <f t="shared" si="56"/>
        <v>0</v>
      </c>
      <c r="L940" s="69">
        <f t="shared" si="57"/>
        <v>387</v>
      </c>
      <c r="M940" s="81">
        <f t="shared" si="59"/>
        <v>0</v>
      </c>
    </row>
    <row r="941" spans="1:13" x14ac:dyDescent="0.2">
      <c r="A941" s="133" t="str">
        <f>'Net Gen'!B941</f>
        <v>ML1KP-Mitchell 1 KP</v>
      </c>
      <c r="B941" s="214">
        <f>'Net Gen'!C941</f>
        <v>44325.083333333336</v>
      </c>
      <c r="C941" s="215" t="str">
        <f>'Net Gen'!P941</f>
        <v>OFFLINE</v>
      </c>
      <c r="D941" s="215">
        <f>'Net Gen'!E941</f>
        <v>0</v>
      </c>
      <c r="E941" s="215">
        <f>'Net Gen'!I941</f>
        <v>0</v>
      </c>
      <c r="F941" s="215">
        <f>'Net Gen'!K941</f>
        <v>0</v>
      </c>
      <c r="G941" s="215">
        <f>'Net Gen'!N941</f>
        <v>0</v>
      </c>
      <c r="H941" s="215">
        <f>'Net Gen'!O941</f>
        <v>774</v>
      </c>
      <c r="J941" s="78">
        <f t="shared" si="58"/>
        <v>0.5</v>
      </c>
      <c r="K941" s="71">
        <f t="shared" si="56"/>
        <v>0</v>
      </c>
      <c r="L941" s="69">
        <f t="shared" si="57"/>
        <v>387</v>
      </c>
      <c r="M941" s="81">
        <f t="shared" si="59"/>
        <v>0</v>
      </c>
    </row>
    <row r="942" spans="1:13" x14ac:dyDescent="0.2">
      <c r="A942" s="133" t="str">
        <f>'Net Gen'!B942</f>
        <v>ML1KP-Mitchell 1 KP</v>
      </c>
      <c r="B942" s="214">
        <f>'Net Gen'!C942</f>
        <v>44325.125</v>
      </c>
      <c r="C942" s="215" t="str">
        <f>'Net Gen'!P942</f>
        <v>OFFLINE</v>
      </c>
      <c r="D942" s="215">
        <f>'Net Gen'!E942</f>
        <v>0</v>
      </c>
      <c r="E942" s="215">
        <f>'Net Gen'!I942</f>
        <v>0</v>
      </c>
      <c r="F942" s="215">
        <f>'Net Gen'!K942</f>
        <v>0</v>
      </c>
      <c r="G942" s="215">
        <f>'Net Gen'!N942</f>
        <v>0</v>
      </c>
      <c r="H942" s="215">
        <f>'Net Gen'!O942</f>
        <v>774</v>
      </c>
      <c r="J942" s="78">
        <f t="shared" si="58"/>
        <v>0.5</v>
      </c>
      <c r="K942" s="71">
        <f t="shared" si="56"/>
        <v>0</v>
      </c>
      <c r="L942" s="69">
        <f t="shared" si="57"/>
        <v>387</v>
      </c>
      <c r="M942" s="81">
        <f t="shared" si="59"/>
        <v>0</v>
      </c>
    </row>
    <row r="943" spans="1:13" x14ac:dyDescent="0.2">
      <c r="A943" s="133" t="str">
        <f>'Net Gen'!B943</f>
        <v>ML1KP-Mitchell 1 KP</v>
      </c>
      <c r="B943" s="214">
        <f>'Net Gen'!C943</f>
        <v>44325.166666666664</v>
      </c>
      <c r="C943" s="215" t="str">
        <f>'Net Gen'!P943</f>
        <v>OFFLINE</v>
      </c>
      <c r="D943" s="215">
        <f>'Net Gen'!E943</f>
        <v>0</v>
      </c>
      <c r="E943" s="215">
        <f>'Net Gen'!I943</f>
        <v>0</v>
      </c>
      <c r="F943" s="215">
        <f>'Net Gen'!K943</f>
        <v>0</v>
      </c>
      <c r="G943" s="215">
        <f>'Net Gen'!N943</f>
        <v>0</v>
      </c>
      <c r="H943" s="215">
        <f>'Net Gen'!O943</f>
        <v>774</v>
      </c>
      <c r="J943" s="78">
        <f t="shared" si="58"/>
        <v>0.5</v>
      </c>
      <c r="K943" s="71">
        <f t="shared" si="56"/>
        <v>0</v>
      </c>
      <c r="L943" s="69">
        <f t="shared" si="57"/>
        <v>387</v>
      </c>
      <c r="M943" s="81">
        <f t="shared" si="59"/>
        <v>0</v>
      </c>
    </row>
    <row r="944" spans="1:13" x14ac:dyDescent="0.2">
      <c r="A944" s="133" t="str">
        <f>'Net Gen'!B944</f>
        <v>ML1KP-Mitchell 1 KP</v>
      </c>
      <c r="B944" s="214">
        <f>'Net Gen'!C944</f>
        <v>44325.208333333336</v>
      </c>
      <c r="C944" s="215" t="str">
        <f>'Net Gen'!P944</f>
        <v>OFFLINE</v>
      </c>
      <c r="D944" s="215">
        <f>'Net Gen'!E944</f>
        <v>0</v>
      </c>
      <c r="E944" s="215">
        <f>'Net Gen'!I944</f>
        <v>0</v>
      </c>
      <c r="F944" s="215">
        <f>'Net Gen'!K944</f>
        <v>0</v>
      </c>
      <c r="G944" s="215">
        <f>'Net Gen'!N944</f>
        <v>0</v>
      </c>
      <c r="H944" s="215">
        <f>'Net Gen'!O944</f>
        <v>774</v>
      </c>
      <c r="J944" s="78">
        <f t="shared" si="58"/>
        <v>0.5</v>
      </c>
      <c r="K944" s="71">
        <f t="shared" si="56"/>
        <v>0</v>
      </c>
      <c r="L944" s="69">
        <f t="shared" si="57"/>
        <v>387</v>
      </c>
      <c r="M944" s="81">
        <f t="shared" si="59"/>
        <v>0</v>
      </c>
    </row>
    <row r="945" spans="1:13" x14ac:dyDescent="0.2">
      <c r="A945" s="133" t="str">
        <f>'Net Gen'!B945</f>
        <v>ML1KP-Mitchell 1 KP</v>
      </c>
      <c r="B945" s="214">
        <f>'Net Gen'!C945</f>
        <v>44325.25</v>
      </c>
      <c r="C945" s="215" t="str">
        <f>'Net Gen'!P945</f>
        <v>OFFLINE</v>
      </c>
      <c r="D945" s="215">
        <f>'Net Gen'!E945</f>
        <v>0</v>
      </c>
      <c r="E945" s="215">
        <f>'Net Gen'!I945</f>
        <v>0</v>
      </c>
      <c r="F945" s="215">
        <f>'Net Gen'!K945</f>
        <v>0</v>
      </c>
      <c r="G945" s="215">
        <f>'Net Gen'!N945</f>
        <v>0</v>
      </c>
      <c r="H945" s="215">
        <f>'Net Gen'!O945</f>
        <v>774</v>
      </c>
      <c r="J945" s="78">
        <f t="shared" si="58"/>
        <v>0.5</v>
      </c>
      <c r="K945" s="71">
        <f t="shared" si="56"/>
        <v>0</v>
      </c>
      <c r="L945" s="69">
        <f t="shared" si="57"/>
        <v>387</v>
      </c>
      <c r="M945" s="81">
        <f t="shared" si="59"/>
        <v>0</v>
      </c>
    </row>
    <row r="946" spans="1:13" x14ac:dyDescent="0.2">
      <c r="A946" s="133" t="str">
        <f>'Net Gen'!B946</f>
        <v>ML1KP-Mitchell 1 KP</v>
      </c>
      <c r="B946" s="214">
        <f>'Net Gen'!C946</f>
        <v>44325.291666666664</v>
      </c>
      <c r="C946" s="215" t="str">
        <f>'Net Gen'!P946</f>
        <v>OFFLINE</v>
      </c>
      <c r="D946" s="215">
        <f>'Net Gen'!E946</f>
        <v>0</v>
      </c>
      <c r="E946" s="215">
        <f>'Net Gen'!I946</f>
        <v>0</v>
      </c>
      <c r="F946" s="215">
        <f>'Net Gen'!K946</f>
        <v>0</v>
      </c>
      <c r="G946" s="215">
        <f>'Net Gen'!N946</f>
        <v>0</v>
      </c>
      <c r="H946" s="215">
        <f>'Net Gen'!O946</f>
        <v>774</v>
      </c>
      <c r="J946" s="78">
        <f t="shared" si="58"/>
        <v>0.5</v>
      </c>
      <c r="K946" s="71">
        <f t="shared" si="56"/>
        <v>0</v>
      </c>
      <c r="L946" s="69">
        <f t="shared" si="57"/>
        <v>387</v>
      </c>
      <c r="M946" s="81">
        <f t="shared" si="59"/>
        <v>0</v>
      </c>
    </row>
    <row r="947" spans="1:13" x14ac:dyDescent="0.2">
      <c r="A947" s="133" t="str">
        <f>'Net Gen'!B947</f>
        <v>ML1KP-Mitchell 1 KP</v>
      </c>
      <c r="B947" s="214">
        <f>'Net Gen'!C947</f>
        <v>44325.333333333336</v>
      </c>
      <c r="C947" s="215" t="str">
        <f>'Net Gen'!P947</f>
        <v>OFFLINE</v>
      </c>
      <c r="D947" s="215">
        <f>'Net Gen'!E947</f>
        <v>0</v>
      </c>
      <c r="E947" s="215">
        <f>'Net Gen'!I947</f>
        <v>0</v>
      </c>
      <c r="F947" s="215">
        <f>'Net Gen'!K947</f>
        <v>0</v>
      </c>
      <c r="G947" s="215">
        <f>'Net Gen'!N947</f>
        <v>0</v>
      </c>
      <c r="H947" s="215">
        <f>'Net Gen'!O947</f>
        <v>774</v>
      </c>
      <c r="J947" s="78">
        <f t="shared" si="58"/>
        <v>0.5</v>
      </c>
      <c r="K947" s="71">
        <f t="shared" si="56"/>
        <v>0</v>
      </c>
      <c r="L947" s="69">
        <f t="shared" si="57"/>
        <v>387</v>
      </c>
      <c r="M947" s="81">
        <f t="shared" si="59"/>
        <v>0</v>
      </c>
    </row>
    <row r="948" spans="1:13" x14ac:dyDescent="0.2">
      <c r="A948" s="133" t="str">
        <f>'Net Gen'!B948</f>
        <v>ML1KP-Mitchell 1 KP</v>
      </c>
      <c r="B948" s="214">
        <f>'Net Gen'!C948</f>
        <v>44325.375</v>
      </c>
      <c r="C948" s="215" t="str">
        <f>'Net Gen'!P948</f>
        <v>OFFLINE</v>
      </c>
      <c r="D948" s="215">
        <f>'Net Gen'!E948</f>
        <v>0</v>
      </c>
      <c r="E948" s="215">
        <f>'Net Gen'!I948</f>
        <v>0</v>
      </c>
      <c r="F948" s="215">
        <f>'Net Gen'!K948</f>
        <v>0</v>
      </c>
      <c r="G948" s="215">
        <f>'Net Gen'!N948</f>
        <v>0</v>
      </c>
      <c r="H948" s="215">
        <f>'Net Gen'!O948</f>
        <v>774</v>
      </c>
      <c r="J948" s="78">
        <f t="shared" si="58"/>
        <v>0.5</v>
      </c>
      <c r="K948" s="71">
        <f t="shared" si="56"/>
        <v>0</v>
      </c>
      <c r="L948" s="69">
        <f t="shared" si="57"/>
        <v>387</v>
      </c>
      <c r="M948" s="81">
        <f t="shared" si="59"/>
        <v>0</v>
      </c>
    </row>
    <row r="949" spans="1:13" x14ac:dyDescent="0.2">
      <c r="A949" s="133" t="str">
        <f>'Net Gen'!B949</f>
        <v>ML1KP-Mitchell 1 KP</v>
      </c>
      <c r="B949" s="214">
        <f>'Net Gen'!C949</f>
        <v>44325.416666666664</v>
      </c>
      <c r="C949" s="215" t="str">
        <f>'Net Gen'!P949</f>
        <v>OFFLINE</v>
      </c>
      <c r="D949" s="215">
        <f>'Net Gen'!E949</f>
        <v>0</v>
      </c>
      <c r="E949" s="215">
        <f>'Net Gen'!I949</f>
        <v>0</v>
      </c>
      <c r="F949" s="215">
        <f>'Net Gen'!K949</f>
        <v>0</v>
      </c>
      <c r="G949" s="215">
        <f>'Net Gen'!N949</f>
        <v>0</v>
      </c>
      <c r="H949" s="215">
        <f>'Net Gen'!O949</f>
        <v>774</v>
      </c>
      <c r="J949" s="78">
        <f t="shared" si="58"/>
        <v>0.5</v>
      </c>
      <c r="K949" s="71">
        <f t="shared" si="56"/>
        <v>0</v>
      </c>
      <c r="L949" s="69">
        <f t="shared" si="57"/>
        <v>387</v>
      </c>
      <c r="M949" s="81">
        <f t="shared" si="59"/>
        <v>0</v>
      </c>
    </row>
    <row r="950" spans="1:13" x14ac:dyDescent="0.2">
      <c r="A950" s="133" t="str">
        <f>'Net Gen'!B950</f>
        <v>ML1KP-Mitchell 1 KP</v>
      </c>
      <c r="B950" s="214">
        <f>'Net Gen'!C950</f>
        <v>44325.458333333336</v>
      </c>
      <c r="C950" s="215" t="str">
        <f>'Net Gen'!P950</f>
        <v>OFFLINE</v>
      </c>
      <c r="D950" s="215">
        <f>'Net Gen'!E950</f>
        <v>0</v>
      </c>
      <c r="E950" s="215">
        <f>'Net Gen'!I950</f>
        <v>0</v>
      </c>
      <c r="F950" s="215">
        <f>'Net Gen'!K950</f>
        <v>0</v>
      </c>
      <c r="G950" s="215">
        <f>'Net Gen'!N950</f>
        <v>0</v>
      </c>
      <c r="H950" s="215">
        <f>'Net Gen'!O950</f>
        <v>774</v>
      </c>
      <c r="J950" s="78">
        <f t="shared" si="58"/>
        <v>0.5</v>
      </c>
      <c r="K950" s="71">
        <f t="shared" si="56"/>
        <v>0</v>
      </c>
      <c r="L950" s="69">
        <f t="shared" si="57"/>
        <v>387</v>
      </c>
      <c r="M950" s="81">
        <f t="shared" si="59"/>
        <v>0</v>
      </c>
    </row>
    <row r="951" spans="1:13" x14ac:dyDescent="0.2">
      <c r="A951" s="133" t="str">
        <f>'Net Gen'!B951</f>
        <v>ML1KP-Mitchell 1 KP</v>
      </c>
      <c r="B951" s="214">
        <f>'Net Gen'!C951</f>
        <v>44325.5</v>
      </c>
      <c r="C951" s="215" t="str">
        <f>'Net Gen'!P951</f>
        <v>OFFLINE</v>
      </c>
      <c r="D951" s="215">
        <f>'Net Gen'!E951</f>
        <v>0</v>
      </c>
      <c r="E951" s="215">
        <f>'Net Gen'!I951</f>
        <v>0</v>
      </c>
      <c r="F951" s="215">
        <f>'Net Gen'!K951</f>
        <v>0</v>
      </c>
      <c r="G951" s="215">
        <f>'Net Gen'!N951</f>
        <v>0</v>
      </c>
      <c r="H951" s="215">
        <f>'Net Gen'!O951</f>
        <v>774</v>
      </c>
      <c r="J951" s="78">
        <f t="shared" si="58"/>
        <v>0.5</v>
      </c>
      <c r="K951" s="71">
        <f t="shared" si="56"/>
        <v>0</v>
      </c>
      <c r="L951" s="69">
        <f t="shared" si="57"/>
        <v>387</v>
      </c>
      <c r="M951" s="81">
        <f t="shared" si="59"/>
        <v>0</v>
      </c>
    </row>
    <row r="952" spans="1:13" x14ac:dyDescent="0.2">
      <c r="A952" s="133" t="str">
        <f>'Net Gen'!B952</f>
        <v>ML1KP-Mitchell 1 KP</v>
      </c>
      <c r="B952" s="214">
        <f>'Net Gen'!C952</f>
        <v>44325.541666666664</v>
      </c>
      <c r="C952" s="215" t="str">
        <f>'Net Gen'!P952</f>
        <v>OFFLINE</v>
      </c>
      <c r="D952" s="215">
        <f>'Net Gen'!E952</f>
        <v>0</v>
      </c>
      <c r="E952" s="215">
        <f>'Net Gen'!I952</f>
        <v>0</v>
      </c>
      <c r="F952" s="215">
        <f>'Net Gen'!K952</f>
        <v>0</v>
      </c>
      <c r="G952" s="215">
        <f>'Net Gen'!N952</f>
        <v>0</v>
      </c>
      <c r="H952" s="215">
        <f>'Net Gen'!O952</f>
        <v>774</v>
      </c>
      <c r="J952" s="78">
        <f t="shared" si="58"/>
        <v>0.5</v>
      </c>
      <c r="K952" s="71">
        <f t="shared" si="56"/>
        <v>0</v>
      </c>
      <c r="L952" s="69">
        <f t="shared" si="57"/>
        <v>387</v>
      </c>
      <c r="M952" s="81">
        <f t="shared" si="59"/>
        <v>0</v>
      </c>
    </row>
    <row r="953" spans="1:13" x14ac:dyDescent="0.2">
      <c r="A953" s="133" t="str">
        <f>'Net Gen'!B953</f>
        <v>ML1KP-Mitchell 1 KP</v>
      </c>
      <c r="B953" s="214">
        <f>'Net Gen'!C953</f>
        <v>44325.583333333336</v>
      </c>
      <c r="C953" s="215" t="str">
        <f>'Net Gen'!P953</f>
        <v>OFFLINE</v>
      </c>
      <c r="D953" s="215">
        <f>'Net Gen'!E953</f>
        <v>0</v>
      </c>
      <c r="E953" s="215">
        <f>'Net Gen'!I953</f>
        <v>0</v>
      </c>
      <c r="F953" s="215">
        <f>'Net Gen'!K953</f>
        <v>0</v>
      </c>
      <c r="G953" s="215">
        <f>'Net Gen'!N953</f>
        <v>0</v>
      </c>
      <c r="H953" s="215">
        <f>'Net Gen'!O953</f>
        <v>774</v>
      </c>
      <c r="J953" s="78">
        <f t="shared" si="58"/>
        <v>0.5</v>
      </c>
      <c r="K953" s="71">
        <f t="shared" si="56"/>
        <v>0</v>
      </c>
      <c r="L953" s="69">
        <f t="shared" si="57"/>
        <v>387</v>
      </c>
      <c r="M953" s="81">
        <f t="shared" si="59"/>
        <v>0</v>
      </c>
    </row>
    <row r="954" spans="1:13" x14ac:dyDescent="0.2">
      <c r="A954" s="133" t="str">
        <f>'Net Gen'!B954</f>
        <v>ML1KP-Mitchell 1 KP</v>
      </c>
      <c r="B954" s="214">
        <f>'Net Gen'!C954</f>
        <v>44325.625</v>
      </c>
      <c r="C954" s="215" t="str">
        <f>'Net Gen'!P954</f>
        <v>OFFLINE</v>
      </c>
      <c r="D954" s="215">
        <f>'Net Gen'!E954</f>
        <v>0</v>
      </c>
      <c r="E954" s="215">
        <f>'Net Gen'!I954</f>
        <v>0</v>
      </c>
      <c r="F954" s="215">
        <f>'Net Gen'!K954</f>
        <v>0</v>
      </c>
      <c r="G954" s="215">
        <f>'Net Gen'!N954</f>
        <v>0</v>
      </c>
      <c r="H954" s="215">
        <f>'Net Gen'!O954</f>
        <v>774</v>
      </c>
      <c r="J954" s="78">
        <f t="shared" si="58"/>
        <v>0.5</v>
      </c>
      <c r="K954" s="71">
        <f t="shared" si="56"/>
        <v>0</v>
      </c>
      <c r="L954" s="69">
        <f t="shared" si="57"/>
        <v>387</v>
      </c>
      <c r="M954" s="81">
        <f t="shared" si="59"/>
        <v>0</v>
      </c>
    </row>
    <row r="955" spans="1:13" x14ac:dyDescent="0.2">
      <c r="A955" s="133" t="str">
        <f>'Net Gen'!B955</f>
        <v>ML1KP-Mitchell 1 KP</v>
      </c>
      <c r="B955" s="214">
        <f>'Net Gen'!C955</f>
        <v>44325.666666666664</v>
      </c>
      <c r="C955" s="215" t="str">
        <f>'Net Gen'!P955</f>
        <v>OFFLINE</v>
      </c>
      <c r="D955" s="215">
        <f>'Net Gen'!E955</f>
        <v>0</v>
      </c>
      <c r="E955" s="215">
        <f>'Net Gen'!I955</f>
        <v>0</v>
      </c>
      <c r="F955" s="215">
        <f>'Net Gen'!K955</f>
        <v>0</v>
      </c>
      <c r="G955" s="215">
        <f>'Net Gen'!N955</f>
        <v>0</v>
      </c>
      <c r="H955" s="215">
        <f>'Net Gen'!O955</f>
        <v>774</v>
      </c>
      <c r="J955" s="78">
        <f t="shared" si="58"/>
        <v>0.5</v>
      </c>
      <c r="K955" s="71">
        <f t="shared" si="56"/>
        <v>0</v>
      </c>
      <c r="L955" s="69">
        <f t="shared" si="57"/>
        <v>387</v>
      </c>
      <c r="M955" s="81">
        <f t="shared" si="59"/>
        <v>0</v>
      </c>
    </row>
    <row r="956" spans="1:13" x14ac:dyDescent="0.2">
      <c r="A956" s="133" t="str">
        <f>'Net Gen'!B956</f>
        <v>ML1KP-Mitchell 1 KP</v>
      </c>
      <c r="B956" s="214">
        <f>'Net Gen'!C956</f>
        <v>44325.708333333336</v>
      </c>
      <c r="C956" s="215" t="str">
        <f>'Net Gen'!P956</f>
        <v>OFFLINE</v>
      </c>
      <c r="D956" s="215">
        <f>'Net Gen'!E956</f>
        <v>0</v>
      </c>
      <c r="E956" s="215">
        <f>'Net Gen'!I956</f>
        <v>0</v>
      </c>
      <c r="F956" s="215">
        <f>'Net Gen'!K956</f>
        <v>0</v>
      </c>
      <c r="G956" s="215">
        <f>'Net Gen'!N956</f>
        <v>0</v>
      </c>
      <c r="H956" s="215">
        <f>'Net Gen'!O956</f>
        <v>774</v>
      </c>
      <c r="J956" s="78">
        <f t="shared" si="58"/>
        <v>0.5</v>
      </c>
      <c r="K956" s="71">
        <f t="shared" si="56"/>
        <v>0</v>
      </c>
      <c r="L956" s="69">
        <f t="shared" si="57"/>
        <v>387</v>
      </c>
      <c r="M956" s="81">
        <f t="shared" si="59"/>
        <v>0</v>
      </c>
    </row>
    <row r="957" spans="1:13" x14ac:dyDescent="0.2">
      <c r="A957" s="133" t="str">
        <f>'Net Gen'!B957</f>
        <v>ML1KP-Mitchell 1 KP</v>
      </c>
      <c r="B957" s="214">
        <f>'Net Gen'!C957</f>
        <v>44325.75</v>
      </c>
      <c r="C957" s="215" t="str">
        <f>'Net Gen'!P957</f>
        <v>OFFLINE</v>
      </c>
      <c r="D957" s="215">
        <f>'Net Gen'!E957</f>
        <v>0</v>
      </c>
      <c r="E957" s="215">
        <f>'Net Gen'!I957</f>
        <v>0</v>
      </c>
      <c r="F957" s="215">
        <f>'Net Gen'!K957</f>
        <v>0</v>
      </c>
      <c r="G957" s="215">
        <f>'Net Gen'!N957</f>
        <v>0</v>
      </c>
      <c r="H957" s="215">
        <f>'Net Gen'!O957</f>
        <v>774</v>
      </c>
      <c r="J957" s="78">
        <f t="shared" si="58"/>
        <v>0.5</v>
      </c>
      <c r="K957" s="71">
        <f t="shared" si="56"/>
        <v>0</v>
      </c>
      <c r="L957" s="69">
        <f t="shared" si="57"/>
        <v>387</v>
      </c>
      <c r="M957" s="81">
        <f t="shared" si="59"/>
        <v>0</v>
      </c>
    </row>
    <row r="958" spans="1:13" x14ac:dyDescent="0.2">
      <c r="A958" s="133" t="str">
        <f>'Net Gen'!B958</f>
        <v>ML1KP-Mitchell 1 KP</v>
      </c>
      <c r="B958" s="214">
        <f>'Net Gen'!C958</f>
        <v>44325.791666666664</v>
      </c>
      <c r="C958" s="215" t="str">
        <f>'Net Gen'!P958</f>
        <v>OFFLINE</v>
      </c>
      <c r="D958" s="215">
        <f>'Net Gen'!E958</f>
        <v>0</v>
      </c>
      <c r="E958" s="215">
        <f>'Net Gen'!I958</f>
        <v>0</v>
      </c>
      <c r="F958" s="215">
        <f>'Net Gen'!K958</f>
        <v>0</v>
      </c>
      <c r="G958" s="215">
        <f>'Net Gen'!N958</f>
        <v>0</v>
      </c>
      <c r="H958" s="215">
        <f>'Net Gen'!O958</f>
        <v>774</v>
      </c>
      <c r="J958" s="78">
        <f t="shared" si="58"/>
        <v>0.5</v>
      </c>
      <c r="K958" s="71">
        <f t="shared" si="56"/>
        <v>0</v>
      </c>
      <c r="L958" s="69">
        <f t="shared" si="57"/>
        <v>387</v>
      </c>
      <c r="M958" s="81">
        <f t="shared" si="59"/>
        <v>0</v>
      </c>
    </row>
    <row r="959" spans="1:13" x14ac:dyDescent="0.2">
      <c r="A959" s="133" t="str">
        <f>'Net Gen'!B959</f>
        <v>ML1KP-Mitchell 1 KP</v>
      </c>
      <c r="B959" s="214">
        <f>'Net Gen'!C959</f>
        <v>44325.833333333336</v>
      </c>
      <c r="C959" s="215" t="str">
        <f>'Net Gen'!P959</f>
        <v>OFFLINE</v>
      </c>
      <c r="D959" s="215">
        <f>'Net Gen'!E959</f>
        <v>0</v>
      </c>
      <c r="E959" s="215">
        <f>'Net Gen'!I959</f>
        <v>0</v>
      </c>
      <c r="F959" s="215">
        <f>'Net Gen'!K959</f>
        <v>0</v>
      </c>
      <c r="G959" s="215">
        <f>'Net Gen'!N959</f>
        <v>0</v>
      </c>
      <c r="H959" s="215">
        <f>'Net Gen'!O959</f>
        <v>774</v>
      </c>
      <c r="J959" s="78">
        <f t="shared" si="58"/>
        <v>0.5</v>
      </c>
      <c r="K959" s="71">
        <f t="shared" si="56"/>
        <v>0</v>
      </c>
      <c r="L959" s="69">
        <f t="shared" si="57"/>
        <v>387</v>
      </c>
      <c r="M959" s="81">
        <f t="shared" si="59"/>
        <v>0</v>
      </c>
    </row>
    <row r="960" spans="1:13" x14ac:dyDescent="0.2">
      <c r="A960" s="133" t="str">
        <f>'Net Gen'!B960</f>
        <v>ML1KP-Mitchell 1 KP</v>
      </c>
      <c r="B960" s="214">
        <f>'Net Gen'!C960</f>
        <v>44325.875</v>
      </c>
      <c r="C960" s="215" t="str">
        <f>'Net Gen'!P960</f>
        <v>OFFLINE</v>
      </c>
      <c r="D960" s="215">
        <f>'Net Gen'!E960</f>
        <v>0</v>
      </c>
      <c r="E960" s="215">
        <f>'Net Gen'!I960</f>
        <v>0</v>
      </c>
      <c r="F960" s="215">
        <f>'Net Gen'!K960</f>
        <v>0</v>
      </c>
      <c r="G960" s="215">
        <f>'Net Gen'!N960</f>
        <v>0</v>
      </c>
      <c r="H960" s="215">
        <f>'Net Gen'!O960</f>
        <v>774</v>
      </c>
      <c r="J960" s="78">
        <f t="shared" si="58"/>
        <v>0.5</v>
      </c>
      <c r="K960" s="71">
        <f t="shared" si="56"/>
        <v>0</v>
      </c>
      <c r="L960" s="69">
        <f t="shared" si="57"/>
        <v>387</v>
      </c>
      <c r="M960" s="81">
        <f t="shared" si="59"/>
        <v>0</v>
      </c>
    </row>
    <row r="961" spans="1:13" x14ac:dyDescent="0.2">
      <c r="A961" s="133" t="str">
        <f>'Net Gen'!B961</f>
        <v>ML1KP-Mitchell 1 KP</v>
      </c>
      <c r="B961" s="214">
        <f>'Net Gen'!C961</f>
        <v>44325.916666666664</v>
      </c>
      <c r="C961" s="215" t="str">
        <f>'Net Gen'!P961</f>
        <v>OFFLINE</v>
      </c>
      <c r="D961" s="215">
        <f>'Net Gen'!E961</f>
        <v>0</v>
      </c>
      <c r="E961" s="215">
        <f>'Net Gen'!I961</f>
        <v>0</v>
      </c>
      <c r="F961" s="215">
        <f>'Net Gen'!K961</f>
        <v>0</v>
      </c>
      <c r="G961" s="215">
        <f>'Net Gen'!N961</f>
        <v>0</v>
      </c>
      <c r="H961" s="215">
        <f>'Net Gen'!O961</f>
        <v>774</v>
      </c>
      <c r="J961" s="78">
        <f t="shared" si="58"/>
        <v>0.5</v>
      </c>
      <c r="K961" s="71">
        <f t="shared" si="56"/>
        <v>0</v>
      </c>
      <c r="L961" s="69">
        <f t="shared" si="57"/>
        <v>387</v>
      </c>
      <c r="M961" s="81">
        <f t="shared" si="59"/>
        <v>0</v>
      </c>
    </row>
    <row r="962" spans="1:13" x14ac:dyDescent="0.2">
      <c r="A962" s="133" t="str">
        <f>'Net Gen'!B962</f>
        <v>ML1KP-Mitchell 1 KP</v>
      </c>
      <c r="B962" s="214">
        <f>'Net Gen'!C962</f>
        <v>44325.958333333336</v>
      </c>
      <c r="C962" s="215" t="str">
        <f>'Net Gen'!P962</f>
        <v>OFFLINE</v>
      </c>
      <c r="D962" s="215">
        <f>'Net Gen'!E962</f>
        <v>0</v>
      </c>
      <c r="E962" s="215">
        <f>'Net Gen'!I962</f>
        <v>0</v>
      </c>
      <c r="F962" s="215">
        <f>'Net Gen'!K962</f>
        <v>0</v>
      </c>
      <c r="G962" s="215">
        <f>'Net Gen'!N962</f>
        <v>0</v>
      </c>
      <c r="H962" s="215">
        <f>'Net Gen'!O962</f>
        <v>774</v>
      </c>
      <c r="J962" s="78">
        <f t="shared" si="58"/>
        <v>0.5</v>
      </c>
      <c r="K962" s="71">
        <f t="shared" si="56"/>
        <v>0</v>
      </c>
      <c r="L962" s="69">
        <f t="shared" si="57"/>
        <v>387</v>
      </c>
      <c r="M962" s="81">
        <f t="shared" si="59"/>
        <v>0</v>
      </c>
    </row>
    <row r="963" spans="1:13" x14ac:dyDescent="0.2">
      <c r="A963" s="133" t="str">
        <f>'Net Gen'!B963</f>
        <v>ML1KP-Mitchell 1 KP</v>
      </c>
      <c r="B963" s="214">
        <f>'Net Gen'!C963</f>
        <v>44326</v>
      </c>
      <c r="C963" s="215" t="str">
        <f>'Net Gen'!P963</f>
        <v>OFFLINE</v>
      </c>
      <c r="D963" s="215">
        <f>'Net Gen'!E963</f>
        <v>0</v>
      </c>
      <c r="E963" s="215">
        <f>'Net Gen'!I963</f>
        <v>0</v>
      </c>
      <c r="F963" s="215">
        <f>'Net Gen'!K963</f>
        <v>0</v>
      </c>
      <c r="G963" s="215">
        <f>'Net Gen'!N963</f>
        <v>0</v>
      </c>
      <c r="H963" s="215">
        <f>'Net Gen'!O963</f>
        <v>774</v>
      </c>
      <c r="J963" s="78">
        <f t="shared" si="58"/>
        <v>0.5</v>
      </c>
      <c r="K963" s="71">
        <f t="shared" si="56"/>
        <v>0</v>
      </c>
      <c r="L963" s="69">
        <f t="shared" si="57"/>
        <v>387</v>
      </c>
      <c r="M963" s="81">
        <f t="shared" si="59"/>
        <v>0</v>
      </c>
    </row>
    <row r="964" spans="1:13" x14ac:dyDescent="0.2">
      <c r="A964" s="133" t="str">
        <f>'Net Gen'!B964</f>
        <v>ML1KP-Mitchell 1 KP</v>
      </c>
      <c r="B964" s="214">
        <f>'Net Gen'!C964</f>
        <v>44326.041666666664</v>
      </c>
      <c r="C964" s="215" t="str">
        <f>'Net Gen'!P964</f>
        <v>OFFLINE</v>
      </c>
      <c r="D964" s="215">
        <f>'Net Gen'!E964</f>
        <v>0</v>
      </c>
      <c r="E964" s="215">
        <f>'Net Gen'!I964</f>
        <v>0</v>
      </c>
      <c r="F964" s="215">
        <f>'Net Gen'!K964</f>
        <v>0</v>
      </c>
      <c r="G964" s="215">
        <f>'Net Gen'!N964</f>
        <v>0</v>
      </c>
      <c r="H964" s="215">
        <f>'Net Gen'!O964</f>
        <v>774</v>
      </c>
      <c r="J964" s="78">
        <f t="shared" si="58"/>
        <v>0.5</v>
      </c>
      <c r="K964" s="71">
        <f t="shared" ref="K964:K1027" si="60">F964*J964</f>
        <v>0</v>
      </c>
      <c r="L964" s="69">
        <f t="shared" ref="L964:L1027" si="61">H964*J964</f>
        <v>387</v>
      </c>
      <c r="M964" s="81">
        <f t="shared" si="59"/>
        <v>0</v>
      </c>
    </row>
    <row r="965" spans="1:13" x14ac:dyDescent="0.2">
      <c r="A965" s="133" t="str">
        <f>'Net Gen'!B965</f>
        <v>ML1KP-Mitchell 1 KP</v>
      </c>
      <c r="B965" s="214">
        <f>'Net Gen'!C965</f>
        <v>44326.083333333336</v>
      </c>
      <c r="C965" s="215" t="str">
        <f>'Net Gen'!P965</f>
        <v>OFFLINE</v>
      </c>
      <c r="D965" s="215">
        <f>'Net Gen'!E965</f>
        <v>0</v>
      </c>
      <c r="E965" s="215">
        <f>'Net Gen'!I965</f>
        <v>0</v>
      </c>
      <c r="F965" s="215">
        <f>'Net Gen'!K965</f>
        <v>0</v>
      </c>
      <c r="G965" s="215">
        <f>'Net Gen'!N965</f>
        <v>0</v>
      </c>
      <c r="H965" s="215">
        <f>'Net Gen'!O965</f>
        <v>774</v>
      </c>
      <c r="J965" s="78">
        <f t="shared" ref="J965:J1028" si="62">VLOOKUP(A965,$P$4:$Q$8,2,FALSE)</f>
        <v>0.5</v>
      </c>
      <c r="K965" s="71">
        <f t="shared" si="60"/>
        <v>0</v>
      </c>
      <c r="L965" s="69">
        <f t="shared" si="61"/>
        <v>387</v>
      </c>
      <c r="M965" s="81">
        <f t="shared" ref="M965:M1028" si="63">E965*J965</f>
        <v>0</v>
      </c>
    </row>
    <row r="966" spans="1:13" x14ac:dyDescent="0.2">
      <c r="A966" s="133" t="str">
        <f>'Net Gen'!B966</f>
        <v>ML1KP-Mitchell 1 KP</v>
      </c>
      <c r="B966" s="214">
        <f>'Net Gen'!C966</f>
        <v>44326.125</v>
      </c>
      <c r="C966" s="215" t="str">
        <f>'Net Gen'!P966</f>
        <v>OFFLINE</v>
      </c>
      <c r="D966" s="215">
        <f>'Net Gen'!E966</f>
        <v>0</v>
      </c>
      <c r="E966" s="215">
        <f>'Net Gen'!I966</f>
        <v>0</v>
      </c>
      <c r="F966" s="215">
        <f>'Net Gen'!K966</f>
        <v>0</v>
      </c>
      <c r="G966" s="215">
        <f>'Net Gen'!N966</f>
        <v>0</v>
      </c>
      <c r="H966" s="215">
        <f>'Net Gen'!O966</f>
        <v>774</v>
      </c>
      <c r="J966" s="78">
        <f t="shared" si="62"/>
        <v>0.5</v>
      </c>
      <c r="K966" s="71">
        <f t="shared" si="60"/>
        <v>0</v>
      </c>
      <c r="L966" s="69">
        <f t="shared" si="61"/>
        <v>387</v>
      </c>
      <c r="M966" s="81">
        <f t="shared" si="63"/>
        <v>0</v>
      </c>
    </row>
    <row r="967" spans="1:13" x14ac:dyDescent="0.2">
      <c r="A967" s="133" t="str">
        <f>'Net Gen'!B967</f>
        <v>ML1KP-Mitchell 1 KP</v>
      </c>
      <c r="B967" s="214">
        <f>'Net Gen'!C967</f>
        <v>44326.166666666664</v>
      </c>
      <c r="C967" s="215" t="str">
        <f>'Net Gen'!P967</f>
        <v>OFFLINE</v>
      </c>
      <c r="D967" s="215">
        <f>'Net Gen'!E967</f>
        <v>0</v>
      </c>
      <c r="E967" s="215">
        <f>'Net Gen'!I967</f>
        <v>0</v>
      </c>
      <c r="F967" s="215">
        <f>'Net Gen'!K967</f>
        <v>0</v>
      </c>
      <c r="G967" s="215">
        <f>'Net Gen'!N967</f>
        <v>0</v>
      </c>
      <c r="H967" s="215">
        <f>'Net Gen'!O967</f>
        <v>774</v>
      </c>
      <c r="J967" s="78">
        <f t="shared" si="62"/>
        <v>0.5</v>
      </c>
      <c r="K967" s="71">
        <f t="shared" si="60"/>
        <v>0</v>
      </c>
      <c r="L967" s="69">
        <f t="shared" si="61"/>
        <v>387</v>
      </c>
      <c r="M967" s="81">
        <f t="shared" si="63"/>
        <v>0</v>
      </c>
    </row>
    <row r="968" spans="1:13" x14ac:dyDescent="0.2">
      <c r="A968" s="133" t="str">
        <f>'Net Gen'!B968</f>
        <v>ML1KP-Mitchell 1 KP</v>
      </c>
      <c r="B968" s="214">
        <f>'Net Gen'!C968</f>
        <v>44326.208333333336</v>
      </c>
      <c r="C968" s="215" t="str">
        <f>'Net Gen'!P968</f>
        <v>OFFLINE</v>
      </c>
      <c r="D968" s="215">
        <f>'Net Gen'!E968</f>
        <v>0</v>
      </c>
      <c r="E968" s="215">
        <f>'Net Gen'!I968</f>
        <v>0</v>
      </c>
      <c r="F968" s="215">
        <f>'Net Gen'!K968</f>
        <v>0</v>
      </c>
      <c r="G968" s="215">
        <f>'Net Gen'!N968</f>
        <v>0</v>
      </c>
      <c r="H968" s="215">
        <f>'Net Gen'!O968</f>
        <v>774</v>
      </c>
      <c r="J968" s="78">
        <f t="shared" si="62"/>
        <v>0.5</v>
      </c>
      <c r="K968" s="71">
        <f t="shared" si="60"/>
        <v>0</v>
      </c>
      <c r="L968" s="69">
        <f t="shared" si="61"/>
        <v>387</v>
      </c>
      <c r="M968" s="81">
        <f t="shared" si="63"/>
        <v>0</v>
      </c>
    </row>
    <row r="969" spans="1:13" x14ac:dyDescent="0.2">
      <c r="A969" s="133" t="str">
        <f>'Net Gen'!B969</f>
        <v>ML1KP-Mitchell 1 KP</v>
      </c>
      <c r="B969" s="214">
        <f>'Net Gen'!C969</f>
        <v>44326.25</v>
      </c>
      <c r="C969" s="215" t="str">
        <f>'Net Gen'!P969</f>
        <v>OFFLINE</v>
      </c>
      <c r="D969" s="215">
        <f>'Net Gen'!E969</f>
        <v>0</v>
      </c>
      <c r="E969" s="215">
        <f>'Net Gen'!I969</f>
        <v>0</v>
      </c>
      <c r="F969" s="215">
        <f>'Net Gen'!K969</f>
        <v>0</v>
      </c>
      <c r="G969" s="215">
        <f>'Net Gen'!N969</f>
        <v>0</v>
      </c>
      <c r="H969" s="215">
        <f>'Net Gen'!O969</f>
        <v>774</v>
      </c>
      <c r="J969" s="78">
        <f t="shared" si="62"/>
        <v>0.5</v>
      </c>
      <c r="K969" s="71">
        <f t="shared" si="60"/>
        <v>0</v>
      </c>
      <c r="L969" s="69">
        <f t="shared" si="61"/>
        <v>387</v>
      </c>
      <c r="M969" s="81">
        <f t="shared" si="63"/>
        <v>0</v>
      </c>
    </row>
    <row r="970" spans="1:13" x14ac:dyDescent="0.2">
      <c r="A970" s="133" t="str">
        <f>'Net Gen'!B970</f>
        <v>ML1KP-Mitchell 1 KP</v>
      </c>
      <c r="B970" s="214">
        <f>'Net Gen'!C970</f>
        <v>44326.291666666664</v>
      </c>
      <c r="C970" s="215" t="str">
        <f>'Net Gen'!P970</f>
        <v>OFFLINE</v>
      </c>
      <c r="D970" s="215">
        <f>'Net Gen'!E970</f>
        <v>0</v>
      </c>
      <c r="E970" s="215">
        <f>'Net Gen'!I970</f>
        <v>0</v>
      </c>
      <c r="F970" s="215">
        <f>'Net Gen'!K970</f>
        <v>0</v>
      </c>
      <c r="G970" s="215">
        <f>'Net Gen'!N970</f>
        <v>0</v>
      </c>
      <c r="H970" s="215">
        <f>'Net Gen'!O970</f>
        <v>774</v>
      </c>
      <c r="J970" s="78">
        <f t="shared" si="62"/>
        <v>0.5</v>
      </c>
      <c r="K970" s="71">
        <f t="shared" si="60"/>
        <v>0</v>
      </c>
      <c r="L970" s="69">
        <f t="shared" si="61"/>
        <v>387</v>
      </c>
      <c r="M970" s="81">
        <f t="shared" si="63"/>
        <v>0</v>
      </c>
    </row>
    <row r="971" spans="1:13" x14ac:dyDescent="0.2">
      <c r="A971" s="133" t="str">
        <f>'Net Gen'!B971</f>
        <v>ML1KP-Mitchell 1 KP</v>
      </c>
      <c r="B971" s="214">
        <f>'Net Gen'!C971</f>
        <v>44326.333333333336</v>
      </c>
      <c r="C971" s="215" t="str">
        <f>'Net Gen'!P971</f>
        <v>OFFLINE</v>
      </c>
      <c r="D971" s="215">
        <f>'Net Gen'!E971</f>
        <v>0</v>
      </c>
      <c r="E971" s="215">
        <f>'Net Gen'!I971</f>
        <v>0</v>
      </c>
      <c r="F971" s="215">
        <f>'Net Gen'!K971</f>
        <v>0</v>
      </c>
      <c r="G971" s="215">
        <f>'Net Gen'!N971</f>
        <v>0</v>
      </c>
      <c r="H971" s="215">
        <f>'Net Gen'!O971</f>
        <v>774</v>
      </c>
      <c r="J971" s="78">
        <f t="shared" si="62"/>
        <v>0.5</v>
      </c>
      <c r="K971" s="71">
        <f t="shared" si="60"/>
        <v>0</v>
      </c>
      <c r="L971" s="69">
        <f t="shared" si="61"/>
        <v>387</v>
      </c>
      <c r="M971" s="81">
        <f t="shared" si="63"/>
        <v>0</v>
      </c>
    </row>
    <row r="972" spans="1:13" x14ac:dyDescent="0.2">
      <c r="A972" s="133" t="str">
        <f>'Net Gen'!B972</f>
        <v>ML1KP-Mitchell 1 KP</v>
      </c>
      <c r="B972" s="214">
        <f>'Net Gen'!C972</f>
        <v>44326.375</v>
      </c>
      <c r="C972" s="215" t="str">
        <f>'Net Gen'!P972</f>
        <v>OFFLINE</v>
      </c>
      <c r="D972" s="215">
        <f>'Net Gen'!E972</f>
        <v>0</v>
      </c>
      <c r="E972" s="215">
        <f>'Net Gen'!I972</f>
        <v>0</v>
      </c>
      <c r="F972" s="215">
        <f>'Net Gen'!K972</f>
        <v>0</v>
      </c>
      <c r="G972" s="215">
        <f>'Net Gen'!N972</f>
        <v>0</v>
      </c>
      <c r="H972" s="215">
        <f>'Net Gen'!O972</f>
        <v>774</v>
      </c>
      <c r="J972" s="78">
        <f t="shared" si="62"/>
        <v>0.5</v>
      </c>
      <c r="K972" s="71">
        <f t="shared" si="60"/>
        <v>0</v>
      </c>
      <c r="L972" s="69">
        <f t="shared" si="61"/>
        <v>387</v>
      </c>
      <c r="M972" s="81">
        <f t="shared" si="63"/>
        <v>0</v>
      </c>
    </row>
    <row r="973" spans="1:13" x14ac:dyDescent="0.2">
      <c r="A973" s="133" t="str">
        <f>'Net Gen'!B973</f>
        <v>ML1KP-Mitchell 1 KP</v>
      </c>
      <c r="B973" s="214">
        <f>'Net Gen'!C973</f>
        <v>44326.416666666664</v>
      </c>
      <c r="C973" s="215" t="str">
        <f>'Net Gen'!P973</f>
        <v>OFFLINE</v>
      </c>
      <c r="D973" s="215">
        <f>'Net Gen'!E973</f>
        <v>0</v>
      </c>
      <c r="E973" s="215">
        <f>'Net Gen'!I973</f>
        <v>0</v>
      </c>
      <c r="F973" s="215">
        <f>'Net Gen'!K973</f>
        <v>0</v>
      </c>
      <c r="G973" s="215">
        <f>'Net Gen'!N973</f>
        <v>0</v>
      </c>
      <c r="H973" s="215">
        <f>'Net Gen'!O973</f>
        <v>774</v>
      </c>
      <c r="J973" s="78">
        <f t="shared" si="62"/>
        <v>0.5</v>
      </c>
      <c r="K973" s="71">
        <f t="shared" si="60"/>
        <v>0</v>
      </c>
      <c r="L973" s="69">
        <f t="shared" si="61"/>
        <v>387</v>
      </c>
      <c r="M973" s="81">
        <f t="shared" si="63"/>
        <v>0</v>
      </c>
    </row>
    <row r="974" spans="1:13" x14ac:dyDescent="0.2">
      <c r="A974" s="133" t="str">
        <f>'Net Gen'!B974</f>
        <v>ML1KP-Mitchell 1 KP</v>
      </c>
      <c r="B974" s="214">
        <f>'Net Gen'!C974</f>
        <v>44326.458333333336</v>
      </c>
      <c r="C974" s="215" t="str">
        <f>'Net Gen'!P974</f>
        <v>OFFLINE</v>
      </c>
      <c r="D974" s="215">
        <f>'Net Gen'!E974</f>
        <v>0</v>
      </c>
      <c r="E974" s="215">
        <f>'Net Gen'!I974</f>
        <v>0</v>
      </c>
      <c r="F974" s="215">
        <f>'Net Gen'!K974</f>
        <v>0</v>
      </c>
      <c r="G974" s="215">
        <f>'Net Gen'!N974</f>
        <v>0</v>
      </c>
      <c r="H974" s="215">
        <f>'Net Gen'!O974</f>
        <v>774</v>
      </c>
      <c r="J974" s="78">
        <f t="shared" si="62"/>
        <v>0.5</v>
      </c>
      <c r="K974" s="71">
        <f t="shared" si="60"/>
        <v>0</v>
      </c>
      <c r="L974" s="69">
        <f t="shared" si="61"/>
        <v>387</v>
      </c>
      <c r="M974" s="81">
        <f t="shared" si="63"/>
        <v>0</v>
      </c>
    </row>
    <row r="975" spans="1:13" x14ac:dyDescent="0.2">
      <c r="A975" s="133" t="str">
        <f>'Net Gen'!B975</f>
        <v>ML1KP-Mitchell 1 KP</v>
      </c>
      <c r="B975" s="214">
        <f>'Net Gen'!C975</f>
        <v>44326.5</v>
      </c>
      <c r="C975" s="215" t="str">
        <f>'Net Gen'!P975</f>
        <v>OFFLINE</v>
      </c>
      <c r="D975" s="215">
        <f>'Net Gen'!E975</f>
        <v>0</v>
      </c>
      <c r="E975" s="215">
        <f>'Net Gen'!I975</f>
        <v>0</v>
      </c>
      <c r="F975" s="215">
        <f>'Net Gen'!K975</f>
        <v>0</v>
      </c>
      <c r="G975" s="215">
        <f>'Net Gen'!N975</f>
        <v>0</v>
      </c>
      <c r="H975" s="215">
        <f>'Net Gen'!O975</f>
        <v>774</v>
      </c>
      <c r="J975" s="78">
        <f t="shared" si="62"/>
        <v>0.5</v>
      </c>
      <c r="K975" s="71">
        <f t="shared" si="60"/>
        <v>0</v>
      </c>
      <c r="L975" s="69">
        <f t="shared" si="61"/>
        <v>387</v>
      </c>
      <c r="M975" s="81">
        <f t="shared" si="63"/>
        <v>0</v>
      </c>
    </row>
    <row r="976" spans="1:13" x14ac:dyDescent="0.2">
      <c r="A976" s="133" t="str">
        <f>'Net Gen'!B976</f>
        <v>ML1KP-Mitchell 1 KP</v>
      </c>
      <c r="B976" s="214">
        <f>'Net Gen'!C976</f>
        <v>44326.541666666664</v>
      </c>
      <c r="C976" s="215" t="str">
        <f>'Net Gen'!P976</f>
        <v>OFFLINE</v>
      </c>
      <c r="D976" s="215">
        <f>'Net Gen'!E976</f>
        <v>0</v>
      </c>
      <c r="E976" s="215">
        <f>'Net Gen'!I976</f>
        <v>0</v>
      </c>
      <c r="F976" s="215">
        <f>'Net Gen'!K976</f>
        <v>0</v>
      </c>
      <c r="G976" s="215">
        <f>'Net Gen'!N976</f>
        <v>0</v>
      </c>
      <c r="H976" s="215">
        <f>'Net Gen'!O976</f>
        <v>774</v>
      </c>
      <c r="J976" s="78">
        <f t="shared" si="62"/>
        <v>0.5</v>
      </c>
      <c r="K976" s="71">
        <f t="shared" si="60"/>
        <v>0</v>
      </c>
      <c r="L976" s="69">
        <f t="shared" si="61"/>
        <v>387</v>
      </c>
      <c r="M976" s="81">
        <f t="shared" si="63"/>
        <v>0</v>
      </c>
    </row>
    <row r="977" spans="1:13" x14ac:dyDescent="0.2">
      <c r="A977" s="133" t="str">
        <f>'Net Gen'!B977</f>
        <v>ML1KP-Mitchell 1 KP</v>
      </c>
      <c r="B977" s="214">
        <f>'Net Gen'!C977</f>
        <v>44326.583333333336</v>
      </c>
      <c r="C977" s="215" t="str">
        <f>'Net Gen'!P977</f>
        <v>OFFLINE</v>
      </c>
      <c r="D977" s="215">
        <f>'Net Gen'!E977</f>
        <v>0</v>
      </c>
      <c r="E977" s="215">
        <f>'Net Gen'!I977</f>
        <v>0</v>
      </c>
      <c r="F977" s="215">
        <f>'Net Gen'!K977</f>
        <v>0</v>
      </c>
      <c r="G977" s="215">
        <f>'Net Gen'!N977</f>
        <v>0</v>
      </c>
      <c r="H977" s="215">
        <f>'Net Gen'!O977</f>
        <v>774</v>
      </c>
      <c r="J977" s="78">
        <f t="shared" si="62"/>
        <v>0.5</v>
      </c>
      <c r="K977" s="71">
        <f t="shared" si="60"/>
        <v>0</v>
      </c>
      <c r="L977" s="69">
        <f t="shared" si="61"/>
        <v>387</v>
      </c>
      <c r="M977" s="81">
        <f t="shared" si="63"/>
        <v>0</v>
      </c>
    </row>
    <row r="978" spans="1:13" x14ac:dyDescent="0.2">
      <c r="A978" s="133" t="str">
        <f>'Net Gen'!B978</f>
        <v>ML1KP-Mitchell 1 KP</v>
      </c>
      <c r="B978" s="214">
        <f>'Net Gen'!C978</f>
        <v>44326.625</v>
      </c>
      <c r="C978" s="215" t="str">
        <f>'Net Gen'!P978</f>
        <v>OFFLINE</v>
      </c>
      <c r="D978" s="215">
        <f>'Net Gen'!E978</f>
        <v>0</v>
      </c>
      <c r="E978" s="215">
        <f>'Net Gen'!I978</f>
        <v>0</v>
      </c>
      <c r="F978" s="215">
        <f>'Net Gen'!K978</f>
        <v>0</v>
      </c>
      <c r="G978" s="215">
        <f>'Net Gen'!N978</f>
        <v>0</v>
      </c>
      <c r="H978" s="215">
        <f>'Net Gen'!O978</f>
        <v>774</v>
      </c>
      <c r="J978" s="78">
        <f t="shared" si="62"/>
        <v>0.5</v>
      </c>
      <c r="K978" s="71">
        <f t="shared" si="60"/>
        <v>0</v>
      </c>
      <c r="L978" s="69">
        <f t="shared" si="61"/>
        <v>387</v>
      </c>
      <c r="M978" s="81">
        <f t="shared" si="63"/>
        <v>0</v>
      </c>
    </row>
    <row r="979" spans="1:13" x14ac:dyDescent="0.2">
      <c r="A979" s="133" t="str">
        <f>'Net Gen'!B979</f>
        <v>ML1KP-Mitchell 1 KP</v>
      </c>
      <c r="B979" s="214">
        <f>'Net Gen'!C979</f>
        <v>44326.666666666664</v>
      </c>
      <c r="C979" s="215" t="str">
        <f>'Net Gen'!P979</f>
        <v>OFFLINE</v>
      </c>
      <c r="D979" s="215">
        <f>'Net Gen'!E979</f>
        <v>0</v>
      </c>
      <c r="E979" s="215">
        <f>'Net Gen'!I979</f>
        <v>0</v>
      </c>
      <c r="F979" s="215">
        <f>'Net Gen'!K979</f>
        <v>0</v>
      </c>
      <c r="G979" s="215">
        <f>'Net Gen'!N979</f>
        <v>0</v>
      </c>
      <c r="H979" s="215">
        <f>'Net Gen'!O979</f>
        <v>774</v>
      </c>
      <c r="J979" s="78">
        <f t="shared" si="62"/>
        <v>0.5</v>
      </c>
      <c r="K979" s="71">
        <f t="shared" si="60"/>
        <v>0</v>
      </c>
      <c r="L979" s="69">
        <f t="shared" si="61"/>
        <v>387</v>
      </c>
      <c r="M979" s="81">
        <f t="shared" si="63"/>
        <v>0</v>
      </c>
    </row>
    <row r="980" spans="1:13" x14ac:dyDescent="0.2">
      <c r="A980" s="133" t="str">
        <f>'Net Gen'!B980</f>
        <v>ML1KP-Mitchell 1 KP</v>
      </c>
      <c r="B980" s="214">
        <f>'Net Gen'!C980</f>
        <v>44326.708333333336</v>
      </c>
      <c r="C980" s="215" t="str">
        <f>'Net Gen'!P980</f>
        <v>OFFLINE</v>
      </c>
      <c r="D980" s="215">
        <f>'Net Gen'!E980</f>
        <v>0</v>
      </c>
      <c r="E980" s="215">
        <f>'Net Gen'!I980</f>
        <v>0</v>
      </c>
      <c r="F980" s="215">
        <f>'Net Gen'!K980</f>
        <v>0</v>
      </c>
      <c r="G980" s="215">
        <f>'Net Gen'!N980</f>
        <v>0</v>
      </c>
      <c r="H980" s="215">
        <f>'Net Gen'!O980</f>
        <v>774</v>
      </c>
      <c r="J980" s="78">
        <f t="shared" si="62"/>
        <v>0.5</v>
      </c>
      <c r="K980" s="71">
        <f t="shared" si="60"/>
        <v>0</v>
      </c>
      <c r="L980" s="69">
        <f t="shared" si="61"/>
        <v>387</v>
      </c>
      <c r="M980" s="81">
        <f t="shared" si="63"/>
        <v>0</v>
      </c>
    </row>
    <row r="981" spans="1:13" x14ac:dyDescent="0.2">
      <c r="A981" s="133" t="str">
        <f>'Net Gen'!B981</f>
        <v>ML1KP-Mitchell 1 KP</v>
      </c>
      <c r="B981" s="214">
        <f>'Net Gen'!C981</f>
        <v>44326.75</v>
      </c>
      <c r="C981" s="215" t="str">
        <f>'Net Gen'!P981</f>
        <v>OFFLINE</v>
      </c>
      <c r="D981" s="215">
        <f>'Net Gen'!E981</f>
        <v>0</v>
      </c>
      <c r="E981" s="215">
        <f>'Net Gen'!I981</f>
        <v>0</v>
      </c>
      <c r="F981" s="215">
        <f>'Net Gen'!K981</f>
        <v>0</v>
      </c>
      <c r="G981" s="215">
        <f>'Net Gen'!N981</f>
        <v>0</v>
      </c>
      <c r="H981" s="215">
        <f>'Net Gen'!O981</f>
        <v>774</v>
      </c>
      <c r="J981" s="78">
        <f t="shared" si="62"/>
        <v>0.5</v>
      </c>
      <c r="K981" s="71">
        <f t="shared" si="60"/>
        <v>0</v>
      </c>
      <c r="L981" s="69">
        <f t="shared" si="61"/>
        <v>387</v>
      </c>
      <c r="M981" s="81">
        <f t="shared" si="63"/>
        <v>0</v>
      </c>
    </row>
    <row r="982" spans="1:13" x14ac:dyDescent="0.2">
      <c r="A982" s="133" t="str">
        <f>'Net Gen'!B982</f>
        <v>ML1KP-Mitchell 1 KP</v>
      </c>
      <c r="B982" s="214">
        <f>'Net Gen'!C982</f>
        <v>44326.791666666664</v>
      </c>
      <c r="C982" s="215" t="str">
        <f>'Net Gen'!P982</f>
        <v>OFFLINE</v>
      </c>
      <c r="D982" s="215">
        <f>'Net Gen'!E982</f>
        <v>0</v>
      </c>
      <c r="E982" s="215">
        <f>'Net Gen'!I982</f>
        <v>0</v>
      </c>
      <c r="F982" s="215">
        <f>'Net Gen'!K982</f>
        <v>0</v>
      </c>
      <c r="G982" s="215">
        <f>'Net Gen'!N982</f>
        <v>0</v>
      </c>
      <c r="H982" s="215">
        <f>'Net Gen'!O982</f>
        <v>774</v>
      </c>
      <c r="J982" s="78">
        <f t="shared" si="62"/>
        <v>0.5</v>
      </c>
      <c r="K982" s="71">
        <f t="shared" si="60"/>
        <v>0</v>
      </c>
      <c r="L982" s="69">
        <f t="shared" si="61"/>
        <v>387</v>
      </c>
      <c r="M982" s="81">
        <f t="shared" si="63"/>
        <v>0</v>
      </c>
    </row>
    <row r="983" spans="1:13" x14ac:dyDescent="0.2">
      <c r="A983" s="133" t="str">
        <f>'Net Gen'!B983</f>
        <v>ML1KP-Mitchell 1 KP</v>
      </c>
      <c r="B983" s="214">
        <f>'Net Gen'!C983</f>
        <v>44326.833333333336</v>
      </c>
      <c r="C983" s="215" t="str">
        <f>'Net Gen'!P983</f>
        <v>OFFLINE</v>
      </c>
      <c r="D983" s="215">
        <f>'Net Gen'!E983</f>
        <v>0</v>
      </c>
      <c r="E983" s="215">
        <f>'Net Gen'!I983</f>
        <v>0</v>
      </c>
      <c r="F983" s="215">
        <f>'Net Gen'!K983</f>
        <v>0</v>
      </c>
      <c r="G983" s="215">
        <f>'Net Gen'!N983</f>
        <v>0</v>
      </c>
      <c r="H983" s="215">
        <f>'Net Gen'!O983</f>
        <v>774</v>
      </c>
      <c r="J983" s="78">
        <f t="shared" si="62"/>
        <v>0.5</v>
      </c>
      <c r="K983" s="71">
        <f t="shared" si="60"/>
        <v>0</v>
      </c>
      <c r="L983" s="69">
        <f t="shared" si="61"/>
        <v>387</v>
      </c>
      <c r="M983" s="81">
        <f t="shared" si="63"/>
        <v>0</v>
      </c>
    </row>
    <row r="984" spans="1:13" x14ac:dyDescent="0.2">
      <c r="A984" s="133" t="str">
        <f>'Net Gen'!B984</f>
        <v>ML1KP-Mitchell 1 KP</v>
      </c>
      <c r="B984" s="214">
        <f>'Net Gen'!C984</f>
        <v>44326.875</v>
      </c>
      <c r="C984" s="215" t="str">
        <f>'Net Gen'!P984</f>
        <v>OFFLINE</v>
      </c>
      <c r="D984" s="215">
        <f>'Net Gen'!E984</f>
        <v>0</v>
      </c>
      <c r="E984" s="215">
        <f>'Net Gen'!I984</f>
        <v>0</v>
      </c>
      <c r="F984" s="215">
        <f>'Net Gen'!K984</f>
        <v>0</v>
      </c>
      <c r="G984" s="215">
        <f>'Net Gen'!N984</f>
        <v>0</v>
      </c>
      <c r="H984" s="215">
        <f>'Net Gen'!O984</f>
        <v>774</v>
      </c>
      <c r="J984" s="78">
        <f t="shared" si="62"/>
        <v>0.5</v>
      </c>
      <c r="K984" s="71">
        <f t="shared" si="60"/>
        <v>0</v>
      </c>
      <c r="L984" s="69">
        <f t="shared" si="61"/>
        <v>387</v>
      </c>
      <c r="M984" s="81">
        <f t="shared" si="63"/>
        <v>0</v>
      </c>
    </row>
    <row r="985" spans="1:13" x14ac:dyDescent="0.2">
      <c r="A985" s="133" t="str">
        <f>'Net Gen'!B985</f>
        <v>ML1KP-Mitchell 1 KP</v>
      </c>
      <c r="B985" s="214">
        <f>'Net Gen'!C985</f>
        <v>44326.916666666664</v>
      </c>
      <c r="C985" s="215" t="str">
        <f>'Net Gen'!P985</f>
        <v>OFFLINE</v>
      </c>
      <c r="D985" s="215">
        <f>'Net Gen'!E985</f>
        <v>0</v>
      </c>
      <c r="E985" s="215">
        <f>'Net Gen'!I985</f>
        <v>0</v>
      </c>
      <c r="F985" s="215">
        <f>'Net Gen'!K985</f>
        <v>0</v>
      </c>
      <c r="G985" s="215">
        <f>'Net Gen'!N985</f>
        <v>0</v>
      </c>
      <c r="H985" s="215">
        <f>'Net Gen'!O985</f>
        <v>774</v>
      </c>
      <c r="J985" s="78">
        <f t="shared" si="62"/>
        <v>0.5</v>
      </c>
      <c r="K985" s="71">
        <f t="shared" si="60"/>
        <v>0</v>
      </c>
      <c r="L985" s="69">
        <f t="shared" si="61"/>
        <v>387</v>
      </c>
      <c r="M985" s="81">
        <f t="shared" si="63"/>
        <v>0</v>
      </c>
    </row>
    <row r="986" spans="1:13" x14ac:dyDescent="0.2">
      <c r="A986" s="133" t="str">
        <f>'Net Gen'!B986</f>
        <v>ML1KP-Mitchell 1 KP</v>
      </c>
      <c r="B986" s="214">
        <f>'Net Gen'!C986</f>
        <v>44326.958333333336</v>
      </c>
      <c r="C986" s="215" t="str">
        <f>'Net Gen'!P986</f>
        <v>OFFLINE</v>
      </c>
      <c r="D986" s="215">
        <f>'Net Gen'!E986</f>
        <v>0</v>
      </c>
      <c r="E986" s="215">
        <f>'Net Gen'!I986</f>
        <v>0</v>
      </c>
      <c r="F986" s="215">
        <f>'Net Gen'!K986</f>
        <v>0</v>
      </c>
      <c r="G986" s="215">
        <f>'Net Gen'!N986</f>
        <v>0</v>
      </c>
      <c r="H986" s="215">
        <f>'Net Gen'!O986</f>
        <v>774</v>
      </c>
      <c r="J986" s="78">
        <f t="shared" si="62"/>
        <v>0.5</v>
      </c>
      <c r="K986" s="71">
        <f t="shared" si="60"/>
        <v>0</v>
      </c>
      <c r="L986" s="69">
        <f t="shared" si="61"/>
        <v>387</v>
      </c>
      <c r="M986" s="81">
        <f t="shared" si="63"/>
        <v>0</v>
      </c>
    </row>
    <row r="987" spans="1:13" x14ac:dyDescent="0.2">
      <c r="A987" s="133" t="str">
        <f>'Net Gen'!B987</f>
        <v>ML1KP-Mitchell 1 KP</v>
      </c>
      <c r="B987" s="214">
        <f>'Net Gen'!C987</f>
        <v>44327</v>
      </c>
      <c r="C987" s="215" t="str">
        <f>'Net Gen'!P987</f>
        <v>OFFLINE</v>
      </c>
      <c r="D987" s="215">
        <f>'Net Gen'!E987</f>
        <v>0</v>
      </c>
      <c r="E987" s="215">
        <f>'Net Gen'!I987</f>
        <v>0</v>
      </c>
      <c r="F987" s="215">
        <f>'Net Gen'!K987</f>
        <v>0</v>
      </c>
      <c r="G987" s="215">
        <f>'Net Gen'!N987</f>
        <v>0</v>
      </c>
      <c r="H987" s="215">
        <f>'Net Gen'!O987</f>
        <v>774</v>
      </c>
      <c r="J987" s="78">
        <f t="shared" si="62"/>
        <v>0.5</v>
      </c>
      <c r="K987" s="71">
        <f t="shared" si="60"/>
        <v>0</v>
      </c>
      <c r="L987" s="69">
        <f t="shared" si="61"/>
        <v>387</v>
      </c>
      <c r="M987" s="81">
        <f t="shared" si="63"/>
        <v>0</v>
      </c>
    </row>
    <row r="988" spans="1:13" x14ac:dyDescent="0.2">
      <c r="A988" s="133" t="str">
        <f>'Net Gen'!B988</f>
        <v>ML1KP-Mitchell 1 KP</v>
      </c>
      <c r="B988" s="214">
        <f>'Net Gen'!C988</f>
        <v>44327.041666666664</v>
      </c>
      <c r="C988" s="215" t="str">
        <f>'Net Gen'!P988</f>
        <v>OFFLINE</v>
      </c>
      <c r="D988" s="215">
        <f>'Net Gen'!E988</f>
        <v>0</v>
      </c>
      <c r="E988" s="215">
        <f>'Net Gen'!I988</f>
        <v>0</v>
      </c>
      <c r="F988" s="215">
        <f>'Net Gen'!K988</f>
        <v>0</v>
      </c>
      <c r="G988" s="215">
        <f>'Net Gen'!N988</f>
        <v>0</v>
      </c>
      <c r="H988" s="215">
        <f>'Net Gen'!O988</f>
        <v>774</v>
      </c>
      <c r="J988" s="78">
        <f t="shared" si="62"/>
        <v>0.5</v>
      </c>
      <c r="K988" s="71">
        <f t="shared" si="60"/>
        <v>0</v>
      </c>
      <c r="L988" s="69">
        <f t="shared" si="61"/>
        <v>387</v>
      </c>
      <c r="M988" s="81">
        <f t="shared" si="63"/>
        <v>0</v>
      </c>
    </row>
    <row r="989" spans="1:13" x14ac:dyDescent="0.2">
      <c r="A989" s="133" t="str">
        <f>'Net Gen'!B989</f>
        <v>ML1KP-Mitchell 1 KP</v>
      </c>
      <c r="B989" s="214">
        <f>'Net Gen'!C989</f>
        <v>44327.083333333336</v>
      </c>
      <c r="C989" s="215" t="str">
        <f>'Net Gen'!P989</f>
        <v>OFFLINE</v>
      </c>
      <c r="D989" s="215">
        <f>'Net Gen'!E989</f>
        <v>0</v>
      </c>
      <c r="E989" s="215">
        <f>'Net Gen'!I989</f>
        <v>0</v>
      </c>
      <c r="F989" s="215">
        <f>'Net Gen'!K989</f>
        <v>0</v>
      </c>
      <c r="G989" s="215">
        <f>'Net Gen'!N989</f>
        <v>0</v>
      </c>
      <c r="H989" s="215">
        <f>'Net Gen'!O989</f>
        <v>774</v>
      </c>
      <c r="J989" s="78">
        <f t="shared" si="62"/>
        <v>0.5</v>
      </c>
      <c r="K989" s="71">
        <f t="shared" si="60"/>
        <v>0</v>
      </c>
      <c r="L989" s="69">
        <f t="shared" si="61"/>
        <v>387</v>
      </c>
      <c r="M989" s="81">
        <f t="shared" si="63"/>
        <v>0</v>
      </c>
    </row>
    <row r="990" spans="1:13" x14ac:dyDescent="0.2">
      <c r="A990" s="133" t="str">
        <f>'Net Gen'!B990</f>
        <v>ML1KP-Mitchell 1 KP</v>
      </c>
      <c r="B990" s="214">
        <f>'Net Gen'!C990</f>
        <v>44327.125</v>
      </c>
      <c r="C990" s="215" t="str">
        <f>'Net Gen'!P990</f>
        <v>OFFLINE</v>
      </c>
      <c r="D990" s="215">
        <f>'Net Gen'!E990</f>
        <v>0</v>
      </c>
      <c r="E990" s="215">
        <f>'Net Gen'!I990</f>
        <v>0</v>
      </c>
      <c r="F990" s="215">
        <f>'Net Gen'!K990</f>
        <v>0</v>
      </c>
      <c r="G990" s="215">
        <f>'Net Gen'!N990</f>
        <v>0</v>
      </c>
      <c r="H990" s="215">
        <f>'Net Gen'!O990</f>
        <v>774</v>
      </c>
      <c r="J990" s="78">
        <f t="shared" si="62"/>
        <v>0.5</v>
      </c>
      <c r="K990" s="71">
        <f t="shared" si="60"/>
        <v>0</v>
      </c>
      <c r="L990" s="69">
        <f t="shared" si="61"/>
        <v>387</v>
      </c>
      <c r="M990" s="81">
        <f t="shared" si="63"/>
        <v>0</v>
      </c>
    </row>
    <row r="991" spans="1:13" x14ac:dyDescent="0.2">
      <c r="A991" s="133" t="str">
        <f>'Net Gen'!B991</f>
        <v>ML1KP-Mitchell 1 KP</v>
      </c>
      <c r="B991" s="214">
        <f>'Net Gen'!C991</f>
        <v>44327.166666666664</v>
      </c>
      <c r="C991" s="215" t="str">
        <f>'Net Gen'!P991</f>
        <v>OFFLINE</v>
      </c>
      <c r="D991" s="215">
        <f>'Net Gen'!E991</f>
        <v>0</v>
      </c>
      <c r="E991" s="215">
        <f>'Net Gen'!I991</f>
        <v>0</v>
      </c>
      <c r="F991" s="215">
        <f>'Net Gen'!K991</f>
        <v>0</v>
      </c>
      <c r="G991" s="215">
        <f>'Net Gen'!N991</f>
        <v>0</v>
      </c>
      <c r="H991" s="215">
        <f>'Net Gen'!O991</f>
        <v>774</v>
      </c>
      <c r="J991" s="78">
        <f t="shared" si="62"/>
        <v>0.5</v>
      </c>
      <c r="K991" s="71">
        <f t="shared" si="60"/>
        <v>0</v>
      </c>
      <c r="L991" s="69">
        <f t="shared" si="61"/>
        <v>387</v>
      </c>
      <c r="M991" s="81">
        <f t="shared" si="63"/>
        <v>0</v>
      </c>
    </row>
    <row r="992" spans="1:13" x14ac:dyDescent="0.2">
      <c r="A992" s="133" t="str">
        <f>'Net Gen'!B992</f>
        <v>ML1KP-Mitchell 1 KP</v>
      </c>
      <c r="B992" s="214">
        <f>'Net Gen'!C992</f>
        <v>44327.208333333336</v>
      </c>
      <c r="C992" s="215" t="str">
        <f>'Net Gen'!P992</f>
        <v>OFFLINE</v>
      </c>
      <c r="D992" s="215">
        <f>'Net Gen'!E992</f>
        <v>0</v>
      </c>
      <c r="E992" s="215">
        <f>'Net Gen'!I992</f>
        <v>0</v>
      </c>
      <c r="F992" s="215">
        <f>'Net Gen'!K992</f>
        <v>0</v>
      </c>
      <c r="G992" s="215">
        <f>'Net Gen'!N992</f>
        <v>0</v>
      </c>
      <c r="H992" s="215">
        <f>'Net Gen'!O992</f>
        <v>774</v>
      </c>
      <c r="J992" s="78">
        <f t="shared" si="62"/>
        <v>0.5</v>
      </c>
      <c r="K992" s="71">
        <f t="shared" si="60"/>
        <v>0</v>
      </c>
      <c r="L992" s="69">
        <f t="shared" si="61"/>
        <v>387</v>
      </c>
      <c r="M992" s="81">
        <f t="shared" si="63"/>
        <v>0</v>
      </c>
    </row>
    <row r="993" spans="1:13" x14ac:dyDescent="0.2">
      <c r="A993" s="133" t="str">
        <f>'Net Gen'!B993</f>
        <v>ML1KP-Mitchell 1 KP</v>
      </c>
      <c r="B993" s="214">
        <f>'Net Gen'!C993</f>
        <v>44327.25</v>
      </c>
      <c r="C993" s="215" t="str">
        <f>'Net Gen'!P993</f>
        <v>OFFLINE</v>
      </c>
      <c r="D993" s="215">
        <f>'Net Gen'!E993</f>
        <v>0</v>
      </c>
      <c r="E993" s="215">
        <f>'Net Gen'!I993</f>
        <v>0</v>
      </c>
      <c r="F993" s="215">
        <f>'Net Gen'!K993</f>
        <v>0</v>
      </c>
      <c r="G993" s="215">
        <f>'Net Gen'!N993</f>
        <v>0</v>
      </c>
      <c r="H993" s="215">
        <f>'Net Gen'!O993</f>
        <v>774</v>
      </c>
      <c r="J993" s="78">
        <f t="shared" si="62"/>
        <v>0.5</v>
      </c>
      <c r="K993" s="71">
        <f t="shared" si="60"/>
        <v>0</v>
      </c>
      <c r="L993" s="69">
        <f t="shared" si="61"/>
        <v>387</v>
      </c>
      <c r="M993" s="81">
        <f t="shared" si="63"/>
        <v>0</v>
      </c>
    </row>
    <row r="994" spans="1:13" x14ac:dyDescent="0.2">
      <c r="A994" s="133" t="str">
        <f>'Net Gen'!B994</f>
        <v>ML1KP-Mitchell 1 KP</v>
      </c>
      <c r="B994" s="214">
        <f>'Net Gen'!C994</f>
        <v>44327.291666666664</v>
      </c>
      <c r="C994" s="215" t="str">
        <f>'Net Gen'!P994</f>
        <v>OFFLINE</v>
      </c>
      <c r="D994" s="215">
        <f>'Net Gen'!E994</f>
        <v>0</v>
      </c>
      <c r="E994" s="215">
        <f>'Net Gen'!I994</f>
        <v>0</v>
      </c>
      <c r="F994" s="215">
        <f>'Net Gen'!K994</f>
        <v>0</v>
      </c>
      <c r="G994" s="215">
        <f>'Net Gen'!N994</f>
        <v>0</v>
      </c>
      <c r="H994" s="215">
        <f>'Net Gen'!O994</f>
        <v>774</v>
      </c>
      <c r="J994" s="78">
        <f t="shared" si="62"/>
        <v>0.5</v>
      </c>
      <c r="K994" s="71">
        <f t="shared" si="60"/>
        <v>0</v>
      </c>
      <c r="L994" s="69">
        <f t="shared" si="61"/>
        <v>387</v>
      </c>
      <c r="M994" s="81">
        <f t="shared" si="63"/>
        <v>0</v>
      </c>
    </row>
    <row r="995" spans="1:13" x14ac:dyDescent="0.2">
      <c r="A995" s="133" t="str">
        <f>'Net Gen'!B995</f>
        <v>ML1KP-Mitchell 1 KP</v>
      </c>
      <c r="B995" s="214">
        <f>'Net Gen'!C995</f>
        <v>44327.333333333336</v>
      </c>
      <c r="C995" s="215" t="str">
        <f>'Net Gen'!P995</f>
        <v>OFFLINE</v>
      </c>
      <c r="D995" s="215">
        <f>'Net Gen'!E995</f>
        <v>0</v>
      </c>
      <c r="E995" s="215">
        <f>'Net Gen'!I995</f>
        <v>0</v>
      </c>
      <c r="F995" s="215">
        <f>'Net Gen'!K995</f>
        <v>0</v>
      </c>
      <c r="G995" s="215">
        <f>'Net Gen'!N995</f>
        <v>0</v>
      </c>
      <c r="H995" s="215">
        <f>'Net Gen'!O995</f>
        <v>774</v>
      </c>
      <c r="J995" s="78">
        <f t="shared" si="62"/>
        <v>0.5</v>
      </c>
      <c r="K995" s="71">
        <f t="shared" si="60"/>
        <v>0</v>
      </c>
      <c r="L995" s="69">
        <f t="shared" si="61"/>
        <v>387</v>
      </c>
      <c r="M995" s="81">
        <f t="shared" si="63"/>
        <v>0</v>
      </c>
    </row>
    <row r="996" spans="1:13" x14ac:dyDescent="0.2">
      <c r="A996" s="133" t="str">
        <f>'Net Gen'!B996</f>
        <v>ML1KP-Mitchell 1 KP</v>
      </c>
      <c r="B996" s="214">
        <f>'Net Gen'!C996</f>
        <v>44327.375</v>
      </c>
      <c r="C996" s="215" t="str">
        <f>'Net Gen'!P996</f>
        <v>OFFLINE</v>
      </c>
      <c r="D996" s="215">
        <f>'Net Gen'!E996</f>
        <v>0</v>
      </c>
      <c r="E996" s="215">
        <f>'Net Gen'!I996</f>
        <v>0</v>
      </c>
      <c r="F996" s="215">
        <f>'Net Gen'!K996</f>
        <v>0</v>
      </c>
      <c r="G996" s="215">
        <f>'Net Gen'!N996</f>
        <v>0</v>
      </c>
      <c r="H996" s="215">
        <f>'Net Gen'!O996</f>
        <v>774</v>
      </c>
      <c r="J996" s="78">
        <f t="shared" si="62"/>
        <v>0.5</v>
      </c>
      <c r="K996" s="71">
        <f t="shared" si="60"/>
        <v>0</v>
      </c>
      <c r="L996" s="69">
        <f t="shared" si="61"/>
        <v>387</v>
      </c>
      <c r="M996" s="81">
        <f t="shared" si="63"/>
        <v>0</v>
      </c>
    </row>
    <row r="997" spans="1:13" x14ac:dyDescent="0.2">
      <c r="A997" s="133" t="str">
        <f>'Net Gen'!B997</f>
        <v>ML1KP-Mitchell 1 KP</v>
      </c>
      <c r="B997" s="214">
        <f>'Net Gen'!C997</f>
        <v>44327.416666666664</v>
      </c>
      <c r="C997" s="215" t="str">
        <f>'Net Gen'!P997</f>
        <v>OFFLINE</v>
      </c>
      <c r="D997" s="215">
        <f>'Net Gen'!E997</f>
        <v>0</v>
      </c>
      <c r="E997" s="215">
        <f>'Net Gen'!I997</f>
        <v>0</v>
      </c>
      <c r="F997" s="215">
        <f>'Net Gen'!K997</f>
        <v>0</v>
      </c>
      <c r="G997" s="215">
        <f>'Net Gen'!N997</f>
        <v>0</v>
      </c>
      <c r="H997" s="215">
        <f>'Net Gen'!O997</f>
        <v>774</v>
      </c>
      <c r="J997" s="78">
        <f t="shared" si="62"/>
        <v>0.5</v>
      </c>
      <c r="K997" s="71">
        <f t="shared" si="60"/>
        <v>0</v>
      </c>
      <c r="L997" s="69">
        <f t="shared" si="61"/>
        <v>387</v>
      </c>
      <c r="M997" s="81">
        <f t="shared" si="63"/>
        <v>0</v>
      </c>
    </row>
    <row r="998" spans="1:13" x14ac:dyDescent="0.2">
      <c r="A998" s="133" t="str">
        <f>'Net Gen'!B998</f>
        <v>ML1KP-Mitchell 1 KP</v>
      </c>
      <c r="B998" s="214">
        <f>'Net Gen'!C998</f>
        <v>44327.458333333336</v>
      </c>
      <c r="C998" s="215" t="str">
        <f>'Net Gen'!P998</f>
        <v>OFFLINE</v>
      </c>
      <c r="D998" s="215">
        <f>'Net Gen'!E998</f>
        <v>0</v>
      </c>
      <c r="E998" s="215">
        <f>'Net Gen'!I998</f>
        <v>0</v>
      </c>
      <c r="F998" s="215">
        <f>'Net Gen'!K998</f>
        <v>0</v>
      </c>
      <c r="G998" s="215">
        <f>'Net Gen'!N998</f>
        <v>0</v>
      </c>
      <c r="H998" s="215">
        <f>'Net Gen'!O998</f>
        <v>774</v>
      </c>
      <c r="J998" s="78">
        <f t="shared" si="62"/>
        <v>0.5</v>
      </c>
      <c r="K998" s="71">
        <f t="shared" si="60"/>
        <v>0</v>
      </c>
      <c r="L998" s="69">
        <f t="shared" si="61"/>
        <v>387</v>
      </c>
      <c r="M998" s="81">
        <f t="shared" si="63"/>
        <v>0</v>
      </c>
    </row>
    <row r="999" spans="1:13" x14ac:dyDescent="0.2">
      <c r="A999" s="133" t="str">
        <f>'Net Gen'!B999</f>
        <v>ML1KP-Mitchell 1 KP</v>
      </c>
      <c r="B999" s="214">
        <f>'Net Gen'!C999</f>
        <v>44327.5</v>
      </c>
      <c r="C999" s="215" t="str">
        <f>'Net Gen'!P999</f>
        <v>OFFLINE</v>
      </c>
      <c r="D999" s="215">
        <f>'Net Gen'!E999</f>
        <v>0</v>
      </c>
      <c r="E999" s="215">
        <f>'Net Gen'!I999</f>
        <v>0</v>
      </c>
      <c r="F999" s="215">
        <f>'Net Gen'!K999</f>
        <v>0</v>
      </c>
      <c r="G999" s="215">
        <f>'Net Gen'!N999</f>
        <v>0</v>
      </c>
      <c r="H999" s="215">
        <f>'Net Gen'!O999</f>
        <v>774</v>
      </c>
      <c r="J999" s="78">
        <f t="shared" si="62"/>
        <v>0.5</v>
      </c>
      <c r="K999" s="71">
        <f t="shared" si="60"/>
        <v>0</v>
      </c>
      <c r="L999" s="69">
        <f t="shared" si="61"/>
        <v>387</v>
      </c>
      <c r="M999" s="81">
        <f t="shared" si="63"/>
        <v>0</v>
      </c>
    </row>
    <row r="1000" spans="1:13" x14ac:dyDescent="0.2">
      <c r="A1000" s="133" t="str">
        <f>'Net Gen'!B1000</f>
        <v>ML1KP-Mitchell 1 KP</v>
      </c>
      <c r="B1000" s="214">
        <f>'Net Gen'!C1000</f>
        <v>44327.541666666664</v>
      </c>
      <c r="C1000" s="215" t="str">
        <f>'Net Gen'!P1000</f>
        <v>OFFLINE</v>
      </c>
      <c r="D1000" s="215">
        <f>'Net Gen'!E1000</f>
        <v>0</v>
      </c>
      <c r="E1000" s="215">
        <f>'Net Gen'!I1000</f>
        <v>0</v>
      </c>
      <c r="F1000" s="215">
        <f>'Net Gen'!K1000</f>
        <v>0</v>
      </c>
      <c r="G1000" s="215">
        <f>'Net Gen'!N1000</f>
        <v>0</v>
      </c>
      <c r="H1000" s="215">
        <f>'Net Gen'!O1000</f>
        <v>774</v>
      </c>
      <c r="J1000" s="78">
        <f t="shared" si="62"/>
        <v>0.5</v>
      </c>
      <c r="K1000" s="71">
        <f t="shared" si="60"/>
        <v>0</v>
      </c>
      <c r="L1000" s="69">
        <f t="shared" si="61"/>
        <v>387</v>
      </c>
      <c r="M1000" s="81">
        <f t="shared" si="63"/>
        <v>0</v>
      </c>
    </row>
    <row r="1001" spans="1:13" x14ac:dyDescent="0.2">
      <c r="A1001" s="133" t="str">
        <f>'Net Gen'!B1001</f>
        <v>ML1KP-Mitchell 1 KP</v>
      </c>
      <c r="B1001" s="214">
        <f>'Net Gen'!C1001</f>
        <v>44327.583333333336</v>
      </c>
      <c r="C1001" s="215" t="str">
        <f>'Net Gen'!P1001</f>
        <v>OFFLINE</v>
      </c>
      <c r="D1001" s="215">
        <f>'Net Gen'!E1001</f>
        <v>0</v>
      </c>
      <c r="E1001" s="215">
        <f>'Net Gen'!I1001</f>
        <v>0</v>
      </c>
      <c r="F1001" s="215">
        <f>'Net Gen'!K1001</f>
        <v>0</v>
      </c>
      <c r="G1001" s="215">
        <f>'Net Gen'!N1001</f>
        <v>0</v>
      </c>
      <c r="H1001" s="215">
        <f>'Net Gen'!O1001</f>
        <v>774</v>
      </c>
      <c r="J1001" s="78">
        <f t="shared" si="62"/>
        <v>0.5</v>
      </c>
      <c r="K1001" s="71">
        <f t="shared" si="60"/>
        <v>0</v>
      </c>
      <c r="L1001" s="69">
        <f t="shared" si="61"/>
        <v>387</v>
      </c>
      <c r="M1001" s="81">
        <f t="shared" si="63"/>
        <v>0</v>
      </c>
    </row>
    <row r="1002" spans="1:13" x14ac:dyDescent="0.2">
      <c r="A1002" s="133" t="str">
        <f>'Net Gen'!B1002</f>
        <v>ML1KP-Mitchell 1 KP</v>
      </c>
      <c r="B1002" s="214">
        <f>'Net Gen'!C1002</f>
        <v>44327.625</v>
      </c>
      <c r="C1002" s="215" t="str">
        <f>'Net Gen'!P1002</f>
        <v>OFFLINE</v>
      </c>
      <c r="D1002" s="215">
        <f>'Net Gen'!E1002</f>
        <v>0</v>
      </c>
      <c r="E1002" s="215">
        <f>'Net Gen'!I1002</f>
        <v>0</v>
      </c>
      <c r="F1002" s="215">
        <f>'Net Gen'!K1002</f>
        <v>0</v>
      </c>
      <c r="G1002" s="215">
        <f>'Net Gen'!N1002</f>
        <v>0</v>
      </c>
      <c r="H1002" s="215">
        <f>'Net Gen'!O1002</f>
        <v>774</v>
      </c>
      <c r="J1002" s="78">
        <f t="shared" si="62"/>
        <v>0.5</v>
      </c>
      <c r="K1002" s="71">
        <f t="shared" si="60"/>
        <v>0</v>
      </c>
      <c r="L1002" s="69">
        <f t="shared" si="61"/>
        <v>387</v>
      </c>
      <c r="M1002" s="81">
        <f t="shared" si="63"/>
        <v>0</v>
      </c>
    </row>
    <row r="1003" spans="1:13" x14ac:dyDescent="0.2">
      <c r="A1003" s="133" t="str">
        <f>'Net Gen'!B1003</f>
        <v>ML1KP-Mitchell 1 KP</v>
      </c>
      <c r="B1003" s="214">
        <f>'Net Gen'!C1003</f>
        <v>44327.666666666664</v>
      </c>
      <c r="C1003" s="215" t="str">
        <f>'Net Gen'!P1003</f>
        <v>OFFLINE</v>
      </c>
      <c r="D1003" s="215">
        <f>'Net Gen'!E1003</f>
        <v>0</v>
      </c>
      <c r="E1003" s="215">
        <f>'Net Gen'!I1003</f>
        <v>0</v>
      </c>
      <c r="F1003" s="215">
        <f>'Net Gen'!K1003</f>
        <v>0</v>
      </c>
      <c r="G1003" s="215">
        <f>'Net Gen'!N1003</f>
        <v>0</v>
      </c>
      <c r="H1003" s="215">
        <f>'Net Gen'!O1003</f>
        <v>774</v>
      </c>
      <c r="J1003" s="78">
        <f t="shared" si="62"/>
        <v>0.5</v>
      </c>
      <c r="K1003" s="71">
        <f t="shared" si="60"/>
        <v>0</v>
      </c>
      <c r="L1003" s="69">
        <f t="shared" si="61"/>
        <v>387</v>
      </c>
      <c r="M1003" s="81">
        <f t="shared" si="63"/>
        <v>0</v>
      </c>
    </row>
    <row r="1004" spans="1:13" x14ac:dyDescent="0.2">
      <c r="A1004" s="133" t="str">
        <f>'Net Gen'!B1004</f>
        <v>ML1KP-Mitchell 1 KP</v>
      </c>
      <c r="B1004" s="214">
        <f>'Net Gen'!C1004</f>
        <v>44327.708333333336</v>
      </c>
      <c r="C1004" s="215" t="str">
        <f>'Net Gen'!P1004</f>
        <v>OFFLINE</v>
      </c>
      <c r="D1004" s="215">
        <f>'Net Gen'!E1004</f>
        <v>0</v>
      </c>
      <c r="E1004" s="215">
        <f>'Net Gen'!I1004</f>
        <v>0</v>
      </c>
      <c r="F1004" s="215">
        <f>'Net Gen'!K1004</f>
        <v>0</v>
      </c>
      <c r="G1004" s="215">
        <f>'Net Gen'!N1004</f>
        <v>0</v>
      </c>
      <c r="H1004" s="215">
        <f>'Net Gen'!O1004</f>
        <v>774</v>
      </c>
      <c r="J1004" s="78">
        <f t="shared" si="62"/>
        <v>0.5</v>
      </c>
      <c r="K1004" s="71">
        <f t="shared" si="60"/>
        <v>0</v>
      </c>
      <c r="L1004" s="69">
        <f t="shared" si="61"/>
        <v>387</v>
      </c>
      <c r="M1004" s="81">
        <f t="shared" si="63"/>
        <v>0</v>
      </c>
    </row>
    <row r="1005" spans="1:13" x14ac:dyDescent="0.2">
      <c r="A1005" s="133" t="str">
        <f>'Net Gen'!B1005</f>
        <v>ML1KP-Mitchell 1 KP</v>
      </c>
      <c r="B1005" s="214">
        <f>'Net Gen'!C1005</f>
        <v>44327.75</v>
      </c>
      <c r="C1005" s="215" t="str">
        <f>'Net Gen'!P1005</f>
        <v>OFFLINE</v>
      </c>
      <c r="D1005" s="215">
        <f>'Net Gen'!E1005</f>
        <v>0</v>
      </c>
      <c r="E1005" s="215">
        <f>'Net Gen'!I1005</f>
        <v>0</v>
      </c>
      <c r="F1005" s="215">
        <f>'Net Gen'!K1005</f>
        <v>0</v>
      </c>
      <c r="G1005" s="215">
        <f>'Net Gen'!N1005</f>
        <v>0</v>
      </c>
      <c r="H1005" s="215">
        <f>'Net Gen'!O1005</f>
        <v>774</v>
      </c>
      <c r="J1005" s="78">
        <f t="shared" si="62"/>
        <v>0.5</v>
      </c>
      <c r="K1005" s="71">
        <f t="shared" si="60"/>
        <v>0</v>
      </c>
      <c r="L1005" s="69">
        <f t="shared" si="61"/>
        <v>387</v>
      </c>
      <c r="M1005" s="81">
        <f t="shared" si="63"/>
        <v>0</v>
      </c>
    </row>
    <row r="1006" spans="1:13" x14ac:dyDescent="0.2">
      <c r="A1006" s="133" t="str">
        <f>'Net Gen'!B1006</f>
        <v>ML1KP-Mitchell 1 KP</v>
      </c>
      <c r="B1006" s="214">
        <f>'Net Gen'!C1006</f>
        <v>44327.791666666664</v>
      </c>
      <c r="C1006" s="215" t="str">
        <f>'Net Gen'!P1006</f>
        <v>OFFLINE</v>
      </c>
      <c r="D1006" s="215">
        <f>'Net Gen'!E1006</f>
        <v>0</v>
      </c>
      <c r="E1006" s="215">
        <f>'Net Gen'!I1006</f>
        <v>0</v>
      </c>
      <c r="F1006" s="215">
        <f>'Net Gen'!K1006</f>
        <v>0</v>
      </c>
      <c r="G1006" s="215">
        <f>'Net Gen'!N1006</f>
        <v>0</v>
      </c>
      <c r="H1006" s="215">
        <f>'Net Gen'!O1006</f>
        <v>774</v>
      </c>
      <c r="J1006" s="78">
        <f t="shared" si="62"/>
        <v>0.5</v>
      </c>
      <c r="K1006" s="71">
        <f t="shared" si="60"/>
        <v>0</v>
      </c>
      <c r="L1006" s="69">
        <f t="shared" si="61"/>
        <v>387</v>
      </c>
      <c r="M1006" s="81">
        <f t="shared" si="63"/>
        <v>0</v>
      </c>
    </row>
    <row r="1007" spans="1:13" x14ac:dyDescent="0.2">
      <c r="A1007" s="133" t="str">
        <f>'Net Gen'!B1007</f>
        <v>ML1KP-Mitchell 1 KP</v>
      </c>
      <c r="B1007" s="214">
        <f>'Net Gen'!C1007</f>
        <v>44327.833333333336</v>
      </c>
      <c r="C1007" s="215" t="str">
        <f>'Net Gen'!P1007</f>
        <v>OFFLINE</v>
      </c>
      <c r="D1007" s="215">
        <f>'Net Gen'!E1007</f>
        <v>0</v>
      </c>
      <c r="E1007" s="215">
        <f>'Net Gen'!I1007</f>
        <v>0</v>
      </c>
      <c r="F1007" s="215">
        <f>'Net Gen'!K1007</f>
        <v>0</v>
      </c>
      <c r="G1007" s="215">
        <f>'Net Gen'!N1007</f>
        <v>0</v>
      </c>
      <c r="H1007" s="215">
        <f>'Net Gen'!O1007</f>
        <v>774</v>
      </c>
      <c r="J1007" s="78">
        <f t="shared" si="62"/>
        <v>0.5</v>
      </c>
      <c r="K1007" s="71">
        <f t="shared" si="60"/>
        <v>0</v>
      </c>
      <c r="L1007" s="69">
        <f t="shared" si="61"/>
        <v>387</v>
      </c>
      <c r="M1007" s="81">
        <f t="shared" si="63"/>
        <v>0</v>
      </c>
    </row>
    <row r="1008" spans="1:13" x14ac:dyDescent="0.2">
      <c r="A1008" s="133" t="str">
        <f>'Net Gen'!B1008</f>
        <v>ML1KP-Mitchell 1 KP</v>
      </c>
      <c r="B1008" s="214">
        <f>'Net Gen'!C1008</f>
        <v>44327.875</v>
      </c>
      <c r="C1008" s="215" t="str">
        <f>'Net Gen'!P1008</f>
        <v>OFFLINE</v>
      </c>
      <c r="D1008" s="215">
        <f>'Net Gen'!E1008</f>
        <v>0</v>
      </c>
      <c r="E1008" s="215">
        <f>'Net Gen'!I1008</f>
        <v>0</v>
      </c>
      <c r="F1008" s="215">
        <f>'Net Gen'!K1008</f>
        <v>0</v>
      </c>
      <c r="G1008" s="215">
        <f>'Net Gen'!N1008</f>
        <v>0</v>
      </c>
      <c r="H1008" s="215">
        <f>'Net Gen'!O1008</f>
        <v>774</v>
      </c>
      <c r="J1008" s="78">
        <f t="shared" si="62"/>
        <v>0.5</v>
      </c>
      <c r="K1008" s="71">
        <f t="shared" si="60"/>
        <v>0</v>
      </c>
      <c r="L1008" s="69">
        <f t="shared" si="61"/>
        <v>387</v>
      </c>
      <c r="M1008" s="81">
        <f t="shared" si="63"/>
        <v>0</v>
      </c>
    </row>
    <row r="1009" spans="1:13" x14ac:dyDescent="0.2">
      <c r="A1009" s="133" t="str">
        <f>'Net Gen'!B1009</f>
        <v>ML1KP-Mitchell 1 KP</v>
      </c>
      <c r="B1009" s="214">
        <f>'Net Gen'!C1009</f>
        <v>44327.916666666664</v>
      </c>
      <c r="C1009" s="215" t="str">
        <f>'Net Gen'!P1009</f>
        <v>OFFLINE</v>
      </c>
      <c r="D1009" s="215">
        <f>'Net Gen'!E1009</f>
        <v>0</v>
      </c>
      <c r="E1009" s="215">
        <f>'Net Gen'!I1009</f>
        <v>0</v>
      </c>
      <c r="F1009" s="215">
        <f>'Net Gen'!K1009</f>
        <v>0</v>
      </c>
      <c r="G1009" s="215">
        <f>'Net Gen'!N1009</f>
        <v>0</v>
      </c>
      <c r="H1009" s="215">
        <f>'Net Gen'!O1009</f>
        <v>774</v>
      </c>
      <c r="J1009" s="78">
        <f t="shared" si="62"/>
        <v>0.5</v>
      </c>
      <c r="K1009" s="71">
        <f t="shared" si="60"/>
        <v>0</v>
      </c>
      <c r="L1009" s="69">
        <f t="shared" si="61"/>
        <v>387</v>
      </c>
      <c r="M1009" s="81">
        <f t="shared" si="63"/>
        <v>0</v>
      </c>
    </row>
    <row r="1010" spans="1:13" x14ac:dyDescent="0.2">
      <c r="A1010" s="133" t="str">
        <f>'Net Gen'!B1010</f>
        <v>ML1KP-Mitchell 1 KP</v>
      </c>
      <c r="B1010" s="214">
        <f>'Net Gen'!C1010</f>
        <v>44327.958333333336</v>
      </c>
      <c r="C1010" s="215" t="str">
        <f>'Net Gen'!P1010</f>
        <v>OFFLINE</v>
      </c>
      <c r="D1010" s="215">
        <f>'Net Gen'!E1010</f>
        <v>0</v>
      </c>
      <c r="E1010" s="215">
        <f>'Net Gen'!I1010</f>
        <v>0</v>
      </c>
      <c r="F1010" s="215">
        <f>'Net Gen'!K1010</f>
        <v>0</v>
      </c>
      <c r="G1010" s="215">
        <f>'Net Gen'!N1010</f>
        <v>0</v>
      </c>
      <c r="H1010" s="215">
        <f>'Net Gen'!O1010</f>
        <v>774</v>
      </c>
      <c r="J1010" s="78">
        <f t="shared" si="62"/>
        <v>0.5</v>
      </c>
      <c r="K1010" s="71">
        <f t="shared" si="60"/>
        <v>0</v>
      </c>
      <c r="L1010" s="69">
        <f t="shared" si="61"/>
        <v>387</v>
      </c>
      <c r="M1010" s="81">
        <f t="shared" si="63"/>
        <v>0</v>
      </c>
    </row>
    <row r="1011" spans="1:13" x14ac:dyDescent="0.2">
      <c r="A1011" s="133" t="str">
        <f>'Net Gen'!B1011</f>
        <v>ML1KP-Mitchell 1 KP</v>
      </c>
      <c r="B1011" s="214">
        <f>'Net Gen'!C1011</f>
        <v>44328</v>
      </c>
      <c r="C1011" s="215" t="str">
        <f>'Net Gen'!P1011</f>
        <v>OFFLINE</v>
      </c>
      <c r="D1011" s="215">
        <f>'Net Gen'!E1011</f>
        <v>0</v>
      </c>
      <c r="E1011" s="215">
        <f>'Net Gen'!I1011</f>
        <v>0</v>
      </c>
      <c r="F1011" s="215">
        <f>'Net Gen'!K1011</f>
        <v>0</v>
      </c>
      <c r="G1011" s="215">
        <f>'Net Gen'!N1011</f>
        <v>0</v>
      </c>
      <c r="H1011" s="215">
        <f>'Net Gen'!O1011</f>
        <v>774</v>
      </c>
      <c r="J1011" s="78">
        <f t="shared" si="62"/>
        <v>0.5</v>
      </c>
      <c r="K1011" s="71">
        <f t="shared" si="60"/>
        <v>0</v>
      </c>
      <c r="L1011" s="69">
        <f t="shared" si="61"/>
        <v>387</v>
      </c>
      <c r="M1011" s="81">
        <f t="shared" si="63"/>
        <v>0</v>
      </c>
    </row>
    <row r="1012" spans="1:13" x14ac:dyDescent="0.2">
      <c r="A1012" s="133" t="str">
        <f>'Net Gen'!B1012</f>
        <v>ML1KP-Mitchell 1 KP</v>
      </c>
      <c r="B1012" s="214">
        <f>'Net Gen'!C1012</f>
        <v>44328.041666666664</v>
      </c>
      <c r="C1012" s="215" t="str">
        <f>'Net Gen'!P1012</f>
        <v>OFFLINE</v>
      </c>
      <c r="D1012" s="215">
        <f>'Net Gen'!E1012</f>
        <v>0</v>
      </c>
      <c r="E1012" s="215">
        <f>'Net Gen'!I1012</f>
        <v>0</v>
      </c>
      <c r="F1012" s="215">
        <f>'Net Gen'!K1012</f>
        <v>0</v>
      </c>
      <c r="G1012" s="215">
        <f>'Net Gen'!N1012</f>
        <v>0</v>
      </c>
      <c r="H1012" s="215">
        <f>'Net Gen'!O1012</f>
        <v>774</v>
      </c>
      <c r="J1012" s="78">
        <f t="shared" si="62"/>
        <v>0.5</v>
      </c>
      <c r="K1012" s="71">
        <f t="shared" si="60"/>
        <v>0</v>
      </c>
      <c r="L1012" s="69">
        <f t="shared" si="61"/>
        <v>387</v>
      </c>
      <c r="M1012" s="81">
        <f t="shared" si="63"/>
        <v>0</v>
      </c>
    </row>
    <row r="1013" spans="1:13" x14ac:dyDescent="0.2">
      <c r="A1013" s="133" t="str">
        <f>'Net Gen'!B1013</f>
        <v>ML1KP-Mitchell 1 KP</v>
      </c>
      <c r="B1013" s="214">
        <f>'Net Gen'!C1013</f>
        <v>44328.083333333336</v>
      </c>
      <c r="C1013" s="215" t="str">
        <f>'Net Gen'!P1013</f>
        <v>OFFLINE</v>
      </c>
      <c r="D1013" s="215">
        <f>'Net Gen'!E1013</f>
        <v>0</v>
      </c>
      <c r="E1013" s="215">
        <f>'Net Gen'!I1013</f>
        <v>0</v>
      </c>
      <c r="F1013" s="215">
        <f>'Net Gen'!K1013</f>
        <v>0</v>
      </c>
      <c r="G1013" s="215">
        <f>'Net Gen'!N1013</f>
        <v>0</v>
      </c>
      <c r="H1013" s="215">
        <f>'Net Gen'!O1013</f>
        <v>774</v>
      </c>
      <c r="J1013" s="78">
        <f t="shared" si="62"/>
        <v>0.5</v>
      </c>
      <c r="K1013" s="71">
        <f t="shared" si="60"/>
        <v>0</v>
      </c>
      <c r="L1013" s="69">
        <f t="shared" si="61"/>
        <v>387</v>
      </c>
      <c r="M1013" s="81">
        <f t="shared" si="63"/>
        <v>0</v>
      </c>
    </row>
    <row r="1014" spans="1:13" x14ac:dyDescent="0.2">
      <c r="A1014" s="133" t="str">
        <f>'Net Gen'!B1014</f>
        <v>ML1KP-Mitchell 1 KP</v>
      </c>
      <c r="B1014" s="214">
        <f>'Net Gen'!C1014</f>
        <v>44328.125</v>
      </c>
      <c r="C1014" s="215" t="str">
        <f>'Net Gen'!P1014</f>
        <v>OFFLINE</v>
      </c>
      <c r="D1014" s="215">
        <f>'Net Gen'!E1014</f>
        <v>0</v>
      </c>
      <c r="E1014" s="215">
        <f>'Net Gen'!I1014</f>
        <v>0</v>
      </c>
      <c r="F1014" s="215">
        <f>'Net Gen'!K1014</f>
        <v>0</v>
      </c>
      <c r="G1014" s="215">
        <f>'Net Gen'!N1014</f>
        <v>0</v>
      </c>
      <c r="H1014" s="215">
        <f>'Net Gen'!O1014</f>
        <v>774</v>
      </c>
      <c r="J1014" s="78">
        <f t="shared" si="62"/>
        <v>0.5</v>
      </c>
      <c r="K1014" s="71">
        <f t="shared" si="60"/>
        <v>0</v>
      </c>
      <c r="L1014" s="69">
        <f t="shared" si="61"/>
        <v>387</v>
      </c>
      <c r="M1014" s="81">
        <f t="shared" si="63"/>
        <v>0</v>
      </c>
    </row>
    <row r="1015" spans="1:13" x14ac:dyDescent="0.2">
      <c r="A1015" s="133" t="str">
        <f>'Net Gen'!B1015</f>
        <v>ML1KP-Mitchell 1 KP</v>
      </c>
      <c r="B1015" s="214">
        <f>'Net Gen'!C1015</f>
        <v>44328.166666666664</v>
      </c>
      <c r="C1015" s="215" t="str">
        <f>'Net Gen'!P1015</f>
        <v>OFFLINE</v>
      </c>
      <c r="D1015" s="215">
        <f>'Net Gen'!E1015</f>
        <v>0</v>
      </c>
      <c r="E1015" s="215">
        <f>'Net Gen'!I1015</f>
        <v>0</v>
      </c>
      <c r="F1015" s="215">
        <f>'Net Gen'!K1015</f>
        <v>0</v>
      </c>
      <c r="G1015" s="215">
        <f>'Net Gen'!N1015</f>
        <v>0</v>
      </c>
      <c r="H1015" s="215">
        <f>'Net Gen'!O1015</f>
        <v>774</v>
      </c>
      <c r="J1015" s="78">
        <f t="shared" si="62"/>
        <v>0.5</v>
      </c>
      <c r="K1015" s="71">
        <f t="shared" si="60"/>
        <v>0</v>
      </c>
      <c r="L1015" s="69">
        <f t="shared" si="61"/>
        <v>387</v>
      </c>
      <c r="M1015" s="81">
        <f t="shared" si="63"/>
        <v>0</v>
      </c>
    </row>
    <row r="1016" spans="1:13" x14ac:dyDescent="0.2">
      <c r="A1016" s="133" t="str">
        <f>'Net Gen'!B1016</f>
        <v>ML1KP-Mitchell 1 KP</v>
      </c>
      <c r="B1016" s="214">
        <f>'Net Gen'!C1016</f>
        <v>44328.208333333336</v>
      </c>
      <c r="C1016" s="215" t="str">
        <f>'Net Gen'!P1016</f>
        <v>OFFLINE</v>
      </c>
      <c r="D1016" s="215">
        <f>'Net Gen'!E1016</f>
        <v>0</v>
      </c>
      <c r="E1016" s="215">
        <f>'Net Gen'!I1016</f>
        <v>0</v>
      </c>
      <c r="F1016" s="215">
        <f>'Net Gen'!K1016</f>
        <v>0</v>
      </c>
      <c r="G1016" s="215">
        <f>'Net Gen'!N1016</f>
        <v>0</v>
      </c>
      <c r="H1016" s="215">
        <f>'Net Gen'!O1016</f>
        <v>774</v>
      </c>
      <c r="J1016" s="78">
        <f t="shared" si="62"/>
        <v>0.5</v>
      </c>
      <c r="K1016" s="71">
        <f t="shared" si="60"/>
        <v>0</v>
      </c>
      <c r="L1016" s="69">
        <f t="shared" si="61"/>
        <v>387</v>
      </c>
      <c r="M1016" s="81">
        <f t="shared" si="63"/>
        <v>0</v>
      </c>
    </row>
    <row r="1017" spans="1:13" x14ac:dyDescent="0.2">
      <c r="A1017" s="133" t="str">
        <f>'Net Gen'!B1017</f>
        <v>ML1KP-Mitchell 1 KP</v>
      </c>
      <c r="B1017" s="214">
        <f>'Net Gen'!C1017</f>
        <v>44328.25</v>
      </c>
      <c r="C1017" s="215" t="str">
        <f>'Net Gen'!P1017</f>
        <v>OFFLINE</v>
      </c>
      <c r="D1017" s="215">
        <f>'Net Gen'!E1017</f>
        <v>0</v>
      </c>
      <c r="E1017" s="215">
        <f>'Net Gen'!I1017</f>
        <v>0</v>
      </c>
      <c r="F1017" s="215">
        <f>'Net Gen'!K1017</f>
        <v>0</v>
      </c>
      <c r="G1017" s="215">
        <f>'Net Gen'!N1017</f>
        <v>0</v>
      </c>
      <c r="H1017" s="215">
        <f>'Net Gen'!O1017</f>
        <v>774</v>
      </c>
      <c r="J1017" s="78">
        <f t="shared" si="62"/>
        <v>0.5</v>
      </c>
      <c r="K1017" s="71">
        <f t="shared" si="60"/>
        <v>0</v>
      </c>
      <c r="L1017" s="69">
        <f t="shared" si="61"/>
        <v>387</v>
      </c>
      <c r="M1017" s="81">
        <f t="shared" si="63"/>
        <v>0</v>
      </c>
    </row>
    <row r="1018" spans="1:13" x14ac:dyDescent="0.2">
      <c r="A1018" s="133" t="str">
        <f>'Net Gen'!B1018</f>
        <v>ML1KP-Mitchell 1 KP</v>
      </c>
      <c r="B1018" s="214">
        <f>'Net Gen'!C1018</f>
        <v>44328.291666666664</v>
      </c>
      <c r="C1018" s="215" t="str">
        <f>'Net Gen'!P1018</f>
        <v>OFFLINE</v>
      </c>
      <c r="D1018" s="215">
        <f>'Net Gen'!E1018</f>
        <v>0</v>
      </c>
      <c r="E1018" s="215">
        <f>'Net Gen'!I1018</f>
        <v>0</v>
      </c>
      <c r="F1018" s="215">
        <f>'Net Gen'!K1018</f>
        <v>0</v>
      </c>
      <c r="G1018" s="215">
        <f>'Net Gen'!N1018</f>
        <v>0</v>
      </c>
      <c r="H1018" s="215">
        <f>'Net Gen'!O1018</f>
        <v>774</v>
      </c>
      <c r="J1018" s="78">
        <f t="shared" si="62"/>
        <v>0.5</v>
      </c>
      <c r="K1018" s="71">
        <f t="shared" si="60"/>
        <v>0</v>
      </c>
      <c r="L1018" s="69">
        <f t="shared" si="61"/>
        <v>387</v>
      </c>
      <c r="M1018" s="81">
        <f t="shared" si="63"/>
        <v>0</v>
      </c>
    </row>
    <row r="1019" spans="1:13" x14ac:dyDescent="0.2">
      <c r="A1019" s="133" t="str">
        <f>'Net Gen'!B1019</f>
        <v>ML1KP-Mitchell 1 KP</v>
      </c>
      <c r="B1019" s="214">
        <f>'Net Gen'!C1019</f>
        <v>44328.333333333336</v>
      </c>
      <c r="C1019" s="215" t="str">
        <f>'Net Gen'!P1019</f>
        <v>OFFLINE</v>
      </c>
      <c r="D1019" s="215">
        <f>'Net Gen'!E1019</f>
        <v>0</v>
      </c>
      <c r="E1019" s="215">
        <f>'Net Gen'!I1019</f>
        <v>0</v>
      </c>
      <c r="F1019" s="215">
        <f>'Net Gen'!K1019</f>
        <v>0</v>
      </c>
      <c r="G1019" s="215">
        <f>'Net Gen'!N1019</f>
        <v>0</v>
      </c>
      <c r="H1019" s="215">
        <f>'Net Gen'!O1019</f>
        <v>774</v>
      </c>
      <c r="J1019" s="78">
        <f t="shared" si="62"/>
        <v>0.5</v>
      </c>
      <c r="K1019" s="71">
        <f t="shared" si="60"/>
        <v>0</v>
      </c>
      <c r="L1019" s="69">
        <f t="shared" si="61"/>
        <v>387</v>
      </c>
      <c r="M1019" s="81">
        <f t="shared" si="63"/>
        <v>0</v>
      </c>
    </row>
    <row r="1020" spans="1:13" x14ac:dyDescent="0.2">
      <c r="A1020" s="133" t="str">
        <f>'Net Gen'!B1020</f>
        <v>ML1KP-Mitchell 1 KP</v>
      </c>
      <c r="B1020" s="214">
        <f>'Net Gen'!C1020</f>
        <v>44328.375</v>
      </c>
      <c r="C1020" s="215" t="str">
        <f>'Net Gen'!P1020</f>
        <v>OFFLINE</v>
      </c>
      <c r="D1020" s="215">
        <f>'Net Gen'!E1020</f>
        <v>0</v>
      </c>
      <c r="E1020" s="215">
        <f>'Net Gen'!I1020</f>
        <v>0</v>
      </c>
      <c r="F1020" s="215">
        <f>'Net Gen'!K1020</f>
        <v>0</v>
      </c>
      <c r="G1020" s="215">
        <f>'Net Gen'!N1020</f>
        <v>0</v>
      </c>
      <c r="H1020" s="215">
        <f>'Net Gen'!O1020</f>
        <v>774</v>
      </c>
      <c r="J1020" s="78">
        <f t="shared" si="62"/>
        <v>0.5</v>
      </c>
      <c r="K1020" s="71">
        <f t="shared" si="60"/>
        <v>0</v>
      </c>
      <c r="L1020" s="69">
        <f t="shared" si="61"/>
        <v>387</v>
      </c>
      <c r="M1020" s="81">
        <f t="shared" si="63"/>
        <v>0</v>
      </c>
    </row>
    <row r="1021" spans="1:13" x14ac:dyDescent="0.2">
      <c r="A1021" s="133" t="str">
        <f>'Net Gen'!B1021</f>
        <v>ML1KP-Mitchell 1 KP</v>
      </c>
      <c r="B1021" s="214">
        <f>'Net Gen'!C1021</f>
        <v>44328.416666666664</v>
      </c>
      <c r="C1021" s="215" t="str">
        <f>'Net Gen'!P1021</f>
        <v>OFFLINE</v>
      </c>
      <c r="D1021" s="215">
        <f>'Net Gen'!E1021</f>
        <v>0</v>
      </c>
      <c r="E1021" s="215">
        <f>'Net Gen'!I1021</f>
        <v>0</v>
      </c>
      <c r="F1021" s="215">
        <f>'Net Gen'!K1021</f>
        <v>0</v>
      </c>
      <c r="G1021" s="215">
        <f>'Net Gen'!N1021</f>
        <v>0</v>
      </c>
      <c r="H1021" s="215">
        <f>'Net Gen'!O1021</f>
        <v>774</v>
      </c>
      <c r="J1021" s="78">
        <f t="shared" si="62"/>
        <v>0.5</v>
      </c>
      <c r="K1021" s="71">
        <f t="shared" si="60"/>
        <v>0</v>
      </c>
      <c r="L1021" s="69">
        <f t="shared" si="61"/>
        <v>387</v>
      </c>
      <c r="M1021" s="81">
        <f t="shared" si="63"/>
        <v>0</v>
      </c>
    </row>
    <row r="1022" spans="1:13" x14ac:dyDescent="0.2">
      <c r="A1022" s="133" t="str">
        <f>'Net Gen'!B1022</f>
        <v>ML1KP-Mitchell 1 KP</v>
      </c>
      <c r="B1022" s="214">
        <f>'Net Gen'!C1022</f>
        <v>44328.458333333336</v>
      </c>
      <c r="C1022" s="215" t="str">
        <f>'Net Gen'!P1022</f>
        <v>OFFLINE</v>
      </c>
      <c r="D1022" s="215">
        <f>'Net Gen'!E1022</f>
        <v>0</v>
      </c>
      <c r="E1022" s="215">
        <f>'Net Gen'!I1022</f>
        <v>0</v>
      </c>
      <c r="F1022" s="215">
        <f>'Net Gen'!K1022</f>
        <v>0</v>
      </c>
      <c r="G1022" s="215">
        <f>'Net Gen'!N1022</f>
        <v>0</v>
      </c>
      <c r="H1022" s="215">
        <f>'Net Gen'!O1022</f>
        <v>774</v>
      </c>
      <c r="J1022" s="78">
        <f t="shared" si="62"/>
        <v>0.5</v>
      </c>
      <c r="K1022" s="71">
        <f t="shared" si="60"/>
        <v>0</v>
      </c>
      <c r="L1022" s="69">
        <f t="shared" si="61"/>
        <v>387</v>
      </c>
      <c r="M1022" s="81">
        <f t="shared" si="63"/>
        <v>0</v>
      </c>
    </row>
    <row r="1023" spans="1:13" x14ac:dyDescent="0.2">
      <c r="A1023" s="133" t="str">
        <f>'Net Gen'!B1023</f>
        <v>ML1KP-Mitchell 1 KP</v>
      </c>
      <c r="B1023" s="214">
        <f>'Net Gen'!C1023</f>
        <v>44328.5</v>
      </c>
      <c r="C1023" s="215" t="str">
        <f>'Net Gen'!P1023</f>
        <v>OFFLINE</v>
      </c>
      <c r="D1023" s="215">
        <f>'Net Gen'!E1023</f>
        <v>0</v>
      </c>
      <c r="E1023" s="215">
        <f>'Net Gen'!I1023</f>
        <v>0</v>
      </c>
      <c r="F1023" s="215">
        <f>'Net Gen'!K1023</f>
        <v>0</v>
      </c>
      <c r="G1023" s="215">
        <f>'Net Gen'!N1023</f>
        <v>0</v>
      </c>
      <c r="H1023" s="215">
        <f>'Net Gen'!O1023</f>
        <v>774</v>
      </c>
      <c r="J1023" s="78">
        <f t="shared" si="62"/>
        <v>0.5</v>
      </c>
      <c r="K1023" s="71">
        <f t="shared" si="60"/>
        <v>0</v>
      </c>
      <c r="L1023" s="69">
        <f t="shared" si="61"/>
        <v>387</v>
      </c>
      <c r="M1023" s="81">
        <f t="shared" si="63"/>
        <v>0</v>
      </c>
    </row>
    <row r="1024" spans="1:13" x14ac:dyDescent="0.2">
      <c r="A1024" s="133" t="str">
        <f>'Net Gen'!B1024</f>
        <v>ML1KP-Mitchell 1 KP</v>
      </c>
      <c r="B1024" s="214">
        <f>'Net Gen'!C1024</f>
        <v>44328.541666666664</v>
      </c>
      <c r="C1024" s="215" t="str">
        <f>'Net Gen'!P1024</f>
        <v>OFFLINE</v>
      </c>
      <c r="D1024" s="215">
        <f>'Net Gen'!E1024</f>
        <v>0</v>
      </c>
      <c r="E1024" s="215">
        <f>'Net Gen'!I1024</f>
        <v>0</v>
      </c>
      <c r="F1024" s="215">
        <f>'Net Gen'!K1024</f>
        <v>0</v>
      </c>
      <c r="G1024" s="215">
        <f>'Net Gen'!N1024</f>
        <v>0</v>
      </c>
      <c r="H1024" s="215">
        <f>'Net Gen'!O1024</f>
        <v>774</v>
      </c>
      <c r="J1024" s="78">
        <f t="shared" si="62"/>
        <v>0.5</v>
      </c>
      <c r="K1024" s="71">
        <f t="shared" si="60"/>
        <v>0</v>
      </c>
      <c r="L1024" s="69">
        <f t="shared" si="61"/>
        <v>387</v>
      </c>
      <c r="M1024" s="81">
        <f t="shared" si="63"/>
        <v>0</v>
      </c>
    </row>
    <row r="1025" spans="1:13" x14ac:dyDescent="0.2">
      <c r="A1025" s="133" t="str">
        <f>'Net Gen'!B1025</f>
        <v>ML1KP-Mitchell 1 KP</v>
      </c>
      <c r="B1025" s="214">
        <f>'Net Gen'!C1025</f>
        <v>44328.583333333336</v>
      </c>
      <c r="C1025" s="215" t="str">
        <f>'Net Gen'!P1025</f>
        <v>OFFLINE</v>
      </c>
      <c r="D1025" s="215">
        <f>'Net Gen'!E1025</f>
        <v>0</v>
      </c>
      <c r="E1025" s="215">
        <f>'Net Gen'!I1025</f>
        <v>0</v>
      </c>
      <c r="F1025" s="215">
        <f>'Net Gen'!K1025</f>
        <v>0</v>
      </c>
      <c r="G1025" s="215">
        <f>'Net Gen'!N1025</f>
        <v>0</v>
      </c>
      <c r="H1025" s="215">
        <f>'Net Gen'!O1025</f>
        <v>774</v>
      </c>
      <c r="J1025" s="78">
        <f t="shared" si="62"/>
        <v>0.5</v>
      </c>
      <c r="K1025" s="71">
        <f t="shared" si="60"/>
        <v>0</v>
      </c>
      <c r="L1025" s="69">
        <f t="shared" si="61"/>
        <v>387</v>
      </c>
      <c r="M1025" s="81">
        <f t="shared" si="63"/>
        <v>0</v>
      </c>
    </row>
    <row r="1026" spans="1:13" x14ac:dyDescent="0.2">
      <c r="A1026" s="133" t="str">
        <f>'Net Gen'!B1026</f>
        <v>ML1KP-Mitchell 1 KP</v>
      </c>
      <c r="B1026" s="214">
        <f>'Net Gen'!C1026</f>
        <v>44328.625</v>
      </c>
      <c r="C1026" s="215" t="str">
        <f>'Net Gen'!P1026</f>
        <v>OFFLINE</v>
      </c>
      <c r="D1026" s="215">
        <f>'Net Gen'!E1026</f>
        <v>0</v>
      </c>
      <c r="E1026" s="215">
        <f>'Net Gen'!I1026</f>
        <v>0</v>
      </c>
      <c r="F1026" s="215">
        <f>'Net Gen'!K1026</f>
        <v>0</v>
      </c>
      <c r="G1026" s="215">
        <f>'Net Gen'!N1026</f>
        <v>0</v>
      </c>
      <c r="H1026" s="215">
        <f>'Net Gen'!O1026</f>
        <v>774</v>
      </c>
      <c r="J1026" s="78">
        <f t="shared" si="62"/>
        <v>0.5</v>
      </c>
      <c r="K1026" s="71">
        <f t="shared" si="60"/>
        <v>0</v>
      </c>
      <c r="L1026" s="69">
        <f t="shared" si="61"/>
        <v>387</v>
      </c>
      <c r="M1026" s="81">
        <f t="shared" si="63"/>
        <v>0</v>
      </c>
    </row>
    <row r="1027" spans="1:13" x14ac:dyDescent="0.2">
      <c r="A1027" s="133" t="str">
        <f>'Net Gen'!B1027</f>
        <v>ML1KP-Mitchell 1 KP</v>
      </c>
      <c r="B1027" s="214">
        <f>'Net Gen'!C1027</f>
        <v>44328.666666666664</v>
      </c>
      <c r="C1027" s="215" t="str">
        <f>'Net Gen'!P1027</f>
        <v>OFFLINE</v>
      </c>
      <c r="D1027" s="215">
        <f>'Net Gen'!E1027</f>
        <v>0</v>
      </c>
      <c r="E1027" s="215">
        <f>'Net Gen'!I1027</f>
        <v>0</v>
      </c>
      <c r="F1027" s="215">
        <f>'Net Gen'!K1027</f>
        <v>0</v>
      </c>
      <c r="G1027" s="215">
        <f>'Net Gen'!N1027</f>
        <v>0</v>
      </c>
      <c r="H1027" s="215">
        <f>'Net Gen'!O1027</f>
        <v>774</v>
      </c>
      <c r="J1027" s="78">
        <f t="shared" si="62"/>
        <v>0.5</v>
      </c>
      <c r="K1027" s="71">
        <f t="shared" si="60"/>
        <v>0</v>
      </c>
      <c r="L1027" s="69">
        <f t="shared" si="61"/>
        <v>387</v>
      </c>
      <c r="M1027" s="81">
        <f t="shared" si="63"/>
        <v>0</v>
      </c>
    </row>
    <row r="1028" spans="1:13" x14ac:dyDescent="0.2">
      <c r="A1028" s="133" t="str">
        <f>'Net Gen'!B1028</f>
        <v>ML1KP-Mitchell 1 KP</v>
      </c>
      <c r="B1028" s="214">
        <f>'Net Gen'!C1028</f>
        <v>44328.708333333336</v>
      </c>
      <c r="C1028" s="215" t="str">
        <f>'Net Gen'!P1028</f>
        <v>OFFLINE</v>
      </c>
      <c r="D1028" s="215">
        <f>'Net Gen'!E1028</f>
        <v>0</v>
      </c>
      <c r="E1028" s="215">
        <f>'Net Gen'!I1028</f>
        <v>0</v>
      </c>
      <c r="F1028" s="215">
        <f>'Net Gen'!K1028</f>
        <v>0</v>
      </c>
      <c r="G1028" s="215">
        <f>'Net Gen'!N1028</f>
        <v>0</v>
      </c>
      <c r="H1028" s="215">
        <f>'Net Gen'!O1028</f>
        <v>774</v>
      </c>
      <c r="J1028" s="78">
        <f t="shared" si="62"/>
        <v>0.5</v>
      </c>
      <c r="K1028" s="71">
        <f t="shared" ref="K1028:K1091" si="64">F1028*J1028</f>
        <v>0</v>
      </c>
      <c r="L1028" s="69">
        <f t="shared" ref="L1028:L1091" si="65">H1028*J1028</f>
        <v>387</v>
      </c>
      <c r="M1028" s="81">
        <f t="shared" si="63"/>
        <v>0</v>
      </c>
    </row>
    <row r="1029" spans="1:13" x14ac:dyDescent="0.2">
      <c r="A1029" s="133" t="str">
        <f>'Net Gen'!B1029</f>
        <v>ML1KP-Mitchell 1 KP</v>
      </c>
      <c r="B1029" s="214">
        <f>'Net Gen'!C1029</f>
        <v>44328.75</v>
      </c>
      <c r="C1029" s="215" t="str">
        <f>'Net Gen'!P1029</f>
        <v>OFFLINE</v>
      </c>
      <c r="D1029" s="215">
        <f>'Net Gen'!E1029</f>
        <v>0</v>
      </c>
      <c r="E1029" s="215">
        <f>'Net Gen'!I1029</f>
        <v>0</v>
      </c>
      <c r="F1029" s="215">
        <f>'Net Gen'!K1029</f>
        <v>0</v>
      </c>
      <c r="G1029" s="215">
        <f>'Net Gen'!N1029</f>
        <v>0</v>
      </c>
      <c r="H1029" s="215">
        <f>'Net Gen'!O1029</f>
        <v>774</v>
      </c>
      <c r="J1029" s="78">
        <f t="shared" ref="J1029:J1092" si="66">VLOOKUP(A1029,$P$4:$Q$8,2,FALSE)</f>
        <v>0.5</v>
      </c>
      <c r="K1029" s="71">
        <f t="shared" si="64"/>
        <v>0</v>
      </c>
      <c r="L1029" s="69">
        <f t="shared" si="65"/>
        <v>387</v>
      </c>
      <c r="M1029" s="81">
        <f t="shared" ref="M1029:M1092" si="67">E1029*J1029</f>
        <v>0</v>
      </c>
    </row>
    <row r="1030" spans="1:13" x14ac:dyDescent="0.2">
      <c r="A1030" s="133" t="str">
        <f>'Net Gen'!B1030</f>
        <v>ML1KP-Mitchell 1 KP</v>
      </c>
      <c r="B1030" s="214">
        <f>'Net Gen'!C1030</f>
        <v>44328.791666666664</v>
      </c>
      <c r="C1030" s="215" t="str">
        <f>'Net Gen'!P1030</f>
        <v>OFFLINE</v>
      </c>
      <c r="D1030" s="215">
        <f>'Net Gen'!E1030</f>
        <v>0</v>
      </c>
      <c r="E1030" s="215">
        <f>'Net Gen'!I1030</f>
        <v>0</v>
      </c>
      <c r="F1030" s="215">
        <f>'Net Gen'!K1030</f>
        <v>0</v>
      </c>
      <c r="G1030" s="215">
        <f>'Net Gen'!N1030</f>
        <v>0</v>
      </c>
      <c r="H1030" s="215">
        <f>'Net Gen'!O1030</f>
        <v>774</v>
      </c>
      <c r="J1030" s="78">
        <f t="shared" si="66"/>
        <v>0.5</v>
      </c>
      <c r="K1030" s="71">
        <f t="shared" si="64"/>
        <v>0</v>
      </c>
      <c r="L1030" s="69">
        <f t="shared" si="65"/>
        <v>387</v>
      </c>
      <c r="M1030" s="81">
        <f t="shared" si="67"/>
        <v>0</v>
      </c>
    </row>
    <row r="1031" spans="1:13" x14ac:dyDescent="0.2">
      <c r="A1031" s="133" t="str">
        <f>'Net Gen'!B1031</f>
        <v>ML1KP-Mitchell 1 KP</v>
      </c>
      <c r="B1031" s="214">
        <f>'Net Gen'!C1031</f>
        <v>44328.833333333336</v>
      </c>
      <c r="C1031" s="215" t="str">
        <f>'Net Gen'!P1031</f>
        <v>OFFLINE</v>
      </c>
      <c r="D1031" s="215">
        <f>'Net Gen'!E1031</f>
        <v>0</v>
      </c>
      <c r="E1031" s="215">
        <f>'Net Gen'!I1031</f>
        <v>0</v>
      </c>
      <c r="F1031" s="215">
        <f>'Net Gen'!K1031</f>
        <v>0</v>
      </c>
      <c r="G1031" s="215">
        <f>'Net Gen'!N1031</f>
        <v>0</v>
      </c>
      <c r="H1031" s="215">
        <f>'Net Gen'!O1031</f>
        <v>774</v>
      </c>
      <c r="J1031" s="78">
        <f t="shared" si="66"/>
        <v>0.5</v>
      </c>
      <c r="K1031" s="71">
        <f t="shared" si="64"/>
        <v>0</v>
      </c>
      <c r="L1031" s="69">
        <f t="shared" si="65"/>
        <v>387</v>
      </c>
      <c r="M1031" s="81">
        <f t="shared" si="67"/>
        <v>0</v>
      </c>
    </row>
    <row r="1032" spans="1:13" x14ac:dyDescent="0.2">
      <c r="A1032" s="133" t="str">
        <f>'Net Gen'!B1032</f>
        <v>ML1KP-Mitchell 1 KP</v>
      </c>
      <c r="B1032" s="214">
        <f>'Net Gen'!C1032</f>
        <v>44328.875</v>
      </c>
      <c r="C1032" s="215" t="str">
        <f>'Net Gen'!P1032</f>
        <v>OFFLINE</v>
      </c>
      <c r="D1032" s="215">
        <f>'Net Gen'!E1032</f>
        <v>0</v>
      </c>
      <c r="E1032" s="215">
        <f>'Net Gen'!I1032</f>
        <v>0</v>
      </c>
      <c r="F1032" s="215">
        <f>'Net Gen'!K1032</f>
        <v>0</v>
      </c>
      <c r="G1032" s="215">
        <f>'Net Gen'!N1032</f>
        <v>0</v>
      </c>
      <c r="H1032" s="215">
        <f>'Net Gen'!O1032</f>
        <v>774</v>
      </c>
      <c r="J1032" s="78">
        <f t="shared" si="66"/>
        <v>0.5</v>
      </c>
      <c r="K1032" s="71">
        <f t="shared" si="64"/>
        <v>0</v>
      </c>
      <c r="L1032" s="69">
        <f t="shared" si="65"/>
        <v>387</v>
      </c>
      <c r="M1032" s="81">
        <f t="shared" si="67"/>
        <v>0</v>
      </c>
    </row>
    <row r="1033" spans="1:13" x14ac:dyDescent="0.2">
      <c r="A1033" s="133" t="str">
        <f>'Net Gen'!B1033</f>
        <v>ML1KP-Mitchell 1 KP</v>
      </c>
      <c r="B1033" s="214">
        <f>'Net Gen'!C1033</f>
        <v>44328.916666666664</v>
      </c>
      <c r="C1033" s="215" t="str">
        <f>'Net Gen'!P1033</f>
        <v>OFFLINE</v>
      </c>
      <c r="D1033" s="215">
        <f>'Net Gen'!E1033</f>
        <v>0</v>
      </c>
      <c r="E1033" s="215">
        <f>'Net Gen'!I1033</f>
        <v>0</v>
      </c>
      <c r="F1033" s="215">
        <f>'Net Gen'!K1033</f>
        <v>0</v>
      </c>
      <c r="G1033" s="215">
        <f>'Net Gen'!N1033</f>
        <v>0</v>
      </c>
      <c r="H1033" s="215">
        <f>'Net Gen'!O1033</f>
        <v>774</v>
      </c>
      <c r="J1033" s="78">
        <f t="shared" si="66"/>
        <v>0.5</v>
      </c>
      <c r="K1033" s="71">
        <f t="shared" si="64"/>
        <v>0</v>
      </c>
      <c r="L1033" s="69">
        <f t="shared" si="65"/>
        <v>387</v>
      </c>
      <c r="M1033" s="81">
        <f t="shared" si="67"/>
        <v>0</v>
      </c>
    </row>
    <row r="1034" spans="1:13" x14ac:dyDescent="0.2">
      <c r="A1034" s="133" t="str">
        <f>'Net Gen'!B1034</f>
        <v>ML1KP-Mitchell 1 KP</v>
      </c>
      <c r="B1034" s="214">
        <f>'Net Gen'!C1034</f>
        <v>44328.958333333336</v>
      </c>
      <c r="C1034" s="215" t="str">
        <f>'Net Gen'!P1034</f>
        <v>OFFLINE</v>
      </c>
      <c r="D1034" s="215">
        <f>'Net Gen'!E1034</f>
        <v>0</v>
      </c>
      <c r="E1034" s="215">
        <f>'Net Gen'!I1034</f>
        <v>0</v>
      </c>
      <c r="F1034" s="215">
        <f>'Net Gen'!K1034</f>
        <v>0</v>
      </c>
      <c r="G1034" s="215">
        <f>'Net Gen'!N1034</f>
        <v>0</v>
      </c>
      <c r="H1034" s="215">
        <f>'Net Gen'!O1034</f>
        <v>774</v>
      </c>
      <c r="J1034" s="78">
        <f t="shared" si="66"/>
        <v>0.5</v>
      </c>
      <c r="K1034" s="71">
        <f t="shared" si="64"/>
        <v>0</v>
      </c>
      <c r="L1034" s="69">
        <f t="shared" si="65"/>
        <v>387</v>
      </c>
      <c r="M1034" s="81">
        <f t="shared" si="67"/>
        <v>0</v>
      </c>
    </row>
    <row r="1035" spans="1:13" x14ac:dyDescent="0.2">
      <c r="A1035" s="133" t="str">
        <f>'Net Gen'!B1035</f>
        <v>ML1KP-Mitchell 1 KP</v>
      </c>
      <c r="B1035" s="214">
        <f>'Net Gen'!C1035</f>
        <v>44329</v>
      </c>
      <c r="C1035" s="215" t="str">
        <f>'Net Gen'!P1035</f>
        <v>OFFLINE</v>
      </c>
      <c r="D1035" s="215">
        <f>'Net Gen'!E1035</f>
        <v>0</v>
      </c>
      <c r="E1035" s="215">
        <f>'Net Gen'!I1035</f>
        <v>0</v>
      </c>
      <c r="F1035" s="215">
        <f>'Net Gen'!K1035</f>
        <v>0</v>
      </c>
      <c r="G1035" s="215">
        <f>'Net Gen'!N1035</f>
        <v>0</v>
      </c>
      <c r="H1035" s="215">
        <f>'Net Gen'!O1035</f>
        <v>774</v>
      </c>
      <c r="J1035" s="78">
        <f t="shared" si="66"/>
        <v>0.5</v>
      </c>
      <c r="K1035" s="71">
        <f t="shared" si="64"/>
        <v>0</v>
      </c>
      <c r="L1035" s="69">
        <f t="shared" si="65"/>
        <v>387</v>
      </c>
      <c r="M1035" s="81">
        <f t="shared" si="67"/>
        <v>0</v>
      </c>
    </row>
    <row r="1036" spans="1:13" x14ac:dyDescent="0.2">
      <c r="A1036" s="133" t="str">
        <f>'Net Gen'!B1036</f>
        <v>ML1KP-Mitchell 1 KP</v>
      </c>
      <c r="B1036" s="214">
        <f>'Net Gen'!C1036</f>
        <v>44329.041666666664</v>
      </c>
      <c r="C1036" s="215" t="str">
        <f>'Net Gen'!P1036</f>
        <v>OFFLINE</v>
      </c>
      <c r="D1036" s="215">
        <f>'Net Gen'!E1036</f>
        <v>0</v>
      </c>
      <c r="E1036" s="215">
        <f>'Net Gen'!I1036</f>
        <v>0</v>
      </c>
      <c r="F1036" s="215">
        <f>'Net Gen'!K1036</f>
        <v>0</v>
      </c>
      <c r="G1036" s="215">
        <f>'Net Gen'!N1036</f>
        <v>0</v>
      </c>
      <c r="H1036" s="215">
        <f>'Net Gen'!O1036</f>
        <v>774</v>
      </c>
      <c r="J1036" s="78">
        <f t="shared" si="66"/>
        <v>0.5</v>
      </c>
      <c r="K1036" s="71">
        <f t="shared" si="64"/>
        <v>0</v>
      </c>
      <c r="L1036" s="69">
        <f t="shared" si="65"/>
        <v>387</v>
      </c>
      <c r="M1036" s="81">
        <f t="shared" si="67"/>
        <v>0</v>
      </c>
    </row>
    <row r="1037" spans="1:13" x14ac:dyDescent="0.2">
      <c r="A1037" s="133" t="str">
        <f>'Net Gen'!B1037</f>
        <v>ML1KP-Mitchell 1 KP</v>
      </c>
      <c r="B1037" s="214">
        <f>'Net Gen'!C1037</f>
        <v>44329.083333333336</v>
      </c>
      <c r="C1037" s="215" t="str">
        <f>'Net Gen'!P1037</f>
        <v>OFFLINE</v>
      </c>
      <c r="D1037" s="215">
        <f>'Net Gen'!E1037</f>
        <v>0</v>
      </c>
      <c r="E1037" s="215">
        <f>'Net Gen'!I1037</f>
        <v>0</v>
      </c>
      <c r="F1037" s="215">
        <f>'Net Gen'!K1037</f>
        <v>0</v>
      </c>
      <c r="G1037" s="215">
        <f>'Net Gen'!N1037</f>
        <v>0</v>
      </c>
      <c r="H1037" s="215">
        <f>'Net Gen'!O1037</f>
        <v>774</v>
      </c>
      <c r="J1037" s="78">
        <f t="shared" si="66"/>
        <v>0.5</v>
      </c>
      <c r="K1037" s="71">
        <f t="shared" si="64"/>
        <v>0</v>
      </c>
      <c r="L1037" s="69">
        <f t="shared" si="65"/>
        <v>387</v>
      </c>
      <c r="M1037" s="81">
        <f t="shared" si="67"/>
        <v>0</v>
      </c>
    </row>
    <row r="1038" spans="1:13" x14ac:dyDescent="0.2">
      <c r="A1038" s="133" t="str">
        <f>'Net Gen'!B1038</f>
        <v>ML1KP-Mitchell 1 KP</v>
      </c>
      <c r="B1038" s="214">
        <f>'Net Gen'!C1038</f>
        <v>44329.125</v>
      </c>
      <c r="C1038" s="215" t="str">
        <f>'Net Gen'!P1038</f>
        <v>OFFLINE</v>
      </c>
      <c r="D1038" s="215">
        <f>'Net Gen'!E1038</f>
        <v>0</v>
      </c>
      <c r="E1038" s="215">
        <f>'Net Gen'!I1038</f>
        <v>0</v>
      </c>
      <c r="F1038" s="215">
        <f>'Net Gen'!K1038</f>
        <v>0</v>
      </c>
      <c r="G1038" s="215">
        <f>'Net Gen'!N1038</f>
        <v>0</v>
      </c>
      <c r="H1038" s="215">
        <f>'Net Gen'!O1038</f>
        <v>774</v>
      </c>
      <c r="J1038" s="78">
        <f t="shared" si="66"/>
        <v>0.5</v>
      </c>
      <c r="K1038" s="71">
        <f t="shared" si="64"/>
        <v>0</v>
      </c>
      <c r="L1038" s="69">
        <f t="shared" si="65"/>
        <v>387</v>
      </c>
      <c r="M1038" s="81">
        <f t="shared" si="67"/>
        <v>0</v>
      </c>
    </row>
    <row r="1039" spans="1:13" x14ac:dyDescent="0.2">
      <c r="A1039" s="133" t="str">
        <f>'Net Gen'!B1039</f>
        <v>ML1KP-Mitchell 1 KP</v>
      </c>
      <c r="B1039" s="214">
        <f>'Net Gen'!C1039</f>
        <v>44329.166666666664</v>
      </c>
      <c r="C1039" s="215" t="str">
        <f>'Net Gen'!P1039</f>
        <v>OFFLINE</v>
      </c>
      <c r="D1039" s="215">
        <f>'Net Gen'!E1039</f>
        <v>0</v>
      </c>
      <c r="E1039" s="215">
        <f>'Net Gen'!I1039</f>
        <v>0</v>
      </c>
      <c r="F1039" s="215">
        <f>'Net Gen'!K1039</f>
        <v>0</v>
      </c>
      <c r="G1039" s="215">
        <f>'Net Gen'!N1039</f>
        <v>0</v>
      </c>
      <c r="H1039" s="215">
        <f>'Net Gen'!O1039</f>
        <v>774</v>
      </c>
      <c r="J1039" s="78">
        <f t="shared" si="66"/>
        <v>0.5</v>
      </c>
      <c r="K1039" s="71">
        <f t="shared" si="64"/>
        <v>0</v>
      </c>
      <c r="L1039" s="69">
        <f t="shared" si="65"/>
        <v>387</v>
      </c>
      <c r="M1039" s="81">
        <f t="shared" si="67"/>
        <v>0</v>
      </c>
    </row>
    <row r="1040" spans="1:13" x14ac:dyDescent="0.2">
      <c r="A1040" s="133" t="str">
        <f>'Net Gen'!B1040</f>
        <v>ML1KP-Mitchell 1 KP</v>
      </c>
      <c r="B1040" s="214">
        <f>'Net Gen'!C1040</f>
        <v>44329.208333333336</v>
      </c>
      <c r="C1040" s="215" t="str">
        <f>'Net Gen'!P1040</f>
        <v>OFFLINE</v>
      </c>
      <c r="D1040" s="215">
        <f>'Net Gen'!E1040</f>
        <v>0</v>
      </c>
      <c r="E1040" s="215">
        <f>'Net Gen'!I1040</f>
        <v>0</v>
      </c>
      <c r="F1040" s="215">
        <f>'Net Gen'!K1040</f>
        <v>0</v>
      </c>
      <c r="G1040" s="215">
        <f>'Net Gen'!N1040</f>
        <v>0</v>
      </c>
      <c r="H1040" s="215">
        <f>'Net Gen'!O1040</f>
        <v>774</v>
      </c>
      <c r="J1040" s="78">
        <f t="shared" si="66"/>
        <v>0.5</v>
      </c>
      <c r="K1040" s="71">
        <f t="shared" si="64"/>
        <v>0</v>
      </c>
      <c r="L1040" s="69">
        <f t="shared" si="65"/>
        <v>387</v>
      </c>
      <c r="M1040" s="81">
        <f t="shared" si="67"/>
        <v>0</v>
      </c>
    </row>
    <row r="1041" spans="1:13" x14ac:dyDescent="0.2">
      <c r="A1041" s="133" t="str">
        <f>'Net Gen'!B1041</f>
        <v>ML1KP-Mitchell 1 KP</v>
      </c>
      <c r="B1041" s="214">
        <f>'Net Gen'!C1041</f>
        <v>44329.25</v>
      </c>
      <c r="C1041" s="215" t="str">
        <f>'Net Gen'!P1041</f>
        <v>OFFLINE</v>
      </c>
      <c r="D1041" s="215">
        <f>'Net Gen'!E1041</f>
        <v>0</v>
      </c>
      <c r="E1041" s="215">
        <f>'Net Gen'!I1041</f>
        <v>0</v>
      </c>
      <c r="F1041" s="215">
        <f>'Net Gen'!K1041</f>
        <v>0</v>
      </c>
      <c r="G1041" s="215">
        <f>'Net Gen'!N1041</f>
        <v>0</v>
      </c>
      <c r="H1041" s="215">
        <f>'Net Gen'!O1041</f>
        <v>774</v>
      </c>
      <c r="J1041" s="78">
        <f t="shared" si="66"/>
        <v>0.5</v>
      </c>
      <c r="K1041" s="71">
        <f t="shared" si="64"/>
        <v>0</v>
      </c>
      <c r="L1041" s="69">
        <f t="shared" si="65"/>
        <v>387</v>
      </c>
      <c r="M1041" s="81">
        <f t="shared" si="67"/>
        <v>0</v>
      </c>
    </row>
    <row r="1042" spans="1:13" x14ac:dyDescent="0.2">
      <c r="A1042" s="133" t="str">
        <f>'Net Gen'!B1042</f>
        <v>ML1KP-Mitchell 1 KP</v>
      </c>
      <c r="B1042" s="214">
        <f>'Net Gen'!C1042</f>
        <v>44329.291666666664</v>
      </c>
      <c r="C1042" s="215" t="str">
        <f>'Net Gen'!P1042</f>
        <v>OFFLINE</v>
      </c>
      <c r="D1042" s="215">
        <f>'Net Gen'!E1042</f>
        <v>0</v>
      </c>
      <c r="E1042" s="215">
        <f>'Net Gen'!I1042</f>
        <v>0</v>
      </c>
      <c r="F1042" s="215">
        <f>'Net Gen'!K1042</f>
        <v>0</v>
      </c>
      <c r="G1042" s="215">
        <f>'Net Gen'!N1042</f>
        <v>0</v>
      </c>
      <c r="H1042" s="215">
        <f>'Net Gen'!O1042</f>
        <v>774</v>
      </c>
      <c r="J1042" s="78">
        <f t="shared" si="66"/>
        <v>0.5</v>
      </c>
      <c r="K1042" s="71">
        <f t="shared" si="64"/>
        <v>0</v>
      </c>
      <c r="L1042" s="69">
        <f t="shared" si="65"/>
        <v>387</v>
      </c>
      <c r="M1042" s="81">
        <f t="shared" si="67"/>
        <v>0</v>
      </c>
    </row>
    <row r="1043" spans="1:13" x14ac:dyDescent="0.2">
      <c r="A1043" s="133" t="str">
        <f>'Net Gen'!B1043</f>
        <v>ML1KP-Mitchell 1 KP</v>
      </c>
      <c r="B1043" s="214">
        <f>'Net Gen'!C1043</f>
        <v>44329.333333333336</v>
      </c>
      <c r="C1043" s="215" t="str">
        <f>'Net Gen'!P1043</f>
        <v>OFFLINE</v>
      </c>
      <c r="D1043" s="215">
        <f>'Net Gen'!E1043</f>
        <v>0</v>
      </c>
      <c r="E1043" s="215">
        <f>'Net Gen'!I1043</f>
        <v>0</v>
      </c>
      <c r="F1043" s="215">
        <f>'Net Gen'!K1043</f>
        <v>0</v>
      </c>
      <c r="G1043" s="215">
        <f>'Net Gen'!N1043</f>
        <v>0</v>
      </c>
      <c r="H1043" s="215">
        <f>'Net Gen'!O1043</f>
        <v>774</v>
      </c>
      <c r="J1043" s="78">
        <f t="shared" si="66"/>
        <v>0.5</v>
      </c>
      <c r="K1043" s="71">
        <f t="shared" si="64"/>
        <v>0</v>
      </c>
      <c r="L1043" s="69">
        <f t="shared" si="65"/>
        <v>387</v>
      </c>
      <c r="M1043" s="81">
        <f t="shared" si="67"/>
        <v>0</v>
      </c>
    </row>
    <row r="1044" spans="1:13" x14ac:dyDescent="0.2">
      <c r="A1044" s="133" t="str">
        <f>'Net Gen'!B1044</f>
        <v>ML1KP-Mitchell 1 KP</v>
      </c>
      <c r="B1044" s="214">
        <f>'Net Gen'!C1044</f>
        <v>44329.375</v>
      </c>
      <c r="C1044" s="215" t="str">
        <f>'Net Gen'!P1044</f>
        <v>OFFLINE</v>
      </c>
      <c r="D1044" s="215">
        <f>'Net Gen'!E1044</f>
        <v>0</v>
      </c>
      <c r="E1044" s="215">
        <f>'Net Gen'!I1044</f>
        <v>0</v>
      </c>
      <c r="F1044" s="215">
        <f>'Net Gen'!K1044</f>
        <v>0</v>
      </c>
      <c r="G1044" s="215">
        <f>'Net Gen'!N1044</f>
        <v>0</v>
      </c>
      <c r="H1044" s="215">
        <f>'Net Gen'!O1044</f>
        <v>774</v>
      </c>
      <c r="J1044" s="78">
        <f t="shared" si="66"/>
        <v>0.5</v>
      </c>
      <c r="K1044" s="71">
        <f t="shared" si="64"/>
        <v>0</v>
      </c>
      <c r="L1044" s="69">
        <f t="shared" si="65"/>
        <v>387</v>
      </c>
      <c r="M1044" s="81">
        <f t="shared" si="67"/>
        <v>0</v>
      </c>
    </row>
    <row r="1045" spans="1:13" x14ac:dyDescent="0.2">
      <c r="A1045" s="133" t="str">
        <f>'Net Gen'!B1045</f>
        <v>ML1KP-Mitchell 1 KP</v>
      </c>
      <c r="B1045" s="214">
        <f>'Net Gen'!C1045</f>
        <v>44329.416666666664</v>
      </c>
      <c r="C1045" s="215" t="str">
        <f>'Net Gen'!P1045</f>
        <v>OFFLINE</v>
      </c>
      <c r="D1045" s="215">
        <f>'Net Gen'!E1045</f>
        <v>0</v>
      </c>
      <c r="E1045" s="215">
        <f>'Net Gen'!I1045</f>
        <v>0</v>
      </c>
      <c r="F1045" s="215">
        <f>'Net Gen'!K1045</f>
        <v>0</v>
      </c>
      <c r="G1045" s="215">
        <f>'Net Gen'!N1045</f>
        <v>0</v>
      </c>
      <c r="H1045" s="215">
        <f>'Net Gen'!O1045</f>
        <v>774</v>
      </c>
      <c r="J1045" s="78">
        <f t="shared" si="66"/>
        <v>0.5</v>
      </c>
      <c r="K1045" s="71">
        <f t="shared" si="64"/>
        <v>0</v>
      </c>
      <c r="L1045" s="69">
        <f t="shared" si="65"/>
        <v>387</v>
      </c>
      <c r="M1045" s="81">
        <f t="shared" si="67"/>
        <v>0</v>
      </c>
    </row>
    <row r="1046" spans="1:13" x14ac:dyDescent="0.2">
      <c r="A1046" s="133" t="str">
        <f>'Net Gen'!B1046</f>
        <v>ML1KP-Mitchell 1 KP</v>
      </c>
      <c r="B1046" s="214">
        <f>'Net Gen'!C1046</f>
        <v>44329.458333333336</v>
      </c>
      <c r="C1046" s="215" t="str">
        <f>'Net Gen'!P1046</f>
        <v>OFFLINE</v>
      </c>
      <c r="D1046" s="215">
        <f>'Net Gen'!E1046</f>
        <v>0</v>
      </c>
      <c r="E1046" s="215">
        <f>'Net Gen'!I1046</f>
        <v>0</v>
      </c>
      <c r="F1046" s="215">
        <f>'Net Gen'!K1046</f>
        <v>0</v>
      </c>
      <c r="G1046" s="215">
        <f>'Net Gen'!N1046</f>
        <v>0</v>
      </c>
      <c r="H1046" s="215">
        <f>'Net Gen'!O1046</f>
        <v>774</v>
      </c>
      <c r="J1046" s="78">
        <f t="shared" si="66"/>
        <v>0.5</v>
      </c>
      <c r="K1046" s="71">
        <f t="shared" si="64"/>
        <v>0</v>
      </c>
      <c r="L1046" s="69">
        <f t="shared" si="65"/>
        <v>387</v>
      </c>
      <c r="M1046" s="81">
        <f t="shared" si="67"/>
        <v>0</v>
      </c>
    </row>
    <row r="1047" spans="1:13" x14ac:dyDescent="0.2">
      <c r="A1047" s="133" t="str">
        <f>'Net Gen'!B1047</f>
        <v>ML1KP-Mitchell 1 KP</v>
      </c>
      <c r="B1047" s="214">
        <f>'Net Gen'!C1047</f>
        <v>44329.5</v>
      </c>
      <c r="C1047" s="215" t="str">
        <f>'Net Gen'!P1047</f>
        <v>OFFLINE</v>
      </c>
      <c r="D1047" s="215">
        <f>'Net Gen'!E1047</f>
        <v>0</v>
      </c>
      <c r="E1047" s="215">
        <f>'Net Gen'!I1047</f>
        <v>0</v>
      </c>
      <c r="F1047" s="215">
        <f>'Net Gen'!K1047</f>
        <v>0</v>
      </c>
      <c r="G1047" s="215">
        <f>'Net Gen'!N1047</f>
        <v>0</v>
      </c>
      <c r="H1047" s="215">
        <f>'Net Gen'!O1047</f>
        <v>774</v>
      </c>
      <c r="J1047" s="78">
        <f t="shared" si="66"/>
        <v>0.5</v>
      </c>
      <c r="K1047" s="71">
        <f t="shared" si="64"/>
        <v>0</v>
      </c>
      <c r="L1047" s="69">
        <f t="shared" si="65"/>
        <v>387</v>
      </c>
      <c r="M1047" s="81">
        <f t="shared" si="67"/>
        <v>0</v>
      </c>
    </row>
    <row r="1048" spans="1:13" x14ac:dyDescent="0.2">
      <c r="A1048" s="133" t="str">
        <f>'Net Gen'!B1048</f>
        <v>ML1KP-Mitchell 1 KP</v>
      </c>
      <c r="B1048" s="214">
        <f>'Net Gen'!C1048</f>
        <v>44329.541666666664</v>
      </c>
      <c r="C1048" s="215" t="str">
        <f>'Net Gen'!P1048</f>
        <v>OFFLINE</v>
      </c>
      <c r="D1048" s="215">
        <f>'Net Gen'!E1048</f>
        <v>0</v>
      </c>
      <c r="E1048" s="215">
        <f>'Net Gen'!I1048</f>
        <v>0</v>
      </c>
      <c r="F1048" s="215">
        <f>'Net Gen'!K1048</f>
        <v>0</v>
      </c>
      <c r="G1048" s="215">
        <f>'Net Gen'!N1048</f>
        <v>0</v>
      </c>
      <c r="H1048" s="215">
        <f>'Net Gen'!O1048</f>
        <v>774</v>
      </c>
      <c r="J1048" s="78">
        <f t="shared" si="66"/>
        <v>0.5</v>
      </c>
      <c r="K1048" s="71">
        <f t="shared" si="64"/>
        <v>0</v>
      </c>
      <c r="L1048" s="69">
        <f t="shared" si="65"/>
        <v>387</v>
      </c>
      <c r="M1048" s="81">
        <f t="shared" si="67"/>
        <v>0</v>
      </c>
    </row>
    <row r="1049" spans="1:13" x14ac:dyDescent="0.2">
      <c r="A1049" s="133" t="str">
        <f>'Net Gen'!B1049</f>
        <v>ML1KP-Mitchell 1 KP</v>
      </c>
      <c r="B1049" s="214">
        <f>'Net Gen'!C1049</f>
        <v>44329.583333333336</v>
      </c>
      <c r="C1049" s="215" t="str">
        <f>'Net Gen'!P1049</f>
        <v>OFFLINE</v>
      </c>
      <c r="D1049" s="215">
        <f>'Net Gen'!E1049</f>
        <v>0</v>
      </c>
      <c r="E1049" s="215">
        <f>'Net Gen'!I1049</f>
        <v>0</v>
      </c>
      <c r="F1049" s="215">
        <f>'Net Gen'!K1049</f>
        <v>0</v>
      </c>
      <c r="G1049" s="215">
        <f>'Net Gen'!N1049</f>
        <v>0</v>
      </c>
      <c r="H1049" s="215">
        <f>'Net Gen'!O1049</f>
        <v>774</v>
      </c>
      <c r="J1049" s="78">
        <f t="shared" si="66"/>
        <v>0.5</v>
      </c>
      <c r="K1049" s="71">
        <f t="shared" si="64"/>
        <v>0</v>
      </c>
      <c r="L1049" s="69">
        <f t="shared" si="65"/>
        <v>387</v>
      </c>
      <c r="M1049" s="81">
        <f t="shared" si="67"/>
        <v>0</v>
      </c>
    </row>
    <row r="1050" spans="1:13" x14ac:dyDescent="0.2">
      <c r="A1050" s="133" t="str">
        <f>'Net Gen'!B1050</f>
        <v>ML1KP-Mitchell 1 KP</v>
      </c>
      <c r="B1050" s="214">
        <f>'Net Gen'!C1050</f>
        <v>44329.625</v>
      </c>
      <c r="C1050" s="215" t="str">
        <f>'Net Gen'!P1050</f>
        <v>OFFLINE</v>
      </c>
      <c r="D1050" s="215">
        <f>'Net Gen'!E1050</f>
        <v>0</v>
      </c>
      <c r="E1050" s="215">
        <f>'Net Gen'!I1050</f>
        <v>0</v>
      </c>
      <c r="F1050" s="215">
        <f>'Net Gen'!K1050</f>
        <v>0</v>
      </c>
      <c r="G1050" s="215">
        <f>'Net Gen'!N1050</f>
        <v>0</v>
      </c>
      <c r="H1050" s="215">
        <f>'Net Gen'!O1050</f>
        <v>774</v>
      </c>
      <c r="J1050" s="78">
        <f t="shared" si="66"/>
        <v>0.5</v>
      </c>
      <c r="K1050" s="71">
        <f t="shared" si="64"/>
        <v>0</v>
      </c>
      <c r="L1050" s="69">
        <f t="shared" si="65"/>
        <v>387</v>
      </c>
      <c r="M1050" s="81">
        <f t="shared" si="67"/>
        <v>0</v>
      </c>
    </row>
    <row r="1051" spans="1:13" x14ac:dyDescent="0.2">
      <c r="A1051" s="133" t="str">
        <f>'Net Gen'!B1051</f>
        <v>ML1KP-Mitchell 1 KP</v>
      </c>
      <c r="B1051" s="214">
        <f>'Net Gen'!C1051</f>
        <v>44329.666666666664</v>
      </c>
      <c r="C1051" s="215" t="str">
        <f>'Net Gen'!P1051</f>
        <v>OFFLINE</v>
      </c>
      <c r="D1051" s="215">
        <f>'Net Gen'!E1051</f>
        <v>0</v>
      </c>
      <c r="E1051" s="215">
        <f>'Net Gen'!I1051</f>
        <v>0</v>
      </c>
      <c r="F1051" s="215">
        <f>'Net Gen'!K1051</f>
        <v>0</v>
      </c>
      <c r="G1051" s="215">
        <f>'Net Gen'!N1051</f>
        <v>0</v>
      </c>
      <c r="H1051" s="215">
        <f>'Net Gen'!O1051</f>
        <v>774</v>
      </c>
      <c r="J1051" s="78">
        <f t="shared" si="66"/>
        <v>0.5</v>
      </c>
      <c r="K1051" s="71">
        <f t="shared" si="64"/>
        <v>0</v>
      </c>
      <c r="L1051" s="69">
        <f t="shared" si="65"/>
        <v>387</v>
      </c>
      <c r="M1051" s="81">
        <f t="shared" si="67"/>
        <v>0</v>
      </c>
    </row>
    <row r="1052" spans="1:13" x14ac:dyDescent="0.2">
      <c r="A1052" s="133" t="str">
        <f>'Net Gen'!B1052</f>
        <v>ML1KP-Mitchell 1 KP</v>
      </c>
      <c r="B1052" s="214">
        <f>'Net Gen'!C1052</f>
        <v>44329.708333333336</v>
      </c>
      <c r="C1052" s="215" t="str">
        <f>'Net Gen'!P1052</f>
        <v>OFFLINE</v>
      </c>
      <c r="D1052" s="215">
        <f>'Net Gen'!E1052</f>
        <v>0</v>
      </c>
      <c r="E1052" s="215">
        <f>'Net Gen'!I1052</f>
        <v>0</v>
      </c>
      <c r="F1052" s="215">
        <f>'Net Gen'!K1052</f>
        <v>0</v>
      </c>
      <c r="G1052" s="215">
        <f>'Net Gen'!N1052</f>
        <v>0</v>
      </c>
      <c r="H1052" s="215">
        <f>'Net Gen'!O1052</f>
        <v>774</v>
      </c>
      <c r="J1052" s="78">
        <f t="shared" si="66"/>
        <v>0.5</v>
      </c>
      <c r="K1052" s="71">
        <f t="shared" si="64"/>
        <v>0</v>
      </c>
      <c r="L1052" s="69">
        <f t="shared" si="65"/>
        <v>387</v>
      </c>
      <c r="M1052" s="81">
        <f t="shared" si="67"/>
        <v>0</v>
      </c>
    </row>
    <row r="1053" spans="1:13" x14ac:dyDescent="0.2">
      <c r="A1053" s="133" t="str">
        <f>'Net Gen'!B1053</f>
        <v>ML1KP-Mitchell 1 KP</v>
      </c>
      <c r="B1053" s="214">
        <f>'Net Gen'!C1053</f>
        <v>44329.75</v>
      </c>
      <c r="C1053" s="215" t="str">
        <f>'Net Gen'!P1053</f>
        <v>OFFLINE</v>
      </c>
      <c r="D1053" s="215">
        <f>'Net Gen'!E1053</f>
        <v>0</v>
      </c>
      <c r="E1053" s="215">
        <f>'Net Gen'!I1053</f>
        <v>0</v>
      </c>
      <c r="F1053" s="215">
        <f>'Net Gen'!K1053</f>
        <v>0</v>
      </c>
      <c r="G1053" s="215">
        <f>'Net Gen'!N1053</f>
        <v>0</v>
      </c>
      <c r="H1053" s="215">
        <f>'Net Gen'!O1053</f>
        <v>774</v>
      </c>
      <c r="J1053" s="78">
        <f t="shared" si="66"/>
        <v>0.5</v>
      </c>
      <c r="K1053" s="71">
        <f t="shared" si="64"/>
        <v>0</v>
      </c>
      <c r="L1053" s="69">
        <f t="shared" si="65"/>
        <v>387</v>
      </c>
      <c r="M1053" s="81">
        <f t="shared" si="67"/>
        <v>0</v>
      </c>
    </row>
    <row r="1054" spans="1:13" x14ac:dyDescent="0.2">
      <c r="A1054" s="133" t="str">
        <f>'Net Gen'!B1054</f>
        <v>ML1KP-Mitchell 1 KP</v>
      </c>
      <c r="B1054" s="214">
        <f>'Net Gen'!C1054</f>
        <v>44329.791666666664</v>
      </c>
      <c r="C1054" s="215" t="str">
        <f>'Net Gen'!P1054</f>
        <v>OFFLINE</v>
      </c>
      <c r="D1054" s="215">
        <f>'Net Gen'!E1054</f>
        <v>0</v>
      </c>
      <c r="E1054" s="215">
        <f>'Net Gen'!I1054</f>
        <v>0</v>
      </c>
      <c r="F1054" s="215">
        <f>'Net Gen'!K1054</f>
        <v>0</v>
      </c>
      <c r="G1054" s="215">
        <f>'Net Gen'!N1054</f>
        <v>0</v>
      </c>
      <c r="H1054" s="215">
        <f>'Net Gen'!O1054</f>
        <v>774</v>
      </c>
      <c r="J1054" s="78">
        <f t="shared" si="66"/>
        <v>0.5</v>
      </c>
      <c r="K1054" s="71">
        <f t="shared" si="64"/>
        <v>0</v>
      </c>
      <c r="L1054" s="69">
        <f t="shared" si="65"/>
        <v>387</v>
      </c>
      <c r="M1054" s="81">
        <f t="shared" si="67"/>
        <v>0</v>
      </c>
    </row>
    <row r="1055" spans="1:13" x14ac:dyDescent="0.2">
      <c r="A1055" s="133" t="str">
        <f>'Net Gen'!B1055</f>
        <v>ML1KP-Mitchell 1 KP</v>
      </c>
      <c r="B1055" s="214">
        <f>'Net Gen'!C1055</f>
        <v>44329.833333333336</v>
      </c>
      <c r="C1055" s="215" t="str">
        <f>'Net Gen'!P1055</f>
        <v>OFFLINE</v>
      </c>
      <c r="D1055" s="215">
        <f>'Net Gen'!E1055</f>
        <v>0</v>
      </c>
      <c r="E1055" s="215">
        <f>'Net Gen'!I1055</f>
        <v>0</v>
      </c>
      <c r="F1055" s="215">
        <f>'Net Gen'!K1055</f>
        <v>0</v>
      </c>
      <c r="G1055" s="215">
        <f>'Net Gen'!N1055</f>
        <v>0</v>
      </c>
      <c r="H1055" s="215">
        <f>'Net Gen'!O1055</f>
        <v>774</v>
      </c>
      <c r="J1055" s="78">
        <f t="shared" si="66"/>
        <v>0.5</v>
      </c>
      <c r="K1055" s="71">
        <f t="shared" si="64"/>
        <v>0</v>
      </c>
      <c r="L1055" s="69">
        <f t="shared" si="65"/>
        <v>387</v>
      </c>
      <c r="M1055" s="81">
        <f t="shared" si="67"/>
        <v>0</v>
      </c>
    </row>
    <row r="1056" spans="1:13" x14ac:dyDescent="0.2">
      <c r="A1056" s="133" t="str">
        <f>'Net Gen'!B1056</f>
        <v>ML1KP-Mitchell 1 KP</v>
      </c>
      <c r="B1056" s="214">
        <f>'Net Gen'!C1056</f>
        <v>44329.875</v>
      </c>
      <c r="C1056" s="215" t="str">
        <f>'Net Gen'!P1056</f>
        <v>OFFLINE</v>
      </c>
      <c r="D1056" s="215">
        <f>'Net Gen'!E1056</f>
        <v>0</v>
      </c>
      <c r="E1056" s="215">
        <f>'Net Gen'!I1056</f>
        <v>0</v>
      </c>
      <c r="F1056" s="215">
        <f>'Net Gen'!K1056</f>
        <v>0</v>
      </c>
      <c r="G1056" s="215">
        <f>'Net Gen'!N1056</f>
        <v>0</v>
      </c>
      <c r="H1056" s="215">
        <f>'Net Gen'!O1056</f>
        <v>774</v>
      </c>
      <c r="J1056" s="78">
        <f t="shared" si="66"/>
        <v>0.5</v>
      </c>
      <c r="K1056" s="71">
        <f t="shared" si="64"/>
        <v>0</v>
      </c>
      <c r="L1056" s="69">
        <f t="shared" si="65"/>
        <v>387</v>
      </c>
      <c r="M1056" s="81">
        <f t="shared" si="67"/>
        <v>0</v>
      </c>
    </row>
    <row r="1057" spans="1:13" x14ac:dyDescent="0.2">
      <c r="A1057" s="133" t="str">
        <f>'Net Gen'!B1057</f>
        <v>ML1KP-Mitchell 1 KP</v>
      </c>
      <c r="B1057" s="214">
        <f>'Net Gen'!C1057</f>
        <v>44329.916666666664</v>
      </c>
      <c r="C1057" s="215" t="str">
        <f>'Net Gen'!P1057</f>
        <v>OFFLINE</v>
      </c>
      <c r="D1057" s="215">
        <f>'Net Gen'!E1057</f>
        <v>0</v>
      </c>
      <c r="E1057" s="215">
        <f>'Net Gen'!I1057</f>
        <v>0</v>
      </c>
      <c r="F1057" s="215">
        <f>'Net Gen'!K1057</f>
        <v>0</v>
      </c>
      <c r="G1057" s="215">
        <f>'Net Gen'!N1057</f>
        <v>0</v>
      </c>
      <c r="H1057" s="215">
        <f>'Net Gen'!O1057</f>
        <v>774</v>
      </c>
      <c r="J1057" s="78">
        <f t="shared" si="66"/>
        <v>0.5</v>
      </c>
      <c r="K1057" s="71">
        <f t="shared" si="64"/>
        <v>0</v>
      </c>
      <c r="L1057" s="69">
        <f t="shared" si="65"/>
        <v>387</v>
      </c>
      <c r="M1057" s="81">
        <f t="shared" si="67"/>
        <v>0</v>
      </c>
    </row>
    <row r="1058" spans="1:13" x14ac:dyDescent="0.2">
      <c r="A1058" s="133" t="str">
        <f>'Net Gen'!B1058</f>
        <v>ML1KP-Mitchell 1 KP</v>
      </c>
      <c r="B1058" s="214">
        <f>'Net Gen'!C1058</f>
        <v>44329.958333333336</v>
      </c>
      <c r="C1058" s="215" t="str">
        <f>'Net Gen'!P1058</f>
        <v>OFFLINE</v>
      </c>
      <c r="D1058" s="215">
        <f>'Net Gen'!E1058</f>
        <v>0</v>
      </c>
      <c r="E1058" s="215">
        <f>'Net Gen'!I1058</f>
        <v>0</v>
      </c>
      <c r="F1058" s="215">
        <f>'Net Gen'!K1058</f>
        <v>0</v>
      </c>
      <c r="G1058" s="215">
        <f>'Net Gen'!N1058</f>
        <v>0</v>
      </c>
      <c r="H1058" s="215">
        <f>'Net Gen'!O1058</f>
        <v>774</v>
      </c>
      <c r="J1058" s="78">
        <f t="shared" si="66"/>
        <v>0.5</v>
      </c>
      <c r="K1058" s="71">
        <f t="shared" si="64"/>
        <v>0</v>
      </c>
      <c r="L1058" s="69">
        <f t="shared" si="65"/>
        <v>387</v>
      </c>
      <c r="M1058" s="81">
        <f t="shared" si="67"/>
        <v>0</v>
      </c>
    </row>
    <row r="1059" spans="1:13" x14ac:dyDescent="0.2">
      <c r="A1059" s="133" t="str">
        <f>'Net Gen'!B1059</f>
        <v>ML1KP-Mitchell 1 KP</v>
      </c>
      <c r="B1059" s="214">
        <f>'Net Gen'!C1059</f>
        <v>44330</v>
      </c>
      <c r="C1059" s="215" t="str">
        <f>'Net Gen'!P1059</f>
        <v>OFFLINE</v>
      </c>
      <c r="D1059" s="215">
        <f>'Net Gen'!E1059</f>
        <v>0</v>
      </c>
      <c r="E1059" s="215">
        <f>'Net Gen'!I1059</f>
        <v>0</v>
      </c>
      <c r="F1059" s="215">
        <f>'Net Gen'!K1059</f>
        <v>0</v>
      </c>
      <c r="G1059" s="215">
        <f>'Net Gen'!N1059</f>
        <v>0</v>
      </c>
      <c r="H1059" s="215">
        <f>'Net Gen'!O1059</f>
        <v>774</v>
      </c>
      <c r="J1059" s="78">
        <f t="shared" si="66"/>
        <v>0.5</v>
      </c>
      <c r="K1059" s="71">
        <f t="shared" si="64"/>
        <v>0</v>
      </c>
      <c r="L1059" s="69">
        <f t="shared" si="65"/>
        <v>387</v>
      </c>
      <c r="M1059" s="81">
        <f t="shared" si="67"/>
        <v>0</v>
      </c>
    </row>
    <row r="1060" spans="1:13" x14ac:dyDescent="0.2">
      <c r="A1060" s="133" t="str">
        <f>'Net Gen'!B1060</f>
        <v>ML1KP-Mitchell 1 KP</v>
      </c>
      <c r="B1060" s="214">
        <f>'Net Gen'!C1060</f>
        <v>44330.041666666664</v>
      </c>
      <c r="C1060" s="215" t="str">
        <f>'Net Gen'!P1060</f>
        <v>OFFLINE</v>
      </c>
      <c r="D1060" s="215">
        <f>'Net Gen'!E1060</f>
        <v>0</v>
      </c>
      <c r="E1060" s="215">
        <f>'Net Gen'!I1060</f>
        <v>0</v>
      </c>
      <c r="F1060" s="215">
        <f>'Net Gen'!K1060</f>
        <v>0</v>
      </c>
      <c r="G1060" s="215">
        <f>'Net Gen'!N1060</f>
        <v>0</v>
      </c>
      <c r="H1060" s="215">
        <f>'Net Gen'!O1060</f>
        <v>774</v>
      </c>
      <c r="J1060" s="78">
        <f t="shared" si="66"/>
        <v>0.5</v>
      </c>
      <c r="K1060" s="71">
        <f t="shared" si="64"/>
        <v>0</v>
      </c>
      <c r="L1060" s="69">
        <f t="shared" si="65"/>
        <v>387</v>
      </c>
      <c r="M1060" s="81">
        <f t="shared" si="67"/>
        <v>0</v>
      </c>
    </row>
    <row r="1061" spans="1:13" x14ac:dyDescent="0.2">
      <c r="A1061" s="133" t="str">
        <f>'Net Gen'!B1061</f>
        <v>ML1KP-Mitchell 1 KP</v>
      </c>
      <c r="B1061" s="214">
        <f>'Net Gen'!C1061</f>
        <v>44330.083333333336</v>
      </c>
      <c r="C1061" s="215" t="str">
        <f>'Net Gen'!P1061</f>
        <v>OFFLINE</v>
      </c>
      <c r="D1061" s="215">
        <f>'Net Gen'!E1061</f>
        <v>0</v>
      </c>
      <c r="E1061" s="215">
        <f>'Net Gen'!I1061</f>
        <v>0</v>
      </c>
      <c r="F1061" s="215">
        <f>'Net Gen'!K1061</f>
        <v>0</v>
      </c>
      <c r="G1061" s="215">
        <f>'Net Gen'!N1061</f>
        <v>0</v>
      </c>
      <c r="H1061" s="215">
        <f>'Net Gen'!O1061</f>
        <v>774</v>
      </c>
      <c r="J1061" s="78">
        <f t="shared" si="66"/>
        <v>0.5</v>
      </c>
      <c r="K1061" s="71">
        <f t="shared" si="64"/>
        <v>0</v>
      </c>
      <c r="L1061" s="69">
        <f t="shared" si="65"/>
        <v>387</v>
      </c>
      <c r="M1061" s="81">
        <f t="shared" si="67"/>
        <v>0</v>
      </c>
    </row>
    <row r="1062" spans="1:13" x14ac:dyDescent="0.2">
      <c r="A1062" s="133" t="str">
        <f>'Net Gen'!B1062</f>
        <v>ML1KP-Mitchell 1 KP</v>
      </c>
      <c r="B1062" s="214">
        <f>'Net Gen'!C1062</f>
        <v>44330.125</v>
      </c>
      <c r="C1062" s="215" t="str">
        <f>'Net Gen'!P1062</f>
        <v>OFFLINE</v>
      </c>
      <c r="D1062" s="215">
        <f>'Net Gen'!E1062</f>
        <v>0</v>
      </c>
      <c r="E1062" s="215">
        <f>'Net Gen'!I1062</f>
        <v>0</v>
      </c>
      <c r="F1062" s="215">
        <f>'Net Gen'!K1062</f>
        <v>0</v>
      </c>
      <c r="G1062" s="215">
        <f>'Net Gen'!N1062</f>
        <v>0</v>
      </c>
      <c r="H1062" s="215">
        <f>'Net Gen'!O1062</f>
        <v>774</v>
      </c>
      <c r="J1062" s="78">
        <f t="shared" si="66"/>
        <v>0.5</v>
      </c>
      <c r="K1062" s="71">
        <f t="shared" si="64"/>
        <v>0</v>
      </c>
      <c r="L1062" s="69">
        <f t="shared" si="65"/>
        <v>387</v>
      </c>
      <c r="M1062" s="81">
        <f t="shared" si="67"/>
        <v>0</v>
      </c>
    </row>
    <row r="1063" spans="1:13" x14ac:dyDescent="0.2">
      <c r="A1063" s="133" t="str">
        <f>'Net Gen'!B1063</f>
        <v>ML1KP-Mitchell 1 KP</v>
      </c>
      <c r="B1063" s="214">
        <f>'Net Gen'!C1063</f>
        <v>44330.166666666664</v>
      </c>
      <c r="C1063" s="215" t="str">
        <f>'Net Gen'!P1063</f>
        <v>OFFLINE</v>
      </c>
      <c r="D1063" s="215">
        <f>'Net Gen'!E1063</f>
        <v>0</v>
      </c>
      <c r="E1063" s="215">
        <f>'Net Gen'!I1063</f>
        <v>0</v>
      </c>
      <c r="F1063" s="215">
        <f>'Net Gen'!K1063</f>
        <v>0</v>
      </c>
      <c r="G1063" s="215">
        <f>'Net Gen'!N1063</f>
        <v>0</v>
      </c>
      <c r="H1063" s="215">
        <f>'Net Gen'!O1063</f>
        <v>774</v>
      </c>
      <c r="J1063" s="78">
        <f t="shared" si="66"/>
        <v>0.5</v>
      </c>
      <c r="K1063" s="71">
        <f t="shared" si="64"/>
        <v>0</v>
      </c>
      <c r="L1063" s="69">
        <f t="shared" si="65"/>
        <v>387</v>
      </c>
      <c r="M1063" s="81">
        <f t="shared" si="67"/>
        <v>0</v>
      </c>
    </row>
    <row r="1064" spans="1:13" x14ac:dyDescent="0.2">
      <c r="A1064" s="133" t="str">
        <f>'Net Gen'!B1064</f>
        <v>ML1KP-Mitchell 1 KP</v>
      </c>
      <c r="B1064" s="214">
        <f>'Net Gen'!C1064</f>
        <v>44330.208333333336</v>
      </c>
      <c r="C1064" s="215" t="str">
        <f>'Net Gen'!P1064</f>
        <v>OFFLINE</v>
      </c>
      <c r="D1064" s="215">
        <f>'Net Gen'!E1064</f>
        <v>0</v>
      </c>
      <c r="E1064" s="215">
        <f>'Net Gen'!I1064</f>
        <v>0</v>
      </c>
      <c r="F1064" s="215">
        <f>'Net Gen'!K1064</f>
        <v>0</v>
      </c>
      <c r="G1064" s="215">
        <f>'Net Gen'!N1064</f>
        <v>0</v>
      </c>
      <c r="H1064" s="215">
        <f>'Net Gen'!O1064</f>
        <v>774</v>
      </c>
      <c r="J1064" s="78">
        <f t="shared" si="66"/>
        <v>0.5</v>
      </c>
      <c r="K1064" s="71">
        <f t="shared" si="64"/>
        <v>0</v>
      </c>
      <c r="L1064" s="69">
        <f t="shared" si="65"/>
        <v>387</v>
      </c>
      <c r="M1064" s="81">
        <f t="shared" si="67"/>
        <v>0</v>
      </c>
    </row>
    <row r="1065" spans="1:13" x14ac:dyDescent="0.2">
      <c r="A1065" s="133" t="str">
        <f>'Net Gen'!B1065</f>
        <v>ML1KP-Mitchell 1 KP</v>
      </c>
      <c r="B1065" s="214">
        <f>'Net Gen'!C1065</f>
        <v>44330.25</v>
      </c>
      <c r="C1065" s="215" t="str">
        <f>'Net Gen'!P1065</f>
        <v>OFFLINE</v>
      </c>
      <c r="D1065" s="215">
        <f>'Net Gen'!E1065</f>
        <v>0</v>
      </c>
      <c r="E1065" s="215">
        <f>'Net Gen'!I1065</f>
        <v>0</v>
      </c>
      <c r="F1065" s="215">
        <f>'Net Gen'!K1065</f>
        <v>0</v>
      </c>
      <c r="G1065" s="215">
        <f>'Net Gen'!N1065</f>
        <v>0</v>
      </c>
      <c r="H1065" s="215">
        <f>'Net Gen'!O1065</f>
        <v>774</v>
      </c>
      <c r="J1065" s="78">
        <f t="shared" si="66"/>
        <v>0.5</v>
      </c>
      <c r="K1065" s="71">
        <f t="shared" si="64"/>
        <v>0</v>
      </c>
      <c r="L1065" s="69">
        <f t="shared" si="65"/>
        <v>387</v>
      </c>
      <c r="M1065" s="81">
        <f t="shared" si="67"/>
        <v>0</v>
      </c>
    </row>
    <row r="1066" spans="1:13" x14ac:dyDescent="0.2">
      <c r="A1066" s="133" t="str">
        <f>'Net Gen'!B1066</f>
        <v>ML1KP-Mitchell 1 KP</v>
      </c>
      <c r="B1066" s="214">
        <f>'Net Gen'!C1066</f>
        <v>44330.291666666664</v>
      </c>
      <c r="C1066" s="215" t="str">
        <f>'Net Gen'!P1066</f>
        <v>OFFLINE</v>
      </c>
      <c r="D1066" s="215">
        <f>'Net Gen'!E1066</f>
        <v>0</v>
      </c>
      <c r="E1066" s="215">
        <f>'Net Gen'!I1066</f>
        <v>0</v>
      </c>
      <c r="F1066" s="215">
        <f>'Net Gen'!K1066</f>
        <v>0</v>
      </c>
      <c r="G1066" s="215">
        <f>'Net Gen'!N1066</f>
        <v>0</v>
      </c>
      <c r="H1066" s="215">
        <f>'Net Gen'!O1066</f>
        <v>774</v>
      </c>
      <c r="J1066" s="78">
        <f t="shared" si="66"/>
        <v>0.5</v>
      </c>
      <c r="K1066" s="71">
        <f t="shared" si="64"/>
        <v>0</v>
      </c>
      <c r="L1066" s="69">
        <f t="shared" si="65"/>
        <v>387</v>
      </c>
      <c r="M1066" s="81">
        <f t="shared" si="67"/>
        <v>0</v>
      </c>
    </row>
    <row r="1067" spans="1:13" x14ac:dyDescent="0.2">
      <c r="A1067" s="133" t="str">
        <f>'Net Gen'!B1067</f>
        <v>ML1KP-Mitchell 1 KP</v>
      </c>
      <c r="B1067" s="214">
        <f>'Net Gen'!C1067</f>
        <v>44330.333333333336</v>
      </c>
      <c r="C1067" s="215" t="str">
        <f>'Net Gen'!P1067</f>
        <v>OFFLINE</v>
      </c>
      <c r="D1067" s="215">
        <f>'Net Gen'!E1067</f>
        <v>0</v>
      </c>
      <c r="E1067" s="215">
        <f>'Net Gen'!I1067</f>
        <v>0</v>
      </c>
      <c r="F1067" s="215">
        <f>'Net Gen'!K1067</f>
        <v>0</v>
      </c>
      <c r="G1067" s="215">
        <f>'Net Gen'!N1067</f>
        <v>0</v>
      </c>
      <c r="H1067" s="215">
        <f>'Net Gen'!O1067</f>
        <v>774</v>
      </c>
      <c r="J1067" s="78">
        <f t="shared" si="66"/>
        <v>0.5</v>
      </c>
      <c r="K1067" s="71">
        <f t="shared" si="64"/>
        <v>0</v>
      </c>
      <c r="L1067" s="69">
        <f t="shared" si="65"/>
        <v>387</v>
      </c>
      <c r="M1067" s="81">
        <f t="shared" si="67"/>
        <v>0</v>
      </c>
    </row>
    <row r="1068" spans="1:13" x14ac:dyDescent="0.2">
      <c r="A1068" s="133" t="str">
        <f>'Net Gen'!B1068</f>
        <v>ML1KP-Mitchell 1 KP</v>
      </c>
      <c r="B1068" s="214">
        <f>'Net Gen'!C1068</f>
        <v>44330.375</v>
      </c>
      <c r="C1068" s="215" t="str">
        <f>'Net Gen'!P1068</f>
        <v>OFFLINE</v>
      </c>
      <c r="D1068" s="215">
        <f>'Net Gen'!E1068</f>
        <v>0</v>
      </c>
      <c r="E1068" s="215">
        <f>'Net Gen'!I1068</f>
        <v>0</v>
      </c>
      <c r="F1068" s="215">
        <f>'Net Gen'!K1068</f>
        <v>0</v>
      </c>
      <c r="G1068" s="215">
        <f>'Net Gen'!N1068</f>
        <v>0</v>
      </c>
      <c r="H1068" s="215">
        <f>'Net Gen'!O1068</f>
        <v>774</v>
      </c>
      <c r="J1068" s="78">
        <f t="shared" si="66"/>
        <v>0.5</v>
      </c>
      <c r="K1068" s="71">
        <f t="shared" si="64"/>
        <v>0</v>
      </c>
      <c r="L1068" s="69">
        <f t="shared" si="65"/>
        <v>387</v>
      </c>
      <c r="M1068" s="81">
        <f t="shared" si="67"/>
        <v>0</v>
      </c>
    </row>
    <row r="1069" spans="1:13" x14ac:dyDescent="0.2">
      <c r="A1069" s="133" t="str">
        <f>'Net Gen'!B1069</f>
        <v>ML1KP-Mitchell 1 KP</v>
      </c>
      <c r="B1069" s="214">
        <f>'Net Gen'!C1069</f>
        <v>44330.416666666664</v>
      </c>
      <c r="C1069" s="215" t="str">
        <f>'Net Gen'!P1069</f>
        <v>OFFLINE</v>
      </c>
      <c r="D1069" s="215">
        <f>'Net Gen'!E1069</f>
        <v>0</v>
      </c>
      <c r="E1069" s="215">
        <f>'Net Gen'!I1069</f>
        <v>0</v>
      </c>
      <c r="F1069" s="215">
        <f>'Net Gen'!K1069</f>
        <v>0</v>
      </c>
      <c r="G1069" s="215">
        <f>'Net Gen'!N1069</f>
        <v>0</v>
      </c>
      <c r="H1069" s="215">
        <f>'Net Gen'!O1069</f>
        <v>774</v>
      </c>
      <c r="J1069" s="78">
        <f t="shared" si="66"/>
        <v>0.5</v>
      </c>
      <c r="K1069" s="71">
        <f t="shared" si="64"/>
        <v>0</v>
      </c>
      <c r="L1069" s="69">
        <f t="shared" si="65"/>
        <v>387</v>
      </c>
      <c r="M1069" s="81">
        <f t="shared" si="67"/>
        <v>0</v>
      </c>
    </row>
    <row r="1070" spans="1:13" x14ac:dyDescent="0.2">
      <c r="A1070" s="133" t="str">
        <f>'Net Gen'!B1070</f>
        <v>ML1KP-Mitchell 1 KP</v>
      </c>
      <c r="B1070" s="214">
        <f>'Net Gen'!C1070</f>
        <v>44330.458333333336</v>
      </c>
      <c r="C1070" s="215" t="str">
        <f>'Net Gen'!P1070</f>
        <v>OFFLINE</v>
      </c>
      <c r="D1070" s="215">
        <f>'Net Gen'!E1070</f>
        <v>0</v>
      </c>
      <c r="E1070" s="215">
        <f>'Net Gen'!I1070</f>
        <v>0</v>
      </c>
      <c r="F1070" s="215">
        <f>'Net Gen'!K1070</f>
        <v>0</v>
      </c>
      <c r="G1070" s="215">
        <f>'Net Gen'!N1070</f>
        <v>0</v>
      </c>
      <c r="H1070" s="215">
        <f>'Net Gen'!O1070</f>
        <v>774</v>
      </c>
      <c r="J1070" s="78">
        <f t="shared" si="66"/>
        <v>0.5</v>
      </c>
      <c r="K1070" s="71">
        <f t="shared" si="64"/>
        <v>0</v>
      </c>
      <c r="L1070" s="69">
        <f t="shared" si="65"/>
        <v>387</v>
      </c>
      <c r="M1070" s="81">
        <f t="shared" si="67"/>
        <v>0</v>
      </c>
    </row>
    <row r="1071" spans="1:13" x14ac:dyDescent="0.2">
      <c r="A1071" s="133" t="str">
        <f>'Net Gen'!B1071</f>
        <v>ML1KP-Mitchell 1 KP</v>
      </c>
      <c r="B1071" s="214">
        <f>'Net Gen'!C1071</f>
        <v>44330.5</v>
      </c>
      <c r="C1071" s="215" t="str">
        <f>'Net Gen'!P1071</f>
        <v>OFFLINE</v>
      </c>
      <c r="D1071" s="215">
        <f>'Net Gen'!E1071</f>
        <v>0</v>
      </c>
      <c r="E1071" s="215">
        <f>'Net Gen'!I1071</f>
        <v>0</v>
      </c>
      <c r="F1071" s="215">
        <f>'Net Gen'!K1071</f>
        <v>0</v>
      </c>
      <c r="G1071" s="215">
        <f>'Net Gen'!N1071</f>
        <v>0</v>
      </c>
      <c r="H1071" s="215">
        <f>'Net Gen'!O1071</f>
        <v>774</v>
      </c>
      <c r="J1071" s="78">
        <f t="shared" si="66"/>
        <v>0.5</v>
      </c>
      <c r="K1071" s="71">
        <f t="shared" si="64"/>
        <v>0</v>
      </c>
      <c r="L1071" s="69">
        <f t="shared" si="65"/>
        <v>387</v>
      </c>
      <c r="M1071" s="81">
        <f t="shared" si="67"/>
        <v>0</v>
      </c>
    </row>
    <row r="1072" spans="1:13" x14ac:dyDescent="0.2">
      <c r="A1072" s="133" t="str">
        <f>'Net Gen'!B1072</f>
        <v>ML1KP-Mitchell 1 KP</v>
      </c>
      <c r="B1072" s="214">
        <f>'Net Gen'!C1072</f>
        <v>44330.541666666664</v>
      </c>
      <c r="C1072" s="215" t="str">
        <f>'Net Gen'!P1072</f>
        <v>OFFLINE</v>
      </c>
      <c r="D1072" s="215">
        <f>'Net Gen'!E1072</f>
        <v>0</v>
      </c>
      <c r="E1072" s="215">
        <f>'Net Gen'!I1072</f>
        <v>0</v>
      </c>
      <c r="F1072" s="215">
        <f>'Net Gen'!K1072</f>
        <v>0</v>
      </c>
      <c r="G1072" s="215">
        <f>'Net Gen'!N1072</f>
        <v>0</v>
      </c>
      <c r="H1072" s="215">
        <f>'Net Gen'!O1072</f>
        <v>774</v>
      </c>
      <c r="J1072" s="78">
        <f t="shared" si="66"/>
        <v>0.5</v>
      </c>
      <c r="K1072" s="71">
        <f t="shared" si="64"/>
        <v>0</v>
      </c>
      <c r="L1072" s="69">
        <f t="shared" si="65"/>
        <v>387</v>
      </c>
      <c r="M1072" s="81">
        <f t="shared" si="67"/>
        <v>0</v>
      </c>
    </row>
    <row r="1073" spans="1:13" x14ac:dyDescent="0.2">
      <c r="A1073" s="133" t="str">
        <f>'Net Gen'!B1073</f>
        <v>ML1KP-Mitchell 1 KP</v>
      </c>
      <c r="B1073" s="214">
        <f>'Net Gen'!C1073</f>
        <v>44330.583333333336</v>
      </c>
      <c r="C1073" s="215" t="str">
        <f>'Net Gen'!P1073</f>
        <v>OFFLINE</v>
      </c>
      <c r="D1073" s="215">
        <f>'Net Gen'!E1073</f>
        <v>0</v>
      </c>
      <c r="E1073" s="215">
        <f>'Net Gen'!I1073</f>
        <v>0</v>
      </c>
      <c r="F1073" s="215">
        <f>'Net Gen'!K1073</f>
        <v>0</v>
      </c>
      <c r="G1073" s="215">
        <f>'Net Gen'!N1073</f>
        <v>0</v>
      </c>
      <c r="H1073" s="215">
        <f>'Net Gen'!O1073</f>
        <v>774</v>
      </c>
      <c r="J1073" s="78">
        <f t="shared" si="66"/>
        <v>0.5</v>
      </c>
      <c r="K1073" s="71">
        <f t="shared" si="64"/>
        <v>0</v>
      </c>
      <c r="L1073" s="69">
        <f t="shared" si="65"/>
        <v>387</v>
      </c>
      <c r="M1073" s="81">
        <f t="shared" si="67"/>
        <v>0</v>
      </c>
    </row>
    <row r="1074" spans="1:13" x14ac:dyDescent="0.2">
      <c r="A1074" s="133" t="str">
        <f>'Net Gen'!B1074</f>
        <v>ML1KP-Mitchell 1 KP</v>
      </c>
      <c r="B1074" s="214">
        <f>'Net Gen'!C1074</f>
        <v>44330.625</v>
      </c>
      <c r="C1074" s="215" t="str">
        <f>'Net Gen'!P1074</f>
        <v>OFFLINE</v>
      </c>
      <c r="D1074" s="215">
        <f>'Net Gen'!E1074</f>
        <v>0</v>
      </c>
      <c r="E1074" s="215">
        <f>'Net Gen'!I1074</f>
        <v>0</v>
      </c>
      <c r="F1074" s="215">
        <f>'Net Gen'!K1074</f>
        <v>0</v>
      </c>
      <c r="G1074" s="215">
        <f>'Net Gen'!N1074</f>
        <v>0</v>
      </c>
      <c r="H1074" s="215">
        <f>'Net Gen'!O1074</f>
        <v>774</v>
      </c>
      <c r="J1074" s="78">
        <f t="shared" si="66"/>
        <v>0.5</v>
      </c>
      <c r="K1074" s="71">
        <f t="shared" si="64"/>
        <v>0</v>
      </c>
      <c r="L1074" s="69">
        <f t="shared" si="65"/>
        <v>387</v>
      </c>
      <c r="M1074" s="81">
        <f t="shared" si="67"/>
        <v>0</v>
      </c>
    </row>
    <row r="1075" spans="1:13" x14ac:dyDescent="0.2">
      <c r="A1075" s="133" t="str">
        <f>'Net Gen'!B1075</f>
        <v>ML1KP-Mitchell 1 KP</v>
      </c>
      <c r="B1075" s="214">
        <f>'Net Gen'!C1075</f>
        <v>44330.666666666664</v>
      </c>
      <c r="C1075" s="215" t="str">
        <f>'Net Gen'!P1075</f>
        <v>OFFLINE</v>
      </c>
      <c r="D1075" s="215">
        <f>'Net Gen'!E1075</f>
        <v>0</v>
      </c>
      <c r="E1075" s="215">
        <f>'Net Gen'!I1075</f>
        <v>0</v>
      </c>
      <c r="F1075" s="215">
        <f>'Net Gen'!K1075</f>
        <v>0</v>
      </c>
      <c r="G1075" s="215">
        <f>'Net Gen'!N1075</f>
        <v>0</v>
      </c>
      <c r="H1075" s="215">
        <f>'Net Gen'!O1075</f>
        <v>774</v>
      </c>
      <c r="J1075" s="78">
        <f t="shared" si="66"/>
        <v>0.5</v>
      </c>
      <c r="K1075" s="71">
        <f t="shared" si="64"/>
        <v>0</v>
      </c>
      <c r="L1075" s="69">
        <f t="shared" si="65"/>
        <v>387</v>
      </c>
      <c r="M1075" s="81">
        <f t="shared" si="67"/>
        <v>0</v>
      </c>
    </row>
    <row r="1076" spans="1:13" x14ac:dyDescent="0.2">
      <c r="A1076" s="133" t="str">
        <f>'Net Gen'!B1076</f>
        <v>ML1KP-Mitchell 1 KP</v>
      </c>
      <c r="B1076" s="214">
        <f>'Net Gen'!C1076</f>
        <v>44330.708333333336</v>
      </c>
      <c r="C1076" s="215" t="str">
        <f>'Net Gen'!P1076</f>
        <v>OFFLINE</v>
      </c>
      <c r="D1076" s="215">
        <f>'Net Gen'!E1076</f>
        <v>0</v>
      </c>
      <c r="E1076" s="215">
        <f>'Net Gen'!I1076</f>
        <v>0</v>
      </c>
      <c r="F1076" s="215">
        <f>'Net Gen'!K1076</f>
        <v>0</v>
      </c>
      <c r="G1076" s="215">
        <f>'Net Gen'!N1076</f>
        <v>0</v>
      </c>
      <c r="H1076" s="215">
        <f>'Net Gen'!O1076</f>
        <v>774</v>
      </c>
      <c r="J1076" s="78">
        <f t="shared" si="66"/>
        <v>0.5</v>
      </c>
      <c r="K1076" s="71">
        <f t="shared" si="64"/>
        <v>0</v>
      </c>
      <c r="L1076" s="69">
        <f t="shared" si="65"/>
        <v>387</v>
      </c>
      <c r="M1076" s="81">
        <f t="shared" si="67"/>
        <v>0</v>
      </c>
    </row>
    <row r="1077" spans="1:13" x14ac:dyDescent="0.2">
      <c r="A1077" s="133" t="str">
        <f>'Net Gen'!B1077</f>
        <v>ML1KP-Mitchell 1 KP</v>
      </c>
      <c r="B1077" s="214">
        <f>'Net Gen'!C1077</f>
        <v>44330.75</v>
      </c>
      <c r="C1077" s="215" t="str">
        <f>'Net Gen'!P1077</f>
        <v>OFFLINE</v>
      </c>
      <c r="D1077" s="215">
        <f>'Net Gen'!E1077</f>
        <v>0</v>
      </c>
      <c r="E1077" s="215">
        <f>'Net Gen'!I1077</f>
        <v>0</v>
      </c>
      <c r="F1077" s="215">
        <f>'Net Gen'!K1077</f>
        <v>0</v>
      </c>
      <c r="G1077" s="215">
        <f>'Net Gen'!N1077</f>
        <v>0</v>
      </c>
      <c r="H1077" s="215">
        <f>'Net Gen'!O1077</f>
        <v>774</v>
      </c>
      <c r="J1077" s="78">
        <f t="shared" si="66"/>
        <v>0.5</v>
      </c>
      <c r="K1077" s="71">
        <f t="shared" si="64"/>
        <v>0</v>
      </c>
      <c r="L1077" s="69">
        <f t="shared" si="65"/>
        <v>387</v>
      </c>
      <c r="M1077" s="81">
        <f t="shared" si="67"/>
        <v>0</v>
      </c>
    </row>
    <row r="1078" spans="1:13" x14ac:dyDescent="0.2">
      <c r="A1078" s="133" t="str">
        <f>'Net Gen'!B1078</f>
        <v>ML1KP-Mitchell 1 KP</v>
      </c>
      <c r="B1078" s="214">
        <f>'Net Gen'!C1078</f>
        <v>44330.791666666664</v>
      </c>
      <c r="C1078" s="215" t="str">
        <f>'Net Gen'!P1078</f>
        <v>OFFLINE</v>
      </c>
      <c r="D1078" s="215">
        <f>'Net Gen'!E1078</f>
        <v>0</v>
      </c>
      <c r="E1078" s="215">
        <f>'Net Gen'!I1078</f>
        <v>0</v>
      </c>
      <c r="F1078" s="215">
        <f>'Net Gen'!K1078</f>
        <v>0</v>
      </c>
      <c r="G1078" s="215">
        <f>'Net Gen'!N1078</f>
        <v>0</v>
      </c>
      <c r="H1078" s="215">
        <f>'Net Gen'!O1078</f>
        <v>774</v>
      </c>
      <c r="J1078" s="78">
        <f t="shared" si="66"/>
        <v>0.5</v>
      </c>
      <c r="K1078" s="71">
        <f t="shared" si="64"/>
        <v>0</v>
      </c>
      <c r="L1078" s="69">
        <f t="shared" si="65"/>
        <v>387</v>
      </c>
      <c r="M1078" s="81">
        <f t="shared" si="67"/>
        <v>0</v>
      </c>
    </row>
    <row r="1079" spans="1:13" x14ac:dyDescent="0.2">
      <c r="A1079" s="133" t="str">
        <f>'Net Gen'!B1079</f>
        <v>ML1KP-Mitchell 1 KP</v>
      </c>
      <c r="B1079" s="214">
        <f>'Net Gen'!C1079</f>
        <v>44330.833333333336</v>
      </c>
      <c r="C1079" s="215" t="str">
        <f>'Net Gen'!P1079</f>
        <v>OFFLINE</v>
      </c>
      <c r="D1079" s="215">
        <f>'Net Gen'!E1079</f>
        <v>0</v>
      </c>
      <c r="E1079" s="215">
        <f>'Net Gen'!I1079</f>
        <v>0</v>
      </c>
      <c r="F1079" s="215">
        <f>'Net Gen'!K1079</f>
        <v>0</v>
      </c>
      <c r="G1079" s="215">
        <f>'Net Gen'!N1079</f>
        <v>0</v>
      </c>
      <c r="H1079" s="215">
        <f>'Net Gen'!O1079</f>
        <v>774</v>
      </c>
      <c r="J1079" s="78">
        <f t="shared" si="66"/>
        <v>0.5</v>
      </c>
      <c r="K1079" s="71">
        <f t="shared" si="64"/>
        <v>0</v>
      </c>
      <c r="L1079" s="69">
        <f t="shared" si="65"/>
        <v>387</v>
      </c>
      <c r="M1079" s="81">
        <f t="shared" si="67"/>
        <v>0</v>
      </c>
    </row>
    <row r="1080" spans="1:13" x14ac:dyDescent="0.2">
      <c r="A1080" s="133" t="str">
        <f>'Net Gen'!B1080</f>
        <v>ML1KP-Mitchell 1 KP</v>
      </c>
      <c r="B1080" s="214">
        <f>'Net Gen'!C1080</f>
        <v>44330.875</v>
      </c>
      <c r="C1080" s="215" t="str">
        <f>'Net Gen'!P1080</f>
        <v>OFFLINE</v>
      </c>
      <c r="D1080" s="215">
        <f>'Net Gen'!E1080</f>
        <v>0</v>
      </c>
      <c r="E1080" s="215">
        <f>'Net Gen'!I1080</f>
        <v>0</v>
      </c>
      <c r="F1080" s="215">
        <f>'Net Gen'!K1080</f>
        <v>0</v>
      </c>
      <c r="G1080" s="215">
        <f>'Net Gen'!N1080</f>
        <v>0</v>
      </c>
      <c r="H1080" s="215">
        <f>'Net Gen'!O1080</f>
        <v>774</v>
      </c>
      <c r="J1080" s="78">
        <f t="shared" si="66"/>
        <v>0.5</v>
      </c>
      <c r="K1080" s="71">
        <f t="shared" si="64"/>
        <v>0</v>
      </c>
      <c r="L1080" s="69">
        <f t="shared" si="65"/>
        <v>387</v>
      </c>
      <c r="M1080" s="81">
        <f t="shared" si="67"/>
        <v>0</v>
      </c>
    </row>
    <row r="1081" spans="1:13" x14ac:dyDescent="0.2">
      <c r="A1081" s="133" t="str">
        <f>'Net Gen'!B1081</f>
        <v>ML1KP-Mitchell 1 KP</v>
      </c>
      <c r="B1081" s="214">
        <f>'Net Gen'!C1081</f>
        <v>44330.916666666664</v>
      </c>
      <c r="C1081" s="215" t="str">
        <f>'Net Gen'!P1081</f>
        <v>OFFLINE</v>
      </c>
      <c r="D1081" s="215">
        <f>'Net Gen'!E1081</f>
        <v>0</v>
      </c>
      <c r="E1081" s="215">
        <f>'Net Gen'!I1081</f>
        <v>0</v>
      </c>
      <c r="F1081" s="215">
        <f>'Net Gen'!K1081</f>
        <v>0</v>
      </c>
      <c r="G1081" s="215">
        <f>'Net Gen'!N1081</f>
        <v>0</v>
      </c>
      <c r="H1081" s="215">
        <f>'Net Gen'!O1081</f>
        <v>774</v>
      </c>
      <c r="J1081" s="78">
        <f t="shared" si="66"/>
        <v>0.5</v>
      </c>
      <c r="K1081" s="71">
        <f t="shared" si="64"/>
        <v>0</v>
      </c>
      <c r="L1081" s="69">
        <f t="shared" si="65"/>
        <v>387</v>
      </c>
      <c r="M1081" s="81">
        <f t="shared" si="67"/>
        <v>0</v>
      </c>
    </row>
    <row r="1082" spans="1:13" x14ac:dyDescent="0.2">
      <c r="A1082" s="133" t="str">
        <f>'Net Gen'!B1082</f>
        <v>ML1KP-Mitchell 1 KP</v>
      </c>
      <c r="B1082" s="214">
        <f>'Net Gen'!C1082</f>
        <v>44330.958333333336</v>
      </c>
      <c r="C1082" s="215" t="str">
        <f>'Net Gen'!P1082</f>
        <v>OFFLINE</v>
      </c>
      <c r="D1082" s="215">
        <f>'Net Gen'!E1082</f>
        <v>0</v>
      </c>
      <c r="E1082" s="215">
        <f>'Net Gen'!I1082</f>
        <v>0</v>
      </c>
      <c r="F1082" s="215">
        <f>'Net Gen'!K1082</f>
        <v>0</v>
      </c>
      <c r="G1082" s="215">
        <f>'Net Gen'!N1082</f>
        <v>0</v>
      </c>
      <c r="H1082" s="215">
        <f>'Net Gen'!O1082</f>
        <v>774</v>
      </c>
      <c r="J1082" s="78">
        <f t="shared" si="66"/>
        <v>0.5</v>
      </c>
      <c r="K1082" s="71">
        <f t="shared" si="64"/>
        <v>0</v>
      </c>
      <c r="L1082" s="69">
        <f t="shared" si="65"/>
        <v>387</v>
      </c>
      <c r="M1082" s="81">
        <f t="shared" si="67"/>
        <v>0</v>
      </c>
    </row>
    <row r="1083" spans="1:13" x14ac:dyDescent="0.2">
      <c r="A1083" s="133" t="str">
        <f>'Net Gen'!B1083</f>
        <v>ML1KP-Mitchell 1 KP</v>
      </c>
      <c r="B1083" s="214">
        <f>'Net Gen'!C1083</f>
        <v>44331</v>
      </c>
      <c r="C1083" s="215" t="str">
        <f>'Net Gen'!P1083</f>
        <v>OFFLINE</v>
      </c>
      <c r="D1083" s="215">
        <f>'Net Gen'!E1083</f>
        <v>0</v>
      </c>
      <c r="E1083" s="215">
        <f>'Net Gen'!I1083</f>
        <v>0</v>
      </c>
      <c r="F1083" s="215">
        <f>'Net Gen'!K1083</f>
        <v>0</v>
      </c>
      <c r="G1083" s="215">
        <f>'Net Gen'!N1083</f>
        <v>0</v>
      </c>
      <c r="H1083" s="215">
        <f>'Net Gen'!O1083</f>
        <v>774</v>
      </c>
      <c r="J1083" s="78">
        <f t="shared" si="66"/>
        <v>0.5</v>
      </c>
      <c r="K1083" s="71">
        <f t="shared" si="64"/>
        <v>0</v>
      </c>
      <c r="L1083" s="69">
        <f t="shared" si="65"/>
        <v>387</v>
      </c>
      <c r="M1083" s="81">
        <f t="shared" si="67"/>
        <v>0</v>
      </c>
    </row>
    <row r="1084" spans="1:13" x14ac:dyDescent="0.2">
      <c r="A1084" s="133" t="str">
        <f>'Net Gen'!B1084</f>
        <v>ML1KP-Mitchell 1 KP</v>
      </c>
      <c r="B1084" s="214">
        <f>'Net Gen'!C1084</f>
        <v>44331.041666666664</v>
      </c>
      <c r="C1084" s="215" t="str">
        <f>'Net Gen'!P1084</f>
        <v>OFFLINE</v>
      </c>
      <c r="D1084" s="215">
        <f>'Net Gen'!E1084</f>
        <v>0</v>
      </c>
      <c r="E1084" s="215">
        <f>'Net Gen'!I1084</f>
        <v>0</v>
      </c>
      <c r="F1084" s="215">
        <f>'Net Gen'!K1084</f>
        <v>0</v>
      </c>
      <c r="G1084" s="215">
        <f>'Net Gen'!N1084</f>
        <v>0</v>
      </c>
      <c r="H1084" s="215">
        <f>'Net Gen'!O1084</f>
        <v>774</v>
      </c>
      <c r="J1084" s="78">
        <f t="shared" si="66"/>
        <v>0.5</v>
      </c>
      <c r="K1084" s="71">
        <f t="shared" si="64"/>
        <v>0</v>
      </c>
      <c r="L1084" s="69">
        <f t="shared" si="65"/>
        <v>387</v>
      </c>
      <c r="M1084" s="81">
        <f t="shared" si="67"/>
        <v>0</v>
      </c>
    </row>
    <row r="1085" spans="1:13" x14ac:dyDescent="0.2">
      <c r="A1085" s="133" t="str">
        <f>'Net Gen'!B1085</f>
        <v>ML1KP-Mitchell 1 KP</v>
      </c>
      <c r="B1085" s="214">
        <f>'Net Gen'!C1085</f>
        <v>44331.083333333336</v>
      </c>
      <c r="C1085" s="215" t="str">
        <f>'Net Gen'!P1085</f>
        <v>OFFLINE</v>
      </c>
      <c r="D1085" s="215">
        <f>'Net Gen'!E1085</f>
        <v>0</v>
      </c>
      <c r="E1085" s="215">
        <f>'Net Gen'!I1085</f>
        <v>0</v>
      </c>
      <c r="F1085" s="215">
        <f>'Net Gen'!K1085</f>
        <v>0</v>
      </c>
      <c r="G1085" s="215">
        <f>'Net Gen'!N1085</f>
        <v>0</v>
      </c>
      <c r="H1085" s="215">
        <f>'Net Gen'!O1085</f>
        <v>774</v>
      </c>
      <c r="J1085" s="78">
        <f t="shared" si="66"/>
        <v>0.5</v>
      </c>
      <c r="K1085" s="71">
        <f t="shared" si="64"/>
        <v>0</v>
      </c>
      <c r="L1085" s="69">
        <f t="shared" si="65"/>
        <v>387</v>
      </c>
      <c r="M1085" s="81">
        <f t="shared" si="67"/>
        <v>0</v>
      </c>
    </row>
    <row r="1086" spans="1:13" x14ac:dyDescent="0.2">
      <c r="A1086" s="133" t="str">
        <f>'Net Gen'!B1086</f>
        <v>ML1KP-Mitchell 1 KP</v>
      </c>
      <c r="B1086" s="214">
        <f>'Net Gen'!C1086</f>
        <v>44331.125</v>
      </c>
      <c r="C1086" s="215" t="str">
        <f>'Net Gen'!P1086</f>
        <v>OFFLINE</v>
      </c>
      <c r="D1086" s="215">
        <f>'Net Gen'!E1086</f>
        <v>0</v>
      </c>
      <c r="E1086" s="215">
        <f>'Net Gen'!I1086</f>
        <v>0</v>
      </c>
      <c r="F1086" s="215">
        <f>'Net Gen'!K1086</f>
        <v>0</v>
      </c>
      <c r="G1086" s="215">
        <f>'Net Gen'!N1086</f>
        <v>0</v>
      </c>
      <c r="H1086" s="215">
        <f>'Net Gen'!O1086</f>
        <v>774</v>
      </c>
      <c r="J1086" s="78">
        <f t="shared" si="66"/>
        <v>0.5</v>
      </c>
      <c r="K1086" s="71">
        <f t="shared" si="64"/>
        <v>0</v>
      </c>
      <c r="L1086" s="69">
        <f t="shared" si="65"/>
        <v>387</v>
      </c>
      <c r="M1086" s="81">
        <f t="shared" si="67"/>
        <v>0</v>
      </c>
    </row>
    <row r="1087" spans="1:13" x14ac:dyDescent="0.2">
      <c r="A1087" s="133" t="str">
        <f>'Net Gen'!B1087</f>
        <v>ML1KP-Mitchell 1 KP</v>
      </c>
      <c r="B1087" s="214">
        <f>'Net Gen'!C1087</f>
        <v>44331.166666666664</v>
      </c>
      <c r="C1087" s="215" t="str">
        <f>'Net Gen'!P1087</f>
        <v>OFFLINE</v>
      </c>
      <c r="D1087" s="215">
        <f>'Net Gen'!E1087</f>
        <v>0</v>
      </c>
      <c r="E1087" s="215">
        <f>'Net Gen'!I1087</f>
        <v>0</v>
      </c>
      <c r="F1087" s="215">
        <f>'Net Gen'!K1087</f>
        <v>0</v>
      </c>
      <c r="G1087" s="215">
        <f>'Net Gen'!N1087</f>
        <v>0</v>
      </c>
      <c r="H1087" s="215">
        <f>'Net Gen'!O1087</f>
        <v>774</v>
      </c>
      <c r="J1087" s="78">
        <f t="shared" si="66"/>
        <v>0.5</v>
      </c>
      <c r="K1087" s="71">
        <f t="shared" si="64"/>
        <v>0</v>
      </c>
      <c r="L1087" s="69">
        <f t="shared" si="65"/>
        <v>387</v>
      </c>
      <c r="M1087" s="81">
        <f t="shared" si="67"/>
        <v>0</v>
      </c>
    </row>
    <row r="1088" spans="1:13" x14ac:dyDescent="0.2">
      <c r="A1088" s="133" t="str">
        <f>'Net Gen'!B1088</f>
        <v>ML1KP-Mitchell 1 KP</v>
      </c>
      <c r="B1088" s="214">
        <f>'Net Gen'!C1088</f>
        <v>44331.208333333336</v>
      </c>
      <c r="C1088" s="215" t="str">
        <f>'Net Gen'!P1088</f>
        <v>OFFLINE</v>
      </c>
      <c r="D1088" s="215">
        <f>'Net Gen'!E1088</f>
        <v>0</v>
      </c>
      <c r="E1088" s="215">
        <f>'Net Gen'!I1088</f>
        <v>0</v>
      </c>
      <c r="F1088" s="215">
        <f>'Net Gen'!K1088</f>
        <v>0</v>
      </c>
      <c r="G1088" s="215">
        <f>'Net Gen'!N1088</f>
        <v>0</v>
      </c>
      <c r="H1088" s="215">
        <f>'Net Gen'!O1088</f>
        <v>774</v>
      </c>
      <c r="J1088" s="78">
        <f t="shared" si="66"/>
        <v>0.5</v>
      </c>
      <c r="K1088" s="71">
        <f t="shared" si="64"/>
        <v>0</v>
      </c>
      <c r="L1088" s="69">
        <f t="shared" si="65"/>
        <v>387</v>
      </c>
      <c r="M1088" s="81">
        <f t="shared" si="67"/>
        <v>0</v>
      </c>
    </row>
    <row r="1089" spans="1:13" x14ac:dyDescent="0.2">
      <c r="A1089" s="133" t="str">
        <f>'Net Gen'!B1089</f>
        <v>ML1KP-Mitchell 1 KP</v>
      </c>
      <c r="B1089" s="214">
        <f>'Net Gen'!C1089</f>
        <v>44331.25</v>
      </c>
      <c r="C1089" s="215" t="str">
        <f>'Net Gen'!P1089</f>
        <v>OFFLINE</v>
      </c>
      <c r="D1089" s="215">
        <f>'Net Gen'!E1089</f>
        <v>0</v>
      </c>
      <c r="E1089" s="215">
        <f>'Net Gen'!I1089</f>
        <v>0</v>
      </c>
      <c r="F1089" s="215">
        <f>'Net Gen'!K1089</f>
        <v>0</v>
      </c>
      <c r="G1089" s="215">
        <f>'Net Gen'!N1089</f>
        <v>0</v>
      </c>
      <c r="H1089" s="215">
        <f>'Net Gen'!O1089</f>
        <v>774</v>
      </c>
      <c r="J1089" s="78">
        <f t="shared" si="66"/>
        <v>0.5</v>
      </c>
      <c r="K1089" s="71">
        <f t="shared" si="64"/>
        <v>0</v>
      </c>
      <c r="L1089" s="69">
        <f t="shared" si="65"/>
        <v>387</v>
      </c>
      <c r="M1089" s="81">
        <f t="shared" si="67"/>
        <v>0</v>
      </c>
    </row>
    <row r="1090" spans="1:13" x14ac:dyDescent="0.2">
      <c r="A1090" s="133" t="str">
        <f>'Net Gen'!B1090</f>
        <v>ML1KP-Mitchell 1 KP</v>
      </c>
      <c r="B1090" s="214">
        <f>'Net Gen'!C1090</f>
        <v>44331.291666666664</v>
      </c>
      <c r="C1090" s="215" t="str">
        <f>'Net Gen'!P1090</f>
        <v>OFFLINE</v>
      </c>
      <c r="D1090" s="215">
        <f>'Net Gen'!E1090</f>
        <v>0</v>
      </c>
      <c r="E1090" s="215">
        <f>'Net Gen'!I1090</f>
        <v>0</v>
      </c>
      <c r="F1090" s="215">
        <f>'Net Gen'!K1090</f>
        <v>0</v>
      </c>
      <c r="G1090" s="215">
        <f>'Net Gen'!N1090</f>
        <v>0</v>
      </c>
      <c r="H1090" s="215">
        <f>'Net Gen'!O1090</f>
        <v>774</v>
      </c>
      <c r="J1090" s="78">
        <f t="shared" si="66"/>
        <v>0.5</v>
      </c>
      <c r="K1090" s="71">
        <f t="shared" si="64"/>
        <v>0</v>
      </c>
      <c r="L1090" s="69">
        <f t="shared" si="65"/>
        <v>387</v>
      </c>
      <c r="M1090" s="81">
        <f t="shared" si="67"/>
        <v>0</v>
      </c>
    </row>
    <row r="1091" spans="1:13" x14ac:dyDescent="0.2">
      <c r="A1091" s="133" t="str">
        <f>'Net Gen'!B1091</f>
        <v>ML1KP-Mitchell 1 KP</v>
      </c>
      <c r="B1091" s="214">
        <f>'Net Gen'!C1091</f>
        <v>44331.333333333336</v>
      </c>
      <c r="C1091" s="215" t="str">
        <f>'Net Gen'!P1091</f>
        <v>OFFLINE</v>
      </c>
      <c r="D1091" s="215">
        <f>'Net Gen'!E1091</f>
        <v>0</v>
      </c>
      <c r="E1091" s="215">
        <f>'Net Gen'!I1091</f>
        <v>0</v>
      </c>
      <c r="F1091" s="215">
        <f>'Net Gen'!K1091</f>
        <v>0</v>
      </c>
      <c r="G1091" s="215">
        <f>'Net Gen'!N1091</f>
        <v>0</v>
      </c>
      <c r="H1091" s="215">
        <f>'Net Gen'!O1091</f>
        <v>774</v>
      </c>
      <c r="J1091" s="78">
        <f t="shared" si="66"/>
        <v>0.5</v>
      </c>
      <c r="K1091" s="71">
        <f t="shared" si="64"/>
        <v>0</v>
      </c>
      <c r="L1091" s="69">
        <f t="shared" si="65"/>
        <v>387</v>
      </c>
      <c r="M1091" s="81">
        <f t="shared" si="67"/>
        <v>0</v>
      </c>
    </row>
    <row r="1092" spans="1:13" x14ac:dyDescent="0.2">
      <c r="A1092" s="133" t="str">
        <f>'Net Gen'!B1092</f>
        <v>ML1KP-Mitchell 1 KP</v>
      </c>
      <c r="B1092" s="214">
        <f>'Net Gen'!C1092</f>
        <v>44331.375</v>
      </c>
      <c r="C1092" s="215" t="str">
        <f>'Net Gen'!P1092</f>
        <v>OFFLINE</v>
      </c>
      <c r="D1092" s="215">
        <f>'Net Gen'!E1092</f>
        <v>0</v>
      </c>
      <c r="E1092" s="215">
        <f>'Net Gen'!I1092</f>
        <v>0</v>
      </c>
      <c r="F1092" s="215">
        <f>'Net Gen'!K1092</f>
        <v>0</v>
      </c>
      <c r="G1092" s="215">
        <f>'Net Gen'!N1092</f>
        <v>0</v>
      </c>
      <c r="H1092" s="215">
        <f>'Net Gen'!O1092</f>
        <v>774</v>
      </c>
      <c r="J1092" s="78">
        <f t="shared" si="66"/>
        <v>0.5</v>
      </c>
      <c r="K1092" s="71">
        <f t="shared" ref="K1092:K1155" si="68">F1092*J1092</f>
        <v>0</v>
      </c>
      <c r="L1092" s="69">
        <f t="shared" ref="L1092:L1155" si="69">H1092*J1092</f>
        <v>387</v>
      </c>
      <c r="M1092" s="81">
        <f t="shared" si="67"/>
        <v>0</v>
      </c>
    </row>
    <row r="1093" spans="1:13" x14ac:dyDescent="0.2">
      <c r="A1093" s="133" t="str">
        <f>'Net Gen'!B1093</f>
        <v>ML1KP-Mitchell 1 KP</v>
      </c>
      <c r="B1093" s="214">
        <f>'Net Gen'!C1093</f>
        <v>44331.416666666664</v>
      </c>
      <c r="C1093" s="215" t="str">
        <f>'Net Gen'!P1093</f>
        <v>OFFLINE</v>
      </c>
      <c r="D1093" s="215">
        <f>'Net Gen'!E1093</f>
        <v>0</v>
      </c>
      <c r="E1093" s="215">
        <f>'Net Gen'!I1093</f>
        <v>0</v>
      </c>
      <c r="F1093" s="215">
        <f>'Net Gen'!K1093</f>
        <v>0</v>
      </c>
      <c r="G1093" s="215">
        <f>'Net Gen'!N1093</f>
        <v>0</v>
      </c>
      <c r="H1093" s="215">
        <f>'Net Gen'!O1093</f>
        <v>774</v>
      </c>
      <c r="J1093" s="78">
        <f t="shared" ref="J1093:J1156" si="70">VLOOKUP(A1093,$P$4:$Q$8,2,FALSE)</f>
        <v>0.5</v>
      </c>
      <c r="K1093" s="71">
        <f t="shared" si="68"/>
        <v>0</v>
      </c>
      <c r="L1093" s="69">
        <f t="shared" si="69"/>
        <v>387</v>
      </c>
      <c r="M1093" s="81">
        <f t="shared" ref="M1093:M1156" si="71">E1093*J1093</f>
        <v>0</v>
      </c>
    </row>
    <row r="1094" spans="1:13" x14ac:dyDescent="0.2">
      <c r="A1094" s="133" t="str">
        <f>'Net Gen'!B1094</f>
        <v>ML1KP-Mitchell 1 KP</v>
      </c>
      <c r="B1094" s="214">
        <f>'Net Gen'!C1094</f>
        <v>44331.458333333336</v>
      </c>
      <c r="C1094" s="215" t="str">
        <f>'Net Gen'!P1094</f>
        <v>OFFLINE</v>
      </c>
      <c r="D1094" s="215">
        <f>'Net Gen'!E1094</f>
        <v>0</v>
      </c>
      <c r="E1094" s="215">
        <f>'Net Gen'!I1094</f>
        <v>0</v>
      </c>
      <c r="F1094" s="215">
        <f>'Net Gen'!K1094</f>
        <v>0</v>
      </c>
      <c r="G1094" s="215">
        <f>'Net Gen'!N1094</f>
        <v>0</v>
      </c>
      <c r="H1094" s="215">
        <f>'Net Gen'!O1094</f>
        <v>774</v>
      </c>
      <c r="J1094" s="78">
        <f t="shared" si="70"/>
        <v>0.5</v>
      </c>
      <c r="K1094" s="71">
        <f t="shared" si="68"/>
        <v>0</v>
      </c>
      <c r="L1094" s="69">
        <f t="shared" si="69"/>
        <v>387</v>
      </c>
      <c r="M1094" s="81">
        <f t="shared" si="71"/>
        <v>0</v>
      </c>
    </row>
    <row r="1095" spans="1:13" x14ac:dyDescent="0.2">
      <c r="A1095" s="133" t="str">
        <f>'Net Gen'!B1095</f>
        <v>ML1KP-Mitchell 1 KP</v>
      </c>
      <c r="B1095" s="214">
        <f>'Net Gen'!C1095</f>
        <v>44331.5</v>
      </c>
      <c r="C1095" s="215" t="str">
        <f>'Net Gen'!P1095</f>
        <v>OFFLINE</v>
      </c>
      <c r="D1095" s="215">
        <f>'Net Gen'!E1095</f>
        <v>0</v>
      </c>
      <c r="E1095" s="215">
        <f>'Net Gen'!I1095</f>
        <v>0</v>
      </c>
      <c r="F1095" s="215">
        <f>'Net Gen'!K1095</f>
        <v>0</v>
      </c>
      <c r="G1095" s="215">
        <f>'Net Gen'!N1095</f>
        <v>0</v>
      </c>
      <c r="H1095" s="215">
        <f>'Net Gen'!O1095</f>
        <v>774</v>
      </c>
      <c r="J1095" s="78">
        <f t="shared" si="70"/>
        <v>0.5</v>
      </c>
      <c r="K1095" s="71">
        <f t="shared" si="68"/>
        <v>0</v>
      </c>
      <c r="L1095" s="69">
        <f t="shared" si="69"/>
        <v>387</v>
      </c>
      <c r="M1095" s="81">
        <f t="shared" si="71"/>
        <v>0</v>
      </c>
    </row>
    <row r="1096" spans="1:13" x14ac:dyDescent="0.2">
      <c r="A1096" s="133" t="str">
        <f>'Net Gen'!B1096</f>
        <v>ML1KP-Mitchell 1 KP</v>
      </c>
      <c r="B1096" s="214">
        <f>'Net Gen'!C1096</f>
        <v>44331.541666666664</v>
      </c>
      <c r="C1096" s="215" t="str">
        <f>'Net Gen'!P1096</f>
        <v>OFFLINE</v>
      </c>
      <c r="D1096" s="215">
        <f>'Net Gen'!E1096</f>
        <v>0</v>
      </c>
      <c r="E1096" s="215">
        <f>'Net Gen'!I1096</f>
        <v>0</v>
      </c>
      <c r="F1096" s="215">
        <f>'Net Gen'!K1096</f>
        <v>0</v>
      </c>
      <c r="G1096" s="215">
        <f>'Net Gen'!N1096</f>
        <v>0</v>
      </c>
      <c r="H1096" s="215">
        <f>'Net Gen'!O1096</f>
        <v>774</v>
      </c>
      <c r="J1096" s="78">
        <f t="shared" si="70"/>
        <v>0.5</v>
      </c>
      <c r="K1096" s="71">
        <f t="shared" si="68"/>
        <v>0</v>
      </c>
      <c r="L1096" s="69">
        <f t="shared" si="69"/>
        <v>387</v>
      </c>
      <c r="M1096" s="81">
        <f t="shared" si="71"/>
        <v>0</v>
      </c>
    </row>
    <row r="1097" spans="1:13" x14ac:dyDescent="0.2">
      <c r="A1097" s="133" t="str">
        <f>'Net Gen'!B1097</f>
        <v>ML1KP-Mitchell 1 KP</v>
      </c>
      <c r="B1097" s="214">
        <f>'Net Gen'!C1097</f>
        <v>44331.583333333336</v>
      </c>
      <c r="C1097" s="215" t="str">
        <f>'Net Gen'!P1097</f>
        <v>OFFLINE</v>
      </c>
      <c r="D1097" s="215">
        <f>'Net Gen'!E1097</f>
        <v>0</v>
      </c>
      <c r="E1097" s="215">
        <f>'Net Gen'!I1097</f>
        <v>0</v>
      </c>
      <c r="F1097" s="215">
        <f>'Net Gen'!K1097</f>
        <v>0</v>
      </c>
      <c r="G1097" s="215">
        <f>'Net Gen'!N1097</f>
        <v>0</v>
      </c>
      <c r="H1097" s="215">
        <f>'Net Gen'!O1097</f>
        <v>774</v>
      </c>
      <c r="J1097" s="78">
        <f t="shared" si="70"/>
        <v>0.5</v>
      </c>
      <c r="K1097" s="71">
        <f t="shared" si="68"/>
        <v>0</v>
      </c>
      <c r="L1097" s="69">
        <f t="shared" si="69"/>
        <v>387</v>
      </c>
      <c r="M1097" s="81">
        <f t="shared" si="71"/>
        <v>0</v>
      </c>
    </row>
    <row r="1098" spans="1:13" x14ac:dyDescent="0.2">
      <c r="A1098" s="133" t="str">
        <f>'Net Gen'!B1098</f>
        <v>ML1KP-Mitchell 1 KP</v>
      </c>
      <c r="B1098" s="214">
        <f>'Net Gen'!C1098</f>
        <v>44331.625</v>
      </c>
      <c r="C1098" s="215" t="str">
        <f>'Net Gen'!P1098</f>
        <v>OFFLINE</v>
      </c>
      <c r="D1098" s="215">
        <f>'Net Gen'!E1098</f>
        <v>0</v>
      </c>
      <c r="E1098" s="215">
        <f>'Net Gen'!I1098</f>
        <v>0</v>
      </c>
      <c r="F1098" s="215">
        <f>'Net Gen'!K1098</f>
        <v>0</v>
      </c>
      <c r="G1098" s="215">
        <f>'Net Gen'!N1098</f>
        <v>0</v>
      </c>
      <c r="H1098" s="215">
        <f>'Net Gen'!O1098</f>
        <v>774</v>
      </c>
      <c r="J1098" s="78">
        <f t="shared" si="70"/>
        <v>0.5</v>
      </c>
      <c r="K1098" s="71">
        <f t="shared" si="68"/>
        <v>0</v>
      </c>
      <c r="L1098" s="69">
        <f t="shared" si="69"/>
        <v>387</v>
      </c>
      <c r="M1098" s="81">
        <f t="shared" si="71"/>
        <v>0</v>
      </c>
    </row>
    <row r="1099" spans="1:13" x14ac:dyDescent="0.2">
      <c r="A1099" s="133" t="str">
        <f>'Net Gen'!B1099</f>
        <v>ML1KP-Mitchell 1 KP</v>
      </c>
      <c r="B1099" s="214">
        <f>'Net Gen'!C1099</f>
        <v>44331.666666666664</v>
      </c>
      <c r="C1099" s="215" t="str">
        <f>'Net Gen'!P1099</f>
        <v>OFFLINE</v>
      </c>
      <c r="D1099" s="215">
        <f>'Net Gen'!E1099</f>
        <v>0</v>
      </c>
      <c r="E1099" s="215">
        <f>'Net Gen'!I1099</f>
        <v>0</v>
      </c>
      <c r="F1099" s="215">
        <f>'Net Gen'!K1099</f>
        <v>0</v>
      </c>
      <c r="G1099" s="215">
        <f>'Net Gen'!N1099</f>
        <v>0</v>
      </c>
      <c r="H1099" s="215">
        <f>'Net Gen'!O1099</f>
        <v>774</v>
      </c>
      <c r="J1099" s="78">
        <f t="shared" si="70"/>
        <v>0.5</v>
      </c>
      <c r="K1099" s="71">
        <f t="shared" si="68"/>
        <v>0</v>
      </c>
      <c r="L1099" s="69">
        <f t="shared" si="69"/>
        <v>387</v>
      </c>
      <c r="M1099" s="81">
        <f t="shared" si="71"/>
        <v>0</v>
      </c>
    </row>
    <row r="1100" spans="1:13" x14ac:dyDescent="0.2">
      <c r="A1100" s="133" t="str">
        <f>'Net Gen'!B1100</f>
        <v>ML1KP-Mitchell 1 KP</v>
      </c>
      <c r="B1100" s="214">
        <f>'Net Gen'!C1100</f>
        <v>44331.708333333336</v>
      </c>
      <c r="C1100" s="215" t="str">
        <f>'Net Gen'!P1100</f>
        <v>OFFLINE</v>
      </c>
      <c r="D1100" s="215">
        <f>'Net Gen'!E1100</f>
        <v>0</v>
      </c>
      <c r="E1100" s="215">
        <f>'Net Gen'!I1100</f>
        <v>0</v>
      </c>
      <c r="F1100" s="215">
        <f>'Net Gen'!K1100</f>
        <v>0</v>
      </c>
      <c r="G1100" s="215">
        <f>'Net Gen'!N1100</f>
        <v>0</v>
      </c>
      <c r="H1100" s="215">
        <f>'Net Gen'!O1100</f>
        <v>774</v>
      </c>
      <c r="J1100" s="78">
        <f t="shared" si="70"/>
        <v>0.5</v>
      </c>
      <c r="K1100" s="71">
        <f t="shared" si="68"/>
        <v>0</v>
      </c>
      <c r="L1100" s="69">
        <f t="shared" si="69"/>
        <v>387</v>
      </c>
      <c r="M1100" s="81">
        <f t="shared" si="71"/>
        <v>0</v>
      </c>
    </row>
    <row r="1101" spans="1:13" x14ac:dyDescent="0.2">
      <c r="A1101" s="133" t="str">
        <f>'Net Gen'!B1101</f>
        <v>ML1KP-Mitchell 1 KP</v>
      </c>
      <c r="B1101" s="214">
        <f>'Net Gen'!C1101</f>
        <v>44331.75</v>
      </c>
      <c r="C1101" s="215" t="str">
        <f>'Net Gen'!P1101</f>
        <v>OFFLINE</v>
      </c>
      <c r="D1101" s="215">
        <f>'Net Gen'!E1101</f>
        <v>0</v>
      </c>
      <c r="E1101" s="215">
        <f>'Net Gen'!I1101</f>
        <v>0</v>
      </c>
      <c r="F1101" s="215">
        <f>'Net Gen'!K1101</f>
        <v>0</v>
      </c>
      <c r="G1101" s="215">
        <f>'Net Gen'!N1101</f>
        <v>0</v>
      </c>
      <c r="H1101" s="215">
        <f>'Net Gen'!O1101</f>
        <v>774</v>
      </c>
      <c r="J1101" s="78">
        <f t="shared" si="70"/>
        <v>0.5</v>
      </c>
      <c r="K1101" s="71">
        <f t="shared" si="68"/>
        <v>0</v>
      </c>
      <c r="L1101" s="69">
        <f t="shared" si="69"/>
        <v>387</v>
      </c>
      <c r="M1101" s="81">
        <f t="shared" si="71"/>
        <v>0</v>
      </c>
    </row>
    <row r="1102" spans="1:13" x14ac:dyDescent="0.2">
      <c r="A1102" s="133" t="str">
        <f>'Net Gen'!B1102</f>
        <v>ML1KP-Mitchell 1 KP</v>
      </c>
      <c r="B1102" s="214">
        <f>'Net Gen'!C1102</f>
        <v>44331.791666666664</v>
      </c>
      <c r="C1102" s="215" t="str">
        <f>'Net Gen'!P1102</f>
        <v>OFFLINE</v>
      </c>
      <c r="D1102" s="215">
        <f>'Net Gen'!E1102</f>
        <v>0</v>
      </c>
      <c r="E1102" s="215">
        <f>'Net Gen'!I1102</f>
        <v>0</v>
      </c>
      <c r="F1102" s="215">
        <f>'Net Gen'!K1102</f>
        <v>0</v>
      </c>
      <c r="G1102" s="215">
        <f>'Net Gen'!N1102</f>
        <v>0</v>
      </c>
      <c r="H1102" s="215">
        <f>'Net Gen'!O1102</f>
        <v>774</v>
      </c>
      <c r="J1102" s="78">
        <f t="shared" si="70"/>
        <v>0.5</v>
      </c>
      <c r="K1102" s="71">
        <f t="shared" si="68"/>
        <v>0</v>
      </c>
      <c r="L1102" s="69">
        <f t="shared" si="69"/>
        <v>387</v>
      </c>
      <c r="M1102" s="81">
        <f t="shared" si="71"/>
        <v>0</v>
      </c>
    </row>
    <row r="1103" spans="1:13" x14ac:dyDescent="0.2">
      <c r="A1103" s="133" t="str">
        <f>'Net Gen'!B1103</f>
        <v>ML1KP-Mitchell 1 KP</v>
      </c>
      <c r="B1103" s="214">
        <f>'Net Gen'!C1103</f>
        <v>44331.833333333336</v>
      </c>
      <c r="C1103" s="215" t="str">
        <f>'Net Gen'!P1103</f>
        <v>OFFLINE</v>
      </c>
      <c r="D1103" s="215">
        <f>'Net Gen'!E1103</f>
        <v>0</v>
      </c>
      <c r="E1103" s="215">
        <f>'Net Gen'!I1103</f>
        <v>0</v>
      </c>
      <c r="F1103" s="215">
        <f>'Net Gen'!K1103</f>
        <v>0</v>
      </c>
      <c r="G1103" s="215">
        <f>'Net Gen'!N1103</f>
        <v>0</v>
      </c>
      <c r="H1103" s="215">
        <f>'Net Gen'!O1103</f>
        <v>774</v>
      </c>
      <c r="J1103" s="78">
        <f t="shared" si="70"/>
        <v>0.5</v>
      </c>
      <c r="K1103" s="71">
        <f t="shared" si="68"/>
        <v>0</v>
      </c>
      <c r="L1103" s="69">
        <f t="shared" si="69"/>
        <v>387</v>
      </c>
      <c r="M1103" s="81">
        <f t="shared" si="71"/>
        <v>0</v>
      </c>
    </row>
    <row r="1104" spans="1:13" x14ac:dyDescent="0.2">
      <c r="A1104" s="133" t="str">
        <f>'Net Gen'!B1104</f>
        <v>ML1KP-Mitchell 1 KP</v>
      </c>
      <c r="B1104" s="214">
        <f>'Net Gen'!C1104</f>
        <v>44331.875</v>
      </c>
      <c r="C1104" s="215" t="str">
        <f>'Net Gen'!P1104</f>
        <v>OFFLINE</v>
      </c>
      <c r="D1104" s="215">
        <f>'Net Gen'!E1104</f>
        <v>0</v>
      </c>
      <c r="E1104" s="215">
        <f>'Net Gen'!I1104</f>
        <v>0</v>
      </c>
      <c r="F1104" s="215">
        <f>'Net Gen'!K1104</f>
        <v>0</v>
      </c>
      <c r="G1104" s="215">
        <f>'Net Gen'!N1104</f>
        <v>0</v>
      </c>
      <c r="H1104" s="215">
        <f>'Net Gen'!O1104</f>
        <v>774</v>
      </c>
      <c r="J1104" s="78">
        <f t="shared" si="70"/>
        <v>0.5</v>
      </c>
      <c r="K1104" s="71">
        <f t="shared" si="68"/>
        <v>0</v>
      </c>
      <c r="L1104" s="69">
        <f t="shared" si="69"/>
        <v>387</v>
      </c>
      <c r="M1104" s="81">
        <f t="shared" si="71"/>
        <v>0</v>
      </c>
    </row>
    <row r="1105" spans="1:13" x14ac:dyDescent="0.2">
      <c r="A1105" s="133" t="str">
        <f>'Net Gen'!B1105</f>
        <v>ML1KP-Mitchell 1 KP</v>
      </c>
      <c r="B1105" s="214">
        <f>'Net Gen'!C1105</f>
        <v>44331.916666666664</v>
      </c>
      <c r="C1105" s="215" t="str">
        <f>'Net Gen'!P1105</f>
        <v>OFFLINE</v>
      </c>
      <c r="D1105" s="215">
        <f>'Net Gen'!E1105</f>
        <v>0</v>
      </c>
      <c r="E1105" s="215">
        <f>'Net Gen'!I1105</f>
        <v>0</v>
      </c>
      <c r="F1105" s="215">
        <f>'Net Gen'!K1105</f>
        <v>0</v>
      </c>
      <c r="G1105" s="215">
        <f>'Net Gen'!N1105</f>
        <v>0</v>
      </c>
      <c r="H1105" s="215">
        <f>'Net Gen'!O1105</f>
        <v>774</v>
      </c>
      <c r="J1105" s="78">
        <f t="shared" si="70"/>
        <v>0.5</v>
      </c>
      <c r="K1105" s="71">
        <f t="shared" si="68"/>
        <v>0</v>
      </c>
      <c r="L1105" s="69">
        <f t="shared" si="69"/>
        <v>387</v>
      </c>
      <c r="M1105" s="81">
        <f t="shared" si="71"/>
        <v>0</v>
      </c>
    </row>
    <row r="1106" spans="1:13" x14ac:dyDescent="0.2">
      <c r="A1106" s="133" t="str">
        <f>'Net Gen'!B1106</f>
        <v>ML1KP-Mitchell 1 KP</v>
      </c>
      <c r="B1106" s="214">
        <f>'Net Gen'!C1106</f>
        <v>44331.958333333336</v>
      </c>
      <c r="C1106" s="215" t="str">
        <f>'Net Gen'!P1106</f>
        <v>OFFLINE</v>
      </c>
      <c r="D1106" s="215">
        <f>'Net Gen'!E1106</f>
        <v>0</v>
      </c>
      <c r="E1106" s="215">
        <f>'Net Gen'!I1106</f>
        <v>0</v>
      </c>
      <c r="F1106" s="215">
        <f>'Net Gen'!K1106</f>
        <v>0</v>
      </c>
      <c r="G1106" s="215">
        <f>'Net Gen'!N1106</f>
        <v>0</v>
      </c>
      <c r="H1106" s="215">
        <f>'Net Gen'!O1106</f>
        <v>774</v>
      </c>
      <c r="J1106" s="78">
        <f t="shared" si="70"/>
        <v>0.5</v>
      </c>
      <c r="K1106" s="71">
        <f t="shared" si="68"/>
        <v>0</v>
      </c>
      <c r="L1106" s="69">
        <f t="shared" si="69"/>
        <v>387</v>
      </c>
      <c r="M1106" s="81">
        <f t="shared" si="71"/>
        <v>0</v>
      </c>
    </row>
    <row r="1107" spans="1:13" x14ac:dyDescent="0.2">
      <c r="A1107" s="133" t="str">
        <f>'Net Gen'!B1107</f>
        <v>ML1KP-Mitchell 1 KP</v>
      </c>
      <c r="B1107" s="214">
        <f>'Net Gen'!C1107</f>
        <v>44332</v>
      </c>
      <c r="C1107" s="215" t="str">
        <f>'Net Gen'!P1107</f>
        <v>OFFLINE</v>
      </c>
      <c r="D1107" s="215">
        <f>'Net Gen'!E1107</f>
        <v>0</v>
      </c>
      <c r="E1107" s="215">
        <f>'Net Gen'!I1107</f>
        <v>0</v>
      </c>
      <c r="F1107" s="215">
        <f>'Net Gen'!K1107</f>
        <v>0</v>
      </c>
      <c r="G1107" s="215">
        <f>'Net Gen'!N1107</f>
        <v>0</v>
      </c>
      <c r="H1107" s="215">
        <f>'Net Gen'!O1107</f>
        <v>774</v>
      </c>
      <c r="J1107" s="78">
        <f t="shared" si="70"/>
        <v>0.5</v>
      </c>
      <c r="K1107" s="71">
        <f t="shared" si="68"/>
        <v>0</v>
      </c>
      <c r="L1107" s="69">
        <f t="shared" si="69"/>
        <v>387</v>
      </c>
      <c r="M1107" s="81">
        <f t="shared" si="71"/>
        <v>0</v>
      </c>
    </row>
    <row r="1108" spans="1:13" x14ac:dyDescent="0.2">
      <c r="A1108" s="133" t="str">
        <f>'Net Gen'!B1108</f>
        <v>ML1KP-Mitchell 1 KP</v>
      </c>
      <c r="B1108" s="214">
        <f>'Net Gen'!C1108</f>
        <v>44332.041666666664</v>
      </c>
      <c r="C1108" s="215" t="str">
        <f>'Net Gen'!P1108</f>
        <v>OFFLINE</v>
      </c>
      <c r="D1108" s="215">
        <f>'Net Gen'!E1108</f>
        <v>0</v>
      </c>
      <c r="E1108" s="215">
        <f>'Net Gen'!I1108</f>
        <v>0</v>
      </c>
      <c r="F1108" s="215">
        <f>'Net Gen'!K1108</f>
        <v>0</v>
      </c>
      <c r="G1108" s="215">
        <f>'Net Gen'!N1108</f>
        <v>0</v>
      </c>
      <c r="H1108" s="215">
        <f>'Net Gen'!O1108</f>
        <v>774</v>
      </c>
      <c r="J1108" s="78">
        <f t="shared" si="70"/>
        <v>0.5</v>
      </c>
      <c r="K1108" s="71">
        <f t="shared" si="68"/>
        <v>0</v>
      </c>
      <c r="L1108" s="69">
        <f t="shared" si="69"/>
        <v>387</v>
      </c>
      <c r="M1108" s="81">
        <f t="shared" si="71"/>
        <v>0</v>
      </c>
    </row>
    <row r="1109" spans="1:13" x14ac:dyDescent="0.2">
      <c r="A1109" s="133" t="str">
        <f>'Net Gen'!B1109</f>
        <v>ML1KP-Mitchell 1 KP</v>
      </c>
      <c r="B1109" s="214">
        <f>'Net Gen'!C1109</f>
        <v>44332.083333333336</v>
      </c>
      <c r="C1109" s="215" t="str">
        <f>'Net Gen'!P1109</f>
        <v>OFFLINE</v>
      </c>
      <c r="D1109" s="215">
        <f>'Net Gen'!E1109</f>
        <v>0</v>
      </c>
      <c r="E1109" s="215">
        <f>'Net Gen'!I1109</f>
        <v>0</v>
      </c>
      <c r="F1109" s="215">
        <f>'Net Gen'!K1109</f>
        <v>0</v>
      </c>
      <c r="G1109" s="215">
        <f>'Net Gen'!N1109</f>
        <v>0</v>
      </c>
      <c r="H1109" s="215">
        <f>'Net Gen'!O1109</f>
        <v>774</v>
      </c>
      <c r="J1109" s="78">
        <f t="shared" si="70"/>
        <v>0.5</v>
      </c>
      <c r="K1109" s="71">
        <f t="shared" si="68"/>
        <v>0</v>
      </c>
      <c r="L1109" s="69">
        <f t="shared" si="69"/>
        <v>387</v>
      </c>
      <c r="M1109" s="81">
        <f t="shared" si="71"/>
        <v>0</v>
      </c>
    </row>
    <row r="1110" spans="1:13" x14ac:dyDescent="0.2">
      <c r="A1110" s="133" t="str">
        <f>'Net Gen'!B1110</f>
        <v>ML1KP-Mitchell 1 KP</v>
      </c>
      <c r="B1110" s="214">
        <f>'Net Gen'!C1110</f>
        <v>44332.125</v>
      </c>
      <c r="C1110" s="215" t="str">
        <f>'Net Gen'!P1110</f>
        <v>OFFLINE</v>
      </c>
      <c r="D1110" s="215">
        <f>'Net Gen'!E1110</f>
        <v>0</v>
      </c>
      <c r="E1110" s="215">
        <f>'Net Gen'!I1110</f>
        <v>0</v>
      </c>
      <c r="F1110" s="215">
        <f>'Net Gen'!K1110</f>
        <v>0</v>
      </c>
      <c r="G1110" s="215">
        <f>'Net Gen'!N1110</f>
        <v>0</v>
      </c>
      <c r="H1110" s="215">
        <f>'Net Gen'!O1110</f>
        <v>774</v>
      </c>
      <c r="J1110" s="78">
        <f t="shared" si="70"/>
        <v>0.5</v>
      </c>
      <c r="K1110" s="71">
        <f t="shared" si="68"/>
        <v>0</v>
      </c>
      <c r="L1110" s="69">
        <f t="shared" si="69"/>
        <v>387</v>
      </c>
      <c r="M1110" s="81">
        <f t="shared" si="71"/>
        <v>0</v>
      </c>
    </row>
    <row r="1111" spans="1:13" x14ac:dyDescent="0.2">
      <c r="A1111" s="133" t="str">
        <f>'Net Gen'!B1111</f>
        <v>ML1KP-Mitchell 1 KP</v>
      </c>
      <c r="B1111" s="214">
        <f>'Net Gen'!C1111</f>
        <v>44332.166666666664</v>
      </c>
      <c r="C1111" s="215" t="str">
        <f>'Net Gen'!P1111</f>
        <v>OFFLINE</v>
      </c>
      <c r="D1111" s="215">
        <f>'Net Gen'!E1111</f>
        <v>0</v>
      </c>
      <c r="E1111" s="215">
        <f>'Net Gen'!I1111</f>
        <v>0</v>
      </c>
      <c r="F1111" s="215">
        <f>'Net Gen'!K1111</f>
        <v>0</v>
      </c>
      <c r="G1111" s="215">
        <f>'Net Gen'!N1111</f>
        <v>0</v>
      </c>
      <c r="H1111" s="215">
        <f>'Net Gen'!O1111</f>
        <v>774</v>
      </c>
      <c r="J1111" s="78">
        <f t="shared" si="70"/>
        <v>0.5</v>
      </c>
      <c r="K1111" s="71">
        <f t="shared" si="68"/>
        <v>0</v>
      </c>
      <c r="L1111" s="69">
        <f t="shared" si="69"/>
        <v>387</v>
      </c>
      <c r="M1111" s="81">
        <f t="shared" si="71"/>
        <v>0</v>
      </c>
    </row>
    <row r="1112" spans="1:13" x14ac:dyDescent="0.2">
      <c r="A1112" s="133" t="str">
        <f>'Net Gen'!B1112</f>
        <v>ML1KP-Mitchell 1 KP</v>
      </c>
      <c r="B1112" s="214">
        <f>'Net Gen'!C1112</f>
        <v>44332.208333333336</v>
      </c>
      <c r="C1112" s="215" t="str">
        <f>'Net Gen'!P1112</f>
        <v>OFFLINE</v>
      </c>
      <c r="D1112" s="215">
        <f>'Net Gen'!E1112</f>
        <v>0</v>
      </c>
      <c r="E1112" s="215">
        <f>'Net Gen'!I1112</f>
        <v>0</v>
      </c>
      <c r="F1112" s="215">
        <f>'Net Gen'!K1112</f>
        <v>0</v>
      </c>
      <c r="G1112" s="215">
        <f>'Net Gen'!N1112</f>
        <v>0</v>
      </c>
      <c r="H1112" s="215">
        <f>'Net Gen'!O1112</f>
        <v>774</v>
      </c>
      <c r="J1112" s="78">
        <f t="shared" si="70"/>
        <v>0.5</v>
      </c>
      <c r="K1112" s="71">
        <f t="shared" si="68"/>
        <v>0</v>
      </c>
      <c r="L1112" s="69">
        <f t="shared" si="69"/>
        <v>387</v>
      </c>
      <c r="M1112" s="81">
        <f t="shared" si="71"/>
        <v>0</v>
      </c>
    </row>
    <row r="1113" spans="1:13" x14ac:dyDescent="0.2">
      <c r="A1113" s="133" t="str">
        <f>'Net Gen'!B1113</f>
        <v>ML1KP-Mitchell 1 KP</v>
      </c>
      <c r="B1113" s="214">
        <f>'Net Gen'!C1113</f>
        <v>44332.25</v>
      </c>
      <c r="C1113" s="215" t="str">
        <f>'Net Gen'!P1113</f>
        <v>OFFLINE</v>
      </c>
      <c r="D1113" s="215">
        <f>'Net Gen'!E1113</f>
        <v>0</v>
      </c>
      <c r="E1113" s="215">
        <f>'Net Gen'!I1113</f>
        <v>0</v>
      </c>
      <c r="F1113" s="215">
        <f>'Net Gen'!K1113</f>
        <v>0</v>
      </c>
      <c r="G1113" s="215">
        <f>'Net Gen'!N1113</f>
        <v>0</v>
      </c>
      <c r="H1113" s="215">
        <f>'Net Gen'!O1113</f>
        <v>774</v>
      </c>
      <c r="J1113" s="78">
        <f t="shared" si="70"/>
        <v>0.5</v>
      </c>
      <c r="K1113" s="71">
        <f t="shared" si="68"/>
        <v>0</v>
      </c>
      <c r="L1113" s="69">
        <f t="shared" si="69"/>
        <v>387</v>
      </c>
      <c r="M1113" s="81">
        <f t="shared" si="71"/>
        <v>0</v>
      </c>
    </row>
    <row r="1114" spans="1:13" x14ac:dyDescent="0.2">
      <c r="A1114" s="133" t="str">
        <f>'Net Gen'!B1114</f>
        <v>ML1KP-Mitchell 1 KP</v>
      </c>
      <c r="B1114" s="214">
        <f>'Net Gen'!C1114</f>
        <v>44332.291666666664</v>
      </c>
      <c r="C1114" s="215" t="str">
        <f>'Net Gen'!P1114</f>
        <v>OFFLINE</v>
      </c>
      <c r="D1114" s="215">
        <f>'Net Gen'!E1114</f>
        <v>0</v>
      </c>
      <c r="E1114" s="215">
        <f>'Net Gen'!I1114</f>
        <v>0</v>
      </c>
      <c r="F1114" s="215">
        <f>'Net Gen'!K1114</f>
        <v>0</v>
      </c>
      <c r="G1114" s="215">
        <f>'Net Gen'!N1114</f>
        <v>0</v>
      </c>
      <c r="H1114" s="215">
        <f>'Net Gen'!O1114</f>
        <v>774</v>
      </c>
      <c r="J1114" s="78">
        <f t="shared" si="70"/>
        <v>0.5</v>
      </c>
      <c r="K1114" s="71">
        <f t="shared" si="68"/>
        <v>0</v>
      </c>
      <c r="L1114" s="69">
        <f t="shared" si="69"/>
        <v>387</v>
      </c>
      <c r="M1114" s="81">
        <f t="shared" si="71"/>
        <v>0</v>
      </c>
    </row>
    <row r="1115" spans="1:13" x14ac:dyDescent="0.2">
      <c r="A1115" s="133" t="str">
        <f>'Net Gen'!B1115</f>
        <v>ML1KP-Mitchell 1 KP</v>
      </c>
      <c r="B1115" s="214">
        <f>'Net Gen'!C1115</f>
        <v>44332.333333333336</v>
      </c>
      <c r="C1115" s="215" t="str">
        <f>'Net Gen'!P1115</f>
        <v>OFFLINE</v>
      </c>
      <c r="D1115" s="215">
        <f>'Net Gen'!E1115</f>
        <v>0</v>
      </c>
      <c r="E1115" s="215">
        <f>'Net Gen'!I1115</f>
        <v>0</v>
      </c>
      <c r="F1115" s="215">
        <f>'Net Gen'!K1115</f>
        <v>0</v>
      </c>
      <c r="G1115" s="215">
        <f>'Net Gen'!N1115</f>
        <v>0</v>
      </c>
      <c r="H1115" s="215">
        <f>'Net Gen'!O1115</f>
        <v>774</v>
      </c>
      <c r="J1115" s="78">
        <f t="shared" si="70"/>
        <v>0.5</v>
      </c>
      <c r="K1115" s="71">
        <f t="shared" si="68"/>
        <v>0</v>
      </c>
      <c r="L1115" s="69">
        <f t="shared" si="69"/>
        <v>387</v>
      </c>
      <c r="M1115" s="81">
        <f t="shared" si="71"/>
        <v>0</v>
      </c>
    </row>
    <row r="1116" spans="1:13" x14ac:dyDescent="0.2">
      <c r="A1116" s="133" t="str">
        <f>'Net Gen'!B1116</f>
        <v>ML1KP-Mitchell 1 KP</v>
      </c>
      <c r="B1116" s="214">
        <f>'Net Gen'!C1116</f>
        <v>44332.375</v>
      </c>
      <c r="C1116" s="215" t="str">
        <f>'Net Gen'!P1116</f>
        <v>OFFLINE</v>
      </c>
      <c r="D1116" s="215">
        <f>'Net Gen'!E1116</f>
        <v>0</v>
      </c>
      <c r="E1116" s="215">
        <f>'Net Gen'!I1116</f>
        <v>0</v>
      </c>
      <c r="F1116" s="215">
        <f>'Net Gen'!K1116</f>
        <v>0</v>
      </c>
      <c r="G1116" s="215">
        <f>'Net Gen'!N1116</f>
        <v>0</v>
      </c>
      <c r="H1116" s="215">
        <f>'Net Gen'!O1116</f>
        <v>774</v>
      </c>
      <c r="J1116" s="78">
        <f t="shared" si="70"/>
        <v>0.5</v>
      </c>
      <c r="K1116" s="71">
        <f t="shared" si="68"/>
        <v>0</v>
      </c>
      <c r="L1116" s="69">
        <f t="shared" si="69"/>
        <v>387</v>
      </c>
      <c r="M1116" s="81">
        <f t="shared" si="71"/>
        <v>0</v>
      </c>
    </row>
    <row r="1117" spans="1:13" x14ac:dyDescent="0.2">
      <c r="A1117" s="133" t="str">
        <f>'Net Gen'!B1117</f>
        <v>ML1KP-Mitchell 1 KP</v>
      </c>
      <c r="B1117" s="214">
        <f>'Net Gen'!C1117</f>
        <v>44332.416666666664</v>
      </c>
      <c r="C1117" s="215" t="str">
        <f>'Net Gen'!P1117</f>
        <v>OFFLINE</v>
      </c>
      <c r="D1117" s="215">
        <f>'Net Gen'!E1117</f>
        <v>0</v>
      </c>
      <c r="E1117" s="215">
        <f>'Net Gen'!I1117</f>
        <v>0</v>
      </c>
      <c r="F1117" s="215">
        <f>'Net Gen'!K1117</f>
        <v>0</v>
      </c>
      <c r="G1117" s="215">
        <f>'Net Gen'!N1117</f>
        <v>0</v>
      </c>
      <c r="H1117" s="215">
        <f>'Net Gen'!O1117</f>
        <v>774</v>
      </c>
      <c r="J1117" s="78">
        <f t="shared" si="70"/>
        <v>0.5</v>
      </c>
      <c r="K1117" s="71">
        <f t="shared" si="68"/>
        <v>0</v>
      </c>
      <c r="L1117" s="69">
        <f t="shared" si="69"/>
        <v>387</v>
      </c>
      <c r="M1117" s="81">
        <f t="shared" si="71"/>
        <v>0</v>
      </c>
    </row>
    <row r="1118" spans="1:13" x14ac:dyDescent="0.2">
      <c r="A1118" s="133" t="str">
        <f>'Net Gen'!B1118</f>
        <v>ML1KP-Mitchell 1 KP</v>
      </c>
      <c r="B1118" s="214">
        <f>'Net Gen'!C1118</f>
        <v>44332.458333333336</v>
      </c>
      <c r="C1118" s="215" t="str">
        <f>'Net Gen'!P1118</f>
        <v>OFFLINE</v>
      </c>
      <c r="D1118" s="215">
        <f>'Net Gen'!E1118</f>
        <v>0</v>
      </c>
      <c r="E1118" s="215">
        <f>'Net Gen'!I1118</f>
        <v>0</v>
      </c>
      <c r="F1118" s="215">
        <f>'Net Gen'!K1118</f>
        <v>0</v>
      </c>
      <c r="G1118" s="215">
        <f>'Net Gen'!N1118</f>
        <v>0</v>
      </c>
      <c r="H1118" s="215">
        <f>'Net Gen'!O1118</f>
        <v>774</v>
      </c>
      <c r="J1118" s="78">
        <f t="shared" si="70"/>
        <v>0.5</v>
      </c>
      <c r="K1118" s="71">
        <f t="shared" si="68"/>
        <v>0</v>
      </c>
      <c r="L1118" s="69">
        <f t="shared" si="69"/>
        <v>387</v>
      </c>
      <c r="M1118" s="81">
        <f t="shared" si="71"/>
        <v>0</v>
      </c>
    </row>
    <row r="1119" spans="1:13" x14ac:dyDescent="0.2">
      <c r="A1119" s="133" t="str">
        <f>'Net Gen'!B1119</f>
        <v>ML1KP-Mitchell 1 KP</v>
      </c>
      <c r="B1119" s="214">
        <f>'Net Gen'!C1119</f>
        <v>44332.5</v>
      </c>
      <c r="C1119" s="215" t="str">
        <f>'Net Gen'!P1119</f>
        <v>OFFLINE</v>
      </c>
      <c r="D1119" s="215">
        <f>'Net Gen'!E1119</f>
        <v>0</v>
      </c>
      <c r="E1119" s="215">
        <f>'Net Gen'!I1119</f>
        <v>0</v>
      </c>
      <c r="F1119" s="215">
        <f>'Net Gen'!K1119</f>
        <v>0</v>
      </c>
      <c r="G1119" s="215">
        <f>'Net Gen'!N1119</f>
        <v>0</v>
      </c>
      <c r="H1119" s="215">
        <f>'Net Gen'!O1119</f>
        <v>774</v>
      </c>
      <c r="J1119" s="78">
        <f t="shared" si="70"/>
        <v>0.5</v>
      </c>
      <c r="K1119" s="71">
        <f t="shared" si="68"/>
        <v>0</v>
      </c>
      <c r="L1119" s="69">
        <f t="shared" si="69"/>
        <v>387</v>
      </c>
      <c r="M1119" s="81">
        <f t="shared" si="71"/>
        <v>0</v>
      </c>
    </row>
    <row r="1120" spans="1:13" x14ac:dyDescent="0.2">
      <c r="A1120" s="133" t="str">
        <f>'Net Gen'!B1120</f>
        <v>ML1KP-Mitchell 1 KP</v>
      </c>
      <c r="B1120" s="214">
        <f>'Net Gen'!C1120</f>
        <v>44332.541666666664</v>
      </c>
      <c r="C1120" s="215" t="str">
        <f>'Net Gen'!P1120</f>
        <v>OFFLINE</v>
      </c>
      <c r="D1120" s="215">
        <f>'Net Gen'!E1120</f>
        <v>0</v>
      </c>
      <c r="E1120" s="215">
        <f>'Net Gen'!I1120</f>
        <v>0</v>
      </c>
      <c r="F1120" s="215">
        <f>'Net Gen'!K1120</f>
        <v>0</v>
      </c>
      <c r="G1120" s="215">
        <f>'Net Gen'!N1120</f>
        <v>0</v>
      </c>
      <c r="H1120" s="215">
        <f>'Net Gen'!O1120</f>
        <v>774</v>
      </c>
      <c r="J1120" s="78">
        <f t="shared" si="70"/>
        <v>0.5</v>
      </c>
      <c r="K1120" s="71">
        <f t="shared" si="68"/>
        <v>0</v>
      </c>
      <c r="L1120" s="69">
        <f t="shared" si="69"/>
        <v>387</v>
      </c>
      <c r="M1120" s="81">
        <f t="shared" si="71"/>
        <v>0</v>
      </c>
    </row>
    <row r="1121" spans="1:13" x14ac:dyDescent="0.2">
      <c r="A1121" s="133" t="str">
        <f>'Net Gen'!B1121</f>
        <v>ML1KP-Mitchell 1 KP</v>
      </c>
      <c r="B1121" s="214">
        <f>'Net Gen'!C1121</f>
        <v>44332.583333333336</v>
      </c>
      <c r="C1121" s="215" t="str">
        <f>'Net Gen'!P1121</f>
        <v>OFFLINE</v>
      </c>
      <c r="D1121" s="215">
        <f>'Net Gen'!E1121</f>
        <v>0</v>
      </c>
      <c r="E1121" s="215">
        <f>'Net Gen'!I1121</f>
        <v>0</v>
      </c>
      <c r="F1121" s="215">
        <f>'Net Gen'!K1121</f>
        <v>0</v>
      </c>
      <c r="G1121" s="215">
        <f>'Net Gen'!N1121</f>
        <v>0</v>
      </c>
      <c r="H1121" s="215">
        <f>'Net Gen'!O1121</f>
        <v>774</v>
      </c>
      <c r="J1121" s="78">
        <f t="shared" si="70"/>
        <v>0.5</v>
      </c>
      <c r="K1121" s="71">
        <f t="shared" si="68"/>
        <v>0</v>
      </c>
      <c r="L1121" s="69">
        <f t="shared" si="69"/>
        <v>387</v>
      </c>
      <c r="M1121" s="81">
        <f t="shared" si="71"/>
        <v>0</v>
      </c>
    </row>
    <row r="1122" spans="1:13" x14ac:dyDescent="0.2">
      <c r="A1122" s="133" t="str">
        <f>'Net Gen'!B1122</f>
        <v>ML1KP-Mitchell 1 KP</v>
      </c>
      <c r="B1122" s="214">
        <f>'Net Gen'!C1122</f>
        <v>44332.625</v>
      </c>
      <c r="C1122" s="215" t="str">
        <f>'Net Gen'!P1122</f>
        <v>OFFLINE</v>
      </c>
      <c r="D1122" s="215">
        <f>'Net Gen'!E1122</f>
        <v>0</v>
      </c>
      <c r="E1122" s="215">
        <f>'Net Gen'!I1122</f>
        <v>0</v>
      </c>
      <c r="F1122" s="215">
        <f>'Net Gen'!K1122</f>
        <v>0</v>
      </c>
      <c r="G1122" s="215">
        <f>'Net Gen'!N1122</f>
        <v>0</v>
      </c>
      <c r="H1122" s="215">
        <f>'Net Gen'!O1122</f>
        <v>774</v>
      </c>
      <c r="J1122" s="78">
        <f t="shared" si="70"/>
        <v>0.5</v>
      </c>
      <c r="K1122" s="71">
        <f t="shared" si="68"/>
        <v>0</v>
      </c>
      <c r="L1122" s="69">
        <f t="shared" si="69"/>
        <v>387</v>
      </c>
      <c r="M1122" s="81">
        <f t="shared" si="71"/>
        <v>0</v>
      </c>
    </row>
    <row r="1123" spans="1:13" x14ac:dyDescent="0.2">
      <c r="A1123" s="133" t="str">
        <f>'Net Gen'!B1123</f>
        <v>ML1KP-Mitchell 1 KP</v>
      </c>
      <c r="B1123" s="214">
        <f>'Net Gen'!C1123</f>
        <v>44332.666666666664</v>
      </c>
      <c r="C1123" s="215" t="str">
        <f>'Net Gen'!P1123</f>
        <v>OFFLINE</v>
      </c>
      <c r="D1123" s="215">
        <f>'Net Gen'!E1123</f>
        <v>0</v>
      </c>
      <c r="E1123" s="215">
        <f>'Net Gen'!I1123</f>
        <v>0</v>
      </c>
      <c r="F1123" s="215">
        <f>'Net Gen'!K1123</f>
        <v>0</v>
      </c>
      <c r="G1123" s="215">
        <f>'Net Gen'!N1123</f>
        <v>0</v>
      </c>
      <c r="H1123" s="215">
        <f>'Net Gen'!O1123</f>
        <v>774</v>
      </c>
      <c r="J1123" s="78">
        <f t="shared" si="70"/>
        <v>0.5</v>
      </c>
      <c r="K1123" s="71">
        <f t="shared" si="68"/>
        <v>0</v>
      </c>
      <c r="L1123" s="69">
        <f t="shared" si="69"/>
        <v>387</v>
      </c>
      <c r="M1123" s="81">
        <f t="shared" si="71"/>
        <v>0</v>
      </c>
    </row>
    <row r="1124" spans="1:13" x14ac:dyDescent="0.2">
      <c r="A1124" s="133" t="str">
        <f>'Net Gen'!B1124</f>
        <v>ML1KP-Mitchell 1 KP</v>
      </c>
      <c r="B1124" s="214">
        <f>'Net Gen'!C1124</f>
        <v>44332.708333333336</v>
      </c>
      <c r="C1124" s="215" t="str">
        <f>'Net Gen'!P1124</f>
        <v>OFFLINE</v>
      </c>
      <c r="D1124" s="215">
        <f>'Net Gen'!E1124</f>
        <v>0</v>
      </c>
      <c r="E1124" s="215">
        <f>'Net Gen'!I1124</f>
        <v>0</v>
      </c>
      <c r="F1124" s="215">
        <f>'Net Gen'!K1124</f>
        <v>0</v>
      </c>
      <c r="G1124" s="215">
        <f>'Net Gen'!N1124</f>
        <v>0</v>
      </c>
      <c r="H1124" s="215">
        <f>'Net Gen'!O1124</f>
        <v>774</v>
      </c>
      <c r="J1124" s="78">
        <f t="shared" si="70"/>
        <v>0.5</v>
      </c>
      <c r="K1124" s="71">
        <f t="shared" si="68"/>
        <v>0</v>
      </c>
      <c r="L1124" s="69">
        <f t="shared" si="69"/>
        <v>387</v>
      </c>
      <c r="M1124" s="81">
        <f t="shared" si="71"/>
        <v>0</v>
      </c>
    </row>
    <row r="1125" spans="1:13" x14ac:dyDescent="0.2">
      <c r="A1125" s="133" t="str">
        <f>'Net Gen'!B1125</f>
        <v>ML1KP-Mitchell 1 KP</v>
      </c>
      <c r="B1125" s="214">
        <f>'Net Gen'!C1125</f>
        <v>44332.75</v>
      </c>
      <c r="C1125" s="215" t="str">
        <f>'Net Gen'!P1125</f>
        <v>OFFLINE</v>
      </c>
      <c r="D1125" s="215">
        <f>'Net Gen'!E1125</f>
        <v>0</v>
      </c>
      <c r="E1125" s="215">
        <f>'Net Gen'!I1125</f>
        <v>0</v>
      </c>
      <c r="F1125" s="215">
        <f>'Net Gen'!K1125</f>
        <v>0</v>
      </c>
      <c r="G1125" s="215">
        <f>'Net Gen'!N1125</f>
        <v>0</v>
      </c>
      <c r="H1125" s="215">
        <f>'Net Gen'!O1125</f>
        <v>774</v>
      </c>
      <c r="J1125" s="78">
        <f t="shared" si="70"/>
        <v>0.5</v>
      </c>
      <c r="K1125" s="71">
        <f t="shared" si="68"/>
        <v>0</v>
      </c>
      <c r="L1125" s="69">
        <f t="shared" si="69"/>
        <v>387</v>
      </c>
      <c r="M1125" s="81">
        <f t="shared" si="71"/>
        <v>0</v>
      </c>
    </row>
    <row r="1126" spans="1:13" x14ac:dyDescent="0.2">
      <c r="A1126" s="133" t="str">
        <f>'Net Gen'!B1126</f>
        <v>ML1KP-Mitchell 1 KP</v>
      </c>
      <c r="B1126" s="214">
        <f>'Net Gen'!C1126</f>
        <v>44332.791666666664</v>
      </c>
      <c r="C1126" s="215" t="str">
        <f>'Net Gen'!P1126</f>
        <v>OFFLINE</v>
      </c>
      <c r="D1126" s="215">
        <f>'Net Gen'!E1126</f>
        <v>0</v>
      </c>
      <c r="E1126" s="215">
        <f>'Net Gen'!I1126</f>
        <v>0</v>
      </c>
      <c r="F1126" s="215">
        <f>'Net Gen'!K1126</f>
        <v>0</v>
      </c>
      <c r="G1126" s="215">
        <f>'Net Gen'!N1126</f>
        <v>0</v>
      </c>
      <c r="H1126" s="215">
        <f>'Net Gen'!O1126</f>
        <v>774</v>
      </c>
      <c r="J1126" s="78">
        <f t="shared" si="70"/>
        <v>0.5</v>
      </c>
      <c r="K1126" s="71">
        <f t="shared" si="68"/>
        <v>0</v>
      </c>
      <c r="L1126" s="69">
        <f t="shared" si="69"/>
        <v>387</v>
      </c>
      <c r="M1126" s="81">
        <f t="shared" si="71"/>
        <v>0</v>
      </c>
    </row>
    <row r="1127" spans="1:13" x14ac:dyDescent="0.2">
      <c r="A1127" s="133" t="str">
        <f>'Net Gen'!B1127</f>
        <v>ML1KP-Mitchell 1 KP</v>
      </c>
      <c r="B1127" s="214">
        <f>'Net Gen'!C1127</f>
        <v>44332.833333333336</v>
      </c>
      <c r="C1127" s="215" t="str">
        <f>'Net Gen'!P1127</f>
        <v>OFFLINE</v>
      </c>
      <c r="D1127" s="215">
        <f>'Net Gen'!E1127</f>
        <v>0</v>
      </c>
      <c r="E1127" s="215">
        <f>'Net Gen'!I1127</f>
        <v>0</v>
      </c>
      <c r="F1127" s="215">
        <f>'Net Gen'!K1127</f>
        <v>0</v>
      </c>
      <c r="G1127" s="215">
        <f>'Net Gen'!N1127</f>
        <v>0</v>
      </c>
      <c r="H1127" s="215">
        <f>'Net Gen'!O1127</f>
        <v>774</v>
      </c>
      <c r="J1127" s="78">
        <f t="shared" si="70"/>
        <v>0.5</v>
      </c>
      <c r="K1127" s="71">
        <f t="shared" si="68"/>
        <v>0</v>
      </c>
      <c r="L1127" s="69">
        <f t="shared" si="69"/>
        <v>387</v>
      </c>
      <c r="M1127" s="81">
        <f t="shared" si="71"/>
        <v>0</v>
      </c>
    </row>
    <row r="1128" spans="1:13" x14ac:dyDescent="0.2">
      <c r="A1128" s="133" t="str">
        <f>'Net Gen'!B1128</f>
        <v>ML1KP-Mitchell 1 KP</v>
      </c>
      <c r="B1128" s="214">
        <f>'Net Gen'!C1128</f>
        <v>44332.875</v>
      </c>
      <c r="C1128" s="215" t="str">
        <f>'Net Gen'!P1128</f>
        <v>OFFLINE</v>
      </c>
      <c r="D1128" s="215">
        <f>'Net Gen'!E1128</f>
        <v>0</v>
      </c>
      <c r="E1128" s="215">
        <f>'Net Gen'!I1128</f>
        <v>0</v>
      </c>
      <c r="F1128" s="215">
        <f>'Net Gen'!K1128</f>
        <v>0</v>
      </c>
      <c r="G1128" s="215">
        <f>'Net Gen'!N1128</f>
        <v>0</v>
      </c>
      <c r="H1128" s="215">
        <f>'Net Gen'!O1128</f>
        <v>774</v>
      </c>
      <c r="J1128" s="78">
        <f t="shared" si="70"/>
        <v>0.5</v>
      </c>
      <c r="K1128" s="71">
        <f t="shared" si="68"/>
        <v>0</v>
      </c>
      <c r="L1128" s="69">
        <f t="shared" si="69"/>
        <v>387</v>
      </c>
      <c r="M1128" s="81">
        <f t="shared" si="71"/>
        <v>0</v>
      </c>
    </row>
    <row r="1129" spans="1:13" x14ac:dyDescent="0.2">
      <c r="A1129" s="133" t="str">
        <f>'Net Gen'!B1129</f>
        <v>ML1KP-Mitchell 1 KP</v>
      </c>
      <c r="B1129" s="214">
        <f>'Net Gen'!C1129</f>
        <v>44332.916666666664</v>
      </c>
      <c r="C1129" s="215" t="str">
        <f>'Net Gen'!P1129</f>
        <v>OFFLINE</v>
      </c>
      <c r="D1129" s="215">
        <f>'Net Gen'!E1129</f>
        <v>0</v>
      </c>
      <c r="E1129" s="215">
        <f>'Net Gen'!I1129</f>
        <v>0</v>
      </c>
      <c r="F1129" s="215">
        <f>'Net Gen'!K1129</f>
        <v>0</v>
      </c>
      <c r="G1129" s="215">
        <f>'Net Gen'!N1129</f>
        <v>0</v>
      </c>
      <c r="H1129" s="215">
        <f>'Net Gen'!O1129</f>
        <v>774</v>
      </c>
      <c r="J1129" s="78">
        <f t="shared" si="70"/>
        <v>0.5</v>
      </c>
      <c r="K1129" s="71">
        <f t="shared" si="68"/>
        <v>0</v>
      </c>
      <c r="L1129" s="69">
        <f t="shared" si="69"/>
        <v>387</v>
      </c>
      <c r="M1129" s="81">
        <f t="shared" si="71"/>
        <v>0</v>
      </c>
    </row>
    <row r="1130" spans="1:13" x14ac:dyDescent="0.2">
      <c r="A1130" s="133" t="str">
        <f>'Net Gen'!B1130</f>
        <v>ML1KP-Mitchell 1 KP</v>
      </c>
      <c r="B1130" s="214">
        <f>'Net Gen'!C1130</f>
        <v>44332.958333333336</v>
      </c>
      <c r="C1130" s="215" t="str">
        <f>'Net Gen'!P1130</f>
        <v>OFFLINE</v>
      </c>
      <c r="D1130" s="215">
        <f>'Net Gen'!E1130</f>
        <v>0</v>
      </c>
      <c r="E1130" s="215">
        <f>'Net Gen'!I1130</f>
        <v>0</v>
      </c>
      <c r="F1130" s="215">
        <f>'Net Gen'!K1130</f>
        <v>0</v>
      </c>
      <c r="G1130" s="215">
        <f>'Net Gen'!N1130</f>
        <v>0</v>
      </c>
      <c r="H1130" s="215">
        <f>'Net Gen'!O1130</f>
        <v>774</v>
      </c>
      <c r="J1130" s="78">
        <f t="shared" si="70"/>
        <v>0.5</v>
      </c>
      <c r="K1130" s="71">
        <f t="shared" si="68"/>
        <v>0</v>
      </c>
      <c r="L1130" s="69">
        <f t="shared" si="69"/>
        <v>387</v>
      </c>
      <c r="M1130" s="81">
        <f t="shared" si="71"/>
        <v>0</v>
      </c>
    </row>
    <row r="1131" spans="1:13" x14ac:dyDescent="0.2">
      <c r="A1131" s="133" t="str">
        <f>'Net Gen'!B1131</f>
        <v>ML1KP-Mitchell 1 KP</v>
      </c>
      <c r="B1131" s="214">
        <f>'Net Gen'!C1131</f>
        <v>44333</v>
      </c>
      <c r="C1131" s="215" t="str">
        <f>'Net Gen'!P1131</f>
        <v>OFFLINE</v>
      </c>
      <c r="D1131" s="215">
        <f>'Net Gen'!E1131</f>
        <v>0</v>
      </c>
      <c r="E1131" s="215">
        <f>'Net Gen'!I1131</f>
        <v>0</v>
      </c>
      <c r="F1131" s="215">
        <f>'Net Gen'!K1131</f>
        <v>0</v>
      </c>
      <c r="G1131" s="215">
        <f>'Net Gen'!N1131</f>
        <v>0</v>
      </c>
      <c r="H1131" s="215">
        <f>'Net Gen'!O1131</f>
        <v>774</v>
      </c>
      <c r="J1131" s="78">
        <f t="shared" si="70"/>
        <v>0.5</v>
      </c>
      <c r="K1131" s="71">
        <f t="shared" si="68"/>
        <v>0</v>
      </c>
      <c r="L1131" s="69">
        <f t="shared" si="69"/>
        <v>387</v>
      </c>
      <c r="M1131" s="81">
        <f t="shared" si="71"/>
        <v>0</v>
      </c>
    </row>
    <row r="1132" spans="1:13" x14ac:dyDescent="0.2">
      <c r="A1132" s="133" t="str">
        <f>'Net Gen'!B1132</f>
        <v>ML1KP-Mitchell 1 KP</v>
      </c>
      <c r="B1132" s="214">
        <f>'Net Gen'!C1132</f>
        <v>44333.041666666664</v>
      </c>
      <c r="C1132" s="215" t="str">
        <f>'Net Gen'!P1132</f>
        <v>OFFLINE</v>
      </c>
      <c r="D1132" s="215">
        <f>'Net Gen'!E1132</f>
        <v>0</v>
      </c>
      <c r="E1132" s="215">
        <f>'Net Gen'!I1132</f>
        <v>0</v>
      </c>
      <c r="F1132" s="215">
        <f>'Net Gen'!K1132</f>
        <v>0</v>
      </c>
      <c r="G1132" s="215">
        <f>'Net Gen'!N1132</f>
        <v>0</v>
      </c>
      <c r="H1132" s="215">
        <f>'Net Gen'!O1132</f>
        <v>774</v>
      </c>
      <c r="J1132" s="78">
        <f t="shared" si="70"/>
        <v>0.5</v>
      </c>
      <c r="K1132" s="71">
        <f t="shared" si="68"/>
        <v>0</v>
      </c>
      <c r="L1132" s="69">
        <f t="shared" si="69"/>
        <v>387</v>
      </c>
      <c r="M1132" s="81">
        <f t="shared" si="71"/>
        <v>0</v>
      </c>
    </row>
    <row r="1133" spans="1:13" x14ac:dyDescent="0.2">
      <c r="A1133" s="133" t="str">
        <f>'Net Gen'!B1133</f>
        <v>ML1KP-Mitchell 1 KP</v>
      </c>
      <c r="B1133" s="214">
        <f>'Net Gen'!C1133</f>
        <v>44333.083333333336</v>
      </c>
      <c r="C1133" s="215" t="str">
        <f>'Net Gen'!P1133</f>
        <v>OFFLINE</v>
      </c>
      <c r="D1133" s="215">
        <f>'Net Gen'!E1133</f>
        <v>0</v>
      </c>
      <c r="E1133" s="215">
        <f>'Net Gen'!I1133</f>
        <v>0</v>
      </c>
      <c r="F1133" s="215">
        <f>'Net Gen'!K1133</f>
        <v>0</v>
      </c>
      <c r="G1133" s="215">
        <f>'Net Gen'!N1133</f>
        <v>0</v>
      </c>
      <c r="H1133" s="215">
        <f>'Net Gen'!O1133</f>
        <v>774</v>
      </c>
      <c r="J1133" s="78">
        <f t="shared" si="70"/>
        <v>0.5</v>
      </c>
      <c r="K1133" s="71">
        <f t="shared" si="68"/>
        <v>0</v>
      </c>
      <c r="L1133" s="69">
        <f t="shared" si="69"/>
        <v>387</v>
      </c>
      <c r="M1133" s="81">
        <f t="shared" si="71"/>
        <v>0</v>
      </c>
    </row>
    <row r="1134" spans="1:13" x14ac:dyDescent="0.2">
      <c r="A1134" s="133" t="str">
        <f>'Net Gen'!B1134</f>
        <v>ML1KP-Mitchell 1 KP</v>
      </c>
      <c r="B1134" s="214">
        <f>'Net Gen'!C1134</f>
        <v>44333.125</v>
      </c>
      <c r="C1134" s="215" t="str">
        <f>'Net Gen'!P1134</f>
        <v>OFFLINE</v>
      </c>
      <c r="D1134" s="215">
        <f>'Net Gen'!E1134</f>
        <v>0</v>
      </c>
      <c r="E1134" s="215">
        <f>'Net Gen'!I1134</f>
        <v>0</v>
      </c>
      <c r="F1134" s="215">
        <f>'Net Gen'!K1134</f>
        <v>0</v>
      </c>
      <c r="G1134" s="215">
        <f>'Net Gen'!N1134</f>
        <v>0</v>
      </c>
      <c r="H1134" s="215">
        <f>'Net Gen'!O1134</f>
        <v>774</v>
      </c>
      <c r="J1134" s="78">
        <f t="shared" si="70"/>
        <v>0.5</v>
      </c>
      <c r="K1134" s="71">
        <f t="shared" si="68"/>
        <v>0</v>
      </c>
      <c r="L1134" s="69">
        <f t="shared" si="69"/>
        <v>387</v>
      </c>
      <c r="M1134" s="81">
        <f t="shared" si="71"/>
        <v>0</v>
      </c>
    </row>
    <row r="1135" spans="1:13" x14ac:dyDescent="0.2">
      <c r="A1135" s="133" t="str">
        <f>'Net Gen'!B1135</f>
        <v>ML1KP-Mitchell 1 KP</v>
      </c>
      <c r="B1135" s="214">
        <f>'Net Gen'!C1135</f>
        <v>44333.166666666664</v>
      </c>
      <c r="C1135" s="215" t="str">
        <f>'Net Gen'!P1135</f>
        <v>OFFLINE</v>
      </c>
      <c r="D1135" s="215">
        <f>'Net Gen'!E1135</f>
        <v>0</v>
      </c>
      <c r="E1135" s="215">
        <f>'Net Gen'!I1135</f>
        <v>0</v>
      </c>
      <c r="F1135" s="215">
        <f>'Net Gen'!K1135</f>
        <v>0</v>
      </c>
      <c r="G1135" s="215">
        <f>'Net Gen'!N1135</f>
        <v>0</v>
      </c>
      <c r="H1135" s="215">
        <f>'Net Gen'!O1135</f>
        <v>774</v>
      </c>
      <c r="J1135" s="78">
        <f t="shared" si="70"/>
        <v>0.5</v>
      </c>
      <c r="K1135" s="71">
        <f t="shared" si="68"/>
        <v>0</v>
      </c>
      <c r="L1135" s="69">
        <f t="shared" si="69"/>
        <v>387</v>
      </c>
      <c r="M1135" s="81">
        <f t="shared" si="71"/>
        <v>0</v>
      </c>
    </row>
    <row r="1136" spans="1:13" x14ac:dyDescent="0.2">
      <c r="A1136" s="133" t="str">
        <f>'Net Gen'!B1136</f>
        <v>ML1KP-Mitchell 1 KP</v>
      </c>
      <c r="B1136" s="214">
        <f>'Net Gen'!C1136</f>
        <v>44333.208333333336</v>
      </c>
      <c r="C1136" s="215" t="str">
        <f>'Net Gen'!P1136</f>
        <v>OFFLINE</v>
      </c>
      <c r="D1136" s="215">
        <f>'Net Gen'!E1136</f>
        <v>0</v>
      </c>
      <c r="E1136" s="215">
        <f>'Net Gen'!I1136</f>
        <v>0</v>
      </c>
      <c r="F1136" s="215">
        <f>'Net Gen'!K1136</f>
        <v>0</v>
      </c>
      <c r="G1136" s="215">
        <f>'Net Gen'!N1136</f>
        <v>0</v>
      </c>
      <c r="H1136" s="215">
        <f>'Net Gen'!O1136</f>
        <v>774</v>
      </c>
      <c r="J1136" s="78">
        <f t="shared" si="70"/>
        <v>0.5</v>
      </c>
      <c r="K1136" s="71">
        <f t="shared" si="68"/>
        <v>0</v>
      </c>
      <c r="L1136" s="69">
        <f t="shared" si="69"/>
        <v>387</v>
      </c>
      <c r="M1136" s="81">
        <f t="shared" si="71"/>
        <v>0</v>
      </c>
    </row>
    <row r="1137" spans="1:13" x14ac:dyDescent="0.2">
      <c r="A1137" s="133" t="str">
        <f>'Net Gen'!B1137</f>
        <v>ML1KP-Mitchell 1 KP</v>
      </c>
      <c r="B1137" s="214">
        <f>'Net Gen'!C1137</f>
        <v>44333.25</v>
      </c>
      <c r="C1137" s="215" t="str">
        <f>'Net Gen'!P1137</f>
        <v>OFFLINE</v>
      </c>
      <c r="D1137" s="215">
        <f>'Net Gen'!E1137</f>
        <v>0</v>
      </c>
      <c r="E1137" s="215">
        <f>'Net Gen'!I1137</f>
        <v>0</v>
      </c>
      <c r="F1137" s="215">
        <f>'Net Gen'!K1137</f>
        <v>0</v>
      </c>
      <c r="G1137" s="215">
        <f>'Net Gen'!N1137</f>
        <v>0</v>
      </c>
      <c r="H1137" s="215">
        <f>'Net Gen'!O1137</f>
        <v>774</v>
      </c>
      <c r="J1137" s="78">
        <f t="shared" si="70"/>
        <v>0.5</v>
      </c>
      <c r="K1137" s="71">
        <f t="shared" si="68"/>
        <v>0</v>
      </c>
      <c r="L1137" s="69">
        <f t="shared" si="69"/>
        <v>387</v>
      </c>
      <c r="M1137" s="81">
        <f t="shared" si="71"/>
        <v>0</v>
      </c>
    </row>
    <row r="1138" spans="1:13" x14ac:dyDescent="0.2">
      <c r="A1138" s="133" t="str">
        <f>'Net Gen'!B1138</f>
        <v>ML1KP-Mitchell 1 KP</v>
      </c>
      <c r="B1138" s="214">
        <f>'Net Gen'!C1138</f>
        <v>44333.291666666664</v>
      </c>
      <c r="C1138" s="215" t="str">
        <f>'Net Gen'!P1138</f>
        <v>OFFLINE</v>
      </c>
      <c r="D1138" s="215">
        <f>'Net Gen'!E1138</f>
        <v>0</v>
      </c>
      <c r="E1138" s="215">
        <f>'Net Gen'!I1138</f>
        <v>0</v>
      </c>
      <c r="F1138" s="215">
        <f>'Net Gen'!K1138</f>
        <v>0</v>
      </c>
      <c r="G1138" s="215">
        <f>'Net Gen'!N1138</f>
        <v>0</v>
      </c>
      <c r="H1138" s="215">
        <f>'Net Gen'!O1138</f>
        <v>774</v>
      </c>
      <c r="J1138" s="78">
        <f t="shared" si="70"/>
        <v>0.5</v>
      </c>
      <c r="K1138" s="71">
        <f t="shared" si="68"/>
        <v>0</v>
      </c>
      <c r="L1138" s="69">
        <f t="shared" si="69"/>
        <v>387</v>
      </c>
      <c r="M1138" s="81">
        <f t="shared" si="71"/>
        <v>0</v>
      </c>
    </row>
    <row r="1139" spans="1:13" x14ac:dyDescent="0.2">
      <c r="A1139" s="133" t="str">
        <f>'Net Gen'!B1139</f>
        <v>ML1KP-Mitchell 1 KP</v>
      </c>
      <c r="B1139" s="214">
        <f>'Net Gen'!C1139</f>
        <v>44333.333333333336</v>
      </c>
      <c r="C1139" s="215" t="str">
        <f>'Net Gen'!P1139</f>
        <v>OFFLINE</v>
      </c>
      <c r="D1139" s="215">
        <f>'Net Gen'!E1139</f>
        <v>0</v>
      </c>
      <c r="E1139" s="215">
        <f>'Net Gen'!I1139</f>
        <v>0</v>
      </c>
      <c r="F1139" s="215">
        <f>'Net Gen'!K1139</f>
        <v>0</v>
      </c>
      <c r="G1139" s="215">
        <f>'Net Gen'!N1139</f>
        <v>0</v>
      </c>
      <c r="H1139" s="215">
        <f>'Net Gen'!O1139</f>
        <v>774</v>
      </c>
      <c r="J1139" s="78">
        <f t="shared" si="70"/>
        <v>0.5</v>
      </c>
      <c r="K1139" s="71">
        <f t="shared" si="68"/>
        <v>0</v>
      </c>
      <c r="L1139" s="69">
        <f t="shared" si="69"/>
        <v>387</v>
      </c>
      <c r="M1139" s="81">
        <f t="shared" si="71"/>
        <v>0</v>
      </c>
    </row>
    <row r="1140" spans="1:13" x14ac:dyDescent="0.2">
      <c r="A1140" s="133" t="str">
        <f>'Net Gen'!B1140</f>
        <v>ML1KP-Mitchell 1 KP</v>
      </c>
      <c r="B1140" s="214">
        <f>'Net Gen'!C1140</f>
        <v>44333.375</v>
      </c>
      <c r="C1140" s="215" t="str">
        <f>'Net Gen'!P1140</f>
        <v>OFFLINE</v>
      </c>
      <c r="D1140" s="215">
        <f>'Net Gen'!E1140</f>
        <v>0</v>
      </c>
      <c r="E1140" s="215">
        <f>'Net Gen'!I1140</f>
        <v>0</v>
      </c>
      <c r="F1140" s="215">
        <f>'Net Gen'!K1140</f>
        <v>0</v>
      </c>
      <c r="G1140" s="215">
        <f>'Net Gen'!N1140</f>
        <v>0</v>
      </c>
      <c r="H1140" s="215">
        <f>'Net Gen'!O1140</f>
        <v>774</v>
      </c>
      <c r="J1140" s="78">
        <f t="shared" si="70"/>
        <v>0.5</v>
      </c>
      <c r="K1140" s="71">
        <f t="shared" si="68"/>
        <v>0</v>
      </c>
      <c r="L1140" s="69">
        <f t="shared" si="69"/>
        <v>387</v>
      </c>
      <c r="M1140" s="81">
        <f t="shared" si="71"/>
        <v>0</v>
      </c>
    </row>
    <row r="1141" spans="1:13" x14ac:dyDescent="0.2">
      <c r="A1141" s="133" t="str">
        <f>'Net Gen'!B1141</f>
        <v>ML1KP-Mitchell 1 KP</v>
      </c>
      <c r="B1141" s="214">
        <f>'Net Gen'!C1141</f>
        <v>44333.416666666664</v>
      </c>
      <c r="C1141" s="215" t="str">
        <f>'Net Gen'!P1141</f>
        <v>OFFLINE</v>
      </c>
      <c r="D1141" s="215">
        <f>'Net Gen'!E1141</f>
        <v>0</v>
      </c>
      <c r="E1141" s="215">
        <f>'Net Gen'!I1141</f>
        <v>0</v>
      </c>
      <c r="F1141" s="215">
        <f>'Net Gen'!K1141</f>
        <v>0</v>
      </c>
      <c r="G1141" s="215">
        <f>'Net Gen'!N1141</f>
        <v>0</v>
      </c>
      <c r="H1141" s="215">
        <f>'Net Gen'!O1141</f>
        <v>774</v>
      </c>
      <c r="J1141" s="78">
        <f t="shared" si="70"/>
        <v>0.5</v>
      </c>
      <c r="K1141" s="71">
        <f t="shared" si="68"/>
        <v>0</v>
      </c>
      <c r="L1141" s="69">
        <f t="shared" si="69"/>
        <v>387</v>
      </c>
      <c r="M1141" s="81">
        <f t="shared" si="71"/>
        <v>0</v>
      </c>
    </row>
    <row r="1142" spans="1:13" x14ac:dyDescent="0.2">
      <c r="A1142" s="133" t="str">
        <f>'Net Gen'!B1142</f>
        <v>ML1KP-Mitchell 1 KP</v>
      </c>
      <c r="B1142" s="214">
        <f>'Net Gen'!C1142</f>
        <v>44333.458333333336</v>
      </c>
      <c r="C1142" s="215" t="str">
        <f>'Net Gen'!P1142</f>
        <v>OFFLINE</v>
      </c>
      <c r="D1142" s="215">
        <f>'Net Gen'!E1142</f>
        <v>0</v>
      </c>
      <c r="E1142" s="215">
        <f>'Net Gen'!I1142</f>
        <v>0</v>
      </c>
      <c r="F1142" s="215">
        <f>'Net Gen'!K1142</f>
        <v>0</v>
      </c>
      <c r="G1142" s="215">
        <f>'Net Gen'!N1142</f>
        <v>0</v>
      </c>
      <c r="H1142" s="215">
        <f>'Net Gen'!O1142</f>
        <v>774</v>
      </c>
      <c r="J1142" s="78">
        <f t="shared" si="70"/>
        <v>0.5</v>
      </c>
      <c r="K1142" s="71">
        <f t="shared" si="68"/>
        <v>0</v>
      </c>
      <c r="L1142" s="69">
        <f t="shared" si="69"/>
        <v>387</v>
      </c>
      <c r="M1142" s="81">
        <f t="shared" si="71"/>
        <v>0</v>
      </c>
    </row>
    <row r="1143" spans="1:13" x14ac:dyDescent="0.2">
      <c r="A1143" s="133" t="str">
        <f>'Net Gen'!B1143</f>
        <v>ML1KP-Mitchell 1 KP</v>
      </c>
      <c r="B1143" s="214">
        <f>'Net Gen'!C1143</f>
        <v>44333.5</v>
      </c>
      <c r="C1143" s="215" t="str">
        <f>'Net Gen'!P1143</f>
        <v>OFFLINE</v>
      </c>
      <c r="D1143" s="215">
        <f>'Net Gen'!E1143</f>
        <v>0</v>
      </c>
      <c r="E1143" s="215">
        <f>'Net Gen'!I1143</f>
        <v>0</v>
      </c>
      <c r="F1143" s="215">
        <f>'Net Gen'!K1143</f>
        <v>0</v>
      </c>
      <c r="G1143" s="215">
        <f>'Net Gen'!N1143</f>
        <v>0</v>
      </c>
      <c r="H1143" s="215">
        <f>'Net Gen'!O1143</f>
        <v>774</v>
      </c>
      <c r="J1143" s="78">
        <f t="shared" si="70"/>
        <v>0.5</v>
      </c>
      <c r="K1143" s="71">
        <f t="shared" si="68"/>
        <v>0</v>
      </c>
      <c r="L1143" s="69">
        <f t="shared" si="69"/>
        <v>387</v>
      </c>
      <c r="M1143" s="81">
        <f t="shared" si="71"/>
        <v>0</v>
      </c>
    </row>
    <row r="1144" spans="1:13" x14ac:dyDescent="0.2">
      <c r="A1144" s="133" t="str">
        <f>'Net Gen'!B1144</f>
        <v>ML1KP-Mitchell 1 KP</v>
      </c>
      <c r="B1144" s="214">
        <f>'Net Gen'!C1144</f>
        <v>44333.541666666664</v>
      </c>
      <c r="C1144" s="215" t="str">
        <f>'Net Gen'!P1144</f>
        <v>OFFLINE</v>
      </c>
      <c r="D1144" s="215">
        <f>'Net Gen'!E1144</f>
        <v>0</v>
      </c>
      <c r="E1144" s="215">
        <f>'Net Gen'!I1144</f>
        <v>0</v>
      </c>
      <c r="F1144" s="215">
        <f>'Net Gen'!K1144</f>
        <v>0</v>
      </c>
      <c r="G1144" s="215">
        <f>'Net Gen'!N1144</f>
        <v>0</v>
      </c>
      <c r="H1144" s="215">
        <f>'Net Gen'!O1144</f>
        <v>774</v>
      </c>
      <c r="J1144" s="78">
        <f t="shared" si="70"/>
        <v>0.5</v>
      </c>
      <c r="K1144" s="71">
        <f t="shared" si="68"/>
        <v>0</v>
      </c>
      <c r="L1144" s="69">
        <f t="shared" si="69"/>
        <v>387</v>
      </c>
      <c r="M1144" s="81">
        <f t="shared" si="71"/>
        <v>0</v>
      </c>
    </row>
    <row r="1145" spans="1:13" x14ac:dyDescent="0.2">
      <c r="A1145" s="133" t="str">
        <f>'Net Gen'!B1145</f>
        <v>ML1KP-Mitchell 1 KP</v>
      </c>
      <c r="B1145" s="214">
        <f>'Net Gen'!C1145</f>
        <v>44333.583333333336</v>
      </c>
      <c r="C1145" s="215" t="str">
        <f>'Net Gen'!P1145</f>
        <v>OFFLINE</v>
      </c>
      <c r="D1145" s="215">
        <f>'Net Gen'!E1145</f>
        <v>0</v>
      </c>
      <c r="E1145" s="215">
        <f>'Net Gen'!I1145</f>
        <v>0</v>
      </c>
      <c r="F1145" s="215">
        <f>'Net Gen'!K1145</f>
        <v>0</v>
      </c>
      <c r="G1145" s="215">
        <f>'Net Gen'!N1145</f>
        <v>0</v>
      </c>
      <c r="H1145" s="215">
        <f>'Net Gen'!O1145</f>
        <v>774</v>
      </c>
      <c r="J1145" s="78">
        <f t="shared" si="70"/>
        <v>0.5</v>
      </c>
      <c r="K1145" s="71">
        <f t="shared" si="68"/>
        <v>0</v>
      </c>
      <c r="L1145" s="69">
        <f t="shared" si="69"/>
        <v>387</v>
      </c>
      <c r="M1145" s="81">
        <f t="shared" si="71"/>
        <v>0</v>
      </c>
    </row>
    <row r="1146" spans="1:13" x14ac:dyDescent="0.2">
      <c r="A1146" s="133" t="str">
        <f>'Net Gen'!B1146</f>
        <v>ML1KP-Mitchell 1 KP</v>
      </c>
      <c r="B1146" s="214">
        <f>'Net Gen'!C1146</f>
        <v>44333.625</v>
      </c>
      <c r="C1146" s="215" t="str">
        <f>'Net Gen'!P1146</f>
        <v>OFFLINE</v>
      </c>
      <c r="D1146" s="215">
        <f>'Net Gen'!E1146</f>
        <v>0</v>
      </c>
      <c r="E1146" s="215">
        <f>'Net Gen'!I1146</f>
        <v>0</v>
      </c>
      <c r="F1146" s="215">
        <f>'Net Gen'!K1146</f>
        <v>0</v>
      </c>
      <c r="G1146" s="215">
        <f>'Net Gen'!N1146</f>
        <v>0</v>
      </c>
      <c r="H1146" s="215">
        <f>'Net Gen'!O1146</f>
        <v>774</v>
      </c>
      <c r="J1146" s="78">
        <f t="shared" si="70"/>
        <v>0.5</v>
      </c>
      <c r="K1146" s="71">
        <f t="shared" si="68"/>
        <v>0</v>
      </c>
      <c r="L1146" s="69">
        <f t="shared" si="69"/>
        <v>387</v>
      </c>
      <c r="M1146" s="81">
        <f t="shared" si="71"/>
        <v>0</v>
      </c>
    </row>
    <row r="1147" spans="1:13" x14ac:dyDescent="0.2">
      <c r="A1147" s="133" t="str">
        <f>'Net Gen'!B1147</f>
        <v>ML1KP-Mitchell 1 KP</v>
      </c>
      <c r="B1147" s="214">
        <f>'Net Gen'!C1147</f>
        <v>44333.666666666664</v>
      </c>
      <c r="C1147" s="215" t="str">
        <f>'Net Gen'!P1147</f>
        <v>OFFLINE</v>
      </c>
      <c r="D1147" s="215">
        <f>'Net Gen'!E1147</f>
        <v>0</v>
      </c>
      <c r="E1147" s="215">
        <f>'Net Gen'!I1147</f>
        <v>0</v>
      </c>
      <c r="F1147" s="215">
        <f>'Net Gen'!K1147</f>
        <v>0</v>
      </c>
      <c r="G1147" s="215">
        <f>'Net Gen'!N1147</f>
        <v>0</v>
      </c>
      <c r="H1147" s="215">
        <f>'Net Gen'!O1147</f>
        <v>774</v>
      </c>
      <c r="J1147" s="78">
        <f t="shared" si="70"/>
        <v>0.5</v>
      </c>
      <c r="K1147" s="71">
        <f t="shared" si="68"/>
        <v>0</v>
      </c>
      <c r="L1147" s="69">
        <f t="shared" si="69"/>
        <v>387</v>
      </c>
      <c r="M1147" s="81">
        <f t="shared" si="71"/>
        <v>0</v>
      </c>
    </row>
    <row r="1148" spans="1:13" x14ac:dyDescent="0.2">
      <c r="A1148" s="133" t="str">
        <f>'Net Gen'!B1148</f>
        <v>ML1KP-Mitchell 1 KP</v>
      </c>
      <c r="B1148" s="214">
        <f>'Net Gen'!C1148</f>
        <v>44333.708333333336</v>
      </c>
      <c r="C1148" s="215" t="str">
        <f>'Net Gen'!P1148</f>
        <v>OFFLINE</v>
      </c>
      <c r="D1148" s="215">
        <f>'Net Gen'!E1148</f>
        <v>0</v>
      </c>
      <c r="E1148" s="215">
        <f>'Net Gen'!I1148</f>
        <v>0</v>
      </c>
      <c r="F1148" s="215">
        <f>'Net Gen'!K1148</f>
        <v>0</v>
      </c>
      <c r="G1148" s="215">
        <f>'Net Gen'!N1148</f>
        <v>0</v>
      </c>
      <c r="H1148" s="215">
        <f>'Net Gen'!O1148</f>
        <v>774</v>
      </c>
      <c r="J1148" s="78">
        <f t="shared" si="70"/>
        <v>0.5</v>
      </c>
      <c r="K1148" s="71">
        <f t="shared" si="68"/>
        <v>0</v>
      </c>
      <c r="L1148" s="69">
        <f t="shared" si="69"/>
        <v>387</v>
      </c>
      <c r="M1148" s="81">
        <f t="shared" si="71"/>
        <v>0</v>
      </c>
    </row>
    <row r="1149" spans="1:13" x14ac:dyDescent="0.2">
      <c r="A1149" s="133" t="str">
        <f>'Net Gen'!B1149</f>
        <v>ML1KP-Mitchell 1 KP</v>
      </c>
      <c r="B1149" s="214">
        <f>'Net Gen'!C1149</f>
        <v>44333.75</v>
      </c>
      <c r="C1149" s="215" t="str">
        <f>'Net Gen'!P1149</f>
        <v>OFFLINE</v>
      </c>
      <c r="D1149" s="215">
        <f>'Net Gen'!E1149</f>
        <v>0</v>
      </c>
      <c r="E1149" s="215">
        <f>'Net Gen'!I1149</f>
        <v>0</v>
      </c>
      <c r="F1149" s="215">
        <f>'Net Gen'!K1149</f>
        <v>0</v>
      </c>
      <c r="G1149" s="215">
        <f>'Net Gen'!N1149</f>
        <v>0</v>
      </c>
      <c r="H1149" s="215">
        <f>'Net Gen'!O1149</f>
        <v>774</v>
      </c>
      <c r="J1149" s="78">
        <f t="shared" si="70"/>
        <v>0.5</v>
      </c>
      <c r="K1149" s="71">
        <f t="shared" si="68"/>
        <v>0</v>
      </c>
      <c r="L1149" s="69">
        <f t="shared" si="69"/>
        <v>387</v>
      </c>
      <c r="M1149" s="81">
        <f t="shared" si="71"/>
        <v>0</v>
      </c>
    </row>
    <row r="1150" spans="1:13" x14ac:dyDescent="0.2">
      <c r="A1150" s="133" t="str">
        <f>'Net Gen'!B1150</f>
        <v>ML1KP-Mitchell 1 KP</v>
      </c>
      <c r="B1150" s="214">
        <f>'Net Gen'!C1150</f>
        <v>44333.791666666664</v>
      </c>
      <c r="C1150" s="215" t="str">
        <f>'Net Gen'!P1150</f>
        <v>OFFLINE</v>
      </c>
      <c r="D1150" s="215">
        <f>'Net Gen'!E1150</f>
        <v>0</v>
      </c>
      <c r="E1150" s="215">
        <f>'Net Gen'!I1150</f>
        <v>0</v>
      </c>
      <c r="F1150" s="215">
        <f>'Net Gen'!K1150</f>
        <v>0</v>
      </c>
      <c r="G1150" s="215">
        <f>'Net Gen'!N1150</f>
        <v>0</v>
      </c>
      <c r="H1150" s="215">
        <f>'Net Gen'!O1150</f>
        <v>774</v>
      </c>
      <c r="J1150" s="78">
        <f t="shared" si="70"/>
        <v>0.5</v>
      </c>
      <c r="K1150" s="71">
        <f t="shared" si="68"/>
        <v>0</v>
      </c>
      <c r="L1150" s="69">
        <f t="shared" si="69"/>
        <v>387</v>
      </c>
      <c r="M1150" s="81">
        <f t="shared" si="71"/>
        <v>0</v>
      </c>
    </row>
    <row r="1151" spans="1:13" x14ac:dyDescent="0.2">
      <c r="A1151" s="133" t="str">
        <f>'Net Gen'!B1151</f>
        <v>ML1KP-Mitchell 1 KP</v>
      </c>
      <c r="B1151" s="214">
        <f>'Net Gen'!C1151</f>
        <v>44333.833333333336</v>
      </c>
      <c r="C1151" s="215" t="str">
        <f>'Net Gen'!P1151</f>
        <v>OFFLINE</v>
      </c>
      <c r="D1151" s="215">
        <f>'Net Gen'!E1151</f>
        <v>0</v>
      </c>
      <c r="E1151" s="215">
        <f>'Net Gen'!I1151</f>
        <v>0</v>
      </c>
      <c r="F1151" s="215">
        <f>'Net Gen'!K1151</f>
        <v>0</v>
      </c>
      <c r="G1151" s="215">
        <f>'Net Gen'!N1151</f>
        <v>0</v>
      </c>
      <c r="H1151" s="215">
        <f>'Net Gen'!O1151</f>
        <v>774</v>
      </c>
      <c r="J1151" s="78">
        <f t="shared" si="70"/>
        <v>0.5</v>
      </c>
      <c r="K1151" s="71">
        <f t="shared" si="68"/>
        <v>0</v>
      </c>
      <c r="L1151" s="69">
        <f t="shared" si="69"/>
        <v>387</v>
      </c>
      <c r="M1151" s="81">
        <f t="shared" si="71"/>
        <v>0</v>
      </c>
    </row>
    <row r="1152" spans="1:13" x14ac:dyDescent="0.2">
      <c r="A1152" s="133" t="str">
        <f>'Net Gen'!B1152</f>
        <v>ML1KP-Mitchell 1 KP</v>
      </c>
      <c r="B1152" s="214">
        <f>'Net Gen'!C1152</f>
        <v>44333.875</v>
      </c>
      <c r="C1152" s="215" t="str">
        <f>'Net Gen'!P1152</f>
        <v>OFFLINE</v>
      </c>
      <c r="D1152" s="215">
        <f>'Net Gen'!E1152</f>
        <v>0</v>
      </c>
      <c r="E1152" s="215">
        <f>'Net Gen'!I1152</f>
        <v>0</v>
      </c>
      <c r="F1152" s="215">
        <f>'Net Gen'!K1152</f>
        <v>0</v>
      </c>
      <c r="G1152" s="215">
        <f>'Net Gen'!N1152</f>
        <v>0</v>
      </c>
      <c r="H1152" s="215">
        <f>'Net Gen'!O1152</f>
        <v>774</v>
      </c>
      <c r="J1152" s="78">
        <f t="shared" si="70"/>
        <v>0.5</v>
      </c>
      <c r="K1152" s="71">
        <f t="shared" si="68"/>
        <v>0</v>
      </c>
      <c r="L1152" s="69">
        <f t="shared" si="69"/>
        <v>387</v>
      </c>
      <c r="M1152" s="81">
        <f t="shared" si="71"/>
        <v>0</v>
      </c>
    </row>
    <row r="1153" spans="1:13" x14ac:dyDescent="0.2">
      <c r="A1153" s="133" t="str">
        <f>'Net Gen'!B1153</f>
        <v>ML1KP-Mitchell 1 KP</v>
      </c>
      <c r="B1153" s="214">
        <f>'Net Gen'!C1153</f>
        <v>44333.916666666664</v>
      </c>
      <c r="C1153" s="215" t="str">
        <f>'Net Gen'!P1153</f>
        <v>OFFLINE</v>
      </c>
      <c r="D1153" s="215">
        <f>'Net Gen'!E1153</f>
        <v>0</v>
      </c>
      <c r="E1153" s="215">
        <f>'Net Gen'!I1153</f>
        <v>0</v>
      </c>
      <c r="F1153" s="215">
        <f>'Net Gen'!K1153</f>
        <v>0</v>
      </c>
      <c r="G1153" s="215">
        <f>'Net Gen'!N1153</f>
        <v>0</v>
      </c>
      <c r="H1153" s="215">
        <f>'Net Gen'!O1153</f>
        <v>774</v>
      </c>
      <c r="J1153" s="78">
        <f t="shared" si="70"/>
        <v>0.5</v>
      </c>
      <c r="K1153" s="71">
        <f t="shared" si="68"/>
        <v>0</v>
      </c>
      <c r="L1153" s="69">
        <f t="shared" si="69"/>
        <v>387</v>
      </c>
      <c r="M1153" s="81">
        <f t="shared" si="71"/>
        <v>0</v>
      </c>
    </row>
    <row r="1154" spans="1:13" x14ac:dyDescent="0.2">
      <c r="A1154" s="133" t="str">
        <f>'Net Gen'!B1154</f>
        <v>ML1KP-Mitchell 1 KP</v>
      </c>
      <c r="B1154" s="214">
        <f>'Net Gen'!C1154</f>
        <v>44333.958333333336</v>
      </c>
      <c r="C1154" s="215" t="str">
        <f>'Net Gen'!P1154</f>
        <v>OFFLINE</v>
      </c>
      <c r="D1154" s="215">
        <f>'Net Gen'!E1154</f>
        <v>0</v>
      </c>
      <c r="E1154" s="215">
        <f>'Net Gen'!I1154</f>
        <v>0</v>
      </c>
      <c r="F1154" s="215">
        <f>'Net Gen'!K1154</f>
        <v>0</v>
      </c>
      <c r="G1154" s="215">
        <f>'Net Gen'!N1154</f>
        <v>0</v>
      </c>
      <c r="H1154" s="215">
        <f>'Net Gen'!O1154</f>
        <v>774</v>
      </c>
      <c r="J1154" s="78">
        <f t="shared" si="70"/>
        <v>0.5</v>
      </c>
      <c r="K1154" s="71">
        <f t="shared" si="68"/>
        <v>0</v>
      </c>
      <c r="L1154" s="69">
        <f t="shared" si="69"/>
        <v>387</v>
      </c>
      <c r="M1154" s="81">
        <f t="shared" si="71"/>
        <v>0</v>
      </c>
    </row>
    <row r="1155" spans="1:13" x14ac:dyDescent="0.2">
      <c r="A1155" s="133" t="str">
        <f>'Net Gen'!B1155</f>
        <v>ML1KP-Mitchell 1 KP</v>
      </c>
      <c r="B1155" s="214">
        <f>'Net Gen'!C1155</f>
        <v>44334</v>
      </c>
      <c r="C1155" s="215" t="str">
        <f>'Net Gen'!P1155</f>
        <v>OFFLINE</v>
      </c>
      <c r="D1155" s="215">
        <f>'Net Gen'!E1155</f>
        <v>0</v>
      </c>
      <c r="E1155" s="215">
        <f>'Net Gen'!I1155</f>
        <v>0</v>
      </c>
      <c r="F1155" s="215">
        <f>'Net Gen'!K1155</f>
        <v>0</v>
      </c>
      <c r="G1155" s="215">
        <f>'Net Gen'!N1155</f>
        <v>0</v>
      </c>
      <c r="H1155" s="215">
        <f>'Net Gen'!O1155</f>
        <v>774</v>
      </c>
      <c r="J1155" s="78">
        <f t="shared" si="70"/>
        <v>0.5</v>
      </c>
      <c r="K1155" s="71">
        <f t="shared" si="68"/>
        <v>0</v>
      </c>
      <c r="L1155" s="69">
        <f t="shared" si="69"/>
        <v>387</v>
      </c>
      <c r="M1155" s="81">
        <f t="shared" si="71"/>
        <v>0</v>
      </c>
    </row>
    <row r="1156" spans="1:13" x14ac:dyDescent="0.2">
      <c r="A1156" s="133" t="str">
        <f>'Net Gen'!B1156</f>
        <v>ML1KP-Mitchell 1 KP</v>
      </c>
      <c r="B1156" s="214">
        <f>'Net Gen'!C1156</f>
        <v>44334.041666666664</v>
      </c>
      <c r="C1156" s="215" t="str">
        <f>'Net Gen'!P1156</f>
        <v>OFFLINE</v>
      </c>
      <c r="D1156" s="215">
        <f>'Net Gen'!E1156</f>
        <v>0</v>
      </c>
      <c r="E1156" s="215">
        <f>'Net Gen'!I1156</f>
        <v>0</v>
      </c>
      <c r="F1156" s="215">
        <f>'Net Gen'!K1156</f>
        <v>0</v>
      </c>
      <c r="G1156" s="215">
        <f>'Net Gen'!N1156</f>
        <v>0</v>
      </c>
      <c r="H1156" s="215">
        <f>'Net Gen'!O1156</f>
        <v>774</v>
      </c>
      <c r="J1156" s="78">
        <f t="shared" si="70"/>
        <v>0.5</v>
      </c>
      <c r="K1156" s="71">
        <f t="shared" ref="K1156:K1219" si="72">F1156*J1156</f>
        <v>0</v>
      </c>
      <c r="L1156" s="69">
        <f t="shared" ref="L1156:L1219" si="73">H1156*J1156</f>
        <v>387</v>
      </c>
      <c r="M1156" s="81">
        <f t="shared" si="71"/>
        <v>0</v>
      </c>
    </row>
    <row r="1157" spans="1:13" x14ac:dyDescent="0.2">
      <c r="A1157" s="133" t="str">
        <f>'Net Gen'!B1157</f>
        <v>ML1KP-Mitchell 1 KP</v>
      </c>
      <c r="B1157" s="214">
        <f>'Net Gen'!C1157</f>
        <v>44334.083333333336</v>
      </c>
      <c r="C1157" s="215" t="str">
        <f>'Net Gen'!P1157</f>
        <v>OFFLINE</v>
      </c>
      <c r="D1157" s="215">
        <f>'Net Gen'!E1157</f>
        <v>0</v>
      </c>
      <c r="E1157" s="215">
        <f>'Net Gen'!I1157</f>
        <v>0</v>
      </c>
      <c r="F1157" s="215">
        <f>'Net Gen'!K1157</f>
        <v>0</v>
      </c>
      <c r="G1157" s="215">
        <f>'Net Gen'!N1157</f>
        <v>0</v>
      </c>
      <c r="H1157" s="215">
        <f>'Net Gen'!O1157</f>
        <v>774</v>
      </c>
      <c r="J1157" s="78">
        <f t="shared" ref="J1157:J1220" si="74">VLOOKUP(A1157,$P$4:$Q$8,2,FALSE)</f>
        <v>0.5</v>
      </c>
      <c r="K1157" s="71">
        <f t="shared" si="72"/>
        <v>0</v>
      </c>
      <c r="L1157" s="69">
        <f t="shared" si="73"/>
        <v>387</v>
      </c>
      <c r="M1157" s="81">
        <f t="shared" ref="M1157:M1220" si="75">E1157*J1157</f>
        <v>0</v>
      </c>
    </row>
    <row r="1158" spans="1:13" x14ac:dyDescent="0.2">
      <c r="A1158" s="133" t="str">
        <f>'Net Gen'!B1158</f>
        <v>ML1KP-Mitchell 1 KP</v>
      </c>
      <c r="B1158" s="214">
        <f>'Net Gen'!C1158</f>
        <v>44334.125</v>
      </c>
      <c r="C1158" s="215" t="str">
        <f>'Net Gen'!P1158</f>
        <v>OFFLINE</v>
      </c>
      <c r="D1158" s="215">
        <f>'Net Gen'!E1158</f>
        <v>0</v>
      </c>
      <c r="E1158" s="215">
        <f>'Net Gen'!I1158</f>
        <v>0</v>
      </c>
      <c r="F1158" s="215">
        <f>'Net Gen'!K1158</f>
        <v>0</v>
      </c>
      <c r="G1158" s="215">
        <f>'Net Gen'!N1158</f>
        <v>0</v>
      </c>
      <c r="H1158" s="215">
        <f>'Net Gen'!O1158</f>
        <v>774</v>
      </c>
      <c r="J1158" s="78">
        <f t="shared" si="74"/>
        <v>0.5</v>
      </c>
      <c r="K1158" s="71">
        <f t="shared" si="72"/>
        <v>0</v>
      </c>
      <c r="L1158" s="69">
        <f t="shared" si="73"/>
        <v>387</v>
      </c>
      <c r="M1158" s="81">
        <f t="shared" si="75"/>
        <v>0</v>
      </c>
    </row>
    <row r="1159" spans="1:13" x14ac:dyDescent="0.2">
      <c r="A1159" s="133" t="str">
        <f>'Net Gen'!B1159</f>
        <v>ML1KP-Mitchell 1 KP</v>
      </c>
      <c r="B1159" s="214">
        <f>'Net Gen'!C1159</f>
        <v>44334.166666666664</v>
      </c>
      <c r="C1159" s="215" t="str">
        <f>'Net Gen'!P1159</f>
        <v>OFFLINE</v>
      </c>
      <c r="D1159" s="215">
        <f>'Net Gen'!E1159</f>
        <v>0</v>
      </c>
      <c r="E1159" s="215">
        <f>'Net Gen'!I1159</f>
        <v>0</v>
      </c>
      <c r="F1159" s="215">
        <f>'Net Gen'!K1159</f>
        <v>0</v>
      </c>
      <c r="G1159" s="215">
        <f>'Net Gen'!N1159</f>
        <v>0</v>
      </c>
      <c r="H1159" s="215">
        <f>'Net Gen'!O1159</f>
        <v>774</v>
      </c>
      <c r="J1159" s="78">
        <f t="shared" si="74"/>
        <v>0.5</v>
      </c>
      <c r="K1159" s="71">
        <f t="shared" si="72"/>
        <v>0</v>
      </c>
      <c r="L1159" s="69">
        <f t="shared" si="73"/>
        <v>387</v>
      </c>
      <c r="M1159" s="81">
        <f t="shared" si="75"/>
        <v>0</v>
      </c>
    </row>
    <row r="1160" spans="1:13" x14ac:dyDescent="0.2">
      <c r="A1160" s="133" t="str">
        <f>'Net Gen'!B1160</f>
        <v>ML1KP-Mitchell 1 KP</v>
      </c>
      <c r="B1160" s="214">
        <f>'Net Gen'!C1160</f>
        <v>44334.208333333336</v>
      </c>
      <c r="C1160" s="215" t="str">
        <f>'Net Gen'!P1160</f>
        <v>OFFLINE</v>
      </c>
      <c r="D1160" s="215">
        <f>'Net Gen'!E1160</f>
        <v>0</v>
      </c>
      <c r="E1160" s="215">
        <f>'Net Gen'!I1160</f>
        <v>0</v>
      </c>
      <c r="F1160" s="215">
        <f>'Net Gen'!K1160</f>
        <v>0</v>
      </c>
      <c r="G1160" s="215">
        <f>'Net Gen'!N1160</f>
        <v>0</v>
      </c>
      <c r="H1160" s="215">
        <f>'Net Gen'!O1160</f>
        <v>774</v>
      </c>
      <c r="J1160" s="78">
        <f t="shared" si="74"/>
        <v>0.5</v>
      </c>
      <c r="K1160" s="71">
        <f t="shared" si="72"/>
        <v>0</v>
      </c>
      <c r="L1160" s="69">
        <f t="shared" si="73"/>
        <v>387</v>
      </c>
      <c r="M1160" s="81">
        <f t="shared" si="75"/>
        <v>0</v>
      </c>
    </row>
    <row r="1161" spans="1:13" x14ac:dyDescent="0.2">
      <c r="A1161" s="133" t="str">
        <f>'Net Gen'!B1161</f>
        <v>ML1KP-Mitchell 1 KP</v>
      </c>
      <c r="B1161" s="214">
        <f>'Net Gen'!C1161</f>
        <v>44334.25</v>
      </c>
      <c r="C1161" s="215" t="str">
        <f>'Net Gen'!P1161</f>
        <v>OFFLINE</v>
      </c>
      <c r="D1161" s="215">
        <f>'Net Gen'!E1161</f>
        <v>0</v>
      </c>
      <c r="E1161" s="215">
        <f>'Net Gen'!I1161</f>
        <v>0</v>
      </c>
      <c r="F1161" s="215">
        <f>'Net Gen'!K1161</f>
        <v>0</v>
      </c>
      <c r="G1161" s="215">
        <f>'Net Gen'!N1161</f>
        <v>0</v>
      </c>
      <c r="H1161" s="215">
        <f>'Net Gen'!O1161</f>
        <v>774</v>
      </c>
      <c r="J1161" s="78">
        <f t="shared" si="74"/>
        <v>0.5</v>
      </c>
      <c r="K1161" s="71">
        <f t="shared" si="72"/>
        <v>0</v>
      </c>
      <c r="L1161" s="69">
        <f t="shared" si="73"/>
        <v>387</v>
      </c>
      <c r="M1161" s="81">
        <f t="shared" si="75"/>
        <v>0</v>
      </c>
    </row>
    <row r="1162" spans="1:13" x14ac:dyDescent="0.2">
      <c r="A1162" s="133" t="str">
        <f>'Net Gen'!B1162</f>
        <v>ML1KP-Mitchell 1 KP</v>
      </c>
      <c r="B1162" s="214">
        <f>'Net Gen'!C1162</f>
        <v>44334.291666666664</v>
      </c>
      <c r="C1162" s="215" t="str">
        <f>'Net Gen'!P1162</f>
        <v>OFFLINE</v>
      </c>
      <c r="D1162" s="215">
        <f>'Net Gen'!E1162</f>
        <v>0</v>
      </c>
      <c r="E1162" s="215">
        <f>'Net Gen'!I1162</f>
        <v>0</v>
      </c>
      <c r="F1162" s="215">
        <f>'Net Gen'!K1162</f>
        <v>0</v>
      </c>
      <c r="G1162" s="215">
        <f>'Net Gen'!N1162</f>
        <v>0</v>
      </c>
      <c r="H1162" s="215">
        <f>'Net Gen'!O1162</f>
        <v>774</v>
      </c>
      <c r="J1162" s="78">
        <f t="shared" si="74"/>
        <v>0.5</v>
      </c>
      <c r="K1162" s="71">
        <f t="shared" si="72"/>
        <v>0</v>
      </c>
      <c r="L1162" s="69">
        <f t="shared" si="73"/>
        <v>387</v>
      </c>
      <c r="M1162" s="81">
        <f t="shared" si="75"/>
        <v>0</v>
      </c>
    </row>
    <row r="1163" spans="1:13" x14ac:dyDescent="0.2">
      <c r="A1163" s="133" t="str">
        <f>'Net Gen'!B1163</f>
        <v>ML1KP-Mitchell 1 KP</v>
      </c>
      <c r="B1163" s="214">
        <f>'Net Gen'!C1163</f>
        <v>44334.333333333336</v>
      </c>
      <c r="C1163" s="215" t="str">
        <f>'Net Gen'!P1163</f>
        <v>OFFLINE</v>
      </c>
      <c r="D1163" s="215">
        <f>'Net Gen'!E1163</f>
        <v>0</v>
      </c>
      <c r="E1163" s="215">
        <f>'Net Gen'!I1163</f>
        <v>0</v>
      </c>
      <c r="F1163" s="215">
        <f>'Net Gen'!K1163</f>
        <v>0</v>
      </c>
      <c r="G1163" s="215">
        <f>'Net Gen'!N1163</f>
        <v>0</v>
      </c>
      <c r="H1163" s="215">
        <f>'Net Gen'!O1163</f>
        <v>774</v>
      </c>
      <c r="J1163" s="78">
        <f t="shared" si="74"/>
        <v>0.5</v>
      </c>
      <c r="K1163" s="71">
        <f t="shared" si="72"/>
        <v>0</v>
      </c>
      <c r="L1163" s="69">
        <f t="shared" si="73"/>
        <v>387</v>
      </c>
      <c r="M1163" s="81">
        <f t="shared" si="75"/>
        <v>0</v>
      </c>
    </row>
    <row r="1164" spans="1:13" x14ac:dyDescent="0.2">
      <c r="A1164" s="133" t="str">
        <f>'Net Gen'!B1164</f>
        <v>ML1KP-Mitchell 1 KP</v>
      </c>
      <c r="B1164" s="214">
        <f>'Net Gen'!C1164</f>
        <v>44334.375</v>
      </c>
      <c r="C1164" s="215" t="str">
        <f>'Net Gen'!P1164</f>
        <v>OFFLINE</v>
      </c>
      <c r="D1164" s="215">
        <f>'Net Gen'!E1164</f>
        <v>0</v>
      </c>
      <c r="E1164" s="215">
        <f>'Net Gen'!I1164</f>
        <v>0</v>
      </c>
      <c r="F1164" s="215">
        <f>'Net Gen'!K1164</f>
        <v>0</v>
      </c>
      <c r="G1164" s="215">
        <f>'Net Gen'!N1164</f>
        <v>0</v>
      </c>
      <c r="H1164" s="215">
        <f>'Net Gen'!O1164</f>
        <v>774</v>
      </c>
      <c r="J1164" s="78">
        <f t="shared" si="74"/>
        <v>0.5</v>
      </c>
      <c r="K1164" s="71">
        <f t="shared" si="72"/>
        <v>0</v>
      </c>
      <c r="L1164" s="69">
        <f t="shared" si="73"/>
        <v>387</v>
      </c>
      <c r="M1164" s="81">
        <f t="shared" si="75"/>
        <v>0</v>
      </c>
    </row>
    <row r="1165" spans="1:13" x14ac:dyDescent="0.2">
      <c r="A1165" s="133" t="str">
        <f>'Net Gen'!B1165</f>
        <v>ML1KP-Mitchell 1 KP</v>
      </c>
      <c r="B1165" s="214">
        <f>'Net Gen'!C1165</f>
        <v>44334.416666666664</v>
      </c>
      <c r="C1165" s="215" t="str">
        <f>'Net Gen'!P1165</f>
        <v>OFFLINE</v>
      </c>
      <c r="D1165" s="215">
        <f>'Net Gen'!E1165</f>
        <v>0</v>
      </c>
      <c r="E1165" s="215">
        <f>'Net Gen'!I1165</f>
        <v>0</v>
      </c>
      <c r="F1165" s="215">
        <f>'Net Gen'!K1165</f>
        <v>0</v>
      </c>
      <c r="G1165" s="215">
        <f>'Net Gen'!N1165</f>
        <v>0</v>
      </c>
      <c r="H1165" s="215">
        <f>'Net Gen'!O1165</f>
        <v>774</v>
      </c>
      <c r="J1165" s="78">
        <f t="shared" si="74"/>
        <v>0.5</v>
      </c>
      <c r="K1165" s="71">
        <f t="shared" si="72"/>
        <v>0</v>
      </c>
      <c r="L1165" s="69">
        <f t="shared" si="73"/>
        <v>387</v>
      </c>
      <c r="M1165" s="81">
        <f t="shared" si="75"/>
        <v>0</v>
      </c>
    </row>
    <row r="1166" spans="1:13" x14ac:dyDescent="0.2">
      <c r="A1166" s="133" t="str">
        <f>'Net Gen'!B1166</f>
        <v>ML1KP-Mitchell 1 KP</v>
      </c>
      <c r="B1166" s="214">
        <f>'Net Gen'!C1166</f>
        <v>44334.458333333336</v>
      </c>
      <c r="C1166" s="215" t="str">
        <f>'Net Gen'!P1166</f>
        <v>OFFLINE</v>
      </c>
      <c r="D1166" s="215">
        <f>'Net Gen'!E1166</f>
        <v>0</v>
      </c>
      <c r="E1166" s="215">
        <f>'Net Gen'!I1166</f>
        <v>0</v>
      </c>
      <c r="F1166" s="215">
        <f>'Net Gen'!K1166</f>
        <v>0</v>
      </c>
      <c r="G1166" s="215">
        <f>'Net Gen'!N1166</f>
        <v>0</v>
      </c>
      <c r="H1166" s="215">
        <f>'Net Gen'!O1166</f>
        <v>774</v>
      </c>
      <c r="J1166" s="78">
        <f t="shared" si="74"/>
        <v>0.5</v>
      </c>
      <c r="K1166" s="71">
        <f t="shared" si="72"/>
        <v>0</v>
      </c>
      <c r="L1166" s="69">
        <f t="shared" si="73"/>
        <v>387</v>
      </c>
      <c r="M1166" s="81">
        <f t="shared" si="75"/>
        <v>0</v>
      </c>
    </row>
    <row r="1167" spans="1:13" x14ac:dyDescent="0.2">
      <c r="A1167" s="133" t="str">
        <f>'Net Gen'!B1167</f>
        <v>ML1KP-Mitchell 1 KP</v>
      </c>
      <c r="B1167" s="214">
        <f>'Net Gen'!C1167</f>
        <v>44334.5</v>
      </c>
      <c r="C1167" s="215" t="str">
        <f>'Net Gen'!P1167</f>
        <v>OFFLINE</v>
      </c>
      <c r="D1167" s="215">
        <f>'Net Gen'!E1167</f>
        <v>0</v>
      </c>
      <c r="E1167" s="215">
        <f>'Net Gen'!I1167</f>
        <v>0</v>
      </c>
      <c r="F1167" s="215">
        <f>'Net Gen'!K1167</f>
        <v>0</v>
      </c>
      <c r="G1167" s="215">
        <f>'Net Gen'!N1167</f>
        <v>0</v>
      </c>
      <c r="H1167" s="215">
        <f>'Net Gen'!O1167</f>
        <v>774</v>
      </c>
      <c r="J1167" s="78">
        <f t="shared" si="74"/>
        <v>0.5</v>
      </c>
      <c r="K1167" s="71">
        <f t="shared" si="72"/>
        <v>0</v>
      </c>
      <c r="L1167" s="69">
        <f t="shared" si="73"/>
        <v>387</v>
      </c>
      <c r="M1167" s="81">
        <f t="shared" si="75"/>
        <v>0</v>
      </c>
    </row>
    <row r="1168" spans="1:13" x14ac:dyDescent="0.2">
      <c r="A1168" s="133" t="str">
        <f>'Net Gen'!B1168</f>
        <v>ML1KP-Mitchell 1 KP</v>
      </c>
      <c r="B1168" s="214">
        <f>'Net Gen'!C1168</f>
        <v>44334.541666666664</v>
      </c>
      <c r="C1168" s="215" t="str">
        <f>'Net Gen'!P1168</f>
        <v>OFFLINE</v>
      </c>
      <c r="D1168" s="215">
        <f>'Net Gen'!E1168</f>
        <v>0</v>
      </c>
      <c r="E1168" s="215">
        <f>'Net Gen'!I1168</f>
        <v>0</v>
      </c>
      <c r="F1168" s="215">
        <f>'Net Gen'!K1168</f>
        <v>0</v>
      </c>
      <c r="G1168" s="215">
        <f>'Net Gen'!N1168</f>
        <v>0</v>
      </c>
      <c r="H1168" s="215">
        <f>'Net Gen'!O1168</f>
        <v>774</v>
      </c>
      <c r="J1168" s="78">
        <f t="shared" si="74"/>
        <v>0.5</v>
      </c>
      <c r="K1168" s="71">
        <f t="shared" si="72"/>
        <v>0</v>
      </c>
      <c r="L1168" s="69">
        <f t="shared" si="73"/>
        <v>387</v>
      </c>
      <c r="M1168" s="81">
        <f t="shared" si="75"/>
        <v>0</v>
      </c>
    </row>
    <row r="1169" spans="1:13" x14ac:dyDescent="0.2">
      <c r="A1169" s="133" t="str">
        <f>'Net Gen'!B1169</f>
        <v>ML1KP-Mitchell 1 KP</v>
      </c>
      <c r="B1169" s="214">
        <f>'Net Gen'!C1169</f>
        <v>44334.583333333336</v>
      </c>
      <c r="C1169" s="215" t="str">
        <f>'Net Gen'!P1169</f>
        <v>OFFLINE</v>
      </c>
      <c r="D1169" s="215">
        <f>'Net Gen'!E1169</f>
        <v>0</v>
      </c>
      <c r="E1169" s="215">
        <f>'Net Gen'!I1169</f>
        <v>0</v>
      </c>
      <c r="F1169" s="215">
        <f>'Net Gen'!K1169</f>
        <v>0</v>
      </c>
      <c r="G1169" s="215">
        <f>'Net Gen'!N1169</f>
        <v>0</v>
      </c>
      <c r="H1169" s="215">
        <f>'Net Gen'!O1169</f>
        <v>774</v>
      </c>
      <c r="J1169" s="78">
        <f t="shared" si="74"/>
        <v>0.5</v>
      </c>
      <c r="K1169" s="71">
        <f t="shared" si="72"/>
        <v>0</v>
      </c>
      <c r="L1169" s="69">
        <f t="shared" si="73"/>
        <v>387</v>
      </c>
      <c r="M1169" s="81">
        <f t="shared" si="75"/>
        <v>0</v>
      </c>
    </row>
    <row r="1170" spans="1:13" x14ac:dyDescent="0.2">
      <c r="A1170" s="133" t="str">
        <f>'Net Gen'!B1170</f>
        <v>ML1KP-Mitchell 1 KP</v>
      </c>
      <c r="B1170" s="214">
        <f>'Net Gen'!C1170</f>
        <v>44334.625</v>
      </c>
      <c r="C1170" s="215" t="str">
        <f>'Net Gen'!P1170</f>
        <v>OFFLINE</v>
      </c>
      <c r="D1170" s="215">
        <f>'Net Gen'!E1170</f>
        <v>0</v>
      </c>
      <c r="E1170" s="215">
        <f>'Net Gen'!I1170</f>
        <v>0</v>
      </c>
      <c r="F1170" s="215">
        <f>'Net Gen'!K1170</f>
        <v>0</v>
      </c>
      <c r="G1170" s="215">
        <f>'Net Gen'!N1170</f>
        <v>0</v>
      </c>
      <c r="H1170" s="215">
        <f>'Net Gen'!O1170</f>
        <v>774</v>
      </c>
      <c r="J1170" s="78">
        <f t="shared" si="74"/>
        <v>0.5</v>
      </c>
      <c r="K1170" s="71">
        <f t="shared" si="72"/>
        <v>0</v>
      </c>
      <c r="L1170" s="69">
        <f t="shared" si="73"/>
        <v>387</v>
      </c>
      <c r="M1170" s="81">
        <f t="shared" si="75"/>
        <v>0</v>
      </c>
    </row>
    <row r="1171" spans="1:13" x14ac:dyDescent="0.2">
      <c r="A1171" s="133" t="str">
        <f>'Net Gen'!B1171</f>
        <v>ML1KP-Mitchell 1 KP</v>
      </c>
      <c r="B1171" s="214">
        <f>'Net Gen'!C1171</f>
        <v>44334.666666666664</v>
      </c>
      <c r="C1171" s="215" t="str">
        <f>'Net Gen'!P1171</f>
        <v>OFFLINE</v>
      </c>
      <c r="D1171" s="215">
        <f>'Net Gen'!E1171</f>
        <v>0</v>
      </c>
      <c r="E1171" s="215">
        <f>'Net Gen'!I1171</f>
        <v>0</v>
      </c>
      <c r="F1171" s="215">
        <f>'Net Gen'!K1171</f>
        <v>0</v>
      </c>
      <c r="G1171" s="215">
        <f>'Net Gen'!N1171</f>
        <v>0</v>
      </c>
      <c r="H1171" s="215">
        <f>'Net Gen'!O1171</f>
        <v>774</v>
      </c>
      <c r="J1171" s="78">
        <f t="shared" si="74"/>
        <v>0.5</v>
      </c>
      <c r="K1171" s="71">
        <f t="shared" si="72"/>
        <v>0</v>
      </c>
      <c r="L1171" s="69">
        <f t="shared" si="73"/>
        <v>387</v>
      </c>
      <c r="M1171" s="81">
        <f t="shared" si="75"/>
        <v>0</v>
      </c>
    </row>
    <row r="1172" spans="1:13" x14ac:dyDescent="0.2">
      <c r="A1172" s="133" t="str">
        <f>'Net Gen'!B1172</f>
        <v>ML1KP-Mitchell 1 KP</v>
      </c>
      <c r="B1172" s="214">
        <f>'Net Gen'!C1172</f>
        <v>44334.708333333336</v>
      </c>
      <c r="C1172" s="215" t="str">
        <f>'Net Gen'!P1172</f>
        <v>OFFLINE</v>
      </c>
      <c r="D1172" s="215">
        <f>'Net Gen'!E1172</f>
        <v>0</v>
      </c>
      <c r="E1172" s="215">
        <f>'Net Gen'!I1172</f>
        <v>0</v>
      </c>
      <c r="F1172" s="215">
        <f>'Net Gen'!K1172</f>
        <v>0</v>
      </c>
      <c r="G1172" s="215">
        <f>'Net Gen'!N1172</f>
        <v>0</v>
      </c>
      <c r="H1172" s="215">
        <f>'Net Gen'!O1172</f>
        <v>774</v>
      </c>
      <c r="J1172" s="78">
        <f t="shared" si="74"/>
        <v>0.5</v>
      </c>
      <c r="K1172" s="71">
        <f t="shared" si="72"/>
        <v>0</v>
      </c>
      <c r="L1172" s="69">
        <f t="shared" si="73"/>
        <v>387</v>
      </c>
      <c r="M1172" s="81">
        <f t="shared" si="75"/>
        <v>0</v>
      </c>
    </row>
    <row r="1173" spans="1:13" x14ac:dyDescent="0.2">
      <c r="A1173" s="133" t="str">
        <f>'Net Gen'!B1173</f>
        <v>ML1KP-Mitchell 1 KP</v>
      </c>
      <c r="B1173" s="214">
        <f>'Net Gen'!C1173</f>
        <v>44334.75</v>
      </c>
      <c r="C1173" s="215" t="str">
        <f>'Net Gen'!P1173</f>
        <v>OFFLINE</v>
      </c>
      <c r="D1173" s="215">
        <f>'Net Gen'!E1173</f>
        <v>0</v>
      </c>
      <c r="E1173" s="215">
        <f>'Net Gen'!I1173</f>
        <v>0</v>
      </c>
      <c r="F1173" s="215">
        <f>'Net Gen'!K1173</f>
        <v>0</v>
      </c>
      <c r="G1173" s="215">
        <f>'Net Gen'!N1173</f>
        <v>0</v>
      </c>
      <c r="H1173" s="215">
        <f>'Net Gen'!O1173</f>
        <v>774</v>
      </c>
      <c r="J1173" s="78">
        <f t="shared" si="74"/>
        <v>0.5</v>
      </c>
      <c r="K1173" s="71">
        <f t="shared" si="72"/>
        <v>0</v>
      </c>
      <c r="L1173" s="69">
        <f t="shared" si="73"/>
        <v>387</v>
      </c>
      <c r="M1173" s="81">
        <f t="shared" si="75"/>
        <v>0</v>
      </c>
    </row>
    <row r="1174" spans="1:13" x14ac:dyDescent="0.2">
      <c r="A1174" s="133" t="str">
        <f>'Net Gen'!B1174</f>
        <v>ML1KP-Mitchell 1 KP</v>
      </c>
      <c r="B1174" s="214">
        <f>'Net Gen'!C1174</f>
        <v>44334.791666666664</v>
      </c>
      <c r="C1174" s="215" t="str">
        <f>'Net Gen'!P1174</f>
        <v>OFFLINE</v>
      </c>
      <c r="D1174" s="215">
        <f>'Net Gen'!E1174</f>
        <v>0</v>
      </c>
      <c r="E1174" s="215">
        <f>'Net Gen'!I1174</f>
        <v>0</v>
      </c>
      <c r="F1174" s="215">
        <f>'Net Gen'!K1174</f>
        <v>0</v>
      </c>
      <c r="G1174" s="215">
        <f>'Net Gen'!N1174</f>
        <v>0</v>
      </c>
      <c r="H1174" s="215">
        <f>'Net Gen'!O1174</f>
        <v>774</v>
      </c>
      <c r="J1174" s="78">
        <f t="shared" si="74"/>
        <v>0.5</v>
      </c>
      <c r="K1174" s="71">
        <f t="shared" si="72"/>
        <v>0</v>
      </c>
      <c r="L1174" s="69">
        <f t="shared" si="73"/>
        <v>387</v>
      </c>
      <c r="M1174" s="81">
        <f t="shared" si="75"/>
        <v>0</v>
      </c>
    </row>
    <row r="1175" spans="1:13" x14ac:dyDescent="0.2">
      <c r="A1175" s="133" t="str">
        <f>'Net Gen'!B1175</f>
        <v>ML1KP-Mitchell 1 KP</v>
      </c>
      <c r="B1175" s="214">
        <f>'Net Gen'!C1175</f>
        <v>44334.833333333336</v>
      </c>
      <c r="C1175" s="215" t="str">
        <f>'Net Gen'!P1175</f>
        <v>OFFLINE</v>
      </c>
      <c r="D1175" s="215">
        <f>'Net Gen'!E1175</f>
        <v>0</v>
      </c>
      <c r="E1175" s="215">
        <f>'Net Gen'!I1175</f>
        <v>0</v>
      </c>
      <c r="F1175" s="215">
        <f>'Net Gen'!K1175</f>
        <v>0</v>
      </c>
      <c r="G1175" s="215">
        <f>'Net Gen'!N1175</f>
        <v>0</v>
      </c>
      <c r="H1175" s="215">
        <f>'Net Gen'!O1175</f>
        <v>774</v>
      </c>
      <c r="J1175" s="78">
        <f t="shared" si="74"/>
        <v>0.5</v>
      </c>
      <c r="K1175" s="71">
        <f t="shared" si="72"/>
        <v>0</v>
      </c>
      <c r="L1175" s="69">
        <f t="shared" si="73"/>
        <v>387</v>
      </c>
      <c r="M1175" s="81">
        <f t="shared" si="75"/>
        <v>0</v>
      </c>
    </row>
    <row r="1176" spans="1:13" x14ac:dyDescent="0.2">
      <c r="A1176" s="133" t="str">
        <f>'Net Gen'!B1176</f>
        <v>ML1KP-Mitchell 1 KP</v>
      </c>
      <c r="B1176" s="214">
        <f>'Net Gen'!C1176</f>
        <v>44334.875</v>
      </c>
      <c r="C1176" s="215" t="str">
        <f>'Net Gen'!P1176</f>
        <v>OFFLINE</v>
      </c>
      <c r="D1176" s="215">
        <f>'Net Gen'!E1176</f>
        <v>0</v>
      </c>
      <c r="E1176" s="215">
        <f>'Net Gen'!I1176</f>
        <v>0</v>
      </c>
      <c r="F1176" s="215">
        <f>'Net Gen'!K1176</f>
        <v>0</v>
      </c>
      <c r="G1176" s="215">
        <f>'Net Gen'!N1176</f>
        <v>0</v>
      </c>
      <c r="H1176" s="215">
        <f>'Net Gen'!O1176</f>
        <v>774</v>
      </c>
      <c r="J1176" s="78">
        <f t="shared" si="74"/>
        <v>0.5</v>
      </c>
      <c r="K1176" s="71">
        <f t="shared" si="72"/>
        <v>0</v>
      </c>
      <c r="L1176" s="69">
        <f t="shared" si="73"/>
        <v>387</v>
      </c>
      <c r="M1176" s="81">
        <f t="shared" si="75"/>
        <v>0</v>
      </c>
    </row>
    <row r="1177" spans="1:13" x14ac:dyDescent="0.2">
      <c r="A1177" s="133" t="str">
        <f>'Net Gen'!B1177</f>
        <v>ML1KP-Mitchell 1 KP</v>
      </c>
      <c r="B1177" s="214">
        <f>'Net Gen'!C1177</f>
        <v>44334.916666666664</v>
      </c>
      <c r="C1177" s="215" t="str">
        <f>'Net Gen'!P1177</f>
        <v>OFFLINE</v>
      </c>
      <c r="D1177" s="215">
        <f>'Net Gen'!E1177</f>
        <v>0</v>
      </c>
      <c r="E1177" s="215">
        <f>'Net Gen'!I1177</f>
        <v>0</v>
      </c>
      <c r="F1177" s="215">
        <f>'Net Gen'!K1177</f>
        <v>0</v>
      </c>
      <c r="G1177" s="215">
        <f>'Net Gen'!N1177</f>
        <v>0</v>
      </c>
      <c r="H1177" s="215">
        <f>'Net Gen'!O1177</f>
        <v>774</v>
      </c>
      <c r="J1177" s="78">
        <f t="shared" si="74"/>
        <v>0.5</v>
      </c>
      <c r="K1177" s="71">
        <f t="shared" si="72"/>
        <v>0</v>
      </c>
      <c r="L1177" s="69">
        <f t="shared" si="73"/>
        <v>387</v>
      </c>
      <c r="M1177" s="81">
        <f t="shared" si="75"/>
        <v>0</v>
      </c>
    </row>
    <row r="1178" spans="1:13" x14ac:dyDescent="0.2">
      <c r="A1178" s="133" t="str">
        <f>'Net Gen'!B1178</f>
        <v>ML1KP-Mitchell 1 KP</v>
      </c>
      <c r="B1178" s="214">
        <f>'Net Gen'!C1178</f>
        <v>44334.958333333336</v>
      </c>
      <c r="C1178" s="215" t="str">
        <f>'Net Gen'!P1178</f>
        <v>OFFLINE</v>
      </c>
      <c r="D1178" s="215">
        <f>'Net Gen'!E1178</f>
        <v>0</v>
      </c>
      <c r="E1178" s="215">
        <f>'Net Gen'!I1178</f>
        <v>0</v>
      </c>
      <c r="F1178" s="215">
        <f>'Net Gen'!K1178</f>
        <v>0</v>
      </c>
      <c r="G1178" s="215">
        <f>'Net Gen'!N1178</f>
        <v>0</v>
      </c>
      <c r="H1178" s="215">
        <f>'Net Gen'!O1178</f>
        <v>774</v>
      </c>
      <c r="J1178" s="78">
        <f t="shared" si="74"/>
        <v>0.5</v>
      </c>
      <c r="K1178" s="71">
        <f t="shared" si="72"/>
        <v>0</v>
      </c>
      <c r="L1178" s="69">
        <f t="shared" si="73"/>
        <v>387</v>
      </c>
      <c r="M1178" s="81">
        <f t="shared" si="75"/>
        <v>0</v>
      </c>
    </row>
    <row r="1179" spans="1:13" x14ac:dyDescent="0.2">
      <c r="A1179" s="133" t="str">
        <f>'Net Gen'!B1179</f>
        <v>ML1KP-Mitchell 1 KP</v>
      </c>
      <c r="B1179" s="214">
        <f>'Net Gen'!C1179</f>
        <v>44335</v>
      </c>
      <c r="C1179" s="215" t="str">
        <f>'Net Gen'!P1179</f>
        <v>OFFLINE</v>
      </c>
      <c r="D1179" s="215">
        <f>'Net Gen'!E1179</f>
        <v>0</v>
      </c>
      <c r="E1179" s="215">
        <f>'Net Gen'!I1179</f>
        <v>0</v>
      </c>
      <c r="F1179" s="215">
        <f>'Net Gen'!K1179</f>
        <v>0</v>
      </c>
      <c r="G1179" s="215">
        <f>'Net Gen'!N1179</f>
        <v>0</v>
      </c>
      <c r="H1179" s="215">
        <f>'Net Gen'!O1179</f>
        <v>774</v>
      </c>
      <c r="J1179" s="78">
        <f t="shared" si="74"/>
        <v>0.5</v>
      </c>
      <c r="K1179" s="71">
        <f t="shared" si="72"/>
        <v>0</v>
      </c>
      <c r="L1179" s="69">
        <f t="shared" si="73"/>
        <v>387</v>
      </c>
      <c r="M1179" s="81">
        <f t="shared" si="75"/>
        <v>0</v>
      </c>
    </row>
    <row r="1180" spans="1:13" x14ac:dyDescent="0.2">
      <c r="A1180" s="133" t="str">
        <f>'Net Gen'!B1180</f>
        <v>ML1KP-Mitchell 1 KP</v>
      </c>
      <c r="B1180" s="214">
        <f>'Net Gen'!C1180</f>
        <v>44335.041666666664</v>
      </c>
      <c r="C1180" s="215" t="str">
        <f>'Net Gen'!P1180</f>
        <v>OFFLINE</v>
      </c>
      <c r="D1180" s="215">
        <f>'Net Gen'!E1180</f>
        <v>0</v>
      </c>
      <c r="E1180" s="215">
        <f>'Net Gen'!I1180</f>
        <v>0</v>
      </c>
      <c r="F1180" s="215">
        <f>'Net Gen'!K1180</f>
        <v>0</v>
      </c>
      <c r="G1180" s="215">
        <f>'Net Gen'!N1180</f>
        <v>0</v>
      </c>
      <c r="H1180" s="215">
        <f>'Net Gen'!O1180</f>
        <v>774</v>
      </c>
      <c r="J1180" s="78">
        <f t="shared" si="74"/>
        <v>0.5</v>
      </c>
      <c r="K1180" s="71">
        <f t="shared" si="72"/>
        <v>0</v>
      </c>
      <c r="L1180" s="69">
        <f t="shared" si="73"/>
        <v>387</v>
      </c>
      <c r="M1180" s="81">
        <f t="shared" si="75"/>
        <v>0</v>
      </c>
    </row>
    <row r="1181" spans="1:13" x14ac:dyDescent="0.2">
      <c r="A1181" s="133" t="str">
        <f>'Net Gen'!B1181</f>
        <v>ML1KP-Mitchell 1 KP</v>
      </c>
      <c r="B1181" s="214">
        <f>'Net Gen'!C1181</f>
        <v>44335.083333333336</v>
      </c>
      <c r="C1181" s="215" t="str">
        <f>'Net Gen'!P1181</f>
        <v>OFFLINE</v>
      </c>
      <c r="D1181" s="215">
        <f>'Net Gen'!E1181</f>
        <v>0</v>
      </c>
      <c r="E1181" s="215">
        <f>'Net Gen'!I1181</f>
        <v>0</v>
      </c>
      <c r="F1181" s="215">
        <f>'Net Gen'!K1181</f>
        <v>0</v>
      </c>
      <c r="G1181" s="215">
        <f>'Net Gen'!N1181</f>
        <v>0</v>
      </c>
      <c r="H1181" s="215">
        <f>'Net Gen'!O1181</f>
        <v>774</v>
      </c>
      <c r="J1181" s="78">
        <f t="shared" si="74"/>
        <v>0.5</v>
      </c>
      <c r="K1181" s="71">
        <f t="shared" si="72"/>
        <v>0</v>
      </c>
      <c r="L1181" s="69">
        <f t="shared" si="73"/>
        <v>387</v>
      </c>
      <c r="M1181" s="81">
        <f t="shared" si="75"/>
        <v>0</v>
      </c>
    </row>
    <row r="1182" spans="1:13" x14ac:dyDescent="0.2">
      <c r="A1182" s="133" t="str">
        <f>'Net Gen'!B1182</f>
        <v>ML1KP-Mitchell 1 KP</v>
      </c>
      <c r="B1182" s="214">
        <f>'Net Gen'!C1182</f>
        <v>44335.125</v>
      </c>
      <c r="C1182" s="215" t="str">
        <f>'Net Gen'!P1182</f>
        <v>OFFLINE</v>
      </c>
      <c r="D1182" s="215">
        <f>'Net Gen'!E1182</f>
        <v>0</v>
      </c>
      <c r="E1182" s="215">
        <f>'Net Gen'!I1182</f>
        <v>0</v>
      </c>
      <c r="F1182" s="215">
        <f>'Net Gen'!K1182</f>
        <v>0</v>
      </c>
      <c r="G1182" s="215">
        <f>'Net Gen'!N1182</f>
        <v>0</v>
      </c>
      <c r="H1182" s="215">
        <f>'Net Gen'!O1182</f>
        <v>774</v>
      </c>
      <c r="J1182" s="78">
        <f t="shared" si="74"/>
        <v>0.5</v>
      </c>
      <c r="K1182" s="71">
        <f t="shared" si="72"/>
        <v>0</v>
      </c>
      <c r="L1182" s="69">
        <f t="shared" si="73"/>
        <v>387</v>
      </c>
      <c r="M1182" s="81">
        <f t="shared" si="75"/>
        <v>0</v>
      </c>
    </row>
    <row r="1183" spans="1:13" x14ac:dyDescent="0.2">
      <c r="A1183" s="133" t="str">
        <f>'Net Gen'!B1183</f>
        <v>ML1KP-Mitchell 1 KP</v>
      </c>
      <c r="B1183" s="214">
        <f>'Net Gen'!C1183</f>
        <v>44335.166666666664</v>
      </c>
      <c r="C1183" s="215" t="str">
        <f>'Net Gen'!P1183</f>
        <v>OFFLINE</v>
      </c>
      <c r="D1183" s="215">
        <f>'Net Gen'!E1183</f>
        <v>0</v>
      </c>
      <c r="E1183" s="215">
        <f>'Net Gen'!I1183</f>
        <v>0</v>
      </c>
      <c r="F1183" s="215">
        <f>'Net Gen'!K1183</f>
        <v>0</v>
      </c>
      <c r="G1183" s="215">
        <f>'Net Gen'!N1183</f>
        <v>0</v>
      </c>
      <c r="H1183" s="215">
        <f>'Net Gen'!O1183</f>
        <v>774</v>
      </c>
      <c r="J1183" s="78">
        <f t="shared" si="74"/>
        <v>0.5</v>
      </c>
      <c r="K1183" s="71">
        <f t="shared" si="72"/>
        <v>0</v>
      </c>
      <c r="L1183" s="69">
        <f t="shared" si="73"/>
        <v>387</v>
      </c>
      <c r="M1183" s="81">
        <f t="shared" si="75"/>
        <v>0</v>
      </c>
    </row>
    <row r="1184" spans="1:13" x14ac:dyDescent="0.2">
      <c r="A1184" s="133" t="str">
        <f>'Net Gen'!B1184</f>
        <v>ML1KP-Mitchell 1 KP</v>
      </c>
      <c r="B1184" s="214">
        <f>'Net Gen'!C1184</f>
        <v>44335.208333333336</v>
      </c>
      <c r="C1184" s="215" t="str">
        <f>'Net Gen'!P1184</f>
        <v>OFFLINE</v>
      </c>
      <c r="D1184" s="215">
        <f>'Net Gen'!E1184</f>
        <v>0</v>
      </c>
      <c r="E1184" s="215">
        <f>'Net Gen'!I1184</f>
        <v>0</v>
      </c>
      <c r="F1184" s="215">
        <f>'Net Gen'!K1184</f>
        <v>0</v>
      </c>
      <c r="G1184" s="215">
        <f>'Net Gen'!N1184</f>
        <v>0</v>
      </c>
      <c r="H1184" s="215">
        <f>'Net Gen'!O1184</f>
        <v>774</v>
      </c>
      <c r="J1184" s="78">
        <f t="shared" si="74"/>
        <v>0.5</v>
      </c>
      <c r="K1184" s="71">
        <f t="shared" si="72"/>
        <v>0</v>
      </c>
      <c r="L1184" s="69">
        <f t="shared" si="73"/>
        <v>387</v>
      </c>
      <c r="M1184" s="81">
        <f t="shared" si="75"/>
        <v>0</v>
      </c>
    </row>
    <row r="1185" spans="1:13" x14ac:dyDescent="0.2">
      <c r="A1185" s="133" t="str">
        <f>'Net Gen'!B1185</f>
        <v>ML1KP-Mitchell 1 KP</v>
      </c>
      <c r="B1185" s="214">
        <f>'Net Gen'!C1185</f>
        <v>44335.25</v>
      </c>
      <c r="C1185" s="215" t="str">
        <f>'Net Gen'!P1185</f>
        <v>OFFLINE</v>
      </c>
      <c r="D1185" s="215">
        <f>'Net Gen'!E1185</f>
        <v>0</v>
      </c>
      <c r="E1185" s="215">
        <f>'Net Gen'!I1185</f>
        <v>0</v>
      </c>
      <c r="F1185" s="215">
        <f>'Net Gen'!K1185</f>
        <v>0</v>
      </c>
      <c r="G1185" s="215">
        <f>'Net Gen'!N1185</f>
        <v>0</v>
      </c>
      <c r="H1185" s="215">
        <f>'Net Gen'!O1185</f>
        <v>774</v>
      </c>
      <c r="J1185" s="78">
        <f t="shared" si="74"/>
        <v>0.5</v>
      </c>
      <c r="K1185" s="71">
        <f t="shared" si="72"/>
        <v>0</v>
      </c>
      <c r="L1185" s="69">
        <f t="shared" si="73"/>
        <v>387</v>
      </c>
      <c r="M1185" s="81">
        <f t="shared" si="75"/>
        <v>0</v>
      </c>
    </row>
    <row r="1186" spans="1:13" x14ac:dyDescent="0.2">
      <c r="A1186" s="133" t="str">
        <f>'Net Gen'!B1186</f>
        <v>ML1KP-Mitchell 1 KP</v>
      </c>
      <c r="B1186" s="214">
        <f>'Net Gen'!C1186</f>
        <v>44335.291666666664</v>
      </c>
      <c r="C1186" s="215" t="str">
        <f>'Net Gen'!P1186</f>
        <v>OFFLINE</v>
      </c>
      <c r="D1186" s="215">
        <f>'Net Gen'!E1186</f>
        <v>0</v>
      </c>
      <c r="E1186" s="215">
        <f>'Net Gen'!I1186</f>
        <v>0</v>
      </c>
      <c r="F1186" s="215">
        <f>'Net Gen'!K1186</f>
        <v>0</v>
      </c>
      <c r="G1186" s="215">
        <f>'Net Gen'!N1186</f>
        <v>0</v>
      </c>
      <c r="H1186" s="215">
        <f>'Net Gen'!O1186</f>
        <v>774</v>
      </c>
      <c r="J1186" s="78">
        <f t="shared" si="74"/>
        <v>0.5</v>
      </c>
      <c r="K1186" s="71">
        <f t="shared" si="72"/>
        <v>0</v>
      </c>
      <c r="L1186" s="69">
        <f t="shared" si="73"/>
        <v>387</v>
      </c>
      <c r="M1186" s="81">
        <f t="shared" si="75"/>
        <v>0</v>
      </c>
    </row>
    <row r="1187" spans="1:13" x14ac:dyDescent="0.2">
      <c r="A1187" s="133" t="str">
        <f>'Net Gen'!B1187</f>
        <v>ML1KP-Mitchell 1 KP</v>
      </c>
      <c r="B1187" s="214">
        <f>'Net Gen'!C1187</f>
        <v>44335.333333333336</v>
      </c>
      <c r="C1187" s="215" t="str">
        <f>'Net Gen'!P1187</f>
        <v>OFFLINE</v>
      </c>
      <c r="D1187" s="215">
        <f>'Net Gen'!E1187</f>
        <v>0</v>
      </c>
      <c r="E1187" s="215">
        <f>'Net Gen'!I1187</f>
        <v>0</v>
      </c>
      <c r="F1187" s="215">
        <f>'Net Gen'!K1187</f>
        <v>0</v>
      </c>
      <c r="G1187" s="215">
        <f>'Net Gen'!N1187</f>
        <v>0</v>
      </c>
      <c r="H1187" s="215">
        <f>'Net Gen'!O1187</f>
        <v>774</v>
      </c>
      <c r="J1187" s="78">
        <f t="shared" si="74"/>
        <v>0.5</v>
      </c>
      <c r="K1187" s="71">
        <f t="shared" si="72"/>
        <v>0</v>
      </c>
      <c r="L1187" s="69">
        <f t="shared" si="73"/>
        <v>387</v>
      </c>
      <c r="M1187" s="81">
        <f t="shared" si="75"/>
        <v>0</v>
      </c>
    </row>
    <row r="1188" spans="1:13" x14ac:dyDescent="0.2">
      <c r="A1188" s="133" t="str">
        <f>'Net Gen'!B1188</f>
        <v>ML1KP-Mitchell 1 KP</v>
      </c>
      <c r="B1188" s="214">
        <f>'Net Gen'!C1188</f>
        <v>44335.375</v>
      </c>
      <c r="C1188" s="215" t="str">
        <f>'Net Gen'!P1188</f>
        <v>OFFLINE</v>
      </c>
      <c r="D1188" s="215">
        <f>'Net Gen'!E1188</f>
        <v>0</v>
      </c>
      <c r="E1188" s="215">
        <f>'Net Gen'!I1188</f>
        <v>0</v>
      </c>
      <c r="F1188" s="215">
        <f>'Net Gen'!K1188</f>
        <v>0</v>
      </c>
      <c r="G1188" s="215">
        <f>'Net Gen'!N1188</f>
        <v>0</v>
      </c>
      <c r="H1188" s="215">
        <f>'Net Gen'!O1188</f>
        <v>774</v>
      </c>
      <c r="J1188" s="78">
        <f t="shared" si="74"/>
        <v>0.5</v>
      </c>
      <c r="K1188" s="71">
        <f t="shared" si="72"/>
        <v>0</v>
      </c>
      <c r="L1188" s="69">
        <f t="shared" si="73"/>
        <v>387</v>
      </c>
      <c r="M1188" s="81">
        <f t="shared" si="75"/>
        <v>0</v>
      </c>
    </row>
    <row r="1189" spans="1:13" x14ac:dyDescent="0.2">
      <c r="A1189" s="133" t="str">
        <f>'Net Gen'!B1189</f>
        <v>ML1KP-Mitchell 1 KP</v>
      </c>
      <c r="B1189" s="214">
        <f>'Net Gen'!C1189</f>
        <v>44335.416666666664</v>
      </c>
      <c r="C1189" s="215" t="str">
        <f>'Net Gen'!P1189</f>
        <v>OFFLINE</v>
      </c>
      <c r="D1189" s="215">
        <f>'Net Gen'!E1189</f>
        <v>0</v>
      </c>
      <c r="E1189" s="215">
        <f>'Net Gen'!I1189</f>
        <v>0</v>
      </c>
      <c r="F1189" s="215">
        <f>'Net Gen'!K1189</f>
        <v>0</v>
      </c>
      <c r="G1189" s="215">
        <f>'Net Gen'!N1189</f>
        <v>0</v>
      </c>
      <c r="H1189" s="215">
        <f>'Net Gen'!O1189</f>
        <v>774</v>
      </c>
      <c r="J1189" s="78">
        <f t="shared" si="74"/>
        <v>0.5</v>
      </c>
      <c r="K1189" s="71">
        <f t="shared" si="72"/>
        <v>0</v>
      </c>
      <c r="L1189" s="69">
        <f t="shared" si="73"/>
        <v>387</v>
      </c>
      <c r="M1189" s="81">
        <f t="shared" si="75"/>
        <v>0</v>
      </c>
    </row>
    <row r="1190" spans="1:13" x14ac:dyDescent="0.2">
      <c r="A1190" s="133" t="str">
        <f>'Net Gen'!B1190</f>
        <v>ML1KP-Mitchell 1 KP</v>
      </c>
      <c r="B1190" s="214">
        <f>'Net Gen'!C1190</f>
        <v>44335.458333333336</v>
      </c>
      <c r="C1190" s="215" t="str">
        <f>'Net Gen'!P1190</f>
        <v>OFFLINE</v>
      </c>
      <c r="D1190" s="215">
        <f>'Net Gen'!E1190</f>
        <v>0</v>
      </c>
      <c r="E1190" s="215">
        <f>'Net Gen'!I1190</f>
        <v>0</v>
      </c>
      <c r="F1190" s="215">
        <f>'Net Gen'!K1190</f>
        <v>0</v>
      </c>
      <c r="G1190" s="215">
        <f>'Net Gen'!N1190</f>
        <v>0</v>
      </c>
      <c r="H1190" s="215">
        <f>'Net Gen'!O1190</f>
        <v>774</v>
      </c>
      <c r="J1190" s="78">
        <f t="shared" si="74"/>
        <v>0.5</v>
      </c>
      <c r="K1190" s="71">
        <f t="shared" si="72"/>
        <v>0</v>
      </c>
      <c r="L1190" s="69">
        <f t="shared" si="73"/>
        <v>387</v>
      </c>
      <c r="M1190" s="81">
        <f t="shared" si="75"/>
        <v>0</v>
      </c>
    </row>
    <row r="1191" spans="1:13" x14ac:dyDescent="0.2">
      <c r="A1191" s="133" t="str">
        <f>'Net Gen'!B1191</f>
        <v>ML1KP-Mitchell 1 KP</v>
      </c>
      <c r="B1191" s="214">
        <f>'Net Gen'!C1191</f>
        <v>44335.5</v>
      </c>
      <c r="C1191" s="215" t="str">
        <f>'Net Gen'!P1191</f>
        <v>OFFLINE</v>
      </c>
      <c r="D1191" s="215">
        <f>'Net Gen'!E1191</f>
        <v>0</v>
      </c>
      <c r="E1191" s="215">
        <f>'Net Gen'!I1191</f>
        <v>0</v>
      </c>
      <c r="F1191" s="215">
        <f>'Net Gen'!K1191</f>
        <v>0</v>
      </c>
      <c r="G1191" s="215">
        <f>'Net Gen'!N1191</f>
        <v>0</v>
      </c>
      <c r="H1191" s="215">
        <f>'Net Gen'!O1191</f>
        <v>774</v>
      </c>
      <c r="J1191" s="78">
        <f t="shared" si="74"/>
        <v>0.5</v>
      </c>
      <c r="K1191" s="71">
        <f t="shared" si="72"/>
        <v>0</v>
      </c>
      <c r="L1191" s="69">
        <f t="shared" si="73"/>
        <v>387</v>
      </c>
      <c r="M1191" s="81">
        <f t="shared" si="75"/>
        <v>0</v>
      </c>
    </row>
    <row r="1192" spans="1:13" x14ac:dyDescent="0.2">
      <c r="A1192" s="133" t="str">
        <f>'Net Gen'!B1192</f>
        <v>ML1KP-Mitchell 1 KP</v>
      </c>
      <c r="B1192" s="214">
        <f>'Net Gen'!C1192</f>
        <v>44335.541666666664</v>
      </c>
      <c r="C1192" s="215" t="str">
        <f>'Net Gen'!P1192</f>
        <v>OFFLINE</v>
      </c>
      <c r="D1192" s="215">
        <f>'Net Gen'!E1192</f>
        <v>0</v>
      </c>
      <c r="E1192" s="215">
        <f>'Net Gen'!I1192</f>
        <v>0</v>
      </c>
      <c r="F1192" s="215">
        <f>'Net Gen'!K1192</f>
        <v>0</v>
      </c>
      <c r="G1192" s="215">
        <f>'Net Gen'!N1192</f>
        <v>0</v>
      </c>
      <c r="H1192" s="215">
        <f>'Net Gen'!O1192</f>
        <v>774</v>
      </c>
      <c r="J1192" s="78">
        <f t="shared" si="74"/>
        <v>0.5</v>
      </c>
      <c r="K1192" s="71">
        <f t="shared" si="72"/>
        <v>0</v>
      </c>
      <c r="L1192" s="69">
        <f t="shared" si="73"/>
        <v>387</v>
      </c>
      <c r="M1192" s="81">
        <f t="shared" si="75"/>
        <v>0</v>
      </c>
    </row>
    <row r="1193" spans="1:13" x14ac:dyDescent="0.2">
      <c r="A1193" s="133" t="str">
        <f>'Net Gen'!B1193</f>
        <v>ML1KP-Mitchell 1 KP</v>
      </c>
      <c r="B1193" s="214">
        <f>'Net Gen'!C1193</f>
        <v>44335.583333333336</v>
      </c>
      <c r="C1193" s="215" t="str">
        <f>'Net Gen'!P1193</f>
        <v>OFFLINE</v>
      </c>
      <c r="D1193" s="215">
        <f>'Net Gen'!E1193</f>
        <v>0</v>
      </c>
      <c r="E1193" s="215">
        <f>'Net Gen'!I1193</f>
        <v>0</v>
      </c>
      <c r="F1193" s="215">
        <f>'Net Gen'!K1193</f>
        <v>0</v>
      </c>
      <c r="G1193" s="215">
        <f>'Net Gen'!N1193</f>
        <v>0</v>
      </c>
      <c r="H1193" s="215">
        <f>'Net Gen'!O1193</f>
        <v>774</v>
      </c>
      <c r="J1193" s="78">
        <f t="shared" si="74"/>
        <v>0.5</v>
      </c>
      <c r="K1193" s="71">
        <f t="shared" si="72"/>
        <v>0</v>
      </c>
      <c r="L1193" s="69">
        <f t="shared" si="73"/>
        <v>387</v>
      </c>
      <c r="M1193" s="81">
        <f t="shared" si="75"/>
        <v>0</v>
      </c>
    </row>
    <row r="1194" spans="1:13" x14ac:dyDescent="0.2">
      <c r="A1194" s="133" t="str">
        <f>'Net Gen'!B1194</f>
        <v>ML1KP-Mitchell 1 KP</v>
      </c>
      <c r="B1194" s="214">
        <f>'Net Gen'!C1194</f>
        <v>44335.625</v>
      </c>
      <c r="C1194" s="215" t="str">
        <f>'Net Gen'!P1194</f>
        <v>OFFLINE</v>
      </c>
      <c r="D1194" s="215">
        <f>'Net Gen'!E1194</f>
        <v>0</v>
      </c>
      <c r="E1194" s="215">
        <f>'Net Gen'!I1194</f>
        <v>0</v>
      </c>
      <c r="F1194" s="215">
        <f>'Net Gen'!K1194</f>
        <v>0</v>
      </c>
      <c r="G1194" s="215">
        <f>'Net Gen'!N1194</f>
        <v>0</v>
      </c>
      <c r="H1194" s="215">
        <f>'Net Gen'!O1194</f>
        <v>774</v>
      </c>
      <c r="J1194" s="78">
        <f t="shared" si="74"/>
        <v>0.5</v>
      </c>
      <c r="K1194" s="71">
        <f t="shared" si="72"/>
        <v>0</v>
      </c>
      <c r="L1194" s="69">
        <f t="shared" si="73"/>
        <v>387</v>
      </c>
      <c r="M1194" s="81">
        <f t="shared" si="75"/>
        <v>0</v>
      </c>
    </row>
    <row r="1195" spans="1:13" x14ac:dyDescent="0.2">
      <c r="A1195" s="133" t="str">
        <f>'Net Gen'!B1195</f>
        <v>ML1KP-Mitchell 1 KP</v>
      </c>
      <c r="B1195" s="214">
        <f>'Net Gen'!C1195</f>
        <v>44335.666666666664</v>
      </c>
      <c r="C1195" s="215" t="str">
        <f>'Net Gen'!P1195</f>
        <v>OFFLINE</v>
      </c>
      <c r="D1195" s="215">
        <f>'Net Gen'!E1195</f>
        <v>0</v>
      </c>
      <c r="E1195" s="215">
        <f>'Net Gen'!I1195</f>
        <v>0</v>
      </c>
      <c r="F1195" s="215">
        <f>'Net Gen'!K1195</f>
        <v>0</v>
      </c>
      <c r="G1195" s="215">
        <f>'Net Gen'!N1195</f>
        <v>0</v>
      </c>
      <c r="H1195" s="215">
        <f>'Net Gen'!O1195</f>
        <v>774</v>
      </c>
      <c r="J1195" s="78">
        <f t="shared" si="74"/>
        <v>0.5</v>
      </c>
      <c r="K1195" s="71">
        <f t="shared" si="72"/>
        <v>0</v>
      </c>
      <c r="L1195" s="69">
        <f t="shared" si="73"/>
        <v>387</v>
      </c>
      <c r="M1195" s="81">
        <f t="shared" si="75"/>
        <v>0</v>
      </c>
    </row>
    <row r="1196" spans="1:13" x14ac:dyDescent="0.2">
      <c r="A1196" s="133" t="str">
        <f>'Net Gen'!B1196</f>
        <v>ML1KP-Mitchell 1 KP</v>
      </c>
      <c r="B1196" s="214">
        <f>'Net Gen'!C1196</f>
        <v>44335.708333333336</v>
      </c>
      <c r="C1196" s="215" t="str">
        <f>'Net Gen'!P1196</f>
        <v>OFFLINE</v>
      </c>
      <c r="D1196" s="215">
        <f>'Net Gen'!E1196</f>
        <v>0</v>
      </c>
      <c r="E1196" s="215">
        <f>'Net Gen'!I1196</f>
        <v>0</v>
      </c>
      <c r="F1196" s="215">
        <f>'Net Gen'!K1196</f>
        <v>0</v>
      </c>
      <c r="G1196" s="215">
        <f>'Net Gen'!N1196</f>
        <v>0</v>
      </c>
      <c r="H1196" s="215">
        <f>'Net Gen'!O1196</f>
        <v>774</v>
      </c>
      <c r="J1196" s="78">
        <f t="shared" si="74"/>
        <v>0.5</v>
      </c>
      <c r="K1196" s="71">
        <f t="shared" si="72"/>
        <v>0</v>
      </c>
      <c r="L1196" s="69">
        <f t="shared" si="73"/>
        <v>387</v>
      </c>
      <c r="M1196" s="81">
        <f t="shared" si="75"/>
        <v>0</v>
      </c>
    </row>
    <row r="1197" spans="1:13" x14ac:dyDescent="0.2">
      <c r="A1197" s="133" t="str">
        <f>'Net Gen'!B1197</f>
        <v>ML1KP-Mitchell 1 KP</v>
      </c>
      <c r="B1197" s="214">
        <f>'Net Gen'!C1197</f>
        <v>44335.75</v>
      </c>
      <c r="C1197" s="215" t="str">
        <f>'Net Gen'!P1197</f>
        <v>OFFLINE</v>
      </c>
      <c r="D1197" s="215">
        <f>'Net Gen'!E1197</f>
        <v>0</v>
      </c>
      <c r="E1197" s="215">
        <f>'Net Gen'!I1197</f>
        <v>0</v>
      </c>
      <c r="F1197" s="215">
        <f>'Net Gen'!K1197</f>
        <v>0</v>
      </c>
      <c r="G1197" s="215">
        <f>'Net Gen'!N1197</f>
        <v>0</v>
      </c>
      <c r="H1197" s="215">
        <f>'Net Gen'!O1197</f>
        <v>774</v>
      </c>
      <c r="J1197" s="78">
        <f t="shared" si="74"/>
        <v>0.5</v>
      </c>
      <c r="K1197" s="71">
        <f t="shared" si="72"/>
        <v>0</v>
      </c>
      <c r="L1197" s="69">
        <f t="shared" si="73"/>
        <v>387</v>
      </c>
      <c r="M1197" s="81">
        <f t="shared" si="75"/>
        <v>0</v>
      </c>
    </row>
    <row r="1198" spans="1:13" x14ac:dyDescent="0.2">
      <c r="A1198" s="133" t="str">
        <f>'Net Gen'!B1198</f>
        <v>ML1KP-Mitchell 1 KP</v>
      </c>
      <c r="B1198" s="214">
        <f>'Net Gen'!C1198</f>
        <v>44335.791666666664</v>
      </c>
      <c r="C1198" s="215" t="str">
        <f>'Net Gen'!P1198</f>
        <v>OFFLINE</v>
      </c>
      <c r="D1198" s="215">
        <f>'Net Gen'!E1198</f>
        <v>0</v>
      </c>
      <c r="E1198" s="215">
        <f>'Net Gen'!I1198</f>
        <v>0</v>
      </c>
      <c r="F1198" s="215">
        <f>'Net Gen'!K1198</f>
        <v>0</v>
      </c>
      <c r="G1198" s="215">
        <f>'Net Gen'!N1198</f>
        <v>0</v>
      </c>
      <c r="H1198" s="215">
        <f>'Net Gen'!O1198</f>
        <v>774</v>
      </c>
      <c r="J1198" s="78">
        <f t="shared" si="74"/>
        <v>0.5</v>
      </c>
      <c r="K1198" s="71">
        <f t="shared" si="72"/>
        <v>0</v>
      </c>
      <c r="L1198" s="69">
        <f t="shared" si="73"/>
        <v>387</v>
      </c>
      <c r="M1198" s="81">
        <f t="shared" si="75"/>
        <v>0</v>
      </c>
    </row>
    <row r="1199" spans="1:13" x14ac:dyDescent="0.2">
      <c r="A1199" s="133" t="str">
        <f>'Net Gen'!B1199</f>
        <v>ML1KP-Mitchell 1 KP</v>
      </c>
      <c r="B1199" s="214">
        <f>'Net Gen'!C1199</f>
        <v>44335.833333333336</v>
      </c>
      <c r="C1199" s="215" t="str">
        <f>'Net Gen'!P1199</f>
        <v>OFFLINE</v>
      </c>
      <c r="D1199" s="215">
        <f>'Net Gen'!E1199</f>
        <v>0</v>
      </c>
      <c r="E1199" s="215">
        <f>'Net Gen'!I1199</f>
        <v>0</v>
      </c>
      <c r="F1199" s="215">
        <f>'Net Gen'!K1199</f>
        <v>0</v>
      </c>
      <c r="G1199" s="215">
        <f>'Net Gen'!N1199</f>
        <v>0</v>
      </c>
      <c r="H1199" s="215">
        <f>'Net Gen'!O1199</f>
        <v>774</v>
      </c>
      <c r="J1199" s="78">
        <f t="shared" si="74"/>
        <v>0.5</v>
      </c>
      <c r="K1199" s="71">
        <f t="shared" si="72"/>
        <v>0</v>
      </c>
      <c r="L1199" s="69">
        <f t="shared" si="73"/>
        <v>387</v>
      </c>
      <c r="M1199" s="81">
        <f t="shared" si="75"/>
        <v>0</v>
      </c>
    </row>
    <row r="1200" spans="1:13" x14ac:dyDescent="0.2">
      <c r="A1200" s="133" t="str">
        <f>'Net Gen'!B1200</f>
        <v>ML1KP-Mitchell 1 KP</v>
      </c>
      <c r="B1200" s="214">
        <f>'Net Gen'!C1200</f>
        <v>44335.875</v>
      </c>
      <c r="C1200" s="215" t="str">
        <f>'Net Gen'!P1200</f>
        <v>OFFLINE</v>
      </c>
      <c r="D1200" s="215">
        <f>'Net Gen'!E1200</f>
        <v>0</v>
      </c>
      <c r="E1200" s="215">
        <f>'Net Gen'!I1200</f>
        <v>0</v>
      </c>
      <c r="F1200" s="215">
        <f>'Net Gen'!K1200</f>
        <v>0</v>
      </c>
      <c r="G1200" s="215">
        <f>'Net Gen'!N1200</f>
        <v>0</v>
      </c>
      <c r="H1200" s="215">
        <f>'Net Gen'!O1200</f>
        <v>774</v>
      </c>
      <c r="J1200" s="78">
        <f t="shared" si="74"/>
        <v>0.5</v>
      </c>
      <c r="K1200" s="71">
        <f t="shared" si="72"/>
        <v>0</v>
      </c>
      <c r="L1200" s="69">
        <f t="shared" si="73"/>
        <v>387</v>
      </c>
      <c r="M1200" s="81">
        <f t="shared" si="75"/>
        <v>0</v>
      </c>
    </row>
    <row r="1201" spans="1:13" x14ac:dyDescent="0.2">
      <c r="A1201" s="133" t="str">
        <f>'Net Gen'!B1201</f>
        <v>ML1KP-Mitchell 1 KP</v>
      </c>
      <c r="B1201" s="214">
        <f>'Net Gen'!C1201</f>
        <v>44335.916666666664</v>
      </c>
      <c r="C1201" s="215" t="str">
        <f>'Net Gen'!P1201</f>
        <v>OFFLINE</v>
      </c>
      <c r="D1201" s="215">
        <f>'Net Gen'!E1201</f>
        <v>0</v>
      </c>
      <c r="E1201" s="215">
        <f>'Net Gen'!I1201</f>
        <v>0</v>
      </c>
      <c r="F1201" s="215">
        <f>'Net Gen'!K1201</f>
        <v>0</v>
      </c>
      <c r="G1201" s="215">
        <f>'Net Gen'!N1201</f>
        <v>0</v>
      </c>
      <c r="H1201" s="215">
        <f>'Net Gen'!O1201</f>
        <v>774</v>
      </c>
      <c r="J1201" s="78">
        <f t="shared" si="74"/>
        <v>0.5</v>
      </c>
      <c r="K1201" s="71">
        <f t="shared" si="72"/>
        <v>0</v>
      </c>
      <c r="L1201" s="69">
        <f t="shared" si="73"/>
        <v>387</v>
      </c>
      <c r="M1201" s="81">
        <f t="shared" si="75"/>
        <v>0</v>
      </c>
    </row>
    <row r="1202" spans="1:13" x14ac:dyDescent="0.2">
      <c r="A1202" s="133" t="str">
        <f>'Net Gen'!B1202</f>
        <v>ML1KP-Mitchell 1 KP</v>
      </c>
      <c r="B1202" s="214">
        <f>'Net Gen'!C1202</f>
        <v>44335.958333333336</v>
      </c>
      <c r="C1202" s="215" t="str">
        <f>'Net Gen'!P1202</f>
        <v>OFFLINE</v>
      </c>
      <c r="D1202" s="215">
        <f>'Net Gen'!E1202</f>
        <v>0</v>
      </c>
      <c r="E1202" s="215">
        <f>'Net Gen'!I1202</f>
        <v>0</v>
      </c>
      <c r="F1202" s="215">
        <f>'Net Gen'!K1202</f>
        <v>0</v>
      </c>
      <c r="G1202" s="215">
        <f>'Net Gen'!N1202</f>
        <v>0</v>
      </c>
      <c r="H1202" s="215">
        <f>'Net Gen'!O1202</f>
        <v>774</v>
      </c>
      <c r="J1202" s="78">
        <f t="shared" si="74"/>
        <v>0.5</v>
      </c>
      <c r="K1202" s="71">
        <f t="shared" si="72"/>
        <v>0</v>
      </c>
      <c r="L1202" s="69">
        <f t="shared" si="73"/>
        <v>387</v>
      </c>
      <c r="M1202" s="81">
        <f t="shared" si="75"/>
        <v>0</v>
      </c>
    </row>
    <row r="1203" spans="1:13" x14ac:dyDescent="0.2">
      <c r="A1203" s="133" t="str">
        <f>'Net Gen'!B1203</f>
        <v>ML1KP-Mitchell 1 KP</v>
      </c>
      <c r="B1203" s="214">
        <f>'Net Gen'!C1203</f>
        <v>44336</v>
      </c>
      <c r="C1203" s="215" t="str">
        <f>'Net Gen'!P1203</f>
        <v>OFFLINE</v>
      </c>
      <c r="D1203" s="215">
        <f>'Net Gen'!E1203</f>
        <v>0</v>
      </c>
      <c r="E1203" s="215">
        <f>'Net Gen'!I1203</f>
        <v>0</v>
      </c>
      <c r="F1203" s="215">
        <f>'Net Gen'!K1203</f>
        <v>0</v>
      </c>
      <c r="G1203" s="215">
        <f>'Net Gen'!N1203</f>
        <v>0</v>
      </c>
      <c r="H1203" s="215">
        <f>'Net Gen'!O1203</f>
        <v>774</v>
      </c>
      <c r="J1203" s="78">
        <f t="shared" si="74"/>
        <v>0.5</v>
      </c>
      <c r="K1203" s="71">
        <f t="shared" si="72"/>
        <v>0</v>
      </c>
      <c r="L1203" s="69">
        <f t="shared" si="73"/>
        <v>387</v>
      </c>
      <c r="M1203" s="81">
        <f t="shared" si="75"/>
        <v>0</v>
      </c>
    </row>
    <row r="1204" spans="1:13" x14ac:dyDescent="0.2">
      <c r="A1204" s="133" t="str">
        <f>'Net Gen'!B1204</f>
        <v>ML1KP-Mitchell 1 KP</v>
      </c>
      <c r="B1204" s="214">
        <f>'Net Gen'!C1204</f>
        <v>44336.041666666664</v>
      </c>
      <c r="C1204" s="215" t="str">
        <f>'Net Gen'!P1204</f>
        <v>OFFLINE</v>
      </c>
      <c r="D1204" s="215">
        <f>'Net Gen'!E1204</f>
        <v>0</v>
      </c>
      <c r="E1204" s="215">
        <f>'Net Gen'!I1204</f>
        <v>0</v>
      </c>
      <c r="F1204" s="215">
        <f>'Net Gen'!K1204</f>
        <v>0</v>
      </c>
      <c r="G1204" s="215">
        <f>'Net Gen'!N1204</f>
        <v>0</v>
      </c>
      <c r="H1204" s="215">
        <f>'Net Gen'!O1204</f>
        <v>774</v>
      </c>
      <c r="J1204" s="78">
        <f t="shared" si="74"/>
        <v>0.5</v>
      </c>
      <c r="K1204" s="71">
        <f t="shared" si="72"/>
        <v>0</v>
      </c>
      <c r="L1204" s="69">
        <f t="shared" si="73"/>
        <v>387</v>
      </c>
      <c r="M1204" s="81">
        <f t="shared" si="75"/>
        <v>0</v>
      </c>
    </row>
    <row r="1205" spans="1:13" x14ac:dyDescent="0.2">
      <c r="A1205" s="133" t="str">
        <f>'Net Gen'!B1205</f>
        <v>ML1KP-Mitchell 1 KP</v>
      </c>
      <c r="B1205" s="214">
        <f>'Net Gen'!C1205</f>
        <v>44336.083333333336</v>
      </c>
      <c r="C1205" s="215" t="str">
        <f>'Net Gen'!P1205</f>
        <v>OFFLINE</v>
      </c>
      <c r="D1205" s="215">
        <f>'Net Gen'!E1205</f>
        <v>0</v>
      </c>
      <c r="E1205" s="215">
        <f>'Net Gen'!I1205</f>
        <v>0</v>
      </c>
      <c r="F1205" s="215">
        <f>'Net Gen'!K1205</f>
        <v>0</v>
      </c>
      <c r="G1205" s="215">
        <f>'Net Gen'!N1205</f>
        <v>0</v>
      </c>
      <c r="H1205" s="215">
        <f>'Net Gen'!O1205</f>
        <v>774</v>
      </c>
      <c r="J1205" s="78">
        <f t="shared" si="74"/>
        <v>0.5</v>
      </c>
      <c r="K1205" s="71">
        <f t="shared" si="72"/>
        <v>0</v>
      </c>
      <c r="L1205" s="69">
        <f t="shared" si="73"/>
        <v>387</v>
      </c>
      <c r="M1205" s="81">
        <f t="shared" si="75"/>
        <v>0</v>
      </c>
    </row>
    <row r="1206" spans="1:13" x14ac:dyDescent="0.2">
      <c r="A1206" s="133" t="str">
        <f>'Net Gen'!B1206</f>
        <v>ML1KP-Mitchell 1 KP</v>
      </c>
      <c r="B1206" s="214">
        <f>'Net Gen'!C1206</f>
        <v>44336.125</v>
      </c>
      <c r="C1206" s="215" t="str">
        <f>'Net Gen'!P1206</f>
        <v>OFFLINE</v>
      </c>
      <c r="D1206" s="215">
        <f>'Net Gen'!E1206</f>
        <v>0</v>
      </c>
      <c r="E1206" s="215">
        <f>'Net Gen'!I1206</f>
        <v>0</v>
      </c>
      <c r="F1206" s="215">
        <f>'Net Gen'!K1206</f>
        <v>0</v>
      </c>
      <c r="G1206" s="215">
        <f>'Net Gen'!N1206</f>
        <v>0</v>
      </c>
      <c r="H1206" s="215">
        <f>'Net Gen'!O1206</f>
        <v>774</v>
      </c>
      <c r="J1206" s="78">
        <f t="shared" si="74"/>
        <v>0.5</v>
      </c>
      <c r="K1206" s="71">
        <f t="shared" si="72"/>
        <v>0</v>
      </c>
      <c r="L1206" s="69">
        <f t="shared" si="73"/>
        <v>387</v>
      </c>
      <c r="M1206" s="81">
        <f t="shared" si="75"/>
        <v>0</v>
      </c>
    </row>
    <row r="1207" spans="1:13" x14ac:dyDescent="0.2">
      <c r="A1207" s="133" t="str">
        <f>'Net Gen'!B1207</f>
        <v>ML1KP-Mitchell 1 KP</v>
      </c>
      <c r="B1207" s="214">
        <f>'Net Gen'!C1207</f>
        <v>44336.166666666664</v>
      </c>
      <c r="C1207" s="215" t="str">
        <f>'Net Gen'!P1207</f>
        <v>OFFLINE</v>
      </c>
      <c r="D1207" s="215">
        <f>'Net Gen'!E1207</f>
        <v>0</v>
      </c>
      <c r="E1207" s="215">
        <f>'Net Gen'!I1207</f>
        <v>0</v>
      </c>
      <c r="F1207" s="215">
        <f>'Net Gen'!K1207</f>
        <v>0</v>
      </c>
      <c r="G1207" s="215">
        <f>'Net Gen'!N1207</f>
        <v>0</v>
      </c>
      <c r="H1207" s="215">
        <f>'Net Gen'!O1207</f>
        <v>774</v>
      </c>
      <c r="J1207" s="78">
        <f t="shared" si="74"/>
        <v>0.5</v>
      </c>
      <c r="K1207" s="71">
        <f t="shared" si="72"/>
        <v>0</v>
      </c>
      <c r="L1207" s="69">
        <f t="shared" si="73"/>
        <v>387</v>
      </c>
      <c r="M1207" s="81">
        <f t="shared" si="75"/>
        <v>0</v>
      </c>
    </row>
    <row r="1208" spans="1:13" x14ac:dyDescent="0.2">
      <c r="A1208" s="133" t="str">
        <f>'Net Gen'!B1208</f>
        <v>ML1KP-Mitchell 1 KP</v>
      </c>
      <c r="B1208" s="214">
        <f>'Net Gen'!C1208</f>
        <v>44336.208333333336</v>
      </c>
      <c r="C1208" s="215" t="str">
        <f>'Net Gen'!P1208</f>
        <v>OFFLINE</v>
      </c>
      <c r="D1208" s="215">
        <f>'Net Gen'!E1208</f>
        <v>0</v>
      </c>
      <c r="E1208" s="215">
        <f>'Net Gen'!I1208</f>
        <v>0</v>
      </c>
      <c r="F1208" s="215">
        <f>'Net Gen'!K1208</f>
        <v>0</v>
      </c>
      <c r="G1208" s="215">
        <f>'Net Gen'!N1208</f>
        <v>0</v>
      </c>
      <c r="H1208" s="215">
        <f>'Net Gen'!O1208</f>
        <v>774</v>
      </c>
      <c r="J1208" s="78">
        <f t="shared" si="74"/>
        <v>0.5</v>
      </c>
      <c r="K1208" s="71">
        <f t="shared" si="72"/>
        <v>0</v>
      </c>
      <c r="L1208" s="69">
        <f t="shared" si="73"/>
        <v>387</v>
      </c>
      <c r="M1208" s="81">
        <f t="shared" si="75"/>
        <v>0</v>
      </c>
    </row>
    <row r="1209" spans="1:13" x14ac:dyDescent="0.2">
      <c r="A1209" s="133" t="str">
        <f>'Net Gen'!B1209</f>
        <v>ML1KP-Mitchell 1 KP</v>
      </c>
      <c r="B1209" s="214">
        <f>'Net Gen'!C1209</f>
        <v>44336.25</v>
      </c>
      <c r="C1209" s="215" t="str">
        <f>'Net Gen'!P1209</f>
        <v>OFFLINE</v>
      </c>
      <c r="D1209" s="215">
        <f>'Net Gen'!E1209</f>
        <v>0</v>
      </c>
      <c r="E1209" s="215">
        <f>'Net Gen'!I1209</f>
        <v>0</v>
      </c>
      <c r="F1209" s="215">
        <f>'Net Gen'!K1209</f>
        <v>0</v>
      </c>
      <c r="G1209" s="215">
        <f>'Net Gen'!N1209</f>
        <v>0</v>
      </c>
      <c r="H1209" s="215">
        <f>'Net Gen'!O1209</f>
        <v>774</v>
      </c>
      <c r="J1209" s="78">
        <f t="shared" si="74"/>
        <v>0.5</v>
      </c>
      <c r="K1209" s="71">
        <f t="shared" si="72"/>
        <v>0</v>
      </c>
      <c r="L1209" s="69">
        <f t="shared" si="73"/>
        <v>387</v>
      </c>
      <c r="M1209" s="81">
        <f t="shared" si="75"/>
        <v>0</v>
      </c>
    </row>
    <row r="1210" spans="1:13" x14ac:dyDescent="0.2">
      <c r="A1210" s="133" t="str">
        <f>'Net Gen'!B1210</f>
        <v>ML1KP-Mitchell 1 KP</v>
      </c>
      <c r="B1210" s="214">
        <f>'Net Gen'!C1210</f>
        <v>44336.291666666664</v>
      </c>
      <c r="C1210" s="215" t="str">
        <f>'Net Gen'!P1210</f>
        <v>OFFLINE</v>
      </c>
      <c r="D1210" s="215">
        <f>'Net Gen'!E1210</f>
        <v>0</v>
      </c>
      <c r="E1210" s="215">
        <f>'Net Gen'!I1210</f>
        <v>0</v>
      </c>
      <c r="F1210" s="215">
        <f>'Net Gen'!K1210</f>
        <v>0</v>
      </c>
      <c r="G1210" s="215">
        <f>'Net Gen'!N1210</f>
        <v>0</v>
      </c>
      <c r="H1210" s="215">
        <f>'Net Gen'!O1210</f>
        <v>774</v>
      </c>
      <c r="J1210" s="78">
        <f t="shared" si="74"/>
        <v>0.5</v>
      </c>
      <c r="K1210" s="71">
        <f t="shared" si="72"/>
        <v>0</v>
      </c>
      <c r="L1210" s="69">
        <f t="shared" si="73"/>
        <v>387</v>
      </c>
      <c r="M1210" s="81">
        <f t="shared" si="75"/>
        <v>0</v>
      </c>
    </row>
    <row r="1211" spans="1:13" x14ac:dyDescent="0.2">
      <c r="A1211" s="133" t="str">
        <f>'Net Gen'!B1211</f>
        <v>ML1KP-Mitchell 1 KP</v>
      </c>
      <c r="B1211" s="214">
        <f>'Net Gen'!C1211</f>
        <v>44336.333333333336</v>
      </c>
      <c r="C1211" s="215" t="str">
        <f>'Net Gen'!P1211</f>
        <v>OFFLINE</v>
      </c>
      <c r="D1211" s="215">
        <f>'Net Gen'!E1211</f>
        <v>0</v>
      </c>
      <c r="E1211" s="215">
        <f>'Net Gen'!I1211</f>
        <v>0</v>
      </c>
      <c r="F1211" s="215">
        <f>'Net Gen'!K1211</f>
        <v>0</v>
      </c>
      <c r="G1211" s="215">
        <f>'Net Gen'!N1211</f>
        <v>0</v>
      </c>
      <c r="H1211" s="215">
        <f>'Net Gen'!O1211</f>
        <v>774</v>
      </c>
      <c r="J1211" s="78">
        <f t="shared" si="74"/>
        <v>0.5</v>
      </c>
      <c r="K1211" s="71">
        <f t="shared" si="72"/>
        <v>0</v>
      </c>
      <c r="L1211" s="69">
        <f t="shared" si="73"/>
        <v>387</v>
      </c>
      <c r="M1211" s="81">
        <f t="shared" si="75"/>
        <v>0</v>
      </c>
    </row>
    <row r="1212" spans="1:13" x14ac:dyDescent="0.2">
      <c r="A1212" s="133" t="str">
        <f>'Net Gen'!B1212</f>
        <v>ML1KP-Mitchell 1 KP</v>
      </c>
      <c r="B1212" s="214">
        <f>'Net Gen'!C1212</f>
        <v>44336.375</v>
      </c>
      <c r="C1212" s="215" t="str">
        <f>'Net Gen'!P1212</f>
        <v>OFFLINE</v>
      </c>
      <c r="D1212" s="215">
        <f>'Net Gen'!E1212</f>
        <v>0</v>
      </c>
      <c r="E1212" s="215">
        <f>'Net Gen'!I1212</f>
        <v>0</v>
      </c>
      <c r="F1212" s="215">
        <f>'Net Gen'!K1212</f>
        <v>0</v>
      </c>
      <c r="G1212" s="215">
        <f>'Net Gen'!N1212</f>
        <v>0</v>
      </c>
      <c r="H1212" s="215">
        <f>'Net Gen'!O1212</f>
        <v>774</v>
      </c>
      <c r="J1212" s="78">
        <f t="shared" si="74"/>
        <v>0.5</v>
      </c>
      <c r="K1212" s="71">
        <f t="shared" si="72"/>
        <v>0</v>
      </c>
      <c r="L1212" s="69">
        <f t="shared" si="73"/>
        <v>387</v>
      </c>
      <c r="M1212" s="81">
        <f t="shared" si="75"/>
        <v>0</v>
      </c>
    </row>
    <row r="1213" spans="1:13" x14ac:dyDescent="0.2">
      <c r="A1213" s="133" t="str">
        <f>'Net Gen'!B1213</f>
        <v>ML1KP-Mitchell 1 KP</v>
      </c>
      <c r="B1213" s="214">
        <f>'Net Gen'!C1213</f>
        <v>44336.416666666664</v>
      </c>
      <c r="C1213" s="215" t="str">
        <f>'Net Gen'!P1213</f>
        <v>OFFLINE</v>
      </c>
      <c r="D1213" s="215">
        <f>'Net Gen'!E1213</f>
        <v>0</v>
      </c>
      <c r="E1213" s="215">
        <f>'Net Gen'!I1213</f>
        <v>0</v>
      </c>
      <c r="F1213" s="215">
        <f>'Net Gen'!K1213</f>
        <v>0</v>
      </c>
      <c r="G1213" s="215">
        <f>'Net Gen'!N1213</f>
        <v>0</v>
      </c>
      <c r="H1213" s="215">
        <f>'Net Gen'!O1213</f>
        <v>774</v>
      </c>
      <c r="J1213" s="78">
        <f t="shared" si="74"/>
        <v>0.5</v>
      </c>
      <c r="K1213" s="71">
        <f t="shared" si="72"/>
        <v>0</v>
      </c>
      <c r="L1213" s="69">
        <f t="shared" si="73"/>
        <v>387</v>
      </c>
      <c r="M1213" s="81">
        <f t="shared" si="75"/>
        <v>0</v>
      </c>
    </row>
    <row r="1214" spans="1:13" x14ac:dyDescent="0.2">
      <c r="A1214" s="133" t="str">
        <f>'Net Gen'!B1214</f>
        <v>ML1KP-Mitchell 1 KP</v>
      </c>
      <c r="B1214" s="214">
        <f>'Net Gen'!C1214</f>
        <v>44336.458333333336</v>
      </c>
      <c r="C1214" s="215" t="str">
        <f>'Net Gen'!P1214</f>
        <v>OFFLINE</v>
      </c>
      <c r="D1214" s="215">
        <f>'Net Gen'!E1214</f>
        <v>0</v>
      </c>
      <c r="E1214" s="215">
        <f>'Net Gen'!I1214</f>
        <v>0</v>
      </c>
      <c r="F1214" s="215">
        <f>'Net Gen'!K1214</f>
        <v>0</v>
      </c>
      <c r="G1214" s="215">
        <f>'Net Gen'!N1214</f>
        <v>0</v>
      </c>
      <c r="H1214" s="215">
        <f>'Net Gen'!O1214</f>
        <v>774</v>
      </c>
      <c r="J1214" s="78">
        <f t="shared" si="74"/>
        <v>0.5</v>
      </c>
      <c r="K1214" s="71">
        <f t="shared" si="72"/>
        <v>0</v>
      </c>
      <c r="L1214" s="69">
        <f t="shared" si="73"/>
        <v>387</v>
      </c>
      <c r="M1214" s="81">
        <f t="shared" si="75"/>
        <v>0</v>
      </c>
    </row>
    <row r="1215" spans="1:13" x14ac:dyDescent="0.2">
      <c r="A1215" s="133" t="str">
        <f>'Net Gen'!B1215</f>
        <v>ML1KP-Mitchell 1 KP</v>
      </c>
      <c r="B1215" s="214">
        <f>'Net Gen'!C1215</f>
        <v>44336.5</v>
      </c>
      <c r="C1215" s="215" t="str">
        <f>'Net Gen'!P1215</f>
        <v>OFFLINE</v>
      </c>
      <c r="D1215" s="215">
        <f>'Net Gen'!E1215</f>
        <v>0</v>
      </c>
      <c r="E1215" s="215">
        <f>'Net Gen'!I1215</f>
        <v>0</v>
      </c>
      <c r="F1215" s="215">
        <f>'Net Gen'!K1215</f>
        <v>0</v>
      </c>
      <c r="G1215" s="215">
        <f>'Net Gen'!N1215</f>
        <v>0</v>
      </c>
      <c r="H1215" s="215">
        <f>'Net Gen'!O1215</f>
        <v>774</v>
      </c>
      <c r="J1215" s="78">
        <f t="shared" si="74"/>
        <v>0.5</v>
      </c>
      <c r="K1215" s="71">
        <f t="shared" si="72"/>
        <v>0</v>
      </c>
      <c r="L1215" s="69">
        <f t="shared" si="73"/>
        <v>387</v>
      </c>
      <c r="M1215" s="81">
        <f t="shared" si="75"/>
        <v>0</v>
      </c>
    </row>
    <row r="1216" spans="1:13" x14ac:dyDescent="0.2">
      <c r="A1216" s="133" t="str">
        <f>'Net Gen'!B1216</f>
        <v>ML1KP-Mitchell 1 KP</v>
      </c>
      <c r="B1216" s="214">
        <f>'Net Gen'!C1216</f>
        <v>44336.541666666664</v>
      </c>
      <c r="C1216" s="215" t="str">
        <f>'Net Gen'!P1216</f>
        <v>OFFLINE</v>
      </c>
      <c r="D1216" s="215">
        <f>'Net Gen'!E1216</f>
        <v>0</v>
      </c>
      <c r="E1216" s="215">
        <f>'Net Gen'!I1216</f>
        <v>0</v>
      </c>
      <c r="F1216" s="215">
        <f>'Net Gen'!K1216</f>
        <v>0</v>
      </c>
      <c r="G1216" s="215">
        <f>'Net Gen'!N1216</f>
        <v>0</v>
      </c>
      <c r="H1216" s="215">
        <f>'Net Gen'!O1216</f>
        <v>774</v>
      </c>
      <c r="J1216" s="78">
        <f t="shared" si="74"/>
        <v>0.5</v>
      </c>
      <c r="K1216" s="71">
        <f t="shared" si="72"/>
        <v>0</v>
      </c>
      <c r="L1216" s="69">
        <f t="shared" si="73"/>
        <v>387</v>
      </c>
      <c r="M1216" s="81">
        <f t="shared" si="75"/>
        <v>0</v>
      </c>
    </row>
    <row r="1217" spans="1:13" x14ac:dyDescent="0.2">
      <c r="A1217" s="133" t="str">
        <f>'Net Gen'!B1217</f>
        <v>ML1KP-Mitchell 1 KP</v>
      </c>
      <c r="B1217" s="214">
        <f>'Net Gen'!C1217</f>
        <v>44336.583333333336</v>
      </c>
      <c r="C1217" s="215" t="str">
        <f>'Net Gen'!P1217</f>
        <v>OFFLINE</v>
      </c>
      <c r="D1217" s="215">
        <f>'Net Gen'!E1217</f>
        <v>0</v>
      </c>
      <c r="E1217" s="215">
        <f>'Net Gen'!I1217</f>
        <v>0</v>
      </c>
      <c r="F1217" s="215">
        <f>'Net Gen'!K1217</f>
        <v>0</v>
      </c>
      <c r="G1217" s="215">
        <f>'Net Gen'!N1217</f>
        <v>0</v>
      </c>
      <c r="H1217" s="215">
        <f>'Net Gen'!O1217</f>
        <v>774</v>
      </c>
      <c r="J1217" s="78">
        <f t="shared" si="74"/>
        <v>0.5</v>
      </c>
      <c r="K1217" s="71">
        <f t="shared" si="72"/>
        <v>0</v>
      </c>
      <c r="L1217" s="69">
        <f t="shared" si="73"/>
        <v>387</v>
      </c>
      <c r="M1217" s="81">
        <f t="shared" si="75"/>
        <v>0</v>
      </c>
    </row>
    <row r="1218" spans="1:13" x14ac:dyDescent="0.2">
      <c r="A1218" s="133" t="str">
        <f>'Net Gen'!B1218</f>
        <v>ML1KP-Mitchell 1 KP</v>
      </c>
      <c r="B1218" s="214">
        <f>'Net Gen'!C1218</f>
        <v>44336.625</v>
      </c>
      <c r="C1218" s="215" t="str">
        <f>'Net Gen'!P1218</f>
        <v>OFFLINE</v>
      </c>
      <c r="D1218" s="215">
        <f>'Net Gen'!E1218</f>
        <v>0</v>
      </c>
      <c r="E1218" s="215">
        <f>'Net Gen'!I1218</f>
        <v>0</v>
      </c>
      <c r="F1218" s="215">
        <f>'Net Gen'!K1218</f>
        <v>0</v>
      </c>
      <c r="G1218" s="215">
        <f>'Net Gen'!N1218</f>
        <v>0</v>
      </c>
      <c r="H1218" s="215">
        <f>'Net Gen'!O1218</f>
        <v>774</v>
      </c>
      <c r="J1218" s="78">
        <f t="shared" si="74"/>
        <v>0.5</v>
      </c>
      <c r="K1218" s="71">
        <f t="shared" si="72"/>
        <v>0</v>
      </c>
      <c r="L1218" s="69">
        <f t="shared" si="73"/>
        <v>387</v>
      </c>
      <c r="M1218" s="81">
        <f t="shared" si="75"/>
        <v>0</v>
      </c>
    </row>
    <row r="1219" spans="1:13" x14ac:dyDescent="0.2">
      <c r="A1219" s="133" t="str">
        <f>'Net Gen'!B1219</f>
        <v>ML1KP-Mitchell 1 KP</v>
      </c>
      <c r="B1219" s="214">
        <f>'Net Gen'!C1219</f>
        <v>44336.666666666664</v>
      </c>
      <c r="C1219" s="215" t="str">
        <f>'Net Gen'!P1219</f>
        <v>OFFLINE</v>
      </c>
      <c r="D1219" s="215">
        <f>'Net Gen'!E1219</f>
        <v>0</v>
      </c>
      <c r="E1219" s="215">
        <f>'Net Gen'!I1219</f>
        <v>0</v>
      </c>
      <c r="F1219" s="215">
        <f>'Net Gen'!K1219</f>
        <v>0</v>
      </c>
      <c r="G1219" s="215">
        <f>'Net Gen'!N1219</f>
        <v>0</v>
      </c>
      <c r="H1219" s="215">
        <f>'Net Gen'!O1219</f>
        <v>774</v>
      </c>
      <c r="J1219" s="78">
        <f t="shared" si="74"/>
        <v>0.5</v>
      </c>
      <c r="K1219" s="71">
        <f t="shared" si="72"/>
        <v>0</v>
      </c>
      <c r="L1219" s="69">
        <f t="shared" si="73"/>
        <v>387</v>
      </c>
      <c r="M1219" s="81">
        <f t="shared" si="75"/>
        <v>0</v>
      </c>
    </row>
    <row r="1220" spans="1:13" x14ac:dyDescent="0.2">
      <c r="A1220" s="133" t="str">
        <f>'Net Gen'!B1220</f>
        <v>ML1KP-Mitchell 1 KP</v>
      </c>
      <c r="B1220" s="214">
        <f>'Net Gen'!C1220</f>
        <v>44336.708333333336</v>
      </c>
      <c r="C1220" s="215" t="str">
        <f>'Net Gen'!P1220</f>
        <v>OFFLINE</v>
      </c>
      <c r="D1220" s="215">
        <f>'Net Gen'!E1220</f>
        <v>0</v>
      </c>
      <c r="E1220" s="215">
        <f>'Net Gen'!I1220</f>
        <v>0</v>
      </c>
      <c r="F1220" s="215">
        <f>'Net Gen'!K1220</f>
        <v>0</v>
      </c>
      <c r="G1220" s="215">
        <f>'Net Gen'!N1220</f>
        <v>0</v>
      </c>
      <c r="H1220" s="215">
        <f>'Net Gen'!O1220</f>
        <v>774</v>
      </c>
      <c r="J1220" s="78">
        <f t="shared" si="74"/>
        <v>0.5</v>
      </c>
      <c r="K1220" s="71">
        <f t="shared" ref="K1220:K1283" si="76">F1220*J1220</f>
        <v>0</v>
      </c>
      <c r="L1220" s="69">
        <f t="shared" ref="L1220:L1283" si="77">H1220*J1220</f>
        <v>387</v>
      </c>
      <c r="M1220" s="81">
        <f t="shared" si="75"/>
        <v>0</v>
      </c>
    </row>
    <row r="1221" spans="1:13" x14ac:dyDescent="0.2">
      <c r="A1221" s="133" t="str">
        <f>'Net Gen'!B1221</f>
        <v>ML1KP-Mitchell 1 KP</v>
      </c>
      <c r="B1221" s="214">
        <f>'Net Gen'!C1221</f>
        <v>44336.75</v>
      </c>
      <c r="C1221" s="215" t="str">
        <f>'Net Gen'!P1221</f>
        <v>OFFLINE</v>
      </c>
      <c r="D1221" s="215">
        <f>'Net Gen'!E1221</f>
        <v>0</v>
      </c>
      <c r="E1221" s="215">
        <f>'Net Gen'!I1221</f>
        <v>0</v>
      </c>
      <c r="F1221" s="215">
        <f>'Net Gen'!K1221</f>
        <v>0</v>
      </c>
      <c r="G1221" s="215">
        <f>'Net Gen'!N1221</f>
        <v>0</v>
      </c>
      <c r="H1221" s="215">
        <f>'Net Gen'!O1221</f>
        <v>774</v>
      </c>
      <c r="J1221" s="78">
        <f t="shared" ref="J1221:J1284" si="78">VLOOKUP(A1221,$P$4:$Q$8,2,FALSE)</f>
        <v>0.5</v>
      </c>
      <c r="K1221" s="71">
        <f t="shared" si="76"/>
        <v>0</v>
      </c>
      <c r="L1221" s="69">
        <f t="shared" si="77"/>
        <v>387</v>
      </c>
      <c r="M1221" s="81">
        <f t="shared" ref="M1221:M1284" si="79">E1221*J1221</f>
        <v>0</v>
      </c>
    </row>
    <row r="1222" spans="1:13" x14ac:dyDescent="0.2">
      <c r="A1222" s="133" t="str">
        <f>'Net Gen'!B1222</f>
        <v>ML1KP-Mitchell 1 KP</v>
      </c>
      <c r="B1222" s="214">
        <f>'Net Gen'!C1222</f>
        <v>44336.791666666664</v>
      </c>
      <c r="C1222" s="215" t="str">
        <f>'Net Gen'!P1222</f>
        <v>OFFLINE</v>
      </c>
      <c r="D1222" s="215">
        <f>'Net Gen'!E1222</f>
        <v>0</v>
      </c>
      <c r="E1222" s="215">
        <f>'Net Gen'!I1222</f>
        <v>0</v>
      </c>
      <c r="F1222" s="215">
        <f>'Net Gen'!K1222</f>
        <v>0</v>
      </c>
      <c r="G1222" s="215">
        <f>'Net Gen'!N1222</f>
        <v>0</v>
      </c>
      <c r="H1222" s="215">
        <f>'Net Gen'!O1222</f>
        <v>774</v>
      </c>
      <c r="J1222" s="78">
        <f t="shared" si="78"/>
        <v>0.5</v>
      </c>
      <c r="K1222" s="71">
        <f t="shared" si="76"/>
        <v>0</v>
      </c>
      <c r="L1222" s="69">
        <f t="shared" si="77"/>
        <v>387</v>
      </c>
      <c r="M1222" s="81">
        <f t="shared" si="79"/>
        <v>0</v>
      </c>
    </row>
    <row r="1223" spans="1:13" x14ac:dyDescent="0.2">
      <c r="A1223" s="133" t="str">
        <f>'Net Gen'!B1223</f>
        <v>ML1KP-Mitchell 1 KP</v>
      </c>
      <c r="B1223" s="214">
        <f>'Net Gen'!C1223</f>
        <v>44336.833333333336</v>
      </c>
      <c r="C1223" s="215" t="str">
        <f>'Net Gen'!P1223</f>
        <v>OFFLINE</v>
      </c>
      <c r="D1223" s="215">
        <f>'Net Gen'!E1223</f>
        <v>0</v>
      </c>
      <c r="E1223" s="215">
        <f>'Net Gen'!I1223</f>
        <v>0</v>
      </c>
      <c r="F1223" s="215">
        <f>'Net Gen'!K1223</f>
        <v>0</v>
      </c>
      <c r="G1223" s="215">
        <f>'Net Gen'!N1223</f>
        <v>0</v>
      </c>
      <c r="H1223" s="215">
        <f>'Net Gen'!O1223</f>
        <v>774</v>
      </c>
      <c r="J1223" s="78">
        <f t="shared" si="78"/>
        <v>0.5</v>
      </c>
      <c r="K1223" s="71">
        <f t="shared" si="76"/>
        <v>0</v>
      </c>
      <c r="L1223" s="69">
        <f t="shared" si="77"/>
        <v>387</v>
      </c>
      <c r="M1223" s="81">
        <f t="shared" si="79"/>
        <v>0</v>
      </c>
    </row>
    <row r="1224" spans="1:13" x14ac:dyDescent="0.2">
      <c r="A1224" s="133" t="str">
        <f>'Net Gen'!B1224</f>
        <v>ML1KP-Mitchell 1 KP</v>
      </c>
      <c r="B1224" s="214">
        <f>'Net Gen'!C1224</f>
        <v>44336.875</v>
      </c>
      <c r="C1224" s="215" t="str">
        <f>'Net Gen'!P1224</f>
        <v>OFFLINE</v>
      </c>
      <c r="D1224" s="215">
        <f>'Net Gen'!E1224</f>
        <v>0</v>
      </c>
      <c r="E1224" s="215">
        <f>'Net Gen'!I1224</f>
        <v>0</v>
      </c>
      <c r="F1224" s="215">
        <f>'Net Gen'!K1224</f>
        <v>0</v>
      </c>
      <c r="G1224" s="215">
        <f>'Net Gen'!N1224</f>
        <v>0</v>
      </c>
      <c r="H1224" s="215">
        <f>'Net Gen'!O1224</f>
        <v>774</v>
      </c>
      <c r="J1224" s="78">
        <f t="shared" si="78"/>
        <v>0.5</v>
      </c>
      <c r="K1224" s="71">
        <f t="shared" si="76"/>
        <v>0</v>
      </c>
      <c r="L1224" s="69">
        <f t="shared" si="77"/>
        <v>387</v>
      </c>
      <c r="M1224" s="81">
        <f t="shared" si="79"/>
        <v>0</v>
      </c>
    </row>
    <row r="1225" spans="1:13" x14ac:dyDescent="0.2">
      <c r="A1225" s="133" t="str">
        <f>'Net Gen'!B1225</f>
        <v>ML1KP-Mitchell 1 KP</v>
      </c>
      <c r="B1225" s="214">
        <f>'Net Gen'!C1225</f>
        <v>44336.916666666664</v>
      </c>
      <c r="C1225" s="215" t="str">
        <f>'Net Gen'!P1225</f>
        <v>OFFLINE</v>
      </c>
      <c r="D1225" s="215">
        <f>'Net Gen'!E1225</f>
        <v>0</v>
      </c>
      <c r="E1225" s="215">
        <f>'Net Gen'!I1225</f>
        <v>0</v>
      </c>
      <c r="F1225" s="215">
        <f>'Net Gen'!K1225</f>
        <v>0</v>
      </c>
      <c r="G1225" s="215">
        <f>'Net Gen'!N1225</f>
        <v>0</v>
      </c>
      <c r="H1225" s="215">
        <f>'Net Gen'!O1225</f>
        <v>774</v>
      </c>
      <c r="J1225" s="78">
        <f t="shared" si="78"/>
        <v>0.5</v>
      </c>
      <c r="K1225" s="71">
        <f t="shared" si="76"/>
        <v>0</v>
      </c>
      <c r="L1225" s="69">
        <f t="shared" si="77"/>
        <v>387</v>
      </c>
      <c r="M1225" s="81">
        <f t="shared" si="79"/>
        <v>0</v>
      </c>
    </row>
    <row r="1226" spans="1:13" x14ac:dyDescent="0.2">
      <c r="A1226" s="133" t="str">
        <f>'Net Gen'!B1226</f>
        <v>ML1KP-Mitchell 1 KP</v>
      </c>
      <c r="B1226" s="214">
        <f>'Net Gen'!C1226</f>
        <v>44336.958333333336</v>
      </c>
      <c r="C1226" s="215" t="str">
        <f>'Net Gen'!P1226</f>
        <v>OFFLINE</v>
      </c>
      <c r="D1226" s="215">
        <f>'Net Gen'!E1226</f>
        <v>0</v>
      </c>
      <c r="E1226" s="215">
        <f>'Net Gen'!I1226</f>
        <v>0</v>
      </c>
      <c r="F1226" s="215">
        <f>'Net Gen'!K1226</f>
        <v>0</v>
      </c>
      <c r="G1226" s="215">
        <f>'Net Gen'!N1226</f>
        <v>0</v>
      </c>
      <c r="H1226" s="215">
        <f>'Net Gen'!O1226</f>
        <v>774</v>
      </c>
      <c r="J1226" s="78">
        <f t="shared" si="78"/>
        <v>0.5</v>
      </c>
      <c r="K1226" s="71">
        <f t="shared" si="76"/>
        <v>0</v>
      </c>
      <c r="L1226" s="69">
        <f t="shared" si="77"/>
        <v>387</v>
      </c>
      <c r="M1226" s="81">
        <f t="shared" si="79"/>
        <v>0</v>
      </c>
    </row>
    <row r="1227" spans="1:13" x14ac:dyDescent="0.2">
      <c r="A1227" s="133" t="str">
        <f>'Net Gen'!B1227</f>
        <v>ML1KP-Mitchell 1 KP</v>
      </c>
      <c r="B1227" s="214">
        <f>'Net Gen'!C1227</f>
        <v>44337</v>
      </c>
      <c r="C1227" s="215" t="str">
        <f>'Net Gen'!P1227</f>
        <v>OFFLINE</v>
      </c>
      <c r="D1227" s="215">
        <f>'Net Gen'!E1227</f>
        <v>0</v>
      </c>
      <c r="E1227" s="215">
        <f>'Net Gen'!I1227</f>
        <v>0</v>
      </c>
      <c r="F1227" s="215">
        <f>'Net Gen'!K1227</f>
        <v>0</v>
      </c>
      <c r="G1227" s="215">
        <f>'Net Gen'!N1227</f>
        <v>0</v>
      </c>
      <c r="H1227" s="215">
        <f>'Net Gen'!O1227</f>
        <v>774</v>
      </c>
      <c r="J1227" s="78">
        <f t="shared" si="78"/>
        <v>0.5</v>
      </c>
      <c r="K1227" s="71">
        <f t="shared" si="76"/>
        <v>0</v>
      </c>
      <c r="L1227" s="69">
        <f t="shared" si="77"/>
        <v>387</v>
      </c>
      <c r="M1227" s="81">
        <f t="shared" si="79"/>
        <v>0</v>
      </c>
    </row>
    <row r="1228" spans="1:13" x14ac:dyDescent="0.2">
      <c r="A1228" s="133" t="str">
        <f>'Net Gen'!B1228</f>
        <v>ML1KP-Mitchell 1 KP</v>
      </c>
      <c r="B1228" s="214">
        <f>'Net Gen'!C1228</f>
        <v>44337.041666666664</v>
      </c>
      <c r="C1228" s="215" t="str">
        <f>'Net Gen'!P1228</f>
        <v>OFFLINE</v>
      </c>
      <c r="D1228" s="215">
        <f>'Net Gen'!E1228</f>
        <v>0</v>
      </c>
      <c r="E1228" s="215">
        <f>'Net Gen'!I1228</f>
        <v>0</v>
      </c>
      <c r="F1228" s="215">
        <f>'Net Gen'!K1228</f>
        <v>0</v>
      </c>
      <c r="G1228" s="215">
        <f>'Net Gen'!N1228</f>
        <v>0</v>
      </c>
      <c r="H1228" s="215">
        <f>'Net Gen'!O1228</f>
        <v>774</v>
      </c>
      <c r="J1228" s="78">
        <f t="shared" si="78"/>
        <v>0.5</v>
      </c>
      <c r="K1228" s="71">
        <f t="shared" si="76"/>
        <v>0</v>
      </c>
      <c r="L1228" s="69">
        <f t="shared" si="77"/>
        <v>387</v>
      </c>
      <c r="M1228" s="81">
        <f t="shared" si="79"/>
        <v>0</v>
      </c>
    </row>
    <row r="1229" spans="1:13" x14ac:dyDescent="0.2">
      <c r="A1229" s="133" t="str">
        <f>'Net Gen'!B1229</f>
        <v>ML1KP-Mitchell 1 KP</v>
      </c>
      <c r="B1229" s="214">
        <f>'Net Gen'!C1229</f>
        <v>44337.083333333336</v>
      </c>
      <c r="C1229" s="215" t="str">
        <f>'Net Gen'!P1229</f>
        <v>OFFLINE</v>
      </c>
      <c r="D1229" s="215">
        <f>'Net Gen'!E1229</f>
        <v>0</v>
      </c>
      <c r="E1229" s="215">
        <f>'Net Gen'!I1229</f>
        <v>0</v>
      </c>
      <c r="F1229" s="215">
        <f>'Net Gen'!K1229</f>
        <v>0</v>
      </c>
      <c r="G1229" s="215">
        <f>'Net Gen'!N1229</f>
        <v>0</v>
      </c>
      <c r="H1229" s="215">
        <f>'Net Gen'!O1229</f>
        <v>774</v>
      </c>
      <c r="J1229" s="78">
        <f t="shared" si="78"/>
        <v>0.5</v>
      </c>
      <c r="K1229" s="71">
        <f t="shared" si="76"/>
        <v>0</v>
      </c>
      <c r="L1229" s="69">
        <f t="shared" si="77"/>
        <v>387</v>
      </c>
      <c r="M1229" s="81">
        <f t="shared" si="79"/>
        <v>0</v>
      </c>
    </row>
    <row r="1230" spans="1:13" x14ac:dyDescent="0.2">
      <c r="A1230" s="133" t="str">
        <f>'Net Gen'!B1230</f>
        <v>ML1KP-Mitchell 1 KP</v>
      </c>
      <c r="B1230" s="214">
        <f>'Net Gen'!C1230</f>
        <v>44337.125</v>
      </c>
      <c r="C1230" s="215" t="str">
        <f>'Net Gen'!P1230</f>
        <v>OFFLINE</v>
      </c>
      <c r="D1230" s="215">
        <f>'Net Gen'!E1230</f>
        <v>0</v>
      </c>
      <c r="E1230" s="215">
        <f>'Net Gen'!I1230</f>
        <v>0</v>
      </c>
      <c r="F1230" s="215">
        <f>'Net Gen'!K1230</f>
        <v>0</v>
      </c>
      <c r="G1230" s="215">
        <f>'Net Gen'!N1230</f>
        <v>0</v>
      </c>
      <c r="H1230" s="215">
        <f>'Net Gen'!O1230</f>
        <v>774</v>
      </c>
      <c r="J1230" s="78">
        <f t="shared" si="78"/>
        <v>0.5</v>
      </c>
      <c r="K1230" s="71">
        <f t="shared" si="76"/>
        <v>0</v>
      </c>
      <c r="L1230" s="69">
        <f t="shared" si="77"/>
        <v>387</v>
      </c>
      <c r="M1230" s="81">
        <f t="shared" si="79"/>
        <v>0</v>
      </c>
    </row>
    <row r="1231" spans="1:13" x14ac:dyDescent="0.2">
      <c r="A1231" s="133" t="str">
        <f>'Net Gen'!B1231</f>
        <v>ML1KP-Mitchell 1 KP</v>
      </c>
      <c r="B1231" s="214">
        <f>'Net Gen'!C1231</f>
        <v>44337.166666666664</v>
      </c>
      <c r="C1231" s="215" t="str">
        <f>'Net Gen'!P1231</f>
        <v>OFFLINE</v>
      </c>
      <c r="D1231" s="215">
        <f>'Net Gen'!E1231</f>
        <v>0</v>
      </c>
      <c r="E1231" s="215">
        <f>'Net Gen'!I1231</f>
        <v>0</v>
      </c>
      <c r="F1231" s="215">
        <f>'Net Gen'!K1231</f>
        <v>0</v>
      </c>
      <c r="G1231" s="215">
        <f>'Net Gen'!N1231</f>
        <v>0</v>
      </c>
      <c r="H1231" s="215">
        <f>'Net Gen'!O1231</f>
        <v>774</v>
      </c>
      <c r="J1231" s="78">
        <f t="shared" si="78"/>
        <v>0.5</v>
      </c>
      <c r="K1231" s="71">
        <f t="shared" si="76"/>
        <v>0</v>
      </c>
      <c r="L1231" s="69">
        <f t="shared" si="77"/>
        <v>387</v>
      </c>
      <c r="M1231" s="81">
        <f t="shared" si="79"/>
        <v>0</v>
      </c>
    </row>
    <row r="1232" spans="1:13" x14ac:dyDescent="0.2">
      <c r="A1232" s="133" t="str">
        <f>'Net Gen'!B1232</f>
        <v>ML1KP-Mitchell 1 KP</v>
      </c>
      <c r="B1232" s="214">
        <f>'Net Gen'!C1232</f>
        <v>44337.208333333336</v>
      </c>
      <c r="C1232" s="215" t="str">
        <f>'Net Gen'!P1232</f>
        <v>OFFLINE</v>
      </c>
      <c r="D1232" s="215">
        <f>'Net Gen'!E1232</f>
        <v>0</v>
      </c>
      <c r="E1232" s="215">
        <f>'Net Gen'!I1232</f>
        <v>0</v>
      </c>
      <c r="F1232" s="215">
        <f>'Net Gen'!K1232</f>
        <v>0</v>
      </c>
      <c r="G1232" s="215">
        <f>'Net Gen'!N1232</f>
        <v>0</v>
      </c>
      <c r="H1232" s="215">
        <f>'Net Gen'!O1232</f>
        <v>774</v>
      </c>
      <c r="J1232" s="78">
        <f t="shared" si="78"/>
        <v>0.5</v>
      </c>
      <c r="K1232" s="71">
        <f t="shared" si="76"/>
        <v>0</v>
      </c>
      <c r="L1232" s="69">
        <f t="shared" si="77"/>
        <v>387</v>
      </c>
      <c r="M1232" s="81">
        <f t="shared" si="79"/>
        <v>0</v>
      </c>
    </row>
    <row r="1233" spans="1:13" x14ac:dyDescent="0.2">
      <c r="A1233" s="133" t="str">
        <f>'Net Gen'!B1233</f>
        <v>ML1KP-Mitchell 1 KP</v>
      </c>
      <c r="B1233" s="214">
        <f>'Net Gen'!C1233</f>
        <v>44337.25</v>
      </c>
      <c r="C1233" s="215" t="str">
        <f>'Net Gen'!P1233</f>
        <v>OFFLINE</v>
      </c>
      <c r="D1233" s="215">
        <f>'Net Gen'!E1233</f>
        <v>0</v>
      </c>
      <c r="E1233" s="215">
        <f>'Net Gen'!I1233</f>
        <v>0</v>
      </c>
      <c r="F1233" s="215">
        <f>'Net Gen'!K1233</f>
        <v>0</v>
      </c>
      <c r="G1233" s="215">
        <f>'Net Gen'!N1233</f>
        <v>0</v>
      </c>
      <c r="H1233" s="215">
        <f>'Net Gen'!O1233</f>
        <v>774</v>
      </c>
      <c r="J1233" s="78">
        <f t="shared" si="78"/>
        <v>0.5</v>
      </c>
      <c r="K1233" s="71">
        <f t="shared" si="76"/>
        <v>0</v>
      </c>
      <c r="L1233" s="69">
        <f t="shared" si="77"/>
        <v>387</v>
      </c>
      <c r="M1233" s="81">
        <f t="shared" si="79"/>
        <v>0</v>
      </c>
    </row>
    <row r="1234" spans="1:13" x14ac:dyDescent="0.2">
      <c r="A1234" s="133" t="str">
        <f>'Net Gen'!B1234</f>
        <v>ML1KP-Mitchell 1 KP</v>
      </c>
      <c r="B1234" s="214">
        <f>'Net Gen'!C1234</f>
        <v>44337.291666666664</v>
      </c>
      <c r="C1234" s="215" t="str">
        <f>'Net Gen'!P1234</f>
        <v>OFFLINE</v>
      </c>
      <c r="D1234" s="215">
        <f>'Net Gen'!E1234</f>
        <v>0</v>
      </c>
      <c r="E1234" s="215">
        <f>'Net Gen'!I1234</f>
        <v>0</v>
      </c>
      <c r="F1234" s="215">
        <f>'Net Gen'!K1234</f>
        <v>0</v>
      </c>
      <c r="G1234" s="215">
        <f>'Net Gen'!N1234</f>
        <v>0</v>
      </c>
      <c r="H1234" s="215">
        <f>'Net Gen'!O1234</f>
        <v>774</v>
      </c>
      <c r="J1234" s="78">
        <f t="shared" si="78"/>
        <v>0.5</v>
      </c>
      <c r="K1234" s="71">
        <f t="shared" si="76"/>
        <v>0</v>
      </c>
      <c r="L1234" s="69">
        <f t="shared" si="77"/>
        <v>387</v>
      </c>
      <c r="M1234" s="81">
        <f t="shared" si="79"/>
        <v>0</v>
      </c>
    </row>
    <row r="1235" spans="1:13" x14ac:dyDescent="0.2">
      <c r="A1235" s="133" t="str">
        <f>'Net Gen'!B1235</f>
        <v>ML1KP-Mitchell 1 KP</v>
      </c>
      <c r="B1235" s="214">
        <f>'Net Gen'!C1235</f>
        <v>44337.333333333336</v>
      </c>
      <c r="C1235" s="215" t="str">
        <f>'Net Gen'!P1235</f>
        <v>OFFLINE</v>
      </c>
      <c r="D1235" s="215">
        <f>'Net Gen'!E1235</f>
        <v>0</v>
      </c>
      <c r="E1235" s="215">
        <f>'Net Gen'!I1235</f>
        <v>0</v>
      </c>
      <c r="F1235" s="215">
        <f>'Net Gen'!K1235</f>
        <v>0</v>
      </c>
      <c r="G1235" s="215">
        <f>'Net Gen'!N1235</f>
        <v>0</v>
      </c>
      <c r="H1235" s="215">
        <f>'Net Gen'!O1235</f>
        <v>774</v>
      </c>
      <c r="J1235" s="78">
        <f t="shared" si="78"/>
        <v>0.5</v>
      </c>
      <c r="K1235" s="71">
        <f t="shared" si="76"/>
        <v>0</v>
      </c>
      <c r="L1235" s="69">
        <f t="shared" si="77"/>
        <v>387</v>
      </c>
      <c r="M1235" s="81">
        <f t="shared" si="79"/>
        <v>0</v>
      </c>
    </row>
    <row r="1236" spans="1:13" x14ac:dyDescent="0.2">
      <c r="A1236" s="133" t="str">
        <f>'Net Gen'!B1236</f>
        <v>ML1KP-Mitchell 1 KP</v>
      </c>
      <c r="B1236" s="214">
        <f>'Net Gen'!C1236</f>
        <v>44337.375</v>
      </c>
      <c r="C1236" s="215" t="str">
        <f>'Net Gen'!P1236</f>
        <v>OFFLINE</v>
      </c>
      <c r="D1236" s="215">
        <f>'Net Gen'!E1236</f>
        <v>0</v>
      </c>
      <c r="E1236" s="215">
        <f>'Net Gen'!I1236</f>
        <v>0</v>
      </c>
      <c r="F1236" s="215">
        <f>'Net Gen'!K1236</f>
        <v>0</v>
      </c>
      <c r="G1236" s="215">
        <f>'Net Gen'!N1236</f>
        <v>0</v>
      </c>
      <c r="H1236" s="215">
        <f>'Net Gen'!O1236</f>
        <v>774</v>
      </c>
      <c r="J1236" s="78">
        <f t="shared" si="78"/>
        <v>0.5</v>
      </c>
      <c r="K1236" s="71">
        <f t="shared" si="76"/>
        <v>0</v>
      </c>
      <c r="L1236" s="69">
        <f t="shared" si="77"/>
        <v>387</v>
      </c>
      <c r="M1236" s="81">
        <f t="shared" si="79"/>
        <v>0</v>
      </c>
    </row>
    <row r="1237" spans="1:13" x14ac:dyDescent="0.2">
      <c r="A1237" s="133" t="str">
        <f>'Net Gen'!B1237</f>
        <v>ML1KP-Mitchell 1 KP</v>
      </c>
      <c r="B1237" s="214">
        <f>'Net Gen'!C1237</f>
        <v>44337.416666666664</v>
      </c>
      <c r="C1237" s="215" t="str">
        <f>'Net Gen'!P1237</f>
        <v>OFFLINE</v>
      </c>
      <c r="D1237" s="215">
        <f>'Net Gen'!E1237</f>
        <v>0</v>
      </c>
      <c r="E1237" s="215">
        <f>'Net Gen'!I1237</f>
        <v>0</v>
      </c>
      <c r="F1237" s="215">
        <f>'Net Gen'!K1237</f>
        <v>0</v>
      </c>
      <c r="G1237" s="215">
        <f>'Net Gen'!N1237</f>
        <v>0</v>
      </c>
      <c r="H1237" s="215">
        <f>'Net Gen'!O1237</f>
        <v>774</v>
      </c>
      <c r="J1237" s="78">
        <f t="shared" si="78"/>
        <v>0.5</v>
      </c>
      <c r="K1237" s="71">
        <f t="shared" si="76"/>
        <v>0</v>
      </c>
      <c r="L1237" s="69">
        <f t="shared" si="77"/>
        <v>387</v>
      </c>
      <c r="M1237" s="81">
        <f t="shared" si="79"/>
        <v>0</v>
      </c>
    </row>
    <row r="1238" spans="1:13" x14ac:dyDescent="0.2">
      <c r="A1238" s="133" t="str">
        <f>'Net Gen'!B1238</f>
        <v>ML1KP-Mitchell 1 KP</v>
      </c>
      <c r="B1238" s="214">
        <f>'Net Gen'!C1238</f>
        <v>44337.458333333336</v>
      </c>
      <c r="C1238" s="215" t="str">
        <f>'Net Gen'!P1238</f>
        <v>OFFLINE</v>
      </c>
      <c r="D1238" s="215">
        <f>'Net Gen'!E1238</f>
        <v>0</v>
      </c>
      <c r="E1238" s="215">
        <f>'Net Gen'!I1238</f>
        <v>0</v>
      </c>
      <c r="F1238" s="215">
        <f>'Net Gen'!K1238</f>
        <v>0</v>
      </c>
      <c r="G1238" s="215">
        <f>'Net Gen'!N1238</f>
        <v>0</v>
      </c>
      <c r="H1238" s="215">
        <f>'Net Gen'!O1238</f>
        <v>774</v>
      </c>
      <c r="J1238" s="78">
        <f t="shared" si="78"/>
        <v>0.5</v>
      </c>
      <c r="K1238" s="71">
        <f t="shared" si="76"/>
        <v>0</v>
      </c>
      <c r="L1238" s="69">
        <f t="shared" si="77"/>
        <v>387</v>
      </c>
      <c r="M1238" s="81">
        <f t="shared" si="79"/>
        <v>0</v>
      </c>
    </row>
    <row r="1239" spans="1:13" x14ac:dyDescent="0.2">
      <c r="A1239" s="133" t="str">
        <f>'Net Gen'!B1239</f>
        <v>ML1KP-Mitchell 1 KP</v>
      </c>
      <c r="B1239" s="214">
        <f>'Net Gen'!C1239</f>
        <v>44337.5</v>
      </c>
      <c r="C1239" s="215" t="str">
        <f>'Net Gen'!P1239</f>
        <v>OFFLINE</v>
      </c>
      <c r="D1239" s="215">
        <f>'Net Gen'!E1239</f>
        <v>0</v>
      </c>
      <c r="E1239" s="215">
        <f>'Net Gen'!I1239</f>
        <v>0</v>
      </c>
      <c r="F1239" s="215">
        <f>'Net Gen'!K1239</f>
        <v>0</v>
      </c>
      <c r="G1239" s="215">
        <f>'Net Gen'!N1239</f>
        <v>0</v>
      </c>
      <c r="H1239" s="215">
        <f>'Net Gen'!O1239</f>
        <v>774</v>
      </c>
      <c r="J1239" s="78">
        <f t="shared" si="78"/>
        <v>0.5</v>
      </c>
      <c r="K1239" s="71">
        <f t="shared" si="76"/>
        <v>0</v>
      </c>
      <c r="L1239" s="69">
        <f t="shared" si="77"/>
        <v>387</v>
      </c>
      <c r="M1239" s="81">
        <f t="shared" si="79"/>
        <v>0</v>
      </c>
    </row>
    <row r="1240" spans="1:13" x14ac:dyDescent="0.2">
      <c r="A1240" s="133" t="str">
        <f>'Net Gen'!B1240</f>
        <v>ML1KP-Mitchell 1 KP</v>
      </c>
      <c r="B1240" s="214">
        <f>'Net Gen'!C1240</f>
        <v>44337.541666666664</v>
      </c>
      <c r="C1240" s="215" t="str">
        <f>'Net Gen'!P1240</f>
        <v>OFFLINE</v>
      </c>
      <c r="D1240" s="215">
        <f>'Net Gen'!E1240</f>
        <v>0</v>
      </c>
      <c r="E1240" s="215">
        <f>'Net Gen'!I1240</f>
        <v>0</v>
      </c>
      <c r="F1240" s="215">
        <f>'Net Gen'!K1240</f>
        <v>0</v>
      </c>
      <c r="G1240" s="215">
        <f>'Net Gen'!N1240</f>
        <v>0</v>
      </c>
      <c r="H1240" s="215">
        <f>'Net Gen'!O1240</f>
        <v>774</v>
      </c>
      <c r="J1240" s="78">
        <f t="shared" si="78"/>
        <v>0.5</v>
      </c>
      <c r="K1240" s="71">
        <f t="shared" si="76"/>
        <v>0</v>
      </c>
      <c r="L1240" s="69">
        <f t="shared" si="77"/>
        <v>387</v>
      </c>
      <c r="M1240" s="81">
        <f t="shared" si="79"/>
        <v>0</v>
      </c>
    </row>
    <row r="1241" spans="1:13" x14ac:dyDescent="0.2">
      <c r="A1241" s="133" t="str">
        <f>'Net Gen'!B1241</f>
        <v>ML1KP-Mitchell 1 KP</v>
      </c>
      <c r="B1241" s="214">
        <f>'Net Gen'!C1241</f>
        <v>44337.583333333336</v>
      </c>
      <c r="C1241" s="215" t="str">
        <f>'Net Gen'!P1241</f>
        <v>OFFLINE</v>
      </c>
      <c r="D1241" s="215">
        <f>'Net Gen'!E1241</f>
        <v>0</v>
      </c>
      <c r="E1241" s="215">
        <f>'Net Gen'!I1241</f>
        <v>0</v>
      </c>
      <c r="F1241" s="215">
        <f>'Net Gen'!K1241</f>
        <v>0</v>
      </c>
      <c r="G1241" s="215">
        <f>'Net Gen'!N1241</f>
        <v>0</v>
      </c>
      <c r="H1241" s="215">
        <f>'Net Gen'!O1241</f>
        <v>774</v>
      </c>
      <c r="J1241" s="78">
        <f t="shared" si="78"/>
        <v>0.5</v>
      </c>
      <c r="K1241" s="71">
        <f t="shared" si="76"/>
        <v>0</v>
      </c>
      <c r="L1241" s="69">
        <f t="shared" si="77"/>
        <v>387</v>
      </c>
      <c r="M1241" s="81">
        <f t="shared" si="79"/>
        <v>0</v>
      </c>
    </row>
    <row r="1242" spans="1:13" x14ac:dyDescent="0.2">
      <c r="A1242" s="133" t="str">
        <f>'Net Gen'!B1242</f>
        <v>ML1KP-Mitchell 1 KP</v>
      </c>
      <c r="B1242" s="214">
        <f>'Net Gen'!C1242</f>
        <v>44337.625</v>
      </c>
      <c r="C1242" s="215" t="str">
        <f>'Net Gen'!P1242</f>
        <v>OFFLINE</v>
      </c>
      <c r="D1242" s="215">
        <f>'Net Gen'!E1242</f>
        <v>0</v>
      </c>
      <c r="E1242" s="215">
        <f>'Net Gen'!I1242</f>
        <v>0</v>
      </c>
      <c r="F1242" s="215">
        <f>'Net Gen'!K1242</f>
        <v>0</v>
      </c>
      <c r="G1242" s="215">
        <f>'Net Gen'!N1242</f>
        <v>0</v>
      </c>
      <c r="H1242" s="215">
        <f>'Net Gen'!O1242</f>
        <v>774</v>
      </c>
      <c r="J1242" s="78">
        <f t="shared" si="78"/>
        <v>0.5</v>
      </c>
      <c r="K1242" s="71">
        <f t="shared" si="76"/>
        <v>0</v>
      </c>
      <c r="L1242" s="69">
        <f t="shared" si="77"/>
        <v>387</v>
      </c>
      <c r="M1242" s="81">
        <f t="shared" si="79"/>
        <v>0</v>
      </c>
    </row>
    <row r="1243" spans="1:13" x14ac:dyDescent="0.2">
      <c r="A1243" s="133" t="str">
        <f>'Net Gen'!B1243</f>
        <v>ML1KP-Mitchell 1 KP</v>
      </c>
      <c r="B1243" s="214">
        <f>'Net Gen'!C1243</f>
        <v>44337.666666666664</v>
      </c>
      <c r="C1243" s="215" t="str">
        <f>'Net Gen'!P1243</f>
        <v>OFFLINE</v>
      </c>
      <c r="D1243" s="215">
        <f>'Net Gen'!E1243</f>
        <v>0</v>
      </c>
      <c r="E1243" s="215">
        <f>'Net Gen'!I1243</f>
        <v>0</v>
      </c>
      <c r="F1243" s="215">
        <f>'Net Gen'!K1243</f>
        <v>0</v>
      </c>
      <c r="G1243" s="215">
        <f>'Net Gen'!N1243</f>
        <v>0</v>
      </c>
      <c r="H1243" s="215">
        <f>'Net Gen'!O1243</f>
        <v>774</v>
      </c>
      <c r="J1243" s="78">
        <f t="shared" si="78"/>
        <v>0.5</v>
      </c>
      <c r="K1243" s="71">
        <f t="shared" si="76"/>
        <v>0</v>
      </c>
      <c r="L1243" s="69">
        <f t="shared" si="77"/>
        <v>387</v>
      </c>
      <c r="M1243" s="81">
        <f t="shared" si="79"/>
        <v>0</v>
      </c>
    </row>
    <row r="1244" spans="1:13" x14ac:dyDescent="0.2">
      <c r="A1244" s="133" t="str">
        <f>'Net Gen'!B1244</f>
        <v>ML1KP-Mitchell 1 KP</v>
      </c>
      <c r="B1244" s="214">
        <f>'Net Gen'!C1244</f>
        <v>44337.708333333336</v>
      </c>
      <c r="C1244" s="215" t="str">
        <f>'Net Gen'!P1244</f>
        <v>OFFLINE</v>
      </c>
      <c r="D1244" s="215">
        <f>'Net Gen'!E1244</f>
        <v>0</v>
      </c>
      <c r="E1244" s="215">
        <f>'Net Gen'!I1244</f>
        <v>0</v>
      </c>
      <c r="F1244" s="215">
        <f>'Net Gen'!K1244</f>
        <v>0</v>
      </c>
      <c r="G1244" s="215">
        <f>'Net Gen'!N1244</f>
        <v>0</v>
      </c>
      <c r="H1244" s="215">
        <f>'Net Gen'!O1244</f>
        <v>774</v>
      </c>
      <c r="J1244" s="78">
        <f t="shared" si="78"/>
        <v>0.5</v>
      </c>
      <c r="K1244" s="71">
        <f t="shared" si="76"/>
        <v>0</v>
      </c>
      <c r="L1244" s="69">
        <f t="shared" si="77"/>
        <v>387</v>
      </c>
      <c r="M1244" s="81">
        <f t="shared" si="79"/>
        <v>0</v>
      </c>
    </row>
    <row r="1245" spans="1:13" x14ac:dyDescent="0.2">
      <c r="A1245" s="133" t="str">
        <f>'Net Gen'!B1245</f>
        <v>ML1KP-Mitchell 1 KP</v>
      </c>
      <c r="B1245" s="214">
        <f>'Net Gen'!C1245</f>
        <v>44337.75</v>
      </c>
      <c r="C1245" s="215" t="str">
        <f>'Net Gen'!P1245</f>
        <v>OFFLINE</v>
      </c>
      <c r="D1245" s="215">
        <f>'Net Gen'!E1245</f>
        <v>0</v>
      </c>
      <c r="E1245" s="215">
        <f>'Net Gen'!I1245</f>
        <v>0</v>
      </c>
      <c r="F1245" s="215">
        <f>'Net Gen'!K1245</f>
        <v>0</v>
      </c>
      <c r="G1245" s="215">
        <f>'Net Gen'!N1245</f>
        <v>0</v>
      </c>
      <c r="H1245" s="215">
        <f>'Net Gen'!O1245</f>
        <v>774</v>
      </c>
      <c r="J1245" s="78">
        <f t="shared" si="78"/>
        <v>0.5</v>
      </c>
      <c r="K1245" s="71">
        <f t="shared" si="76"/>
        <v>0</v>
      </c>
      <c r="L1245" s="69">
        <f t="shared" si="77"/>
        <v>387</v>
      </c>
      <c r="M1245" s="81">
        <f t="shared" si="79"/>
        <v>0</v>
      </c>
    </row>
    <row r="1246" spans="1:13" x14ac:dyDescent="0.2">
      <c r="A1246" s="133" t="str">
        <f>'Net Gen'!B1246</f>
        <v>ML1KP-Mitchell 1 KP</v>
      </c>
      <c r="B1246" s="214">
        <f>'Net Gen'!C1246</f>
        <v>44337.791666666664</v>
      </c>
      <c r="C1246" s="215" t="str">
        <f>'Net Gen'!P1246</f>
        <v>OFFLINE</v>
      </c>
      <c r="D1246" s="215">
        <f>'Net Gen'!E1246</f>
        <v>0</v>
      </c>
      <c r="E1246" s="215">
        <f>'Net Gen'!I1246</f>
        <v>0</v>
      </c>
      <c r="F1246" s="215">
        <f>'Net Gen'!K1246</f>
        <v>0</v>
      </c>
      <c r="G1246" s="215">
        <f>'Net Gen'!N1246</f>
        <v>0</v>
      </c>
      <c r="H1246" s="215">
        <f>'Net Gen'!O1246</f>
        <v>774</v>
      </c>
      <c r="J1246" s="78">
        <f t="shared" si="78"/>
        <v>0.5</v>
      </c>
      <c r="K1246" s="71">
        <f t="shared" si="76"/>
        <v>0</v>
      </c>
      <c r="L1246" s="69">
        <f t="shared" si="77"/>
        <v>387</v>
      </c>
      <c r="M1246" s="81">
        <f t="shared" si="79"/>
        <v>0</v>
      </c>
    </row>
    <row r="1247" spans="1:13" x14ac:dyDescent="0.2">
      <c r="A1247" s="133" t="str">
        <f>'Net Gen'!B1247</f>
        <v>ML1KP-Mitchell 1 KP</v>
      </c>
      <c r="B1247" s="214">
        <f>'Net Gen'!C1247</f>
        <v>44337.833333333336</v>
      </c>
      <c r="C1247" s="215" t="str">
        <f>'Net Gen'!P1247</f>
        <v>OFFLINE</v>
      </c>
      <c r="D1247" s="215">
        <f>'Net Gen'!E1247</f>
        <v>0</v>
      </c>
      <c r="E1247" s="215">
        <f>'Net Gen'!I1247</f>
        <v>0</v>
      </c>
      <c r="F1247" s="215">
        <f>'Net Gen'!K1247</f>
        <v>0</v>
      </c>
      <c r="G1247" s="215">
        <f>'Net Gen'!N1247</f>
        <v>0</v>
      </c>
      <c r="H1247" s="215">
        <f>'Net Gen'!O1247</f>
        <v>774</v>
      </c>
      <c r="J1247" s="78">
        <f t="shared" si="78"/>
        <v>0.5</v>
      </c>
      <c r="K1247" s="71">
        <f t="shared" si="76"/>
        <v>0</v>
      </c>
      <c r="L1247" s="69">
        <f t="shared" si="77"/>
        <v>387</v>
      </c>
      <c r="M1247" s="81">
        <f t="shared" si="79"/>
        <v>0</v>
      </c>
    </row>
    <row r="1248" spans="1:13" x14ac:dyDescent="0.2">
      <c r="A1248" s="133" t="str">
        <f>'Net Gen'!B1248</f>
        <v>ML1KP-Mitchell 1 KP</v>
      </c>
      <c r="B1248" s="214">
        <f>'Net Gen'!C1248</f>
        <v>44337.875</v>
      </c>
      <c r="C1248" s="215" t="str">
        <f>'Net Gen'!P1248</f>
        <v>OFFLINE</v>
      </c>
      <c r="D1248" s="215">
        <f>'Net Gen'!E1248</f>
        <v>0</v>
      </c>
      <c r="E1248" s="215">
        <f>'Net Gen'!I1248</f>
        <v>0</v>
      </c>
      <c r="F1248" s="215">
        <f>'Net Gen'!K1248</f>
        <v>0</v>
      </c>
      <c r="G1248" s="215">
        <f>'Net Gen'!N1248</f>
        <v>0</v>
      </c>
      <c r="H1248" s="215">
        <f>'Net Gen'!O1248</f>
        <v>774</v>
      </c>
      <c r="J1248" s="78">
        <f t="shared" si="78"/>
        <v>0.5</v>
      </c>
      <c r="K1248" s="71">
        <f t="shared" si="76"/>
        <v>0</v>
      </c>
      <c r="L1248" s="69">
        <f t="shared" si="77"/>
        <v>387</v>
      </c>
      <c r="M1248" s="81">
        <f t="shared" si="79"/>
        <v>0</v>
      </c>
    </row>
    <row r="1249" spans="1:13" x14ac:dyDescent="0.2">
      <c r="A1249" s="133" t="str">
        <f>'Net Gen'!B1249</f>
        <v>ML1KP-Mitchell 1 KP</v>
      </c>
      <c r="B1249" s="214">
        <f>'Net Gen'!C1249</f>
        <v>44337.916666666664</v>
      </c>
      <c r="C1249" s="215" t="str">
        <f>'Net Gen'!P1249</f>
        <v>OFFLINE</v>
      </c>
      <c r="D1249" s="215">
        <f>'Net Gen'!E1249</f>
        <v>0</v>
      </c>
      <c r="E1249" s="215">
        <f>'Net Gen'!I1249</f>
        <v>0</v>
      </c>
      <c r="F1249" s="215">
        <f>'Net Gen'!K1249</f>
        <v>0</v>
      </c>
      <c r="G1249" s="215">
        <f>'Net Gen'!N1249</f>
        <v>0</v>
      </c>
      <c r="H1249" s="215">
        <f>'Net Gen'!O1249</f>
        <v>774</v>
      </c>
      <c r="J1249" s="78">
        <f t="shared" si="78"/>
        <v>0.5</v>
      </c>
      <c r="K1249" s="71">
        <f t="shared" si="76"/>
        <v>0</v>
      </c>
      <c r="L1249" s="69">
        <f t="shared" si="77"/>
        <v>387</v>
      </c>
      <c r="M1249" s="81">
        <f t="shared" si="79"/>
        <v>0</v>
      </c>
    </row>
    <row r="1250" spans="1:13" x14ac:dyDescent="0.2">
      <c r="A1250" s="133" t="str">
        <f>'Net Gen'!B1250</f>
        <v>ML1KP-Mitchell 1 KP</v>
      </c>
      <c r="B1250" s="214">
        <f>'Net Gen'!C1250</f>
        <v>44337.958333333336</v>
      </c>
      <c r="C1250" s="215" t="str">
        <f>'Net Gen'!P1250</f>
        <v>OFFLINE</v>
      </c>
      <c r="D1250" s="215">
        <f>'Net Gen'!E1250</f>
        <v>0</v>
      </c>
      <c r="E1250" s="215">
        <f>'Net Gen'!I1250</f>
        <v>0</v>
      </c>
      <c r="F1250" s="215">
        <f>'Net Gen'!K1250</f>
        <v>0</v>
      </c>
      <c r="G1250" s="215">
        <f>'Net Gen'!N1250</f>
        <v>0</v>
      </c>
      <c r="H1250" s="215">
        <f>'Net Gen'!O1250</f>
        <v>774</v>
      </c>
      <c r="J1250" s="78">
        <f t="shared" si="78"/>
        <v>0.5</v>
      </c>
      <c r="K1250" s="71">
        <f t="shared" si="76"/>
        <v>0</v>
      </c>
      <c r="L1250" s="69">
        <f t="shared" si="77"/>
        <v>387</v>
      </c>
      <c r="M1250" s="81">
        <f t="shared" si="79"/>
        <v>0</v>
      </c>
    </row>
    <row r="1251" spans="1:13" x14ac:dyDescent="0.2">
      <c r="A1251" s="133" t="str">
        <f>'Net Gen'!B1251</f>
        <v>ML1KP-Mitchell 1 KP</v>
      </c>
      <c r="B1251" s="214">
        <f>'Net Gen'!C1251</f>
        <v>44338</v>
      </c>
      <c r="C1251" s="215" t="str">
        <f>'Net Gen'!P1251</f>
        <v>OFFLINE</v>
      </c>
      <c r="D1251" s="215">
        <f>'Net Gen'!E1251</f>
        <v>0</v>
      </c>
      <c r="E1251" s="215">
        <f>'Net Gen'!I1251</f>
        <v>0</v>
      </c>
      <c r="F1251" s="215">
        <f>'Net Gen'!K1251</f>
        <v>0</v>
      </c>
      <c r="G1251" s="215">
        <f>'Net Gen'!N1251</f>
        <v>0</v>
      </c>
      <c r="H1251" s="215">
        <f>'Net Gen'!O1251</f>
        <v>774</v>
      </c>
      <c r="J1251" s="78">
        <f t="shared" si="78"/>
        <v>0.5</v>
      </c>
      <c r="K1251" s="71">
        <f t="shared" si="76"/>
        <v>0</v>
      </c>
      <c r="L1251" s="69">
        <f t="shared" si="77"/>
        <v>387</v>
      </c>
      <c r="M1251" s="81">
        <f t="shared" si="79"/>
        <v>0</v>
      </c>
    </row>
    <row r="1252" spans="1:13" x14ac:dyDescent="0.2">
      <c r="A1252" s="133" t="str">
        <f>'Net Gen'!B1252</f>
        <v>ML1KP-Mitchell 1 KP</v>
      </c>
      <c r="B1252" s="214">
        <f>'Net Gen'!C1252</f>
        <v>44338.041666666664</v>
      </c>
      <c r="C1252" s="215" t="str">
        <f>'Net Gen'!P1252</f>
        <v>OFFLINE</v>
      </c>
      <c r="D1252" s="215">
        <f>'Net Gen'!E1252</f>
        <v>0</v>
      </c>
      <c r="E1252" s="215">
        <f>'Net Gen'!I1252</f>
        <v>0</v>
      </c>
      <c r="F1252" s="215">
        <f>'Net Gen'!K1252</f>
        <v>0</v>
      </c>
      <c r="G1252" s="215">
        <f>'Net Gen'!N1252</f>
        <v>0</v>
      </c>
      <c r="H1252" s="215">
        <f>'Net Gen'!O1252</f>
        <v>774</v>
      </c>
      <c r="J1252" s="78">
        <f t="shared" si="78"/>
        <v>0.5</v>
      </c>
      <c r="K1252" s="71">
        <f t="shared" si="76"/>
        <v>0</v>
      </c>
      <c r="L1252" s="69">
        <f t="shared" si="77"/>
        <v>387</v>
      </c>
      <c r="M1252" s="81">
        <f t="shared" si="79"/>
        <v>0</v>
      </c>
    </row>
    <row r="1253" spans="1:13" x14ac:dyDescent="0.2">
      <c r="A1253" s="133" t="str">
        <f>'Net Gen'!B1253</f>
        <v>ML1KP-Mitchell 1 KP</v>
      </c>
      <c r="B1253" s="214">
        <f>'Net Gen'!C1253</f>
        <v>44338.083333333336</v>
      </c>
      <c r="C1253" s="215" t="str">
        <f>'Net Gen'!P1253</f>
        <v>OFFLINE</v>
      </c>
      <c r="D1253" s="215">
        <f>'Net Gen'!E1253</f>
        <v>0</v>
      </c>
      <c r="E1253" s="215">
        <f>'Net Gen'!I1253</f>
        <v>0</v>
      </c>
      <c r="F1253" s="215">
        <f>'Net Gen'!K1253</f>
        <v>0</v>
      </c>
      <c r="G1253" s="215">
        <f>'Net Gen'!N1253</f>
        <v>0</v>
      </c>
      <c r="H1253" s="215">
        <f>'Net Gen'!O1253</f>
        <v>774</v>
      </c>
      <c r="J1253" s="78">
        <f t="shared" si="78"/>
        <v>0.5</v>
      </c>
      <c r="K1253" s="71">
        <f t="shared" si="76"/>
        <v>0</v>
      </c>
      <c r="L1253" s="69">
        <f t="shared" si="77"/>
        <v>387</v>
      </c>
      <c r="M1253" s="81">
        <f t="shared" si="79"/>
        <v>0</v>
      </c>
    </row>
    <row r="1254" spans="1:13" x14ac:dyDescent="0.2">
      <c r="A1254" s="133" t="str">
        <f>'Net Gen'!B1254</f>
        <v>ML1KP-Mitchell 1 KP</v>
      </c>
      <c r="B1254" s="214">
        <f>'Net Gen'!C1254</f>
        <v>44338.125</v>
      </c>
      <c r="C1254" s="215" t="str">
        <f>'Net Gen'!P1254</f>
        <v>OFFLINE</v>
      </c>
      <c r="D1254" s="215">
        <f>'Net Gen'!E1254</f>
        <v>0</v>
      </c>
      <c r="E1254" s="215">
        <f>'Net Gen'!I1254</f>
        <v>0</v>
      </c>
      <c r="F1254" s="215">
        <f>'Net Gen'!K1254</f>
        <v>0</v>
      </c>
      <c r="G1254" s="215">
        <f>'Net Gen'!N1254</f>
        <v>0</v>
      </c>
      <c r="H1254" s="215">
        <f>'Net Gen'!O1254</f>
        <v>774</v>
      </c>
      <c r="J1254" s="78">
        <f t="shared" si="78"/>
        <v>0.5</v>
      </c>
      <c r="K1254" s="71">
        <f t="shared" si="76"/>
        <v>0</v>
      </c>
      <c r="L1254" s="69">
        <f t="shared" si="77"/>
        <v>387</v>
      </c>
      <c r="M1254" s="81">
        <f t="shared" si="79"/>
        <v>0</v>
      </c>
    </row>
    <row r="1255" spans="1:13" x14ac:dyDescent="0.2">
      <c r="A1255" s="133" t="str">
        <f>'Net Gen'!B1255</f>
        <v>ML1KP-Mitchell 1 KP</v>
      </c>
      <c r="B1255" s="214">
        <f>'Net Gen'!C1255</f>
        <v>44338.166666666664</v>
      </c>
      <c r="C1255" s="215" t="str">
        <f>'Net Gen'!P1255</f>
        <v>OFFLINE</v>
      </c>
      <c r="D1255" s="215">
        <f>'Net Gen'!E1255</f>
        <v>0</v>
      </c>
      <c r="E1255" s="215">
        <f>'Net Gen'!I1255</f>
        <v>0</v>
      </c>
      <c r="F1255" s="215">
        <f>'Net Gen'!K1255</f>
        <v>0</v>
      </c>
      <c r="G1255" s="215">
        <f>'Net Gen'!N1255</f>
        <v>0</v>
      </c>
      <c r="H1255" s="215">
        <f>'Net Gen'!O1255</f>
        <v>774</v>
      </c>
      <c r="J1255" s="78">
        <f t="shared" si="78"/>
        <v>0.5</v>
      </c>
      <c r="K1255" s="71">
        <f t="shared" si="76"/>
        <v>0</v>
      </c>
      <c r="L1255" s="69">
        <f t="shared" si="77"/>
        <v>387</v>
      </c>
      <c r="M1255" s="81">
        <f t="shared" si="79"/>
        <v>0</v>
      </c>
    </row>
    <row r="1256" spans="1:13" x14ac:dyDescent="0.2">
      <c r="A1256" s="133" t="str">
        <f>'Net Gen'!B1256</f>
        <v>ML1KP-Mitchell 1 KP</v>
      </c>
      <c r="B1256" s="214">
        <f>'Net Gen'!C1256</f>
        <v>44338.208333333336</v>
      </c>
      <c r="C1256" s="215" t="str">
        <f>'Net Gen'!P1256</f>
        <v>OFFLINE</v>
      </c>
      <c r="D1256" s="215">
        <f>'Net Gen'!E1256</f>
        <v>0</v>
      </c>
      <c r="E1256" s="215">
        <f>'Net Gen'!I1256</f>
        <v>0</v>
      </c>
      <c r="F1256" s="215">
        <f>'Net Gen'!K1256</f>
        <v>0</v>
      </c>
      <c r="G1256" s="215">
        <f>'Net Gen'!N1256</f>
        <v>0</v>
      </c>
      <c r="H1256" s="215">
        <f>'Net Gen'!O1256</f>
        <v>774</v>
      </c>
      <c r="J1256" s="78">
        <f t="shared" si="78"/>
        <v>0.5</v>
      </c>
      <c r="K1256" s="71">
        <f t="shared" si="76"/>
        <v>0</v>
      </c>
      <c r="L1256" s="69">
        <f t="shared" si="77"/>
        <v>387</v>
      </c>
      <c r="M1256" s="81">
        <f t="shared" si="79"/>
        <v>0</v>
      </c>
    </row>
    <row r="1257" spans="1:13" x14ac:dyDescent="0.2">
      <c r="A1257" s="133" t="str">
        <f>'Net Gen'!B1257</f>
        <v>ML1KP-Mitchell 1 KP</v>
      </c>
      <c r="B1257" s="214">
        <f>'Net Gen'!C1257</f>
        <v>44338.25</v>
      </c>
      <c r="C1257" s="215" t="str">
        <f>'Net Gen'!P1257</f>
        <v>OFFLINE</v>
      </c>
      <c r="D1257" s="215">
        <f>'Net Gen'!E1257</f>
        <v>0</v>
      </c>
      <c r="E1257" s="215">
        <f>'Net Gen'!I1257</f>
        <v>0</v>
      </c>
      <c r="F1257" s="215">
        <f>'Net Gen'!K1257</f>
        <v>0</v>
      </c>
      <c r="G1257" s="215">
        <f>'Net Gen'!N1257</f>
        <v>0</v>
      </c>
      <c r="H1257" s="215">
        <f>'Net Gen'!O1257</f>
        <v>774</v>
      </c>
      <c r="J1257" s="78">
        <f t="shared" si="78"/>
        <v>0.5</v>
      </c>
      <c r="K1257" s="71">
        <f t="shared" si="76"/>
        <v>0</v>
      </c>
      <c r="L1257" s="69">
        <f t="shared" si="77"/>
        <v>387</v>
      </c>
      <c r="M1257" s="81">
        <f t="shared" si="79"/>
        <v>0</v>
      </c>
    </row>
    <row r="1258" spans="1:13" x14ac:dyDescent="0.2">
      <c r="A1258" s="133" t="str">
        <f>'Net Gen'!B1258</f>
        <v>ML1KP-Mitchell 1 KP</v>
      </c>
      <c r="B1258" s="214">
        <f>'Net Gen'!C1258</f>
        <v>44338.291666666664</v>
      </c>
      <c r="C1258" s="215" t="str">
        <f>'Net Gen'!P1258</f>
        <v>OFFLINE</v>
      </c>
      <c r="D1258" s="215">
        <f>'Net Gen'!E1258</f>
        <v>0</v>
      </c>
      <c r="E1258" s="215">
        <f>'Net Gen'!I1258</f>
        <v>0</v>
      </c>
      <c r="F1258" s="215">
        <f>'Net Gen'!K1258</f>
        <v>0</v>
      </c>
      <c r="G1258" s="215">
        <f>'Net Gen'!N1258</f>
        <v>0</v>
      </c>
      <c r="H1258" s="215">
        <f>'Net Gen'!O1258</f>
        <v>774</v>
      </c>
      <c r="J1258" s="78">
        <f t="shared" si="78"/>
        <v>0.5</v>
      </c>
      <c r="K1258" s="71">
        <f t="shared" si="76"/>
        <v>0</v>
      </c>
      <c r="L1258" s="69">
        <f t="shared" si="77"/>
        <v>387</v>
      </c>
      <c r="M1258" s="81">
        <f t="shared" si="79"/>
        <v>0</v>
      </c>
    </row>
    <row r="1259" spans="1:13" x14ac:dyDescent="0.2">
      <c r="A1259" s="133" t="str">
        <f>'Net Gen'!B1259</f>
        <v>ML1KP-Mitchell 1 KP</v>
      </c>
      <c r="B1259" s="214">
        <f>'Net Gen'!C1259</f>
        <v>44338.333333333336</v>
      </c>
      <c r="C1259" s="215" t="str">
        <f>'Net Gen'!P1259</f>
        <v>OFFLINE</v>
      </c>
      <c r="D1259" s="215">
        <f>'Net Gen'!E1259</f>
        <v>0</v>
      </c>
      <c r="E1259" s="215">
        <f>'Net Gen'!I1259</f>
        <v>0</v>
      </c>
      <c r="F1259" s="215">
        <f>'Net Gen'!K1259</f>
        <v>0</v>
      </c>
      <c r="G1259" s="215">
        <f>'Net Gen'!N1259</f>
        <v>0</v>
      </c>
      <c r="H1259" s="215">
        <f>'Net Gen'!O1259</f>
        <v>774</v>
      </c>
      <c r="J1259" s="78">
        <f t="shared" si="78"/>
        <v>0.5</v>
      </c>
      <c r="K1259" s="71">
        <f t="shared" si="76"/>
        <v>0</v>
      </c>
      <c r="L1259" s="69">
        <f t="shared" si="77"/>
        <v>387</v>
      </c>
      <c r="M1259" s="81">
        <f t="shared" si="79"/>
        <v>0</v>
      </c>
    </row>
    <row r="1260" spans="1:13" x14ac:dyDescent="0.2">
      <c r="A1260" s="133" t="str">
        <f>'Net Gen'!B1260</f>
        <v>ML1KP-Mitchell 1 KP</v>
      </c>
      <c r="B1260" s="214">
        <f>'Net Gen'!C1260</f>
        <v>44338.375</v>
      </c>
      <c r="C1260" s="215" t="str">
        <f>'Net Gen'!P1260</f>
        <v>OFFLINE</v>
      </c>
      <c r="D1260" s="215">
        <f>'Net Gen'!E1260</f>
        <v>0</v>
      </c>
      <c r="E1260" s="215">
        <f>'Net Gen'!I1260</f>
        <v>0</v>
      </c>
      <c r="F1260" s="215">
        <f>'Net Gen'!K1260</f>
        <v>0</v>
      </c>
      <c r="G1260" s="215">
        <f>'Net Gen'!N1260</f>
        <v>0</v>
      </c>
      <c r="H1260" s="215">
        <f>'Net Gen'!O1260</f>
        <v>774</v>
      </c>
      <c r="J1260" s="78">
        <f t="shared" si="78"/>
        <v>0.5</v>
      </c>
      <c r="K1260" s="71">
        <f t="shared" si="76"/>
        <v>0</v>
      </c>
      <c r="L1260" s="69">
        <f t="shared" si="77"/>
        <v>387</v>
      </c>
      <c r="M1260" s="81">
        <f t="shared" si="79"/>
        <v>0</v>
      </c>
    </row>
    <row r="1261" spans="1:13" x14ac:dyDescent="0.2">
      <c r="A1261" s="133" t="str">
        <f>'Net Gen'!B1261</f>
        <v>ML1KP-Mitchell 1 KP</v>
      </c>
      <c r="B1261" s="214">
        <f>'Net Gen'!C1261</f>
        <v>44338.416666666664</v>
      </c>
      <c r="C1261" s="215" t="str">
        <f>'Net Gen'!P1261</f>
        <v>OFFLINE</v>
      </c>
      <c r="D1261" s="215">
        <f>'Net Gen'!E1261</f>
        <v>0</v>
      </c>
      <c r="E1261" s="215">
        <f>'Net Gen'!I1261</f>
        <v>0</v>
      </c>
      <c r="F1261" s="215">
        <f>'Net Gen'!K1261</f>
        <v>0</v>
      </c>
      <c r="G1261" s="215">
        <f>'Net Gen'!N1261</f>
        <v>0</v>
      </c>
      <c r="H1261" s="215">
        <f>'Net Gen'!O1261</f>
        <v>774</v>
      </c>
      <c r="J1261" s="78">
        <f t="shared" si="78"/>
        <v>0.5</v>
      </c>
      <c r="K1261" s="71">
        <f t="shared" si="76"/>
        <v>0</v>
      </c>
      <c r="L1261" s="69">
        <f t="shared" si="77"/>
        <v>387</v>
      </c>
      <c r="M1261" s="81">
        <f t="shared" si="79"/>
        <v>0</v>
      </c>
    </row>
    <row r="1262" spans="1:13" x14ac:dyDescent="0.2">
      <c r="A1262" s="133" t="str">
        <f>'Net Gen'!B1262</f>
        <v>ML1KP-Mitchell 1 KP</v>
      </c>
      <c r="B1262" s="214">
        <f>'Net Gen'!C1262</f>
        <v>44338.458333333336</v>
      </c>
      <c r="C1262" s="215" t="str">
        <f>'Net Gen'!P1262</f>
        <v>OFFLINE</v>
      </c>
      <c r="D1262" s="215">
        <f>'Net Gen'!E1262</f>
        <v>0</v>
      </c>
      <c r="E1262" s="215">
        <f>'Net Gen'!I1262</f>
        <v>0</v>
      </c>
      <c r="F1262" s="215">
        <f>'Net Gen'!K1262</f>
        <v>0</v>
      </c>
      <c r="G1262" s="215">
        <f>'Net Gen'!N1262</f>
        <v>0</v>
      </c>
      <c r="H1262" s="215">
        <f>'Net Gen'!O1262</f>
        <v>774</v>
      </c>
      <c r="J1262" s="78">
        <f t="shared" si="78"/>
        <v>0.5</v>
      </c>
      <c r="K1262" s="71">
        <f t="shared" si="76"/>
        <v>0</v>
      </c>
      <c r="L1262" s="69">
        <f t="shared" si="77"/>
        <v>387</v>
      </c>
      <c r="M1262" s="81">
        <f t="shared" si="79"/>
        <v>0</v>
      </c>
    </row>
    <row r="1263" spans="1:13" x14ac:dyDescent="0.2">
      <c r="A1263" s="133" t="str">
        <f>'Net Gen'!B1263</f>
        <v>ML1KP-Mitchell 1 KP</v>
      </c>
      <c r="B1263" s="214">
        <f>'Net Gen'!C1263</f>
        <v>44338.5</v>
      </c>
      <c r="C1263" s="215" t="str">
        <f>'Net Gen'!P1263</f>
        <v>OFFLINE</v>
      </c>
      <c r="D1263" s="215">
        <f>'Net Gen'!E1263</f>
        <v>0</v>
      </c>
      <c r="E1263" s="215">
        <f>'Net Gen'!I1263</f>
        <v>0</v>
      </c>
      <c r="F1263" s="215">
        <f>'Net Gen'!K1263</f>
        <v>0</v>
      </c>
      <c r="G1263" s="215">
        <f>'Net Gen'!N1263</f>
        <v>0</v>
      </c>
      <c r="H1263" s="215">
        <f>'Net Gen'!O1263</f>
        <v>774</v>
      </c>
      <c r="J1263" s="78">
        <f t="shared" si="78"/>
        <v>0.5</v>
      </c>
      <c r="K1263" s="71">
        <f t="shared" si="76"/>
        <v>0</v>
      </c>
      <c r="L1263" s="69">
        <f t="shared" si="77"/>
        <v>387</v>
      </c>
      <c r="M1263" s="81">
        <f t="shared" si="79"/>
        <v>0</v>
      </c>
    </row>
    <row r="1264" spans="1:13" x14ac:dyDescent="0.2">
      <c r="A1264" s="133" t="str">
        <f>'Net Gen'!B1264</f>
        <v>ML1KP-Mitchell 1 KP</v>
      </c>
      <c r="B1264" s="214">
        <f>'Net Gen'!C1264</f>
        <v>44338.541666666664</v>
      </c>
      <c r="C1264" s="215" t="str">
        <f>'Net Gen'!P1264</f>
        <v>OFFLINE</v>
      </c>
      <c r="D1264" s="215">
        <f>'Net Gen'!E1264</f>
        <v>0</v>
      </c>
      <c r="E1264" s="215">
        <f>'Net Gen'!I1264</f>
        <v>0</v>
      </c>
      <c r="F1264" s="215">
        <f>'Net Gen'!K1264</f>
        <v>0</v>
      </c>
      <c r="G1264" s="215">
        <f>'Net Gen'!N1264</f>
        <v>0</v>
      </c>
      <c r="H1264" s="215">
        <f>'Net Gen'!O1264</f>
        <v>774</v>
      </c>
      <c r="J1264" s="78">
        <f t="shared" si="78"/>
        <v>0.5</v>
      </c>
      <c r="K1264" s="71">
        <f t="shared" si="76"/>
        <v>0</v>
      </c>
      <c r="L1264" s="69">
        <f t="shared" si="77"/>
        <v>387</v>
      </c>
      <c r="M1264" s="81">
        <f t="shared" si="79"/>
        <v>0</v>
      </c>
    </row>
    <row r="1265" spans="1:13" x14ac:dyDescent="0.2">
      <c r="A1265" s="133" t="str">
        <f>'Net Gen'!B1265</f>
        <v>ML1KP-Mitchell 1 KP</v>
      </c>
      <c r="B1265" s="214">
        <f>'Net Gen'!C1265</f>
        <v>44338.583333333336</v>
      </c>
      <c r="C1265" s="215" t="str">
        <f>'Net Gen'!P1265</f>
        <v>OFFLINE</v>
      </c>
      <c r="D1265" s="215">
        <f>'Net Gen'!E1265</f>
        <v>0</v>
      </c>
      <c r="E1265" s="215">
        <f>'Net Gen'!I1265</f>
        <v>0</v>
      </c>
      <c r="F1265" s="215">
        <f>'Net Gen'!K1265</f>
        <v>0</v>
      </c>
      <c r="G1265" s="215">
        <f>'Net Gen'!N1265</f>
        <v>0</v>
      </c>
      <c r="H1265" s="215">
        <f>'Net Gen'!O1265</f>
        <v>774</v>
      </c>
      <c r="J1265" s="78">
        <f t="shared" si="78"/>
        <v>0.5</v>
      </c>
      <c r="K1265" s="71">
        <f t="shared" si="76"/>
        <v>0</v>
      </c>
      <c r="L1265" s="69">
        <f t="shared" si="77"/>
        <v>387</v>
      </c>
      <c r="M1265" s="81">
        <f t="shared" si="79"/>
        <v>0</v>
      </c>
    </row>
    <row r="1266" spans="1:13" x14ac:dyDescent="0.2">
      <c r="A1266" s="133" t="str">
        <f>'Net Gen'!B1266</f>
        <v>ML1KP-Mitchell 1 KP</v>
      </c>
      <c r="B1266" s="214">
        <f>'Net Gen'!C1266</f>
        <v>44338.625</v>
      </c>
      <c r="C1266" s="215" t="str">
        <f>'Net Gen'!P1266</f>
        <v>OFFLINE</v>
      </c>
      <c r="D1266" s="215">
        <f>'Net Gen'!E1266</f>
        <v>0</v>
      </c>
      <c r="E1266" s="215">
        <f>'Net Gen'!I1266</f>
        <v>0</v>
      </c>
      <c r="F1266" s="215">
        <f>'Net Gen'!K1266</f>
        <v>0</v>
      </c>
      <c r="G1266" s="215">
        <f>'Net Gen'!N1266</f>
        <v>0</v>
      </c>
      <c r="H1266" s="215">
        <f>'Net Gen'!O1266</f>
        <v>774</v>
      </c>
      <c r="J1266" s="78">
        <f t="shared" si="78"/>
        <v>0.5</v>
      </c>
      <c r="K1266" s="71">
        <f t="shared" si="76"/>
        <v>0</v>
      </c>
      <c r="L1266" s="69">
        <f t="shared" si="77"/>
        <v>387</v>
      </c>
      <c r="M1266" s="81">
        <f t="shared" si="79"/>
        <v>0</v>
      </c>
    </row>
    <row r="1267" spans="1:13" x14ac:dyDescent="0.2">
      <c r="A1267" s="133" t="str">
        <f>'Net Gen'!B1267</f>
        <v>ML1KP-Mitchell 1 KP</v>
      </c>
      <c r="B1267" s="214">
        <f>'Net Gen'!C1267</f>
        <v>44338.666666666664</v>
      </c>
      <c r="C1267" s="215" t="str">
        <f>'Net Gen'!P1267</f>
        <v>OFFLINE</v>
      </c>
      <c r="D1267" s="215">
        <f>'Net Gen'!E1267</f>
        <v>0</v>
      </c>
      <c r="E1267" s="215">
        <f>'Net Gen'!I1267</f>
        <v>0</v>
      </c>
      <c r="F1267" s="215">
        <f>'Net Gen'!K1267</f>
        <v>0</v>
      </c>
      <c r="G1267" s="215">
        <f>'Net Gen'!N1267</f>
        <v>0</v>
      </c>
      <c r="H1267" s="215">
        <f>'Net Gen'!O1267</f>
        <v>774</v>
      </c>
      <c r="J1267" s="78">
        <f t="shared" si="78"/>
        <v>0.5</v>
      </c>
      <c r="K1267" s="71">
        <f t="shared" si="76"/>
        <v>0</v>
      </c>
      <c r="L1267" s="69">
        <f t="shared" si="77"/>
        <v>387</v>
      </c>
      <c r="M1267" s="81">
        <f t="shared" si="79"/>
        <v>0</v>
      </c>
    </row>
    <row r="1268" spans="1:13" x14ac:dyDescent="0.2">
      <c r="A1268" s="133" t="str">
        <f>'Net Gen'!B1268</f>
        <v>ML1KP-Mitchell 1 KP</v>
      </c>
      <c r="B1268" s="214">
        <f>'Net Gen'!C1268</f>
        <v>44338.708333333336</v>
      </c>
      <c r="C1268" s="215" t="str">
        <f>'Net Gen'!P1268</f>
        <v>OFFLINE</v>
      </c>
      <c r="D1268" s="215">
        <f>'Net Gen'!E1268</f>
        <v>0</v>
      </c>
      <c r="E1268" s="215">
        <f>'Net Gen'!I1268</f>
        <v>0</v>
      </c>
      <c r="F1268" s="215">
        <f>'Net Gen'!K1268</f>
        <v>0</v>
      </c>
      <c r="G1268" s="215">
        <f>'Net Gen'!N1268</f>
        <v>0</v>
      </c>
      <c r="H1268" s="215">
        <f>'Net Gen'!O1268</f>
        <v>774</v>
      </c>
      <c r="J1268" s="78">
        <f t="shared" si="78"/>
        <v>0.5</v>
      </c>
      <c r="K1268" s="71">
        <f t="shared" si="76"/>
        <v>0</v>
      </c>
      <c r="L1268" s="69">
        <f t="shared" si="77"/>
        <v>387</v>
      </c>
      <c r="M1268" s="81">
        <f t="shared" si="79"/>
        <v>0</v>
      </c>
    </row>
    <row r="1269" spans="1:13" x14ac:dyDescent="0.2">
      <c r="A1269" s="133" t="str">
        <f>'Net Gen'!B1269</f>
        <v>ML1KP-Mitchell 1 KP</v>
      </c>
      <c r="B1269" s="214">
        <f>'Net Gen'!C1269</f>
        <v>44338.75</v>
      </c>
      <c r="C1269" s="215" t="str">
        <f>'Net Gen'!P1269</f>
        <v>OFFLINE</v>
      </c>
      <c r="D1269" s="215">
        <f>'Net Gen'!E1269</f>
        <v>0</v>
      </c>
      <c r="E1269" s="215">
        <f>'Net Gen'!I1269</f>
        <v>0</v>
      </c>
      <c r="F1269" s="215">
        <f>'Net Gen'!K1269</f>
        <v>0</v>
      </c>
      <c r="G1269" s="215">
        <f>'Net Gen'!N1269</f>
        <v>0</v>
      </c>
      <c r="H1269" s="215">
        <f>'Net Gen'!O1269</f>
        <v>774</v>
      </c>
      <c r="J1269" s="78">
        <f t="shared" si="78"/>
        <v>0.5</v>
      </c>
      <c r="K1269" s="71">
        <f t="shared" si="76"/>
        <v>0</v>
      </c>
      <c r="L1269" s="69">
        <f t="shared" si="77"/>
        <v>387</v>
      </c>
      <c r="M1269" s="81">
        <f t="shared" si="79"/>
        <v>0</v>
      </c>
    </row>
    <row r="1270" spans="1:13" x14ac:dyDescent="0.2">
      <c r="A1270" s="133" t="str">
        <f>'Net Gen'!B1270</f>
        <v>ML1KP-Mitchell 1 KP</v>
      </c>
      <c r="B1270" s="214">
        <f>'Net Gen'!C1270</f>
        <v>44338.791666666664</v>
      </c>
      <c r="C1270" s="215" t="str">
        <f>'Net Gen'!P1270</f>
        <v>OFFLINE</v>
      </c>
      <c r="D1270" s="215">
        <f>'Net Gen'!E1270</f>
        <v>0</v>
      </c>
      <c r="E1270" s="215">
        <f>'Net Gen'!I1270</f>
        <v>0</v>
      </c>
      <c r="F1270" s="215">
        <f>'Net Gen'!K1270</f>
        <v>0</v>
      </c>
      <c r="G1270" s="215">
        <f>'Net Gen'!N1270</f>
        <v>0</v>
      </c>
      <c r="H1270" s="215">
        <f>'Net Gen'!O1270</f>
        <v>774</v>
      </c>
      <c r="J1270" s="78">
        <f t="shared" si="78"/>
        <v>0.5</v>
      </c>
      <c r="K1270" s="71">
        <f t="shared" si="76"/>
        <v>0</v>
      </c>
      <c r="L1270" s="69">
        <f t="shared" si="77"/>
        <v>387</v>
      </c>
      <c r="M1270" s="81">
        <f t="shared" si="79"/>
        <v>0</v>
      </c>
    </row>
    <row r="1271" spans="1:13" x14ac:dyDescent="0.2">
      <c r="A1271" s="133" t="str">
        <f>'Net Gen'!B1271</f>
        <v>ML1KP-Mitchell 1 KP</v>
      </c>
      <c r="B1271" s="214">
        <f>'Net Gen'!C1271</f>
        <v>44338.833333333336</v>
      </c>
      <c r="C1271" s="215" t="str">
        <f>'Net Gen'!P1271</f>
        <v>OFFLINE</v>
      </c>
      <c r="D1271" s="215">
        <f>'Net Gen'!E1271</f>
        <v>0</v>
      </c>
      <c r="E1271" s="215">
        <f>'Net Gen'!I1271</f>
        <v>0</v>
      </c>
      <c r="F1271" s="215">
        <f>'Net Gen'!K1271</f>
        <v>0</v>
      </c>
      <c r="G1271" s="215">
        <f>'Net Gen'!N1271</f>
        <v>0</v>
      </c>
      <c r="H1271" s="215">
        <f>'Net Gen'!O1271</f>
        <v>774</v>
      </c>
      <c r="J1271" s="78">
        <f t="shared" si="78"/>
        <v>0.5</v>
      </c>
      <c r="K1271" s="71">
        <f t="shared" si="76"/>
        <v>0</v>
      </c>
      <c r="L1271" s="69">
        <f t="shared" si="77"/>
        <v>387</v>
      </c>
      <c r="M1271" s="81">
        <f t="shared" si="79"/>
        <v>0</v>
      </c>
    </row>
    <row r="1272" spans="1:13" x14ac:dyDescent="0.2">
      <c r="A1272" s="133" t="str">
        <f>'Net Gen'!B1272</f>
        <v>ML1KP-Mitchell 1 KP</v>
      </c>
      <c r="B1272" s="214">
        <f>'Net Gen'!C1272</f>
        <v>44338.875</v>
      </c>
      <c r="C1272" s="215" t="str">
        <f>'Net Gen'!P1272</f>
        <v>OFFLINE</v>
      </c>
      <c r="D1272" s="215">
        <f>'Net Gen'!E1272</f>
        <v>0</v>
      </c>
      <c r="E1272" s="215">
        <f>'Net Gen'!I1272</f>
        <v>0</v>
      </c>
      <c r="F1272" s="215">
        <f>'Net Gen'!K1272</f>
        <v>0</v>
      </c>
      <c r="G1272" s="215">
        <f>'Net Gen'!N1272</f>
        <v>0</v>
      </c>
      <c r="H1272" s="215">
        <f>'Net Gen'!O1272</f>
        <v>774</v>
      </c>
      <c r="J1272" s="78">
        <f t="shared" si="78"/>
        <v>0.5</v>
      </c>
      <c r="K1272" s="71">
        <f t="shared" si="76"/>
        <v>0</v>
      </c>
      <c r="L1272" s="69">
        <f t="shared" si="77"/>
        <v>387</v>
      </c>
      <c r="M1272" s="81">
        <f t="shared" si="79"/>
        <v>0</v>
      </c>
    </row>
    <row r="1273" spans="1:13" x14ac:dyDescent="0.2">
      <c r="A1273" s="133" t="str">
        <f>'Net Gen'!B1273</f>
        <v>ML1KP-Mitchell 1 KP</v>
      </c>
      <c r="B1273" s="214">
        <f>'Net Gen'!C1273</f>
        <v>44338.916666666664</v>
      </c>
      <c r="C1273" s="215" t="str">
        <f>'Net Gen'!P1273</f>
        <v>OFFLINE</v>
      </c>
      <c r="D1273" s="215">
        <f>'Net Gen'!E1273</f>
        <v>0</v>
      </c>
      <c r="E1273" s="215">
        <f>'Net Gen'!I1273</f>
        <v>0</v>
      </c>
      <c r="F1273" s="215">
        <f>'Net Gen'!K1273</f>
        <v>0</v>
      </c>
      <c r="G1273" s="215">
        <f>'Net Gen'!N1273</f>
        <v>0</v>
      </c>
      <c r="H1273" s="215">
        <f>'Net Gen'!O1273</f>
        <v>774</v>
      </c>
      <c r="J1273" s="78">
        <f t="shared" si="78"/>
        <v>0.5</v>
      </c>
      <c r="K1273" s="71">
        <f t="shared" si="76"/>
        <v>0</v>
      </c>
      <c r="L1273" s="69">
        <f t="shared" si="77"/>
        <v>387</v>
      </c>
      <c r="M1273" s="81">
        <f t="shared" si="79"/>
        <v>0</v>
      </c>
    </row>
    <row r="1274" spans="1:13" x14ac:dyDescent="0.2">
      <c r="A1274" s="133" t="str">
        <f>'Net Gen'!B1274</f>
        <v>ML1KP-Mitchell 1 KP</v>
      </c>
      <c r="B1274" s="214">
        <f>'Net Gen'!C1274</f>
        <v>44338.958333333336</v>
      </c>
      <c r="C1274" s="215" t="str">
        <f>'Net Gen'!P1274</f>
        <v>OFFLINE</v>
      </c>
      <c r="D1274" s="215">
        <f>'Net Gen'!E1274</f>
        <v>0</v>
      </c>
      <c r="E1274" s="215">
        <f>'Net Gen'!I1274</f>
        <v>0</v>
      </c>
      <c r="F1274" s="215">
        <f>'Net Gen'!K1274</f>
        <v>0</v>
      </c>
      <c r="G1274" s="215">
        <f>'Net Gen'!N1274</f>
        <v>0</v>
      </c>
      <c r="H1274" s="215">
        <f>'Net Gen'!O1274</f>
        <v>774</v>
      </c>
      <c r="J1274" s="78">
        <f t="shared" si="78"/>
        <v>0.5</v>
      </c>
      <c r="K1274" s="71">
        <f t="shared" si="76"/>
        <v>0</v>
      </c>
      <c r="L1274" s="69">
        <f t="shared" si="77"/>
        <v>387</v>
      </c>
      <c r="M1274" s="81">
        <f t="shared" si="79"/>
        <v>0</v>
      </c>
    </row>
    <row r="1275" spans="1:13" x14ac:dyDescent="0.2">
      <c r="A1275" s="133" t="str">
        <f>'Net Gen'!B1275</f>
        <v>ML1KP-Mitchell 1 KP</v>
      </c>
      <c r="B1275" s="214">
        <f>'Net Gen'!C1275</f>
        <v>44339</v>
      </c>
      <c r="C1275" s="215" t="str">
        <f>'Net Gen'!P1275</f>
        <v>OFFLINE</v>
      </c>
      <c r="D1275" s="215">
        <f>'Net Gen'!E1275</f>
        <v>0</v>
      </c>
      <c r="E1275" s="215">
        <f>'Net Gen'!I1275</f>
        <v>0</v>
      </c>
      <c r="F1275" s="215">
        <f>'Net Gen'!K1275</f>
        <v>0</v>
      </c>
      <c r="G1275" s="215">
        <f>'Net Gen'!N1275</f>
        <v>0</v>
      </c>
      <c r="H1275" s="215">
        <f>'Net Gen'!O1275</f>
        <v>774</v>
      </c>
      <c r="J1275" s="78">
        <f t="shared" si="78"/>
        <v>0.5</v>
      </c>
      <c r="K1275" s="71">
        <f t="shared" si="76"/>
        <v>0</v>
      </c>
      <c r="L1275" s="69">
        <f t="shared" si="77"/>
        <v>387</v>
      </c>
      <c r="M1275" s="81">
        <f t="shared" si="79"/>
        <v>0</v>
      </c>
    </row>
    <row r="1276" spans="1:13" x14ac:dyDescent="0.2">
      <c r="A1276" s="133" t="str">
        <f>'Net Gen'!B1276</f>
        <v>ML1KP-Mitchell 1 KP</v>
      </c>
      <c r="B1276" s="214">
        <f>'Net Gen'!C1276</f>
        <v>44339.041666666664</v>
      </c>
      <c r="C1276" s="215" t="str">
        <f>'Net Gen'!P1276</f>
        <v>OFFLINE</v>
      </c>
      <c r="D1276" s="215">
        <f>'Net Gen'!E1276</f>
        <v>0</v>
      </c>
      <c r="E1276" s="215">
        <f>'Net Gen'!I1276</f>
        <v>0</v>
      </c>
      <c r="F1276" s="215">
        <f>'Net Gen'!K1276</f>
        <v>0</v>
      </c>
      <c r="G1276" s="215">
        <f>'Net Gen'!N1276</f>
        <v>0</v>
      </c>
      <c r="H1276" s="215">
        <f>'Net Gen'!O1276</f>
        <v>774</v>
      </c>
      <c r="J1276" s="78">
        <f t="shared" si="78"/>
        <v>0.5</v>
      </c>
      <c r="K1276" s="71">
        <f t="shared" si="76"/>
        <v>0</v>
      </c>
      <c r="L1276" s="69">
        <f t="shared" si="77"/>
        <v>387</v>
      </c>
      <c r="M1276" s="81">
        <f t="shared" si="79"/>
        <v>0</v>
      </c>
    </row>
    <row r="1277" spans="1:13" x14ac:dyDescent="0.2">
      <c r="A1277" s="133" t="str">
        <f>'Net Gen'!B1277</f>
        <v>ML1KP-Mitchell 1 KP</v>
      </c>
      <c r="B1277" s="214">
        <f>'Net Gen'!C1277</f>
        <v>44339.083333333336</v>
      </c>
      <c r="C1277" s="215" t="str">
        <f>'Net Gen'!P1277</f>
        <v>OFFLINE</v>
      </c>
      <c r="D1277" s="215">
        <f>'Net Gen'!E1277</f>
        <v>0</v>
      </c>
      <c r="E1277" s="215">
        <f>'Net Gen'!I1277</f>
        <v>0</v>
      </c>
      <c r="F1277" s="215">
        <f>'Net Gen'!K1277</f>
        <v>0</v>
      </c>
      <c r="G1277" s="215">
        <f>'Net Gen'!N1277</f>
        <v>0</v>
      </c>
      <c r="H1277" s="215">
        <f>'Net Gen'!O1277</f>
        <v>774</v>
      </c>
      <c r="J1277" s="78">
        <f t="shared" si="78"/>
        <v>0.5</v>
      </c>
      <c r="K1277" s="71">
        <f t="shared" si="76"/>
        <v>0</v>
      </c>
      <c r="L1277" s="69">
        <f t="shared" si="77"/>
        <v>387</v>
      </c>
      <c r="M1277" s="81">
        <f t="shared" si="79"/>
        <v>0</v>
      </c>
    </row>
    <row r="1278" spans="1:13" x14ac:dyDescent="0.2">
      <c r="A1278" s="133" t="str">
        <f>'Net Gen'!B1278</f>
        <v>ML1KP-Mitchell 1 KP</v>
      </c>
      <c r="B1278" s="214">
        <f>'Net Gen'!C1278</f>
        <v>44339.125</v>
      </c>
      <c r="C1278" s="215" t="str">
        <f>'Net Gen'!P1278</f>
        <v>OFFLINE</v>
      </c>
      <c r="D1278" s="215">
        <f>'Net Gen'!E1278</f>
        <v>0</v>
      </c>
      <c r="E1278" s="215">
        <f>'Net Gen'!I1278</f>
        <v>0</v>
      </c>
      <c r="F1278" s="215">
        <f>'Net Gen'!K1278</f>
        <v>0</v>
      </c>
      <c r="G1278" s="215">
        <f>'Net Gen'!N1278</f>
        <v>0</v>
      </c>
      <c r="H1278" s="215">
        <f>'Net Gen'!O1278</f>
        <v>774</v>
      </c>
      <c r="J1278" s="78">
        <f t="shared" si="78"/>
        <v>0.5</v>
      </c>
      <c r="K1278" s="71">
        <f t="shared" si="76"/>
        <v>0</v>
      </c>
      <c r="L1278" s="69">
        <f t="shared" si="77"/>
        <v>387</v>
      </c>
      <c r="M1278" s="81">
        <f t="shared" si="79"/>
        <v>0</v>
      </c>
    </row>
    <row r="1279" spans="1:13" x14ac:dyDescent="0.2">
      <c r="A1279" s="133" t="str">
        <f>'Net Gen'!B1279</f>
        <v>ML1KP-Mitchell 1 KP</v>
      </c>
      <c r="B1279" s="214">
        <f>'Net Gen'!C1279</f>
        <v>44339.166666666664</v>
      </c>
      <c r="C1279" s="215" t="str">
        <f>'Net Gen'!P1279</f>
        <v>OFFLINE</v>
      </c>
      <c r="D1279" s="215">
        <f>'Net Gen'!E1279</f>
        <v>0</v>
      </c>
      <c r="E1279" s="215">
        <f>'Net Gen'!I1279</f>
        <v>0</v>
      </c>
      <c r="F1279" s="215">
        <f>'Net Gen'!K1279</f>
        <v>0</v>
      </c>
      <c r="G1279" s="215">
        <f>'Net Gen'!N1279</f>
        <v>0</v>
      </c>
      <c r="H1279" s="215">
        <f>'Net Gen'!O1279</f>
        <v>774</v>
      </c>
      <c r="J1279" s="78">
        <f t="shared" si="78"/>
        <v>0.5</v>
      </c>
      <c r="K1279" s="71">
        <f t="shared" si="76"/>
        <v>0</v>
      </c>
      <c r="L1279" s="69">
        <f t="shared" si="77"/>
        <v>387</v>
      </c>
      <c r="M1279" s="81">
        <f t="shared" si="79"/>
        <v>0</v>
      </c>
    </row>
    <row r="1280" spans="1:13" x14ac:dyDescent="0.2">
      <c r="A1280" s="133" t="str">
        <f>'Net Gen'!B1280</f>
        <v>ML1KP-Mitchell 1 KP</v>
      </c>
      <c r="B1280" s="214">
        <f>'Net Gen'!C1280</f>
        <v>44339.208333333336</v>
      </c>
      <c r="C1280" s="215" t="str">
        <f>'Net Gen'!P1280</f>
        <v>OFFLINE</v>
      </c>
      <c r="D1280" s="215">
        <f>'Net Gen'!E1280</f>
        <v>0</v>
      </c>
      <c r="E1280" s="215">
        <f>'Net Gen'!I1280</f>
        <v>0</v>
      </c>
      <c r="F1280" s="215">
        <f>'Net Gen'!K1280</f>
        <v>0</v>
      </c>
      <c r="G1280" s="215">
        <f>'Net Gen'!N1280</f>
        <v>0</v>
      </c>
      <c r="H1280" s="215">
        <f>'Net Gen'!O1280</f>
        <v>774</v>
      </c>
      <c r="J1280" s="78">
        <f t="shared" si="78"/>
        <v>0.5</v>
      </c>
      <c r="K1280" s="71">
        <f t="shared" si="76"/>
        <v>0</v>
      </c>
      <c r="L1280" s="69">
        <f t="shared" si="77"/>
        <v>387</v>
      </c>
      <c r="M1280" s="81">
        <f t="shared" si="79"/>
        <v>0</v>
      </c>
    </row>
    <row r="1281" spans="1:13" x14ac:dyDescent="0.2">
      <c r="A1281" s="133" t="str">
        <f>'Net Gen'!B1281</f>
        <v>ML1KP-Mitchell 1 KP</v>
      </c>
      <c r="B1281" s="214">
        <f>'Net Gen'!C1281</f>
        <v>44339.25</v>
      </c>
      <c r="C1281" s="215" t="str">
        <f>'Net Gen'!P1281</f>
        <v>OFFLINE</v>
      </c>
      <c r="D1281" s="215">
        <f>'Net Gen'!E1281</f>
        <v>0</v>
      </c>
      <c r="E1281" s="215">
        <f>'Net Gen'!I1281</f>
        <v>0</v>
      </c>
      <c r="F1281" s="215">
        <f>'Net Gen'!K1281</f>
        <v>0</v>
      </c>
      <c r="G1281" s="215">
        <f>'Net Gen'!N1281</f>
        <v>0</v>
      </c>
      <c r="H1281" s="215">
        <f>'Net Gen'!O1281</f>
        <v>774</v>
      </c>
      <c r="J1281" s="78">
        <f t="shared" si="78"/>
        <v>0.5</v>
      </c>
      <c r="K1281" s="71">
        <f t="shared" si="76"/>
        <v>0</v>
      </c>
      <c r="L1281" s="69">
        <f t="shared" si="77"/>
        <v>387</v>
      </c>
      <c r="M1281" s="81">
        <f t="shared" si="79"/>
        <v>0</v>
      </c>
    </row>
    <row r="1282" spans="1:13" x14ac:dyDescent="0.2">
      <c r="A1282" s="133" t="str">
        <f>'Net Gen'!B1282</f>
        <v>ML1KP-Mitchell 1 KP</v>
      </c>
      <c r="B1282" s="214">
        <f>'Net Gen'!C1282</f>
        <v>44339.291666666664</v>
      </c>
      <c r="C1282" s="215" t="str">
        <f>'Net Gen'!P1282</f>
        <v>OFFLINE</v>
      </c>
      <c r="D1282" s="215">
        <f>'Net Gen'!E1282</f>
        <v>0</v>
      </c>
      <c r="E1282" s="215">
        <f>'Net Gen'!I1282</f>
        <v>0</v>
      </c>
      <c r="F1282" s="215">
        <f>'Net Gen'!K1282</f>
        <v>0</v>
      </c>
      <c r="G1282" s="215">
        <f>'Net Gen'!N1282</f>
        <v>0</v>
      </c>
      <c r="H1282" s="215">
        <f>'Net Gen'!O1282</f>
        <v>774</v>
      </c>
      <c r="J1282" s="78">
        <f t="shared" si="78"/>
        <v>0.5</v>
      </c>
      <c r="K1282" s="71">
        <f t="shared" si="76"/>
        <v>0</v>
      </c>
      <c r="L1282" s="69">
        <f t="shared" si="77"/>
        <v>387</v>
      </c>
      <c r="M1282" s="81">
        <f t="shared" si="79"/>
        <v>0</v>
      </c>
    </row>
    <row r="1283" spans="1:13" x14ac:dyDescent="0.2">
      <c r="A1283" s="133" t="str">
        <f>'Net Gen'!B1283</f>
        <v>ML1KP-Mitchell 1 KP</v>
      </c>
      <c r="B1283" s="214">
        <f>'Net Gen'!C1283</f>
        <v>44339.333333333336</v>
      </c>
      <c r="C1283" s="215" t="str">
        <f>'Net Gen'!P1283</f>
        <v>OFFLINE</v>
      </c>
      <c r="D1283" s="215">
        <f>'Net Gen'!E1283</f>
        <v>0</v>
      </c>
      <c r="E1283" s="215">
        <f>'Net Gen'!I1283</f>
        <v>0</v>
      </c>
      <c r="F1283" s="215">
        <f>'Net Gen'!K1283</f>
        <v>0</v>
      </c>
      <c r="G1283" s="215">
        <f>'Net Gen'!N1283</f>
        <v>0</v>
      </c>
      <c r="H1283" s="215">
        <f>'Net Gen'!O1283</f>
        <v>774</v>
      </c>
      <c r="J1283" s="78">
        <f t="shared" si="78"/>
        <v>0.5</v>
      </c>
      <c r="K1283" s="71">
        <f t="shared" si="76"/>
        <v>0</v>
      </c>
      <c r="L1283" s="69">
        <f t="shared" si="77"/>
        <v>387</v>
      </c>
      <c r="M1283" s="81">
        <f t="shared" si="79"/>
        <v>0</v>
      </c>
    </row>
    <row r="1284" spans="1:13" x14ac:dyDescent="0.2">
      <c r="A1284" s="133" t="str">
        <f>'Net Gen'!B1284</f>
        <v>ML1KP-Mitchell 1 KP</v>
      </c>
      <c r="B1284" s="214">
        <f>'Net Gen'!C1284</f>
        <v>44339.375</v>
      </c>
      <c r="C1284" s="215" t="str">
        <f>'Net Gen'!P1284</f>
        <v>OFFLINE</v>
      </c>
      <c r="D1284" s="215">
        <f>'Net Gen'!E1284</f>
        <v>0</v>
      </c>
      <c r="E1284" s="215">
        <f>'Net Gen'!I1284</f>
        <v>0</v>
      </c>
      <c r="F1284" s="215">
        <f>'Net Gen'!K1284</f>
        <v>0</v>
      </c>
      <c r="G1284" s="215">
        <f>'Net Gen'!N1284</f>
        <v>0</v>
      </c>
      <c r="H1284" s="215">
        <f>'Net Gen'!O1284</f>
        <v>774</v>
      </c>
      <c r="J1284" s="78">
        <f t="shared" si="78"/>
        <v>0.5</v>
      </c>
      <c r="K1284" s="71">
        <f t="shared" ref="K1284:K1347" si="80">F1284*J1284</f>
        <v>0</v>
      </c>
      <c r="L1284" s="69">
        <f t="shared" ref="L1284:L1347" si="81">H1284*J1284</f>
        <v>387</v>
      </c>
      <c r="M1284" s="81">
        <f t="shared" si="79"/>
        <v>0</v>
      </c>
    </row>
    <row r="1285" spans="1:13" x14ac:dyDescent="0.2">
      <c r="A1285" s="133" t="str">
        <f>'Net Gen'!B1285</f>
        <v>ML1KP-Mitchell 1 KP</v>
      </c>
      <c r="B1285" s="214">
        <f>'Net Gen'!C1285</f>
        <v>44339.416666666664</v>
      </c>
      <c r="C1285" s="215" t="str">
        <f>'Net Gen'!P1285</f>
        <v>OFFLINE</v>
      </c>
      <c r="D1285" s="215">
        <f>'Net Gen'!E1285</f>
        <v>0</v>
      </c>
      <c r="E1285" s="215">
        <f>'Net Gen'!I1285</f>
        <v>0</v>
      </c>
      <c r="F1285" s="215">
        <f>'Net Gen'!K1285</f>
        <v>0</v>
      </c>
      <c r="G1285" s="215">
        <f>'Net Gen'!N1285</f>
        <v>0</v>
      </c>
      <c r="H1285" s="215">
        <f>'Net Gen'!O1285</f>
        <v>774</v>
      </c>
      <c r="J1285" s="78">
        <f t="shared" ref="J1285:J1348" si="82">VLOOKUP(A1285,$P$4:$Q$8,2,FALSE)</f>
        <v>0.5</v>
      </c>
      <c r="K1285" s="71">
        <f t="shared" si="80"/>
        <v>0</v>
      </c>
      <c r="L1285" s="69">
        <f t="shared" si="81"/>
        <v>387</v>
      </c>
      <c r="M1285" s="81">
        <f t="shared" ref="M1285:M1348" si="83">E1285*J1285</f>
        <v>0</v>
      </c>
    </row>
    <row r="1286" spans="1:13" x14ac:dyDescent="0.2">
      <c r="A1286" s="133" t="str">
        <f>'Net Gen'!B1286</f>
        <v>ML1KP-Mitchell 1 KP</v>
      </c>
      <c r="B1286" s="214">
        <f>'Net Gen'!C1286</f>
        <v>44339.458333333336</v>
      </c>
      <c r="C1286" s="215" t="str">
        <f>'Net Gen'!P1286</f>
        <v>OFFLINE</v>
      </c>
      <c r="D1286" s="215">
        <f>'Net Gen'!E1286</f>
        <v>0</v>
      </c>
      <c r="E1286" s="215">
        <f>'Net Gen'!I1286</f>
        <v>0</v>
      </c>
      <c r="F1286" s="215">
        <f>'Net Gen'!K1286</f>
        <v>0</v>
      </c>
      <c r="G1286" s="215">
        <f>'Net Gen'!N1286</f>
        <v>0</v>
      </c>
      <c r="H1286" s="215">
        <f>'Net Gen'!O1286</f>
        <v>774</v>
      </c>
      <c r="J1286" s="78">
        <f t="shared" si="82"/>
        <v>0.5</v>
      </c>
      <c r="K1286" s="71">
        <f t="shared" si="80"/>
        <v>0</v>
      </c>
      <c r="L1286" s="69">
        <f t="shared" si="81"/>
        <v>387</v>
      </c>
      <c r="M1286" s="81">
        <f t="shared" si="83"/>
        <v>0</v>
      </c>
    </row>
    <row r="1287" spans="1:13" x14ac:dyDescent="0.2">
      <c r="A1287" s="133" t="str">
        <f>'Net Gen'!B1287</f>
        <v>ML1KP-Mitchell 1 KP</v>
      </c>
      <c r="B1287" s="214">
        <f>'Net Gen'!C1287</f>
        <v>44339.5</v>
      </c>
      <c r="C1287" s="215" t="str">
        <f>'Net Gen'!P1287</f>
        <v>OFFLINE</v>
      </c>
      <c r="D1287" s="215">
        <f>'Net Gen'!E1287</f>
        <v>0</v>
      </c>
      <c r="E1287" s="215">
        <f>'Net Gen'!I1287</f>
        <v>0</v>
      </c>
      <c r="F1287" s="215">
        <f>'Net Gen'!K1287</f>
        <v>0</v>
      </c>
      <c r="G1287" s="215">
        <f>'Net Gen'!N1287</f>
        <v>0</v>
      </c>
      <c r="H1287" s="215">
        <f>'Net Gen'!O1287</f>
        <v>774</v>
      </c>
      <c r="J1287" s="78">
        <f t="shared" si="82"/>
        <v>0.5</v>
      </c>
      <c r="K1287" s="71">
        <f t="shared" si="80"/>
        <v>0</v>
      </c>
      <c r="L1287" s="69">
        <f t="shared" si="81"/>
        <v>387</v>
      </c>
      <c r="M1287" s="81">
        <f t="shared" si="83"/>
        <v>0</v>
      </c>
    </row>
    <row r="1288" spans="1:13" x14ac:dyDescent="0.2">
      <c r="A1288" s="133" t="str">
        <f>'Net Gen'!B1288</f>
        <v>ML1KP-Mitchell 1 KP</v>
      </c>
      <c r="B1288" s="214">
        <f>'Net Gen'!C1288</f>
        <v>44339.541666666664</v>
      </c>
      <c r="C1288" s="215" t="str">
        <f>'Net Gen'!P1288</f>
        <v>OFFLINE</v>
      </c>
      <c r="D1288" s="215">
        <f>'Net Gen'!E1288</f>
        <v>0</v>
      </c>
      <c r="E1288" s="215">
        <f>'Net Gen'!I1288</f>
        <v>0</v>
      </c>
      <c r="F1288" s="215">
        <f>'Net Gen'!K1288</f>
        <v>0</v>
      </c>
      <c r="G1288" s="215">
        <f>'Net Gen'!N1288</f>
        <v>0</v>
      </c>
      <c r="H1288" s="215">
        <f>'Net Gen'!O1288</f>
        <v>774</v>
      </c>
      <c r="J1288" s="78">
        <f t="shared" si="82"/>
        <v>0.5</v>
      </c>
      <c r="K1288" s="71">
        <f t="shared" si="80"/>
        <v>0</v>
      </c>
      <c r="L1288" s="69">
        <f t="shared" si="81"/>
        <v>387</v>
      </c>
      <c r="M1288" s="81">
        <f t="shared" si="83"/>
        <v>0</v>
      </c>
    </row>
    <row r="1289" spans="1:13" x14ac:dyDescent="0.2">
      <c r="A1289" s="133" t="str">
        <f>'Net Gen'!B1289</f>
        <v>ML1KP-Mitchell 1 KP</v>
      </c>
      <c r="B1289" s="214">
        <f>'Net Gen'!C1289</f>
        <v>44339.583333333336</v>
      </c>
      <c r="C1289" s="215" t="str">
        <f>'Net Gen'!P1289</f>
        <v>OFFLINE</v>
      </c>
      <c r="D1289" s="215">
        <f>'Net Gen'!E1289</f>
        <v>0</v>
      </c>
      <c r="E1289" s="215">
        <f>'Net Gen'!I1289</f>
        <v>0</v>
      </c>
      <c r="F1289" s="215">
        <f>'Net Gen'!K1289</f>
        <v>0</v>
      </c>
      <c r="G1289" s="215">
        <f>'Net Gen'!N1289</f>
        <v>0</v>
      </c>
      <c r="H1289" s="215">
        <f>'Net Gen'!O1289</f>
        <v>774</v>
      </c>
      <c r="J1289" s="78">
        <f t="shared" si="82"/>
        <v>0.5</v>
      </c>
      <c r="K1289" s="71">
        <f t="shared" si="80"/>
        <v>0</v>
      </c>
      <c r="L1289" s="69">
        <f t="shared" si="81"/>
        <v>387</v>
      </c>
      <c r="M1289" s="81">
        <f t="shared" si="83"/>
        <v>0</v>
      </c>
    </row>
    <row r="1290" spans="1:13" x14ac:dyDescent="0.2">
      <c r="A1290" s="133" t="str">
        <f>'Net Gen'!B1290</f>
        <v>ML1KP-Mitchell 1 KP</v>
      </c>
      <c r="B1290" s="214">
        <f>'Net Gen'!C1290</f>
        <v>44339.625</v>
      </c>
      <c r="C1290" s="215" t="str">
        <f>'Net Gen'!P1290</f>
        <v>OFFLINE</v>
      </c>
      <c r="D1290" s="215">
        <f>'Net Gen'!E1290</f>
        <v>0</v>
      </c>
      <c r="E1290" s="215">
        <f>'Net Gen'!I1290</f>
        <v>0</v>
      </c>
      <c r="F1290" s="215">
        <f>'Net Gen'!K1290</f>
        <v>0</v>
      </c>
      <c r="G1290" s="215">
        <f>'Net Gen'!N1290</f>
        <v>0</v>
      </c>
      <c r="H1290" s="215">
        <f>'Net Gen'!O1290</f>
        <v>774</v>
      </c>
      <c r="J1290" s="78">
        <f t="shared" si="82"/>
        <v>0.5</v>
      </c>
      <c r="K1290" s="71">
        <f t="shared" si="80"/>
        <v>0</v>
      </c>
      <c r="L1290" s="69">
        <f t="shared" si="81"/>
        <v>387</v>
      </c>
      <c r="M1290" s="81">
        <f t="shared" si="83"/>
        <v>0</v>
      </c>
    </row>
    <row r="1291" spans="1:13" x14ac:dyDescent="0.2">
      <c r="A1291" s="133" t="str">
        <f>'Net Gen'!B1291</f>
        <v>ML1KP-Mitchell 1 KP</v>
      </c>
      <c r="B1291" s="214">
        <f>'Net Gen'!C1291</f>
        <v>44339.666666666664</v>
      </c>
      <c r="C1291" s="215" t="str">
        <f>'Net Gen'!P1291</f>
        <v>OFFLINE</v>
      </c>
      <c r="D1291" s="215">
        <f>'Net Gen'!E1291</f>
        <v>0</v>
      </c>
      <c r="E1291" s="215">
        <f>'Net Gen'!I1291</f>
        <v>0</v>
      </c>
      <c r="F1291" s="215">
        <f>'Net Gen'!K1291</f>
        <v>0</v>
      </c>
      <c r="G1291" s="215">
        <f>'Net Gen'!N1291</f>
        <v>0</v>
      </c>
      <c r="H1291" s="215">
        <f>'Net Gen'!O1291</f>
        <v>774</v>
      </c>
      <c r="J1291" s="78">
        <f t="shared" si="82"/>
        <v>0.5</v>
      </c>
      <c r="K1291" s="71">
        <f t="shared" si="80"/>
        <v>0</v>
      </c>
      <c r="L1291" s="69">
        <f t="shared" si="81"/>
        <v>387</v>
      </c>
      <c r="M1291" s="81">
        <f t="shared" si="83"/>
        <v>0</v>
      </c>
    </row>
    <row r="1292" spans="1:13" x14ac:dyDescent="0.2">
      <c r="A1292" s="133" t="str">
        <f>'Net Gen'!B1292</f>
        <v>ML1KP-Mitchell 1 KP</v>
      </c>
      <c r="B1292" s="214">
        <f>'Net Gen'!C1292</f>
        <v>44339.708333333336</v>
      </c>
      <c r="C1292" s="215" t="str">
        <f>'Net Gen'!P1292</f>
        <v>OFFLINE</v>
      </c>
      <c r="D1292" s="215">
        <f>'Net Gen'!E1292</f>
        <v>0</v>
      </c>
      <c r="E1292" s="215">
        <f>'Net Gen'!I1292</f>
        <v>0</v>
      </c>
      <c r="F1292" s="215">
        <f>'Net Gen'!K1292</f>
        <v>0</v>
      </c>
      <c r="G1292" s="215">
        <f>'Net Gen'!N1292</f>
        <v>0</v>
      </c>
      <c r="H1292" s="215">
        <f>'Net Gen'!O1292</f>
        <v>774</v>
      </c>
      <c r="J1292" s="78">
        <f t="shared" si="82"/>
        <v>0.5</v>
      </c>
      <c r="K1292" s="71">
        <f t="shared" si="80"/>
        <v>0</v>
      </c>
      <c r="L1292" s="69">
        <f t="shared" si="81"/>
        <v>387</v>
      </c>
      <c r="M1292" s="81">
        <f t="shared" si="83"/>
        <v>0</v>
      </c>
    </row>
    <row r="1293" spans="1:13" x14ac:dyDescent="0.2">
      <c r="A1293" s="133" t="str">
        <f>'Net Gen'!B1293</f>
        <v>ML1KP-Mitchell 1 KP</v>
      </c>
      <c r="B1293" s="214">
        <f>'Net Gen'!C1293</f>
        <v>44339.75</v>
      </c>
      <c r="C1293" s="215" t="str">
        <f>'Net Gen'!P1293</f>
        <v>OFFLINE</v>
      </c>
      <c r="D1293" s="215">
        <f>'Net Gen'!E1293</f>
        <v>0</v>
      </c>
      <c r="E1293" s="215">
        <f>'Net Gen'!I1293</f>
        <v>0</v>
      </c>
      <c r="F1293" s="215">
        <f>'Net Gen'!K1293</f>
        <v>0</v>
      </c>
      <c r="G1293" s="215">
        <f>'Net Gen'!N1293</f>
        <v>0</v>
      </c>
      <c r="H1293" s="215">
        <f>'Net Gen'!O1293</f>
        <v>774</v>
      </c>
      <c r="J1293" s="78">
        <f t="shared" si="82"/>
        <v>0.5</v>
      </c>
      <c r="K1293" s="71">
        <f t="shared" si="80"/>
        <v>0</v>
      </c>
      <c r="L1293" s="69">
        <f t="shared" si="81"/>
        <v>387</v>
      </c>
      <c r="M1293" s="81">
        <f t="shared" si="83"/>
        <v>0</v>
      </c>
    </row>
    <row r="1294" spans="1:13" x14ac:dyDescent="0.2">
      <c r="A1294" s="133" t="str">
        <f>'Net Gen'!B1294</f>
        <v>ML1KP-Mitchell 1 KP</v>
      </c>
      <c r="B1294" s="214">
        <f>'Net Gen'!C1294</f>
        <v>44339.791666666664</v>
      </c>
      <c r="C1294" s="215" t="str">
        <f>'Net Gen'!P1294</f>
        <v>OFFLINE</v>
      </c>
      <c r="D1294" s="215">
        <f>'Net Gen'!E1294</f>
        <v>0</v>
      </c>
      <c r="E1294" s="215">
        <f>'Net Gen'!I1294</f>
        <v>0</v>
      </c>
      <c r="F1294" s="215">
        <f>'Net Gen'!K1294</f>
        <v>0</v>
      </c>
      <c r="G1294" s="215">
        <f>'Net Gen'!N1294</f>
        <v>0</v>
      </c>
      <c r="H1294" s="215">
        <f>'Net Gen'!O1294</f>
        <v>774</v>
      </c>
      <c r="J1294" s="78">
        <f t="shared" si="82"/>
        <v>0.5</v>
      </c>
      <c r="K1294" s="71">
        <f t="shared" si="80"/>
        <v>0</v>
      </c>
      <c r="L1294" s="69">
        <f t="shared" si="81"/>
        <v>387</v>
      </c>
      <c r="M1294" s="81">
        <f t="shared" si="83"/>
        <v>0</v>
      </c>
    </row>
    <row r="1295" spans="1:13" x14ac:dyDescent="0.2">
      <c r="A1295" s="133" t="str">
        <f>'Net Gen'!B1295</f>
        <v>ML1KP-Mitchell 1 KP</v>
      </c>
      <c r="B1295" s="214">
        <f>'Net Gen'!C1295</f>
        <v>44339.833333333336</v>
      </c>
      <c r="C1295" s="215" t="str">
        <f>'Net Gen'!P1295</f>
        <v>OFFLINE</v>
      </c>
      <c r="D1295" s="215">
        <f>'Net Gen'!E1295</f>
        <v>0</v>
      </c>
      <c r="E1295" s="215">
        <f>'Net Gen'!I1295</f>
        <v>0</v>
      </c>
      <c r="F1295" s="215">
        <f>'Net Gen'!K1295</f>
        <v>0</v>
      </c>
      <c r="G1295" s="215">
        <f>'Net Gen'!N1295</f>
        <v>0</v>
      </c>
      <c r="H1295" s="215">
        <f>'Net Gen'!O1295</f>
        <v>774</v>
      </c>
      <c r="J1295" s="78">
        <f t="shared" si="82"/>
        <v>0.5</v>
      </c>
      <c r="K1295" s="71">
        <f t="shared" si="80"/>
        <v>0</v>
      </c>
      <c r="L1295" s="69">
        <f t="shared" si="81"/>
        <v>387</v>
      </c>
      <c r="M1295" s="81">
        <f t="shared" si="83"/>
        <v>0</v>
      </c>
    </row>
    <row r="1296" spans="1:13" x14ac:dyDescent="0.2">
      <c r="A1296" s="133" t="str">
        <f>'Net Gen'!B1296</f>
        <v>ML1KP-Mitchell 1 KP</v>
      </c>
      <c r="B1296" s="214">
        <f>'Net Gen'!C1296</f>
        <v>44339.875</v>
      </c>
      <c r="C1296" s="215" t="str">
        <f>'Net Gen'!P1296</f>
        <v>OFFLINE</v>
      </c>
      <c r="D1296" s="215">
        <f>'Net Gen'!E1296</f>
        <v>0</v>
      </c>
      <c r="E1296" s="215">
        <f>'Net Gen'!I1296</f>
        <v>0</v>
      </c>
      <c r="F1296" s="215">
        <f>'Net Gen'!K1296</f>
        <v>0</v>
      </c>
      <c r="G1296" s="215">
        <f>'Net Gen'!N1296</f>
        <v>0</v>
      </c>
      <c r="H1296" s="215">
        <f>'Net Gen'!O1296</f>
        <v>774</v>
      </c>
      <c r="J1296" s="78">
        <f t="shared" si="82"/>
        <v>0.5</v>
      </c>
      <c r="K1296" s="71">
        <f t="shared" si="80"/>
        <v>0</v>
      </c>
      <c r="L1296" s="69">
        <f t="shared" si="81"/>
        <v>387</v>
      </c>
      <c r="M1296" s="81">
        <f t="shared" si="83"/>
        <v>0</v>
      </c>
    </row>
    <row r="1297" spans="1:13" x14ac:dyDescent="0.2">
      <c r="A1297" s="133" t="str">
        <f>'Net Gen'!B1297</f>
        <v>ML1KP-Mitchell 1 KP</v>
      </c>
      <c r="B1297" s="214">
        <f>'Net Gen'!C1297</f>
        <v>44339.916666666664</v>
      </c>
      <c r="C1297" s="215" t="str">
        <f>'Net Gen'!P1297</f>
        <v>OFFLINE</v>
      </c>
      <c r="D1297" s="215">
        <f>'Net Gen'!E1297</f>
        <v>0</v>
      </c>
      <c r="E1297" s="215">
        <f>'Net Gen'!I1297</f>
        <v>0</v>
      </c>
      <c r="F1297" s="215">
        <f>'Net Gen'!K1297</f>
        <v>0</v>
      </c>
      <c r="G1297" s="215">
        <f>'Net Gen'!N1297</f>
        <v>0</v>
      </c>
      <c r="H1297" s="215">
        <f>'Net Gen'!O1297</f>
        <v>774</v>
      </c>
      <c r="J1297" s="78">
        <f t="shared" si="82"/>
        <v>0.5</v>
      </c>
      <c r="K1297" s="71">
        <f t="shared" si="80"/>
        <v>0</v>
      </c>
      <c r="L1297" s="69">
        <f t="shared" si="81"/>
        <v>387</v>
      </c>
      <c r="M1297" s="81">
        <f t="shared" si="83"/>
        <v>0</v>
      </c>
    </row>
    <row r="1298" spans="1:13" x14ac:dyDescent="0.2">
      <c r="A1298" s="133" t="str">
        <f>'Net Gen'!B1298</f>
        <v>ML1KP-Mitchell 1 KP</v>
      </c>
      <c r="B1298" s="214">
        <f>'Net Gen'!C1298</f>
        <v>44339.958333333336</v>
      </c>
      <c r="C1298" s="215" t="str">
        <f>'Net Gen'!P1298</f>
        <v>OFFLINE</v>
      </c>
      <c r="D1298" s="215">
        <f>'Net Gen'!E1298</f>
        <v>0</v>
      </c>
      <c r="E1298" s="215">
        <f>'Net Gen'!I1298</f>
        <v>0</v>
      </c>
      <c r="F1298" s="215">
        <f>'Net Gen'!K1298</f>
        <v>0</v>
      </c>
      <c r="G1298" s="215">
        <f>'Net Gen'!N1298</f>
        <v>0</v>
      </c>
      <c r="H1298" s="215">
        <f>'Net Gen'!O1298</f>
        <v>774</v>
      </c>
      <c r="J1298" s="78">
        <f t="shared" si="82"/>
        <v>0.5</v>
      </c>
      <c r="K1298" s="71">
        <f t="shared" si="80"/>
        <v>0</v>
      </c>
      <c r="L1298" s="69">
        <f t="shared" si="81"/>
        <v>387</v>
      </c>
      <c r="M1298" s="81">
        <f t="shared" si="83"/>
        <v>0</v>
      </c>
    </row>
    <row r="1299" spans="1:13" x14ac:dyDescent="0.2">
      <c r="A1299" s="133" t="str">
        <f>'Net Gen'!B1299</f>
        <v>ML1KP-Mitchell 1 KP</v>
      </c>
      <c r="B1299" s="214">
        <f>'Net Gen'!C1299</f>
        <v>44340</v>
      </c>
      <c r="C1299" s="215" t="str">
        <f>'Net Gen'!P1299</f>
        <v>OFFLINE</v>
      </c>
      <c r="D1299" s="215">
        <f>'Net Gen'!E1299</f>
        <v>0</v>
      </c>
      <c r="E1299" s="215">
        <f>'Net Gen'!I1299</f>
        <v>0</v>
      </c>
      <c r="F1299" s="215">
        <f>'Net Gen'!K1299</f>
        <v>0</v>
      </c>
      <c r="G1299" s="215">
        <f>'Net Gen'!N1299</f>
        <v>0</v>
      </c>
      <c r="H1299" s="215">
        <f>'Net Gen'!O1299</f>
        <v>774</v>
      </c>
      <c r="J1299" s="78">
        <f t="shared" si="82"/>
        <v>0.5</v>
      </c>
      <c r="K1299" s="71">
        <f t="shared" si="80"/>
        <v>0</v>
      </c>
      <c r="L1299" s="69">
        <f t="shared" si="81"/>
        <v>387</v>
      </c>
      <c r="M1299" s="81">
        <f t="shared" si="83"/>
        <v>0</v>
      </c>
    </row>
    <row r="1300" spans="1:13" x14ac:dyDescent="0.2">
      <c r="A1300" s="133" t="str">
        <f>'Net Gen'!B1300</f>
        <v>ML1KP-Mitchell 1 KP</v>
      </c>
      <c r="B1300" s="214">
        <f>'Net Gen'!C1300</f>
        <v>44340.041666666664</v>
      </c>
      <c r="C1300" s="215" t="str">
        <f>'Net Gen'!P1300</f>
        <v>OFFLINE</v>
      </c>
      <c r="D1300" s="215">
        <f>'Net Gen'!E1300</f>
        <v>0</v>
      </c>
      <c r="E1300" s="215">
        <f>'Net Gen'!I1300</f>
        <v>0</v>
      </c>
      <c r="F1300" s="215">
        <f>'Net Gen'!K1300</f>
        <v>0</v>
      </c>
      <c r="G1300" s="215">
        <f>'Net Gen'!N1300</f>
        <v>0</v>
      </c>
      <c r="H1300" s="215">
        <f>'Net Gen'!O1300</f>
        <v>774</v>
      </c>
      <c r="J1300" s="78">
        <f t="shared" si="82"/>
        <v>0.5</v>
      </c>
      <c r="K1300" s="71">
        <f t="shared" si="80"/>
        <v>0</v>
      </c>
      <c r="L1300" s="69">
        <f t="shared" si="81"/>
        <v>387</v>
      </c>
      <c r="M1300" s="81">
        <f t="shared" si="83"/>
        <v>0</v>
      </c>
    </row>
    <row r="1301" spans="1:13" x14ac:dyDescent="0.2">
      <c r="A1301" s="133" t="str">
        <f>'Net Gen'!B1301</f>
        <v>ML1KP-Mitchell 1 KP</v>
      </c>
      <c r="B1301" s="214">
        <f>'Net Gen'!C1301</f>
        <v>44340.083333333336</v>
      </c>
      <c r="C1301" s="215" t="str">
        <f>'Net Gen'!P1301</f>
        <v>OFFLINE</v>
      </c>
      <c r="D1301" s="215">
        <f>'Net Gen'!E1301</f>
        <v>0</v>
      </c>
      <c r="E1301" s="215">
        <f>'Net Gen'!I1301</f>
        <v>0</v>
      </c>
      <c r="F1301" s="215">
        <f>'Net Gen'!K1301</f>
        <v>0</v>
      </c>
      <c r="G1301" s="215">
        <f>'Net Gen'!N1301</f>
        <v>0</v>
      </c>
      <c r="H1301" s="215">
        <f>'Net Gen'!O1301</f>
        <v>774</v>
      </c>
      <c r="J1301" s="78">
        <f t="shared" si="82"/>
        <v>0.5</v>
      </c>
      <c r="K1301" s="71">
        <f t="shared" si="80"/>
        <v>0</v>
      </c>
      <c r="L1301" s="69">
        <f t="shared" si="81"/>
        <v>387</v>
      </c>
      <c r="M1301" s="81">
        <f t="shared" si="83"/>
        <v>0</v>
      </c>
    </row>
    <row r="1302" spans="1:13" x14ac:dyDescent="0.2">
      <c r="A1302" s="133" t="str">
        <f>'Net Gen'!B1302</f>
        <v>ML1KP-Mitchell 1 KP</v>
      </c>
      <c r="B1302" s="214">
        <f>'Net Gen'!C1302</f>
        <v>44340.125</v>
      </c>
      <c r="C1302" s="215" t="str">
        <f>'Net Gen'!P1302</f>
        <v>OFFLINE</v>
      </c>
      <c r="D1302" s="215">
        <f>'Net Gen'!E1302</f>
        <v>0</v>
      </c>
      <c r="E1302" s="215">
        <f>'Net Gen'!I1302</f>
        <v>0</v>
      </c>
      <c r="F1302" s="215">
        <f>'Net Gen'!K1302</f>
        <v>0</v>
      </c>
      <c r="G1302" s="215">
        <f>'Net Gen'!N1302</f>
        <v>0</v>
      </c>
      <c r="H1302" s="215">
        <f>'Net Gen'!O1302</f>
        <v>774</v>
      </c>
      <c r="J1302" s="78">
        <f t="shared" si="82"/>
        <v>0.5</v>
      </c>
      <c r="K1302" s="71">
        <f t="shared" si="80"/>
        <v>0</v>
      </c>
      <c r="L1302" s="69">
        <f t="shared" si="81"/>
        <v>387</v>
      </c>
      <c r="M1302" s="81">
        <f t="shared" si="83"/>
        <v>0</v>
      </c>
    </row>
    <row r="1303" spans="1:13" x14ac:dyDescent="0.2">
      <c r="A1303" s="133" t="str">
        <f>'Net Gen'!B1303</f>
        <v>ML1KP-Mitchell 1 KP</v>
      </c>
      <c r="B1303" s="214">
        <f>'Net Gen'!C1303</f>
        <v>44340.166666666664</v>
      </c>
      <c r="C1303" s="215" t="str">
        <f>'Net Gen'!P1303</f>
        <v>OFFLINE</v>
      </c>
      <c r="D1303" s="215">
        <f>'Net Gen'!E1303</f>
        <v>0</v>
      </c>
      <c r="E1303" s="215">
        <f>'Net Gen'!I1303</f>
        <v>0</v>
      </c>
      <c r="F1303" s="215">
        <f>'Net Gen'!K1303</f>
        <v>0</v>
      </c>
      <c r="G1303" s="215">
        <f>'Net Gen'!N1303</f>
        <v>0</v>
      </c>
      <c r="H1303" s="215">
        <f>'Net Gen'!O1303</f>
        <v>774</v>
      </c>
      <c r="J1303" s="78">
        <f t="shared" si="82"/>
        <v>0.5</v>
      </c>
      <c r="K1303" s="71">
        <f t="shared" si="80"/>
        <v>0</v>
      </c>
      <c r="L1303" s="69">
        <f t="shared" si="81"/>
        <v>387</v>
      </c>
      <c r="M1303" s="81">
        <f t="shared" si="83"/>
        <v>0</v>
      </c>
    </row>
    <row r="1304" spans="1:13" x14ac:dyDescent="0.2">
      <c r="A1304" s="133" t="str">
        <f>'Net Gen'!B1304</f>
        <v>ML1KP-Mitchell 1 KP</v>
      </c>
      <c r="B1304" s="214">
        <f>'Net Gen'!C1304</f>
        <v>44340.208333333336</v>
      </c>
      <c r="C1304" s="215" t="str">
        <f>'Net Gen'!P1304</f>
        <v>OFFLINE</v>
      </c>
      <c r="D1304" s="215">
        <f>'Net Gen'!E1304</f>
        <v>0</v>
      </c>
      <c r="E1304" s="215">
        <f>'Net Gen'!I1304</f>
        <v>0</v>
      </c>
      <c r="F1304" s="215">
        <f>'Net Gen'!K1304</f>
        <v>0</v>
      </c>
      <c r="G1304" s="215">
        <f>'Net Gen'!N1304</f>
        <v>0</v>
      </c>
      <c r="H1304" s="215">
        <f>'Net Gen'!O1304</f>
        <v>774</v>
      </c>
      <c r="J1304" s="78">
        <f t="shared" si="82"/>
        <v>0.5</v>
      </c>
      <c r="K1304" s="71">
        <f t="shared" si="80"/>
        <v>0</v>
      </c>
      <c r="L1304" s="69">
        <f t="shared" si="81"/>
        <v>387</v>
      </c>
      <c r="M1304" s="81">
        <f t="shared" si="83"/>
        <v>0</v>
      </c>
    </row>
    <row r="1305" spans="1:13" x14ac:dyDescent="0.2">
      <c r="A1305" s="133" t="str">
        <f>'Net Gen'!B1305</f>
        <v>ML1KP-Mitchell 1 KP</v>
      </c>
      <c r="B1305" s="214">
        <f>'Net Gen'!C1305</f>
        <v>44340.25</v>
      </c>
      <c r="C1305" s="215" t="str">
        <f>'Net Gen'!P1305</f>
        <v>OFFLINE</v>
      </c>
      <c r="D1305" s="215">
        <f>'Net Gen'!E1305</f>
        <v>0</v>
      </c>
      <c r="E1305" s="215">
        <f>'Net Gen'!I1305</f>
        <v>0</v>
      </c>
      <c r="F1305" s="215">
        <f>'Net Gen'!K1305</f>
        <v>0</v>
      </c>
      <c r="G1305" s="215">
        <f>'Net Gen'!N1305</f>
        <v>0</v>
      </c>
      <c r="H1305" s="215">
        <f>'Net Gen'!O1305</f>
        <v>774</v>
      </c>
      <c r="J1305" s="78">
        <f t="shared" si="82"/>
        <v>0.5</v>
      </c>
      <c r="K1305" s="71">
        <f t="shared" si="80"/>
        <v>0</v>
      </c>
      <c r="L1305" s="69">
        <f t="shared" si="81"/>
        <v>387</v>
      </c>
      <c r="M1305" s="81">
        <f t="shared" si="83"/>
        <v>0</v>
      </c>
    </row>
    <row r="1306" spans="1:13" x14ac:dyDescent="0.2">
      <c r="A1306" s="133" t="str">
        <f>'Net Gen'!B1306</f>
        <v>ML1KP-Mitchell 1 KP</v>
      </c>
      <c r="B1306" s="214">
        <f>'Net Gen'!C1306</f>
        <v>44340.291666666664</v>
      </c>
      <c r="C1306" s="215" t="str">
        <f>'Net Gen'!P1306</f>
        <v>OFFLINE</v>
      </c>
      <c r="D1306" s="215">
        <f>'Net Gen'!E1306</f>
        <v>0</v>
      </c>
      <c r="E1306" s="215">
        <f>'Net Gen'!I1306</f>
        <v>0</v>
      </c>
      <c r="F1306" s="215">
        <f>'Net Gen'!K1306</f>
        <v>0</v>
      </c>
      <c r="G1306" s="215">
        <f>'Net Gen'!N1306</f>
        <v>0</v>
      </c>
      <c r="H1306" s="215">
        <f>'Net Gen'!O1306</f>
        <v>774</v>
      </c>
      <c r="J1306" s="78">
        <f t="shared" si="82"/>
        <v>0.5</v>
      </c>
      <c r="K1306" s="71">
        <f t="shared" si="80"/>
        <v>0</v>
      </c>
      <c r="L1306" s="69">
        <f t="shared" si="81"/>
        <v>387</v>
      </c>
      <c r="M1306" s="81">
        <f t="shared" si="83"/>
        <v>0</v>
      </c>
    </row>
    <row r="1307" spans="1:13" x14ac:dyDescent="0.2">
      <c r="A1307" s="133" t="str">
        <f>'Net Gen'!B1307</f>
        <v>ML1KP-Mitchell 1 KP</v>
      </c>
      <c r="B1307" s="214">
        <f>'Net Gen'!C1307</f>
        <v>44340.333333333336</v>
      </c>
      <c r="C1307" s="215" t="str">
        <f>'Net Gen'!P1307</f>
        <v>OFFLINE</v>
      </c>
      <c r="D1307" s="215">
        <f>'Net Gen'!E1307</f>
        <v>0</v>
      </c>
      <c r="E1307" s="215">
        <f>'Net Gen'!I1307</f>
        <v>0</v>
      </c>
      <c r="F1307" s="215">
        <f>'Net Gen'!K1307</f>
        <v>0</v>
      </c>
      <c r="G1307" s="215">
        <f>'Net Gen'!N1307</f>
        <v>0</v>
      </c>
      <c r="H1307" s="215">
        <f>'Net Gen'!O1307</f>
        <v>774</v>
      </c>
      <c r="J1307" s="78">
        <f t="shared" si="82"/>
        <v>0.5</v>
      </c>
      <c r="K1307" s="71">
        <f t="shared" si="80"/>
        <v>0</v>
      </c>
      <c r="L1307" s="69">
        <f t="shared" si="81"/>
        <v>387</v>
      </c>
      <c r="M1307" s="81">
        <f t="shared" si="83"/>
        <v>0</v>
      </c>
    </row>
    <row r="1308" spans="1:13" x14ac:dyDescent="0.2">
      <c r="A1308" s="133" t="str">
        <f>'Net Gen'!B1308</f>
        <v>ML1KP-Mitchell 1 KP</v>
      </c>
      <c r="B1308" s="214">
        <f>'Net Gen'!C1308</f>
        <v>44340.375</v>
      </c>
      <c r="C1308" s="215" t="str">
        <f>'Net Gen'!P1308</f>
        <v>OFFLINE</v>
      </c>
      <c r="D1308" s="215">
        <f>'Net Gen'!E1308</f>
        <v>0</v>
      </c>
      <c r="E1308" s="215">
        <f>'Net Gen'!I1308</f>
        <v>0</v>
      </c>
      <c r="F1308" s="215">
        <f>'Net Gen'!K1308</f>
        <v>0</v>
      </c>
      <c r="G1308" s="215">
        <f>'Net Gen'!N1308</f>
        <v>0</v>
      </c>
      <c r="H1308" s="215">
        <f>'Net Gen'!O1308</f>
        <v>774</v>
      </c>
      <c r="J1308" s="78">
        <f t="shared" si="82"/>
        <v>0.5</v>
      </c>
      <c r="K1308" s="71">
        <f t="shared" si="80"/>
        <v>0</v>
      </c>
      <c r="L1308" s="69">
        <f t="shared" si="81"/>
        <v>387</v>
      </c>
      <c r="M1308" s="81">
        <f t="shared" si="83"/>
        <v>0</v>
      </c>
    </row>
    <row r="1309" spans="1:13" x14ac:dyDescent="0.2">
      <c r="A1309" s="133" t="str">
        <f>'Net Gen'!B1309</f>
        <v>ML1KP-Mitchell 1 KP</v>
      </c>
      <c r="B1309" s="214">
        <f>'Net Gen'!C1309</f>
        <v>44340.416666666664</v>
      </c>
      <c r="C1309" s="215" t="str">
        <f>'Net Gen'!P1309</f>
        <v>OFFLINE</v>
      </c>
      <c r="D1309" s="215">
        <f>'Net Gen'!E1309</f>
        <v>0</v>
      </c>
      <c r="E1309" s="215">
        <f>'Net Gen'!I1309</f>
        <v>0</v>
      </c>
      <c r="F1309" s="215">
        <f>'Net Gen'!K1309</f>
        <v>0</v>
      </c>
      <c r="G1309" s="215">
        <f>'Net Gen'!N1309</f>
        <v>0</v>
      </c>
      <c r="H1309" s="215">
        <f>'Net Gen'!O1309</f>
        <v>774</v>
      </c>
      <c r="J1309" s="78">
        <f t="shared" si="82"/>
        <v>0.5</v>
      </c>
      <c r="K1309" s="71">
        <f t="shared" si="80"/>
        <v>0</v>
      </c>
      <c r="L1309" s="69">
        <f t="shared" si="81"/>
        <v>387</v>
      </c>
      <c r="M1309" s="81">
        <f t="shared" si="83"/>
        <v>0</v>
      </c>
    </row>
    <row r="1310" spans="1:13" x14ac:dyDescent="0.2">
      <c r="A1310" s="133" t="str">
        <f>'Net Gen'!B1310</f>
        <v>ML1KP-Mitchell 1 KP</v>
      </c>
      <c r="B1310" s="214">
        <f>'Net Gen'!C1310</f>
        <v>44340.458333333336</v>
      </c>
      <c r="C1310" s="215" t="str">
        <f>'Net Gen'!P1310</f>
        <v>OFFLINE</v>
      </c>
      <c r="D1310" s="215">
        <f>'Net Gen'!E1310</f>
        <v>0</v>
      </c>
      <c r="E1310" s="215">
        <f>'Net Gen'!I1310</f>
        <v>0</v>
      </c>
      <c r="F1310" s="215">
        <f>'Net Gen'!K1310</f>
        <v>0</v>
      </c>
      <c r="G1310" s="215">
        <f>'Net Gen'!N1310</f>
        <v>0</v>
      </c>
      <c r="H1310" s="215">
        <f>'Net Gen'!O1310</f>
        <v>774</v>
      </c>
      <c r="J1310" s="78">
        <f t="shared" si="82"/>
        <v>0.5</v>
      </c>
      <c r="K1310" s="71">
        <f t="shared" si="80"/>
        <v>0</v>
      </c>
      <c r="L1310" s="69">
        <f t="shared" si="81"/>
        <v>387</v>
      </c>
      <c r="M1310" s="81">
        <f t="shared" si="83"/>
        <v>0</v>
      </c>
    </row>
    <row r="1311" spans="1:13" x14ac:dyDescent="0.2">
      <c r="A1311" s="133" t="str">
        <f>'Net Gen'!B1311</f>
        <v>ML1KP-Mitchell 1 KP</v>
      </c>
      <c r="B1311" s="214">
        <f>'Net Gen'!C1311</f>
        <v>44340.5</v>
      </c>
      <c r="C1311" s="215" t="str">
        <f>'Net Gen'!P1311</f>
        <v>OFFLINE</v>
      </c>
      <c r="D1311" s="215">
        <f>'Net Gen'!E1311</f>
        <v>0</v>
      </c>
      <c r="E1311" s="215">
        <f>'Net Gen'!I1311</f>
        <v>0</v>
      </c>
      <c r="F1311" s="215">
        <f>'Net Gen'!K1311</f>
        <v>0</v>
      </c>
      <c r="G1311" s="215">
        <f>'Net Gen'!N1311</f>
        <v>0</v>
      </c>
      <c r="H1311" s="215">
        <f>'Net Gen'!O1311</f>
        <v>774</v>
      </c>
      <c r="J1311" s="78">
        <f t="shared" si="82"/>
        <v>0.5</v>
      </c>
      <c r="K1311" s="71">
        <f t="shared" si="80"/>
        <v>0</v>
      </c>
      <c r="L1311" s="69">
        <f t="shared" si="81"/>
        <v>387</v>
      </c>
      <c r="M1311" s="81">
        <f t="shared" si="83"/>
        <v>0</v>
      </c>
    </row>
    <row r="1312" spans="1:13" x14ac:dyDescent="0.2">
      <c r="A1312" s="133" t="str">
        <f>'Net Gen'!B1312</f>
        <v>ML1KP-Mitchell 1 KP</v>
      </c>
      <c r="B1312" s="214">
        <f>'Net Gen'!C1312</f>
        <v>44340.541666666664</v>
      </c>
      <c r="C1312" s="215" t="str">
        <f>'Net Gen'!P1312</f>
        <v>OFFLINE</v>
      </c>
      <c r="D1312" s="215">
        <f>'Net Gen'!E1312</f>
        <v>0</v>
      </c>
      <c r="E1312" s="215">
        <f>'Net Gen'!I1312</f>
        <v>0</v>
      </c>
      <c r="F1312" s="215">
        <f>'Net Gen'!K1312</f>
        <v>0</v>
      </c>
      <c r="G1312" s="215">
        <f>'Net Gen'!N1312</f>
        <v>0</v>
      </c>
      <c r="H1312" s="215">
        <f>'Net Gen'!O1312</f>
        <v>774</v>
      </c>
      <c r="J1312" s="78">
        <f t="shared" si="82"/>
        <v>0.5</v>
      </c>
      <c r="K1312" s="71">
        <f t="shared" si="80"/>
        <v>0</v>
      </c>
      <c r="L1312" s="69">
        <f t="shared" si="81"/>
        <v>387</v>
      </c>
      <c r="M1312" s="81">
        <f t="shared" si="83"/>
        <v>0</v>
      </c>
    </row>
    <row r="1313" spans="1:13" x14ac:dyDescent="0.2">
      <c r="A1313" s="133" t="str">
        <f>'Net Gen'!B1313</f>
        <v>ML1KP-Mitchell 1 KP</v>
      </c>
      <c r="B1313" s="214">
        <f>'Net Gen'!C1313</f>
        <v>44340.583333333336</v>
      </c>
      <c r="C1313" s="215" t="str">
        <f>'Net Gen'!P1313</f>
        <v>OFFLINE</v>
      </c>
      <c r="D1313" s="215">
        <f>'Net Gen'!E1313</f>
        <v>0</v>
      </c>
      <c r="E1313" s="215">
        <f>'Net Gen'!I1313</f>
        <v>0</v>
      </c>
      <c r="F1313" s="215">
        <f>'Net Gen'!K1313</f>
        <v>0</v>
      </c>
      <c r="G1313" s="215">
        <f>'Net Gen'!N1313</f>
        <v>0</v>
      </c>
      <c r="H1313" s="215">
        <f>'Net Gen'!O1313</f>
        <v>774</v>
      </c>
      <c r="J1313" s="78">
        <f t="shared" si="82"/>
        <v>0.5</v>
      </c>
      <c r="K1313" s="71">
        <f t="shared" si="80"/>
        <v>0</v>
      </c>
      <c r="L1313" s="69">
        <f t="shared" si="81"/>
        <v>387</v>
      </c>
      <c r="M1313" s="81">
        <f t="shared" si="83"/>
        <v>0</v>
      </c>
    </row>
    <row r="1314" spans="1:13" x14ac:dyDescent="0.2">
      <c r="A1314" s="133" t="str">
        <f>'Net Gen'!B1314</f>
        <v>ML1KP-Mitchell 1 KP</v>
      </c>
      <c r="B1314" s="214">
        <f>'Net Gen'!C1314</f>
        <v>44340.625</v>
      </c>
      <c r="C1314" s="215" t="str">
        <f>'Net Gen'!P1314</f>
        <v>OFFLINE</v>
      </c>
      <c r="D1314" s="215">
        <f>'Net Gen'!E1314</f>
        <v>0</v>
      </c>
      <c r="E1314" s="215">
        <f>'Net Gen'!I1314</f>
        <v>0</v>
      </c>
      <c r="F1314" s="215">
        <f>'Net Gen'!K1314</f>
        <v>0</v>
      </c>
      <c r="G1314" s="215">
        <f>'Net Gen'!N1314</f>
        <v>0</v>
      </c>
      <c r="H1314" s="215">
        <f>'Net Gen'!O1314</f>
        <v>774</v>
      </c>
      <c r="J1314" s="78">
        <f t="shared" si="82"/>
        <v>0.5</v>
      </c>
      <c r="K1314" s="71">
        <f t="shared" si="80"/>
        <v>0</v>
      </c>
      <c r="L1314" s="69">
        <f t="shared" si="81"/>
        <v>387</v>
      </c>
      <c r="M1314" s="81">
        <f t="shared" si="83"/>
        <v>0</v>
      </c>
    </row>
    <row r="1315" spans="1:13" x14ac:dyDescent="0.2">
      <c r="A1315" s="133" t="str">
        <f>'Net Gen'!B1315</f>
        <v>ML1KP-Mitchell 1 KP</v>
      </c>
      <c r="B1315" s="214">
        <f>'Net Gen'!C1315</f>
        <v>44340.666666666664</v>
      </c>
      <c r="C1315" s="215" t="str">
        <f>'Net Gen'!P1315</f>
        <v>OFFLINE</v>
      </c>
      <c r="D1315" s="215">
        <f>'Net Gen'!E1315</f>
        <v>0</v>
      </c>
      <c r="E1315" s="215">
        <f>'Net Gen'!I1315</f>
        <v>0</v>
      </c>
      <c r="F1315" s="215">
        <f>'Net Gen'!K1315</f>
        <v>0</v>
      </c>
      <c r="G1315" s="215">
        <f>'Net Gen'!N1315</f>
        <v>0</v>
      </c>
      <c r="H1315" s="215">
        <f>'Net Gen'!O1315</f>
        <v>774</v>
      </c>
      <c r="J1315" s="78">
        <f t="shared" si="82"/>
        <v>0.5</v>
      </c>
      <c r="K1315" s="71">
        <f t="shared" si="80"/>
        <v>0</v>
      </c>
      <c r="L1315" s="69">
        <f t="shared" si="81"/>
        <v>387</v>
      </c>
      <c r="M1315" s="81">
        <f t="shared" si="83"/>
        <v>0</v>
      </c>
    </row>
    <row r="1316" spans="1:13" x14ac:dyDescent="0.2">
      <c r="A1316" s="133" t="str">
        <f>'Net Gen'!B1316</f>
        <v>ML1KP-Mitchell 1 KP</v>
      </c>
      <c r="B1316" s="214">
        <f>'Net Gen'!C1316</f>
        <v>44340.708333333336</v>
      </c>
      <c r="C1316" s="215" t="str">
        <f>'Net Gen'!P1316</f>
        <v>OFFLINE</v>
      </c>
      <c r="D1316" s="215">
        <f>'Net Gen'!E1316</f>
        <v>0</v>
      </c>
      <c r="E1316" s="215">
        <f>'Net Gen'!I1316</f>
        <v>0</v>
      </c>
      <c r="F1316" s="215">
        <f>'Net Gen'!K1316</f>
        <v>0</v>
      </c>
      <c r="G1316" s="215">
        <f>'Net Gen'!N1316</f>
        <v>0</v>
      </c>
      <c r="H1316" s="215">
        <f>'Net Gen'!O1316</f>
        <v>774</v>
      </c>
      <c r="J1316" s="78">
        <f t="shared" si="82"/>
        <v>0.5</v>
      </c>
      <c r="K1316" s="71">
        <f t="shared" si="80"/>
        <v>0</v>
      </c>
      <c r="L1316" s="69">
        <f t="shared" si="81"/>
        <v>387</v>
      </c>
      <c r="M1316" s="81">
        <f t="shared" si="83"/>
        <v>0</v>
      </c>
    </row>
    <row r="1317" spans="1:13" x14ac:dyDescent="0.2">
      <c r="A1317" s="133" t="str">
        <f>'Net Gen'!B1317</f>
        <v>ML1KP-Mitchell 1 KP</v>
      </c>
      <c r="B1317" s="214">
        <f>'Net Gen'!C1317</f>
        <v>44340.75</v>
      </c>
      <c r="C1317" s="215" t="str">
        <f>'Net Gen'!P1317</f>
        <v>OFFLINE</v>
      </c>
      <c r="D1317" s="215">
        <f>'Net Gen'!E1317</f>
        <v>0</v>
      </c>
      <c r="E1317" s="215">
        <f>'Net Gen'!I1317</f>
        <v>0</v>
      </c>
      <c r="F1317" s="215">
        <f>'Net Gen'!K1317</f>
        <v>0</v>
      </c>
      <c r="G1317" s="215">
        <f>'Net Gen'!N1317</f>
        <v>0</v>
      </c>
      <c r="H1317" s="215">
        <f>'Net Gen'!O1317</f>
        <v>774</v>
      </c>
      <c r="J1317" s="78">
        <f t="shared" si="82"/>
        <v>0.5</v>
      </c>
      <c r="K1317" s="71">
        <f t="shared" si="80"/>
        <v>0</v>
      </c>
      <c r="L1317" s="69">
        <f t="shared" si="81"/>
        <v>387</v>
      </c>
      <c r="M1317" s="81">
        <f t="shared" si="83"/>
        <v>0</v>
      </c>
    </row>
    <row r="1318" spans="1:13" x14ac:dyDescent="0.2">
      <c r="A1318" s="133" t="str">
        <f>'Net Gen'!B1318</f>
        <v>ML1KP-Mitchell 1 KP</v>
      </c>
      <c r="B1318" s="214">
        <f>'Net Gen'!C1318</f>
        <v>44340.791666666664</v>
      </c>
      <c r="C1318" s="215" t="str">
        <f>'Net Gen'!P1318</f>
        <v>OFFLINE</v>
      </c>
      <c r="D1318" s="215">
        <f>'Net Gen'!E1318</f>
        <v>0</v>
      </c>
      <c r="E1318" s="215">
        <f>'Net Gen'!I1318</f>
        <v>0</v>
      </c>
      <c r="F1318" s="215">
        <f>'Net Gen'!K1318</f>
        <v>0</v>
      </c>
      <c r="G1318" s="215">
        <f>'Net Gen'!N1318</f>
        <v>0</v>
      </c>
      <c r="H1318" s="215">
        <f>'Net Gen'!O1318</f>
        <v>774</v>
      </c>
      <c r="J1318" s="78">
        <f t="shared" si="82"/>
        <v>0.5</v>
      </c>
      <c r="K1318" s="71">
        <f t="shared" si="80"/>
        <v>0</v>
      </c>
      <c r="L1318" s="69">
        <f t="shared" si="81"/>
        <v>387</v>
      </c>
      <c r="M1318" s="81">
        <f t="shared" si="83"/>
        <v>0</v>
      </c>
    </row>
    <row r="1319" spans="1:13" x14ac:dyDescent="0.2">
      <c r="A1319" s="133" t="str">
        <f>'Net Gen'!B1319</f>
        <v>ML1KP-Mitchell 1 KP</v>
      </c>
      <c r="B1319" s="214">
        <f>'Net Gen'!C1319</f>
        <v>44340.833333333336</v>
      </c>
      <c r="C1319" s="215" t="str">
        <f>'Net Gen'!P1319</f>
        <v>OFFLINE</v>
      </c>
      <c r="D1319" s="215">
        <f>'Net Gen'!E1319</f>
        <v>0</v>
      </c>
      <c r="E1319" s="215">
        <f>'Net Gen'!I1319</f>
        <v>0</v>
      </c>
      <c r="F1319" s="215">
        <f>'Net Gen'!K1319</f>
        <v>0</v>
      </c>
      <c r="G1319" s="215">
        <f>'Net Gen'!N1319</f>
        <v>0</v>
      </c>
      <c r="H1319" s="215">
        <f>'Net Gen'!O1319</f>
        <v>774</v>
      </c>
      <c r="J1319" s="78">
        <f t="shared" si="82"/>
        <v>0.5</v>
      </c>
      <c r="K1319" s="71">
        <f t="shared" si="80"/>
        <v>0</v>
      </c>
      <c r="L1319" s="69">
        <f t="shared" si="81"/>
        <v>387</v>
      </c>
      <c r="M1319" s="81">
        <f t="shared" si="83"/>
        <v>0</v>
      </c>
    </row>
    <row r="1320" spans="1:13" x14ac:dyDescent="0.2">
      <c r="A1320" s="133" t="str">
        <f>'Net Gen'!B1320</f>
        <v>ML1KP-Mitchell 1 KP</v>
      </c>
      <c r="B1320" s="214">
        <f>'Net Gen'!C1320</f>
        <v>44340.875</v>
      </c>
      <c r="C1320" s="215" t="str">
        <f>'Net Gen'!P1320</f>
        <v>OFFLINE</v>
      </c>
      <c r="D1320" s="215">
        <f>'Net Gen'!E1320</f>
        <v>0</v>
      </c>
      <c r="E1320" s="215">
        <f>'Net Gen'!I1320</f>
        <v>0</v>
      </c>
      <c r="F1320" s="215">
        <f>'Net Gen'!K1320</f>
        <v>0</v>
      </c>
      <c r="G1320" s="215">
        <f>'Net Gen'!N1320</f>
        <v>0</v>
      </c>
      <c r="H1320" s="215">
        <f>'Net Gen'!O1320</f>
        <v>774</v>
      </c>
      <c r="J1320" s="78">
        <f t="shared" si="82"/>
        <v>0.5</v>
      </c>
      <c r="K1320" s="71">
        <f t="shared" si="80"/>
        <v>0</v>
      </c>
      <c r="L1320" s="69">
        <f t="shared" si="81"/>
        <v>387</v>
      </c>
      <c r="M1320" s="81">
        <f t="shared" si="83"/>
        <v>0</v>
      </c>
    </row>
    <row r="1321" spans="1:13" x14ac:dyDescent="0.2">
      <c r="A1321" s="133" t="str">
        <f>'Net Gen'!B1321</f>
        <v>ML1KP-Mitchell 1 KP</v>
      </c>
      <c r="B1321" s="214">
        <f>'Net Gen'!C1321</f>
        <v>44340.916666666664</v>
      </c>
      <c r="C1321" s="215" t="str">
        <f>'Net Gen'!P1321</f>
        <v>OFFLINE</v>
      </c>
      <c r="D1321" s="215">
        <f>'Net Gen'!E1321</f>
        <v>0</v>
      </c>
      <c r="E1321" s="215">
        <f>'Net Gen'!I1321</f>
        <v>0</v>
      </c>
      <c r="F1321" s="215">
        <f>'Net Gen'!K1321</f>
        <v>0</v>
      </c>
      <c r="G1321" s="215">
        <f>'Net Gen'!N1321</f>
        <v>0</v>
      </c>
      <c r="H1321" s="215">
        <f>'Net Gen'!O1321</f>
        <v>774</v>
      </c>
      <c r="J1321" s="78">
        <f t="shared" si="82"/>
        <v>0.5</v>
      </c>
      <c r="K1321" s="71">
        <f t="shared" si="80"/>
        <v>0</v>
      </c>
      <c r="L1321" s="69">
        <f t="shared" si="81"/>
        <v>387</v>
      </c>
      <c r="M1321" s="81">
        <f t="shared" si="83"/>
        <v>0</v>
      </c>
    </row>
    <row r="1322" spans="1:13" x14ac:dyDescent="0.2">
      <c r="A1322" s="133" t="str">
        <f>'Net Gen'!B1322</f>
        <v>ML1KP-Mitchell 1 KP</v>
      </c>
      <c r="B1322" s="214">
        <f>'Net Gen'!C1322</f>
        <v>44340.958333333336</v>
      </c>
      <c r="C1322" s="215" t="str">
        <f>'Net Gen'!P1322</f>
        <v>OFFLINE</v>
      </c>
      <c r="D1322" s="215">
        <f>'Net Gen'!E1322</f>
        <v>0</v>
      </c>
      <c r="E1322" s="215">
        <f>'Net Gen'!I1322</f>
        <v>0</v>
      </c>
      <c r="F1322" s="215">
        <f>'Net Gen'!K1322</f>
        <v>0</v>
      </c>
      <c r="G1322" s="215">
        <f>'Net Gen'!N1322</f>
        <v>0</v>
      </c>
      <c r="H1322" s="215">
        <f>'Net Gen'!O1322</f>
        <v>774</v>
      </c>
      <c r="J1322" s="78">
        <f t="shared" si="82"/>
        <v>0.5</v>
      </c>
      <c r="K1322" s="71">
        <f t="shared" si="80"/>
        <v>0</v>
      </c>
      <c r="L1322" s="69">
        <f t="shared" si="81"/>
        <v>387</v>
      </c>
      <c r="M1322" s="81">
        <f t="shared" si="83"/>
        <v>0</v>
      </c>
    </row>
    <row r="1323" spans="1:13" x14ac:dyDescent="0.2">
      <c r="A1323" s="133" t="str">
        <f>'Net Gen'!B1323</f>
        <v>ML1KP-Mitchell 1 KP</v>
      </c>
      <c r="B1323" s="214">
        <f>'Net Gen'!C1323</f>
        <v>44341</v>
      </c>
      <c r="C1323" s="215" t="str">
        <f>'Net Gen'!P1323</f>
        <v>OFFLINE</v>
      </c>
      <c r="D1323" s="215">
        <f>'Net Gen'!E1323</f>
        <v>0</v>
      </c>
      <c r="E1323" s="215">
        <f>'Net Gen'!I1323</f>
        <v>0</v>
      </c>
      <c r="F1323" s="215">
        <f>'Net Gen'!K1323</f>
        <v>0</v>
      </c>
      <c r="G1323" s="215">
        <f>'Net Gen'!N1323</f>
        <v>0</v>
      </c>
      <c r="H1323" s="215">
        <f>'Net Gen'!O1323</f>
        <v>774</v>
      </c>
      <c r="J1323" s="78">
        <f t="shared" si="82"/>
        <v>0.5</v>
      </c>
      <c r="K1323" s="71">
        <f t="shared" si="80"/>
        <v>0</v>
      </c>
      <c r="L1323" s="69">
        <f t="shared" si="81"/>
        <v>387</v>
      </c>
      <c r="M1323" s="81">
        <f t="shared" si="83"/>
        <v>0</v>
      </c>
    </row>
    <row r="1324" spans="1:13" x14ac:dyDescent="0.2">
      <c r="A1324" s="133" t="str">
        <f>'Net Gen'!B1324</f>
        <v>ML1KP-Mitchell 1 KP</v>
      </c>
      <c r="B1324" s="214">
        <f>'Net Gen'!C1324</f>
        <v>44341.041666666664</v>
      </c>
      <c r="C1324" s="215" t="str">
        <f>'Net Gen'!P1324</f>
        <v>OFFLINE</v>
      </c>
      <c r="D1324" s="215">
        <f>'Net Gen'!E1324</f>
        <v>0</v>
      </c>
      <c r="E1324" s="215">
        <f>'Net Gen'!I1324</f>
        <v>0</v>
      </c>
      <c r="F1324" s="215">
        <f>'Net Gen'!K1324</f>
        <v>0</v>
      </c>
      <c r="G1324" s="215">
        <f>'Net Gen'!N1324</f>
        <v>0</v>
      </c>
      <c r="H1324" s="215">
        <f>'Net Gen'!O1324</f>
        <v>774</v>
      </c>
      <c r="J1324" s="78">
        <f t="shared" si="82"/>
        <v>0.5</v>
      </c>
      <c r="K1324" s="71">
        <f t="shared" si="80"/>
        <v>0</v>
      </c>
      <c r="L1324" s="69">
        <f t="shared" si="81"/>
        <v>387</v>
      </c>
      <c r="M1324" s="81">
        <f t="shared" si="83"/>
        <v>0</v>
      </c>
    </row>
    <row r="1325" spans="1:13" x14ac:dyDescent="0.2">
      <c r="A1325" s="133" t="str">
        <f>'Net Gen'!B1325</f>
        <v>ML1KP-Mitchell 1 KP</v>
      </c>
      <c r="B1325" s="214">
        <f>'Net Gen'!C1325</f>
        <v>44341.083333333336</v>
      </c>
      <c r="C1325" s="215" t="str">
        <f>'Net Gen'!P1325</f>
        <v>OFFLINE</v>
      </c>
      <c r="D1325" s="215">
        <f>'Net Gen'!E1325</f>
        <v>0</v>
      </c>
      <c r="E1325" s="215">
        <f>'Net Gen'!I1325</f>
        <v>0</v>
      </c>
      <c r="F1325" s="215">
        <f>'Net Gen'!K1325</f>
        <v>0</v>
      </c>
      <c r="G1325" s="215">
        <f>'Net Gen'!N1325</f>
        <v>0</v>
      </c>
      <c r="H1325" s="215">
        <f>'Net Gen'!O1325</f>
        <v>774</v>
      </c>
      <c r="J1325" s="78">
        <f t="shared" si="82"/>
        <v>0.5</v>
      </c>
      <c r="K1325" s="71">
        <f t="shared" si="80"/>
        <v>0</v>
      </c>
      <c r="L1325" s="69">
        <f t="shared" si="81"/>
        <v>387</v>
      </c>
      <c r="M1325" s="81">
        <f t="shared" si="83"/>
        <v>0</v>
      </c>
    </row>
    <row r="1326" spans="1:13" x14ac:dyDescent="0.2">
      <c r="A1326" s="133" t="str">
        <f>'Net Gen'!B1326</f>
        <v>ML1KP-Mitchell 1 KP</v>
      </c>
      <c r="B1326" s="214">
        <f>'Net Gen'!C1326</f>
        <v>44341.125</v>
      </c>
      <c r="C1326" s="215" t="str">
        <f>'Net Gen'!P1326</f>
        <v>OFFLINE</v>
      </c>
      <c r="D1326" s="215">
        <f>'Net Gen'!E1326</f>
        <v>0</v>
      </c>
      <c r="E1326" s="215">
        <f>'Net Gen'!I1326</f>
        <v>0</v>
      </c>
      <c r="F1326" s="215">
        <f>'Net Gen'!K1326</f>
        <v>0</v>
      </c>
      <c r="G1326" s="215">
        <f>'Net Gen'!N1326</f>
        <v>0</v>
      </c>
      <c r="H1326" s="215">
        <f>'Net Gen'!O1326</f>
        <v>774</v>
      </c>
      <c r="J1326" s="78">
        <f t="shared" si="82"/>
        <v>0.5</v>
      </c>
      <c r="K1326" s="71">
        <f t="shared" si="80"/>
        <v>0</v>
      </c>
      <c r="L1326" s="69">
        <f t="shared" si="81"/>
        <v>387</v>
      </c>
      <c r="M1326" s="81">
        <f t="shared" si="83"/>
        <v>0</v>
      </c>
    </row>
    <row r="1327" spans="1:13" x14ac:dyDescent="0.2">
      <c r="A1327" s="133" t="str">
        <f>'Net Gen'!B1327</f>
        <v>ML1KP-Mitchell 1 KP</v>
      </c>
      <c r="B1327" s="214">
        <f>'Net Gen'!C1327</f>
        <v>44341.166666666664</v>
      </c>
      <c r="C1327" s="215" t="str">
        <f>'Net Gen'!P1327</f>
        <v>OFFLINE</v>
      </c>
      <c r="D1327" s="215">
        <f>'Net Gen'!E1327</f>
        <v>0</v>
      </c>
      <c r="E1327" s="215">
        <f>'Net Gen'!I1327</f>
        <v>0</v>
      </c>
      <c r="F1327" s="215">
        <f>'Net Gen'!K1327</f>
        <v>0</v>
      </c>
      <c r="G1327" s="215">
        <f>'Net Gen'!N1327</f>
        <v>0</v>
      </c>
      <c r="H1327" s="215">
        <f>'Net Gen'!O1327</f>
        <v>774</v>
      </c>
      <c r="J1327" s="78">
        <f t="shared" si="82"/>
        <v>0.5</v>
      </c>
      <c r="K1327" s="71">
        <f t="shared" si="80"/>
        <v>0</v>
      </c>
      <c r="L1327" s="69">
        <f t="shared" si="81"/>
        <v>387</v>
      </c>
      <c r="M1327" s="81">
        <f t="shared" si="83"/>
        <v>0</v>
      </c>
    </row>
    <row r="1328" spans="1:13" x14ac:dyDescent="0.2">
      <c r="A1328" s="133" t="str">
        <f>'Net Gen'!B1328</f>
        <v>ML1KP-Mitchell 1 KP</v>
      </c>
      <c r="B1328" s="214">
        <f>'Net Gen'!C1328</f>
        <v>44341.208333333336</v>
      </c>
      <c r="C1328" s="215" t="str">
        <f>'Net Gen'!P1328</f>
        <v>OFFLINE</v>
      </c>
      <c r="D1328" s="215">
        <f>'Net Gen'!E1328</f>
        <v>0</v>
      </c>
      <c r="E1328" s="215">
        <f>'Net Gen'!I1328</f>
        <v>0</v>
      </c>
      <c r="F1328" s="215">
        <f>'Net Gen'!K1328</f>
        <v>0</v>
      </c>
      <c r="G1328" s="215">
        <f>'Net Gen'!N1328</f>
        <v>0</v>
      </c>
      <c r="H1328" s="215">
        <f>'Net Gen'!O1328</f>
        <v>774</v>
      </c>
      <c r="J1328" s="78">
        <f t="shared" si="82"/>
        <v>0.5</v>
      </c>
      <c r="K1328" s="71">
        <f t="shared" si="80"/>
        <v>0</v>
      </c>
      <c r="L1328" s="69">
        <f t="shared" si="81"/>
        <v>387</v>
      </c>
      <c r="M1328" s="81">
        <f t="shared" si="83"/>
        <v>0</v>
      </c>
    </row>
    <row r="1329" spans="1:13" x14ac:dyDescent="0.2">
      <c r="A1329" s="133" t="str">
        <f>'Net Gen'!B1329</f>
        <v>ML1KP-Mitchell 1 KP</v>
      </c>
      <c r="B1329" s="214">
        <f>'Net Gen'!C1329</f>
        <v>44341.25</v>
      </c>
      <c r="C1329" s="215" t="str">
        <f>'Net Gen'!P1329</f>
        <v>OFFLINE</v>
      </c>
      <c r="D1329" s="215">
        <f>'Net Gen'!E1329</f>
        <v>0</v>
      </c>
      <c r="E1329" s="215">
        <f>'Net Gen'!I1329</f>
        <v>0</v>
      </c>
      <c r="F1329" s="215">
        <f>'Net Gen'!K1329</f>
        <v>0</v>
      </c>
      <c r="G1329" s="215">
        <f>'Net Gen'!N1329</f>
        <v>0</v>
      </c>
      <c r="H1329" s="215">
        <f>'Net Gen'!O1329</f>
        <v>774</v>
      </c>
      <c r="J1329" s="78">
        <f t="shared" si="82"/>
        <v>0.5</v>
      </c>
      <c r="K1329" s="71">
        <f t="shared" si="80"/>
        <v>0</v>
      </c>
      <c r="L1329" s="69">
        <f t="shared" si="81"/>
        <v>387</v>
      </c>
      <c r="M1329" s="81">
        <f t="shared" si="83"/>
        <v>0</v>
      </c>
    </row>
    <row r="1330" spans="1:13" x14ac:dyDescent="0.2">
      <c r="A1330" s="133" t="str">
        <f>'Net Gen'!B1330</f>
        <v>ML1KP-Mitchell 1 KP</v>
      </c>
      <c r="B1330" s="214">
        <f>'Net Gen'!C1330</f>
        <v>44341.291666666664</v>
      </c>
      <c r="C1330" s="215" t="str">
        <f>'Net Gen'!P1330</f>
        <v>OFFLINE</v>
      </c>
      <c r="D1330" s="215">
        <f>'Net Gen'!E1330</f>
        <v>0</v>
      </c>
      <c r="E1330" s="215">
        <f>'Net Gen'!I1330</f>
        <v>0</v>
      </c>
      <c r="F1330" s="215">
        <f>'Net Gen'!K1330</f>
        <v>0</v>
      </c>
      <c r="G1330" s="215">
        <f>'Net Gen'!N1330</f>
        <v>0</v>
      </c>
      <c r="H1330" s="215">
        <f>'Net Gen'!O1330</f>
        <v>774</v>
      </c>
      <c r="J1330" s="78">
        <f t="shared" si="82"/>
        <v>0.5</v>
      </c>
      <c r="K1330" s="71">
        <f t="shared" si="80"/>
        <v>0</v>
      </c>
      <c r="L1330" s="69">
        <f t="shared" si="81"/>
        <v>387</v>
      </c>
      <c r="M1330" s="81">
        <f t="shared" si="83"/>
        <v>0</v>
      </c>
    </row>
    <row r="1331" spans="1:13" x14ac:dyDescent="0.2">
      <c r="A1331" s="133" t="str">
        <f>'Net Gen'!B1331</f>
        <v>ML1KP-Mitchell 1 KP</v>
      </c>
      <c r="B1331" s="214">
        <f>'Net Gen'!C1331</f>
        <v>44341.333333333336</v>
      </c>
      <c r="C1331" s="215" t="str">
        <f>'Net Gen'!P1331</f>
        <v>OFFLINE</v>
      </c>
      <c r="D1331" s="215">
        <f>'Net Gen'!E1331</f>
        <v>0</v>
      </c>
      <c r="E1331" s="215">
        <f>'Net Gen'!I1331</f>
        <v>0</v>
      </c>
      <c r="F1331" s="215">
        <f>'Net Gen'!K1331</f>
        <v>0</v>
      </c>
      <c r="G1331" s="215">
        <f>'Net Gen'!N1331</f>
        <v>0</v>
      </c>
      <c r="H1331" s="215">
        <f>'Net Gen'!O1331</f>
        <v>774</v>
      </c>
      <c r="J1331" s="78">
        <f t="shared" si="82"/>
        <v>0.5</v>
      </c>
      <c r="K1331" s="71">
        <f t="shared" si="80"/>
        <v>0</v>
      </c>
      <c r="L1331" s="69">
        <f t="shared" si="81"/>
        <v>387</v>
      </c>
      <c r="M1331" s="81">
        <f t="shared" si="83"/>
        <v>0</v>
      </c>
    </row>
    <row r="1332" spans="1:13" x14ac:dyDescent="0.2">
      <c r="A1332" s="133" t="str">
        <f>'Net Gen'!B1332</f>
        <v>ML1KP-Mitchell 1 KP</v>
      </c>
      <c r="B1332" s="214">
        <f>'Net Gen'!C1332</f>
        <v>44341.375</v>
      </c>
      <c r="C1332" s="215" t="str">
        <f>'Net Gen'!P1332</f>
        <v>OFFLINE</v>
      </c>
      <c r="D1332" s="215">
        <f>'Net Gen'!E1332</f>
        <v>0</v>
      </c>
      <c r="E1332" s="215">
        <f>'Net Gen'!I1332</f>
        <v>0</v>
      </c>
      <c r="F1332" s="215">
        <f>'Net Gen'!K1332</f>
        <v>0</v>
      </c>
      <c r="G1332" s="215">
        <f>'Net Gen'!N1332</f>
        <v>0</v>
      </c>
      <c r="H1332" s="215">
        <f>'Net Gen'!O1332</f>
        <v>774</v>
      </c>
      <c r="J1332" s="78">
        <f t="shared" si="82"/>
        <v>0.5</v>
      </c>
      <c r="K1332" s="71">
        <f t="shared" si="80"/>
        <v>0</v>
      </c>
      <c r="L1332" s="69">
        <f t="shared" si="81"/>
        <v>387</v>
      </c>
      <c r="M1332" s="81">
        <f t="shared" si="83"/>
        <v>0</v>
      </c>
    </row>
    <row r="1333" spans="1:13" x14ac:dyDescent="0.2">
      <c r="A1333" s="133" t="str">
        <f>'Net Gen'!B1333</f>
        <v>ML1KP-Mitchell 1 KP</v>
      </c>
      <c r="B1333" s="214">
        <f>'Net Gen'!C1333</f>
        <v>44341.416666666664</v>
      </c>
      <c r="C1333" s="215" t="str">
        <f>'Net Gen'!P1333</f>
        <v>OFFLINE</v>
      </c>
      <c r="D1333" s="215">
        <f>'Net Gen'!E1333</f>
        <v>0</v>
      </c>
      <c r="E1333" s="215">
        <f>'Net Gen'!I1333</f>
        <v>0</v>
      </c>
      <c r="F1333" s="215">
        <f>'Net Gen'!K1333</f>
        <v>0</v>
      </c>
      <c r="G1333" s="215">
        <f>'Net Gen'!N1333</f>
        <v>0</v>
      </c>
      <c r="H1333" s="215">
        <f>'Net Gen'!O1333</f>
        <v>774</v>
      </c>
      <c r="J1333" s="78">
        <f t="shared" si="82"/>
        <v>0.5</v>
      </c>
      <c r="K1333" s="71">
        <f t="shared" si="80"/>
        <v>0</v>
      </c>
      <c r="L1333" s="69">
        <f t="shared" si="81"/>
        <v>387</v>
      </c>
      <c r="M1333" s="81">
        <f t="shared" si="83"/>
        <v>0</v>
      </c>
    </row>
    <row r="1334" spans="1:13" x14ac:dyDescent="0.2">
      <c r="A1334" s="133" t="str">
        <f>'Net Gen'!B1334</f>
        <v>ML1KP-Mitchell 1 KP</v>
      </c>
      <c r="B1334" s="214">
        <f>'Net Gen'!C1334</f>
        <v>44341.458333333336</v>
      </c>
      <c r="C1334" s="215" t="str">
        <f>'Net Gen'!P1334</f>
        <v>OFFLINE</v>
      </c>
      <c r="D1334" s="215">
        <f>'Net Gen'!E1334</f>
        <v>0</v>
      </c>
      <c r="E1334" s="215">
        <f>'Net Gen'!I1334</f>
        <v>0</v>
      </c>
      <c r="F1334" s="215">
        <f>'Net Gen'!K1334</f>
        <v>0</v>
      </c>
      <c r="G1334" s="215">
        <f>'Net Gen'!N1334</f>
        <v>0</v>
      </c>
      <c r="H1334" s="215">
        <f>'Net Gen'!O1334</f>
        <v>774</v>
      </c>
      <c r="J1334" s="78">
        <f t="shared" si="82"/>
        <v>0.5</v>
      </c>
      <c r="K1334" s="71">
        <f t="shared" si="80"/>
        <v>0</v>
      </c>
      <c r="L1334" s="69">
        <f t="shared" si="81"/>
        <v>387</v>
      </c>
      <c r="M1334" s="81">
        <f t="shared" si="83"/>
        <v>0</v>
      </c>
    </row>
    <row r="1335" spans="1:13" x14ac:dyDescent="0.2">
      <c r="A1335" s="133" t="str">
        <f>'Net Gen'!B1335</f>
        <v>ML1KP-Mitchell 1 KP</v>
      </c>
      <c r="B1335" s="214">
        <f>'Net Gen'!C1335</f>
        <v>44341.5</v>
      </c>
      <c r="C1335" s="215" t="str">
        <f>'Net Gen'!P1335</f>
        <v>OFFLINE</v>
      </c>
      <c r="D1335" s="215">
        <f>'Net Gen'!E1335</f>
        <v>0</v>
      </c>
      <c r="E1335" s="215">
        <f>'Net Gen'!I1335</f>
        <v>0</v>
      </c>
      <c r="F1335" s="215">
        <f>'Net Gen'!K1335</f>
        <v>0</v>
      </c>
      <c r="G1335" s="215">
        <f>'Net Gen'!N1335</f>
        <v>0</v>
      </c>
      <c r="H1335" s="215">
        <f>'Net Gen'!O1335</f>
        <v>774</v>
      </c>
      <c r="J1335" s="78">
        <f t="shared" si="82"/>
        <v>0.5</v>
      </c>
      <c r="K1335" s="71">
        <f t="shared" si="80"/>
        <v>0</v>
      </c>
      <c r="L1335" s="69">
        <f t="shared" si="81"/>
        <v>387</v>
      </c>
      <c r="M1335" s="81">
        <f t="shared" si="83"/>
        <v>0</v>
      </c>
    </row>
    <row r="1336" spans="1:13" x14ac:dyDescent="0.2">
      <c r="A1336" s="133" t="str">
        <f>'Net Gen'!B1336</f>
        <v>ML1KP-Mitchell 1 KP</v>
      </c>
      <c r="B1336" s="214">
        <f>'Net Gen'!C1336</f>
        <v>44341.541666666664</v>
      </c>
      <c r="C1336" s="215" t="str">
        <f>'Net Gen'!P1336</f>
        <v>OFFLINE</v>
      </c>
      <c r="D1336" s="215">
        <f>'Net Gen'!E1336</f>
        <v>0</v>
      </c>
      <c r="E1336" s="215">
        <f>'Net Gen'!I1336</f>
        <v>0</v>
      </c>
      <c r="F1336" s="215">
        <f>'Net Gen'!K1336</f>
        <v>0</v>
      </c>
      <c r="G1336" s="215">
        <f>'Net Gen'!N1336</f>
        <v>0</v>
      </c>
      <c r="H1336" s="215">
        <f>'Net Gen'!O1336</f>
        <v>774</v>
      </c>
      <c r="J1336" s="78">
        <f t="shared" si="82"/>
        <v>0.5</v>
      </c>
      <c r="K1336" s="71">
        <f t="shared" si="80"/>
        <v>0</v>
      </c>
      <c r="L1336" s="69">
        <f t="shared" si="81"/>
        <v>387</v>
      </c>
      <c r="M1336" s="81">
        <f t="shared" si="83"/>
        <v>0</v>
      </c>
    </row>
    <row r="1337" spans="1:13" x14ac:dyDescent="0.2">
      <c r="A1337" s="133" t="str">
        <f>'Net Gen'!B1337</f>
        <v>ML1KP-Mitchell 1 KP</v>
      </c>
      <c r="B1337" s="214">
        <f>'Net Gen'!C1337</f>
        <v>44341.583333333336</v>
      </c>
      <c r="C1337" s="215" t="str">
        <f>'Net Gen'!P1337</f>
        <v>OFFLINE</v>
      </c>
      <c r="D1337" s="215">
        <f>'Net Gen'!E1337</f>
        <v>0</v>
      </c>
      <c r="E1337" s="215">
        <f>'Net Gen'!I1337</f>
        <v>0</v>
      </c>
      <c r="F1337" s="215">
        <f>'Net Gen'!K1337</f>
        <v>0</v>
      </c>
      <c r="G1337" s="215">
        <f>'Net Gen'!N1337</f>
        <v>0</v>
      </c>
      <c r="H1337" s="215">
        <f>'Net Gen'!O1337</f>
        <v>774</v>
      </c>
      <c r="J1337" s="78">
        <f t="shared" si="82"/>
        <v>0.5</v>
      </c>
      <c r="K1337" s="71">
        <f t="shared" si="80"/>
        <v>0</v>
      </c>
      <c r="L1337" s="69">
        <f t="shared" si="81"/>
        <v>387</v>
      </c>
      <c r="M1337" s="81">
        <f t="shared" si="83"/>
        <v>0</v>
      </c>
    </row>
    <row r="1338" spans="1:13" x14ac:dyDescent="0.2">
      <c r="A1338" s="133" t="str">
        <f>'Net Gen'!B1338</f>
        <v>ML1KP-Mitchell 1 KP</v>
      </c>
      <c r="B1338" s="214">
        <f>'Net Gen'!C1338</f>
        <v>44341.625</v>
      </c>
      <c r="C1338" s="215" t="str">
        <f>'Net Gen'!P1338</f>
        <v>OFFLINE</v>
      </c>
      <c r="D1338" s="215">
        <f>'Net Gen'!E1338</f>
        <v>0</v>
      </c>
      <c r="E1338" s="215">
        <f>'Net Gen'!I1338</f>
        <v>0</v>
      </c>
      <c r="F1338" s="215">
        <f>'Net Gen'!K1338</f>
        <v>0</v>
      </c>
      <c r="G1338" s="215">
        <f>'Net Gen'!N1338</f>
        <v>0</v>
      </c>
      <c r="H1338" s="215">
        <f>'Net Gen'!O1338</f>
        <v>774</v>
      </c>
      <c r="J1338" s="78">
        <f t="shared" si="82"/>
        <v>0.5</v>
      </c>
      <c r="K1338" s="71">
        <f t="shared" si="80"/>
        <v>0</v>
      </c>
      <c r="L1338" s="69">
        <f t="shared" si="81"/>
        <v>387</v>
      </c>
      <c r="M1338" s="81">
        <f t="shared" si="83"/>
        <v>0</v>
      </c>
    </row>
    <row r="1339" spans="1:13" x14ac:dyDescent="0.2">
      <c r="A1339" s="133" t="str">
        <f>'Net Gen'!B1339</f>
        <v>ML1KP-Mitchell 1 KP</v>
      </c>
      <c r="B1339" s="214">
        <f>'Net Gen'!C1339</f>
        <v>44341.666666666664</v>
      </c>
      <c r="C1339" s="215" t="str">
        <f>'Net Gen'!P1339</f>
        <v>OFFLINE</v>
      </c>
      <c r="D1339" s="215">
        <f>'Net Gen'!E1339</f>
        <v>0</v>
      </c>
      <c r="E1339" s="215">
        <f>'Net Gen'!I1339</f>
        <v>0</v>
      </c>
      <c r="F1339" s="215">
        <f>'Net Gen'!K1339</f>
        <v>0</v>
      </c>
      <c r="G1339" s="215">
        <f>'Net Gen'!N1339</f>
        <v>0</v>
      </c>
      <c r="H1339" s="215">
        <f>'Net Gen'!O1339</f>
        <v>774</v>
      </c>
      <c r="J1339" s="78">
        <f t="shared" si="82"/>
        <v>0.5</v>
      </c>
      <c r="K1339" s="71">
        <f t="shared" si="80"/>
        <v>0</v>
      </c>
      <c r="L1339" s="69">
        <f t="shared" si="81"/>
        <v>387</v>
      </c>
      <c r="M1339" s="81">
        <f t="shared" si="83"/>
        <v>0</v>
      </c>
    </row>
    <row r="1340" spans="1:13" x14ac:dyDescent="0.2">
      <c r="A1340" s="133" t="str">
        <f>'Net Gen'!B1340</f>
        <v>ML1KP-Mitchell 1 KP</v>
      </c>
      <c r="B1340" s="214">
        <f>'Net Gen'!C1340</f>
        <v>44341.708333333336</v>
      </c>
      <c r="C1340" s="215" t="str">
        <f>'Net Gen'!P1340</f>
        <v>OFFLINE</v>
      </c>
      <c r="D1340" s="215">
        <f>'Net Gen'!E1340</f>
        <v>0</v>
      </c>
      <c r="E1340" s="215">
        <f>'Net Gen'!I1340</f>
        <v>0</v>
      </c>
      <c r="F1340" s="215">
        <f>'Net Gen'!K1340</f>
        <v>0</v>
      </c>
      <c r="G1340" s="215">
        <f>'Net Gen'!N1340</f>
        <v>0</v>
      </c>
      <c r="H1340" s="215">
        <f>'Net Gen'!O1340</f>
        <v>774</v>
      </c>
      <c r="J1340" s="78">
        <f t="shared" si="82"/>
        <v>0.5</v>
      </c>
      <c r="K1340" s="71">
        <f t="shared" si="80"/>
        <v>0</v>
      </c>
      <c r="L1340" s="69">
        <f t="shared" si="81"/>
        <v>387</v>
      </c>
      <c r="M1340" s="81">
        <f t="shared" si="83"/>
        <v>0</v>
      </c>
    </row>
    <row r="1341" spans="1:13" x14ac:dyDescent="0.2">
      <c r="A1341" s="133" t="str">
        <f>'Net Gen'!B1341</f>
        <v>ML1KP-Mitchell 1 KP</v>
      </c>
      <c r="B1341" s="214">
        <f>'Net Gen'!C1341</f>
        <v>44341.75</v>
      </c>
      <c r="C1341" s="215" t="str">
        <f>'Net Gen'!P1341</f>
        <v>OFFLINE</v>
      </c>
      <c r="D1341" s="215">
        <f>'Net Gen'!E1341</f>
        <v>0</v>
      </c>
      <c r="E1341" s="215">
        <f>'Net Gen'!I1341</f>
        <v>0</v>
      </c>
      <c r="F1341" s="215">
        <f>'Net Gen'!K1341</f>
        <v>0</v>
      </c>
      <c r="G1341" s="215">
        <f>'Net Gen'!N1341</f>
        <v>0</v>
      </c>
      <c r="H1341" s="215">
        <f>'Net Gen'!O1341</f>
        <v>774</v>
      </c>
      <c r="J1341" s="78">
        <f t="shared" si="82"/>
        <v>0.5</v>
      </c>
      <c r="K1341" s="71">
        <f t="shared" si="80"/>
        <v>0</v>
      </c>
      <c r="L1341" s="69">
        <f t="shared" si="81"/>
        <v>387</v>
      </c>
      <c r="M1341" s="81">
        <f t="shared" si="83"/>
        <v>0</v>
      </c>
    </row>
    <row r="1342" spans="1:13" x14ac:dyDescent="0.2">
      <c r="A1342" s="133" t="str">
        <f>'Net Gen'!B1342</f>
        <v>ML1KP-Mitchell 1 KP</v>
      </c>
      <c r="B1342" s="214">
        <f>'Net Gen'!C1342</f>
        <v>44341.791666666664</v>
      </c>
      <c r="C1342" s="215" t="str">
        <f>'Net Gen'!P1342</f>
        <v>OFFLINE</v>
      </c>
      <c r="D1342" s="215">
        <f>'Net Gen'!E1342</f>
        <v>0</v>
      </c>
      <c r="E1342" s="215">
        <f>'Net Gen'!I1342</f>
        <v>0</v>
      </c>
      <c r="F1342" s="215">
        <f>'Net Gen'!K1342</f>
        <v>0</v>
      </c>
      <c r="G1342" s="215">
        <f>'Net Gen'!N1342</f>
        <v>0</v>
      </c>
      <c r="H1342" s="215">
        <f>'Net Gen'!O1342</f>
        <v>774</v>
      </c>
      <c r="J1342" s="78">
        <f t="shared" si="82"/>
        <v>0.5</v>
      </c>
      <c r="K1342" s="71">
        <f t="shared" si="80"/>
        <v>0</v>
      </c>
      <c r="L1342" s="69">
        <f t="shared" si="81"/>
        <v>387</v>
      </c>
      <c r="M1342" s="81">
        <f t="shared" si="83"/>
        <v>0</v>
      </c>
    </row>
    <row r="1343" spans="1:13" x14ac:dyDescent="0.2">
      <c r="A1343" s="133" t="str">
        <f>'Net Gen'!B1343</f>
        <v>ML1KP-Mitchell 1 KP</v>
      </c>
      <c r="B1343" s="214">
        <f>'Net Gen'!C1343</f>
        <v>44341.833333333336</v>
      </c>
      <c r="C1343" s="215" t="str">
        <f>'Net Gen'!P1343</f>
        <v>OFFLINE</v>
      </c>
      <c r="D1343" s="215">
        <f>'Net Gen'!E1343</f>
        <v>0</v>
      </c>
      <c r="E1343" s="215">
        <f>'Net Gen'!I1343</f>
        <v>0</v>
      </c>
      <c r="F1343" s="215">
        <f>'Net Gen'!K1343</f>
        <v>0</v>
      </c>
      <c r="G1343" s="215">
        <f>'Net Gen'!N1343</f>
        <v>0</v>
      </c>
      <c r="H1343" s="215">
        <f>'Net Gen'!O1343</f>
        <v>774</v>
      </c>
      <c r="J1343" s="78">
        <f t="shared" si="82"/>
        <v>0.5</v>
      </c>
      <c r="K1343" s="71">
        <f t="shared" si="80"/>
        <v>0</v>
      </c>
      <c r="L1343" s="69">
        <f t="shared" si="81"/>
        <v>387</v>
      </c>
      <c r="M1343" s="81">
        <f t="shared" si="83"/>
        <v>0</v>
      </c>
    </row>
    <row r="1344" spans="1:13" x14ac:dyDescent="0.2">
      <c r="A1344" s="133" t="str">
        <f>'Net Gen'!B1344</f>
        <v>ML1KP-Mitchell 1 KP</v>
      </c>
      <c r="B1344" s="214">
        <f>'Net Gen'!C1344</f>
        <v>44341.875</v>
      </c>
      <c r="C1344" s="215" t="str">
        <f>'Net Gen'!P1344</f>
        <v>OFFLINE</v>
      </c>
      <c r="D1344" s="215">
        <f>'Net Gen'!E1344</f>
        <v>0</v>
      </c>
      <c r="E1344" s="215">
        <f>'Net Gen'!I1344</f>
        <v>0</v>
      </c>
      <c r="F1344" s="215">
        <f>'Net Gen'!K1344</f>
        <v>0</v>
      </c>
      <c r="G1344" s="215">
        <f>'Net Gen'!N1344</f>
        <v>0</v>
      </c>
      <c r="H1344" s="215">
        <f>'Net Gen'!O1344</f>
        <v>774</v>
      </c>
      <c r="J1344" s="78">
        <f t="shared" si="82"/>
        <v>0.5</v>
      </c>
      <c r="K1344" s="71">
        <f t="shared" si="80"/>
        <v>0</v>
      </c>
      <c r="L1344" s="69">
        <f t="shared" si="81"/>
        <v>387</v>
      </c>
      <c r="M1344" s="81">
        <f t="shared" si="83"/>
        <v>0</v>
      </c>
    </row>
    <row r="1345" spans="1:13" x14ac:dyDescent="0.2">
      <c r="A1345" s="133" t="str">
        <f>'Net Gen'!B1345</f>
        <v>ML1KP-Mitchell 1 KP</v>
      </c>
      <c r="B1345" s="214">
        <f>'Net Gen'!C1345</f>
        <v>44341.916666666664</v>
      </c>
      <c r="C1345" s="215" t="str">
        <f>'Net Gen'!P1345</f>
        <v>OFFLINE</v>
      </c>
      <c r="D1345" s="215">
        <f>'Net Gen'!E1345</f>
        <v>0</v>
      </c>
      <c r="E1345" s="215">
        <f>'Net Gen'!I1345</f>
        <v>0</v>
      </c>
      <c r="F1345" s="215">
        <f>'Net Gen'!K1345</f>
        <v>0</v>
      </c>
      <c r="G1345" s="215">
        <f>'Net Gen'!N1345</f>
        <v>0</v>
      </c>
      <c r="H1345" s="215">
        <f>'Net Gen'!O1345</f>
        <v>774</v>
      </c>
      <c r="J1345" s="78">
        <f t="shared" si="82"/>
        <v>0.5</v>
      </c>
      <c r="K1345" s="71">
        <f t="shared" si="80"/>
        <v>0</v>
      </c>
      <c r="L1345" s="69">
        <f t="shared" si="81"/>
        <v>387</v>
      </c>
      <c r="M1345" s="81">
        <f t="shared" si="83"/>
        <v>0</v>
      </c>
    </row>
    <row r="1346" spans="1:13" x14ac:dyDescent="0.2">
      <c r="A1346" s="133" t="str">
        <f>'Net Gen'!B1346</f>
        <v>ML1KP-Mitchell 1 KP</v>
      </c>
      <c r="B1346" s="214">
        <f>'Net Gen'!C1346</f>
        <v>44341.958333333336</v>
      </c>
      <c r="C1346" s="215" t="str">
        <f>'Net Gen'!P1346</f>
        <v>OFFLINE</v>
      </c>
      <c r="D1346" s="215">
        <f>'Net Gen'!E1346</f>
        <v>0</v>
      </c>
      <c r="E1346" s="215">
        <f>'Net Gen'!I1346</f>
        <v>0</v>
      </c>
      <c r="F1346" s="215">
        <f>'Net Gen'!K1346</f>
        <v>0</v>
      </c>
      <c r="G1346" s="215">
        <f>'Net Gen'!N1346</f>
        <v>0</v>
      </c>
      <c r="H1346" s="215">
        <f>'Net Gen'!O1346</f>
        <v>774</v>
      </c>
      <c r="J1346" s="78">
        <f t="shared" si="82"/>
        <v>0.5</v>
      </c>
      <c r="K1346" s="71">
        <f t="shared" si="80"/>
        <v>0</v>
      </c>
      <c r="L1346" s="69">
        <f t="shared" si="81"/>
        <v>387</v>
      </c>
      <c r="M1346" s="81">
        <f t="shared" si="83"/>
        <v>0</v>
      </c>
    </row>
    <row r="1347" spans="1:13" x14ac:dyDescent="0.2">
      <c r="A1347" s="133" t="str">
        <f>'Net Gen'!B1347</f>
        <v>ML1KP-Mitchell 1 KP</v>
      </c>
      <c r="B1347" s="214">
        <f>'Net Gen'!C1347</f>
        <v>44342</v>
      </c>
      <c r="C1347" s="215" t="str">
        <f>'Net Gen'!P1347</f>
        <v>OFFLINE</v>
      </c>
      <c r="D1347" s="215">
        <f>'Net Gen'!E1347</f>
        <v>0</v>
      </c>
      <c r="E1347" s="215">
        <f>'Net Gen'!I1347</f>
        <v>0</v>
      </c>
      <c r="F1347" s="215">
        <f>'Net Gen'!K1347</f>
        <v>0</v>
      </c>
      <c r="G1347" s="215">
        <f>'Net Gen'!N1347</f>
        <v>0</v>
      </c>
      <c r="H1347" s="215">
        <f>'Net Gen'!O1347</f>
        <v>774</v>
      </c>
      <c r="J1347" s="78">
        <f t="shared" si="82"/>
        <v>0.5</v>
      </c>
      <c r="K1347" s="71">
        <f t="shared" si="80"/>
        <v>0</v>
      </c>
      <c r="L1347" s="69">
        <f t="shared" si="81"/>
        <v>387</v>
      </c>
      <c r="M1347" s="81">
        <f t="shared" si="83"/>
        <v>0</v>
      </c>
    </row>
    <row r="1348" spans="1:13" x14ac:dyDescent="0.2">
      <c r="A1348" s="133" t="str">
        <f>'Net Gen'!B1348</f>
        <v>ML1KP-Mitchell 1 KP</v>
      </c>
      <c r="B1348" s="214">
        <f>'Net Gen'!C1348</f>
        <v>44342.041666666664</v>
      </c>
      <c r="C1348" s="215" t="str">
        <f>'Net Gen'!P1348</f>
        <v>OFFLINE</v>
      </c>
      <c r="D1348" s="215">
        <f>'Net Gen'!E1348</f>
        <v>0</v>
      </c>
      <c r="E1348" s="215">
        <f>'Net Gen'!I1348</f>
        <v>0</v>
      </c>
      <c r="F1348" s="215">
        <f>'Net Gen'!K1348</f>
        <v>0</v>
      </c>
      <c r="G1348" s="215">
        <f>'Net Gen'!N1348</f>
        <v>0</v>
      </c>
      <c r="H1348" s="215">
        <f>'Net Gen'!O1348</f>
        <v>774</v>
      </c>
      <c r="J1348" s="78">
        <f t="shared" si="82"/>
        <v>0.5</v>
      </c>
      <c r="K1348" s="71">
        <f t="shared" ref="K1348:K1411" si="84">F1348*J1348</f>
        <v>0</v>
      </c>
      <c r="L1348" s="69">
        <f t="shared" ref="L1348:L1411" si="85">H1348*J1348</f>
        <v>387</v>
      </c>
      <c r="M1348" s="81">
        <f t="shared" si="83"/>
        <v>0</v>
      </c>
    </row>
    <row r="1349" spans="1:13" x14ac:dyDescent="0.2">
      <c r="A1349" s="133" t="str">
        <f>'Net Gen'!B1349</f>
        <v>ML1KP-Mitchell 1 KP</v>
      </c>
      <c r="B1349" s="214">
        <f>'Net Gen'!C1349</f>
        <v>44342.083333333336</v>
      </c>
      <c r="C1349" s="215" t="str">
        <f>'Net Gen'!P1349</f>
        <v>OFFLINE</v>
      </c>
      <c r="D1349" s="215">
        <f>'Net Gen'!E1349</f>
        <v>0</v>
      </c>
      <c r="E1349" s="215">
        <f>'Net Gen'!I1349</f>
        <v>0</v>
      </c>
      <c r="F1349" s="215">
        <f>'Net Gen'!K1349</f>
        <v>0</v>
      </c>
      <c r="G1349" s="215">
        <f>'Net Gen'!N1349</f>
        <v>0</v>
      </c>
      <c r="H1349" s="215">
        <f>'Net Gen'!O1349</f>
        <v>774</v>
      </c>
      <c r="J1349" s="78">
        <f t="shared" ref="J1349:J1412" si="86">VLOOKUP(A1349,$P$4:$Q$8,2,FALSE)</f>
        <v>0.5</v>
      </c>
      <c r="K1349" s="71">
        <f t="shared" si="84"/>
        <v>0</v>
      </c>
      <c r="L1349" s="69">
        <f t="shared" si="85"/>
        <v>387</v>
      </c>
      <c r="M1349" s="81">
        <f t="shared" ref="M1349:M1412" si="87">E1349*J1349</f>
        <v>0</v>
      </c>
    </row>
    <row r="1350" spans="1:13" x14ac:dyDescent="0.2">
      <c r="A1350" s="133" t="str">
        <f>'Net Gen'!B1350</f>
        <v>ML1KP-Mitchell 1 KP</v>
      </c>
      <c r="B1350" s="214">
        <f>'Net Gen'!C1350</f>
        <v>44342.125</v>
      </c>
      <c r="C1350" s="215" t="str">
        <f>'Net Gen'!P1350</f>
        <v>OFFLINE</v>
      </c>
      <c r="D1350" s="215">
        <f>'Net Gen'!E1350</f>
        <v>0</v>
      </c>
      <c r="E1350" s="215">
        <f>'Net Gen'!I1350</f>
        <v>0</v>
      </c>
      <c r="F1350" s="215">
        <f>'Net Gen'!K1350</f>
        <v>0</v>
      </c>
      <c r="G1350" s="215">
        <f>'Net Gen'!N1350</f>
        <v>0</v>
      </c>
      <c r="H1350" s="215">
        <f>'Net Gen'!O1350</f>
        <v>774</v>
      </c>
      <c r="J1350" s="78">
        <f t="shared" si="86"/>
        <v>0.5</v>
      </c>
      <c r="K1350" s="71">
        <f t="shared" si="84"/>
        <v>0</v>
      </c>
      <c r="L1350" s="69">
        <f t="shared" si="85"/>
        <v>387</v>
      </c>
      <c r="M1350" s="81">
        <f t="shared" si="87"/>
        <v>0</v>
      </c>
    </row>
    <row r="1351" spans="1:13" x14ac:dyDescent="0.2">
      <c r="A1351" s="133" t="str">
        <f>'Net Gen'!B1351</f>
        <v>ML1KP-Mitchell 1 KP</v>
      </c>
      <c r="B1351" s="214">
        <f>'Net Gen'!C1351</f>
        <v>44342.166666666664</v>
      </c>
      <c r="C1351" s="215" t="str">
        <f>'Net Gen'!P1351</f>
        <v>OFFLINE</v>
      </c>
      <c r="D1351" s="215">
        <f>'Net Gen'!E1351</f>
        <v>0</v>
      </c>
      <c r="E1351" s="215">
        <f>'Net Gen'!I1351</f>
        <v>0</v>
      </c>
      <c r="F1351" s="215">
        <f>'Net Gen'!K1351</f>
        <v>0</v>
      </c>
      <c r="G1351" s="215">
        <f>'Net Gen'!N1351</f>
        <v>0</v>
      </c>
      <c r="H1351" s="215">
        <f>'Net Gen'!O1351</f>
        <v>774</v>
      </c>
      <c r="J1351" s="78">
        <f t="shared" si="86"/>
        <v>0.5</v>
      </c>
      <c r="K1351" s="71">
        <f t="shared" si="84"/>
        <v>0</v>
      </c>
      <c r="L1351" s="69">
        <f t="shared" si="85"/>
        <v>387</v>
      </c>
      <c r="M1351" s="81">
        <f t="shared" si="87"/>
        <v>0</v>
      </c>
    </row>
    <row r="1352" spans="1:13" x14ac:dyDescent="0.2">
      <c r="A1352" s="133" t="str">
        <f>'Net Gen'!B1352</f>
        <v>ML1KP-Mitchell 1 KP</v>
      </c>
      <c r="B1352" s="214">
        <f>'Net Gen'!C1352</f>
        <v>44342.208333333336</v>
      </c>
      <c r="C1352" s="215" t="str">
        <f>'Net Gen'!P1352</f>
        <v>OFFLINE</v>
      </c>
      <c r="D1352" s="215">
        <f>'Net Gen'!E1352</f>
        <v>0</v>
      </c>
      <c r="E1352" s="215">
        <f>'Net Gen'!I1352</f>
        <v>0</v>
      </c>
      <c r="F1352" s="215">
        <f>'Net Gen'!K1352</f>
        <v>0</v>
      </c>
      <c r="G1352" s="215">
        <f>'Net Gen'!N1352</f>
        <v>0</v>
      </c>
      <c r="H1352" s="215">
        <f>'Net Gen'!O1352</f>
        <v>774</v>
      </c>
      <c r="J1352" s="78">
        <f t="shared" si="86"/>
        <v>0.5</v>
      </c>
      <c r="K1352" s="71">
        <f t="shared" si="84"/>
        <v>0</v>
      </c>
      <c r="L1352" s="69">
        <f t="shared" si="85"/>
        <v>387</v>
      </c>
      <c r="M1352" s="81">
        <f t="shared" si="87"/>
        <v>0</v>
      </c>
    </row>
    <row r="1353" spans="1:13" x14ac:dyDescent="0.2">
      <c r="A1353" s="133" t="str">
        <f>'Net Gen'!B1353</f>
        <v>ML1KP-Mitchell 1 KP</v>
      </c>
      <c r="B1353" s="214">
        <f>'Net Gen'!C1353</f>
        <v>44342.25</v>
      </c>
      <c r="C1353" s="215" t="str">
        <f>'Net Gen'!P1353</f>
        <v>OFFLINE</v>
      </c>
      <c r="D1353" s="215">
        <f>'Net Gen'!E1353</f>
        <v>0</v>
      </c>
      <c r="E1353" s="215">
        <f>'Net Gen'!I1353</f>
        <v>0</v>
      </c>
      <c r="F1353" s="215">
        <f>'Net Gen'!K1353</f>
        <v>0</v>
      </c>
      <c r="G1353" s="215">
        <f>'Net Gen'!N1353</f>
        <v>0</v>
      </c>
      <c r="H1353" s="215">
        <f>'Net Gen'!O1353</f>
        <v>774</v>
      </c>
      <c r="J1353" s="78">
        <f t="shared" si="86"/>
        <v>0.5</v>
      </c>
      <c r="K1353" s="71">
        <f t="shared" si="84"/>
        <v>0</v>
      </c>
      <c r="L1353" s="69">
        <f t="shared" si="85"/>
        <v>387</v>
      </c>
      <c r="M1353" s="81">
        <f t="shared" si="87"/>
        <v>0</v>
      </c>
    </row>
    <row r="1354" spans="1:13" x14ac:dyDescent="0.2">
      <c r="A1354" s="133" t="str">
        <f>'Net Gen'!B1354</f>
        <v>ML1KP-Mitchell 1 KP</v>
      </c>
      <c r="B1354" s="214">
        <f>'Net Gen'!C1354</f>
        <v>44342.291666666664</v>
      </c>
      <c r="C1354" s="215" t="str">
        <f>'Net Gen'!P1354</f>
        <v>OFFLINE</v>
      </c>
      <c r="D1354" s="215">
        <f>'Net Gen'!E1354</f>
        <v>0</v>
      </c>
      <c r="E1354" s="215">
        <f>'Net Gen'!I1354</f>
        <v>0</v>
      </c>
      <c r="F1354" s="215">
        <f>'Net Gen'!K1354</f>
        <v>0</v>
      </c>
      <c r="G1354" s="215">
        <f>'Net Gen'!N1354</f>
        <v>0</v>
      </c>
      <c r="H1354" s="215">
        <f>'Net Gen'!O1354</f>
        <v>774</v>
      </c>
      <c r="J1354" s="78">
        <f t="shared" si="86"/>
        <v>0.5</v>
      </c>
      <c r="K1354" s="71">
        <f t="shared" si="84"/>
        <v>0</v>
      </c>
      <c r="L1354" s="69">
        <f t="shared" si="85"/>
        <v>387</v>
      </c>
      <c r="M1354" s="81">
        <f t="shared" si="87"/>
        <v>0</v>
      </c>
    </row>
    <row r="1355" spans="1:13" x14ac:dyDescent="0.2">
      <c r="A1355" s="133" t="str">
        <f>'Net Gen'!B1355</f>
        <v>ML1KP-Mitchell 1 KP</v>
      </c>
      <c r="B1355" s="214">
        <f>'Net Gen'!C1355</f>
        <v>44342.333333333336</v>
      </c>
      <c r="C1355" s="215" t="str">
        <f>'Net Gen'!P1355</f>
        <v>OFFLINE</v>
      </c>
      <c r="D1355" s="215">
        <f>'Net Gen'!E1355</f>
        <v>0</v>
      </c>
      <c r="E1355" s="215">
        <f>'Net Gen'!I1355</f>
        <v>0</v>
      </c>
      <c r="F1355" s="215">
        <f>'Net Gen'!K1355</f>
        <v>0</v>
      </c>
      <c r="G1355" s="215">
        <f>'Net Gen'!N1355</f>
        <v>0</v>
      </c>
      <c r="H1355" s="215">
        <f>'Net Gen'!O1355</f>
        <v>774</v>
      </c>
      <c r="J1355" s="78">
        <f t="shared" si="86"/>
        <v>0.5</v>
      </c>
      <c r="K1355" s="71">
        <f t="shared" si="84"/>
        <v>0</v>
      </c>
      <c r="L1355" s="69">
        <f t="shared" si="85"/>
        <v>387</v>
      </c>
      <c r="M1355" s="81">
        <f t="shared" si="87"/>
        <v>0</v>
      </c>
    </row>
    <row r="1356" spans="1:13" x14ac:dyDescent="0.2">
      <c r="A1356" s="133" t="str">
        <f>'Net Gen'!B1356</f>
        <v>ML1KP-Mitchell 1 KP</v>
      </c>
      <c r="B1356" s="214">
        <f>'Net Gen'!C1356</f>
        <v>44342.375</v>
      </c>
      <c r="C1356" s="215" t="str">
        <f>'Net Gen'!P1356</f>
        <v>OFFLINE</v>
      </c>
      <c r="D1356" s="215">
        <f>'Net Gen'!E1356</f>
        <v>0</v>
      </c>
      <c r="E1356" s="215">
        <f>'Net Gen'!I1356</f>
        <v>0</v>
      </c>
      <c r="F1356" s="215">
        <f>'Net Gen'!K1356</f>
        <v>0</v>
      </c>
      <c r="G1356" s="215">
        <f>'Net Gen'!N1356</f>
        <v>0</v>
      </c>
      <c r="H1356" s="215">
        <f>'Net Gen'!O1356</f>
        <v>774</v>
      </c>
      <c r="J1356" s="78">
        <f t="shared" si="86"/>
        <v>0.5</v>
      </c>
      <c r="K1356" s="71">
        <f t="shared" si="84"/>
        <v>0</v>
      </c>
      <c r="L1356" s="69">
        <f t="shared" si="85"/>
        <v>387</v>
      </c>
      <c r="M1356" s="81">
        <f t="shared" si="87"/>
        <v>0</v>
      </c>
    </row>
    <row r="1357" spans="1:13" x14ac:dyDescent="0.2">
      <c r="A1357" s="133" t="str">
        <f>'Net Gen'!B1357</f>
        <v>ML1KP-Mitchell 1 KP</v>
      </c>
      <c r="B1357" s="214">
        <f>'Net Gen'!C1357</f>
        <v>44342.416666666664</v>
      </c>
      <c r="C1357" s="215" t="str">
        <f>'Net Gen'!P1357</f>
        <v>OFFLINE</v>
      </c>
      <c r="D1357" s="215">
        <f>'Net Gen'!E1357</f>
        <v>0</v>
      </c>
      <c r="E1357" s="215">
        <f>'Net Gen'!I1357</f>
        <v>0</v>
      </c>
      <c r="F1357" s="215">
        <f>'Net Gen'!K1357</f>
        <v>0</v>
      </c>
      <c r="G1357" s="215">
        <f>'Net Gen'!N1357</f>
        <v>0</v>
      </c>
      <c r="H1357" s="215">
        <f>'Net Gen'!O1357</f>
        <v>774</v>
      </c>
      <c r="J1357" s="78">
        <f t="shared" si="86"/>
        <v>0.5</v>
      </c>
      <c r="K1357" s="71">
        <f t="shared" si="84"/>
        <v>0</v>
      </c>
      <c r="L1357" s="69">
        <f t="shared" si="85"/>
        <v>387</v>
      </c>
      <c r="M1357" s="81">
        <f t="shared" si="87"/>
        <v>0</v>
      </c>
    </row>
    <row r="1358" spans="1:13" x14ac:dyDescent="0.2">
      <c r="A1358" s="133" t="str">
        <f>'Net Gen'!B1358</f>
        <v>ML1KP-Mitchell 1 KP</v>
      </c>
      <c r="B1358" s="214">
        <f>'Net Gen'!C1358</f>
        <v>44342.458333333336</v>
      </c>
      <c r="C1358" s="215" t="str">
        <f>'Net Gen'!P1358</f>
        <v>OFFLINE</v>
      </c>
      <c r="D1358" s="215">
        <f>'Net Gen'!E1358</f>
        <v>0</v>
      </c>
      <c r="E1358" s="215">
        <f>'Net Gen'!I1358</f>
        <v>0</v>
      </c>
      <c r="F1358" s="215">
        <f>'Net Gen'!K1358</f>
        <v>0</v>
      </c>
      <c r="G1358" s="215">
        <f>'Net Gen'!N1358</f>
        <v>0</v>
      </c>
      <c r="H1358" s="215">
        <f>'Net Gen'!O1358</f>
        <v>774</v>
      </c>
      <c r="J1358" s="78">
        <f t="shared" si="86"/>
        <v>0.5</v>
      </c>
      <c r="K1358" s="71">
        <f t="shared" si="84"/>
        <v>0</v>
      </c>
      <c r="L1358" s="69">
        <f t="shared" si="85"/>
        <v>387</v>
      </c>
      <c r="M1358" s="81">
        <f t="shared" si="87"/>
        <v>0</v>
      </c>
    </row>
    <row r="1359" spans="1:13" x14ac:dyDescent="0.2">
      <c r="A1359" s="133" t="str">
        <f>'Net Gen'!B1359</f>
        <v>ML1KP-Mitchell 1 KP</v>
      </c>
      <c r="B1359" s="214">
        <f>'Net Gen'!C1359</f>
        <v>44342.5</v>
      </c>
      <c r="C1359" s="215" t="str">
        <f>'Net Gen'!P1359</f>
        <v>OFFLINE</v>
      </c>
      <c r="D1359" s="215">
        <f>'Net Gen'!E1359</f>
        <v>0</v>
      </c>
      <c r="E1359" s="215">
        <f>'Net Gen'!I1359</f>
        <v>0</v>
      </c>
      <c r="F1359" s="215">
        <f>'Net Gen'!K1359</f>
        <v>0</v>
      </c>
      <c r="G1359" s="215">
        <f>'Net Gen'!N1359</f>
        <v>0</v>
      </c>
      <c r="H1359" s="215">
        <f>'Net Gen'!O1359</f>
        <v>774</v>
      </c>
      <c r="J1359" s="78">
        <f t="shared" si="86"/>
        <v>0.5</v>
      </c>
      <c r="K1359" s="71">
        <f t="shared" si="84"/>
        <v>0</v>
      </c>
      <c r="L1359" s="69">
        <f t="shared" si="85"/>
        <v>387</v>
      </c>
      <c r="M1359" s="81">
        <f t="shared" si="87"/>
        <v>0</v>
      </c>
    </row>
    <row r="1360" spans="1:13" x14ac:dyDescent="0.2">
      <c r="A1360" s="133" t="str">
        <f>'Net Gen'!B1360</f>
        <v>ML1KP-Mitchell 1 KP</v>
      </c>
      <c r="B1360" s="214">
        <f>'Net Gen'!C1360</f>
        <v>44342.541666666664</v>
      </c>
      <c r="C1360" s="215" t="str">
        <f>'Net Gen'!P1360</f>
        <v>OFFLINE</v>
      </c>
      <c r="D1360" s="215">
        <f>'Net Gen'!E1360</f>
        <v>0</v>
      </c>
      <c r="E1360" s="215">
        <f>'Net Gen'!I1360</f>
        <v>0</v>
      </c>
      <c r="F1360" s="215">
        <f>'Net Gen'!K1360</f>
        <v>0</v>
      </c>
      <c r="G1360" s="215">
        <f>'Net Gen'!N1360</f>
        <v>0</v>
      </c>
      <c r="H1360" s="215">
        <f>'Net Gen'!O1360</f>
        <v>774</v>
      </c>
      <c r="J1360" s="78">
        <f t="shared" si="86"/>
        <v>0.5</v>
      </c>
      <c r="K1360" s="71">
        <f t="shared" si="84"/>
        <v>0</v>
      </c>
      <c r="L1360" s="69">
        <f t="shared" si="85"/>
        <v>387</v>
      </c>
      <c r="M1360" s="81">
        <f t="shared" si="87"/>
        <v>0</v>
      </c>
    </row>
    <row r="1361" spans="1:13" x14ac:dyDescent="0.2">
      <c r="A1361" s="133" t="str">
        <f>'Net Gen'!B1361</f>
        <v>ML1KP-Mitchell 1 KP</v>
      </c>
      <c r="B1361" s="214">
        <f>'Net Gen'!C1361</f>
        <v>44342.583333333336</v>
      </c>
      <c r="C1361" s="215" t="str">
        <f>'Net Gen'!P1361</f>
        <v>OFFLINE</v>
      </c>
      <c r="D1361" s="215">
        <f>'Net Gen'!E1361</f>
        <v>0</v>
      </c>
      <c r="E1361" s="215">
        <f>'Net Gen'!I1361</f>
        <v>0</v>
      </c>
      <c r="F1361" s="215">
        <f>'Net Gen'!K1361</f>
        <v>0</v>
      </c>
      <c r="G1361" s="215">
        <f>'Net Gen'!N1361</f>
        <v>0</v>
      </c>
      <c r="H1361" s="215">
        <f>'Net Gen'!O1361</f>
        <v>774</v>
      </c>
      <c r="J1361" s="78">
        <f t="shared" si="86"/>
        <v>0.5</v>
      </c>
      <c r="K1361" s="71">
        <f t="shared" si="84"/>
        <v>0</v>
      </c>
      <c r="L1361" s="69">
        <f t="shared" si="85"/>
        <v>387</v>
      </c>
      <c r="M1361" s="81">
        <f t="shared" si="87"/>
        <v>0</v>
      </c>
    </row>
    <row r="1362" spans="1:13" x14ac:dyDescent="0.2">
      <c r="A1362" s="133" t="str">
        <f>'Net Gen'!B1362</f>
        <v>ML1KP-Mitchell 1 KP</v>
      </c>
      <c r="B1362" s="214">
        <f>'Net Gen'!C1362</f>
        <v>44342.625</v>
      </c>
      <c r="C1362" s="215" t="str">
        <f>'Net Gen'!P1362</f>
        <v>OFFLINE</v>
      </c>
      <c r="D1362" s="215">
        <f>'Net Gen'!E1362</f>
        <v>0</v>
      </c>
      <c r="E1362" s="215">
        <f>'Net Gen'!I1362</f>
        <v>0</v>
      </c>
      <c r="F1362" s="215">
        <f>'Net Gen'!K1362</f>
        <v>0</v>
      </c>
      <c r="G1362" s="215">
        <f>'Net Gen'!N1362</f>
        <v>0</v>
      </c>
      <c r="H1362" s="215">
        <f>'Net Gen'!O1362</f>
        <v>774</v>
      </c>
      <c r="J1362" s="78">
        <f t="shared" si="86"/>
        <v>0.5</v>
      </c>
      <c r="K1362" s="71">
        <f t="shared" si="84"/>
        <v>0</v>
      </c>
      <c r="L1362" s="69">
        <f t="shared" si="85"/>
        <v>387</v>
      </c>
      <c r="M1362" s="81">
        <f t="shared" si="87"/>
        <v>0</v>
      </c>
    </row>
    <row r="1363" spans="1:13" x14ac:dyDescent="0.2">
      <c r="A1363" s="133" t="str">
        <f>'Net Gen'!B1363</f>
        <v>ML1KP-Mitchell 1 KP</v>
      </c>
      <c r="B1363" s="214">
        <f>'Net Gen'!C1363</f>
        <v>44342.666666666664</v>
      </c>
      <c r="C1363" s="215" t="str">
        <f>'Net Gen'!P1363</f>
        <v>OFFLINE</v>
      </c>
      <c r="D1363" s="215">
        <f>'Net Gen'!E1363</f>
        <v>0</v>
      </c>
      <c r="E1363" s="215">
        <f>'Net Gen'!I1363</f>
        <v>0</v>
      </c>
      <c r="F1363" s="215">
        <f>'Net Gen'!K1363</f>
        <v>0</v>
      </c>
      <c r="G1363" s="215">
        <f>'Net Gen'!N1363</f>
        <v>0</v>
      </c>
      <c r="H1363" s="215">
        <f>'Net Gen'!O1363</f>
        <v>774</v>
      </c>
      <c r="J1363" s="78">
        <f t="shared" si="86"/>
        <v>0.5</v>
      </c>
      <c r="K1363" s="71">
        <f t="shared" si="84"/>
        <v>0</v>
      </c>
      <c r="L1363" s="69">
        <f t="shared" si="85"/>
        <v>387</v>
      </c>
      <c r="M1363" s="81">
        <f t="shared" si="87"/>
        <v>0</v>
      </c>
    </row>
    <row r="1364" spans="1:13" x14ac:dyDescent="0.2">
      <c r="A1364" s="133" t="str">
        <f>'Net Gen'!B1364</f>
        <v>ML1KP-Mitchell 1 KP</v>
      </c>
      <c r="B1364" s="214">
        <f>'Net Gen'!C1364</f>
        <v>44342.708333333336</v>
      </c>
      <c r="C1364" s="215" t="str">
        <f>'Net Gen'!P1364</f>
        <v>OFFLINE</v>
      </c>
      <c r="D1364" s="215">
        <f>'Net Gen'!E1364</f>
        <v>0</v>
      </c>
      <c r="E1364" s="215">
        <f>'Net Gen'!I1364</f>
        <v>0</v>
      </c>
      <c r="F1364" s="215">
        <f>'Net Gen'!K1364</f>
        <v>0</v>
      </c>
      <c r="G1364" s="215">
        <f>'Net Gen'!N1364</f>
        <v>0</v>
      </c>
      <c r="H1364" s="215">
        <f>'Net Gen'!O1364</f>
        <v>774</v>
      </c>
      <c r="J1364" s="78">
        <f t="shared" si="86"/>
        <v>0.5</v>
      </c>
      <c r="K1364" s="71">
        <f t="shared" si="84"/>
        <v>0</v>
      </c>
      <c r="L1364" s="69">
        <f t="shared" si="85"/>
        <v>387</v>
      </c>
      <c r="M1364" s="81">
        <f t="shared" si="87"/>
        <v>0</v>
      </c>
    </row>
    <row r="1365" spans="1:13" x14ac:dyDescent="0.2">
      <c r="A1365" s="133" t="str">
        <f>'Net Gen'!B1365</f>
        <v>ML1KP-Mitchell 1 KP</v>
      </c>
      <c r="B1365" s="214">
        <f>'Net Gen'!C1365</f>
        <v>44342.75</v>
      </c>
      <c r="C1365" s="215" t="str">
        <f>'Net Gen'!P1365</f>
        <v>OFFLINE</v>
      </c>
      <c r="D1365" s="215">
        <f>'Net Gen'!E1365</f>
        <v>0</v>
      </c>
      <c r="E1365" s="215">
        <f>'Net Gen'!I1365</f>
        <v>0</v>
      </c>
      <c r="F1365" s="215">
        <f>'Net Gen'!K1365</f>
        <v>0</v>
      </c>
      <c r="G1365" s="215">
        <f>'Net Gen'!N1365</f>
        <v>0</v>
      </c>
      <c r="H1365" s="215">
        <f>'Net Gen'!O1365</f>
        <v>774</v>
      </c>
      <c r="J1365" s="78">
        <f t="shared" si="86"/>
        <v>0.5</v>
      </c>
      <c r="K1365" s="71">
        <f t="shared" si="84"/>
        <v>0</v>
      </c>
      <c r="L1365" s="69">
        <f t="shared" si="85"/>
        <v>387</v>
      </c>
      <c r="M1365" s="81">
        <f t="shared" si="87"/>
        <v>0</v>
      </c>
    </row>
    <row r="1366" spans="1:13" x14ac:dyDescent="0.2">
      <c r="A1366" s="133" t="str">
        <f>'Net Gen'!B1366</f>
        <v>ML1KP-Mitchell 1 KP</v>
      </c>
      <c r="B1366" s="214">
        <f>'Net Gen'!C1366</f>
        <v>44342.791666666664</v>
      </c>
      <c r="C1366" s="215" t="str">
        <f>'Net Gen'!P1366</f>
        <v>OFFLINE</v>
      </c>
      <c r="D1366" s="215">
        <f>'Net Gen'!E1366</f>
        <v>0</v>
      </c>
      <c r="E1366" s="215">
        <f>'Net Gen'!I1366</f>
        <v>0</v>
      </c>
      <c r="F1366" s="215">
        <f>'Net Gen'!K1366</f>
        <v>0</v>
      </c>
      <c r="G1366" s="215">
        <f>'Net Gen'!N1366</f>
        <v>0</v>
      </c>
      <c r="H1366" s="215">
        <f>'Net Gen'!O1366</f>
        <v>774</v>
      </c>
      <c r="J1366" s="78">
        <f t="shared" si="86"/>
        <v>0.5</v>
      </c>
      <c r="K1366" s="71">
        <f t="shared" si="84"/>
        <v>0</v>
      </c>
      <c r="L1366" s="69">
        <f t="shared" si="85"/>
        <v>387</v>
      </c>
      <c r="M1366" s="81">
        <f t="shared" si="87"/>
        <v>0</v>
      </c>
    </row>
    <row r="1367" spans="1:13" x14ac:dyDescent="0.2">
      <c r="A1367" s="133" t="str">
        <f>'Net Gen'!B1367</f>
        <v>ML1KP-Mitchell 1 KP</v>
      </c>
      <c r="B1367" s="214">
        <f>'Net Gen'!C1367</f>
        <v>44342.833333333336</v>
      </c>
      <c r="C1367" s="215" t="str">
        <f>'Net Gen'!P1367</f>
        <v>OFFLINE</v>
      </c>
      <c r="D1367" s="215">
        <f>'Net Gen'!E1367</f>
        <v>0</v>
      </c>
      <c r="E1367" s="215">
        <f>'Net Gen'!I1367</f>
        <v>0</v>
      </c>
      <c r="F1367" s="215">
        <f>'Net Gen'!K1367</f>
        <v>0</v>
      </c>
      <c r="G1367" s="215">
        <f>'Net Gen'!N1367</f>
        <v>0</v>
      </c>
      <c r="H1367" s="215">
        <f>'Net Gen'!O1367</f>
        <v>774</v>
      </c>
      <c r="J1367" s="78">
        <f t="shared" si="86"/>
        <v>0.5</v>
      </c>
      <c r="K1367" s="71">
        <f t="shared" si="84"/>
        <v>0</v>
      </c>
      <c r="L1367" s="69">
        <f t="shared" si="85"/>
        <v>387</v>
      </c>
      <c r="M1367" s="81">
        <f t="shared" si="87"/>
        <v>0</v>
      </c>
    </row>
    <row r="1368" spans="1:13" x14ac:dyDescent="0.2">
      <c r="A1368" s="133" t="str">
        <f>'Net Gen'!B1368</f>
        <v>ML1KP-Mitchell 1 KP</v>
      </c>
      <c r="B1368" s="214">
        <f>'Net Gen'!C1368</f>
        <v>44342.875</v>
      </c>
      <c r="C1368" s="215" t="str">
        <f>'Net Gen'!P1368</f>
        <v>OFFLINE</v>
      </c>
      <c r="D1368" s="215">
        <f>'Net Gen'!E1368</f>
        <v>0</v>
      </c>
      <c r="E1368" s="215">
        <f>'Net Gen'!I1368</f>
        <v>0</v>
      </c>
      <c r="F1368" s="215">
        <f>'Net Gen'!K1368</f>
        <v>0</v>
      </c>
      <c r="G1368" s="215">
        <f>'Net Gen'!N1368</f>
        <v>0</v>
      </c>
      <c r="H1368" s="215">
        <f>'Net Gen'!O1368</f>
        <v>774</v>
      </c>
      <c r="J1368" s="78">
        <f t="shared" si="86"/>
        <v>0.5</v>
      </c>
      <c r="K1368" s="71">
        <f t="shared" si="84"/>
        <v>0</v>
      </c>
      <c r="L1368" s="69">
        <f t="shared" si="85"/>
        <v>387</v>
      </c>
      <c r="M1368" s="81">
        <f t="shared" si="87"/>
        <v>0</v>
      </c>
    </row>
    <row r="1369" spans="1:13" x14ac:dyDescent="0.2">
      <c r="A1369" s="133" t="str">
        <f>'Net Gen'!B1369</f>
        <v>ML1KP-Mitchell 1 KP</v>
      </c>
      <c r="B1369" s="214">
        <f>'Net Gen'!C1369</f>
        <v>44342.916666666664</v>
      </c>
      <c r="C1369" s="215" t="str">
        <f>'Net Gen'!P1369</f>
        <v>OFFLINE</v>
      </c>
      <c r="D1369" s="215">
        <f>'Net Gen'!E1369</f>
        <v>0</v>
      </c>
      <c r="E1369" s="215">
        <f>'Net Gen'!I1369</f>
        <v>0</v>
      </c>
      <c r="F1369" s="215">
        <f>'Net Gen'!K1369</f>
        <v>0</v>
      </c>
      <c r="G1369" s="215">
        <f>'Net Gen'!N1369</f>
        <v>0</v>
      </c>
      <c r="H1369" s="215">
        <f>'Net Gen'!O1369</f>
        <v>774</v>
      </c>
      <c r="J1369" s="78">
        <f t="shared" si="86"/>
        <v>0.5</v>
      </c>
      <c r="K1369" s="71">
        <f t="shared" si="84"/>
        <v>0</v>
      </c>
      <c r="L1369" s="69">
        <f t="shared" si="85"/>
        <v>387</v>
      </c>
      <c r="M1369" s="81">
        <f t="shared" si="87"/>
        <v>0</v>
      </c>
    </row>
    <row r="1370" spans="1:13" x14ac:dyDescent="0.2">
      <c r="A1370" s="133" t="str">
        <f>'Net Gen'!B1370</f>
        <v>ML1KP-Mitchell 1 KP</v>
      </c>
      <c r="B1370" s="214">
        <f>'Net Gen'!C1370</f>
        <v>44342.958333333336</v>
      </c>
      <c r="C1370" s="215" t="str">
        <f>'Net Gen'!P1370</f>
        <v>OFFLINE</v>
      </c>
      <c r="D1370" s="215">
        <f>'Net Gen'!E1370</f>
        <v>0</v>
      </c>
      <c r="E1370" s="215">
        <f>'Net Gen'!I1370</f>
        <v>0</v>
      </c>
      <c r="F1370" s="215">
        <f>'Net Gen'!K1370</f>
        <v>0</v>
      </c>
      <c r="G1370" s="215">
        <f>'Net Gen'!N1370</f>
        <v>0</v>
      </c>
      <c r="H1370" s="215">
        <f>'Net Gen'!O1370</f>
        <v>774</v>
      </c>
      <c r="J1370" s="78">
        <f t="shared" si="86"/>
        <v>0.5</v>
      </c>
      <c r="K1370" s="71">
        <f t="shared" si="84"/>
        <v>0</v>
      </c>
      <c r="L1370" s="69">
        <f t="shared" si="85"/>
        <v>387</v>
      </c>
      <c r="M1370" s="81">
        <f t="shared" si="87"/>
        <v>0</v>
      </c>
    </row>
    <row r="1371" spans="1:13" x14ac:dyDescent="0.2">
      <c r="A1371" s="133" t="str">
        <f>'Net Gen'!B1371</f>
        <v>ML1KP-Mitchell 1 KP</v>
      </c>
      <c r="B1371" s="214">
        <f>'Net Gen'!C1371</f>
        <v>44343</v>
      </c>
      <c r="C1371" s="215" t="str">
        <f>'Net Gen'!P1371</f>
        <v>OFFLINE</v>
      </c>
      <c r="D1371" s="215">
        <f>'Net Gen'!E1371</f>
        <v>0</v>
      </c>
      <c r="E1371" s="215">
        <f>'Net Gen'!I1371</f>
        <v>0</v>
      </c>
      <c r="F1371" s="215">
        <f>'Net Gen'!K1371</f>
        <v>0</v>
      </c>
      <c r="G1371" s="215">
        <f>'Net Gen'!N1371</f>
        <v>0</v>
      </c>
      <c r="H1371" s="215">
        <f>'Net Gen'!O1371</f>
        <v>774</v>
      </c>
      <c r="J1371" s="78">
        <f t="shared" si="86"/>
        <v>0.5</v>
      </c>
      <c r="K1371" s="71">
        <f t="shared" si="84"/>
        <v>0</v>
      </c>
      <c r="L1371" s="69">
        <f t="shared" si="85"/>
        <v>387</v>
      </c>
      <c r="M1371" s="81">
        <f t="shared" si="87"/>
        <v>0</v>
      </c>
    </row>
    <row r="1372" spans="1:13" x14ac:dyDescent="0.2">
      <c r="A1372" s="133" t="str">
        <f>'Net Gen'!B1372</f>
        <v>ML1KP-Mitchell 1 KP</v>
      </c>
      <c r="B1372" s="214">
        <f>'Net Gen'!C1372</f>
        <v>44343.041666666664</v>
      </c>
      <c r="C1372" s="215" t="str">
        <f>'Net Gen'!P1372</f>
        <v>OFFLINE</v>
      </c>
      <c r="D1372" s="215">
        <f>'Net Gen'!E1372</f>
        <v>0</v>
      </c>
      <c r="E1372" s="215">
        <f>'Net Gen'!I1372</f>
        <v>0</v>
      </c>
      <c r="F1372" s="215">
        <f>'Net Gen'!K1372</f>
        <v>0</v>
      </c>
      <c r="G1372" s="215">
        <f>'Net Gen'!N1372</f>
        <v>0</v>
      </c>
      <c r="H1372" s="215">
        <f>'Net Gen'!O1372</f>
        <v>774</v>
      </c>
      <c r="J1372" s="78">
        <f t="shared" si="86"/>
        <v>0.5</v>
      </c>
      <c r="K1372" s="71">
        <f t="shared" si="84"/>
        <v>0</v>
      </c>
      <c r="L1372" s="69">
        <f t="shared" si="85"/>
        <v>387</v>
      </c>
      <c r="M1372" s="81">
        <f t="shared" si="87"/>
        <v>0</v>
      </c>
    </row>
    <row r="1373" spans="1:13" x14ac:dyDescent="0.2">
      <c r="A1373" s="133" t="str">
        <f>'Net Gen'!B1373</f>
        <v>ML1KP-Mitchell 1 KP</v>
      </c>
      <c r="B1373" s="214">
        <f>'Net Gen'!C1373</f>
        <v>44343.083333333336</v>
      </c>
      <c r="C1373" s="215" t="str">
        <f>'Net Gen'!P1373</f>
        <v>OFFLINE</v>
      </c>
      <c r="D1373" s="215">
        <f>'Net Gen'!E1373</f>
        <v>0</v>
      </c>
      <c r="E1373" s="215">
        <f>'Net Gen'!I1373</f>
        <v>0</v>
      </c>
      <c r="F1373" s="215">
        <f>'Net Gen'!K1373</f>
        <v>0</v>
      </c>
      <c r="G1373" s="215">
        <f>'Net Gen'!N1373</f>
        <v>0</v>
      </c>
      <c r="H1373" s="215">
        <f>'Net Gen'!O1373</f>
        <v>774</v>
      </c>
      <c r="J1373" s="78">
        <f t="shared" si="86"/>
        <v>0.5</v>
      </c>
      <c r="K1373" s="71">
        <f t="shared" si="84"/>
        <v>0</v>
      </c>
      <c r="L1373" s="69">
        <f t="shared" si="85"/>
        <v>387</v>
      </c>
      <c r="M1373" s="81">
        <f t="shared" si="87"/>
        <v>0</v>
      </c>
    </row>
    <row r="1374" spans="1:13" x14ac:dyDescent="0.2">
      <c r="A1374" s="133" t="str">
        <f>'Net Gen'!B1374</f>
        <v>ML1KP-Mitchell 1 KP</v>
      </c>
      <c r="B1374" s="214">
        <f>'Net Gen'!C1374</f>
        <v>44343.125</v>
      </c>
      <c r="C1374" s="215" t="str">
        <f>'Net Gen'!P1374</f>
        <v>OFFLINE</v>
      </c>
      <c r="D1374" s="215">
        <f>'Net Gen'!E1374</f>
        <v>0</v>
      </c>
      <c r="E1374" s="215">
        <f>'Net Gen'!I1374</f>
        <v>0</v>
      </c>
      <c r="F1374" s="215">
        <f>'Net Gen'!K1374</f>
        <v>0</v>
      </c>
      <c r="G1374" s="215">
        <f>'Net Gen'!N1374</f>
        <v>0</v>
      </c>
      <c r="H1374" s="215">
        <f>'Net Gen'!O1374</f>
        <v>774</v>
      </c>
      <c r="J1374" s="78">
        <f t="shared" si="86"/>
        <v>0.5</v>
      </c>
      <c r="K1374" s="71">
        <f t="shared" si="84"/>
        <v>0</v>
      </c>
      <c r="L1374" s="69">
        <f t="shared" si="85"/>
        <v>387</v>
      </c>
      <c r="M1374" s="81">
        <f t="shared" si="87"/>
        <v>0</v>
      </c>
    </row>
    <row r="1375" spans="1:13" x14ac:dyDescent="0.2">
      <c r="A1375" s="133" t="str">
        <f>'Net Gen'!B1375</f>
        <v>ML1KP-Mitchell 1 KP</v>
      </c>
      <c r="B1375" s="214">
        <f>'Net Gen'!C1375</f>
        <v>44343.166666666664</v>
      </c>
      <c r="C1375" s="215" t="str">
        <f>'Net Gen'!P1375</f>
        <v>OFFLINE</v>
      </c>
      <c r="D1375" s="215">
        <f>'Net Gen'!E1375</f>
        <v>0</v>
      </c>
      <c r="E1375" s="215">
        <f>'Net Gen'!I1375</f>
        <v>0</v>
      </c>
      <c r="F1375" s="215">
        <f>'Net Gen'!K1375</f>
        <v>0</v>
      </c>
      <c r="G1375" s="215">
        <f>'Net Gen'!N1375</f>
        <v>0</v>
      </c>
      <c r="H1375" s="215">
        <f>'Net Gen'!O1375</f>
        <v>774</v>
      </c>
      <c r="J1375" s="78">
        <f t="shared" si="86"/>
        <v>0.5</v>
      </c>
      <c r="K1375" s="71">
        <f t="shared" si="84"/>
        <v>0</v>
      </c>
      <c r="L1375" s="69">
        <f t="shared" si="85"/>
        <v>387</v>
      </c>
      <c r="M1375" s="81">
        <f t="shared" si="87"/>
        <v>0</v>
      </c>
    </row>
    <row r="1376" spans="1:13" x14ac:dyDescent="0.2">
      <c r="A1376" s="133" t="str">
        <f>'Net Gen'!B1376</f>
        <v>ML1KP-Mitchell 1 KP</v>
      </c>
      <c r="B1376" s="214">
        <f>'Net Gen'!C1376</f>
        <v>44343.208333333336</v>
      </c>
      <c r="C1376" s="215" t="str">
        <f>'Net Gen'!P1376</f>
        <v>OFFLINE</v>
      </c>
      <c r="D1376" s="215">
        <f>'Net Gen'!E1376</f>
        <v>0</v>
      </c>
      <c r="E1376" s="215">
        <f>'Net Gen'!I1376</f>
        <v>0</v>
      </c>
      <c r="F1376" s="215">
        <f>'Net Gen'!K1376</f>
        <v>0</v>
      </c>
      <c r="G1376" s="215">
        <f>'Net Gen'!N1376</f>
        <v>0</v>
      </c>
      <c r="H1376" s="215">
        <f>'Net Gen'!O1376</f>
        <v>774</v>
      </c>
      <c r="J1376" s="78">
        <f t="shared" si="86"/>
        <v>0.5</v>
      </c>
      <c r="K1376" s="71">
        <f t="shared" si="84"/>
        <v>0</v>
      </c>
      <c r="L1376" s="69">
        <f t="shared" si="85"/>
        <v>387</v>
      </c>
      <c r="M1376" s="81">
        <f t="shared" si="87"/>
        <v>0</v>
      </c>
    </row>
    <row r="1377" spans="1:13" x14ac:dyDescent="0.2">
      <c r="A1377" s="133" t="str">
        <f>'Net Gen'!B1377</f>
        <v>ML1KP-Mitchell 1 KP</v>
      </c>
      <c r="B1377" s="214">
        <f>'Net Gen'!C1377</f>
        <v>44343.25</v>
      </c>
      <c r="C1377" s="215" t="str">
        <f>'Net Gen'!P1377</f>
        <v>OFFLINE</v>
      </c>
      <c r="D1377" s="215">
        <f>'Net Gen'!E1377</f>
        <v>0</v>
      </c>
      <c r="E1377" s="215">
        <f>'Net Gen'!I1377</f>
        <v>0</v>
      </c>
      <c r="F1377" s="215">
        <f>'Net Gen'!K1377</f>
        <v>0</v>
      </c>
      <c r="G1377" s="215">
        <f>'Net Gen'!N1377</f>
        <v>0</v>
      </c>
      <c r="H1377" s="215">
        <f>'Net Gen'!O1377</f>
        <v>774</v>
      </c>
      <c r="J1377" s="78">
        <f t="shared" si="86"/>
        <v>0.5</v>
      </c>
      <c r="K1377" s="71">
        <f t="shared" si="84"/>
        <v>0</v>
      </c>
      <c r="L1377" s="69">
        <f t="shared" si="85"/>
        <v>387</v>
      </c>
      <c r="M1377" s="81">
        <f t="shared" si="87"/>
        <v>0</v>
      </c>
    </row>
    <row r="1378" spans="1:13" x14ac:dyDescent="0.2">
      <c r="A1378" s="133" t="str">
        <f>'Net Gen'!B1378</f>
        <v>ML1KP-Mitchell 1 KP</v>
      </c>
      <c r="B1378" s="214">
        <f>'Net Gen'!C1378</f>
        <v>44343.291666666664</v>
      </c>
      <c r="C1378" s="215" t="str">
        <f>'Net Gen'!P1378</f>
        <v>OFFLINE</v>
      </c>
      <c r="D1378" s="215">
        <f>'Net Gen'!E1378</f>
        <v>0</v>
      </c>
      <c r="E1378" s="215">
        <f>'Net Gen'!I1378</f>
        <v>0</v>
      </c>
      <c r="F1378" s="215">
        <f>'Net Gen'!K1378</f>
        <v>0</v>
      </c>
      <c r="G1378" s="215">
        <f>'Net Gen'!N1378</f>
        <v>0</v>
      </c>
      <c r="H1378" s="215">
        <f>'Net Gen'!O1378</f>
        <v>774</v>
      </c>
      <c r="J1378" s="78">
        <f t="shared" si="86"/>
        <v>0.5</v>
      </c>
      <c r="K1378" s="71">
        <f t="shared" si="84"/>
        <v>0</v>
      </c>
      <c r="L1378" s="69">
        <f t="shared" si="85"/>
        <v>387</v>
      </c>
      <c r="M1378" s="81">
        <f t="shared" si="87"/>
        <v>0</v>
      </c>
    </row>
    <row r="1379" spans="1:13" x14ac:dyDescent="0.2">
      <c r="A1379" s="133" t="str">
        <f>'Net Gen'!B1379</f>
        <v>ML1KP-Mitchell 1 KP</v>
      </c>
      <c r="B1379" s="214">
        <f>'Net Gen'!C1379</f>
        <v>44343.333333333336</v>
      </c>
      <c r="C1379" s="215" t="str">
        <f>'Net Gen'!P1379</f>
        <v>OFFLINE</v>
      </c>
      <c r="D1379" s="215">
        <f>'Net Gen'!E1379</f>
        <v>0</v>
      </c>
      <c r="E1379" s="215">
        <f>'Net Gen'!I1379</f>
        <v>0</v>
      </c>
      <c r="F1379" s="215">
        <f>'Net Gen'!K1379</f>
        <v>0</v>
      </c>
      <c r="G1379" s="215">
        <f>'Net Gen'!N1379</f>
        <v>0</v>
      </c>
      <c r="H1379" s="215">
        <f>'Net Gen'!O1379</f>
        <v>774</v>
      </c>
      <c r="J1379" s="78">
        <f t="shared" si="86"/>
        <v>0.5</v>
      </c>
      <c r="K1379" s="71">
        <f t="shared" si="84"/>
        <v>0</v>
      </c>
      <c r="L1379" s="69">
        <f t="shared" si="85"/>
        <v>387</v>
      </c>
      <c r="M1379" s="81">
        <f t="shared" si="87"/>
        <v>0</v>
      </c>
    </row>
    <row r="1380" spans="1:13" x14ac:dyDescent="0.2">
      <c r="A1380" s="133" t="str">
        <f>'Net Gen'!B1380</f>
        <v>ML1KP-Mitchell 1 KP</v>
      </c>
      <c r="B1380" s="214">
        <f>'Net Gen'!C1380</f>
        <v>44343.375</v>
      </c>
      <c r="C1380" s="215" t="str">
        <f>'Net Gen'!P1380</f>
        <v>OFFLINE</v>
      </c>
      <c r="D1380" s="215">
        <f>'Net Gen'!E1380</f>
        <v>0</v>
      </c>
      <c r="E1380" s="215">
        <f>'Net Gen'!I1380</f>
        <v>0</v>
      </c>
      <c r="F1380" s="215">
        <f>'Net Gen'!K1380</f>
        <v>0</v>
      </c>
      <c r="G1380" s="215">
        <f>'Net Gen'!N1380</f>
        <v>0</v>
      </c>
      <c r="H1380" s="215">
        <f>'Net Gen'!O1380</f>
        <v>774</v>
      </c>
      <c r="J1380" s="78">
        <f t="shared" si="86"/>
        <v>0.5</v>
      </c>
      <c r="K1380" s="71">
        <f t="shared" si="84"/>
        <v>0</v>
      </c>
      <c r="L1380" s="69">
        <f t="shared" si="85"/>
        <v>387</v>
      </c>
      <c r="M1380" s="81">
        <f t="shared" si="87"/>
        <v>0</v>
      </c>
    </row>
    <row r="1381" spans="1:13" x14ac:dyDescent="0.2">
      <c r="A1381" s="133" t="str">
        <f>'Net Gen'!B1381</f>
        <v>ML1KP-Mitchell 1 KP</v>
      </c>
      <c r="B1381" s="214">
        <f>'Net Gen'!C1381</f>
        <v>44343.416666666664</v>
      </c>
      <c r="C1381" s="215" t="str">
        <f>'Net Gen'!P1381</f>
        <v>OFFLINE</v>
      </c>
      <c r="D1381" s="215">
        <f>'Net Gen'!E1381</f>
        <v>0</v>
      </c>
      <c r="E1381" s="215">
        <f>'Net Gen'!I1381</f>
        <v>0</v>
      </c>
      <c r="F1381" s="215">
        <f>'Net Gen'!K1381</f>
        <v>0</v>
      </c>
      <c r="G1381" s="215">
        <f>'Net Gen'!N1381</f>
        <v>0</v>
      </c>
      <c r="H1381" s="215">
        <f>'Net Gen'!O1381</f>
        <v>774</v>
      </c>
      <c r="J1381" s="78">
        <f t="shared" si="86"/>
        <v>0.5</v>
      </c>
      <c r="K1381" s="71">
        <f t="shared" si="84"/>
        <v>0</v>
      </c>
      <c r="L1381" s="69">
        <f t="shared" si="85"/>
        <v>387</v>
      </c>
      <c r="M1381" s="81">
        <f t="shared" si="87"/>
        <v>0</v>
      </c>
    </row>
    <row r="1382" spans="1:13" x14ac:dyDescent="0.2">
      <c r="A1382" s="133" t="str">
        <f>'Net Gen'!B1382</f>
        <v>ML1KP-Mitchell 1 KP</v>
      </c>
      <c r="B1382" s="214">
        <f>'Net Gen'!C1382</f>
        <v>44343.458333333336</v>
      </c>
      <c r="C1382" s="215" t="str">
        <f>'Net Gen'!P1382</f>
        <v>OFFLINE</v>
      </c>
      <c r="D1382" s="215">
        <f>'Net Gen'!E1382</f>
        <v>0</v>
      </c>
      <c r="E1382" s="215">
        <f>'Net Gen'!I1382</f>
        <v>0</v>
      </c>
      <c r="F1382" s="215">
        <f>'Net Gen'!K1382</f>
        <v>0</v>
      </c>
      <c r="G1382" s="215">
        <f>'Net Gen'!N1382</f>
        <v>0</v>
      </c>
      <c r="H1382" s="215">
        <f>'Net Gen'!O1382</f>
        <v>774</v>
      </c>
      <c r="J1382" s="78">
        <f t="shared" si="86"/>
        <v>0.5</v>
      </c>
      <c r="K1382" s="71">
        <f t="shared" si="84"/>
        <v>0</v>
      </c>
      <c r="L1382" s="69">
        <f t="shared" si="85"/>
        <v>387</v>
      </c>
      <c r="M1382" s="81">
        <f t="shared" si="87"/>
        <v>0</v>
      </c>
    </row>
    <row r="1383" spans="1:13" x14ac:dyDescent="0.2">
      <c r="A1383" s="133" t="str">
        <f>'Net Gen'!B1383</f>
        <v>ML1KP-Mitchell 1 KP</v>
      </c>
      <c r="B1383" s="214">
        <f>'Net Gen'!C1383</f>
        <v>44343.5</v>
      </c>
      <c r="C1383" s="215" t="str">
        <f>'Net Gen'!P1383</f>
        <v>OFFLINE</v>
      </c>
      <c r="D1383" s="215">
        <f>'Net Gen'!E1383</f>
        <v>0</v>
      </c>
      <c r="E1383" s="215">
        <f>'Net Gen'!I1383</f>
        <v>0</v>
      </c>
      <c r="F1383" s="215">
        <f>'Net Gen'!K1383</f>
        <v>0</v>
      </c>
      <c r="G1383" s="215">
        <f>'Net Gen'!N1383</f>
        <v>0</v>
      </c>
      <c r="H1383" s="215">
        <f>'Net Gen'!O1383</f>
        <v>774</v>
      </c>
      <c r="J1383" s="78">
        <f t="shared" si="86"/>
        <v>0.5</v>
      </c>
      <c r="K1383" s="71">
        <f t="shared" si="84"/>
        <v>0</v>
      </c>
      <c r="L1383" s="69">
        <f t="shared" si="85"/>
        <v>387</v>
      </c>
      <c r="M1383" s="81">
        <f t="shared" si="87"/>
        <v>0</v>
      </c>
    </row>
    <row r="1384" spans="1:13" x14ac:dyDescent="0.2">
      <c r="A1384" s="133" t="str">
        <f>'Net Gen'!B1384</f>
        <v>ML1KP-Mitchell 1 KP</v>
      </c>
      <c r="B1384" s="214">
        <f>'Net Gen'!C1384</f>
        <v>44343.541666666664</v>
      </c>
      <c r="C1384" s="215" t="str">
        <f>'Net Gen'!P1384</f>
        <v>OFFLINE</v>
      </c>
      <c r="D1384" s="215">
        <f>'Net Gen'!E1384</f>
        <v>0</v>
      </c>
      <c r="E1384" s="215">
        <f>'Net Gen'!I1384</f>
        <v>0</v>
      </c>
      <c r="F1384" s="215">
        <f>'Net Gen'!K1384</f>
        <v>0</v>
      </c>
      <c r="G1384" s="215">
        <f>'Net Gen'!N1384</f>
        <v>0</v>
      </c>
      <c r="H1384" s="215">
        <f>'Net Gen'!O1384</f>
        <v>774</v>
      </c>
      <c r="J1384" s="78">
        <f t="shared" si="86"/>
        <v>0.5</v>
      </c>
      <c r="K1384" s="71">
        <f t="shared" si="84"/>
        <v>0</v>
      </c>
      <c r="L1384" s="69">
        <f t="shared" si="85"/>
        <v>387</v>
      </c>
      <c r="M1384" s="81">
        <f t="shared" si="87"/>
        <v>0</v>
      </c>
    </row>
    <row r="1385" spans="1:13" x14ac:dyDescent="0.2">
      <c r="A1385" s="133" t="str">
        <f>'Net Gen'!B1385</f>
        <v>ML1KP-Mitchell 1 KP</v>
      </c>
      <c r="B1385" s="214">
        <f>'Net Gen'!C1385</f>
        <v>44343.583333333336</v>
      </c>
      <c r="C1385" s="215" t="str">
        <f>'Net Gen'!P1385</f>
        <v>OFFLINE</v>
      </c>
      <c r="D1385" s="215">
        <f>'Net Gen'!E1385</f>
        <v>0</v>
      </c>
      <c r="E1385" s="215">
        <f>'Net Gen'!I1385</f>
        <v>0</v>
      </c>
      <c r="F1385" s="215">
        <f>'Net Gen'!K1385</f>
        <v>0</v>
      </c>
      <c r="G1385" s="215">
        <f>'Net Gen'!N1385</f>
        <v>0</v>
      </c>
      <c r="H1385" s="215">
        <f>'Net Gen'!O1385</f>
        <v>774</v>
      </c>
      <c r="J1385" s="78">
        <f t="shared" si="86"/>
        <v>0.5</v>
      </c>
      <c r="K1385" s="71">
        <f t="shared" si="84"/>
        <v>0</v>
      </c>
      <c r="L1385" s="69">
        <f t="shared" si="85"/>
        <v>387</v>
      </c>
      <c r="M1385" s="81">
        <f t="shared" si="87"/>
        <v>0</v>
      </c>
    </row>
    <row r="1386" spans="1:13" x14ac:dyDescent="0.2">
      <c r="A1386" s="133" t="str">
        <f>'Net Gen'!B1386</f>
        <v>ML1KP-Mitchell 1 KP</v>
      </c>
      <c r="B1386" s="214">
        <f>'Net Gen'!C1386</f>
        <v>44343.625</v>
      </c>
      <c r="C1386" s="215" t="str">
        <f>'Net Gen'!P1386</f>
        <v>OFFLINE</v>
      </c>
      <c r="D1386" s="215">
        <f>'Net Gen'!E1386</f>
        <v>0</v>
      </c>
      <c r="E1386" s="215">
        <f>'Net Gen'!I1386</f>
        <v>0</v>
      </c>
      <c r="F1386" s="215">
        <f>'Net Gen'!K1386</f>
        <v>0</v>
      </c>
      <c r="G1386" s="215">
        <f>'Net Gen'!N1386</f>
        <v>0</v>
      </c>
      <c r="H1386" s="215">
        <f>'Net Gen'!O1386</f>
        <v>774</v>
      </c>
      <c r="J1386" s="78">
        <f t="shared" si="86"/>
        <v>0.5</v>
      </c>
      <c r="K1386" s="71">
        <f t="shared" si="84"/>
        <v>0</v>
      </c>
      <c r="L1386" s="69">
        <f t="shared" si="85"/>
        <v>387</v>
      </c>
      <c r="M1386" s="81">
        <f t="shared" si="87"/>
        <v>0</v>
      </c>
    </row>
    <row r="1387" spans="1:13" x14ac:dyDescent="0.2">
      <c r="A1387" s="133" t="str">
        <f>'Net Gen'!B1387</f>
        <v>ML1KP-Mitchell 1 KP</v>
      </c>
      <c r="B1387" s="214">
        <f>'Net Gen'!C1387</f>
        <v>44343.666666666664</v>
      </c>
      <c r="C1387" s="215" t="str">
        <f>'Net Gen'!P1387</f>
        <v>OFFLINE</v>
      </c>
      <c r="D1387" s="215">
        <f>'Net Gen'!E1387</f>
        <v>0</v>
      </c>
      <c r="E1387" s="215">
        <f>'Net Gen'!I1387</f>
        <v>0</v>
      </c>
      <c r="F1387" s="215">
        <f>'Net Gen'!K1387</f>
        <v>0</v>
      </c>
      <c r="G1387" s="215">
        <f>'Net Gen'!N1387</f>
        <v>0</v>
      </c>
      <c r="H1387" s="215">
        <f>'Net Gen'!O1387</f>
        <v>774</v>
      </c>
      <c r="J1387" s="78">
        <f t="shared" si="86"/>
        <v>0.5</v>
      </c>
      <c r="K1387" s="71">
        <f t="shared" si="84"/>
        <v>0</v>
      </c>
      <c r="L1387" s="69">
        <f t="shared" si="85"/>
        <v>387</v>
      </c>
      <c r="M1387" s="81">
        <f t="shared" si="87"/>
        <v>0</v>
      </c>
    </row>
    <row r="1388" spans="1:13" x14ac:dyDescent="0.2">
      <c r="A1388" s="133" t="str">
        <f>'Net Gen'!B1388</f>
        <v>ML1KP-Mitchell 1 KP</v>
      </c>
      <c r="B1388" s="214">
        <f>'Net Gen'!C1388</f>
        <v>44343.708333333336</v>
      </c>
      <c r="C1388" s="215" t="str">
        <f>'Net Gen'!P1388</f>
        <v>OFFLINE</v>
      </c>
      <c r="D1388" s="215">
        <f>'Net Gen'!E1388</f>
        <v>0</v>
      </c>
      <c r="E1388" s="215">
        <f>'Net Gen'!I1388</f>
        <v>0</v>
      </c>
      <c r="F1388" s="215">
        <f>'Net Gen'!K1388</f>
        <v>0</v>
      </c>
      <c r="G1388" s="215">
        <f>'Net Gen'!N1388</f>
        <v>0</v>
      </c>
      <c r="H1388" s="215">
        <f>'Net Gen'!O1388</f>
        <v>774</v>
      </c>
      <c r="J1388" s="78">
        <f t="shared" si="86"/>
        <v>0.5</v>
      </c>
      <c r="K1388" s="71">
        <f t="shared" si="84"/>
        <v>0</v>
      </c>
      <c r="L1388" s="69">
        <f t="shared" si="85"/>
        <v>387</v>
      </c>
      <c r="M1388" s="81">
        <f t="shared" si="87"/>
        <v>0</v>
      </c>
    </row>
    <row r="1389" spans="1:13" x14ac:dyDescent="0.2">
      <c r="A1389" s="133" t="str">
        <f>'Net Gen'!B1389</f>
        <v>ML1KP-Mitchell 1 KP</v>
      </c>
      <c r="B1389" s="214">
        <f>'Net Gen'!C1389</f>
        <v>44343.75</v>
      </c>
      <c r="C1389" s="215" t="str">
        <f>'Net Gen'!P1389</f>
        <v>OFFLINE</v>
      </c>
      <c r="D1389" s="215">
        <f>'Net Gen'!E1389</f>
        <v>0</v>
      </c>
      <c r="E1389" s="215">
        <f>'Net Gen'!I1389</f>
        <v>0</v>
      </c>
      <c r="F1389" s="215">
        <f>'Net Gen'!K1389</f>
        <v>0</v>
      </c>
      <c r="G1389" s="215">
        <f>'Net Gen'!N1389</f>
        <v>0</v>
      </c>
      <c r="H1389" s="215">
        <f>'Net Gen'!O1389</f>
        <v>774</v>
      </c>
      <c r="J1389" s="78">
        <f t="shared" si="86"/>
        <v>0.5</v>
      </c>
      <c r="K1389" s="71">
        <f t="shared" si="84"/>
        <v>0</v>
      </c>
      <c r="L1389" s="69">
        <f t="shared" si="85"/>
        <v>387</v>
      </c>
      <c r="M1389" s="81">
        <f t="shared" si="87"/>
        <v>0</v>
      </c>
    </row>
    <row r="1390" spans="1:13" x14ac:dyDescent="0.2">
      <c r="A1390" s="133" t="str">
        <f>'Net Gen'!B1390</f>
        <v>ML1KP-Mitchell 1 KP</v>
      </c>
      <c r="B1390" s="214">
        <f>'Net Gen'!C1390</f>
        <v>44343.791666666664</v>
      </c>
      <c r="C1390" s="215" t="str">
        <f>'Net Gen'!P1390</f>
        <v>OFFLINE</v>
      </c>
      <c r="D1390" s="215">
        <f>'Net Gen'!E1390</f>
        <v>0</v>
      </c>
      <c r="E1390" s="215">
        <f>'Net Gen'!I1390</f>
        <v>0</v>
      </c>
      <c r="F1390" s="215">
        <f>'Net Gen'!K1390</f>
        <v>0</v>
      </c>
      <c r="G1390" s="215">
        <f>'Net Gen'!N1390</f>
        <v>0</v>
      </c>
      <c r="H1390" s="215">
        <f>'Net Gen'!O1390</f>
        <v>774</v>
      </c>
      <c r="J1390" s="78">
        <f t="shared" si="86"/>
        <v>0.5</v>
      </c>
      <c r="K1390" s="71">
        <f t="shared" si="84"/>
        <v>0</v>
      </c>
      <c r="L1390" s="69">
        <f t="shared" si="85"/>
        <v>387</v>
      </c>
      <c r="M1390" s="81">
        <f t="shared" si="87"/>
        <v>0</v>
      </c>
    </row>
    <row r="1391" spans="1:13" x14ac:dyDescent="0.2">
      <c r="A1391" s="133" t="str">
        <f>'Net Gen'!B1391</f>
        <v>ML1KP-Mitchell 1 KP</v>
      </c>
      <c r="B1391" s="214">
        <f>'Net Gen'!C1391</f>
        <v>44343.833333333336</v>
      </c>
      <c r="C1391" s="215" t="str">
        <f>'Net Gen'!P1391</f>
        <v>OFFLINE</v>
      </c>
      <c r="D1391" s="215">
        <f>'Net Gen'!E1391</f>
        <v>0</v>
      </c>
      <c r="E1391" s="215">
        <f>'Net Gen'!I1391</f>
        <v>0</v>
      </c>
      <c r="F1391" s="215">
        <f>'Net Gen'!K1391</f>
        <v>0</v>
      </c>
      <c r="G1391" s="215">
        <f>'Net Gen'!N1391</f>
        <v>0</v>
      </c>
      <c r="H1391" s="215">
        <f>'Net Gen'!O1391</f>
        <v>774</v>
      </c>
      <c r="J1391" s="78">
        <f t="shared" si="86"/>
        <v>0.5</v>
      </c>
      <c r="K1391" s="71">
        <f t="shared" si="84"/>
        <v>0</v>
      </c>
      <c r="L1391" s="69">
        <f t="shared" si="85"/>
        <v>387</v>
      </c>
      <c r="M1391" s="81">
        <f t="shared" si="87"/>
        <v>0</v>
      </c>
    </row>
    <row r="1392" spans="1:13" x14ac:dyDescent="0.2">
      <c r="A1392" s="133" t="str">
        <f>'Net Gen'!B1392</f>
        <v>ML1KP-Mitchell 1 KP</v>
      </c>
      <c r="B1392" s="214">
        <f>'Net Gen'!C1392</f>
        <v>44343.875</v>
      </c>
      <c r="C1392" s="215" t="str">
        <f>'Net Gen'!P1392</f>
        <v>OFFLINE</v>
      </c>
      <c r="D1392" s="215">
        <f>'Net Gen'!E1392</f>
        <v>0</v>
      </c>
      <c r="E1392" s="215">
        <f>'Net Gen'!I1392</f>
        <v>0</v>
      </c>
      <c r="F1392" s="215">
        <f>'Net Gen'!K1392</f>
        <v>0</v>
      </c>
      <c r="G1392" s="215">
        <f>'Net Gen'!N1392</f>
        <v>0</v>
      </c>
      <c r="H1392" s="215">
        <f>'Net Gen'!O1392</f>
        <v>774</v>
      </c>
      <c r="J1392" s="78">
        <f t="shared" si="86"/>
        <v>0.5</v>
      </c>
      <c r="K1392" s="71">
        <f t="shared" si="84"/>
        <v>0</v>
      </c>
      <c r="L1392" s="69">
        <f t="shared" si="85"/>
        <v>387</v>
      </c>
      <c r="M1392" s="81">
        <f t="shared" si="87"/>
        <v>0</v>
      </c>
    </row>
    <row r="1393" spans="1:13" x14ac:dyDescent="0.2">
      <c r="A1393" s="133" t="str">
        <f>'Net Gen'!B1393</f>
        <v>ML1KP-Mitchell 1 KP</v>
      </c>
      <c r="B1393" s="214">
        <f>'Net Gen'!C1393</f>
        <v>44343.916666666664</v>
      </c>
      <c r="C1393" s="215" t="str">
        <f>'Net Gen'!P1393</f>
        <v>OFFLINE</v>
      </c>
      <c r="D1393" s="215">
        <f>'Net Gen'!E1393</f>
        <v>0</v>
      </c>
      <c r="E1393" s="215">
        <f>'Net Gen'!I1393</f>
        <v>0</v>
      </c>
      <c r="F1393" s="215">
        <f>'Net Gen'!K1393</f>
        <v>0</v>
      </c>
      <c r="G1393" s="215">
        <f>'Net Gen'!N1393</f>
        <v>0</v>
      </c>
      <c r="H1393" s="215">
        <f>'Net Gen'!O1393</f>
        <v>774</v>
      </c>
      <c r="J1393" s="78">
        <f t="shared" si="86"/>
        <v>0.5</v>
      </c>
      <c r="K1393" s="71">
        <f t="shared" si="84"/>
        <v>0</v>
      </c>
      <c r="L1393" s="69">
        <f t="shared" si="85"/>
        <v>387</v>
      </c>
      <c r="M1393" s="81">
        <f t="shared" si="87"/>
        <v>0</v>
      </c>
    </row>
    <row r="1394" spans="1:13" x14ac:dyDescent="0.2">
      <c r="A1394" s="133" t="str">
        <f>'Net Gen'!B1394</f>
        <v>ML1KP-Mitchell 1 KP</v>
      </c>
      <c r="B1394" s="214">
        <f>'Net Gen'!C1394</f>
        <v>44343.958333333336</v>
      </c>
      <c r="C1394" s="215" t="str">
        <f>'Net Gen'!P1394</f>
        <v>OFFLINE</v>
      </c>
      <c r="D1394" s="215">
        <f>'Net Gen'!E1394</f>
        <v>0</v>
      </c>
      <c r="E1394" s="215">
        <f>'Net Gen'!I1394</f>
        <v>0</v>
      </c>
      <c r="F1394" s="215">
        <f>'Net Gen'!K1394</f>
        <v>0</v>
      </c>
      <c r="G1394" s="215">
        <f>'Net Gen'!N1394</f>
        <v>0</v>
      </c>
      <c r="H1394" s="215">
        <f>'Net Gen'!O1394</f>
        <v>774</v>
      </c>
      <c r="J1394" s="78">
        <f t="shared" si="86"/>
        <v>0.5</v>
      </c>
      <c r="K1394" s="71">
        <f t="shared" si="84"/>
        <v>0</v>
      </c>
      <c r="L1394" s="69">
        <f t="shared" si="85"/>
        <v>387</v>
      </c>
      <c r="M1394" s="81">
        <f t="shared" si="87"/>
        <v>0</v>
      </c>
    </row>
    <row r="1395" spans="1:13" x14ac:dyDescent="0.2">
      <c r="A1395" s="133" t="str">
        <f>'Net Gen'!B1395</f>
        <v>ML1KP-Mitchell 1 KP</v>
      </c>
      <c r="B1395" s="214">
        <f>'Net Gen'!C1395</f>
        <v>44344</v>
      </c>
      <c r="C1395" s="215" t="str">
        <f>'Net Gen'!P1395</f>
        <v>OFFLINE</v>
      </c>
      <c r="D1395" s="215">
        <f>'Net Gen'!E1395</f>
        <v>0</v>
      </c>
      <c r="E1395" s="215">
        <f>'Net Gen'!I1395</f>
        <v>0</v>
      </c>
      <c r="F1395" s="215">
        <f>'Net Gen'!K1395</f>
        <v>0</v>
      </c>
      <c r="G1395" s="215">
        <f>'Net Gen'!N1395</f>
        <v>0</v>
      </c>
      <c r="H1395" s="215">
        <f>'Net Gen'!O1395</f>
        <v>774</v>
      </c>
      <c r="J1395" s="78">
        <f t="shared" si="86"/>
        <v>0.5</v>
      </c>
      <c r="K1395" s="71">
        <f t="shared" si="84"/>
        <v>0</v>
      </c>
      <c r="L1395" s="69">
        <f t="shared" si="85"/>
        <v>387</v>
      </c>
      <c r="M1395" s="81">
        <f t="shared" si="87"/>
        <v>0</v>
      </c>
    </row>
    <row r="1396" spans="1:13" x14ac:dyDescent="0.2">
      <c r="A1396" s="133" t="str">
        <f>'Net Gen'!B1396</f>
        <v>ML1KP-Mitchell 1 KP</v>
      </c>
      <c r="B1396" s="214">
        <f>'Net Gen'!C1396</f>
        <v>44344.041666666664</v>
      </c>
      <c r="C1396" s="215" t="str">
        <f>'Net Gen'!P1396</f>
        <v>OFFLINE</v>
      </c>
      <c r="D1396" s="215">
        <f>'Net Gen'!E1396</f>
        <v>0</v>
      </c>
      <c r="E1396" s="215">
        <f>'Net Gen'!I1396</f>
        <v>0</v>
      </c>
      <c r="F1396" s="215">
        <f>'Net Gen'!K1396</f>
        <v>0</v>
      </c>
      <c r="G1396" s="215">
        <f>'Net Gen'!N1396</f>
        <v>0</v>
      </c>
      <c r="H1396" s="215">
        <f>'Net Gen'!O1396</f>
        <v>774</v>
      </c>
      <c r="J1396" s="78">
        <f t="shared" si="86"/>
        <v>0.5</v>
      </c>
      <c r="K1396" s="71">
        <f t="shared" si="84"/>
        <v>0</v>
      </c>
      <c r="L1396" s="69">
        <f t="shared" si="85"/>
        <v>387</v>
      </c>
      <c r="M1396" s="81">
        <f t="shared" si="87"/>
        <v>0</v>
      </c>
    </row>
    <row r="1397" spans="1:13" x14ac:dyDescent="0.2">
      <c r="A1397" s="133" t="str">
        <f>'Net Gen'!B1397</f>
        <v>ML1KP-Mitchell 1 KP</v>
      </c>
      <c r="B1397" s="214">
        <f>'Net Gen'!C1397</f>
        <v>44344.083333333336</v>
      </c>
      <c r="C1397" s="215" t="str">
        <f>'Net Gen'!P1397</f>
        <v>OFFLINE</v>
      </c>
      <c r="D1397" s="215">
        <f>'Net Gen'!E1397</f>
        <v>0</v>
      </c>
      <c r="E1397" s="215">
        <f>'Net Gen'!I1397</f>
        <v>0</v>
      </c>
      <c r="F1397" s="215">
        <f>'Net Gen'!K1397</f>
        <v>0</v>
      </c>
      <c r="G1397" s="215">
        <f>'Net Gen'!N1397</f>
        <v>0</v>
      </c>
      <c r="H1397" s="215">
        <f>'Net Gen'!O1397</f>
        <v>774</v>
      </c>
      <c r="J1397" s="78">
        <f t="shared" si="86"/>
        <v>0.5</v>
      </c>
      <c r="K1397" s="71">
        <f t="shared" si="84"/>
        <v>0</v>
      </c>
      <c r="L1397" s="69">
        <f t="shared" si="85"/>
        <v>387</v>
      </c>
      <c r="M1397" s="81">
        <f t="shared" si="87"/>
        <v>0</v>
      </c>
    </row>
    <row r="1398" spans="1:13" x14ac:dyDescent="0.2">
      <c r="A1398" s="133" t="str">
        <f>'Net Gen'!B1398</f>
        <v>ML1KP-Mitchell 1 KP</v>
      </c>
      <c r="B1398" s="214">
        <f>'Net Gen'!C1398</f>
        <v>44344.125</v>
      </c>
      <c r="C1398" s="215" t="str">
        <f>'Net Gen'!P1398</f>
        <v>OFFLINE</v>
      </c>
      <c r="D1398" s="215">
        <f>'Net Gen'!E1398</f>
        <v>0</v>
      </c>
      <c r="E1398" s="215">
        <f>'Net Gen'!I1398</f>
        <v>0</v>
      </c>
      <c r="F1398" s="215">
        <f>'Net Gen'!K1398</f>
        <v>0</v>
      </c>
      <c r="G1398" s="215">
        <f>'Net Gen'!N1398</f>
        <v>0</v>
      </c>
      <c r="H1398" s="215">
        <f>'Net Gen'!O1398</f>
        <v>774</v>
      </c>
      <c r="J1398" s="78">
        <f t="shared" si="86"/>
        <v>0.5</v>
      </c>
      <c r="K1398" s="71">
        <f t="shared" si="84"/>
        <v>0</v>
      </c>
      <c r="L1398" s="69">
        <f t="shared" si="85"/>
        <v>387</v>
      </c>
      <c r="M1398" s="81">
        <f t="shared" si="87"/>
        <v>0</v>
      </c>
    </row>
    <row r="1399" spans="1:13" x14ac:dyDescent="0.2">
      <c r="A1399" s="133" t="str">
        <f>'Net Gen'!B1399</f>
        <v>ML1KP-Mitchell 1 KP</v>
      </c>
      <c r="B1399" s="214">
        <f>'Net Gen'!C1399</f>
        <v>44344.166666666664</v>
      </c>
      <c r="C1399" s="215" t="str">
        <f>'Net Gen'!P1399</f>
        <v>OFFLINE</v>
      </c>
      <c r="D1399" s="215">
        <f>'Net Gen'!E1399</f>
        <v>0</v>
      </c>
      <c r="E1399" s="215">
        <f>'Net Gen'!I1399</f>
        <v>0</v>
      </c>
      <c r="F1399" s="215">
        <f>'Net Gen'!K1399</f>
        <v>0</v>
      </c>
      <c r="G1399" s="215">
        <f>'Net Gen'!N1399</f>
        <v>0</v>
      </c>
      <c r="H1399" s="215">
        <f>'Net Gen'!O1399</f>
        <v>774</v>
      </c>
      <c r="J1399" s="78">
        <f t="shared" si="86"/>
        <v>0.5</v>
      </c>
      <c r="K1399" s="71">
        <f t="shared" si="84"/>
        <v>0</v>
      </c>
      <c r="L1399" s="69">
        <f t="shared" si="85"/>
        <v>387</v>
      </c>
      <c r="M1399" s="81">
        <f t="shared" si="87"/>
        <v>0</v>
      </c>
    </row>
    <row r="1400" spans="1:13" x14ac:dyDescent="0.2">
      <c r="A1400" s="133" t="str">
        <f>'Net Gen'!B1400</f>
        <v>ML1KP-Mitchell 1 KP</v>
      </c>
      <c r="B1400" s="214">
        <f>'Net Gen'!C1400</f>
        <v>44344.208333333336</v>
      </c>
      <c r="C1400" s="215" t="str">
        <f>'Net Gen'!P1400</f>
        <v>OFFLINE</v>
      </c>
      <c r="D1400" s="215">
        <f>'Net Gen'!E1400</f>
        <v>0</v>
      </c>
      <c r="E1400" s="215">
        <f>'Net Gen'!I1400</f>
        <v>0</v>
      </c>
      <c r="F1400" s="215">
        <f>'Net Gen'!K1400</f>
        <v>0</v>
      </c>
      <c r="G1400" s="215">
        <f>'Net Gen'!N1400</f>
        <v>0</v>
      </c>
      <c r="H1400" s="215">
        <f>'Net Gen'!O1400</f>
        <v>774</v>
      </c>
      <c r="J1400" s="78">
        <f t="shared" si="86"/>
        <v>0.5</v>
      </c>
      <c r="K1400" s="71">
        <f t="shared" si="84"/>
        <v>0</v>
      </c>
      <c r="L1400" s="69">
        <f t="shared" si="85"/>
        <v>387</v>
      </c>
      <c r="M1400" s="81">
        <f t="shared" si="87"/>
        <v>0</v>
      </c>
    </row>
    <row r="1401" spans="1:13" x14ac:dyDescent="0.2">
      <c r="A1401" s="133" t="str">
        <f>'Net Gen'!B1401</f>
        <v>ML1KP-Mitchell 1 KP</v>
      </c>
      <c r="B1401" s="214">
        <f>'Net Gen'!C1401</f>
        <v>44344.25</v>
      </c>
      <c r="C1401" s="215" t="str">
        <f>'Net Gen'!P1401</f>
        <v>OFFLINE</v>
      </c>
      <c r="D1401" s="215">
        <f>'Net Gen'!E1401</f>
        <v>0</v>
      </c>
      <c r="E1401" s="215">
        <f>'Net Gen'!I1401</f>
        <v>0</v>
      </c>
      <c r="F1401" s="215">
        <f>'Net Gen'!K1401</f>
        <v>0</v>
      </c>
      <c r="G1401" s="215">
        <f>'Net Gen'!N1401</f>
        <v>0</v>
      </c>
      <c r="H1401" s="215">
        <f>'Net Gen'!O1401</f>
        <v>774</v>
      </c>
      <c r="J1401" s="78">
        <f t="shared" si="86"/>
        <v>0.5</v>
      </c>
      <c r="K1401" s="71">
        <f t="shared" si="84"/>
        <v>0</v>
      </c>
      <c r="L1401" s="69">
        <f t="shared" si="85"/>
        <v>387</v>
      </c>
      <c r="M1401" s="81">
        <f t="shared" si="87"/>
        <v>0</v>
      </c>
    </row>
    <row r="1402" spans="1:13" x14ac:dyDescent="0.2">
      <c r="A1402" s="133" t="str">
        <f>'Net Gen'!B1402</f>
        <v>ML1KP-Mitchell 1 KP</v>
      </c>
      <c r="B1402" s="214">
        <f>'Net Gen'!C1402</f>
        <v>44344.291666666664</v>
      </c>
      <c r="C1402" s="215" t="str">
        <f>'Net Gen'!P1402</f>
        <v>OFFLINE</v>
      </c>
      <c r="D1402" s="215">
        <f>'Net Gen'!E1402</f>
        <v>0</v>
      </c>
      <c r="E1402" s="215">
        <f>'Net Gen'!I1402</f>
        <v>0</v>
      </c>
      <c r="F1402" s="215">
        <f>'Net Gen'!K1402</f>
        <v>0</v>
      </c>
      <c r="G1402" s="215">
        <f>'Net Gen'!N1402</f>
        <v>0</v>
      </c>
      <c r="H1402" s="215">
        <f>'Net Gen'!O1402</f>
        <v>774</v>
      </c>
      <c r="J1402" s="78">
        <f t="shared" si="86"/>
        <v>0.5</v>
      </c>
      <c r="K1402" s="71">
        <f t="shared" si="84"/>
        <v>0</v>
      </c>
      <c r="L1402" s="69">
        <f t="shared" si="85"/>
        <v>387</v>
      </c>
      <c r="M1402" s="81">
        <f t="shared" si="87"/>
        <v>0</v>
      </c>
    </row>
    <row r="1403" spans="1:13" x14ac:dyDescent="0.2">
      <c r="A1403" s="133" t="str">
        <f>'Net Gen'!B1403</f>
        <v>ML1KP-Mitchell 1 KP</v>
      </c>
      <c r="B1403" s="214">
        <f>'Net Gen'!C1403</f>
        <v>44344.333333333336</v>
      </c>
      <c r="C1403" s="215" t="str">
        <f>'Net Gen'!P1403</f>
        <v>OFFLINE</v>
      </c>
      <c r="D1403" s="215">
        <f>'Net Gen'!E1403</f>
        <v>0</v>
      </c>
      <c r="E1403" s="215">
        <f>'Net Gen'!I1403</f>
        <v>0</v>
      </c>
      <c r="F1403" s="215">
        <f>'Net Gen'!K1403</f>
        <v>0</v>
      </c>
      <c r="G1403" s="215">
        <f>'Net Gen'!N1403</f>
        <v>0</v>
      </c>
      <c r="H1403" s="215">
        <f>'Net Gen'!O1403</f>
        <v>774</v>
      </c>
      <c r="J1403" s="78">
        <f t="shared" si="86"/>
        <v>0.5</v>
      </c>
      <c r="K1403" s="71">
        <f t="shared" si="84"/>
        <v>0</v>
      </c>
      <c r="L1403" s="69">
        <f t="shared" si="85"/>
        <v>387</v>
      </c>
      <c r="M1403" s="81">
        <f t="shared" si="87"/>
        <v>0</v>
      </c>
    </row>
    <row r="1404" spans="1:13" x14ac:dyDescent="0.2">
      <c r="A1404" s="133" t="str">
        <f>'Net Gen'!B1404</f>
        <v>ML1KP-Mitchell 1 KP</v>
      </c>
      <c r="B1404" s="214">
        <f>'Net Gen'!C1404</f>
        <v>44344.375</v>
      </c>
      <c r="C1404" s="215" t="str">
        <f>'Net Gen'!P1404</f>
        <v>OFFLINE</v>
      </c>
      <c r="D1404" s="215">
        <f>'Net Gen'!E1404</f>
        <v>0</v>
      </c>
      <c r="E1404" s="215">
        <f>'Net Gen'!I1404</f>
        <v>0</v>
      </c>
      <c r="F1404" s="215">
        <f>'Net Gen'!K1404</f>
        <v>0</v>
      </c>
      <c r="G1404" s="215">
        <f>'Net Gen'!N1404</f>
        <v>0</v>
      </c>
      <c r="H1404" s="215">
        <f>'Net Gen'!O1404</f>
        <v>774</v>
      </c>
      <c r="J1404" s="78">
        <f t="shared" si="86"/>
        <v>0.5</v>
      </c>
      <c r="K1404" s="71">
        <f t="shared" si="84"/>
        <v>0</v>
      </c>
      <c r="L1404" s="69">
        <f t="shared" si="85"/>
        <v>387</v>
      </c>
      <c r="M1404" s="81">
        <f t="shared" si="87"/>
        <v>0</v>
      </c>
    </row>
    <row r="1405" spans="1:13" x14ac:dyDescent="0.2">
      <c r="A1405" s="133" t="str">
        <f>'Net Gen'!B1405</f>
        <v>ML1KP-Mitchell 1 KP</v>
      </c>
      <c r="B1405" s="214">
        <f>'Net Gen'!C1405</f>
        <v>44344.416666666664</v>
      </c>
      <c r="C1405" s="215" t="str">
        <f>'Net Gen'!P1405</f>
        <v>OFFLINE</v>
      </c>
      <c r="D1405" s="215">
        <f>'Net Gen'!E1405</f>
        <v>0</v>
      </c>
      <c r="E1405" s="215">
        <f>'Net Gen'!I1405</f>
        <v>0</v>
      </c>
      <c r="F1405" s="215">
        <f>'Net Gen'!K1405</f>
        <v>0</v>
      </c>
      <c r="G1405" s="215">
        <f>'Net Gen'!N1405</f>
        <v>0</v>
      </c>
      <c r="H1405" s="215">
        <f>'Net Gen'!O1405</f>
        <v>774</v>
      </c>
      <c r="J1405" s="78">
        <f t="shared" si="86"/>
        <v>0.5</v>
      </c>
      <c r="K1405" s="71">
        <f t="shared" si="84"/>
        <v>0</v>
      </c>
      <c r="L1405" s="69">
        <f t="shared" si="85"/>
        <v>387</v>
      </c>
      <c r="M1405" s="81">
        <f t="shared" si="87"/>
        <v>0</v>
      </c>
    </row>
    <row r="1406" spans="1:13" x14ac:dyDescent="0.2">
      <c r="A1406" s="133" t="str">
        <f>'Net Gen'!B1406</f>
        <v>ML1KP-Mitchell 1 KP</v>
      </c>
      <c r="B1406" s="214">
        <f>'Net Gen'!C1406</f>
        <v>44344.458333333336</v>
      </c>
      <c r="C1406" s="215" t="str">
        <f>'Net Gen'!P1406</f>
        <v>OFFLINE</v>
      </c>
      <c r="D1406" s="215">
        <f>'Net Gen'!E1406</f>
        <v>0</v>
      </c>
      <c r="E1406" s="215">
        <f>'Net Gen'!I1406</f>
        <v>0</v>
      </c>
      <c r="F1406" s="215">
        <f>'Net Gen'!K1406</f>
        <v>0</v>
      </c>
      <c r="G1406" s="215">
        <f>'Net Gen'!N1406</f>
        <v>0</v>
      </c>
      <c r="H1406" s="215">
        <f>'Net Gen'!O1406</f>
        <v>774</v>
      </c>
      <c r="J1406" s="78">
        <f t="shared" si="86"/>
        <v>0.5</v>
      </c>
      <c r="K1406" s="71">
        <f t="shared" si="84"/>
        <v>0</v>
      </c>
      <c r="L1406" s="69">
        <f t="shared" si="85"/>
        <v>387</v>
      </c>
      <c r="M1406" s="81">
        <f t="shared" si="87"/>
        <v>0</v>
      </c>
    </row>
    <row r="1407" spans="1:13" x14ac:dyDescent="0.2">
      <c r="A1407" s="133" t="str">
        <f>'Net Gen'!B1407</f>
        <v>ML1KP-Mitchell 1 KP</v>
      </c>
      <c r="B1407" s="214">
        <f>'Net Gen'!C1407</f>
        <v>44344.5</v>
      </c>
      <c r="C1407" s="215" t="str">
        <f>'Net Gen'!P1407</f>
        <v>OFFLINE</v>
      </c>
      <c r="D1407" s="215">
        <f>'Net Gen'!E1407</f>
        <v>0</v>
      </c>
      <c r="E1407" s="215">
        <f>'Net Gen'!I1407</f>
        <v>0</v>
      </c>
      <c r="F1407" s="215">
        <f>'Net Gen'!K1407</f>
        <v>0</v>
      </c>
      <c r="G1407" s="215">
        <f>'Net Gen'!N1407</f>
        <v>0</v>
      </c>
      <c r="H1407" s="215">
        <f>'Net Gen'!O1407</f>
        <v>774</v>
      </c>
      <c r="J1407" s="78">
        <f t="shared" si="86"/>
        <v>0.5</v>
      </c>
      <c r="K1407" s="71">
        <f t="shared" si="84"/>
        <v>0</v>
      </c>
      <c r="L1407" s="69">
        <f t="shared" si="85"/>
        <v>387</v>
      </c>
      <c r="M1407" s="81">
        <f t="shared" si="87"/>
        <v>0</v>
      </c>
    </row>
    <row r="1408" spans="1:13" x14ac:dyDescent="0.2">
      <c r="A1408" s="133" t="str">
        <f>'Net Gen'!B1408</f>
        <v>ML1KP-Mitchell 1 KP</v>
      </c>
      <c r="B1408" s="214">
        <f>'Net Gen'!C1408</f>
        <v>44344.541666666664</v>
      </c>
      <c r="C1408" s="215" t="str">
        <f>'Net Gen'!P1408</f>
        <v>OFFLINE</v>
      </c>
      <c r="D1408" s="215">
        <f>'Net Gen'!E1408</f>
        <v>0</v>
      </c>
      <c r="E1408" s="215">
        <f>'Net Gen'!I1408</f>
        <v>0</v>
      </c>
      <c r="F1408" s="215">
        <f>'Net Gen'!K1408</f>
        <v>0</v>
      </c>
      <c r="G1408" s="215">
        <f>'Net Gen'!N1408</f>
        <v>0</v>
      </c>
      <c r="H1408" s="215">
        <f>'Net Gen'!O1408</f>
        <v>774</v>
      </c>
      <c r="J1408" s="78">
        <f t="shared" si="86"/>
        <v>0.5</v>
      </c>
      <c r="K1408" s="71">
        <f t="shared" si="84"/>
        <v>0</v>
      </c>
      <c r="L1408" s="69">
        <f t="shared" si="85"/>
        <v>387</v>
      </c>
      <c r="M1408" s="81">
        <f t="shared" si="87"/>
        <v>0</v>
      </c>
    </row>
    <row r="1409" spans="1:13" x14ac:dyDescent="0.2">
      <c r="A1409" s="133" t="str">
        <f>'Net Gen'!B1409</f>
        <v>ML1KP-Mitchell 1 KP</v>
      </c>
      <c r="B1409" s="214">
        <f>'Net Gen'!C1409</f>
        <v>44344.583333333336</v>
      </c>
      <c r="C1409" s="215" t="str">
        <f>'Net Gen'!P1409</f>
        <v>OFFLINE</v>
      </c>
      <c r="D1409" s="215">
        <f>'Net Gen'!E1409</f>
        <v>0</v>
      </c>
      <c r="E1409" s="215">
        <f>'Net Gen'!I1409</f>
        <v>0</v>
      </c>
      <c r="F1409" s="215">
        <f>'Net Gen'!K1409</f>
        <v>0</v>
      </c>
      <c r="G1409" s="215">
        <f>'Net Gen'!N1409</f>
        <v>0</v>
      </c>
      <c r="H1409" s="215">
        <f>'Net Gen'!O1409</f>
        <v>774</v>
      </c>
      <c r="J1409" s="78">
        <f t="shared" si="86"/>
        <v>0.5</v>
      </c>
      <c r="K1409" s="71">
        <f t="shared" si="84"/>
        <v>0</v>
      </c>
      <c r="L1409" s="69">
        <f t="shared" si="85"/>
        <v>387</v>
      </c>
      <c r="M1409" s="81">
        <f t="shared" si="87"/>
        <v>0</v>
      </c>
    </row>
    <row r="1410" spans="1:13" x14ac:dyDescent="0.2">
      <c r="A1410" s="133" t="str">
        <f>'Net Gen'!B1410</f>
        <v>ML1KP-Mitchell 1 KP</v>
      </c>
      <c r="B1410" s="214">
        <f>'Net Gen'!C1410</f>
        <v>44344.625</v>
      </c>
      <c r="C1410" s="215" t="str">
        <f>'Net Gen'!P1410</f>
        <v>OFFLINE</v>
      </c>
      <c r="D1410" s="215">
        <f>'Net Gen'!E1410</f>
        <v>0</v>
      </c>
      <c r="E1410" s="215">
        <f>'Net Gen'!I1410</f>
        <v>0</v>
      </c>
      <c r="F1410" s="215">
        <f>'Net Gen'!K1410</f>
        <v>0</v>
      </c>
      <c r="G1410" s="215">
        <f>'Net Gen'!N1410</f>
        <v>0</v>
      </c>
      <c r="H1410" s="215">
        <f>'Net Gen'!O1410</f>
        <v>774</v>
      </c>
      <c r="J1410" s="78">
        <f t="shared" si="86"/>
        <v>0.5</v>
      </c>
      <c r="K1410" s="71">
        <f t="shared" si="84"/>
        <v>0</v>
      </c>
      <c r="L1410" s="69">
        <f t="shared" si="85"/>
        <v>387</v>
      </c>
      <c r="M1410" s="81">
        <f t="shared" si="87"/>
        <v>0</v>
      </c>
    </row>
    <row r="1411" spans="1:13" x14ac:dyDescent="0.2">
      <c r="A1411" s="133" t="str">
        <f>'Net Gen'!B1411</f>
        <v>ML1KP-Mitchell 1 KP</v>
      </c>
      <c r="B1411" s="214">
        <f>'Net Gen'!C1411</f>
        <v>44344.666666666664</v>
      </c>
      <c r="C1411" s="215" t="str">
        <f>'Net Gen'!P1411</f>
        <v>OFFLINE</v>
      </c>
      <c r="D1411" s="215">
        <f>'Net Gen'!E1411</f>
        <v>0</v>
      </c>
      <c r="E1411" s="215">
        <f>'Net Gen'!I1411</f>
        <v>0</v>
      </c>
      <c r="F1411" s="215">
        <f>'Net Gen'!K1411</f>
        <v>0</v>
      </c>
      <c r="G1411" s="215">
        <f>'Net Gen'!N1411</f>
        <v>0</v>
      </c>
      <c r="H1411" s="215">
        <f>'Net Gen'!O1411</f>
        <v>774</v>
      </c>
      <c r="J1411" s="78">
        <f t="shared" si="86"/>
        <v>0.5</v>
      </c>
      <c r="K1411" s="71">
        <f t="shared" si="84"/>
        <v>0</v>
      </c>
      <c r="L1411" s="69">
        <f t="shared" si="85"/>
        <v>387</v>
      </c>
      <c r="M1411" s="81">
        <f t="shared" si="87"/>
        <v>0</v>
      </c>
    </row>
    <row r="1412" spans="1:13" x14ac:dyDescent="0.2">
      <c r="A1412" s="133" t="str">
        <f>'Net Gen'!B1412</f>
        <v>ML1KP-Mitchell 1 KP</v>
      </c>
      <c r="B1412" s="214">
        <f>'Net Gen'!C1412</f>
        <v>44344.708333333336</v>
      </c>
      <c r="C1412" s="215" t="str">
        <f>'Net Gen'!P1412</f>
        <v>OFFLINE</v>
      </c>
      <c r="D1412" s="215">
        <f>'Net Gen'!E1412</f>
        <v>0</v>
      </c>
      <c r="E1412" s="215">
        <f>'Net Gen'!I1412</f>
        <v>0</v>
      </c>
      <c r="F1412" s="215">
        <f>'Net Gen'!K1412</f>
        <v>0</v>
      </c>
      <c r="G1412" s="215">
        <f>'Net Gen'!N1412</f>
        <v>0</v>
      </c>
      <c r="H1412" s="215">
        <f>'Net Gen'!O1412</f>
        <v>774</v>
      </c>
      <c r="J1412" s="78">
        <f t="shared" si="86"/>
        <v>0.5</v>
      </c>
      <c r="K1412" s="71">
        <f t="shared" ref="K1412:K1475" si="88">F1412*J1412</f>
        <v>0</v>
      </c>
      <c r="L1412" s="69">
        <f t="shared" ref="L1412:L1475" si="89">H1412*J1412</f>
        <v>387</v>
      </c>
      <c r="M1412" s="81">
        <f t="shared" si="87"/>
        <v>0</v>
      </c>
    </row>
    <row r="1413" spans="1:13" x14ac:dyDescent="0.2">
      <c r="A1413" s="133" t="str">
        <f>'Net Gen'!B1413</f>
        <v>ML1KP-Mitchell 1 KP</v>
      </c>
      <c r="B1413" s="214">
        <f>'Net Gen'!C1413</f>
        <v>44344.75</v>
      </c>
      <c r="C1413" s="215" t="str">
        <f>'Net Gen'!P1413</f>
        <v>OFFLINE</v>
      </c>
      <c r="D1413" s="215">
        <f>'Net Gen'!E1413</f>
        <v>0</v>
      </c>
      <c r="E1413" s="215">
        <f>'Net Gen'!I1413</f>
        <v>0</v>
      </c>
      <c r="F1413" s="215">
        <f>'Net Gen'!K1413</f>
        <v>0</v>
      </c>
      <c r="G1413" s="215">
        <f>'Net Gen'!N1413</f>
        <v>0</v>
      </c>
      <c r="H1413" s="215">
        <f>'Net Gen'!O1413</f>
        <v>774</v>
      </c>
      <c r="J1413" s="78">
        <f t="shared" ref="J1413:J1476" si="90">VLOOKUP(A1413,$P$4:$Q$8,2,FALSE)</f>
        <v>0.5</v>
      </c>
      <c r="K1413" s="71">
        <f t="shared" si="88"/>
        <v>0</v>
      </c>
      <c r="L1413" s="69">
        <f t="shared" si="89"/>
        <v>387</v>
      </c>
      <c r="M1413" s="81">
        <f t="shared" ref="M1413:M1476" si="91">E1413*J1413</f>
        <v>0</v>
      </c>
    </row>
    <row r="1414" spans="1:13" x14ac:dyDescent="0.2">
      <c r="A1414" s="133" t="str">
        <f>'Net Gen'!B1414</f>
        <v>ML1KP-Mitchell 1 KP</v>
      </c>
      <c r="B1414" s="214">
        <f>'Net Gen'!C1414</f>
        <v>44344.791666666664</v>
      </c>
      <c r="C1414" s="215" t="str">
        <f>'Net Gen'!P1414</f>
        <v>OFFLINE</v>
      </c>
      <c r="D1414" s="215">
        <f>'Net Gen'!E1414</f>
        <v>0</v>
      </c>
      <c r="E1414" s="215">
        <f>'Net Gen'!I1414</f>
        <v>0</v>
      </c>
      <c r="F1414" s="215">
        <f>'Net Gen'!K1414</f>
        <v>0</v>
      </c>
      <c r="G1414" s="215">
        <f>'Net Gen'!N1414</f>
        <v>0</v>
      </c>
      <c r="H1414" s="215">
        <f>'Net Gen'!O1414</f>
        <v>774</v>
      </c>
      <c r="J1414" s="78">
        <f t="shared" si="90"/>
        <v>0.5</v>
      </c>
      <c r="K1414" s="71">
        <f t="shared" si="88"/>
        <v>0</v>
      </c>
      <c r="L1414" s="69">
        <f t="shared" si="89"/>
        <v>387</v>
      </c>
      <c r="M1414" s="81">
        <f t="shared" si="91"/>
        <v>0</v>
      </c>
    </row>
    <row r="1415" spans="1:13" x14ac:dyDescent="0.2">
      <c r="A1415" s="133" t="str">
        <f>'Net Gen'!B1415</f>
        <v>ML1KP-Mitchell 1 KP</v>
      </c>
      <c r="B1415" s="214">
        <f>'Net Gen'!C1415</f>
        <v>44344.833333333336</v>
      </c>
      <c r="C1415" s="215" t="str">
        <f>'Net Gen'!P1415</f>
        <v>OFFLINE</v>
      </c>
      <c r="D1415" s="215">
        <f>'Net Gen'!E1415</f>
        <v>0</v>
      </c>
      <c r="E1415" s="215">
        <f>'Net Gen'!I1415</f>
        <v>0</v>
      </c>
      <c r="F1415" s="215">
        <f>'Net Gen'!K1415</f>
        <v>0</v>
      </c>
      <c r="G1415" s="215">
        <f>'Net Gen'!N1415</f>
        <v>0</v>
      </c>
      <c r="H1415" s="215">
        <f>'Net Gen'!O1415</f>
        <v>774</v>
      </c>
      <c r="J1415" s="78">
        <f t="shared" si="90"/>
        <v>0.5</v>
      </c>
      <c r="K1415" s="71">
        <f t="shared" si="88"/>
        <v>0</v>
      </c>
      <c r="L1415" s="69">
        <f t="shared" si="89"/>
        <v>387</v>
      </c>
      <c r="M1415" s="81">
        <f t="shared" si="91"/>
        <v>0</v>
      </c>
    </row>
    <row r="1416" spans="1:13" x14ac:dyDescent="0.2">
      <c r="A1416" s="133" t="str">
        <f>'Net Gen'!B1416</f>
        <v>ML1KP-Mitchell 1 KP</v>
      </c>
      <c r="B1416" s="214">
        <f>'Net Gen'!C1416</f>
        <v>44344.875</v>
      </c>
      <c r="C1416" s="215" t="str">
        <f>'Net Gen'!P1416</f>
        <v>OFFLINE</v>
      </c>
      <c r="D1416" s="215">
        <f>'Net Gen'!E1416</f>
        <v>0</v>
      </c>
      <c r="E1416" s="215">
        <f>'Net Gen'!I1416</f>
        <v>0</v>
      </c>
      <c r="F1416" s="215">
        <f>'Net Gen'!K1416</f>
        <v>0</v>
      </c>
      <c r="G1416" s="215">
        <f>'Net Gen'!N1416</f>
        <v>0</v>
      </c>
      <c r="H1416" s="215">
        <f>'Net Gen'!O1416</f>
        <v>774</v>
      </c>
      <c r="J1416" s="78">
        <f t="shared" si="90"/>
        <v>0.5</v>
      </c>
      <c r="K1416" s="71">
        <f t="shared" si="88"/>
        <v>0</v>
      </c>
      <c r="L1416" s="69">
        <f t="shared" si="89"/>
        <v>387</v>
      </c>
      <c r="M1416" s="81">
        <f t="shared" si="91"/>
        <v>0</v>
      </c>
    </row>
    <row r="1417" spans="1:13" x14ac:dyDescent="0.2">
      <c r="A1417" s="133" t="str">
        <f>'Net Gen'!B1417</f>
        <v>ML1KP-Mitchell 1 KP</v>
      </c>
      <c r="B1417" s="214">
        <f>'Net Gen'!C1417</f>
        <v>44344.916666666664</v>
      </c>
      <c r="C1417" s="215" t="str">
        <f>'Net Gen'!P1417</f>
        <v>OFFLINE</v>
      </c>
      <c r="D1417" s="215">
        <f>'Net Gen'!E1417</f>
        <v>0</v>
      </c>
      <c r="E1417" s="215">
        <f>'Net Gen'!I1417</f>
        <v>0</v>
      </c>
      <c r="F1417" s="215">
        <f>'Net Gen'!K1417</f>
        <v>0</v>
      </c>
      <c r="G1417" s="215">
        <f>'Net Gen'!N1417</f>
        <v>0</v>
      </c>
      <c r="H1417" s="215">
        <f>'Net Gen'!O1417</f>
        <v>774</v>
      </c>
      <c r="J1417" s="78">
        <f t="shared" si="90"/>
        <v>0.5</v>
      </c>
      <c r="K1417" s="71">
        <f t="shared" si="88"/>
        <v>0</v>
      </c>
      <c r="L1417" s="69">
        <f t="shared" si="89"/>
        <v>387</v>
      </c>
      <c r="M1417" s="81">
        <f t="shared" si="91"/>
        <v>0</v>
      </c>
    </row>
    <row r="1418" spans="1:13" x14ac:dyDescent="0.2">
      <c r="A1418" s="133" t="str">
        <f>'Net Gen'!B1418</f>
        <v>ML1KP-Mitchell 1 KP</v>
      </c>
      <c r="B1418" s="214">
        <f>'Net Gen'!C1418</f>
        <v>44344.958333333336</v>
      </c>
      <c r="C1418" s="215" t="str">
        <f>'Net Gen'!P1418</f>
        <v>OFFLINE</v>
      </c>
      <c r="D1418" s="215">
        <f>'Net Gen'!E1418</f>
        <v>0</v>
      </c>
      <c r="E1418" s="215">
        <f>'Net Gen'!I1418</f>
        <v>0</v>
      </c>
      <c r="F1418" s="215">
        <f>'Net Gen'!K1418</f>
        <v>0</v>
      </c>
      <c r="G1418" s="215">
        <f>'Net Gen'!N1418</f>
        <v>0</v>
      </c>
      <c r="H1418" s="215">
        <f>'Net Gen'!O1418</f>
        <v>774</v>
      </c>
      <c r="J1418" s="78">
        <f t="shared" si="90"/>
        <v>0.5</v>
      </c>
      <c r="K1418" s="71">
        <f t="shared" si="88"/>
        <v>0</v>
      </c>
      <c r="L1418" s="69">
        <f t="shared" si="89"/>
        <v>387</v>
      </c>
      <c r="M1418" s="81">
        <f t="shared" si="91"/>
        <v>0</v>
      </c>
    </row>
    <row r="1419" spans="1:13" x14ac:dyDescent="0.2">
      <c r="A1419" s="133" t="str">
        <f>'Net Gen'!B1419</f>
        <v>ML1KP-Mitchell 1 KP</v>
      </c>
      <c r="B1419" s="214">
        <f>'Net Gen'!C1419</f>
        <v>44345</v>
      </c>
      <c r="C1419" s="215" t="str">
        <f>'Net Gen'!P1419</f>
        <v>OFFLINE</v>
      </c>
      <c r="D1419" s="215">
        <f>'Net Gen'!E1419</f>
        <v>0</v>
      </c>
      <c r="E1419" s="215">
        <f>'Net Gen'!I1419</f>
        <v>0</v>
      </c>
      <c r="F1419" s="215">
        <f>'Net Gen'!K1419</f>
        <v>0</v>
      </c>
      <c r="G1419" s="215">
        <f>'Net Gen'!N1419</f>
        <v>0</v>
      </c>
      <c r="H1419" s="215">
        <f>'Net Gen'!O1419</f>
        <v>774</v>
      </c>
      <c r="J1419" s="78">
        <f t="shared" si="90"/>
        <v>0.5</v>
      </c>
      <c r="K1419" s="71">
        <f t="shared" si="88"/>
        <v>0</v>
      </c>
      <c r="L1419" s="69">
        <f t="shared" si="89"/>
        <v>387</v>
      </c>
      <c r="M1419" s="81">
        <f t="shared" si="91"/>
        <v>0</v>
      </c>
    </row>
    <row r="1420" spans="1:13" x14ac:dyDescent="0.2">
      <c r="A1420" s="133" t="str">
        <f>'Net Gen'!B1420</f>
        <v>ML1KP-Mitchell 1 KP</v>
      </c>
      <c r="B1420" s="214">
        <f>'Net Gen'!C1420</f>
        <v>44345.041666666664</v>
      </c>
      <c r="C1420" s="215" t="str">
        <f>'Net Gen'!P1420</f>
        <v>OFFLINE</v>
      </c>
      <c r="D1420" s="215">
        <f>'Net Gen'!E1420</f>
        <v>0</v>
      </c>
      <c r="E1420" s="215">
        <f>'Net Gen'!I1420</f>
        <v>0</v>
      </c>
      <c r="F1420" s="215">
        <f>'Net Gen'!K1420</f>
        <v>0</v>
      </c>
      <c r="G1420" s="215">
        <f>'Net Gen'!N1420</f>
        <v>0</v>
      </c>
      <c r="H1420" s="215">
        <f>'Net Gen'!O1420</f>
        <v>774</v>
      </c>
      <c r="J1420" s="78">
        <f t="shared" si="90"/>
        <v>0.5</v>
      </c>
      <c r="K1420" s="71">
        <f t="shared" si="88"/>
        <v>0</v>
      </c>
      <c r="L1420" s="69">
        <f t="shared" si="89"/>
        <v>387</v>
      </c>
      <c r="M1420" s="81">
        <f t="shared" si="91"/>
        <v>0</v>
      </c>
    </row>
    <row r="1421" spans="1:13" x14ac:dyDescent="0.2">
      <c r="A1421" s="133" t="str">
        <f>'Net Gen'!B1421</f>
        <v>ML1KP-Mitchell 1 KP</v>
      </c>
      <c r="B1421" s="214">
        <f>'Net Gen'!C1421</f>
        <v>44345.083333333336</v>
      </c>
      <c r="C1421" s="215" t="str">
        <f>'Net Gen'!P1421</f>
        <v>OFFLINE</v>
      </c>
      <c r="D1421" s="215">
        <f>'Net Gen'!E1421</f>
        <v>0</v>
      </c>
      <c r="E1421" s="215">
        <f>'Net Gen'!I1421</f>
        <v>0</v>
      </c>
      <c r="F1421" s="215">
        <f>'Net Gen'!K1421</f>
        <v>0</v>
      </c>
      <c r="G1421" s="215">
        <f>'Net Gen'!N1421</f>
        <v>0</v>
      </c>
      <c r="H1421" s="215">
        <f>'Net Gen'!O1421</f>
        <v>774</v>
      </c>
      <c r="J1421" s="78">
        <f t="shared" si="90"/>
        <v>0.5</v>
      </c>
      <c r="K1421" s="71">
        <f t="shared" si="88"/>
        <v>0</v>
      </c>
      <c r="L1421" s="69">
        <f t="shared" si="89"/>
        <v>387</v>
      </c>
      <c r="M1421" s="81">
        <f t="shared" si="91"/>
        <v>0</v>
      </c>
    </row>
    <row r="1422" spans="1:13" x14ac:dyDescent="0.2">
      <c r="A1422" s="133" t="str">
        <f>'Net Gen'!B1422</f>
        <v>ML1KP-Mitchell 1 KP</v>
      </c>
      <c r="B1422" s="214">
        <f>'Net Gen'!C1422</f>
        <v>44345.125</v>
      </c>
      <c r="C1422" s="215" t="str">
        <f>'Net Gen'!P1422</f>
        <v>OFFLINE</v>
      </c>
      <c r="D1422" s="215">
        <f>'Net Gen'!E1422</f>
        <v>0</v>
      </c>
      <c r="E1422" s="215">
        <f>'Net Gen'!I1422</f>
        <v>0</v>
      </c>
      <c r="F1422" s="215">
        <f>'Net Gen'!K1422</f>
        <v>0</v>
      </c>
      <c r="G1422" s="215">
        <f>'Net Gen'!N1422</f>
        <v>0</v>
      </c>
      <c r="H1422" s="215">
        <f>'Net Gen'!O1422</f>
        <v>774</v>
      </c>
      <c r="J1422" s="78">
        <f t="shared" si="90"/>
        <v>0.5</v>
      </c>
      <c r="K1422" s="71">
        <f t="shared" si="88"/>
        <v>0</v>
      </c>
      <c r="L1422" s="69">
        <f t="shared" si="89"/>
        <v>387</v>
      </c>
      <c r="M1422" s="81">
        <f t="shared" si="91"/>
        <v>0</v>
      </c>
    </row>
    <row r="1423" spans="1:13" x14ac:dyDescent="0.2">
      <c r="A1423" s="133" t="str">
        <f>'Net Gen'!B1423</f>
        <v>ML1KP-Mitchell 1 KP</v>
      </c>
      <c r="B1423" s="214">
        <f>'Net Gen'!C1423</f>
        <v>44345.166666666664</v>
      </c>
      <c r="C1423" s="215" t="str">
        <f>'Net Gen'!P1423</f>
        <v>OFFLINE</v>
      </c>
      <c r="D1423" s="215">
        <f>'Net Gen'!E1423</f>
        <v>0</v>
      </c>
      <c r="E1423" s="215">
        <f>'Net Gen'!I1423</f>
        <v>0</v>
      </c>
      <c r="F1423" s="215">
        <f>'Net Gen'!K1423</f>
        <v>0</v>
      </c>
      <c r="G1423" s="215">
        <f>'Net Gen'!N1423</f>
        <v>0</v>
      </c>
      <c r="H1423" s="215">
        <f>'Net Gen'!O1423</f>
        <v>774</v>
      </c>
      <c r="J1423" s="78">
        <f t="shared" si="90"/>
        <v>0.5</v>
      </c>
      <c r="K1423" s="71">
        <f t="shared" si="88"/>
        <v>0</v>
      </c>
      <c r="L1423" s="69">
        <f t="shared" si="89"/>
        <v>387</v>
      </c>
      <c r="M1423" s="81">
        <f t="shared" si="91"/>
        <v>0</v>
      </c>
    </row>
    <row r="1424" spans="1:13" x14ac:dyDescent="0.2">
      <c r="A1424" s="133" t="str">
        <f>'Net Gen'!B1424</f>
        <v>ML1KP-Mitchell 1 KP</v>
      </c>
      <c r="B1424" s="214">
        <f>'Net Gen'!C1424</f>
        <v>44345.208333333336</v>
      </c>
      <c r="C1424" s="215" t="str">
        <f>'Net Gen'!P1424</f>
        <v>OFFLINE</v>
      </c>
      <c r="D1424" s="215">
        <f>'Net Gen'!E1424</f>
        <v>0</v>
      </c>
      <c r="E1424" s="215">
        <f>'Net Gen'!I1424</f>
        <v>0</v>
      </c>
      <c r="F1424" s="215">
        <f>'Net Gen'!K1424</f>
        <v>0</v>
      </c>
      <c r="G1424" s="215">
        <f>'Net Gen'!N1424</f>
        <v>0</v>
      </c>
      <c r="H1424" s="215">
        <f>'Net Gen'!O1424</f>
        <v>774</v>
      </c>
      <c r="J1424" s="78">
        <f t="shared" si="90"/>
        <v>0.5</v>
      </c>
      <c r="K1424" s="71">
        <f t="shared" si="88"/>
        <v>0</v>
      </c>
      <c r="L1424" s="69">
        <f t="shared" si="89"/>
        <v>387</v>
      </c>
      <c r="M1424" s="81">
        <f t="shared" si="91"/>
        <v>0</v>
      </c>
    </row>
    <row r="1425" spans="1:13" x14ac:dyDescent="0.2">
      <c r="A1425" s="133" t="str">
        <f>'Net Gen'!B1425</f>
        <v>ML1KP-Mitchell 1 KP</v>
      </c>
      <c r="B1425" s="214">
        <f>'Net Gen'!C1425</f>
        <v>44345.25</v>
      </c>
      <c r="C1425" s="215" t="str">
        <f>'Net Gen'!P1425</f>
        <v>OFFLINE</v>
      </c>
      <c r="D1425" s="215">
        <f>'Net Gen'!E1425</f>
        <v>0</v>
      </c>
      <c r="E1425" s="215">
        <f>'Net Gen'!I1425</f>
        <v>0</v>
      </c>
      <c r="F1425" s="215">
        <f>'Net Gen'!K1425</f>
        <v>0</v>
      </c>
      <c r="G1425" s="215">
        <f>'Net Gen'!N1425</f>
        <v>0</v>
      </c>
      <c r="H1425" s="215">
        <f>'Net Gen'!O1425</f>
        <v>774</v>
      </c>
      <c r="J1425" s="78">
        <f t="shared" si="90"/>
        <v>0.5</v>
      </c>
      <c r="K1425" s="71">
        <f t="shared" si="88"/>
        <v>0</v>
      </c>
      <c r="L1425" s="69">
        <f t="shared" si="89"/>
        <v>387</v>
      </c>
      <c r="M1425" s="81">
        <f t="shared" si="91"/>
        <v>0</v>
      </c>
    </row>
    <row r="1426" spans="1:13" x14ac:dyDescent="0.2">
      <c r="A1426" s="133" t="str">
        <f>'Net Gen'!B1426</f>
        <v>ML1KP-Mitchell 1 KP</v>
      </c>
      <c r="B1426" s="214">
        <f>'Net Gen'!C1426</f>
        <v>44345.291666666664</v>
      </c>
      <c r="C1426" s="215" t="str">
        <f>'Net Gen'!P1426</f>
        <v>OFFLINE</v>
      </c>
      <c r="D1426" s="215">
        <f>'Net Gen'!E1426</f>
        <v>0</v>
      </c>
      <c r="E1426" s="215">
        <f>'Net Gen'!I1426</f>
        <v>0</v>
      </c>
      <c r="F1426" s="215">
        <f>'Net Gen'!K1426</f>
        <v>0</v>
      </c>
      <c r="G1426" s="215">
        <f>'Net Gen'!N1426</f>
        <v>0</v>
      </c>
      <c r="H1426" s="215">
        <f>'Net Gen'!O1426</f>
        <v>774</v>
      </c>
      <c r="J1426" s="78">
        <f t="shared" si="90"/>
        <v>0.5</v>
      </c>
      <c r="K1426" s="71">
        <f t="shared" si="88"/>
        <v>0</v>
      </c>
      <c r="L1426" s="69">
        <f t="shared" si="89"/>
        <v>387</v>
      </c>
      <c r="M1426" s="81">
        <f t="shared" si="91"/>
        <v>0</v>
      </c>
    </row>
    <row r="1427" spans="1:13" x14ac:dyDescent="0.2">
      <c r="A1427" s="133" t="str">
        <f>'Net Gen'!B1427</f>
        <v>ML1KP-Mitchell 1 KP</v>
      </c>
      <c r="B1427" s="214">
        <f>'Net Gen'!C1427</f>
        <v>44345.333333333336</v>
      </c>
      <c r="C1427" s="215" t="str">
        <f>'Net Gen'!P1427</f>
        <v>OFFLINE</v>
      </c>
      <c r="D1427" s="215">
        <f>'Net Gen'!E1427</f>
        <v>0</v>
      </c>
      <c r="E1427" s="215">
        <f>'Net Gen'!I1427</f>
        <v>0</v>
      </c>
      <c r="F1427" s="215">
        <f>'Net Gen'!K1427</f>
        <v>0</v>
      </c>
      <c r="G1427" s="215">
        <f>'Net Gen'!N1427</f>
        <v>0</v>
      </c>
      <c r="H1427" s="215">
        <f>'Net Gen'!O1427</f>
        <v>774</v>
      </c>
      <c r="J1427" s="78">
        <f t="shared" si="90"/>
        <v>0.5</v>
      </c>
      <c r="K1427" s="71">
        <f t="shared" si="88"/>
        <v>0</v>
      </c>
      <c r="L1427" s="69">
        <f t="shared" si="89"/>
        <v>387</v>
      </c>
      <c r="M1427" s="81">
        <f t="shared" si="91"/>
        <v>0</v>
      </c>
    </row>
    <row r="1428" spans="1:13" x14ac:dyDescent="0.2">
      <c r="A1428" s="133" t="str">
        <f>'Net Gen'!B1428</f>
        <v>ML1KP-Mitchell 1 KP</v>
      </c>
      <c r="B1428" s="214">
        <f>'Net Gen'!C1428</f>
        <v>44345.375</v>
      </c>
      <c r="C1428" s="215" t="str">
        <f>'Net Gen'!P1428</f>
        <v>OFFLINE</v>
      </c>
      <c r="D1428" s="215">
        <f>'Net Gen'!E1428</f>
        <v>0</v>
      </c>
      <c r="E1428" s="215">
        <f>'Net Gen'!I1428</f>
        <v>0</v>
      </c>
      <c r="F1428" s="215">
        <f>'Net Gen'!K1428</f>
        <v>0</v>
      </c>
      <c r="G1428" s="215">
        <f>'Net Gen'!N1428</f>
        <v>0</v>
      </c>
      <c r="H1428" s="215">
        <f>'Net Gen'!O1428</f>
        <v>774</v>
      </c>
      <c r="J1428" s="78">
        <f t="shared" si="90"/>
        <v>0.5</v>
      </c>
      <c r="K1428" s="71">
        <f t="shared" si="88"/>
        <v>0</v>
      </c>
      <c r="L1428" s="69">
        <f t="shared" si="89"/>
        <v>387</v>
      </c>
      <c r="M1428" s="81">
        <f t="shared" si="91"/>
        <v>0</v>
      </c>
    </row>
    <row r="1429" spans="1:13" x14ac:dyDescent="0.2">
      <c r="A1429" s="133" t="str">
        <f>'Net Gen'!B1429</f>
        <v>ML1KP-Mitchell 1 KP</v>
      </c>
      <c r="B1429" s="214">
        <f>'Net Gen'!C1429</f>
        <v>44345.416666666664</v>
      </c>
      <c r="C1429" s="215" t="str">
        <f>'Net Gen'!P1429</f>
        <v>OFFLINE</v>
      </c>
      <c r="D1429" s="215">
        <f>'Net Gen'!E1429</f>
        <v>0</v>
      </c>
      <c r="E1429" s="215">
        <f>'Net Gen'!I1429</f>
        <v>0</v>
      </c>
      <c r="F1429" s="215">
        <f>'Net Gen'!K1429</f>
        <v>0</v>
      </c>
      <c r="G1429" s="215">
        <f>'Net Gen'!N1429</f>
        <v>0</v>
      </c>
      <c r="H1429" s="215">
        <f>'Net Gen'!O1429</f>
        <v>774</v>
      </c>
      <c r="J1429" s="78">
        <f t="shared" si="90"/>
        <v>0.5</v>
      </c>
      <c r="K1429" s="71">
        <f t="shared" si="88"/>
        <v>0</v>
      </c>
      <c r="L1429" s="69">
        <f t="shared" si="89"/>
        <v>387</v>
      </c>
      <c r="M1429" s="81">
        <f t="shared" si="91"/>
        <v>0</v>
      </c>
    </row>
    <row r="1430" spans="1:13" x14ac:dyDescent="0.2">
      <c r="A1430" s="133" t="str">
        <f>'Net Gen'!B1430</f>
        <v>ML1KP-Mitchell 1 KP</v>
      </c>
      <c r="B1430" s="214">
        <f>'Net Gen'!C1430</f>
        <v>44345.458333333336</v>
      </c>
      <c r="C1430" s="215" t="str">
        <f>'Net Gen'!P1430</f>
        <v>OFFLINE</v>
      </c>
      <c r="D1430" s="215">
        <f>'Net Gen'!E1430</f>
        <v>0</v>
      </c>
      <c r="E1430" s="215">
        <f>'Net Gen'!I1430</f>
        <v>0</v>
      </c>
      <c r="F1430" s="215">
        <f>'Net Gen'!K1430</f>
        <v>0</v>
      </c>
      <c r="G1430" s="215">
        <f>'Net Gen'!N1430</f>
        <v>0</v>
      </c>
      <c r="H1430" s="215">
        <f>'Net Gen'!O1430</f>
        <v>774</v>
      </c>
      <c r="J1430" s="78">
        <f t="shared" si="90"/>
        <v>0.5</v>
      </c>
      <c r="K1430" s="71">
        <f t="shared" si="88"/>
        <v>0</v>
      </c>
      <c r="L1430" s="69">
        <f t="shared" si="89"/>
        <v>387</v>
      </c>
      <c r="M1430" s="81">
        <f t="shared" si="91"/>
        <v>0</v>
      </c>
    </row>
    <row r="1431" spans="1:13" x14ac:dyDescent="0.2">
      <c r="A1431" s="133" t="str">
        <f>'Net Gen'!B1431</f>
        <v>ML1KP-Mitchell 1 KP</v>
      </c>
      <c r="B1431" s="214">
        <f>'Net Gen'!C1431</f>
        <v>44345.5</v>
      </c>
      <c r="C1431" s="215" t="str">
        <f>'Net Gen'!P1431</f>
        <v>OFFLINE</v>
      </c>
      <c r="D1431" s="215">
        <f>'Net Gen'!E1431</f>
        <v>0</v>
      </c>
      <c r="E1431" s="215">
        <f>'Net Gen'!I1431</f>
        <v>0</v>
      </c>
      <c r="F1431" s="215">
        <f>'Net Gen'!K1431</f>
        <v>0</v>
      </c>
      <c r="G1431" s="215">
        <f>'Net Gen'!N1431</f>
        <v>0</v>
      </c>
      <c r="H1431" s="215">
        <f>'Net Gen'!O1431</f>
        <v>774</v>
      </c>
      <c r="J1431" s="78">
        <f t="shared" si="90"/>
        <v>0.5</v>
      </c>
      <c r="K1431" s="71">
        <f t="shared" si="88"/>
        <v>0</v>
      </c>
      <c r="L1431" s="69">
        <f t="shared" si="89"/>
        <v>387</v>
      </c>
      <c r="M1431" s="81">
        <f t="shared" si="91"/>
        <v>0</v>
      </c>
    </row>
    <row r="1432" spans="1:13" x14ac:dyDescent="0.2">
      <c r="A1432" s="133" t="str">
        <f>'Net Gen'!B1432</f>
        <v>ML1KP-Mitchell 1 KP</v>
      </c>
      <c r="B1432" s="214">
        <f>'Net Gen'!C1432</f>
        <v>44345.541666666664</v>
      </c>
      <c r="C1432" s="215" t="str">
        <f>'Net Gen'!P1432</f>
        <v>OFFLINE</v>
      </c>
      <c r="D1432" s="215">
        <f>'Net Gen'!E1432</f>
        <v>0</v>
      </c>
      <c r="E1432" s="215">
        <f>'Net Gen'!I1432</f>
        <v>0</v>
      </c>
      <c r="F1432" s="215">
        <f>'Net Gen'!K1432</f>
        <v>0</v>
      </c>
      <c r="G1432" s="215">
        <f>'Net Gen'!N1432</f>
        <v>0</v>
      </c>
      <c r="H1432" s="215">
        <f>'Net Gen'!O1432</f>
        <v>774</v>
      </c>
      <c r="J1432" s="78">
        <f t="shared" si="90"/>
        <v>0.5</v>
      </c>
      <c r="K1432" s="71">
        <f t="shared" si="88"/>
        <v>0</v>
      </c>
      <c r="L1432" s="69">
        <f t="shared" si="89"/>
        <v>387</v>
      </c>
      <c r="M1432" s="81">
        <f t="shared" si="91"/>
        <v>0</v>
      </c>
    </row>
    <row r="1433" spans="1:13" x14ac:dyDescent="0.2">
      <c r="A1433" s="133" t="str">
        <f>'Net Gen'!B1433</f>
        <v>ML1KP-Mitchell 1 KP</v>
      </c>
      <c r="B1433" s="214">
        <f>'Net Gen'!C1433</f>
        <v>44345.583333333336</v>
      </c>
      <c r="C1433" s="215" t="str">
        <f>'Net Gen'!P1433</f>
        <v>OFFLINE</v>
      </c>
      <c r="D1433" s="215">
        <f>'Net Gen'!E1433</f>
        <v>0</v>
      </c>
      <c r="E1433" s="215">
        <f>'Net Gen'!I1433</f>
        <v>0</v>
      </c>
      <c r="F1433" s="215">
        <f>'Net Gen'!K1433</f>
        <v>0</v>
      </c>
      <c r="G1433" s="215">
        <f>'Net Gen'!N1433</f>
        <v>0</v>
      </c>
      <c r="H1433" s="215">
        <f>'Net Gen'!O1433</f>
        <v>774</v>
      </c>
      <c r="J1433" s="78">
        <f t="shared" si="90"/>
        <v>0.5</v>
      </c>
      <c r="K1433" s="71">
        <f t="shared" si="88"/>
        <v>0</v>
      </c>
      <c r="L1433" s="69">
        <f t="shared" si="89"/>
        <v>387</v>
      </c>
      <c r="M1433" s="81">
        <f t="shared" si="91"/>
        <v>0</v>
      </c>
    </row>
    <row r="1434" spans="1:13" x14ac:dyDescent="0.2">
      <c r="A1434" s="133" t="str">
        <f>'Net Gen'!B1434</f>
        <v>ML1KP-Mitchell 1 KP</v>
      </c>
      <c r="B1434" s="214">
        <f>'Net Gen'!C1434</f>
        <v>44345.625</v>
      </c>
      <c r="C1434" s="215" t="str">
        <f>'Net Gen'!P1434</f>
        <v>OFFLINE</v>
      </c>
      <c r="D1434" s="215">
        <f>'Net Gen'!E1434</f>
        <v>0</v>
      </c>
      <c r="E1434" s="215">
        <f>'Net Gen'!I1434</f>
        <v>0</v>
      </c>
      <c r="F1434" s="215">
        <f>'Net Gen'!K1434</f>
        <v>0</v>
      </c>
      <c r="G1434" s="215">
        <f>'Net Gen'!N1434</f>
        <v>0</v>
      </c>
      <c r="H1434" s="215">
        <f>'Net Gen'!O1434</f>
        <v>774</v>
      </c>
      <c r="J1434" s="78">
        <f t="shared" si="90"/>
        <v>0.5</v>
      </c>
      <c r="K1434" s="71">
        <f t="shared" si="88"/>
        <v>0</v>
      </c>
      <c r="L1434" s="69">
        <f t="shared" si="89"/>
        <v>387</v>
      </c>
      <c r="M1434" s="81">
        <f t="shared" si="91"/>
        <v>0</v>
      </c>
    </row>
    <row r="1435" spans="1:13" x14ac:dyDescent="0.2">
      <c r="A1435" s="133" t="str">
        <f>'Net Gen'!B1435</f>
        <v>ML1KP-Mitchell 1 KP</v>
      </c>
      <c r="B1435" s="214">
        <f>'Net Gen'!C1435</f>
        <v>44345.666666666664</v>
      </c>
      <c r="C1435" s="215" t="str">
        <f>'Net Gen'!P1435</f>
        <v>OFFLINE</v>
      </c>
      <c r="D1435" s="215">
        <f>'Net Gen'!E1435</f>
        <v>0</v>
      </c>
      <c r="E1435" s="215">
        <f>'Net Gen'!I1435</f>
        <v>0</v>
      </c>
      <c r="F1435" s="215">
        <f>'Net Gen'!K1435</f>
        <v>0</v>
      </c>
      <c r="G1435" s="215">
        <f>'Net Gen'!N1435</f>
        <v>0</v>
      </c>
      <c r="H1435" s="215">
        <f>'Net Gen'!O1435</f>
        <v>774</v>
      </c>
      <c r="J1435" s="78">
        <f t="shared" si="90"/>
        <v>0.5</v>
      </c>
      <c r="K1435" s="71">
        <f t="shared" si="88"/>
        <v>0</v>
      </c>
      <c r="L1435" s="69">
        <f t="shared" si="89"/>
        <v>387</v>
      </c>
      <c r="M1435" s="81">
        <f t="shared" si="91"/>
        <v>0</v>
      </c>
    </row>
    <row r="1436" spans="1:13" x14ac:dyDescent="0.2">
      <c r="A1436" s="133" t="str">
        <f>'Net Gen'!B1436</f>
        <v>ML1KP-Mitchell 1 KP</v>
      </c>
      <c r="B1436" s="214">
        <f>'Net Gen'!C1436</f>
        <v>44345.708333333336</v>
      </c>
      <c r="C1436" s="215" t="str">
        <f>'Net Gen'!P1436</f>
        <v>OFFLINE</v>
      </c>
      <c r="D1436" s="215">
        <f>'Net Gen'!E1436</f>
        <v>0</v>
      </c>
      <c r="E1436" s="215">
        <f>'Net Gen'!I1436</f>
        <v>0</v>
      </c>
      <c r="F1436" s="215">
        <f>'Net Gen'!K1436</f>
        <v>0</v>
      </c>
      <c r="G1436" s="215">
        <f>'Net Gen'!N1436</f>
        <v>0</v>
      </c>
      <c r="H1436" s="215">
        <f>'Net Gen'!O1436</f>
        <v>774</v>
      </c>
      <c r="J1436" s="78">
        <f t="shared" si="90"/>
        <v>0.5</v>
      </c>
      <c r="K1436" s="71">
        <f t="shared" si="88"/>
        <v>0</v>
      </c>
      <c r="L1436" s="69">
        <f t="shared" si="89"/>
        <v>387</v>
      </c>
      <c r="M1436" s="81">
        <f t="shared" si="91"/>
        <v>0</v>
      </c>
    </row>
    <row r="1437" spans="1:13" x14ac:dyDescent="0.2">
      <c r="A1437" s="133" t="str">
        <f>'Net Gen'!B1437</f>
        <v>ML1KP-Mitchell 1 KP</v>
      </c>
      <c r="B1437" s="214">
        <f>'Net Gen'!C1437</f>
        <v>44345.75</v>
      </c>
      <c r="C1437" s="215" t="str">
        <f>'Net Gen'!P1437</f>
        <v>OFFLINE</v>
      </c>
      <c r="D1437" s="215">
        <f>'Net Gen'!E1437</f>
        <v>0</v>
      </c>
      <c r="E1437" s="215">
        <f>'Net Gen'!I1437</f>
        <v>0</v>
      </c>
      <c r="F1437" s="215">
        <f>'Net Gen'!K1437</f>
        <v>0</v>
      </c>
      <c r="G1437" s="215">
        <f>'Net Gen'!N1437</f>
        <v>0</v>
      </c>
      <c r="H1437" s="215">
        <f>'Net Gen'!O1437</f>
        <v>774</v>
      </c>
      <c r="J1437" s="78">
        <f t="shared" si="90"/>
        <v>0.5</v>
      </c>
      <c r="K1437" s="71">
        <f t="shared" si="88"/>
        <v>0</v>
      </c>
      <c r="L1437" s="69">
        <f t="shared" si="89"/>
        <v>387</v>
      </c>
      <c r="M1437" s="81">
        <f t="shared" si="91"/>
        <v>0</v>
      </c>
    </row>
    <row r="1438" spans="1:13" x14ac:dyDescent="0.2">
      <c r="A1438" s="133" t="str">
        <f>'Net Gen'!B1438</f>
        <v>ML1KP-Mitchell 1 KP</v>
      </c>
      <c r="B1438" s="214">
        <f>'Net Gen'!C1438</f>
        <v>44345.791666666664</v>
      </c>
      <c r="C1438" s="215" t="str">
        <f>'Net Gen'!P1438</f>
        <v>OFFLINE</v>
      </c>
      <c r="D1438" s="215">
        <f>'Net Gen'!E1438</f>
        <v>0</v>
      </c>
      <c r="E1438" s="215">
        <f>'Net Gen'!I1438</f>
        <v>0</v>
      </c>
      <c r="F1438" s="215">
        <f>'Net Gen'!K1438</f>
        <v>0</v>
      </c>
      <c r="G1438" s="215">
        <f>'Net Gen'!N1438</f>
        <v>0</v>
      </c>
      <c r="H1438" s="215">
        <f>'Net Gen'!O1438</f>
        <v>774</v>
      </c>
      <c r="J1438" s="78">
        <f t="shared" si="90"/>
        <v>0.5</v>
      </c>
      <c r="K1438" s="71">
        <f t="shared" si="88"/>
        <v>0</v>
      </c>
      <c r="L1438" s="69">
        <f t="shared" si="89"/>
        <v>387</v>
      </c>
      <c r="M1438" s="81">
        <f t="shared" si="91"/>
        <v>0</v>
      </c>
    </row>
    <row r="1439" spans="1:13" x14ac:dyDescent="0.2">
      <c r="A1439" s="133" t="str">
        <f>'Net Gen'!B1439</f>
        <v>ML1KP-Mitchell 1 KP</v>
      </c>
      <c r="B1439" s="214">
        <f>'Net Gen'!C1439</f>
        <v>44345.833333333336</v>
      </c>
      <c r="C1439" s="215" t="str">
        <f>'Net Gen'!P1439</f>
        <v>OFFLINE</v>
      </c>
      <c r="D1439" s="215">
        <f>'Net Gen'!E1439</f>
        <v>0</v>
      </c>
      <c r="E1439" s="215">
        <f>'Net Gen'!I1439</f>
        <v>0</v>
      </c>
      <c r="F1439" s="215">
        <f>'Net Gen'!K1439</f>
        <v>0</v>
      </c>
      <c r="G1439" s="215">
        <f>'Net Gen'!N1439</f>
        <v>0</v>
      </c>
      <c r="H1439" s="215">
        <f>'Net Gen'!O1439</f>
        <v>774</v>
      </c>
      <c r="J1439" s="78">
        <f t="shared" si="90"/>
        <v>0.5</v>
      </c>
      <c r="K1439" s="71">
        <f t="shared" si="88"/>
        <v>0</v>
      </c>
      <c r="L1439" s="69">
        <f t="shared" si="89"/>
        <v>387</v>
      </c>
      <c r="M1439" s="81">
        <f t="shared" si="91"/>
        <v>0</v>
      </c>
    </row>
    <row r="1440" spans="1:13" x14ac:dyDescent="0.2">
      <c r="A1440" s="133" t="str">
        <f>'Net Gen'!B1440</f>
        <v>ML1KP-Mitchell 1 KP</v>
      </c>
      <c r="B1440" s="214">
        <f>'Net Gen'!C1440</f>
        <v>44345.875</v>
      </c>
      <c r="C1440" s="215" t="str">
        <f>'Net Gen'!P1440</f>
        <v>OFFLINE</v>
      </c>
      <c r="D1440" s="215">
        <f>'Net Gen'!E1440</f>
        <v>0</v>
      </c>
      <c r="E1440" s="215">
        <f>'Net Gen'!I1440</f>
        <v>0</v>
      </c>
      <c r="F1440" s="215">
        <f>'Net Gen'!K1440</f>
        <v>0</v>
      </c>
      <c r="G1440" s="215">
        <f>'Net Gen'!N1440</f>
        <v>0</v>
      </c>
      <c r="H1440" s="215">
        <f>'Net Gen'!O1440</f>
        <v>774</v>
      </c>
      <c r="J1440" s="78">
        <f t="shared" si="90"/>
        <v>0.5</v>
      </c>
      <c r="K1440" s="71">
        <f t="shared" si="88"/>
        <v>0</v>
      </c>
      <c r="L1440" s="69">
        <f t="shared" si="89"/>
        <v>387</v>
      </c>
      <c r="M1440" s="81">
        <f t="shared" si="91"/>
        <v>0</v>
      </c>
    </row>
    <row r="1441" spans="1:13" x14ac:dyDescent="0.2">
      <c r="A1441" s="133" t="str">
        <f>'Net Gen'!B1441</f>
        <v>ML1KP-Mitchell 1 KP</v>
      </c>
      <c r="B1441" s="214">
        <f>'Net Gen'!C1441</f>
        <v>44345.916666666664</v>
      </c>
      <c r="C1441" s="215" t="str">
        <f>'Net Gen'!P1441</f>
        <v>OFFLINE</v>
      </c>
      <c r="D1441" s="215">
        <f>'Net Gen'!E1441</f>
        <v>0</v>
      </c>
      <c r="E1441" s="215">
        <f>'Net Gen'!I1441</f>
        <v>0</v>
      </c>
      <c r="F1441" s="215">
        <f>'Net Gen'!K1441</f>
        <v>0</v>
      </c>
      <c r="G1441" s="215">
        <f>'Net Gen'!N1441</f>
        <v>0</v>
      </c>
      <c r="H1441" s="215">
        <f>'Net Gen'!O1441</f>
        <v>774</v>
      </c>
      <c r="J1441" s="78">
        <f t="shared" si="90"/>
        <v>0.5</v>
      </c>
      <c r="K1441" s="71">
        <f t="shared" si="88"/>
        <v>0</v>
      </c>
      <c r="L1441" s="69">
        <f t="shared" si="89"/>
        <v>387</v>
      </c>
      <c r="M1441" s="81">
        <f t="shared" si="91"/>
        <v>0</v>
      </c>
    </row>
    <row r="1442" spans="1:13" x14ac:dyDescent="0.2">
      <c r="A1442" s="133" t="str">
        <f>'Net Gen'!B1442</f>
        <v>ML1KP-Mitchell 1 KP</v>
      </c>
      <c r="B1442" s="214">
        <f>'Net Gen'!C1442</f>
        <v>44345.958333333336</v>
      </c>
      <c r="C1442" s="215" t="str">
        <f>'Net Gen'!P1442</f>
        <v>OFFLINE</v>
      </c>
      <c r="D1442" s="215">
        <f>'Net Gen'!E1442</f>
        <v>0</v>
      </c>
      <c r="E1442" s="215">
        <f>'Net Gen'!I1442</f>
        <v>0</v>
      </c>
      <c r="F1442" s="215">
        <f>'Net Gen'!K1442</f>
        <v>0</v>
      </c>
      <c r="G1442" s="215">
        <f>'Net Gen'!N1442</f>
        <v>0</v>
      </c>
      <c r="H1442" s="215">
        <f>'Net Gen'!O1442</f>
        <v>774</v>
      </c>
      <c r="J1442" s="78">
        <f t="shared" si="90"/>
        <v>0.5</v>
      </c>
      <c r="K1442" s="71">
        <f t="shared" si="88"/>
        <v>0</v>
      </c>
      <c r="L1442" s="69">
        <f t="shared" si="89"/>
        <v>387</v>
      </c>
      <c r="M1442" s="81">
        <f t="shared" si="91"/>
        <v>0</v>
      </c>
    </row>
    <row r="1443" spans="1:13" x14ac:dyDescent="0.2">
      <c r="A1443" s="133" t="str">
        <f>'Net Gen'!B1443</f>
        <v>ML1KP-Mitchell 1 KP</v>
      </c>
      <c r="B1443" s="214">
        <f>'Net Gen'!C1443</f>
        <v>44346</v>
      </c>
      <c r="C1443" s="215" t="str">
        <f>'Net Gen'!P1443</f>
        <v>OFFLINE</v>
      </c>
      <c r="D1443" s="215">
        <f>'Net Gen'!E1443</f>
        <v>0</v>
      </c>
      <c r="E1443" s="215">
        <f>'Net Gen'!I1443</f>
        <v>0</v>
      </c>
      <c r="F1443" s="215">
        <f>'Net Gen'!K1443</f>
        <v>0</v>
      </c>
      <c r="G1443" s="215">
        <f>'Net Gen'!N1443</f>
        <v>0</v>
      </c>
      <c r="H1443" s="215">
        <f>'Net Gen'!O1443</f>
        <v>774</v>
      </c>
      <c r="J1443" s="78">
        <f t="shared" si="90"/>
        <v>0.5</v>
      </c>
      <c r="K1443" s="71">
        <f t="shared" si="88"/>
        <v>0</v>
      </c>
      <c r="L1443" s="69">
        <f t="shared" si="89"/>
        <v>387</v>
      </c>
      <c r="M1443" s="81">
        <f t="shared" si="91"/>
        <v>0</v>
      </c>
    </row>
    <row r="1444" spans="1:13" x14ac:dyDescent="0.2">
      <c r="A1444" s="133" t="str">
        <f>'Net Gen'!B1444</f>
        <v>ML1KP-Mitchell 1 KP</v>
      </c>
      <c r="B1444" s="214">
        <f>'Net Gen'!C1444</f>
        <v>44346.041666666664</v>
      </c>
      <c r="C1444" s="215" t="str">
        <f>'Net Gen'!P1444</f>
        <v>OFFLINE</v>
      </c>
      <c r="D1444" s="215">
        <f>'Net Gen'!E1444</f>
        <v>0</v>
      </c>
      <c r="E1444" s="215">
        <f>'Net Gen'!I1444</f>
        <v>0</v>
      </c>
      <c r="F1444" s="215">
        <f>'Net Gen'!K1444</f>
        <v>0</v>
      </c>
      <c r="G1444" s="215">
        <f>'Net Gen'!N1444</f>
        <v>0</v>
      </c>
      <c r="H1444" s="215">
        <f>'Net Gen'!O1444</f>
        <v>774</v>
      </c>
      <c r="J1444" s="78">
        <f t="shared" si="90"/>
        <v>0.5</v>
      </c>
      <c r="K1444" s="71">
        <f t="shared" si="88"/>
        <v>0</v>
      </c>
      <c r="L1444" s="69">
        <f t="shared" si="89"/>
        <v>387</v>
      </c>
      <c r="M1444" s="81">
        <f t="shared" si="91"/>
        <v>0</v>
      </c>
    </row>
    <row r="1445" spans="1:13" x14ac:dyDescent="0.2">
      <c r="A1445" s="133" t="str">
        <f>'Net Gen'!B1445</f>
        <v>ML1KP-Mitchell 1 KP</v>
      </c>
      <c r="B1445" s="214">
        <f>'Net Gen'!C1445</f>
        <v>44346.083333333336</v>
      </c>
      <c r="C1445" s="215" t="str">
        <f>'Net Gen'!P1445</f>
        <v>OFFLINE</v>
      </c>
      <c r="D1445" s="215">
        <f>'Net Gen'!E1445</f>
        <v>0</v>
      </c>
      <c r="E1445" s="215">
        <f>'Net Gen'!I1445</f>
        <v>0</v>
      </c>
      <c r="F1445" s="215">
        <f>'Net Gen'!K1445</f>
        <v>0</v>
      </c>
      <c r="G1445" s="215">
        <f>'Net Gen'!N1445</f>
        <v>0</v>
      </c>
      <c r="H1445" s="215">
        <f>'Net Gen'!O1445</f>
        <v>774</v>
      </c>
      <c r="J1445" s="78">
        <f t="shared" si="90"/>
        <v>0.5</v>
      </c>
      <c r="K1445" s="71">
        <f t="shared" si="88"/>
        <v>0</v>
      </c>
      <c r="L1445" s="69">
        <f t="shared" si="89"/>
        <v>387</v>
      </c>
      <c r="M1445" s="81">
        <f t="shared" si="91"/>
        <v>0</v>
      </c>
    </row>
    <row r="1446" spans="1:13" x14ac:dyDescent="0.2">
      <c r="A1446" s="133" t="str">
        <f>'Net Gen'!B1446</f>
        <v>ML1KP-Mitchell 1 KP</v>
      </c>
      <c r="B1446" s="214">
        <f>'Net Gen'!C1446</f>
        <v>44346.125</v>
      </c>
      <c r="C1446" s="215" t="str">
        <f>'Net Gen'!P1446</f>
        <v>OFFLINE</v>
      </c>
      <c r="D1446" s="215">
        <f>'Net Gen'!E1446</f>
        <v>0</v>
      </c>
      <c r="E1446" s="215">
        <f>'Net Gen'!I1446</f>
        <v>0</v>
      </c>
      <c r="F1446" s="215">
        <f>'Net Gen'!K1446</f>
        <v>0</v>
      </c>
      <c r="G1446" s="215">
        <f>'Net Gen'!N1446</f>
        <v>0</v>
      </c>
      <c r="H1446" s="215">
        <f>'Net Gen'!O1446</f>
        <v>774</v>
      </c>
      <c r="J1446" s="78">
        <f t="shared" si="90"/>
        <v>0.5</v>
      </c>
      <c r="K1446" s="71">
        <f t="shared" si="88"/>
        <v>0</v>
      </c>
      <c r="L1446" s="69">
        <f t="shared" si="89"/>
        <v>387</v>
      </c>
      <c r="M1446" s="81">
        <f t="shared" si="91"/>
        <v>0</v>
      </c>
    </row>
    <row r="1447" spans="1:13" x14ac:dyDescent="0.2">
      <c r="A1447" s="133" t="str">
        <f>'Net Gen'!B1447</f>
        <v>ML1KP-Mitchell 1 KP</v>
      </c>
      <c r="B1447" s="214">
        <f>'Net Gen'!C1447</f>
        <v>44346.166666666664</v>
      </c>
      <c r="C1447" s="215" t="str">
        <f>'Net Gen'!P1447</f>
        <v>OFFLINE</v>
      </c>
      <c r="D1447" s="215">
        <f>'Net Gen'!E1447</f>
        <v>0</v>
      </c>
      <c r="E1447" s="215">
        <f>'Net Gen'!I1447</f>
        <v>0</v>
      </c>
      <c r="F1447" s="215">
        <f>'Net Gen'!K1447</f>
        <v>0</v>
      </c>
      <c r="G1447" s="215">
        <f>'Net Gen'!N1447</f>
        <v>0</v>
      </c>
      <c r="H1447" s="215">
        <f>'Net Gen'!O1447</f>
        <v>774</v>
      </c>
      <c r="J1447" s="78">
        <f t="shared" si="90"/>
        <v>0.5</v>
      </c>
      <c r="K1447" s="71">
        <f t="shared" si="88"/>
        <v>0</v>
      </c>
      <c r="L1447" s="69">
        <f t="shared" si="89"/>
        <v>387</v>
      </c>
      <c r="M1447" s="81">
        <f t="shared" si="91"/>
        <v>0</v>
      </c>
    </row>
    <row r="1448" spans="1:13" x14ac:dyDescent="0.2">
      <c r="A1448" s="133" t="str">
        <f>'Net Gen'!B1448</f>
        <v>ML1KP-Mitchell 1 KP</v>
      </c>
      <c r="B1448" s="214">
        <f>'Net Gen'!C1448</f>
        <v>44346.208333333336</v>
      </c>
      <c r="C1448" s="215" t="str">
        <f>'Net Gen'!P1448</f>
        <v>OFFLINE</v>
      </c>
      <c r="D1448" s="215">
        <f>'Net Gen'!E1448</f>
        <v>0</v>
      </c>
      <c r="E1448" s="215">
        <f>'Net Gen'!I1448</f>
        <v>0</v>
      </c>
      <c r="F1448" s="215">
        <f>'Net Gen'!K1448</f>
        <v>0</v>
      </c>
      <c r="G1448" s="215">
        <f>'Net Gen'!N1448</f>
        <v>0</v>
      </c>
      <c r="H1448" s="215">
        <f>'Net Gen'!O1448</f>
        <v>774</v>
      </c>
      <c r="J1448" s="78">
        <f t="shared" si="90"/>
        <v>0.5</v>
      </c>
      <c r="K1448" s="71">
        <f t="shared" si="88"/>
        <v>0</v>
      </c>
      <c r="L1448" s="69">
        <f t="shared" si="89"/>
        <v>387</v>
      </c>
      <c r="M1448" s="81">
        <f t="shared" si="91"/>
        <v>0</v>
      </c>
    </row>
    <row r="1449" spans="1:13" x14ac:dyDescent="0.2">
      <c r="A1449" s="133" t="str">
        <f>'Net Gen'!B1449</f>
        <v>ML1KP-Mitchell 1 KP</v>
      </c>
      <c r="B1449" s="214">
        <f>'Net Gen'!C1449</f>
        <v>44346.25</v>
      </c>
      <c r="C1449" s="215" t="str">
        <f>'Net Gen'!P1449</f>
        <v>OFFLINE</v>
      </c>
      <c r="D1449" s="215">
        <f>'Net Gen'!E1449</f>
        <v>0</v>
      </c>
      <c r="E1449" s="215">
        <f>'Net Gen'!I1449</f>
        <v>0</v>
      </c>
      <c r="F1449" s="215">
        <f>'Net Gen'!K1449</f>
        <v>0</v>
      </c>
      <c r="G1449" s="215">
        <f>'Net Gen'!N1449</f>
        <v>0</v>
      </c>
      <c r="H1449" s="215">
        <f>'Net Gen'!O1449</f>
        <v>774</v>
      </c>
      <c r="J1449" s="78">
        <f t="shared" si="90"/>
        <v>0.5</v>
      </c>
      <c r="K1449" s="71">
        <f t="shared" si="88"/>
        <v>0</v>
      </c>
      <c r="L1449" s="69">
        <f t="shared" si="89"/>
        <v>387</v>
      </c>
      <c r="M1449" s="81">
        <f t="shared" si="91"/>
        <v>0</v>
      </c>
    </row>
    <row r="1450" spans="1:13" x14ac:dyDescent="0.2">
      <c r="A1450" s="133" t="str">
        <f>'Net Gen'!B1450</f>
        <v>ML1KP-Mitchell 1 KP</v>
      </c>
      <c r="B1450" s="214">
        <f>'Net Gen'!C1450</f>
        <v>44346.291666666664</v>
      </c>
      <c r="C1450" s="215" t="str">
        <f>'Net Gen'!P1450</f>
        <v>OFFLINE</v>
      </c>
      <c r="D1450" s="215">
        <f>'Net Gen'!E1450</f>
        <v>0</v>
      </c>
      <c r="E1450" s="215">
        <f>'Net Gen'!I1450</f>
        <v>0</v>
      </c>
      <c r="F1450" s="215">
        <f>'Net Gen'!K1450</f>
        <v>0</v>
      </c>
      <c r="G1450" s="215">
        <f>'Net Gen'!N1450</f>
        <v>0</v>
      </c>
      <c r="H1450" s="215">
        <f>'Net Gen'!O1450</f>
        <v>774</v>
      </c>
      <c r="J1450" s="78">
        <f t="shared" si="90"/>
        <v>0.5</v>
      </c>
      <c r="K1450" s="71">
        <f t="shared" si="88"/>
        <v>0</v>
      </c>
      <c r="L1450" s="69">
        <f t="shared" si="89"/>
        <v>387</v>
      </c>
      <c r="M1450" s="81">
        <f t="shared" si="91"/>
        <v>0</v>
      </c>
    </row>
    <row r="1451" spans="1:13" x14ac:dyDescent="0.2">
      <c r="A1451" s="133" t="str">
        <f>'Net Gen'!B1451</f>
        <v>ML1KP-Mitchell 1 KP</v>
      </c>
      <c r="B1451" s="214">
        <f>'Net Gen'!C1451</f>
        <v>44346.333333333336</v>
      </c>
      <c r="C1451" s="215" t="str">
        <f>'Net Gen'!P1451</f>
        <v>OFFLINE</v>
      </c>
      <c r="D1451" s="215">
        <f>'Net Gen'!E1451</f>
        <v>0</v>
      </c>
      <c r="E1451" s="215">
        <f>'Net Gen'!I1451</f>
        <v>0</v>
      </c>
      <c r="F1451" s="215">
        <f>'Net Gen'!K1451</f>
        <v>0</v>
      </c>
      <c r="G1451" s="215">
        <f>'Net Gen'!N1451</f>
        <v>0</v>
      </c>
      <c r="H1451" s="215">
        <f>'Net Gen'!O1451</f>
        <v>774</v>
      </c>
      <c r="J1451" s="78">
        <f t="shared" si="90"/>
        <v>0.5</v>
      </c>
      <c r="K1451" s="71">
        <f t="shared" si="88"/>
        <v>0</v>
      </c>
      <c r="L1451" s="69">
        <f t="shared" si="89"/>
        <v>387</v>
      </c>
      <c r="M1451" s="81">
        <f t="shared" si="91"/>
        <v>0</v>
      </c>
    </row>
    <row r="1452" spans="1:13" x14ac:dyDescent="0.2">
      <c r="A1452" s="133" t="str">
        <f>'Net Gen'!B1452</f>
        <v>ML1KP-Mitchell 1 KP</v>
      </c>
      <c r="B1452" s="214">
        <f>'Net Gen'!C1452</f>
        <v>44346.375</v>
      </c>
      <c r="C1452" s="215" t="str">
        <f>'Net Gen'!P1452</f>
        <v>OFFLINE</v>
      </c>
      <c r="D1452" s="215">
        <f>'Net Gen'!E1452</f>
        <v>0</v>
      </c>
      <c r="E1452" s="215">
        <f>'Net Gen'!I1452</f>
        <v>0</v>
      </c>
      <c r="F1452" s="215">
        <f>'Net Gen'!K1452</f>
        <v>0</v>
      </c>
      <c r="G1452" s="215">
        <f>'Net Gen'!N1452</f>
        <v>0</v>
      </c>
      <c r="H1452" s="215">
        <f>'Net Gen'!O1452</f>
        <v>774</v>
      </c>
      <c r="J1452" s="78">
        <f t="shared" si="90"/>
        <v>0.5</v>
      </c>
      <c r="K1452" s="71">
        <f t="shared" si="88"/>
        <v>0</v>
      </c>
      <c r="L1452" s="69">
        <f t="shared" si="89"/>
        <v>387</v>
      </c>
      <c r="M1452" s="81">
        <f t="shared" si="91"/>
        <v>0</v>
      </c>
    </row>
    <row r="1453" spans="1:13" x14ac:dyDescent="0.2">
      <c r="A1453" s="133" t="str">
        <f>'Net Gen'!B1453</f>
        <v>ML1KP-Mitchell 1 KP</v>
      </c>
      <c r="B1453" s="214">
        <f>'Net Gen'!C1453</f>
        <v>44346.416666666664</v>
      </c>
      <c r="C1453" s="215" t="str">
        <f>'Net Gen'!P1453</f>
        <v>OFFLINE</v>
      </c>
      <c r="D1453" s="215">
        <f>'Net Gen'!E1453</f>
        <v>0</v>
      </c>
      <c r="E1453" s="215">
        <f>'Net Gen'!I1453</f>
        <v>0</v>
      </c>
      <c r="F1453" s="215">
        <f>'Net Gen'!K1453</f>
        <v>0</v>
      </c>
      <c r="G1453" s="215">
        <f>'Net Gen'!N1453</f>
        <v>0</v>
      </c>
      <c r="H1453" s="215">
        <f>'Net Gen'!O1453</f>
        <v>774</v>
      </c>
      <c r="J1453" s="78">
        <f t="shared" si="90"/>
        <v>0.5</v>
      </c>
      <c r="K1453" s="71">
        <f t="shared" si="88"/>
        <v>0</v>
      </c>
      <c r="L1453" s="69">
        <f t="shared" si="89"/>
        <v>387</v>
      </c>
      <c r="M1453" s="81">
        <f t="shared" si="91"/>
        <v>0</v>
      </c>
    </row>
    <row r="1454" spans="1:13" x14ac:dyDescent="0.2">
      <c r="A1454" s="133" t="str">
        <f>'Net Gen'!B1454</f>
        <v>ML1KP-Mitchell 1 KP</v>
      </c>
      <c r="B1454" s="214">
        <f>'Net Gen'!C1454</f>
        <v>44346.458333333336</v>
      </c>
      <c r="C1454" s="215" t="str">
        <f>'Net Gen'!P1454</f>
        <v>OFFLINE</v>
      </c>
      <c r="D1454" s="215">
        <f>'Net Gen'!E1454</f>
        <v>0</v>
      </c>
      <c r="E1454" s="215">
        <f>'Net Gen'!I1454</f>
        <v>0</v>
      </c>
      <c r="F1454" s="215">
        <f>'Net Gen'!K1454</f>
        <v>0</v>
      </c>
      <c r="G1454" s="215">
        <f>'Net Gen'!N1454</f>
        <v>0</v>
      </c>
      <c r="H1454" s="215">
        <f>'Net Gen'!O1454</f>
        <v>774</v>
      </c>
      <c r="J1454" s="78">
        <f t="shared" si="90"/>
        <v>0.5</v>
      </c>
      <c r="K1454" s="71">
        <f t="shared" si="88"/>
        <v>0</v>
      </c>
      <c r="L1454" s="69">
        <f t="shared" si="89"/>
        <v>387</v>
      </c>
      <c r="M1454" s="81">
        <f t="shared" si="91"/>
        <v>0</v>
      </c>
    </row>
    <row r="1455" spans="1:13" x14ac:dyDescent="0.2">
      <c r="A1455" s="133" t="str">
        <f>'Net Gen'!B1455</f>
        <v>ML1KP-Mitchell 1 KP</v>
      </c>
      <c r="B1455" s="214">
        <f>'Net Gen'!C1455</f>
        <v>44346.5</v>
      </c>
      <c r="C1455" s="215" t="str">
        <f>'Net Gen'!P1455</f>
        <v>OFFLINE</v>
      </c>
      <c r="D1455" s="215">
        <f>'Net Gen'!E1455</f>
        <v>0</v>
      </c>
      <c r="E1455" s="215">
        <f>'Net Gen'!I1455</f>
        <v>0</v>
      </c>
      <c r="F1455" s="215">
        <f>'Net Gen'!K1455</f>
        <v>0</v>
      </c>
      <c r="G1455" s="215">
        <f>'Net Gen'!N1455</f>
        <v>0</v>
      </c>
      <c r="H1455" s="215">
        <f>'Net Gen'!O1455</f>
        <v>774</v>
      </c>
      <c r="J1455" s="78">
        <f t="shared" si="90"/>
        <v>0.5</v>
      </c>
      <c r="K1455" s="71">
        <f t="shared" si="88"/>
        <v>0</v>
      </c>
      <c r="L1455" s="69">
        <f t="shared" si="89"/>
        <v>387</v>
      </c>
      <c r="M1455" s="81">
        <f t="shared" si="91"/>
        <v>0</v>
      </c>
    </row>
    <row r="1456" spans="1:13" x14ac:dyDescent="0.2">
      <c r="A1456" s="133" t="str">
        <f>'Net Gen'!B1456</f>
        <v>ML1KP-Mitchell 1 KP</v>
      </c>
      <c r="B1456" s="214">
        <f>'Net Gen'!C1456</f>
        <v>44346.541666666664</v>
      </c>
      <c r="C1456" s="215" t="str">
        <f>'Net Gen'!P1456</f>
        <v>OFFLINE</v>
      </c>
      <c r="D1456" s="215">
        <f>'Net Gen'!E1456</f>
        <v>0</v>
      </c>
      <c r="E1456" s="215">
        <f>'Net Gen'!I1456</f>
        <v>0</v>
      </c>
      <c r="F1456" s="215">
        <f>'Net Gen'!K1456</f>
        <v>0</v>
      </c>
      <c r="G1456" s="215">
        <f>'Net Gen'!N1456</f>
        <v>0</v>
      </c>
      <c r="H1456" s="215">
        <f>'Net Gen'!O1456</f>
        <v>774</v>
      </c>
      <c r="J1456" s="78">
        <f t="shared" si="90"/>
        <v>0.5</v>
      </c>
      <c r="K1456" s="71">
        <f t="shared" si="88"/>
        <v>0</v>
      </c>
      <c r="L1456" s="69">
        <f t="shared" si="89"/>
        <v>387</v>
      </c>
      <c r="M1456" s="81">
        <f t="shared" si="91"/>
        <v>0</v>
      </c>
    </row>
    <row r="1457" spans="1:13" x14ac:dyDescent="0.2">
      <c r="A1457" s="133" t="str">
        <f>'Net Gen'!B1457</f>
        <v>ML1KP-Mitchell 1 KP</v>
      </c>
      <c r="B1457" s="214">
        <f>'Net Gen'!C1457</f>
        <v>44346.583333333336</v>
      </c>
      <c r="C1457" s="215" t="str">
        <f>'Net Gen'!P1457</f>
        <v>OFFLINE</v>
      </c>
      <c r="D1457" s="215">
        <f>'Net Gen'!E1457</f>
        <v>0</v>
      </c>
      <c r="E1457" s="215">
        <f>'Net Gen'!I1457</f>
        <v>0</v>
      </c>
      <c r="F1457" s="215">
        <f>'Net Gen'!K1457</f>
        <v>0</v>
      </c>
      <c r="G1457" s="215">
        <f>'Net Gen'!N1457</f>
        <v>0</v>
      </c>
      <c r="H1457" s="215">
        <f>'Net Gen'!O1457</f>
        <v>774</v>
      </c>
      <c r="J1457" s="78">
        <f t="shared" si="90"/>
        <v>0.5</v>
      </c>
      <c r="K1457" s="71">
        <f t="shared" si="88"/>
        <v>0</v>
      </c>
      <c r="L1457" s="69">
        <f t="shared" si="89"/>
        <v>387</v>
      </c>
      <c r="M1457" s="81">
        <f t="shared" si="91"/>
        <v>0</v>
      </c>
    </row>
    <row r="1458" spans="1:13" x14ac:dyDescent="0.2">
      <c r="A1458" s="133" t="str">
        <f>'Net Gen'!B1458</f>
        <v>ML1KP-Mitchell 1 KP</v>
      </c>
      <c r="B1458" s="214">
        <f>'Net Gen'!C1458</f>
        <v>44346.625</v>
      </c>
      <c r="C1458" s="215" t="str">
        <f>'Net Gen'!P1458</f>
        <v>OFFLINE</v>
      </c>
      <c r="D1458" s="215">
        <f>'Net Gen'!E1458</f>
        <v>0</v>
      </c>
      <c r="E1458" s="215">
        <f>'Net Gen'!I1458</f>
        <v>0</v>
      </c>
      <c r="F1458" s="215">
        <f>'Net Gen'!K1458</f>
        <v>0</v>
      </c>
      <c r="G1458" s="215">
        <f>'Net Gen'!N1458</f>
        <v>0</v>
      </c>
      <c r="H1458" s="215">
        <f>'Net Gen'!O1458</f>
        <v>774</v>
      </c>
      <c r="J1458" s="78">
        <f t="shared" si="90"/>
        <v>0.5</v>
      </c>
      <c r="K1458" s="71">
        <f t="shared" si="88"/>
        <v>0</v>
      </c>
      <c r="L1458" s="69">
        <f t="shared" si="89"/>
        <v>387</v>
      </c>
      <c r="M1458" s="81">
        <f t="shared" si="91"/>
        <v>0</v>
      </c>
    </row>
    <row r="1459" spans="1:13" x14ac:dyDescent="0.2">
      <c r="A1459" s="133" t="str">
        <f>'Net Gen'!B1459</f>
        <v>ML1KP-Mitchell 1 KP</v>
      </c>
      <c r="B1459" s="214">
        <f>'Net Gen'!C1459</f>
        <v>44346.666666666664</v>
      </c>
      <c r="C1459" s="215" t="str">
        <f>'Net Gen'!P1459</f>
        <v>OFFLINE</v>
      </c>
      <c r="D1459" s="215">
        <f>'Net Gen'!E1459</f>
        <v>0</v>
      </c>
      <c r="E1459" s="215">
        <f>'Net Gen'!I1459</f>
        <v>0</v>
      </c>
      <c r="F1459" s="215">
        <f>'Net Gen'!K1459</f>
        <v>0</v>
      </c>
      <c r="G1459" s="215">
        <f>'Net Gen'!N1459</f>
        <v>0</v>
      </c>
      <c r="H1459" s="215">
        <f>'Net Gen'!O1459</f>
        <v>774</v>
      </c>
      <c r="J1459" s="78">
        <f t="shared" si="90"/>
        <v>0.5</v>
      </c>
      <c r="K1459" s="71">
        <f t="shared" si="88"/>
        <v>0</v>
      </c>
      <c r="L1459" s="69">
        <f t="shared" si="89"/>
        <v>387</v>
      </c>
      <c r="M1459" s="81">
        <f t="shared" si="91"/>
        <v>0</v>
      </c>
    </row>
    <row r="1460" spans="1:13" x14ac:dyDescent="0.2">
      <c r="A1460" s="133" t="str">
        <f>'Net Gen'!B1460</f>
        <v>ML1KP-Mitchell 1 KP</v>
      </c>
      <c r="B1460" s="214">
        <f>'Net Gen'!C1460</f>
        <v>44346.708333333336</v>
      </c>
      <c r="C1460" s="215" t="str">
        <f>'Net Gen'!P1460</f>
        <v>OFFLINE</v>
      </c>
      <c r="D1460" s="215">
        <f>'Net Gen'!E1460</f>
        <v>0</v>
      </c>
      <c r="E1460" s="215">
        <f>'Net Gen'!I1460</f>
        <v>0</v>
      </c>
      <c r="F1460" s="215">
        <f>'Net Gen'!K1460</f>
        <v>0</v>
      </c>
      <c r="G1460" s="215">
        <f>'Net Gen'!N1460</f>
        <v>0</v>
      </c>
      <c r="H1460" s="215">
        <f>'Net Gen'!O1460</f>
        <v>774</v>
      </c>
      <c r="J1460" s="78">
        <f t="shared" si="90"/>
        <v>0.5</v>
      </c>
      <c r="K1460" s="71">
        <f t="shared" si="88"/>
        <v>0</v>
      </c>
      <c r="L1460" s="69">
        <f t="shared" si="89"/>
        <v>387</v>
      </c>
      <c r="M1460" s="81">
        <f t="shared" si="91"/>
        <v>0</v>
      </c>
    </row>
    <row r="1461" spans="1:13" x14ac:dyDescent="0.2">
      <c r="A1461" s="133" t="str">
        <f>'Net Gen'!B1461</f>
        <v>ML1KP-Mitchell 1 KP</v>
      </c>
      <c r="B1461" s="214">
        <f>'Net Gen'!C1461</f>
        <v>44346.75</v>
      </c>
      <c r="C1461" s="215" t="str">
        <f>'Net Gen'!P1461</f>
        <v>OFFLINE</v>
      </c>
      <c r="D1461" s="215">
        <f>'Net Gen'!E1461</f>
        <v>0</v>
      </c>
      <c r="E1461" s="215">
        <f>'Net Gen'!I1461</f>
        <v>0</v>
      </c>
      <c r="F1461" s="215">
        <f>'Net Gen'!K1461</f>
        <v>0</v>
      </c>
      <c r="G1461" s="215">
        <f>'Net Gen'!N1461</f>
        <v>0</v>
      </c>
      <c r="H1461" s="215">
        <f>'Net Gen'!O1461</f>
        <v>774</v>
      </c>
      <c r="J1461" s="78">
        <f t="shared" si="90"/>
        <v>0.5</v>
      </c>
      <c r="K1461" s="71">
        <f t="shared" si="88"/>
        <v>0</v>
      </c>
      <c r="L1461" s="69">
        <f t="shared" si="89"/>
        <v>387</v>
      </c>
      <c r="M1461" s="81">
        <f t="shared" si="91"/>
        <v>0</v>
      </c>
    </row>
    <row r="1462" spans="1:13" x14ac:dyDescent="0.2">
      <c r="A1462" s="133" t="str">
        <f>'Net Gen'!B1462</f>
        <v>ML1KP-Mitchell 1 KP</v>
      </c>
      <c r="B1462" s="214">
        <f>'Net Gen'!C1462</f>
        <v>44346.791666666664</v>
      </c>
      <c r="C1462" s="215" t="str">
        <f>'Net Gen'!P1462</f>
        <v>OFFLINE</v>
      </c>
      <c r="D1462" s="215">
        <f>'Net Gen'!E1462</f>
        <v>0</v>
      </c>
      <c r="E1462" s="215">
        <f>'Net Gen'!I1462</f>
        <v>0</v>
      </c>
      <c r="F1462" s="215">
        <f>'Net Gen'!K1462</f>
        <v>0</v>
      </c>
      <c r="G1462" s="215">
        <f>'Net Gen'!N1462</f>
        <v>0</v>
      </c>
      <c r="H1462" s="215">
        <f>'Net Gen'!O1462</f>
        <v>774</v>
      </c>
      <c r="J1462" s="78">
        <f t="shared" si="90"/>
        <v>0.5</v>
      </c>
      <c r="K1462" s="71">
        <f t="shared" si="88"/>
        <v>0</v>
      </c>
      <c r="L1462" s="69">
        <f t="shared" si="89"/>
        <v>387</v>
      </c>
      <c r="M1462" s="81">
        <f t="shared" si="91"/>
        <v>0</v>
      </c>
    </row>
    <row r="1463" spans="1:13" x14ac:dyDescent="0.2">
      <c r="A1463" s="133" t="str">
        <f>'Net Gen'!B1463</f>
        <v>ML1KP-Mitchell 1 KP</v>
      </c>
      <c r="B1463" s="214">
        <f>'Net Gen'!C1463</f>
        <v>44346.833333333336</v>
      </c>
      <c r="C1463" s="215" t="str">
        <f>'Net Gen'!P1463</f>
        <v>OFFLINE</v>
      </c>
      <c r="D1463" s="215">
        <f>'Net Gen'!E1463</f>
        <v>0</v>
      </c>
      <c r="E1463" s="215">
        <f>'Net Gen'!I1463</f>
        <v>0</v>
      </c>
      <c r="F1463" s="215">
        <f>'Net Gen'!K1463</f>
        <v>0</v>
      </c>
      <c r="G1463" s="215">
        <f>'Net Gen'!N1463</f>
        <v>0</v>
      </c>
      <c r="H1463" s="215">
        <f>'Net Gen'!O1463</f>
        <v>774</v>
      </c>
      <c r="J1463" s="78">
        <f t="shared" si="90"/>
        <v>0.5</v>
      </c>
      <c r="K1463" s="71">
        <f t="shared" si="88"/>
        <v>0</v>
      </c>
      <c r="L1463" s="69">
        <f t="shared" si="89"/>
        <v>387</v>
      </c>
      <c r="M1463" s="81">
        <f t="shared" si="91"/>
        <v>0</v>
      </c>
    </row>
    <row r="1464" spans="1:13" x14ac:dyDescent="0.2">
      <c r="A1464" s="133" t="str">
        <f>'Net Gen'!B1464</f>
        <v>ML1KP-Mitchell 1 KP</v>
      </c>
      <c r="B1464" s="214">
        <f>'Net Gen'!C1464</f>
        <v>44346.875</v>
      </c>
      <c r="C1464" s="215" t="str">
        <f>'Net Gen'!P1464</f>
        <v>OFFLINE</v>
      </c>
      <c r="D1464" s="215">
        <f>'Net Gen'!E1464</f>
        <v>0</v>
      </c>
      <c r="E1464" s="215">
        <f>'Net Gen'!I1464</f>
        <v>0</v>
      </c>
      <c r="F1464" s="215">
        <f>'Net Gen'!K1464</f>
        <v>0</v>
      </c>
      <c r="G1464" s="215">
        <f>'Net Gen'!N1464</f>
        <v>0</v>
      </c>
      <c r="H1464" s="215">
        <f>'Net Gen'!O1464</f>
        <v>774</v>
      </c>
      <c r="J1464" s="78">
        <f t="shared" si="90"/>
        <v>0.5</v>
      </c>
      <c r="K1464" s="71">
        <f t="shared" si="88"/>
        <v>0</v>
      </c>
      <c r="L1464" s="69">
        <f t="shared" si="89"/>
        <v>387</v>
      </c>
      <c r="M1464" s="81">
        <f t="shared" si="91"/>
        <v>0</v>
      </c>
    </row>
    <row r="1465" spans="1:13" x14ac:dyDescent="0.2">
      <c r="A1465" s="133" t="str">
        <f>'Net Gen'!B1465</f>
        <v>ML1KP-Mitchell 1 KP</v>
      </c>
      <c r="B1465" s="214">
        <f>'Net Gen'!C1465</f>
        <v>44346.916666666664</v>
      </c>
      <c r="C1465" s="215" t="str">
        <f>'Net Gen'!P1465</f>
        <v>OFFLINE</v>
      </c>
      <c r="D1465" s="215">
        <f>'Net Gen'!E1465</f>
        <v>0</v>
      </c>
      <c r="E1465" s="215">
        <f>'Net Gen'!I1465</f>
        <v>0</v>
      </c>
      <c r="F1465" s="215">
        <f>'Net Gen'!K1465</f>
        <v>0</v>
      </c>
      <c r="G1465" s="215">
        <f>'Net Gen'!N1465</f>
        <v>0</v>
      </c>
      <c r="H1465" s="215">
        <f>'Net Gen'!O1465</f>
        <v>774</v>
      </c>
      <c r="J1465" s="78">
        <f t="shared" si="90"/>
        <v>0.5</v>
      </c>
      <c r="K1465" s="71">
        <f t="shared" si="88"/>
        <v>0</v>
      </c>
      <c r="L1465" s="69">
        <f t="shared" si="89"/>
        <v>387</v>
      </c>
      <c r="M1465" s="81">
        <f t="shared" si="91"/>
        <v>0</v>
      </c>
    </row>
    <row r="1466" spans="1:13" x14ac:dyDescent="0.2">
      <c r="A1466" s="133" t="str">
        <f>'Net Gen'!B1466</f>
        <v>ML1KP-Mitchell 1 KP</v>
      </c>
      <c r="B1466" s="214">
        <f>'Net Gen'!C1466</f>
        <v>44346.958333333336</v>
      </c>
      <c r="C1466" s="215" t="str">
        <f>'Net Gen'!P1466</f>
        <v>OFFLINE</v>
      </c>
      <c r="D1466" s="215">
        <f>'Net Gen'!E1466</f>
        <v>0</v>
      </c>
      <c r="E1466" s="215">
        <f>'Net Gen'!I1466</f>
        <v>0</v>
      </c>
      <c r="F1466" s="215">
        <f>'Net Gen'!K1466</f>
        <v>0</v>
      </c>
      <c r="G1466" s="215">
        <f>'Net Gen'!N1466</f>
        <v>0</v>
      </c>
      <c r="H1466" s="215">
        <f>'Net Gen'!O1466</f>
        <v>774</v>
      </c>
      <c r="J1466" s="78">
        <f t="shared" si="90"/>
        <v>0.5</v>
      </c>
      <c r="K1466" s="71">
        <f t="shared" si="88"/>
        <v>0</v>
      </c>
      <c r="L1466" s="69">
        <f t="shared" si="89"/>
        <v>387</v>
      </c>
      <c r="M1466" s="81">
        <f t="shared" si="91"/>
        <v>0</v>
      </c>
    </row>
    <row r="1467" spans="1:13" x14ac:dyDescent="0.2">
      <c r="A1467" s="133" t="str">
        <f>'Net Gen'!B1467</f>
        <v>ML1KP-Mitchell 1 KP</v>
      </c>
      <c r="B1467" s="214">
        <f>'Net Gen'!C1467</f>
        <v>44347</v>
      </c>
      <c r="C1467" s="215" t="str">
        <f>'Net Gen'!P1467</f>
        <v>OFFLINE</v>
      </c>
      <c r="D1467" s="215">
        <f>'Net Gen'!E1467</f>
        <v>0</v>
      </c>
      <c r="E1467" s="215">
        <f>'Net Gen'!I1467</f>
        <v>0</v>
      </c>
      <c r="F1467" s="215">
        <f>'Net Gen'!K1467</f>
        <v>0</v>
      </c>
      <c r="G1467" s="215">
        <f>'Net Gen'!N1467</f>
        <v>0</v>
      </c>
      <c r="H1467" s="215">
        <f>'Net Gen'!O1467</f>
        <v>774</v>
      </c>
      <c r="J1467" s="78">
        <f t="shared" si="90"/>
        <v>0.5</v>
      </c>
      <c r="K1467" s="71">
        <f t="shared" si="88"/>
        <v>0</v>
      </c>
      <c r="L1467" s="69">
        <f t="shared" si="89"/>
        <v>387</v>
      </c>
      <c r="M1467" s="81">
        <f t="shared" si="91"/>
        <v>0</v>
      </c>
    </row>
    <row r="1468" spans="1:13" x14ac:dyDescent="0.2">
      <c r="A1468" s="133" t="str">
        <f>'Net Gen'!B1468</f>
        <v>ML1KP-Mitchell 1 KP</v>
      </c>
      <c r="B1468" s="214">
        <f>'Net Gen'!C1468</f>
        <v>44347.041666666664</v>
      </c>
      <c r="C1468" s="215" t="str">
        <f>'Net Gen'!P1468</f>
        <v>OFFLINE</v>
      </c>
      <c r="D1468" s="215">
        <f>'Net Gen'!E1468</f>
        <v>0</v>
      </c>
      <c r="E1468" s="215">
        <f>'Net Gen'!I1468</f>
        <v>0</v>
      </c>
      <c r="F1468" s="215">
        <f>'Net Gen'!K1468</f>
        <v>0</v>
      </c>
      <c r="G1468" s="215">
        <f>'Net Gen'!N1468</f>
        <v>0</v>
      </c>
      <c r="H1468" s="215">
        <f>'Net Gen'!O1468</f>
        <v>774</v>
      </c>
      <c r="J1468" s="78">
        <f t="shared" si="90"/>
        <v>0.5</v>
      </c>
      <c r="K1468" s="71">
        <f t="shared" si="88"/>
        <v>0</v>
      </c>
      <c r="L1468" s="69">
        <f t="shared" si="89"/>
        <v>387</v>
      </c>
      <c r="M1468" s="81">
        <f t="shared" si="91"/>
        <v>0</v>
      </c>
    </row>
    <row r="1469" spans="1:13" x14ac:dyDescent="0.2">
      <c r="A1469" s="133" t="str">
        <f>'Net Gen'!B1469</f>
        <v>ML1KP-Mitchell 1 KP</v>
      </c>
      <c r="B1469" s="214">
        <f>'Net Gen'!C1469</f>
        <v>44347.083333333336</v>
      </c>
      <c r="C1469" s="215" t="str">
        <f>'Net Gen'!P1469</f>
        <v>OFFLINE</v>
      </c>
      <c r="D1469" s="215">
        <f>'Net Gen'!E1469</f>
        <v>0</v>
      </c>
      <c r="E1469" s="215">
        <f>'Net Gen'!I1469</f>
        <v>0</v>
      </c>
      <c r="F1469" s="215">
        <f>'Net Gen'!K1469</f>
        <v>0</v>
      </c>
      <c r="G1469" s="215">
        <f>'Net Gen'!N1469</f>
        <v>0</v>
      </c>
      <c r="H1469" s="215">
        <f>'Net Gen'!O1469</f>
        <v>774</v>
      </c>
      <c r="J1469" s="78">
        <f t="shared" si="90"/>
        <v>0.5</v>
      </c>
      <c r="K1469" s="71">
        <f t="shared" si="88"/>
        <v>0</v>
      </c>
      <c r="L1469" s="69">
        <f t="shared" si="89"/>
        <v>387</v>
      </c>
      <c r="M1469" s="81">
        <f t="shared" si="91"/>
        <v>0</v>
      </c>
    </row>
    <row r="1470" spans="1:13" x14ac:dyDescent="0.2">
      <c r="A1470" s="133" t="str">
        <f>'Net Gen'!B1470</f>
        <v>ML1KP-Mitchell 1 KP</v>
      </c>
      <c r="B1470" s="214">
        <f>'Net Gen'!C1470</f>
        <v>44347.125</v>
      </c>
      <c r="C1470" s="215" t="str">
        <f>'Net Gen'!P1470</f>
        <v>OFFLINE</v>
      </c>
      <c r="D1470" s="215">
        <f>'Net Gen'!E1470</f>
        <v>0</v>
      </c>
      <c r="E1470" s="215">
        <f>'Net Gen'!I1470</f>
        <v>0</v>
      </c>
      <c r="F1470" s="215">
        <f>'Net Gen'!K1470</f>
        <v>0</v>
      </c>
      <c r="G1470" s="215">
        <f>'Net Gen'!N1470</f>
        <v>0</v>
      </c>
      <c r="H1470" s="215">
        <f>'Net Gen'!O1470</f>
        <v>774</v>
      </c>
      <c r="J1470" s="78">
        <f t="shared" si="90"/>
        <v>0.5</v>
      </c>
      <c r="K1470" s="71">
        <f t="shared" si="88"/>
        <v>0</v>
      </c>
      <c r="L1470" s="69">
        <f t="shared" si="89"/>
        <v>387</v>
      </c>
      <c r="M1470" s="81">
        <f t="shared" si="91"/>
        <v>0</v>
      </c>
    </row>
    <row r="1471" spans="1:13" x14ac:dyDescent="0.2">
      <c r="A1471" s="133" t="str">
        <f>'Net Gen'!B1471</f>
        <v>ML1KP-Mitchell 1 KP</v>
      </c>
      <c r="B1471" s="214">
        <f>'Net Gen'!C1471</f>
        <v>44347.166666666664</v>
      </c>
      <c r="C1471" s="215" t="str">
        <f>'Net Gen'!P1471</f>
        <v>OFFLINE</v>
      </c>
      <c r="D1471" s="215">
        <f>'Net Gen'!E1471</f>
        <v>0</v>
      </c>
      <c r="E1471" s="215">
        <f>'Net Gen'!I1471</f>
        <v>0</v>
      </c>
      <c r="F1471" s="215">
        <f>'Net Gen'!K1471</f>
        <v>0</v>
      </c>
      <c r="G1471" s="215">
        <f>'Net Gen'!N1471</f>
        <v>0</v>
      </c>
      <c r="H1471" s="215">
        <f>'Net Gen'!O1471</f>
        <v>774</v>
      </c>
      <c r="J1471" s="78">
        <f t="shared" si="90"/>
        <v>0.5</v>
      </c>
      <c r="K1471" s="71">
        <f t="shared" si="88"/>
        <v>0</v>
      </c>
      <c r="L1471" s="69">
        <f t="shared" si="89"/>
        <v>387</v>
      </c>
      <c r="M1471" s="81">
        <f t="shared" si="91"/>
        <v>0</v>
      </c>
    </row>
    <row r="1472" spans="1:13" x14ac:dyDescent="0.2">
      <c r="A1472" s="133" t="str">
        <f>'Net Gen'!B1472</f>
        <v>ML1KP-Mitchell 1 KP</v>
      </c>
      <c r="B1472" s="214">
        <f>'Net Gen'!C1472</f>
        <v>44347.208333333336</v>
      </c>
      <c r="C1472" s="215" t="str">
        <f>'Net Gen'!P1472</f>
        <v>OFFLINE</v>
      </c>
      <c r="D1472" s="215">
        <f>'Net Gen'!E1472</f>
        <v>0</v>
      </c>
      <c r="E1472" s="215">
        <f>'Net Gen'!I1472</f>
        <v>0</v>
      </c>
      <c r="F1472" s="215">
        <f>'Net Gen'!K1472</f>
        <v>0</v>
      </c>
      <c r="G1472" s="215">
        <f>'Net Gen'!N1472</f>
        <v>0</v>
      </c>
      <c r="H1472" s="215">
        <f>'Net Gen'!O1472</f>
        <v>774</v>
      </c>
      <c r="J1472" s="78">
        <f t="shared" si="90"/>
        <v>0.5</v>
      </c>
      <c r="K1472" s="71">
        <f t="shared" si="88"/>
        <v>0</v>
      </c>
      <c r="L1472" s="69">
        <f t="shared" si="89"/>
        <v>387</v>
      </c>
      <c r="M1472" s="81">
        <f t="shared" si="91"/>
        <v>0</v>
      </c>
    </row>
    <row r="1473" spans="1:13" x14ac:dyDescent="0.2">
      <c r="A1473" s="133" t="str">
        <f>'Net Gen'!B1473</f>
        <v>ML1KP-Mitchell 1 KP</v>
      </c>
      <c r="B1473" s="214">
        <f>'Net Gen'!C1473</f>
        <v>44347.25</v>
      </c>
      <c r="C1473" s="215" t="str">
        <f>'Net Gen'!P1473</f>
        <v>OFFLINE</v>
      </c>
      <c r="D1473" s="215">
        <f>'Net Gen'!E1473</f>
        <v>0</v>
      </c>
      <c r="E1473" s="215">
        <f>'Net Gen'!I1473</f>
        <v>0</v>
      </c>
      <c r="F1473" s="215">
        <f>'Net Gen'!K1473</f>
        <v>0</v>
      </c>
      <c r="G1473" s="215">
        <f>'Net Gen'!N1473</f>
        <v>0</v>
      </c>
      <c r="H1473" s="215">
        <f>'Net Gen'!O1473</f>
        <v>774</v>
      </c>
      <c r="J1473" s="78">
        <f t="shared" si="90"/>
        <v>0.5</v>
      </c>
      <c r="K1473" s="71">
        <f t="shared" si="88"/>
        <v>0</v>
      </c>
      <c r="L1473" s="69">
        <f t="shared" si="89"/>
        <v>387</v>
      </c>
      <c r="M1473" s="81">
        <f t="shared" si="91"/>
        <v>0</v>
      </c>
    </row>
    <row r="1474" spans="1:13" x14ac:dyDescent="0.2">
      <c r="A1474" s="133" t="str">
        <f>'Net Gen'!B1474</f>
        <v>ML1KP-Mitchell 1 KP</v>
      </c>
      <c r="B1474" s="214">
        <f>'Net Gen'!C1474</f>
        <v>44347.291666666664</v>
      </c>
      <c r="C1474" s="215" t="str">
        <f>'Net Gen'!P1474</f>
        <v>OFFLINE</v>
      </c>
      <c r="D1474" s="215">
        <f>'Net Gen'!E1474</f>
        <v>0</v>
      </c>
      <c r="E1474" s="215">
        <f>'Net Gen'!I1474</f>
        <v>0</v>
      </c>
      <c r="F1474" s="215">
        <f>'Net Gen'!K1474</f>
        <v>0</v>
      </c>
      <c r="G1474" s="215">
        <f>'Net Gen'!N1474</f>
        <v>0</v>
      </c>
      <c r="H1474" s="215">
        <f>'Net Gen'!O1474</f>
        <v>774</v>
      </c>
      <c r="J1474" s="78">
        <f t="shared" si="90"/>
        <v>0.5</v>
      </c>
      <c r="K1474" s="71">
        <f t="shared" si="88"/>
        <v>0</v>
      </c>
      <c r="L1474" s="69">
        <f t="shared" si="89"/>
        <v>387</v>
      </c>
      <c r="M1474" s="81">
        <f t="shared" si="91"/>
        <v>0</v>
      </c>
    </row>
    <row r="1475" spans="1:13" x14ac:dyDescent="0.2">
      <c r="A1475" s="133" t="str">
        <f>'Net Gen'!B1475</f>
        <v>ML1KP-Mitchell 1 KP</v>
      </c>
      <c r="B1475" s="214">
        <f>'Net Gen'!C1475</f>
        <v>44347.333333333336</v>
      </c>
      <c r="C1475" s="215" t="str">
        <f>'Net Gen'!P1475</f>
        <v>OFFLINE</v>
      </c>
      <c r="D1475" s="215">
        <f>'Net Gen'!E1475</f>
        <v>0</v>
      </c>
      <c r="E1475" s="215">
        <f>'Net Gen'!I1475</f>
        <v>0</v>
      </c>
      <c r="F1475" s="215">
        <f>'Net Gen'!K1475</f>
        <v>0</v>
      </c>
      <c r="G1475" s="215">
        <f>'Net Gen'!N1475</f>
        <v>0</v>
      </c>
      <c r="H1475" s="215">
        <f>'Net Gen'!O1475</f>
        <v>774</v>
      </c>
      <c r="J1475" s="78">
        <f t="shared" si="90"/>
        <v>0.5</v>
      </c>
      <c r="K1475" s="71">
        <f t="shared" si="88"/>
        <v>0</v>
      </c>
      <c r="L1475" s="69">
        <f t="shared" si="89"/>
        <v>387</v>
      </c>
      <c r="M1475" s="81">
        <f t="shared" si="91"/>
        <v>0</v>
      </c>
    </row>
    <row r="1476" spans="1:13" x14ac:dyDescent="0.2">
      <c r="A1476" s="133" t="str">
        <f>'Net Gen'!B1476</f>
        <v>ML1KP-Mitchell 1 KP</v>
      </c>
      <c r="B1476" s="214">
        <f>'Net Gen'!C1476</f>
        <v>44347.375</v>
      </c>
      <c r="C1476" s="215" t="str">
        <f>'Net Gen'!P1476</f>
        <v>OFFLINE</v>
      </c>
      <c r="D1476" s="215">
        <f>'Net Gen'!E1476</f>
        <v>0</v>
      </c>
      <c r="E1476" s="215">
        <f>'Net Gen'!I1476</f>
        <v>0</v>
      </c>
      <c r="F1476" s="215">
        <f>'Net Gen'!K1476</f>
        <v>0</v>
      </c>
      <c r="G1476" s="215">
        <f>'Net Gen'!N1476</f>
        <v>0</v>
      </c>
      <c r="H1476" s="215">
        <f>'Net Gen'!O1476</f>
        <v>774</v>
      </c>
      <c r="J1476" s="78">
        <f t="shared" si="90"/>
        <v>0.5</v>
      </c>
      <c r="K1476" s="71">
        <f t="shared" ref="K1476:K1539" si="92">F1476*J1476</f>
        <v>0</v>
      </c>
      <c r="L1476" s="69">
        <f t="shared" ref="L1476:L1539" si="93">H1476*J1476</f>
        <v>387</v>
      </c>
      <c r="M1476" s="81">
        <f t="shared" si="91"/>
        <v>0</v>
      </c>
    </row>
    <row r="1477" spans="1:13" x14ac:dyDescent="0.2">
      <c r="A1477" s="133" t="str">
        <f>'Net Gen'!B1477</f>
        <v>ML1KP-Mitchell 1 KP</v>
      </c>
      <c r="B1477" s="214">
        <f>'Net Gen'!C1477</f>
        <v>44347.416666666664</v>
      </c>
      <c r="C1477" s="215" t="str">
        <f>'Net Gen'!P1477</f>
        <v>OFFLINE</v>
      </c>
      <c r="D1477" s="215">
        <f>'Net Gen'!E1477</f>
        <v>0</v>
      </c>
      <c r="E1477" s="215">
        <f>'Net Gen'!I1477</f>
        <v>0</v>
      </c>
      <c r="F1477" s="215">
        <f>'Net Gen'!K1477</f>
        <v>0</v>
      </c>
      <c r="G1477" s="215">
        <f>'Net Gen'!N1477</f>
        <v>0</v>
      </c>
      <c r="H1477" s="215">
        <f>'Net Gen'!O1477</f>
        <v>774</v>
      </c>
      <c r="J1477" s="78">
        <f t="shared" ref="J1477:J1540" si="94">VLOOKUP(A1477,$P$4:$Q$8,2,FALSE)</f>
        <v>0.5</v>
      </c>
      <c r="K1477" s="71">
        <f t="shared" si="92"/>
        <v>0</v>
      </c>
      <c r="L1477" s="69">
        <f t="shared" si="93"/>
        <v>387</v>
      </c>
      <c r="M1477" s="81">
        <f t="shared" ref="M1477:M1540" si="95">E1477*J1477</f>
        <v>0</v>
      </c>
    </row>
    <row r="1478" spans="1:13" x14ac:dyDescent="0.2">
      <c r="A1478" s="133" t="str">
        <f>'Net Gen'!B1478</f>
        <v>ML1KP-Mitchell 1 KP</v>
      </c>
      <c r="B1478" s="214">
        <f>'Net Gen'!C1478</f>
        <v>44347.458333333336</v>
      </c>
      <c r="C1478" s="215" t="str">
        <f>'Net Gen'!P1478</f>
        <v>OFFLINE</v>
      </c>
      <c r="D1478" s="215">
        <f>'Net Gen'!E1478</f>
        <v>0</v>
      </c>
      <c r="E1478" s="215">
        <f>'Net Gen'!I1478</f>
        <v>0</v>
      </c>
      <c r="F1478" s="215">
        <f>'Net Gen'!K1478</f>
        <v>0</v>
      </c>
      <c r="G1478" s="215">
        <f>'Net Gen'!N1478</f>
        <v>0</v>
      </c>
      <c r="H1478" s="215">
        <f>'Net Gen'!O1478</f>
        <v>774</v>
      </c>
      <c r="J1478" s="78">
        <f t="shared" si="94"/>
        <v>0.5</v>
      </c>
      <c r="K1478" s="71">
        <f t="shared" si="92"/>
        <v>0</v>
      </c>
      <c r="L1478" s="69">
        <f t="shared" si="93"/>
        <v>387</v>
      </c>
      <c r="M1478" s="81">
        <f t="shared" si="95"/>
        <v>0</v>
      </c>
    </row>
    <row r="1479" spans="1:13" x14ac:dyDescent="0.2">
      <c r="A1479" s="133" t="str">
        <f>'Net Gen'!B1479</f>
        <v>ML1KP-Mitchell 1 KP</v>
      </c>
      <c r="B1479" s="214">
        <f>'Net Gen'!C1479</f>
        <v>44347.5</v>
      </c>
      <c r="C1479" s="215" t="str">
        <f>'Net Gen'!P1479</f>
        <v>OFFLINE</v>
      </c>
      <c r="D1479" s="215">
        <f>'Net Gen'!E1479</f>
        <v>0</v>
      </c>
      <c r="E1479" s="215">
        <f>'Net Gen'!I1479</f>
        <v>0</v>
      </c>
      <c r="F1479" s="215">
        <f>'Net Gen'!K1479</f>
        <v>0</v>
      </c>
      <c r="G1479" s="215">
        <f>'Net Gen'!N1479</f>
        <v>0</v>
      </c>
      <c r="H1479" s="215">
        <f>'Net Gen'!O1479</f>
        <v>774</v>
      </c>
      <c r="J1479" s="78">
        <f t="shared" si="94"/>
        <v>0.5</v>
      </c>
      <c r="K1479" s="71">
        <f t="shared" si="92"/>
        <v>0</v>
      </c>
      <c r="L1479" s="69">
        <f t="shared" si="93"/>
        <v>387</v>
      </c>
      <c r="M1479" s="81">
        <f t="shared" si="95"/>
        <v>0</v>
      </c>
    </row>
    <row r="1480" spans="1:13" x14ac:dyDescent="0.2">
      <c r="A1480" s="133" t="str">
        <f>'Net Gen'!B1480</f>
        <v>ML1KP-Mitchell 1 KP</v>
      </c>
      <c r="B1480" s="214">
        <f>'Net Gen'!C1480</f>
        <v>44347.541666666664</v>
      </c>
      <c r="C1480" s="215" t="str">
        <f>'Net Gen'!P1480</f>
        <v>OFFLINE</v>
      </c>
      <c r="D1480" s="215">
        <f>'Net Gen'!E1480</f>
        <v>0</v>
      </c>
      <c r="E1480" s="215">
        <f>'Net Gen'!I1480</f>
        <v>0</v>
      </c>
      <c r="F1480" s="215">
        <f>'Net Gen'!K1480</f>
        <v>0</v>
      </c>
      <c r="G1480" s="215">
        <f>'Net Gen'!N1480</f>
        <v>0</v>
      </c>
      <c r="H1480" s="215">
        <f>'Net Gen'!O1480</f>
        <v>774</v>
      </c>
      <c r="J1480" s="78">
        <f t="shared" si="94"/>
        <v>0.5</v>
      </c>
      <c r="K1480" s="71">
        <f t="shared" si="92"/>
        <v>0</v>
      </c>
      <c r="L1480" s="69">
        <f t="shared" si="93"/>
        <v>387</v>
      </c>
      <c r="M1480" s="81">
        <f t="shared" si="95"/>
        <v>0</v>
      </c>
    </row>
    <row r="1481" spans="1:13" x14ac:dyDescent="0.2">
      <c r="A1481" s="133" t="str">
        <f>'Net Gen'!B1481</f>
        <v>ML1KP-Mitchell 1 KP</v>
      </c>
      <c r="B1481" s="214">
        <f>'Net Gen'!C1481</f>
        <v>44347.583333333336</v>
      </c>
      <c r="C1481" s="215" t="str">
        <f>'Net Gen'!P1481</f>
        <v>OFFLINE</v>
      </c>
      <c r="D1481" s="215">
        <f>'Net Gen'!E1481</f>
        <v>0</v>
      </c>
      <c r="E1481" s="215">
        <f>'Net Gen'!I1481</f>
        <v>0</v>
      </c>
      <c r="F1481" s="215">
        <f>'Net Gen'!K1481</f>
        <v>0</v>
      </c>
      <c r="G1481" s="215">
        <f>'Net Gen'!N1481</f>
        <v>0</v>
      </c>
      <c r="H1481" s="215">
        <f>'Net Gen'!O1481</f>
        <v>774</v>
      </c>
      <c r="J1481" s="78">
        <f t="shared" si="94"/>
        <v>0.5</v>
      </c>
      <c r="K1481" s="71">
        <f t="shared" si="92"/>
        <v>0</v>
      </c>
      <c r="L1481" s="69">
        <f t="shared" si="93"/>
        <v>387</v>
      </c>
      <c r="M1481" s="81">
        <f t="shared" si="95"/>
        <v>0</v>
      </c>
    </row>
    <row r="1482" spans="1:13" x14ac:dyDescent="0.2">
      <c r="A1482" s="133" t="str">
        <f>'Net Gen'!B1482</f>
        <v>ML1KP-Mitchell 1 KP</v>
      </c>
      <c r="B1482" s="214">
        <f>'Net Gen'!C1482</f>
        <v>44347.625</v>
      </c>
      <c r="C1482" s="215" t="str">
        <f>'Net Gen'!P1482</f>
        <v>OFFLINE</v>
      </c>
      <c r="D1482" s="215">
        <f>'Net Gen'!E1482</f>
        <v>0</v>
      </c>
      <c r="E1482" s="215">
        <f>'Net Gen'!I1482</f>
        <v>0</v>
      </c>
      <c r="F1482" s="215">
        <f>'Net Gen'!K1482</f>
        <v>0</v>
      </c>
      <c r="G1482" s="215">
        <f>'Net Gen'!N1482</f>
        <v>0</v>
      </c>
      <c r="H1482" s="215">
        <f>'Net Gen'!O1482</f>
        <v>774</v>
      </c>
      <c r="J1482" s="78">
        <f t="shared" si="94"/>
        <v>0.5</v>
      </c>
      <c r="K1482" s="71">
        <f t="shared" si="92"/>
        <v>0</v>
      </c>
      <c r="L1482" s="69">
        <f t="shared" si="93"/>
        <v>387</v>
      </c>
      <c r="M1482" s="81">
        <f t="shared" si="95"/>
        <v>0</v>
      </c>
    </row>
    <row r="1483" spans="1:13" x14ac:dyDescent="0.2">
      <c r="A1483" s="133" t="str">
        <f>'Net Gen'!B1483</f>
        <v>ML1KP-Mitchell 1 KP</v>
      </c>
      <c r="B1483" s="214">
        <f>'Net Gen'!C1483</f>
        <v>44347.666666666664</v>
      </c>
      <c r="C1483" s="215" t="str">
        <f>'Net Gen'!P1483</f>
        <v>OFFLINE</v>
      </c>
      <c r="D1483" s="215">
        <f>'Net Gen'!E1483</f>
        <v>0</v>
      </c>
      <c r="E1483" s="215">
        <f>'Net Gen'!I1483</f>
        <v>0</v>
      </c>
      <c r="F1483" s="215">
        <f>'Net Gen'!K1483</f>
        <v>0</v>
      </c>
      <c r="G1483" s="215">
        <f>'Net Gen'!N1483</f>
        <v>0</v>
      </c>
      <c r="H1483" s="215">
        <f>'Net Gen'!O1483</f>
        <v>774</v>
      </c>
      <c r="J1483" s="78">
        <f t="shared" si="94"/>
        <v>0.5</v>
      </c>
      <c r="K1483" s="71">
        <f t="shared" si="92"/>
        <v>0</v>
      </c>
      <c r="L1483" s="69">
        <f t="shared" si="93"/>
        <v>387</v>
      </c>
      <c r="M1483" s="81">
        <f t="shared" si="95"/>
        <v>0</v>
      </c>
    </row>
    <row r="1484" spans="1:13" x14ac:dyDescent="0.2">
      <c r="A1484" s="133" t="str">
        <f>'Net Gen'!B1484</f>
        <v>ML1KP-Mitchell 1 KP</v>
      </c>
      <c r="B1484" s="214">
        <f>'Net Gen'!C1484</f>
        <v>44347.708333333336</v>
      </c>
      <c r="C1484" s="215" t="str">
        <f>'Net Gen'!P1484</f>
        <v>OFFLINE</v>
      </c>
      <c r="D1484" s="215">
        <f>'Net Gen'!E1484</f>
        <v>0</v>
      </c>
      <c r="E1484" s="215">
        <f>'Net Gen'!I1484</f>
        <v>0</v>
      </c>
      <c r="F1484" s="215">
        <f>'Net Gen'!K1484</f>
        <v>0</v>
      </c>
      <c r="G1484" s="215">
        <f>'Net Gen'!N1484</f>
        <v>0</v>
      </c>
      <c r="H1484" s="215">
        <f>'Net Gen'!O1484</f>
        <v>774</v>
      </c>
      <c r="J1484" s="78">
        <f t="shared" si="94"/>
        <v>0.5</v>
      </c>
      <c r="K1484" s="71">
        <f t="shared" si="92"/>
        <v>0</v>
      </c>
      <c r="L1484" s="69">
        <f t="shared" si="93"/>
        <v>387</v>
      </c>
      <c r="M1484" s="81">
        <f t="shared" si="95"/>
        <v>0</v>
      </c>
    </row>
    <row r="1485" spans="1:13" x14ac:dyDescent="0.2">
      <c r="A1485" s="133" t="str">
        <f>'Net Gen'!B1485</f>
        <v>ML1KP-Mitchell 1 KP</v>
      </c>
      <c r="B1485" s="214">
        <f>'Net Gen'!C1485</f>
        <v>44347.75</v>
      </c>
      <c r="C1485" s="215" t="str">
        <f>'Net Gen'!P1485</f>
        <v>OFFLINE</v>
      </c>
      <c r="D1485" s="215">
        <f>'Net Gen'!E1485</f>
        <v>0</v>
      </c>
      <c r="E1485" s="215">
        <f>'Net Gen'!I1485</f>
        <v>0</v>
      </c>
      <c r="F1485" s="215">
        <f>'Net Gen'!K1485</f>
        <v>0</v>
      </c>
      <c r="G1485" s="215">
        <f>'Net Gen'!N1485</f>
        <v>0</v>
      </c>
      <c r="H1485" s="215">
        <f>'Net Gen'!O1485</f>
        <v>774</v>
      </c>
      <c r="J1485" s="78">
        <f t="shared" si="94"/>
        <v>0.5</v>
      </c>
      <c r="K1485" s="71">
        <f t="shared" si="92"/>
        <v>0</v>
      </c>
      <c r="L1485" s="69">
        <f t="shared" si="93"/>
        <v>387</v>
      </c>
      <c r="M1485" s="81">
        <f t="shared" si="95"/>
        <v>0</v>
      </c>
    </row>
    <row r="1486" spans="1:13" x14ac:dyDescent="0.2">
      <c r="A1486" s="133" t="str">
        <f>'Net Gen'!B1486</f>
        <v>ML1KP-Mitchell 1 KP</v>
      </c>
      <c r="B1486" s="214">
        <f>'Net Gen'!C1486</f>
        <v>44347.791666666664</v>
      </c>
      <c r="C1486" s="215" t="str">
        <f>'Net Gen'!P1486</f>
        <v>OFFLINE</v>
      </c>
      <c r="D1486" s="215">
        <f>'Net Gen'!E1486</f>
        <v>0</v>
      </c>
      <c r="E1486" s="215">
        <f>'Net Gen'!I1486</f>
        <v>0</v>
      </c>
      <c r="F1486" s="215">
        <f>'Net Gen'!K1486</f>
        <v>0</v>
      </c>
      <c r="G1486" s="215">
        <f>'Net Gen'!N1486</f>
        <v>0</v>
      </c>
      <c r="H1486" s="215">
        <f>'Net Gen'!O1486</f>
        <v>774</v>
      </c>
      <c r="J1486" s="78">
        <f t="shared" si="94"/>
        <v>0.5</v>
      </c>
      <c r="K1486" s="71">
        <f t="shared" si="92"/>
        <v>0</v>
      </c>
      <c r="L1486" s="69">
        <f t="shared" si="93"/>
        <v>387</v>
      </c>
      <c r="M1486" s="81">
        <f t="shared" si="95"/>
        <v>0</v>
      </c>
    </row>
    <row r="1487" spans="1:13" x14ac:dyDescent="0.2">
      <c r="A1487" s="133" t="str">
        <f>'Net Gen'!B1487</f>
        <v>ML1KP-Mitchell 1 KP</v>
      </c>
      <c r="B1487" s="214">
        <f>'Net Gen'!C1487</f>
        <v>44347.833333333336</v>
      </c>
      <c r="C1487" s="215" t="str">
        <f>'Net Gen'!P1487</f>
        <v>OFFLINE</v>
      </c>
      <c r="D1487" s="215">
        <f>'Net Gen'!E1487</f>
        <v>0</v>
      </c>
      <c r="E1487" s="215">
        <f>'Net Gen'!I1487</f>
        <v>0</v>
      </c>
      <c r="F1487" s="215">
        <f>'Net Gen'!K1487</f>
        <v>0</v>
      </c>
      <c r="G1487" s="215">
        <f>'Net Gen'!N1487</f>
        <v>0</v>
      </c>
      <c r="H1487" s="215">
        <f>'Net Gen'!O1487</f>
        <v>774</v>
      </c>
      <c r="J1487" s="78">
        <f t="shared" si="94"/>
        <v>0.5</v>
      </c>
      <c r="K1487" s="71">
        <f t="shared" si="92"/>
        <v>0</v>
      </c>
      <c r="L1487" s="69">
        <f t="shared" si="93"/>
        <v>387</v>
      </c>
      <c r="M1487" s="81">
        <f t="shared" si="95"/>
        <v>0</v>
      </c>
    </row>
    <row r="1488" spans="1:13" x14ac:dyDescent="0.2">
      <c r="A1488" s="133" t="str">
        <f>'Net Gen'!B1488</f>
        <v>ML1KP-Mitchell 1 KP</v>
      </c>
      <c r="B1488" s="214">
        <f>'Net Gen'!C1488</f>
        <v>44347.875</v>
      </c>
      <c r="C1488" s="215" t="str">
        <f>'Net Gen'!P1488</f>
        <v>OFFLINE</v>
      </c>
      <c r="D1488" s="215">
        <f>'Net Gen'!E1488</f>
        <v>0</v>
      </c>
      <c r="E1488" s="215">
        <f>'Net Gen'!I1488</f>
        <v>0</v>
      </c>
      <c r="F1488" s="215">
        <f>'Net Gen'!K1488</f>
        <v>0</v>
      </c>
      <c r="G1488" s="215">
        <f>'Net Gen'!N1488</f>
        <v>0</v>
      </c>
      <c r="H1488" s="215">
        <f>'Net Gen'!O1488</f>
        <v>774</v>
      </c>
      <c r="J1488" s="78">
        <f t="shared" si="94"/>
        <v>0.5</v>
      </c>
      <c r="K1488" s="71">
        <f t="shared" si="92"/>
        <v>0</v>
      </c>
      <c r="L1488" s="69">
        <f t="shared" si="93"/>
        <v>387</v>
      </c>
      <c r="M1488" s="81">
        <f t="shared" si="95"/>
        <v>0</v>
      </c>
    </row>
    <row r="1489" spans="1:13" x14ac:dyDescent="0.2">
      <c r="A1489" s="133" t="str">
        <f>'Net Gen'!B1489</f>
        <v>ML1KP-Mitchell 1 KP</v>
      </c>
      <c r="B1489" s="214">
        <f>'Net Gen'!C1489</f>
        <v>44347.916666666664</v>
      </c>
      <c r="C1489" s="215" t="str">
        <f>'Net Gen'!P1489</f>
        <v>OFFLINE</v>
      </c>
      <c r="D1489" s="215">
        <f>'Net Gen'!E1489</f>
        <v>0</v>
      </c>
      <c r="E1489" s="215">
        <f>'Net Gen'!I1489</f>
        <v>0</v>
      </c>
      <c r="F1489" s="215">
        <f>'Net Gen'!K1489</f>
        <v>0</v>
      </c>
      <c r="G1489" s="215">
        <f>'Net Gen'!N1489</f>
        <v>0</v>
      </c>
      <c r="H1489" s="215">
        <f>'Net Gen'!O1489</f>
        <v>774</v>
      </c>
      <c r="J1489" s="78">
        <f t="shared" si="94"/>
        <v>0.5</v>
      </c>
      <c r="K1489" s="71">
        <f t="shared" si="92"/>
        <v>0</v>
      </c>
      <c r="L1489" s="69">
        <f t="shared" si="93"/>
        <v>387</v>
      </c>
      <c r="M1489" s="81">
        <f t="shared" si="95"/>
        <v>0</v>
      </c>
    </row>
    <row r="1490" spans="1:13" x14ac:dyDescent="0.2">
      <c r="A1490" s="133" t="str">
        <f>'Net Gen'!B1490</f>
        <v>ML1KP-Mitchell 1 KP</v>
      </c>
      <c r="B1490" s="214">
        <f>'Net Gen'!C1490</f>
        <v>44347.958333333336</v>
      </c>
      <c r="C1490" s="215" t="str">
        <f>'Net Gen'!P1490</f>
        <v>OFFLINE</v>
      </c>
      <c r="D1490" s="215">
        <f>'Net Gen'!E1490</f>
        <v>0</v>
      </c>
      <c r="E1490" s="215">
        <f>'Net Gen'!I1490</f>
        <v>0</v>
      </c>
      <c r="F1490" s="215">
        <f>'Net Gen'!K1490</f>
        <v>0</v>
      </c>
      <c r="G1490" s="215">
        <f>'Net Gen'!N1490</f>
        <v>0</v>
      </c>
      <c r="H1490" s="215">
        <f>'Net Gen'!O1490</f>
        <v>774</v>
      </c>
      <c r="J1490" s="78">
        <f t="shared" si="94"/>
        <v>0.5</v>
      </c>
      <c r="K1490" s="71">
        <f t="shared" si="92"/>
        <v>0</v>
      </c>
      <c r="L1490" s="69">
        <f t="shared" si="93"/>
        <v>387</v>
      </c>
      <c r="M1490" s="81">
        <f t="shared" si="95"/>
        <v>0</v>
      </c>
    </row>
    <row r="1491" spans="1:13" x14ac:dyDescent="0.2">
      <c r="A1491" s="133" t="str">
        <f>'Net Gen'!B1491</f>
        <v>ML1KP-Mitchell 1 KP</v>
      </c>
      <c r="B1491" s="214">
        <f>'Net Gen'!C1491</f>
        <v>44348</v>
      </c>
      <c r="C1491" s="215" t="str">
        <f>'Net Gen'!P1491</f>
        <v>OFFLINE</v>
      </c>
      <c r="D1491" s="215">
        <f>'Net Gen'!E1491</f>
        <v>0</v>
      </c>
      <c r="E1491" s="215">
        <f>'Net Gen'!I1491</f>
        <v>0</v>
      </c>
      <c r="F1491" s="215">
        <f>'Net Gen'!K1491</f>
        <v>0</v>
      </c>
      <c r="G1491" s="215">
        <f>'Net Gen'!N1491</f>
        <v>0</v>
      </c>
      <c r="H1491" s="215">
        <f>'Net Gen'!O1491</f>
        <v>774</v>
      </c>
      <c r="J1491" s="78">
        <f t="shared" si="94"/>
        <v>0.5</v>
      </c>
      <c r="K1491" s="71">
        <f t="shared" si="92"/>
        <v>0</v>
      </c>
      <c r="L1491" s="69">
        <f t="shared" si="93"/>
        <v>387</v>
      </c>
      <c r="M1491" s="81">
        <f t="shared" si="95"/>
        <v>0</v>
      </c>
    </row>
    <row r="1492" spans="1:13" x14ac:dyDescent="0.2">
      <c r="A1492" s="133" t="str">
        <f>'Net Gen'!B1492</f>
        <v>ML2KP-Mitchell 2 KP</v>
      </c>
      <c r="B1492" s="214">
        <f>'Net Gen'!C1492</f>
        <v>44317.041666666664</v>
      </c>
      <c r="C1492" s="215" t="str">
        <f>'Net Gen'!P1492</f>
        <v>DISPATCHABLE</v>
      </c>
      <c r="D1492" s="215">
        <f>'Net Gen'!E1492</f>
        <v>206.048</v>
      </c>
      <c r="E1492" s="215">
        <f>'Net Gen'!I1492</f>
        <v>579</v>
      </c>
      <c r="F1492" s="215">
        <f>'Net Gen'!K1492</f>
        <v>581</v>
      </c>
      <c r="G1492" s="215">
        <f>'Net Gen'!N1492</f>
        <v>581</v>
      </c>
      <c r="H1492" s="215">
        <f>'Net Gen'!O1492</f>
        <v>795</v>
      </c>
      <c r="J1492" s="78">
        <f t="shared" si="94"/>
        <v>0.5</v>
      </c>
      <c r="K1492" s="71">
        <f t="shared" si="92"/>
        <v>290.5</v>
      </c>
      <c r="L1492" s="69">
        <f t="shared" si="93"/>
        <v>397.5</v>
      </c>
      <c r="M1492" s="81">
        <f t="shared" si="95"/>
        <v>289.5</v>
      </c>
    </row>
    <row r="1493" spans="1:13" x14ac:dyDescent="0.2">
      <c r="A1493" s="133" t="str">
        <f>'Net Gen'!B1493</f>
        <v>ML2KP-Mitchell 2 KP</v>
      </c>
      <c r="B1493" s="214">
        <f>'Net Gen'!C1493</f>
        <v>44317.083333333336</v>
      </c>
      <c r="C1493" s="215" t="str">
        <f>'Net Gen'!P1493</f>
        <v>DISPATCHABLE</v>
      </c>
      <c r="D1493" s="215">
        <f>'Net Gen'!E1493</f>
        <v>204.928</v>
      </c>
      <c r="E1493" s="215">
        <f>'Net Gen'!I1493</f>
        <v>511</v>
      </c>
      <c r="F1493" s="215">
        <f>'Net Gen'!K1493</f>
        <v>513</v>
      </c>
      <c r="G1493" s="215">
        <f>'Net Gen'!N1493</f>
        <v>513</v>
      </c>
      <c r="H1493" s="215">
        <f>'Net Gen'!O1493</f>
        <v>795</v>
      </c>
      <c r="J1493" s="78">
        <f t="shared" si="94"/>
        <v>0.5</v>
      </c>
      <c r="K1493" s="71">
        <f t="shared" si="92"/>
        <v>256.5</v>
      </c>
      <c r="L1493" s="69">
        <f t="shared" si="93"/>
        <v>397.5</v>
      </c>
      <c r="M1493" s="81">
        <f t="shared" si="95"/>
        <v>255.5</v>
      </c>
    </row>
    <row r="1494" spans="1:13" x14ac:dyDescent="0.2">
      <c r="A1494" s="133" t="str">
        <f>'Net Gen'!B1494</f>
        <v>ML2KP-Mitchell 2 KP</v>
      </c>
      <c r="B1494" s="214">
        <f>'Net Gen'!C1494</f>
        <v>44317.125</v>
      </c>
      <c r="C1494" s="215" t="str">
        <f>'Net Gen'!P1494</f>
        <v>DISPATCHABLE</v>
      </c>
      <c r="D1494" s="215">
        <f>'Net Gen'!E1494</f>
        <v>205.12</v>
      </c>
      <c r="E1494" s="215">
        <f>'Net Gen'!I1494</f>
        <v>562</v>
      </c>
      <c r="F1494" s="215">
        <f>'Net Gen'!K1494</f>
        <v>564</v>
      </c>
      <c r="G1494" s="215">
        <f>'Net Gen'!N1494</f>
        <v>564</v>
      </c>
      <c r="H1494" s="215">
        <f>'Net Gen'!O1494</f>
        <v>795</v>
      </c>
      <c r="J1494" s="78">
        <f t="shared" si="94"/>
        <v>0.5</v>
      </c>
      <c r="K1494" s="71">
        <f t="shared" si="92"/>
        <v>282</v>
      </c>
      <c r="L1494" s="69">
        <f t="shared" si="93"/>
        <v>397.5</v>
      </c>
      <c r="M1494" s="81">
        <f t="shared" si="95"/>
        <v>281</v>
      </c>
    </row>
    <row r="1495" spans="1:13" x14ac:dyDescent="0.2">
      <c r="A1495" s="133" t="str">
        <f>'Net Gen'!B1495</f>
        <v>ML2KP-Mitchell 2 KP</v>
      </c>
      <c r="B1495" s="214">
        <f>'Net Gen'!C1495</f>
        <v>44317.166666666664</v>
      </c>
      <c r="C1495" s="215" t="str">
        <f>'Net Gen'!P1495</f>
        <v>DISPATCHABLE</v>
      </c>
      <c r="D1495" s="215">
        <f>'Net Gen'!E1495</f>
        <v>204.864</v>
      </c>
      <c r="E1495" s="215">
        <f>'Net Gen'!I1495</f>
        <v>460</v>
      </c>
      <c r="F1495" s="215">
        <f>'Net Gen'!K1495</f>
        <v>460</v>
      </c>
      <c r="G1495" s="215">
        <f>'Net Gen'!N1495</f>
        <v>460</v>
      </c>
      <c r="H1495" s="215">
        <f>'Net Gen'!O1495</f>
        <v>795</v>
      </c>
      <c r="J1495" s="78">
        <f t="shared" si="94"/>
        <v>0.5</v>
      </c>
      <c r="K1495" s="71">
        <f t="shared" si="92"/>
        <v>230</v>
      </c>
      <c r="L1495" s="69">
        <f t="shared" si="93"/>
        <v>397.5</v>
      </c>
      <c r="M1495" s="81">
        <f t="shared" si="95"/>
        <v>230</v>
      </c>
    </row>
    <row r="1496" spans="1:13" x14ac:dyDescent="0.2">
      <c r="A1496" s="133" t="str">
        <f>'Net Gen'!B1496</f>
        <v>ML2KP-Mitchell 2 KP</v>
      </c>
      <c r="B1496" s="214">
        <f>'Net Gen'!C1496</f>
        <v>44317.208333333336</v>
      </c>
      <c r="C1496" s="215" t="str">
        <f>'Net Gen'!P1496</f>
        <v>DISPATCHABLE</v>
      </c>
      <c r="D1496" s="215">
        <f>'Net Gen'!E1496</f>
        <v>205.024</v>
      </c>
      <c r="E1496" s="215">
        <f>'Net Gen'!I1496</f>
        <v>546</v>
      </c>
      <c r="F1496" s="215">
        <f>'Net Gen'!K1496</f>
        <v>548</v>
      </c>
      <c r="G1496" s="215">
        <f>'Net Gen'!N1496</f>
        <v>548</v>
      </c>
      <c r="H1496" s="215">
        <f>'Net Gen'!O1496</f>
        <v>795</v>
      </c>
      <c r="J1496" s="78">
        <f t="shared" si="94"/>
        <v>0.5</v>
      </c>
      <c r="K1496" s="71">
        <f t="shared" si="92"/>
        <v>274</v>
      </c>
      <c r="L1496" s="69">
        <f t="shared" si="93"/>
        <v>397.5</v>
      </c>
      <c r="M1496" s="81">
        <f t="shared" si="95"/>
        <v>273</v>
      </c>
    </row>
    <row r="1497" spans="1:13" x14ac:dyDescent="0.2">
      <c r="A1497" s="133" t="str">
        <f>'Net Gen'!B1497</f>
        <v>ML2KP-Mitchell 2 KP</v>
      </c>
      <c r="B1497" s="214">
        <f>'Net Gen'!C1497</f>
        <v>44317.25</v>
      </c>
      <c r="C1497" s="215" t="str">
        <f>'Net Gen'!P1497</f>
        <v>DISPATCHABLE</v>
      </c>
      <c r="D1497" s="215">
        <f>'Net Gen'!E1497</f>
        <v>206.01599999999999</v>
      </c>
      <c r="E1497" s="215">
        <f>'Net Gen'!I1497</f>
        <v>681</v>
      </c>
      <c r="F1497" s="215">
        <f>'Net Gen'!K1497</f>
        <v>684</v>
      </c>
      <c r="G1497" s="215">
        <f>'Net Gen'!N1497</f>
        <v>684</v>
      </c>
      <c r="H1497" s="215">
        <f>'Net Gen'!O1497</f>
        <v>795</v>
      </c>
      <c r="J1497" s="78">
        <f t="shared" si="94"/>
        <v>0.5</v>
      </c>
      <c r="K1497" s="71">
        <f t="shared" si="92"/>
        <v>342</v>
      </c>
      <c r="L1497" s="69">
        <f t="shared" si="93"/>
        <v>397.5</v>
      </c>
      <c r="M1497" s="81">
        <f t="shared" si="95"/>
        <v>340.5</v>
      </c>
    </row>
    <row r="1498" spans="1:13" x14ac:dyDescent="0.2">
      <c r="A1498" s="133" t="str">
        <f>'Net Gen'!B1498</f>
        <v>ML2KP-Mitchell 2 KP</v>
      </c>
      <c r="B1498" s="214">
        <f>'Net Gen'!C1498</f>
        <v>44317.291666666664</v>
      </c>
      <c r="C1498" s="215" t="str">
        <f>'Net Gen'!P1498</f>
        <v>DISPATCHABLE</v>
      </c>
      <c r="D1498" s="215">
        <f>'Net Gen'!E1498</f>
        <v>205.15199999999999</v>
      </c>
      <c r="E1498" s="215">
        <f>'Net Gen'!I1498</f>
        <v>498</v>
      </c>
      <c r="F1498" s="215">
        <f>'Net Gen'!K1498</f>
        <v>499</v>
      </c>
      <c r="G1498" s="215">
        <f>'Net Gen'!N1498</f>
        <v>499</v>
      </c>
      <c r="H1498" s="215">
        <f>'Net Gen'!O1498</f>
        <v>795</v>
      </c>
      <c r="J1498" s="78">
        <f t="shared" si="94"/>
        <v>0.5</v>
      </c>
      <c r="K1498" s="71">
        <f t="shared" si="92"/>
        <v>249.5</v>
      </c>
      <c r="L1498" s="69">
        <f t="shared" si="93"/>
        <v>397.5</v>
      </c>
      <c r="M1498" s="81">
        <f t="shared" si="95"/>
        <v>249</v>
      </c>
    </row>
    <row r="1499" spans="1:13" x14ac:dyDescent="0.2">
      <c r="A1499" s="133" t="str">
        <f>'Net Gen'!B1499</f>
        <v>ML2KP-Mitchell 2 KP</v>
      </c>
      <c r="B1499" s="214">
        <f>'Net Gen'!C1499</f>
        <v>44317.333333333336</v>
      </c>
      <c r="C1499" s="215" t="str">
        <f>'Net Gen'!P1499</f>
        <v>DISPATCHABLE</v>
      </c>
      <c r="D1499" s="215">
        <f>'Net Gen'!E1499</f>
        <v>205.56800000000001</v>
      </c>
      <c r="E1499" s="215">
        <f>'Net Gen'!I1499</f>
        <v>581</v>
      </c>
      <c r="F1499" s="215">
        <f>'Net Gen'!K1499</f>
        <v>583</v>
      </c>
      <c r="G1499" s="215">
        <f>'Net Gen'!N1499</f>
        <v>583</v>
      </c>
      <c r="H1499" s="215">
        <f>'Net Gen'!O1499</f>
        <v>795</v>
      </c>
      <c r="J1499" s="78">
        <f t="shared" si="94"/>
        <v>0.5</v>
      </c>
      <c r="K1499" s="71">
        <f t="shared" si="92"/>
        <v>291.5</v>
      </c>
      <c r="L1499" s="69">
        <f t="shared" si="93"/>
        <v>397.5</v>
      </c>
      <c r="M1499" s="81">
        <f t="shared" si="95"/>
        <v>290.5</v>
      </c>
    </row>
    <row r="1500" spans="1:13" x14ac:dyDescent="0.2">
      <c r="A1500" s="133" t="str">
        <f>'Net Gen'!B1500</f>
        <v>ML2KP-Mitchell 2 KP</v>
      </c>
      <c r="B1500" s="214">
        <f>'Net Gen'!C1500</f>
        <v>44317.375</v>
      </c>
      <c r="C1500" s="215" t="str">
        <f>'Net Gen'!P1500</f>
        <v>DISPATCHABLE</v>
      </c>
      <c r="D1500" s="215">
        <f>'Net Gen'!E1500</f>
        <v>206.048</v>
      </c>
      <c r="E1500" s="215">
        <f>'Net Gen'!I1500</f>
        <v>659</v>
      </c>
      <c r="F1500" s="215">
        <f>'Net Gen'!K1500</f>
        <v>662</v>
      </c>
      <c r="G1500" s="215">
        <f>'Net Gen'!N1500</f>
        <v>662</v>
      </c>
      <c r="H1500" s="215">
        <f>'Net Gen'!O1500</f>
        <v>795</v>
      </c>
      <c r="J1500" s="78">
        <f t="shared" si="94"/>
        <v>0.5</v>
      </c>
      <c r="K1500" s="71">
        <f t="shared" si="92"/>
        <v>331</v>
      </c>
      <c r="L1500" s="69">
        <f t="shared" si="93"/>
        <v>397.5</v>
      </c>
      <c r="M1500" s="81">
        <f t="shared" si="95"/>
        <v>329.5</v>
      </c>
    </row>
    <row r="1501" spans="1:13" x14ac:dyDescent="0.2">
      <c r="A1501" s="133" t="str">
        <f>'Net Gen'!B1501</f>
        <v>ML2KP-Mitchell 2 KP</v>
      </c>
      <c r="B1501" s="214">
        <f>'Net Gen'!C1501</f>
        <v>44317.416666666664</v>
      </c>
      <c r="C1501" s="215" t="str">
        <f>'Net Gen'!P1501</f>
        <v>DISPATCHABLE</v>
      </c>
      <c r="D1501" s="215">
        <f>'Net Gen'!E1501</f>
        <v>209.66399999999999</v>
      </c>
      <c r="E1501" s="215">
        <f>'Net Gen'!I1501</f>
        <v>654</v>
      </c>
      <c r="F1501" s="215">
        <f>'Net Gen'!K1501</f>
        <v>657</v>
      </c>
      <c r="G1501" s="215">
        <f>'Net Gen'!N1501</f>
        <v>657</v>
      </c>
      <c r="H1501" s="215">
        <f>'Net Gen'!O1501</f>
        <v>795</v>
      </c>
      <c r="J1501" s="78">
        <f t="shared" si="94"/>
        <v>0.5</v>
      </c>
      <c r="K1501" s="71">
        <f t="shared" si="92"/>
        <v>328.5</v>
      </c>
      <c r="L1501" s="69">
        <f t="shared" si="93"/>
        <v>397.5</v>
      </c>
      <c r="M1501" s="81">
        <f t="shared" si="95"/>
        <v>327</v>
      </c>
    </row>
    <row r="1502" spans="1:13" x14ac:dyDescent="0.2">
      <c r="A1502" s="133" t="str">
        <f>'Net Gen'!B1502</f>
        <v>ML2KP-Mitchell 2 KP</v>
      </c>
      <c r="B1502" s="214">
        <f>'Net Gen'!C1502</f>
        <v>44317.458333333336</v>
      </c>
      <c r="C1502" s="215" t="str">
        <f>'Net Gen'!P1502</f>
        <v>DISPATCHABLE</v>
      </c>
      <c r="D1502" s="215">
        <f>'Net Gen'!E1502</f>
        <v>245.50399999999999</v>
      </c>
      <c r="E1502" s="215">
        <f>'Net Gen'!I1502</f>
        <v>790</v>
      </c>
      <c r="F1502" s="215">
        <f>'Net Gen'!K1502</f>
        <v>795</v>
      </c>
      <c r="G1502" s="215">
        <f>'Net Gen'!N1502</f>
        <v>795</v>
      </c>
      <c r="H1502" s="215">
        <f>'Net Gen'!O1502</f>
        <v>795</v>
      </c>
      <c r="J1502" s="78">
        <f t="shared" si="94"/>
        <v>0.5</v>
      </c>
      <c r="K1502" s="71">
        <f t="shared" si="92"/>
        <v>397.5</v>
      </c>
      <c r="L1502" s="69">
        <f t="shared" si="93"/>
        <v>397.5</v>
      </c>
      <c r="M1502" s="81">
        <f t="shared" si="95"/>
        <v>395</v>
      </c>
    </row>
    <row r="1503" spans="1:13" x14ac:dyDescent="0.2">
      <c r="A1503" s="133" t="str">
        <f>'Net Gen'!B1503</f>
        <v>ML2KP-Mitchell 2 KP</v>
      </c>
      <c r="B1503" s="214">
        <f>'Net Gen'!C1503</f>
        <v>44317.5</v>
      </c>
      <c r="C1503" s="215" t="str">
        <f>'Net Gen'!P1503</f>
        <v>DISPATCHABLE</v>
      </c>
      <c r="D1503" s="215">
        <f>'Net Gen'!E1503</f>
        <v>220</v>
      </c>
      <c r="E1503" s="215">
        <f>'Net Gen'!I1503</f>
        <v>785</v>
      </c>
      <c r="F1503" s="215">
        <f>'Net Gen'!K1503</f>
        <v>790</v>
      </c>
      <c r="G1503" s="215">
        <f>'Net Gen'!N1503</f>
        <v>790</v>
      </c>
      <c r="H1503" s="215">
        <f>'Net Gen'!O1503</f>
        <v>795</v>
      </c>
      <c r="J1503" s="78">
        <f t="shared" si="94"/>
        <v>0.5</v>
      </c>
      <c r="K1503" s="71">
        <f t="shared" si="92"/>
        <v>395</v>
      </c>
      <c r="L1503" s="69">
        <f t="shared" si="93"/>
        <v>397.5</v>
      </c>
      <c r="M1503" s="81">
        <f t="shared" si="95"/>
        <v>392.5</v>
      </c>
    </row>
    <row r="1504" spans="1:13" x14ac:dyDescent="0.2">
      <c r="A1504" s="133" t="str">
        <f>'Net Gen'!B1504</f>
        <v>ML2KP-Mitchell 2 KP</v>
      </c>
      <c r="B1504" s="214">
        <f>'Net Gen'!C1504</f>
        <v>44317.541666666664</v>
      </c>
      <c r="C1504" s="215" t="str">
        <f>'Net Gen'!P1504</f>
        <v>DISPATCHABLE</v>
      </c>
      <c r="D1504" s="215">
        <f>'Net Gen'!E1504</f>
        <v>210.624</v>
      </c>
      <c r="E1504" s="215">
        <f>'Net Gen'!I1504</f>
        <v>705</v>
      </c>
      <c r="F1504" s="215">
        <f>'Net Gen'!K1504</f>
        <v>709</v>
      </c>
      <c r="G1504" s="215">
        <f>'Net Gen'!N1504</f>
        <v>709</v>
      </c>
      <c r="H1504" s="215">
        <f>'Net Gen'!O1504</f>
        <v>795</v>
      </c>
      <c r="J1504" s="78">
        <f t="shared" si="94"/>
        <v>0.5</v>
      </c>
      <c r="K1504" s="71">
        <f t="shared" si="92"/>
        <v>354.5</v>
      </c>
      <c r="L1504" s="69">
        <f t="shared" si="93"/>
        <v>397.5</v>
      </c>
      <c r="M1504" s="81">
        <f t="shared" si="95"/>
        <v>352.5</v>
      </c>
    </row>
    <row r="1505" spans="1:13" x14ac:dyDescent="0.2">
      <c r="A1505" s="133" t="str">
        <f>'Net Gen'!B1505</f>
        <v>ML2KP-Mitchell 2 KP</v>
      </c>
      <c r="B1505" s="214">
        <f>'Net Gen'!C1505</f>
        <v>44317.583333333336</v>
      </c>
      <c r="C1505" s="215" t="str">
        <f>'Net Gen'!P1505</f>
        <v>DISPATCHABLE</v>
      </c>
      <c r="D1505" s="215">
        <f>'Net Gen'!E1505</f>
        <v>204.864</v>
      </c>
      <c r="E1505" s="215">
        <f>'Net Gen'!I1505</f>
        <v>582</v>
      </c>
      <c r="F1505" s="215">
        <f>'Net Gen'!K1505</f>
        <v>585</v>
      </c>
      <c r="G1505" s="215">
        <f>'Net Gen'!N1505</f>
        <v>585</v>
      </c>
      <c r="H1505" s="215">
        <f>'Net Gen'!O1505</f>
        <v>795</v>
      </c>
      <c r="J1505" s="78">
        <f t="shared" si="94"/>
        <v>0.5</v>
      </c>
      <c r="K1505" s="71">
        <f t="shared" si="92"/>
        <v>292.5</v>
      </c>
      <c r="L1505" s="69">
        <f t="shared" si="93"/>
        <v>397.5</v>
      </c>
      <c r="M1505" s="81">
        <f t="shared" si="95"/>
        <v>291</v>
      </c>
    </row>
    <row r="1506" spans="1:13" x14ac:dyDescent="0.2">
      <c r="A1506" s="133" t="str">
        <f>'Net Gen'!B1506</f>
        <v>ML2KP-Mitchell 2 KP</v>
      </c>
      <c r="B1506" s="214">
        <f>'Net Gen'!C1506</f>
        <v>44317.625</v>
      </c>
      <c r="C1506" s="215" t="str">
        <f>'Net Gen'!P1506</f>
        <v>DISPATCHABLE</v>
      </c>
      <c r="D1506" s="215">
        <f>'Net Gen'!E1506</f>
        <v>205.21600000000001</v>
      </c>
      <c r="E1506" s="215">
        <f>'Net Gen'!I1506</f>
        <v>679</v>
      </c>
      <c r="F1506" s="215">
        <f>'Net Gen'!K1506</f>
        <v>682</v>
      </c>
      <c r="G1506" s="215">
        <f>'Net Gen'!N1506</f>
        <v>682</v>
      </c>
      <c r="H1506" s="215">
        <f>'Net Gen'!O1506</f>
        <v>795</v>
      </c>
      <c r="J1506" s="78">
        <f t="shared" si="94"/>
        <v>0.5</v>
      </c>
      <c r="K1506" s="71">
        <f t="shared" si="92"/>
        <v>341</v>
      </c>
      <c r="L1506" s="69">
        <f t="shared" si="93"/>
        <v>397.5</v>
      </c>
      <c r="M1506" s="81">
        <f t="shared" si="95"/>
        <v>339.5</v>
      </c>
    </row>
    <row r="1507" spans="1:13" x14ac:dyDescent="0.2">
      <c r="A1507" s="133" t="str">
        <f>'Net Gen'!B1507</f>
        <v>ML2KP-Mitchell 2 KP</v>
      </c>
      <c r="B1507" s="214">
        <f>'Net Gen'!C1507</f>
        <v>44317.666666666664</v>
      </c>
      <c r="C1507" s="215" t="str">
        <f>'Net Gen'!P1507</f>
        <v>DISPATCHABLE</v>
      </c>
      <c r="D1507" s="215">
        <f>'Net Gen'!E1507</f>
        <v>205.31200000000001</v>
      </c>
      <c r="E1507" s="215">
        <f>'Net Gen'!I1507</f>
        <v>610</v>
      </c>
      <c r="F1507" s="215">
        <f>'Net Gen'!K1507</f>
        <v>612</v>
      </c>
      <c r="G1507" s="215">
        <f>'Net Gen'!N1507</f>
        <v>612</v>
      </c>
      <c r="H1507" s="215">
        <f>'Net Gen'!O1507</f>
        <v>795</v>
      </c>
      <c r="J1507" s="78">
        <f t="shared" si="94"/>
        <v>0.5</v>
      </c>
      <c r="K1507" s="71">
        <f t="shared" si="92"/>
        <v>306</v>
      </c>
      <c r="L1507" s="69">
        <f t="shared" si="93"/>
        <v>397.5</v>
      </c>
      <c r="M1507" s="81">
        <f t="shared" si="95"/>
        <v>305</v>
      </c>
    </row>
    <row r="1508" spans="1:13" x14ac:dyDescent="0.2">
      <c r="A1508" s="133" t="str">
        <f>'Net Gen'!B1508</f>
        <v>ML2KP-Mitchell 2 KP</v>
      </c>
      <c r="B1508" s="214">
        <f>'Net Gen'!C1508</f>
        <v>44317.708333333336</v>
      </c>
      <c r="C1508" s="215" t="str">
        <f>'Net Gen'!P1508</f>
        <v>DISPATCHABLE</v>
      </c>
      <c r="D1508" s="215">
        <f>'Net Gen'!E1508</f>
        <v>207.93600000000001</v>
      </c>
      <c r="E1508" s="215">
        <f>'Net Gen'!I1508</f>
        <v>719</v>
      </c>
      <c r="F1508" s="215">
        <f>'Net Gen'!K1508</f>
        <v>723</v>
      </c>
      <c r="G1508" s="215">
        <f>'Net Gen'!N1508</f>
        <v>723</v>
      </c>
      <c r="H1508" s="215">
        <f>'Net Gen'!O1508</f>
        <v>795</v>
      </c>
      <c r="J1508" s="78">
        <f t="shared" si="94"/>
        <v>0.5</v>
      </c>
      <c r="K1508" s="71">
        <f t="shared" si="92"/>
        <v>361.5</v>
      </c>
      <c r="L1508" s="69">
        <f t="shared" si="93"/>
        <v>397.5</v>
      </c>
      <c r="M1508" s="81">
        <f t="shared" si="95"/>
        <v>359.5</v>
      </c>
    </row>
    <row r="1509" spans="1:13" x14ac:dyDescent="0.2">
      <c r="A1509" s="133" t="str">
        <f>'Net Gen'!B1509</f>
        <v>ML2KP-Mitchell 2 KP</v>
      </c>
      <c r="B1509" s="214">
        <f>'Net Gen'!C1509</f>
        <v>44317.75</v>
      </c>
      <c r="C1509" s="215" t="str">
        <f>'Net Gen'!P1509</f>
        <v>DISPATCHABLE</v>
      </c>
      <c r="D1509" s="215">
        <f>'Net Gen'!E1509</f>
        <v>212.57599999999999</v>
      </c>
      <c r="E1509" s="215">
        <f>'Net Gen'!I1509</f>
        <v>771</v>
      </c>
      <c r="F1509" s="215">
        <f>'Net Gen'!K1509</f>
        <v>776</v>
      </c>
      <c r="G1509" s="215">
        <f>'Net Gen'!N1509</f>
        <v>776</v>
      </c>
      <c r="H1509" s="215">
        <f>'Net Gen'!O1509</f>
        <v>795</v>
      </c>
      <c r="J1509" s="78">
        <f t="shared" si="94"/>
        <v>0.5</v>
      </c>
      <c r="K1509" s="71">
        <f t="shared" si="92"/>
        <v>388</v>
      </c>
      <c r="L1509" s="69">
        <f t="shared" si="93"/>
        <v>397.5</v>
      </c>
      <c r="M1509" s="81">
        <f t="shared" si="95"/>
        <v>385.5</v>
      </c>
    </row>
    <row r="1510" spans="1:13" x14ac:dyDescent="0.2">
      <c r="A1510" s="133" t="str">
        <f>'Net Gen'!B1510</f>
        <v>ML2KP-Mitchell 2 KP</v>
      </c>
      <c r="B1510" s="214">
        <f>'Net Gen'!C1510</f>
        <v>44317.791666666664</v>
      </c>
      <c r="C1510" s="215" t="str">
        <f>'Net Gen'!P1510</f>
        <v>DISPATCHABLE</v>
      </c>
      <c r="D1510" s="215">
        <f>'Net Gen'!E1510</f>
        <v>249.92</v>
      </c>
      <c r="E1510" s="215">
        <f>'Net Gen'!I1510</f>
        <v>790</v>
      </c>
      <c r="F1510" s="215">
        <f>'Net Gen'!K1510</f>
        <v>795</v>
      </c>
      <c r="G1510" s="215">
        <f>'Net Gen'!N1510</f>
        <v>795</v>
      </c>
      <c r="H1510" s="215">
        <f>'Net Gen'!O1510</f>
        <v>795</v>
      </c>
      <c r="J1510" s="78">
        <f t="shared" si="94"/>
        <v>0.5</v>
      </c>
      <c r="K1510" s="71">
        <f t="shared" si="92"/>
        <v>397.5</v>
      </c>
      <c r="L1510" s="69">
        <f t="shared" si="93"/>
        <v>397.5</v>
      </c>
      <c r="M1510" s="81">
        <f t="shared" si="95"/>
        <v>395</v>
      </c>
    </row>
    <row r="1511" spans="1:13" x14ac:dyDescent="0.2">
      <c r="A1511" s="133" t="str">
        <f>'Net Gen'!B1511</f>
        <v>ML2KP-Mitchell 2 KP</v>
      </c>
      <c r="B1511" s="214">
        <f>'Net Gen'!C1511</f>
        <v>44317.833333333336</v>
      </c>
      <c r="C1511" s="215" t="str">
        <f>'Net Gen'!P1511</f>
        <v>DISPATCHABLE</v>
      </c>
      <c r="D1511" s="215">
        <f>'Net Gen'!E1511</f>
        <v>226.78399999999999</v>
      </c>
      <c r="E1511" s="215">
        <f>'Net Gen'!I1511</f>
        <v>761</v>
      </c>
      <c r="F1511" s="215">
        <f>'Net Gen'!K1511</f>
        <v>765</v>
      </c>
      <c r="G1511" s="215">
        <f>'Net Gen'!N1511</f>
        <v>765</v>
      </c>
      <c r="H1511" s="215">
        <f>'Net Gen'!O1511</f>
        <v>795</v>
      </c>
      <c r="J1511" s="78">
        <f t="shared" si="94"/>
        <v>0.5</v>
      </c>
      <c r="K1511" s="71">
        <f t="shared" si="92"/>
        <v>382.5</v>
      </c>
      <c r="L1511" s="69">
        <f t="shared" si="93"/>
        <v>397.5</v>
      </c>
      <c r="M1511" s="81">
        <f t="shared" si="95"/>
        <v>380.5</v>
      </c>
    </row>
    <row r="1512" spans="1:13" x14ac:dyDescent="0.2">
      <c r="A1512" s="133" t="str">
        <f>'Net Gen'!B1512</f>
        <v>ML2KP-Mitchell 2 KP</v>
      </c>
      <c r="B1512" s="214">
        <f>'Net Gen'!C1512</f>
        <v>44317.875</v>
      </c>
      <c r="C1512" s="215" t="str">
        <f>'Net Gen'!P1512</f>
        <v>DISPATCHABLE</v>
      </c>
      <c r="D1512" s="215">
        <f>'Net Gen'!E1512</f>
        <v>227.36</v>
      </c>
      <c r="E1512" s="215">
        <f>'Net Gen'!I1512</f>
        <v>729</v>
      </c>
      <c r="F1512" s="215">
        <f>'Net Gen'!K1512</f>
        <v>733</v>
      </c>
      <c r="G1512" s="215">
        <f>'Net Gen'!N1512</f>
        <v>733</v>
      </c>
      <c r="H1512" s="215">
        <f>'Net Gen'!O1512</f>
        <v>795</v>
      </c>
      <c r="J1512" s="78">
        <f t="shared" si="94"/>
        <v>0.5</v>
      </c>
      <c r="K1512" s="71">
        <f t="shared" si="92"/>
        <v>366.5</v>
      </c>
      <c r="L1512" s="69">
        <f t="shared" si="93"/>
        <v>397.5</v>
      </c>
      <c r="M1512" s="81">
        <f t="shared" si="95"/>
        <v>364.5</v>
      </c>
    </row>
    <row r="1513" spans="1:13" x14ac:dyDescent="0.2">
      <c r="A1513" s="133" t="str">
        <f>'Net Gen'!B1513</f>
        <v>ML2KP-Mitchell 2 KP</v>
      </c>
      <c r="B1513" s="214">
        <f>'Net Gen'!C1513</f>
        <v>44317.916666666664</v>
      </c>
      <c r="C1513" s="215" t="str">
        <f>'Net Gen'!P1513</f>
        <v>DISPATCHABLE</v>
      </c>
      <c r="D1513" s="215">
        <f>'Net Gen'!E1513</f>
        <v>250.68799999999999</v>
      </c>
      <c r="E1513" s="215">
        <f>'Net Gen'!I1513</f>
        <v>790</v>
      </c>
      <c r="F1513" s="215">
        <f>'Net Gen'!K1513</f>
        <v>795</v>
      </c>
      <c r="G1513" s="215">
        <f>'Net Gen'!N1513</f>
        <v>795</v>
      </c>
      <c r="H1513" s="215">
        <f>'Net Gen'!O1513</f>
        <v>795</v>
      </c>
      <c r="J1513" s="78">
        <f t="shared" si="94"/>
        <v>0.5</v>
      </c>
      <c r="K1513" s="71">
        <f t="shared" si="92"/>
        <v>397.5</v>
      </c>
      <c r="L1513" s="69">
        <f t="shared" si="93"/>
        <v>397.5</v>
      </c>
      <c r="M1513" s="81">
        <f t="shared" si="95"/>
        <v>395</v>
      </c>
    </row>
    <row r="1514" spans="1:13" x14ac:dyDescent="0.2">
      <c r="A1514" s="133" t="str">
        <f>'Net Gen'!B1514</f>
        <v>ML2KP-Mitchell 2 KP</v>
      </c>
      <c r="B1514" s="214">
        <f>'Net Gen'!C1514</f>
        <v>44317.958333333336</v>
      </c>
      <c r="C1514" s="215" t="str">
        <f>'Net Gen'!P1514</f>
        <v>DISPATCHABLE</v>
      </c>
      <c r="D1514" s="215">
        <f>'Net Gen'!E1514</f>
        <v>212.70400000000001</v>
      </c>
      <c r="E1514" s="215">
        <f>'Net Gen'!I1514</f>
        <v>674</v>
      </c>
      <c r="F1514" s="215">
        <f>'Net Gen'!K1514</f>
        <v>677</v>
      </c>
      <c r="G1514" s="215">
        <f>'Net Gen'!N1514</f>
        <v>677</v>
      </c>
      <c r="H1514" s="215">
        <f>'Net Gen'!O1514</f>
        <v>795</v>
      </c>
      <c r="J1514" s="78">
        <f t="shared" si="94"/>
        <v>0.5</v>
      </c>
      <c r="K1514" s="71">
        <f t="shared" si="92"/>
        <v>338.5</v>
      </c>
      <c r="L1514" s="69">
        <f t="shared" si="93"/>
        <v>397.5</v>
      </c>
      <c r="M1514" s="81">
        <f t="shared" si="95"/>
        <v>337</v>
      </c>
    </row>
    <row r="1515" spans="1:13" x14ac:dyDescent="0.2">
      <c r="A1515" s="133" t="str">
        <f>'Net Gen'!B1515</f>
        <v>ML2KP-Mitchell 2 KP</v>
      </c>
      <c r="B1515" s="214">
        <f>'Net Gen'!C1515</f>
        <v>44318</v>
      </c>
      <c r="C1515" s="215" t="str">
        <f>'Net Gen'!P1515</f>
        <v>DISPATCHABLE</v>
      </c>
      <c r="D1515" s="215">
        <f>'Net Gen'!E1515</f>
        <v>206.976</v>
      </c>
      <c r="E1515" s="215">
        <f>'Net Gen'!I1515</f>
        <v>616</v>
      </c>
      <c r="F1515" s="215">
        <f>'Net Gen'!K1515</f>
        <v>619</v>
      </c>
      <c r="G1515" s="215">
        <f>'Net Gen'!N1515</f>
        <v>619</v>
      </c>
      <c r="H1515" s="215">
        <f>'Net Gen'!O1515</f>
        <v>795</v>
      </c>
      <c r="J1515" s="78">
        <f t="shared" si="94"/>
        <v>0.5</v>
      </c>
      <c r="K1515" s="71">
        <f t="shared" si="92"/>
        <v>309.5</v>
      </c>
      <c r="L1515" s="69">
        <f t="shared" si="93"/>
        <v>397.5</v>
      </c>
      <c r="M1515" s="81">
        <f t="shared" si="95"/>
        <v>308</v>
      </c>
    </row>
    <row r="1516" spans="1:13" x14ac:dyDescent="0.2">
      <c r="A1516" s="133" t="str">
        <f>'Net Gen'!B1516</f>
        <v>ML2KP-Mitchell 2 KP</v>
      </c>
      <c r="B1516" s="214">
        <f>'Net Gen'!C1516</f>
        <v>44318.041666666664</v>
      </c>
      <c r="C1516" s="215" t="str">
        <f>'Net Gen'!P1516</f>
        <v>DISPATCHABLE</v>
      </c>
      <c r="D1516" s="215">
        <f>'Net Gen'!E1516</f>
        <v>204.96</v>
      </c>
      <c r="E1516" s="215">
        <f>'Net Gen'!I1516</f>
        <v>510</v>
      </c>
      <c r="F1516" s="215">
        <f>'Net Gen'!K1516</f>
        <v>512</v>
      </c>
      <c r="G1516" s="215">
        <f>'Net Gen'!N1516</f>
        <v>512</v>
      </c>
      <c r="H1516" s="215">
        <f>'Net Gen'!O1516</f>
        <v>795</v>
      </c>
      <c r="J1516" s="78">
        <f t="shared" si="94"/>
        <v>0.5</v>
      </c>
      <c r="K1516" s="71">
        <f t="shared" si="92"/>
        <v>256</v>
      </c>
      <c r="L1516" s="69">
        <f t="shared" si="93"/>
        <v>397.5</v>
      </c>
      <c r="M1516" s="81">
        <f t="shared" si="95"/>
        <v>255</v>
      </c>
    </row>
    <row r="1517" spans="1:13" x14ac:dyDescent="0.2">
      <c r="A1517" s="133" t="str">
        <f>'Net Gen'!B1517</f>
        <v>ML2KP-Mitchell 2 KP</v>
      </c>
      <c r="B1517" s="214">
        <f>'Net Gen'!C1517</f>
        <v>44318.083333333336</v>
      </c>
      <c r="C1517" s="215" t="str">
        <f>'Net Gen'!P1517</f>
        <v>DISPATCHABLE</v>
      </c>
      <c r="D1517" s="215">
        <f>'Net Gen'!E1517</f>
        <v>204.70400000000001</v>
      </c>
      <c r="E1517" s="215">
        <f>'Net Gen'!I1517</f>
        <v>458</v>
      </c>
      <c r="F1517" s="215">
        <f>'Net Gen'!K1517</f>
        <v>458</v>
      </c>
      <c r="G1517" s="215">
        <f>'Net Gen'!N1517</f>
        <v>458</v>
      </c>
      <c r="H1517" s="215">
        <f>'Net Gen'!O1517</f>
        <v>795</v>
      </c>
      <c r="J1517" s="78">
        <f t="shared" si="94"/>
        <v>0.5</v>
      </c>
      <c r="K1517" s="71">
        <f t="shared" si="92"/>
        <v>229</v>
      </c>
      <c r="L1517" s="69">
        <f t="shared" si="93"/>
        <v>397.5</v>
      </c>
      <c r="M1517" s="81">
        <f t="shared" si="95"/>
        <v>229</v>
      </c>
    </row>
    <row r="1518" spans="1:13" x14ac:dyDescent="0.2">
      <c r="A1518" s="133" t="str">
        <f>'Net Gen'!B1518</f>
        <v>ML2KP-Mitchell 2 KP</v>
      </c>
      <c r="B1518" s="214">
        <f>'Net Gen'!C1518</f>
        <v>44318.125</v>
      </c>
      <c r="C1518" s="215" t="str">
        <f>'Net Gen'!P1518</f>
        <v>DISPATCHABLE</v>
      </c>
      <c r="D1518" s="215">
        <f>'Net Gen'!E1518</f>
        <v>204.8</v>
      </c>
      <c r="E1518" s="215">
        <f>'Net Gen'!I1518</f>
        <v>450</v>
      </c>
      <c r="F1518" s="215">
        <f>'Net Gen'!K1518</f>
        <v>451</v>
      </c>
      <c r="G1518" s="215">
        <f>'Net Gen'!N1518</f>
        <v>451</v>
      </c>
      <c r="H1518" s="215">
        <f>'Net Gen'!O1518</f>
        <v>795</v>
      </c>
      <c r="J1518" s="78">
        <f t="shared" si="94"/>
        <v>0.5</v>
      </c>
      <c r="K1518" s="71">
        <f t="shared" si="92"/>
        <v>225.5</v>
      </c>
      <c r="L1518" s="69">
        <f t="shared" si="93"/>
        <v>397.5</v>
      </c>
      <c r="M1518" s="81">
        <f t="shared" si="95"/>
        <v>225</v>
      </c>
    </row>
    <row r="1519" spans="1:13" x14ac:dyDescent="0.2">
      <c r="A1519" s="133" t="str">
        <f>'Net Gen'!B1519</f>
        <v>ML2KP-Mitchell 2 KP</v>
      </c>
      <c r="B1519" s="214">
        <f>'Net Gen'!C1519</f>
        <v>44318.166666666664</v>
      </c>
      <c r="C1519" s="215" t="str">
        <f>'Net Gen'!P1519</f>
        <v>DISPATCHABLE</v>
      </c>
      <c r="D1519" s="215">
        <f>'Net Gen'!E1519</f>
        <v>204.8</v>
      </c>
      <c r="E1519" s="215">
        <f>'Net Gen'!I1519</f>
        <v>430</v>
      </c>
      <c r="F1519" s="215">
        <f>'Net Gen'!K1519</f>
        <v>430</v>
      </c>
      <c r="G1519" s="215">
        <f>'Net Gen'!N1519</f>
        <v>430</v>
      </c>
      <c r="H1519" s="215">
        <f>'Net Gen'!O1519</f>
        <v>795</v>
      </c>
      <c r="J1519" s="78">
        <f t="shared" si="94"/>
        <v>0.5</v>
      </c>
      <c r="K1519" s="71">
        <f t="shared" si="92"/>
        <v>215</v>
      </c>
      <c r="L1519" s="69">
        <f t="shared" si="93"/>
        <v>397.5</v>
      </c>
      <c r="M1519" s="81">
        <f t="shared" si="95"/>
        <v>215</v>
      </c>
    </row>
    <row r="1520" spans="1:13" x14ac:dyDescent="0.2">
      <c r="A1520" s="133" t="str">
        <f>'Net Gen'!B1520</f>
        <v>ML2KP-Mitchell 2 KP</v>
      </c>
      <c r="B1520" s="214">
        <f>'Net Gen'!C1520</f>
        <v>44318.208333333336</v>
      </c>
      <c r="C1520" s="215" t="str">
        <f>'Net Gen'!P1520</f>
        <v>DISPATCHABLE</v>
      </c>
      <c r="D1520" s="215">
        <f>'Net Gen'!E1520</f>
        <v>204.96</v>
      </c>
      <c r="E1520" s="215">
        <f>'Net Gen'!I1520</f>
        <v>442</v>
      </c>
      <c r="F1520" s="215">
        <f>'Net Gen'!K1520</f>
        <v>442</v>
      </c>
      <c r="G1520" s="215">
        <f>'Net Gen'!N1520</f>
        <v>442</v>
      </c>
      <c r="H1520" s="215">
        <f>'Net Gen'!O1520</f>
        <v>795</v>
      </c>
      <c r="J1520" s="78">
        <f t="shared" si="94"/>
        <v>0.5</v>
      </c>
      <c r="K1520" s="71">
        <f t="shared" si="92"/>
        <v>221</v>
      </c>
      <c r="L1520" s="69">
        <f t="shared" si="93"/>
        <v>397.5</v>
      </c>
      <c r="M1520" s="81">
        <f t="shared" si="95"/>
        <v>221</v>
      </c>
    </row>
    <row r="1521" spans="1:13" x14ac:dyDescent="0.2">
      <c r="A1521" s="133" t="str">
        <f>'Net Gen'!B1521</f>
        <v>ML2KP-Mitchell 2 KP</v>
      </c>
      <c r="B1521" s="214">
        <f>'Net Gen'!C1521</f>
        <v>44318.25</v>
      </c>
      <c r="C1521" s="215" t="str">
        <f>'Net Gen'!P1521</f>
        <v>DISPATCHABLE</v>
      </c>
      <c r="D1521" s="215">
        <f>'Net Gen'!E1521</f>
        <v>204.928</v>
      </c>
      <c r="E1521" s="215">
        <f>'Net Gen'!I1521</f>
        <v>471</v>
      </c>
      <c r="F1521" s="215">
        <f>'Net Gen'!K1521</f>
        <v>472</v>
      </c>
      <c r="G1521" s="215">
        <f>'Net Gen'!N1521</f>
        <v>472</v>
      </c>
      <c r="H1521" s="215">
        <f>'Net Gen'!O1521</f>
        <v>795</v>
      </c>
      <c r="J1521" s="78">
        <f t="shared" si="94"/>
        <v>0.5</v>
      </c>
      <c r="K1521" s="71">
        <f t="shared" si="92"/>
        <v>236</v>
      </c>
      <c r="L1521" s="69">
        <f t="shared" si="93"/>
        <v>397.5</v>
      </c>
      <c r="M1521" s="81">
        <f t="shared" si="95"/>
        <v>235.5</v>
      </c>
    </row>
    <row r="1522" spans="1:13" x14ac:dyDescent="0.2">
      <c r="A1522" s="133" t="str">
        <f>'Net Gen'!B1522</f>
        <v>ML2KP-Mitchell 2 KP</v>
      </c>
      <c r="B1522" s="214">
        <f>'Net Gen'!C1522</f>
        <v>44318.291666666664</v>
      </c>
      <c r="C1522" s="215" t="str">
        <f>'Net Gen'!P1522</f>
        <v>DISPATCHABLE</v>
      </c>
      <c r="D1522" s="215">
        <f>'Net Gen'!E1522</f>
        <v>206.84800000000001</v>
      </c>
      <c r="E1522" s="215">
        <f>'Net Gen'!I1522</f>
        <v>616</v>
      </c>
      <c r="F1522" s="215">
        <f>'Net Gen'!K1522</f>
        <v>619</v>
      </c>
      <c r="G1522" s="215">
        <f>'Net Gen'!N1522</f>
        <v>619</v>
      </c>
      <c r="H1522" s="215">
        <f>'Net Gen'!O1522</f>
        <v>795</v>
      </c>
      <c r="J1522" s="78">
        <f t="shared" si="94"/>
        <v>0.5</v>
      </c>
      <c r="K1522" s="71">
        <f t="shared" si="92"/>
        <v>309.5</v>
      </c>
      <c r="L1522" s="69">
        <f t="shared" si="93"/>
        <v>397.5</v>
      </c>
      <c r="M1522" s="81">
        <f t="shared" si="95"/>
        <v>308</v>
      </c>
    </row>
    <row r="1523" spans="1:13" x14ac:dyDescent="0.2">
      <c r="A1523" s="133" t="str">
        <f>'Net Gen'!B1523</f>
        <v>ML2KP-Mitchell 2 KP</v>
      </c>
      <c r="B1523" s="214">
        <f>'Net Gen'!C1523</f>
        <v>44318.333333333336</v>
      </c>
      <c r="C1523" s="215" t="str">
        <f>'Net Gen'!P1523</f>
        <v>DISPATCHABLE</v>
      </c>
      <c r="D1523" s="215">
        <f>'Net Gen'!E1523</f>
        <v>208</v>
      </c>
      <c r="E1523" s="215">
        <f>'Net Gen'!I1523</f>
        <v>739</v>
      </c>
      <c r="F1523" s="215">
        <f>'Net Gen'!K1523</f>
        <v>743</v>
      </c>
      <c r="G1523" s="215">
        <f>'Net Gen'!N1523</f>
        <v>743</v>
      </c>
      <c r="H1523" s="215">
        <f>'Net Gen'!O1523</f>
        <v>795</v>
      </c>
      <c r="J1523" s="78">
        <f t="shared" si="94"/>
        <v>0.5</v>
      </c>
      <c r="K1523" s="71">
        <f t="shared" si="92"/>
        <v>371.5</v>
      </c>
      <c r="L1523" s="69">
        <f t="shared" si="93"/>
        <v>397.5</v>
      </c>
      <c r="M1523" s="81">
        <f t="shared" si="95"/>
        <v>369.5</v>
      </c>
    </row>
    <row r="1524" spans="1:13" x14ac:dyDescent="0.2">
      <c r="A1524" s="133" t="str">
        <f>'Net Gen'!B1524</f>
        <v>ML2KP-Mitchell 2 KP</v>
      </c>
      <c r="B1524" s="214">
        <f>'Net Gen'!C1524</f>
        <v>44318.375</v>
      </c>
      <c r="C1524" s="215" t="str">
        <f>'Net Gen'!P1524</f>
        <v>DISPATCHABLE</v>
      </c>
      <c r="D1524" s="215">
        <f>'Net Gen'!E1524</f>
        <v>205.34399999999999</v>
      </c>
      <c r="E1524" s="215">
        <f>'Net Gen'!I1524</f>
        <v>470</v>
      </c>
      <c r="F1524" s="215">
        <f>'Net Gen'!K1524</f>
        <v>471</v>
      </c>
      <c r="G1524" s="215">
        <f>'Net Gen'!N1524</f>
        <v>471</v>
      </c>
      <c r="H1524" s="215">
        <f>'Net Gen'!O1524</f>
        <v>795</v>
      </c>
      <c r="J1524" s="78">
        <f t="shared" si="94"/>
        <v>0.5</v>
      </c>
      <c r="K1524" s="71">
        <f t="shared" si="92"/>
        <v>235.5</v>
      </c>
      <c r="L1524" s="69">
        <f t="shared" si="93"/>
        <v>397.5</v>
      </c>
      <c r="M1524" s="81">
        <f t="shared" si="95"/>
        <v>235</v>
      </c>
    </row>
    <row r="1525" spans="1:13" x14ac:dyDescent="0.2">
      <c r="A1525" s="133" t="str">
        <f>'Net Gen'!B1525</f>
        <v>ML2KP-Mitchell 2 KP</v>
      </c>
      <c r="B1525" s="214">
        <f>'Net Gen'!C1525</f>
        <v>44318.416666666664</v>
      </c>
      <c r="C1525" s="215" t="str">
        <f>'Net Gen'!P1525</f>
        <v>DISPATCHABLE</v>
      </c>
      <c r="D1525" s="215">
        <f>'Net Gen'!E1525</f>
        <v>211.71199999999999</v>
      </c>
      <c r="E1525" s="215">
        <f>'Net Gen'!I1525</f>
        <v>682</v>
      </c>
      <c r="F1525" s="215">
        <f>'Net Gen'!K1525</f>
        <v>685</v>
      </c>
      <c r="G1525" s="215">
        <f>'Net Gen'!N1525</f>
        <v>685</v>
      </c>
      <c r="H1525" s="215">
        <f>'Net Gen'!O1525</f>
        <v>795</v>
      </c>
      <c r="J1525" s="78">
        <f t="shared" si="94"/>
        <v>0.5</v>
      </c>
      <c r="K1525" s="71">
        <f t="shared" si="92"/>
        <v>342.5</v>
      </c>
      <c r="L1525" s="69">
        <f t="shared" si="93"/>
        <v>397.5</v>
      </c>
      <c r="M1525" s="81">
        <f t="shared" si="95"/>
        <v>341</v>
      </c>
    </row>
    <row r="1526" spans="1:13" x14ac:dyDescent="0.2">
      <c r="A1526" s="133" t="str">
        <f>'Net Gen'!B1526</f>
        <v>ML2KP-Mitchell 2 KP</v>
      </c>
      <c r="B1526" s="214">
        <f>'Net Gen'!C1526</f>
        <v>44318.458333333336</v>
      </c>
      <c r="C1526" s="215" t="str">
        <f>'Net Gen'!P1526</f>
        <v>DISPATCHABLE</v>
      </c>
      <c r="D1526" s="215">
        <f>'Net Gen'!E1526</f>
        <v>205.28</v>
      </c>
      <c r="E1526" s="215">
        <f>'Net Gen'!I1526</f>
        <v>647</v>
      </c>
      <c r="F1526" s="215">
        <f>'Net Gen'!K1526</f>
        <v>650</v>
      </c>
      <c r="G1526" s="215">
        <f>'Net Gen'!N1526</f>
        <v>650</v>
      </c>
      <c r="H1526" s="215">
        <f>'Net Gen'!O1526</f>
        <v>795</v>
      </c>
      <c r="J1526" s="78">
        <f t="shared" si="94"/>
        <v>0.5</v>
      </c>
      <c r="K1526" s="71">
        <f t="shared" si="92"/>
        <v>325</v>
      </c>
      <c r="L1526" s="69">
        <f t="shared" si="93"/>
        <v>397.5</v>
      </c>
      <c r="M1526" s="81">
        <f t="shared" si="95"/>
        <v>323.5</v>
      </c>
    </row>
    <row r="1527" spans="1:13" x14ac:dyDescent="0.2">
      <c r="A1527" s="133" t="str">
        <f>'Net Gen'!B1527</f>
        <v>ML2KP-Mitchell 2 KP</v>
      </c>
      <c r="B1527" s="214">
        <f>'Net Gen'!C1527</f>
        <v>44318.5</v>
      </c>
      <c r="C1527" s="215" t="str">
        <f>'Net Gen'!P1527</f>
        <v>DISPATCHABLE</v>
      </c>
      <c r="D1527" s="215">
        <f>'Net Gen'!E1527</f>
        <v>205.34399999999999</v>
      </c>
      <c r="E1527" s="215">
        <f>'Net Gen'!I1527</f>
        <v>666</v>
      </c>
      <c r="F1527" s="215">
        <f>'Net Gen'!K1527</f>
        <v>669</v>
      </c>
      <c r="G1527" s="215">
        <f>'Net Gen'!N1527</f>
        <v>669</v>
      </c>
      <c r="H1527" s="215">
        <f>'Net Gen'!O1527</f>
        <v>795</v>
      </c>
      <c r="J1527" s="78">
        <f t="shared" si="94"/>
        <v>0.5</v>
      </c>
      <c r="K1527" s="71">
        <f t="shared" si="92"/>
        <v>334.5</v>
      </c>
      <c r="L1527" s="69">
        <f t="shared" si="93"/>
        <v>397.5</v>
      </c>
      <c r="M1527" s="81">
        <f t="shared" si="95"/>
        <v>333</v>
      </c>
    </row>
    <row r="1528" spans="1:13" x14ac:dyDescent="0.2">
      <c r="A1528" s="133" t="str">
        <f>'Net Gen'!B1528</f>
        <v>ML2KP-Mitchell 2 KP</v>
      </c>
      <c r="B1528" s="214">
        <f>'Net Gen'!C1528</f>
        <v>44318.541666666664</v>
      </c>
      <c r="C1528" s="215" t="str">
        <f>'Net Gen'!P1528</f>
        <v>DISPATCHABLE</v>
      </c>
      <c r="D1528" s="215">
        <f>'Net Gen'!E1528</f>
        <v>206.304</v>
      </c>
      <c r="E1528" s="215">
        <f>'Net Gen'!I1528</f>
        <v>708</v>
      </c>
      <c r="F1528" s="215">
        <f>'Net Gen'!K1528</f>
        <v>712</v>
      </c>
      <c r="G1528" s="215">
        <f>'Net Gen'!N1528</f>
        <v>712</v>
      </c>
      <c r="H1528" s="215">
        <f>'Net Gen'!O1528</f>
        <v>795</v>
      </c>
      <c r="J1528" s="78">
        <f t="shared" si="94"/>
        <v>0.5</v>
      </c>
      <c r="K1528" s="71">
        <f t="shared" si="92"/>
        <v>356</v>
      </c>
      <c r="L1528" s="69">
        <f t="shared" si="93"/>
        <v>397.5</v>
      </c>
      <c r="M1528" s="81">
        <f t="shared" si="95"/>
        <v>354</v>
      </c>
    </row>
    <row r="1529" spans="1:13" x14ac:dyDescent="0.2">
      <c r="A1529" s="133" t="str">
        <f>'Net Gen'!B1529</f>
        <v>ML2KP-Mitchell 2 KP</v>
      </c>
      <c r="B1529" s="214">
        <f>'Net Gen'!C1529</f>
        <v>44318.583333333336</v>
      </c>
      <c r="C1529" s="215" t="str">
        <f>'Net Gen'!P1529</f>
        <v>DISPATCHABLE</v>
      </c>
      <c r="D1529" s="215">
        <f>'Net Gen'!E1529</f>
        <v>205.376</v>
      </c>
      <c r="E1529" s="215">
        <f>'Net Gen'!I1529</f>
        <v>647</v>
      </c>
      <c r="F1529" s="215">
        <f>'Net Gen'!K1529</f>
        <v>650</v>
      </c>
      <c r="G1529" s="215">
        <f>'Net Gen'!N1529</f>
        <v>650</v>
      </c>
      <c r="H1529" s="215">
        <f>'Net Gen'!O1529</f>
        <v>795</v>
      </c>
      <c r="J1529" s="78">
        <f t="shared" si="94"/>
        <v>0.5</v>
      </c>
      <c r="K1529" s="71">
        <f t="shared" si="92"/>
        <v>325</v>
      </c>
      <c r="L1529" s="69">
        <f t="shared" si="93"/>
        <v>397.5</v>
      </c>
      <c r="M1529" s="81">
        <f t="shared" si="95"/>
        <v>323.5</v>
      </c>
    </row>
    <row r="1530" spans="1:13" x14ac:dyDescent="0.2">
      <c r="A1530" s="133" t="str">
        <f>'Net Gen'!B1530</f>
        <v>ML2KP-Mitchell 2 KP</v>
      </c>
      <c r="B1530" s="214">
        <f>'Net Gen'!C1530</f>
        <v>44318.625</v>
      </c>
      <c r="C1530" s="215" t="str">
        <f>'Net Gen'!P1530</f>
        <v>DISPATCHABLE</v>
      </c>
      <c r="D1530" s="215">
        <f>'Net Gen'!E1530</f>
        <v>205.08799999999999</v>
      </c>
      <c r="E1530" s="215">
        <f>'Net Gen'!I1530</f>
        <v>605</v>
      </c>
      <c r="F1530" s="215">
        <f>'Net Gen'!K1530</f>
        <v>607</v>
      </c>
      <c r="G1530" s="215">
        <f>'Net Gen'!N1530</f>
        <v>607</v>
      </c>
      <c r="H1530" s="215">
        <f>'Net Gen'!O1530</f>
        <v>795</v>
      </c>
      <c r="J1530" s="78">
        <f t="shared" si="94"/>
        <v>0.5</v>
      </c>
      <c r="K1530" s="71">
        <f t="shared" si="92"/>
        <v>303.5</v>
      </c>
      <c r="L1530" s="69">
        <f t="shared" si="93"/>
        <v>397.5</v>
      </c>
      <c r="M1530" s="81">
        <f t="shared" si="95"/>
        <v>302.5</v>
      </c>
    </row>
    <row r="1531" spans="1:13" x14ac:dyDescent="0.2">
      <c r="A1531" s="133" t="str">
        <f>'Net Gen'!B1531</f>
        <v>ML2KP-Mitchell 2 KP</v>
      </c>
      <c r="B1531" s="214">
        <f>'Net Gen'!C1531</f>
        <v>44318.666666666664</v>
      </c>
      <c r="C1531" s="215" t="str">
        <f>'Net Gen'!P1531</f>
        <v>DISPATCHABLE</v>
      </c>
      <c r="D1531" s="215">
        <f>'Net Gen'!E1531</f>
        <v>234.08</v>
      </c>
      <c r="E1531" s="215">
        <f>'Net Gen'!I1531</f>
        <v>773</v>
      </c>
      <c r="F1531" s="215">
        <f>'Net Gen'!K1531</f>
        <v>777</v>
      </c>
      <c r="G1531" s="215">
        <f>'Net Gen'!N1531</f>
        <v>777</v>
      </c>
      <c r="H1531" s="215">
        <f>'Net Gen'!O1531</f>
        <v>795</v>
      </c>
      <c r="J1531" s="78">
        <f t="shared" si="94"/>
        <v>0.5</v>
      </c>
      <c r="K1531" s="71">
        <f t="shared" si="92"/>
        <v>388.5</v>
      </c>
      <c r="L1531" s="69">
        <f t="shared" si="93"/>
        <v>397.5</v>
      </c>
      <c r="M1531" s="81">
        <f t="shared" si="95"/>
        <v>386.5</v>
      </c>
    </row>
    <row r="1532" spans="1:13" x14ac:dyDescent="0.2">
      <c r="A1532" s="133" t="str">
        <f>'Net Gen'!B1532</f>
        <v>ML2KP-Mitchell 2 KP</v>
      </c>
      <c r="B1532" s="214">
        <f>'Net Gen'!C1532</f>
        <v>44318.708333333336</v>
      </c>
      <c r="C1532" s="215" t="str">
        <f>'Net Gen'!P1532</f>
        <v>DISPATCHABLE</v>
      </c>
      <c r="D1532" s="215">
        <f>'Net Gen'!E1532</f>
        <v>238.33600000000001</v>
      </c>
      <c r="E1532" s="215">
        <f>'Net Gen'!I1532</f>
        <v>790</v>
      </c>
      <c r="F1532" s="215">
        <f>'Net Gen'!K1532</f>
        <v>795</v>
      </c>
      <c r="G1532" s="215">
        <f>'Net Gen'!N1532</f>
        <v>795</v>
      </c>
      <c r="H1532" s="215">
        <f>'Net Gen'!O1532</f>
        <v>795</v>
      </c>
      <c r="J1532" s="78">
        <f t="shared" si="94"/>
        <v>0.5</v>
      </c>
      <c r="K1532" s="71">
        <f t="shared" si="92"/>
        <v>397.5</v>
      </c>
      <c r="L1532" s="69">
        <f t="shared" si="93"/>
        <v>397.5</v>
      </c>
      <c r="M1532" s="81">
        <f t="shared" si="95"/>
        <v>395</v>
      </c>
    </row>
    <row r="1533" spans="1:13" x14ac:dyDescent="0.2">
      <c r="A1533" s="133" t="str">
        <f>'Net Gen'!B1533</f>
        <v>ML2KP-Mitchell 2 KP</v>
      </c>
      <c r="B1533" s="214">
        <f>'Net Gen'!C1533</f>
        <v>44318.75</v>
      </c>
      <c r="C1533" s="215" t="str">
        <f>'Net Gen'!P1533</f>
        <v>DISPATCHABLE</v>
      </c>
      <c r="D1533" s="215">
        <f>'Net Gen'!E1533</f>
        <v>247.00800000000001</v>
      </c>
      <c r="E1533" s="215">
        <f>'Net Gen'!I1533</f>
        <v>790</v>
      </c>
      <c r="F1533" s="215">
        <f>'Net Gen'!K1533</f>
        <v>795</v>
      </c>
      <c r="G1533" s="215">
        <f>'Net Gen'!N1533</f>
        <v>795</v>
      </c>
      <c r="H1533" s="215">
        <f>'Net Gen'!O1533</f>
        <v>795</v>
      </c>
      <c r="J1533" s="78">
        <f t="shared" si="94"/>
        <v>0.5</v>
      </c>
      <c r="K1533" s="71">
        <f t="shared" si="92"/>
        <v>397.5</v>
      </c>
      <c r="L1533" s="69">
        <f t="shared" si="93"/>
        <v>397.5</v>
      </c>
      <c r="M1533" s="81">
        <f t="shared" si="95"/>
        <v>395</v>
      </c>
    </row>
    <row r="1534" spans="1:13" x14ac:dyDescent="0.2">
      <c r="A1534" s="133" t="str">
        <f>'Net Gen'!B1534</f>
        <v>ML2KP-Mitchell 2 KP</v>
      </c>
      <c r="B1534" s="214">
        <f>'Net Gen'!C1534</f>
        <v>44318.791666666664</v>
      </c>
      <c r="C1534" s="215" t="str">
        <f>'Net Gen'!P1534</f>
        <v>DISPATCHABLE</v>
      </c>
      <c r="D1534" s="215">
        <f>'Net Gen'!E1534</f>
        <v>278.84800000000001</v>
      </c>
      <c r="E1534" s="215">
        <f>'Net Gen'!I1534</f>
        <v>790</v>
      </c>
      <c r="F1534" s="215">
        <f>'Net Gen'!K1534</f>
        <v>795</v>
      </c>
      <c r="G1534" s="215">
        <f>'Net Gen'!N1534</f>
        <v>795</v>
      </c>
      <c r="H1534" s="215">
        <f>'Net Gen'!O1534</f>
        <v>795</v>
      </c>
      <c r="J1534" s="78">
        <f t="shared" si="94"/>
        <v>0.5</v>
      </c>
      <c r="K1534" s="71">
        <f t="shared" si="92"/>
        <v>397.5</v>
      </c>
      <c r="L1534" s="69">
        <f t="shared" si="93"/>
        <v>397.5</v>
      </c>
      <c r="M1534" s="81">
        <f t="shared" si="95"/>
        <v>395</v>
      </c>
    </row>
    <row r="1535" spans="1:13" x14ac:dyDescent="0.2">
      <c r="A1535" s="133" t="str">
        <f>'Net Gen'!B1535</f>
        <v>ML2KP-Mitchell 2 KP</v>
      </c>
      <c r="B1535" s="214">
        <f>'Net Gen'!C1535</f>
        <v>44318.833333333336</v>
      </c>
      <c r="C1535" s="215" t="str">
        <f>'Net Gen'!P1535</f>
        <v>DISPATCHABLE</v>
      </c>
      <c r="D1535" s="215">
        <f>'Net Gen'!E1535</f>
        <v>288.928</v>
      </c>
      <c r="E1535" s="215">
        <f>'Net Gen'!I1535</f>
        <v>790</v>
      </c>
      <c r="F1535" s="215">
        <f>'Net Gen'!K1535</f>
        <v>795</v>
      </c>
      <c r="G1535" s="215">
        <f>'Net Gen'!N1535</f>
        <v>795</v>
      </c>
      <c r="H1535" s="215">
        <f>'Net Gen'!O1535</f>
        <v>795</v>
      </c>
      <c r="J1535" s="78">
        <f t="shared" si="94"/>
        <v>0.5</v>
      </c>
      <c r="K1535" s="71">
        <f t="shared" si="92"/>
        <v>397.5</v>
      </c>
      <c r="L1535" s="69">
        <f t="shared" si="93"/>
        <v>397.5</v>
      </c>
      <c r="M1535" s="81">
        <f t="shared" si="95"/>
        <v>395</v>
      </c>
    </row>
    <row r="1536" spans="1:13" x14ac:dyDescent="0.2">
      <c r="A1536" s="133" t="str">
        <f>'Net Gen'!B1536</f>
        <v>ML2KP-Mitchell 2 KP</v>
      </c>
      <c r="B1536" s="214">
        <f>'Net Gen'!C1536</f>
        <v>44318.875</v>
      </c>
      <c r="C1536" s="215" t="str">
        <f>'Net Gen'!P1536</f>
        <v>DISPATCHABLE</v>
      </c>
      <c r="D1536" s="215">
        <f>'Net Gen'!E1536</f>
        <v>314.72000000000003</v>
      </c>
      <c r="E1536" s="215">
        <f>'Net Gen'!I1536</f>
        <v>719</v>
      </c>
      <c r="F1536" s="215">
        <f>'Net Gen'!K1536</f>
        <v>795</v>
      </c>
      <c r="G1536" s="215">
        <f>'Net Gen'!N1536</f>
        <v>795</v>
      </c>
      <c r="H1536" s="215">
        <f>'Net Gen'!O1536</f>
        <v>795</v>
      </c>
      <c r="J1536" s="78">
        <f t="shared" si="94"/>
        <v>0.5</v>
      </c>
      <c r="K1536" s="71">
        <f t="shared" si="92"/>
        <v>397.5</v>
      </c>
      <c r="L1536" s="69">
        <f t="shared" si="93"/>
        <v>397.5</v>
      </c>
      <c r="M1536" s="81">
        <f t="shared" si="95"/>
        <v>359.5</v>
      </c>
    </row>
    <row r="1537" spans="1:13" x14ac:dyDescent="0.2">
      <c r="A1537" s="133" t="str">
        <f>'Net Gen'!B1537</f>
        <v>ML2KP-Mitchell 2 KP</v>
      </c>
      <c r="B1537" s="214">
        <f>'Net Gen'!C1537</f>
        <v>44318.916666666664</v>
      </c>
      <c r="C1537" s="215" t="str">
        <f>'Net Gen'!P1537</f>
        <v>DISPATCHABLE</v>
      </c>
      <c r="D1537" s="215">
        <f>'Net Gen'!E1537</f>
        <v>311.74400000000003</v>
      </c>
      <c r="E1537" s="215">
        <f>'Net Gen'!I1537</f>
        <v>650</v>
      </c>
      <c r="F1537" s="215">
        <f>'Net Gen'!K1537</f>
        <v>795</v>
      </c>
      <c r="G1537" s="215">
        <f>'Net Gen'!N1537</f>
        <v>795</v>
      </c>
      <c r="H1537" s="215">
        <f>'Net Gen'!O1537</f>
        <v>795</v>
      </c>
      <c r="J1537" s="78">
        <f t="shared" si="94"/>
        <v>0.5</v>
      </c>
      <c r="K1537" s="71">
        <f t="shared" si="92"/>
        <v>397.5</v>
      </c>
      <c r="L1537" s="69">
        <f t="shared" si="93"/>
        <v>397.5</v>
      </c>
      <c r="M1537" s="81">
        <f t="shared" si="95"/>
        <v>325</v>
      </c>
    </row>
    <row r="1538" spans="1:13" x14ac:dyDescent="0.2">
      <c r="A1538" s="133" t="str">
        <f>'Net Gen'!B1538</f>
        <v>ML2KP-Mitchell 2 KP</v>
      </c>
      <c r="B1538" s="214">
        <f>'Net Gen'!C1538</f>
        <v>44318.958333333336</v>
      </c>
      <c r="C1538" s="215" t="str">
        <f>'Net Gen'!P1538</f>
        <v>DISPATCHABLE</v>
      </c>
      <c r="D1538" s="215">
        <f>'Net Gen'!E1538</f>
        <v>301.31200000000001</v>
      </c>
      <c r="E1538" s="215">
        <f>'Net Gen'!I1538</f>
        <v>650</v>
      </c>
      <c r="F1538" s="215">
        <f>'Net Gen'!K1538</f>
        <v>795</v>
      </c>
      <c r="G1538" s="215">
        <f>'Net Gen'!N1538</f>
        <v>795</v>
      </c>
      <c r="H1538" s="215">
        <f>'Net Gen'!O1538</f>
        <v>795</v>
      </c>
      <c r="J1538" s="78">
        <f t="shared" si="94"/>
        <v>0.5</v>
      </c>
      <c r="K1538" s="71">
        <f t="shared" si="92"/>
        <v>397.5</v>
      </c>
      <c r="L1538" s="69">
        <f t="shared" si="93"/>
        <v>397.5</v>
      </c>
      <c r="M1538" s="81">
        <f t="shared" si="95"/>
        <v>325</v>
      </c>
    </row>
    <row r="1539" spans="1:13" x14ac:dyDescent="0.2">
      <c r="A1539" s="133" t="str">
        <f>'Net Gen'!B1539</f>
        <v>ML2KP-Mitchell 2 KP</v>
      </c>
      <c r="B1539" s="214">
        <f>'Net Gen'!C1539</f>
        <v>44319</v>
      </c>
      <c r="C1539" s="215" t="str">
        <f>'Net Gen'!P1539</f>
        <v>DISPATCHABLE</v>
      </c>
      <c r="D1539" s="215">
        <f>'Net Gen'!E1539</f>
        <v>267.072</v>
      </c>
      <c r="E1539" s="215">
        <f>'Net Gen'!I1539</f>
        <v>626</v>
      </c>
      <c r="F1539" s="215">
        <f>'Net Gen'!K1539</f>
        <v>795</v>
      </c>
      <c r="G1539" s="215">
        <f>'Net Gen'!N1539</f>
        <v>795</v>
      </c>
      <c r="H1539" s="215">
        <f>'Net Gen'!O1539</f>
        <v>795</v>
      </c>
      <c r="J1539" s="78">
        <f t="shared" si="94"/>
        <v>0.5</v>
      </c>
      <c r="K1539" s="71">
        <f t="shared" si="92"/>
        <v>397.5</v>
      </c>
      <c r="L1539" s="69">
        <f t="shared" si="93"/>
        <v>397.5</v>
      </c>
      <c r="M1539" s="81">
        <f t="shared" si="95"/>
        <v>313</v>
      </c>
    </row>
    <row r="1540" spans="1:13" x14ac:dyDescent="0.2">
      <c r="A1540" s="133" t="str">
        <f>'Net Gen'!B1540</f>
        <v>ML2KP-Mitchell 2 KP</v>
      </c>
      <c r="B1540" s="214">
        <f>'Net Gen'!C1540</f>
        <v>44319.041666666664</v>
      </c>
      <c r="C1540" s="215" t="str">
        <f>'Net Gen'!P1540</f>
        <v>DISPATCHABLE</v>
      </c>
      <c r="D1540" s="215">
        <f>'Net Gen'!E1540</f>
        <v>223.96799999999999</v>
      </c>
      <c r="E1540" s="215">
        <f>'Net Gen'!I1540</f>
        <v>491</v>
      </c>
      <c r="F1540" s="215">
        <f>'Net Gen'!K1540</f>
        <v>699</v>
      </c>
      <c r="G1540" s="215">
        <f>'Net Gen'!N1540</f>
        <v>699</v>
      </c>
      <c r="H1540" s="215">
        <f>'Net Gen'!O1540</f>
        <v>795</v>
      </c>
      <c r="J1540" s="78">
        <f t="shared" si="94"/>
        <v>0.5</v>
      </c>
      <c r="K1540" s="71">
        <f t="shared" ref="K1540:K1603" si="96">F1540*J1540</f>
        <v>349.5</v>
      </c>
      <c r="L1540" s="69">
        <f t="shared" ref="L1540:L1603" si="97">H1540*J1540</f>
        <v>397.5</v>
      </c>
      <c r="M1540" s="81">
        <f t="shared" si="95"/>
        <v>245.5</v>
      </c>
    </row>
    <row r="1541" spans="1:13" x14ac:dyDescent="0.2">
      <c r="A1541" s="133" t="str">
        <f>'Net Gen'!B1541</f>
        <v>ML2KP-Mitchell 2 KP</v>
      </c>
      <c r="B1541" s="214">
        <f>'Net Gen'!C1541</f>
        <v>44319.083333333336</v>
      </c>
      <c r="C1541" s="215" t="str">
        <f>'Net Gen'!P1541</f>
        <v>DISPATCHABLE</v>
      </c>
      <c r="D1541" s="215">
        <f>'Net Gen'!E1541</f>
        <v>205.08799999999999</v>
      </c>
      <c r="E1541" s="215">
        <f>'Net Gen'!I1541</f>
        <v>436</v>
      </c>
      <c r="F1541" s="215">
        <f>'Net Gen'!K1541</f>
        <v>517</v>
      </c>
      <c r="G1541" s="215">
        <f>'Net Gen'!N1541</f>
        <v>517</v>
      </c>
      <c r="H1541" s="215">
        <f>'Net Gen'!O1541</f>
        <v>795</v>
      </c>
      <c r="J1541" s="78">
        <f t="shared" ref="J1541:J1604" si="98">VLOOKUP(A1541,$P$4:$Q$8,2,FALSE)</f>
        <v>0.5</v>
      </c>
      <c r="K1541" s="71">
        <f t="shared" si="96"/>
        <v>258.5</v>
      </c>
      <c r="L1541" s="69">
        <f t="shared" si="97"/>
        <v>397.5</v>
      </c>
      <c r="M1541" s="81">
        <f t="shared" ref="M1541:M1604" si="99">E1541*J1541</f>
        <v>218</v>
      </c>
    </row>
    <row r="1542" spans="1:13" x14ac:dyDescent="0.2">
      <c r="A1542" s="133" t="str">
        <f>'Net Gen'!B1542</f>
        <v>ML2KP-Mitchell 2 KP</v>
      </c>
      <c r="B1542" s="214">
        <f>'Net Gen'!C1542</f>
        <v>44319.125</v>
      </c>
      <c r="C1542" s="215" t="str">
        <f>'Net Gen'!P1542</f>
        <v>DISPATCHABLE</v>
      </c>
      <c r="D1542" s="215">
        <f>'Net Gen'!E1542</f>
        <v>204.672</v>
      </c>
      <c r="E1542" s="215">
        <f>'Net Gen'!I1542</f>
        <v>425</v>
      </c>
      <c r="F1542" s="215">
        <f>'Net Gen'!K1542</f>
        <v>472</v>
      </c>
      <c r="G1542" s="215">
        <f>'Net Gen'!N1542</f>
        <v>472</v>
      </c>
      <c r="H1542" s="215">
        <f>'Net Gen'!O1542</f>
        <v>795</v>
      </c>
      <c r="J1542" s="78">
        <f t="shared" si="98"/>
        <v>0.5</v>
      </c>
      <c r="K1542" s="71">
        <f t="shared" si="96"/>
        <v>236</v>
      </c>
      <c r="L1542" s="69">
        <f t="shared" si="97"/>
        <v>397.5</v>
      </c>
      <c r="M1542" s="81">
        <f t="shared" si="99"/>
        <v>212.5</v>
      </c>
    </row>
    <row r="1543" spans="1:13" x14ac:dyDescent="0.2">
      <c r="A1543" s="133" t="str">
        <f>'Net Gen'!B1543</f>
        <v>ML2KP-Mitchell 2 KP</v>
      </c>
      <c r="B1543" s="214">
        <f>'Net Gen'!C1543</f>
        <v>44319.166666666664</v>
      </c>
      <c r="C1543" s="215" t="str">
        <f>'Net Gen'!P1543</f>
        <v>DISPATCHABLE</v>
      </c>
      <c r="D1543" s="215">
        <f>'Net Gen'!E1543</f>
        <v>204.928</v>
      </c>
      <c r="E1543" s="215">
        <f>'Net Gen'!I1543</f>
        <v>445</v>
      </c>
      <c r="F1543" s="215">
        <f>'Net Gen'!K1543</f>
        <v>561</v>
      </c>
      <c r="G1543" s="215">
        <f>'Net Gen'!N1543</f>
        <v>561</v>
      </c>
      <c r="H1543" s="215">
        <f>'Net Gen'!O1543</f>
        <v>795</v>
      </c>
      <c r="J1543" s="78">
        <f t="shared" si="98"/>
        <v>0.5</v>
      </c>
      <c r="K1543" s="71">
        <f t="shared" si="96"/>
        <v>280.5</v>
      </c>
      <c r="L1543" s="69">
        <f t="shared" si="97"/>
        <v>397.5</v>
      </c>
      <c r="M1543" s="81">
        <f t="shared" si="99"/>
        <v>222.5</v>
      </c>
    </row>
    <row r="1544" spans="1:13" x14ac:dyDescent="0.2">
      <c r="A1544" s="133" t="str">
        <f>'Net Gen'!B1544</f>
        <v>ML2KP-Mitchell 2 KP</v>
      </c>
      <c r="B1544" s="214">
        <f>'Net Gen'!C1544</f>
        <v>44319.208333333336</v>
      </c>
      <c r="C1544" s="215" t="str">
        <f>'Net Gen'!P1544</f>
        <v>DISPATCHABLE</v>
      </c>
      <c r="D1544" s="215">
        <f>'Net Gen'!E1544</f>
        <v>205.05600000000001</v>
      </c>
      <c r="E1544" s="215">
        <f>'Net Gen'!I1544</f>
        <v>419</v>
      </c>
      <c r="F1544" s="215">
        <f>'Net Gen'!K1544</f>
        <v>450</v>
      </c>
      <c r="G1544" s="215">
        <f>'Net Gen'!N1544</f>
        <v>450</v>
      </c>
      <c r="H1544" s="215">
        <f>'Net Gen'!O1544</f>
        <v>795</v>
      </c>
      <c r="J1544" s="78">
        <f t="shared" si="98"/>
        <v>0.5</v>
      </c>
      <c r="K1544" s="71">
        <f t="shared" si="96"/>
        <v>225</v>
      </c>
      <c r="L1544" s="69">
        <f t="shared" si="97"/>
        <v>397.5</v>
      </c>
      <c r="M1544" s="81">
        <f t="shared" si="99"/>
        <v>209.5</v>
      </c>
    </row>
    <row r="1545" spans="1:13" x14ac:dyDescent="0.2">
      <c r="A1545" s="133" t="str">
        <f>'Net Gen'!B1545</f>
        <v>ML2KP-Mitchell 2 KP</v>
      </c>
      <c r="B1545" s="214">
        <f>'Net Gen'!C1545</f>
        <v>44319.25</v>
      </c>
      <c r="C1545" s="215" t="str">
        <f>'Net Gen'!P1545</f>
        <v>DISPATCHABLE</v>
      </c>
      <c r="D1545" s="215">
        <f>'Net Gen'!E1545</f>
        <v>207.93600000000001</v>
      </c>
      <c r="E1545" s="215">
        <f>'Net Gen'!I1545</f>
        <v>462</v>
      </c>
      <c r="F1545" s="215">
        <f>'Net Gen'!K1545</f>
        <v>633</v>
      </c>
      <c r="G1545" s="215">
        <f>'Net Gen'!N1545</f>
        <v>633</v>
      </c>
      <c r="H1545" s="215">
        <f>'Net Gen'!O1545</f>
        <v>795</v>
      </c>
      <c r="J1545" s="78">
        <f t="shared" si="98"/>
        <v>0.5</v>
      </c>
      <c r="K1545" s="71">
        <f t="shared" si="96"/>
        <v>316.5</v>
      </c>
      <c r="L1545" s="69">
        <f t="shared" si="97"/>
        <v>397.5</v>
      </c>
      <c r="M1545" s="81">
        <f t="shared" si="99"/>
        <v>231</v>
      </c>
    </row>
    <row r="1546" spans="1:13" x14ac:dyDescent="0.2">
      <c r="A1546" s="133" t="str">
        <f>'Net Gen'!B1546</f>
        <v>ML2KP-Mitchell 2 KP</v>
      </c>
      <c r="B1546" s="214">
        <f>'Net Gen'!C1546</f>
        <v>44319.291666666664</v>
      </c>
      <c r="C1546" s="215" t="str">
        <f>'Net Gen'!P1546</f>
        <v>DISPATCHABLE</v>
      </c>
      <c r="D1546" s="215">
        <f>'Net Gen'!E1546</f>
        <v>208.89599999999999</v>
      </c>
      <c r="E1546" s="215">
        <f>'Net Gen'!I1546</f>
        <v>483</v>
      </c>
      <c r="F1546" s="215">
        <f>'Net Gen'!K1546</f>
        <v>723</v>
      </c>
      <c r="G1546" s="215">
        <f>'Net Gen'!N1546</f>
        <v>723</v>
      </c>
      <c r="H1546" s="215">
        <f>'Net Gen'!O1546</f>
        <v>795</v>
      </c>
      <c r="J1546" s="78">
        <f t="shared" si="98"/>
        <v>0.5</v>
      </c>
      <c r="K1546" s="71">
        <f t="shared" si="96"/>
        <v>361.5</v>
      </c>
      <c r="L1546" s="69">
        <f t="shared" si="97"/>
        <v>397.5</v>
      </c>
      <c r="M1546" s="81">
        <f t="shared" si="99"/>
        <v>241.5</v>
      </c>
    </row>
    <row r="1547" spans="1:13" x14ac:dyDescent="0.2">
      <c r="A1547" s="133" t="str">
        <f>'Net Gen'!B1547</f>
        <v>ML2KP-Mitchell 2 KP</v>
      </c>
      <c r="B1547" s="214">
        <f>'Net Gen'!C1547</f>
        <v>44319.333333333336</v>
      </c>
      <c r="C1547" s="215" t="str">
        <f>'Net Gen'!P1547</f>
        <v>DISPATCHABLE</v>
      </c>
      <c r="D1547" s="215">
        <f>'Net Gen'!E1547</f>
        <v>214.048</v>
      </c>
      <c r="E1547" s="215">
        <f>'Net Gen'!I1547</f>
        <v>499</v>
      </c>
      <c r="F1547" s="215">
        <f>'Net Gen'!K1547</f>
        <v>790</v>
      </c>
      <c r="G1547" s="215">
        <f>'Net Gen'!N1547</f>
        <v>790</v>
      </c>
      <c r="H1547" s="215">
        <f>'Net Gen'!O1547</f>
        <v>795</v>
      </c>
      <c r="J1547" s="78">
        <f t="shared" si="98"/>
        <v>0.5</v>
      </c>
      <c r="K1547" s="71">
        <f t="shared" si="96"/>
        <v>395</v>
      </c>
      <c r="L1547" s="69">
        <f t="shared" si="97"/>
        <v>397.5</v>
      </c>
      <c r="M1547" s="81">
        <f t="shared" si="99"/>
        <v>249.5</v>
      </c>
    </row>
    <row r="1548" spans="1:13" x14ac:dyDescent="0.2">
      <c r="A1548" s="133" t="str">
        <f>'Net Gen'!B1548</f>
        <v>ML2KP-Mitchell 2 KP</v>
      </c>
      <c r="B1548" s="214">
        <f>'Net Gen'!C1548</f>
        <v>44319.375</v>
      </c>
      <c r="C1548" s="215" t="str">
        <f>'Net Gen'!P1548</f>
        <v>DISPATCHABLE</v>
      </c>
      <c r="D1548" s="215">
        <f>'Net Gen'!E1548</f>
        <v>252.19200000000001</v>
      </c>
      <c r="E1548" s="215">
        <f>'Net Gen'!I1548</f>
        <v>600</v>
      </c>
      <c r="F1548" s="215">
        <f>'Net Gen'!K1548</f>
        <v>795</v>
      </c>
      <c r="G1548" s="215">
        <f>'Net Gen'!N1548</f>
        <v>795</v>
      </c>
      <c r="H1548" s="215">
        <f>'Net Gen'!O1548</f>
        <v>795</v>
      </c>
      <c r="J1548" s="78">
        <f t="shared" si="98"/>
        <v>0.5</v>
      </c>
      <c r="K1548" s="71">
        <f t="shared" si="96"/>
        <v>397.5</v>
      </c>
      <c r="L1548" s="69">
        <f t="shared" si="97"/>
        <v>397.5</v>
      </c>
      <c r="M1548" s="81">
        <f t="shared" si="99"/>
        <v>300</v>
      </c>
    </row>
    <row r="1549" spans="1:13" x14ac:dyDescent="0.2">
      <c r="A1549" s="133" t="str">
        <f>'Net Gen'!B1549</f>
        <v>ML2KP-Mitchell 2 KP</v>
      </c>
      <c r="B1549" s="214">
        <f>'Net Gen'!C1549</f>
        <v>44319.416666666664</v>
      </c>
      <c r="C1549" s="215" t="str">
        <f>'Net Gen'!P1549</f>
        <v>DISPATCHABLE</v>
      </c>
      <c r="D1549" s="215">
        <f>'Net Gen'!E1549</f>
        <v>304.512</v>
      </c>
      <c r="E1549" s="215">
        <f>'Net Gen'!I1549</f>
        <v>641</v>
      </c>
      <c r="F1549" s="215">
        <f>'Net Gen'!K1549</f>
        <v>795</v>
      </c>
      <c r="G1549" s="215">
        <f>'Net Gen'!N1549</f>
        <v>795</v>
      </c>
      <c r="H1549" s="215">
        <f>'Net Gen'!O1549</f>
        <v>795</v>
      </c>
      <c r="J1549" s="78">
        <f t="shared" si="98"/>
        <v>0.5</v>
      </c>
      <c r="K1549" s="71">
        <f t="shared" si="96"/>
        <v>397.5</v>
      </c>
      <c r="L1549" s="69">
        <f t="shared" si="97"/>
        <v>397.5</v>
      </c>
      <c r="M1549" s="81">
        <f t="shared" si="99"/>
        <v>320.5</v>
      </c>
    </row>
    <row r="1550" spans="1:13" x14ac:dyDescent="0.2">
      <c r="A1550" s="133" t="str">
        <f>'Net Gen'!B1550</f>
        <v>ML2KP-Mitchell 2 KP</v>
      </c>
      <c r="B1550" s="214">
        <f>'Net Gen'!C1550</f>
        <v>44319.458333333336</v>
      </c>
      <c r="C1550" s="215" t="str">
        <f>'Net Gen'!P1550</f>
        <v>DISPATCHABLE</v>
      </c>
      <c r="D1550" s="215">
        <f>'Net Gen'!E1550</f>
        <v>306.59199999999998</v>
      </c>
      <c r="E1550" s="215">
        <f>'Net Gen'!I1550</f>
        <v>647</v>
      </c>
      <c r="F1550" s="215">
        <f>'Net Gen'!K1550</f>
        <v>795</v>
      </c>
      <c r="G1550" s="215">
        <f>'Net Gen'!N1550</f>
        <v>795</v>
      </c>
      <c r="H1550" s="215">
        <f>'Net Gen'!O1550</f>
        <v>795</v>
      </c>
      <c r="J1550" s="78">
        <f t="shared" si="98"/>
        <v>0.5</v>
      </c>
      <c r="K1550" s="71">
        <f t="shared" si="96"/>
        <v>397.5</v>
      </c>
      <c r="L1550" s="69">
        <f t="shared" si="97"/>
        <v>397.5</v>
      </c>
      <c r="M1550" s="81">
        <f t="shared" si="99"/>
        <v>323.5</v>
      </c>
    </row>
    <row r="1551" spans="1:13" x14ac:dyDescent="0.2">
      <c r="A1551" s="133" t="str">
        <f>'Net Gen'!B1551</f>
        <v>ML2KP-Mitchell 2 KP</v>
      </c>
      <c r="B1551" s="214">
        <f>'Net Gen'!C1551</f>
        <v>44319.5</v>
      </c>
      <c r="C1551" s="215" t="str">
        <f>'Net Gen'!P1551</f>
        <v>DISPATCHABLE</v>
      </c>
      <c r="D1551" s="215">
        <f>'Net Gen'!E1551</f>
        <v>315.29599999999999</v>
      </c>
      <c r="E1551" s="215">
        <f>'Net Gen'!I1551</f>
        <v>651</v>
      </c>
      <c r="F1551" s="215">
        <f>'Net Gen'!K1551</f>
        <v>795</v>
      </c>
      <c r="G1551" s="215">
        <f>'Net Gen'!N1551</f>
        <v>795</v>
      </c>
      <c r="H1551" s="215">
        <f>'Net Gen'!O1551</f>
        <v>795</v>
      </c>
      <c r="J1551" s="78">
        <f t="shared" si="98"/>
        <v>0.5</v>
      </c>
      <c r="K1551" s="71">
        <f t="shared" si="96"/>
        <v>397.5</v>
      </c>
      <c r="L1551" s="69">
        <f t="shared" si="97"/>
        <v>397.5</v>
      </c>
      <c r="M1551" s="81">
        <f t="shared" si="99"/>
        <v>325.5</v>
      </c>
    </row>
    <row r="1552" spans="1:13" x14ac:dyDescent="0.2">
      <c r="A1552" s="133" t="str">
        <f>'Net Gen'!B1552</f>
        <v>ML2KP-Mitchell 2 KP</v>
      </c>
      <c r="B1552" s="214">
        <f>'Net Gen'!C1552</f>
        <v>44319.541666666664</v>
      </c>
      <c r="C1552" s="215" t="str">
        <f>'Net Gen'!P1552</f>
        <v>DISPATCHABLE</v>
      </c>
      <c r="D1552" s="215">
        <f>'Net Gen'!E1552</f>
        <v>316</v>
      </c>
      <c r="E1552" s="215">
        <f>'Net Gen'!I1552</f>
        <v>651</v>
      </c>
      <c r="F1552" s="215">
        <f>'Net Gen'!K1552</f>
        <v>795</v>
      </c>
      <c r="G1552" s="215">
        <f>'Net Gen'!N1552</f>
        <v>795</v>
      </c>
      <c r="H1552" s="215">
        <f>'Net Gen'!O1552</f>
        <v>795</v>
      </c>
      <c r="J1552" s="78">
        <f t="shared" si="98"/>
        <v>0.5</v>
      </c>
      <c r="K1552" s="71">
        <f t="shared" si="96"/>
        <v>397.5</v>
      </c>
      <c r="L1552" s="69">
        <f t="shared" si="97"/>
        <v>397.5</v>
      </c>
      <c r="M1552" s="81">
        <f t="shared" si="99"/>
        <v>325.5</v>
      </c>
    </row>
    <row r="1553" spans="1:13" x14ac:dyDescent="0.2">
      <c r="A1553" s="133" t="str">
        <f>'Net Gen'!B1553</f>
        <v>ML2KP-Mitchell 2 KP</v>
      </c>
      <c r="B1553" s="214">
        <f>'Net Gen'!C1553</f>
        <v>44319.583333333336</v>
      </c>
      <c r="C1553" s="215" t="str">
        <f>'Net Gen'!P1553</f>
        <v>DISPATCHABLE</v>
      </c>
      <c r="D1553" s="215">
        <f>'Net Gen'!E1553</f>
        <v>324.86399999999998</v>
      </c>
      <c r="E1553" s="215">
        <f>'Net Gen'!I1553</f>
        <v>651</v>
      </c>
      <c r="F1553" s="215">
        <f>'Net Gen'!K1553</f>
        <v>795</v>
      </c>
      <c r="G1553" s="215">
        <f>'Net Gen'!N1553</f>
        <v>795</v>
      </c>
      <c r="H1553" s="215">
        <f>'Net Gen'!O1553</f>
        <v>795</v>
      </c>
      <c r="J1553" s="78">
        <f t="shared" si="98"/>
        <v>0.5</v>
      </c>
      <c r="K1553" s="71">
        <f t="shared" si="96"/>
        <v>397.5</v>
      </c>
      <c r="L1553" s="69">
        <f t="shared" si="97"/>
        <v>397.5</v>
      </c>
      <c r="M1553" s="81">
        <f t="shared" si="99"/>
        <v>325.5</v>
      </c>
    </row>
    <row r="1554" spans="1:13" x14ac:dyDescent="0.2">
      <c r="A1554" s="133" t="str">
        <f>'Net Gen'!B1554</f>
        <v>ML2KP-Mitchell 2 KP</v>
      </c>
      <c r="B1554" s="214">
        <f>'Net Gen'!C1554</f>
        <v>44319.625</v>
      </c>
      <c r="C1554" s="215" t="str">
        <f>'Net Gen'!P1554</f>
        <v>DISPATCHABLE</v>
      </c>
      <c r="D1554" s="215">
        <f>'Net Gen'!E1554</f>
        <v>321.56799999999998</v>
      </c>
      <c r="E1554" s="215">
        <f>'Net Gen'!I1554</f>
        <v>651</v>
      </c>
      <c r="F1554" s="215">
        <f>'Net Gen'!K1554</f>
        <v>795</v>
      </c>
      <c r="G1554" s="215">
        <f>'Net Gen'!N1554</f>
        <v>795</v>
      </c>
      <c r="H1554" s="215">
        <f>'Net Gen'!O1554</f>
        <v>795</v>
      </c>
      <c r="J1554" s="78">
        <f t="shared" si="98"/>
        <v>0.5</v>
      </c>
      <c r="K1554" s="71">
        <f t="shared" si="96"/>
        <v>397.5</v>
      </c>
      <c r="L1554" s="69">
        <f t="shared" si="97"/>
        <v>397.5</v>
      </c>
      <c r="M1554" s="81">
        <f t="shared" si="99"/>
        <v>325.5</v>
      </c>
    </row>
    <row r="1555" spans="1:13" x14ac:dyDescent="0.2">
      <c r="A1555" s="133" t="str">
        <f>'Net Gen'!B1555</f>
        <v>ML2KP-Mitchell 2 KP</v>
      </c>
      <c r="B1555" s="214">
        <f>'Net Gen'!C1555</f>
        <v>44319.666666666664</v>
      </c>
      <c r="C1555" s="215" t="str">
        <f>'Net Gen'!P1555</f>
        <v>DISPATCHABLE</v>
      </c>
      <c r="D1555" s="215">
        <f>'Net Gen'!E1555</f>
        <v>319.83999999999997</v>
      </c>
      <c r="E1555" s="215">
        <f>'Net Gen'!I1555</f>
        <v>651</v>
      </c>
      <c r="F1555" s="215">
        <f>'Net Gen'!K1555</f>
        <v>795</v>
      </c>
      <c r="G1555" s="215">
        <f>'Net Gen'!N1555</f>
        <v>795</v>
      </c>
      <c r="H1555" s="215">
        <f>'Net Gen'!O1555</f>
        <v>795</v>
      </c>
      <c r="J1555" s="78">
        <f t="shared" si="98"/>
        <v>0.5</v>
      </c>
      <c r="K1555" s="71">
        <f t="shared" si="96"/>
        <v>397.5</v>
      </c>
      <c r="L1555" s="69">
        <f t="shared" si="97"/>
        <v>397.5</v>
      </c>
      <c r="M1555" s="81">
        <f t="shared" si="99"/>
        <v>325.5</v>
      </c>
    </row>
    <row r="1556" spans="1:13" x14ac:dyDescent="0.2">
      <c r="A1556" s="133" t="str">
        <f>'Net Gen'!B1556</f>
        <v>ML2KP-Mitchell 2 KP</v>
      </c>
      <c r="B1556" s="214">
        <f>'Net Gen'!C1556</f>
        <v>44319.708333333336</v>
      </c>
      <c r="C1556" s="215" t="str">
        <f>'Net Gen'!P1556</f>
        <v>DISPATCHABLE</v>
      </c>
      <c r="D1556" s="215">
        <f>'Net Gen'!E1556</f>
        <v>324.64</v>
      </c>
      <c r="E1556" s="215">
        <f>'Net Gen'!I1556</f>
        <v>651</v>
      </c>
      <c r="F1556" s="215">
        <f>'Net Gen'!K1556</f>
        <v>795</v>
      </c>
      <c r="G1556" s="215">
        <f>'Net Gen'!N1556</f>
        <v>795</v>
      </c>
      <c r="H1556" s="215">
        <f>'Net Gen'!O1556</f>
        <v>795</v>
      </c>
      <c r="J1556" s="78">
        <f t="shared" si="98"/>
        <v>0.5</v>
      </c>
      <c r="K1556" s="71">
        <f t="shared" si="96"/>
        <v>397.5</v>
      </c>
      <c r="L1556" s="69">
        <f t="shared" si="97"/>
        <v>397.5</v>
      </c>
      <c r="M1556" s="81">
        <f t="shared" si="99"/>
        <v>325.5</v>
      </c>
    </row>
    <row r="1557" spans="1:13" x14ac:dyDescent="0.2">
      <c r="A1557" s="133" t="str">
        <f>'Net Gen'!B1557</f>
        <v>ML2KP-Mitchell 2 KP</v>
      </c>
      <c r="B1557" s="214">
        <f>'Net Gen'!C1557</f>
        <v>44319.75</v>
      </c>
      <c r="C1557" s="215" t="str">
        <f>'Net Gen'!P1557</f>
        <v>DISPATCHABLE</v>
      </c>
      <c r="D1557" s="215">
        <f>'Net Gen'!E1557</f>
        <v>316.12799999999999</v>
      </c>
      <c r="E1557" s="215">
        <f>'Net Gen'!I1557</f>
        <v>701</v>
      </c>
      <c r="F1557" s="215">
        <f>'Net Gen'!K1557</f>
        <v>795</v>
      </c>
      <c r="G1557" s="215">
        <f>'Net Gen'!N1557</f>
        <v>795</v>
      </c>
      <c r="H1557" s="215">
        <f>'Net Gen'!O1557</f>
        <v>795</v>
      </c>
      <c r="J1557" s="78">
        <f t="shared" si="98"/>
        <v>0.5</v>
      </c>
      <c r="K1557" s="71">
        <f t="shared" si="96"/>
        <v>397.5</v>
      </c>
      <c r="L1557" s="69">
        <f t="shared" si="97"/>
        <v>397.5</v>
      </c>
      <c r="M1557" s="81">
        <f t="shared" si="99"/>
        <v>350.5</v>
      </c>
    </row>
    <row r="1558" spans="1:13" x14ac:dyDescent="0.2">
      <c r="A1558" s="133" t="str">
        <f>'Net Gen'!B1558</f>
        <v>ML2KP-Mitchell 2 KP</v>
      </c>
      <c r="B1558" s="214">
        <f>'Net Gen'!C1558</f>
        <v>44319.791666666664</v>
      </c>
      <c r="C1558" s="215" t="str">
        <f>'Net Gen'!P1558</f>
        <v>DISPATCHABLE</v>
      </c>
      <c r="D1558" s="215">
        <f>'Net Gen'!E1558</f>
        <v>315.29599999999999</v>
      </c>
      <c r="E1558" s="215">
        <f>'Net Gen'!I1558</f>
        <v>641</v>
      </c>
      <c r="F1558" s="215">
        <f>'Net Gen'!K1558</f>
        <v>795</v>
      </c>
      <c r="G1558" s="215">
        <f>'Net Gen'!N1558</f>
        <v>795</v>
      </c>
      <c r="H1558" s="215">
        <f>'Net Gen'!O1558</f>
        <v>795</v>
      </c>
      <c r="J1558" s="78">
        <f t="shared" si="98"/>
        <v>0.5</v>
      </c>
      <c r="K1558" s="71">
        <f t="shared" si="96"/>
        <v>397.5</v>
      </c>
      <c r="L1558" s="69">
        <f t="shared" si="97"/>
        <v>397.5</v>
      </c>
      <c r="M1558" s="81">
        <f t="shared" si="99"/>
        <v>320.5</v>
      </c>
    </row>
    <row r="1559" spans="1:13" x14ac:dyDescent="0.2">
      <c r="A1559" s="133" t="str">
        <f>'Net Gen'!B1559</f>
        <v>ML2KP-Mitchell 2 KP</v>
      </c>
      <c r="B1559" s="214">
        <f>'Net Gen'!C1559</f>
        <v>44319.833333333336</v>
      </c>
      <c r="C1559" s="215" t="str">
        <f>'Net Gen'!P1559</f>
        <v>DISPATCHABLE</v>
      </c>
      <c r="D1559" s="215">
        <f>'Net Gen'!E1559</f>
        <v>319.45600000000002</v>
      </c>
      <c r="E1559" s="215">
        <f>'Net Gen'!I1559</f>
        <v>641</v>
      </c>
      <c r="F1559" s="215">
        <f>'Net Gen'!K1559</f>
        <v>795</v>
      </c>
      <c r="G1559" s="215">
        <f>'Net Gen'!N1559</f>
        <v>795</v>
      </c>
      <c r="H1559" s="215">
        <f>'Net Gen'!O1559</f>
        <v>795</v>
      </c>
      <c r="J1559" s="78">
        <f t="shared" si="98"/>
        <v>0.5</v>
      </c>
      <c r="K1559" s="71">
        <f t="shared" si="96"/>
        <v>397.5</v>
      </c>
      <c r="L1559" s="69">
        <f t="shared" si="97"/>
        <v>397.5</v>
      </c>
      <c r="M1559" s="81">
        <f t="shared" si="99"/>
        <v>320.5</v>
      </c>
    </row>
    <row r="1560" spans="1:13" x14ac:dyDescent="0.2">
      <c r="A1560" s="133" t="str">
        <f>'Net Gen'!B1560</f>
        <v>ML2KP-Mitchell 2 KP</v>
      </c>
      <c r="B1560" s="214">
        <f>'Net Gen'!C1560</f>
        <v>44319.875</v>
      </c>
      <c r="C1560" s="215" t="str">
        <f>'Net Gen'!P1560</f>
        <v>DISPATCHABLE</v>
      </c>
      <c r="D1560" s="215">
        <f>'Net Gen'!E1560</f>
        <v>321.79199999999997</v>
      </c>
      <c r="E1560" s="215">
        <f>'Net Gen'!I1560</f>
        <v>787</v>
      </c>
      <c r="F1560" s="215">
        <f>'Net Gen'!K1560</f>
        <v>795</v>
      </c>
      <c r="G1560" s="215">
        <f>'Net Gen'!N1560</f>
        <v>795</v>
      </c>
      <c r="H1560" s="215">
        <f>'Net Gen'!O1560</f>
        <v>795</v>
      </c>
      <c r="J1560" s="78">
        <f t="shared" si="98"/>
        <v>0.5</v>
      </c>
      <c r="K1560" s="71">
        <f t="shared" si="96"/>
        <v>397.5</v>
      </c>
      <c r="L1560" s="69">
        <f t="shared" si="97"/>
        <v>397.5</v>
      </c>
      <c r="M1560" s="81">
        <f t="shared" si="99"/>
        <v>393.5</v>
      </c>
    </row>
    <row r="1561" spans="1:13" x14ac:dyDescent="0.2">
      <c r="A1561" s="133" t="str">
        <f>'Net Gen'!B1561</f>
        <v>ML2KP-Mitchell 2 KP</v>
      </c>
      <c r="B1561" s="214">
        <f>'Net Gen'!C1561</f>
        <v>44319.916666666664</v>
      </c>
      <c r="C1561" s="215" t="str">
        <f>'Net Gen'!P1561</f>
        <v>DISPATCHABLE</v>
      </c>
      <c r="D1561" s="215">
        <f>'Net Gen'!E1561</f>
        <v>340.22399999999999</v>
      </c>
      <c r="E1561" s="215">
        <f>'Net Gen'!I1561</f>
        <v>790</v>
      </c>
      <c r="F1561" s="215">
        <f>'Net Gen'!K1561</f>
        <v>795</v>
      </c>
      <c r="G1561" s="215">
        <f>'Net Gen'!N1561</f>
        <v>795</v>
      </c>
      <c r="H1561" s="215">
        <f>'Net Gen'!O1561</f>
        <v>795</v>
      </c>
      <c r="J1561" s="78">
        <f t="shared" si="98"/>
        <v>0.5</v>
      </c>
      <c r="K1561" s="71">
        <f t="shared" si="96"/>
        <v>397.5</v>
      </c>
      <c r="L1561" s="69">
        <f t="shared" si="97"/>
        <v>397.5</v>
      </c>
      <c r="M1561" s="81">
        <f t="shared" si="99"/>
        <v>395</v>
      </c>
    </row>
    <row r="1562" spans="1:13" x14ac:dyDescent="0.2">
      <c r="A1562" s="133" t="str">
        <f>'Net Gen'!B1562</f>
        <v>ML2KP-Mitchell 2 KP</v>
      </c>
      <c r="B1562" s="214">
        <f>'Net Gen'!C1562</f>
        <v>44319.958333333336</v>
      </c>
      <c r="C1562" s="215" t="str">
        <f>'Net Gen'!P1562</f>
        <v>DISPATCHABLE</v>
      </c>
      <c r="D1562" s="215">
        <f>'Net Gen'!E1562</f>
        <v>316.19200000000001</v>
      </c>
      <c r="E1562" s="215">
        <f>'Net Gen'!I1562</f>
        <v>790</v>
      </c>
      <c r="F1562" s="215">
        <f>'Net Gen'!K1562</f>
        <v>795</v>
      </c>
      <c r="G1562" s="215">
        <f>'Net Gen'!N1562</f>
        <v>795</v>
      </c>
      <c r="H1562" s="215">
        <f>'Net Gen'!O1562</f>
        <v>795</v>
      </c>
      <c r="J1562" s="78">
        <f t="shared" si="98"/>
        <v>0.5</v>
      </c>
      <c r="K1562" s="71">
        <f t="shared" si="96"/>
        <v>397.5</v>
      </c>
      <c r="L1562" s="69">
        <f t="shared" si="97"/>
        <v>397.5</v>
      </c>
      <c r="M1562" s="81">
        <f t="shared" si="99"/>
        <v>395</v>
      </c>
    </row>
    <row r="1563" spans="1:13" x14ac:dyDescent="0.2">
      <c r="A1563" s="133" t="str">
        <f>'Net Gen'!B1563</f>
        <v>ML2KP-Mitchell 2 KP</v>
      </c>
      <c r="B1563" s="214">
        <f>'Net Gen'!C1563</f>
        <v>44320</v>
      </c>
      <c r="C1563" s="215" t="str">
        <f>'Net Gen'!P1563</f>
        <v>DISPATCHABLE</v>
      </c>
      <c r="D1563" s="215">
        <f>'Net Gen'!E1563</f>
        <v>261.024</v>
      </c>
      <c r="E1563" s="215">
        <f>'Net Gen'!I1563</f>
        <v>790</v>
      </c>
      <c r="F1563" s="215">
        <f>'Net Gen'!K1563</f>
        <v>795</v>
      </c>
      <c r="G1563" s="215">
        <f>'Net Gen'!N1563</f>
        <v>795</v>
      </c>
      <c r="H1563" s="215">
        <f>'Net Gen'!O1563</f>
        <v>795</v>
      </c>
      <c r="J1563" s="78">
        <f t="shared" si="98"/>
        <v>0.5</v>
      </c>
      <c r="K1563" s="71">
        <f t="shared" si="96"/>
        <v>397.5</v>
      </c>
      <c r="L1563" s="69">
        <f t="shared" si="97"/>
        <v>397.5</v>
      </c>
      <c r="M1563" s="81">
        <f t="shared" si="99"/>
        <v>395</v>
      </c>
    </row>
    <row r="1564" spans="1:13" x14ac:dyDescent="0.2">
      <c r="A1564" s="133" t="str">
        <f>'Net Gen'!B1564</f>
        <v>ML2KP-Mitchell 2 KP</v>
      </c>
      <c r="B1564" s="214">
        <f>'Net Gen'!C1564</f>
        <v>44320.041666666664</v>
      </c>
      <c r="C1564" s="215" t="str">
        <f>'Net Gen'!P1564</f>
        <v>DISPATCHABLE</v>
      </c>
      <c r="D1564" s="215">
        <f>'Net Gen'!E1564</f>
        <v>223.072</v>
      </c>
      <c r="E1564" s="215">
        <f>'Net Gen'!I1564</f>
        <v>790</v>
      </c>
      <c r="F1564" s="215">
        <f>'Net Gen'!K1564</f>
        <v>795</v>
      </c>
      <c r="G1564" s="215">
        <f>'Net Gen'!N1564</f>
        <v>795</v>
      </c>
      <c r="H1564" s="215">
        <f>'Net Gen'!O1564</f>
        <v>795</v>
      </c>
      <c r="J1564" s="78">
        <f t="shared" si="98"/>
        <v>0.5</v>
      </c>
      <c r="K1564" s="71">
        <f t="shared" si="96"/>
        <v>397.5</v>
      </c>
      <c r="L1564" s="69">
        <f t="shared" si="97"/>
        <v>397.5</v>
      </c>
      <c r="M1564" s="81">
        <f t="shared" si="99"/>
        <v>395</v>
      </c>
    </row>
    <row r="1565" spans="1:13" x14ac:dyDescent="0.2">
      <c r="A1565" s="133" t="str">
        <f>'Net Gen'!B1565</f>
        <v>ML2KP-Mitchell 2 KP</v>
      </c>
      <c r="B1565" s="214">
        <f>'Net Gen'!C1565</f>
        <v>44320.083333333336</v>
      </c>
      <c r="C1565" s="215" t="str">
        <f>'Net Gen'!P1565</f>
        <v>DISPATCHABLE</v>
      </c>
      <c r="D1565" s="215">
        <f>'Net Gen'!E1565</f>
        <v>204.99199999999999</v>
      </c>
      <c r="E1565" s="215">
        <f>'Net Gen'!I1565</f>
        <v>482</v>
      </c>
      <c r="F1565" s="215">
        <f>'Net Gen'!K1565</f>
        <v>483</v>
      </c>
      <c r="G1565" s="215">
        <f>'Net Gen'!N1565</f>
        <v>483</v>
      </c>
      <c r="H1565" s="215">
        <f>'Net Gen'!O1565</f>
        <v>795</v>
      </c>
      <c r="J1565" s="78">
        <f t="shared" si="98"/>
        <v>0.5</v>
      </c>
      <c r="K1565" s="71">
        <f t="shared" si="96"/>
        <v>241.5</v>
      </c>
      <c r="L1565" s="69">
        <f t="shared" si="97"/>
        <v>397.5</v>
      </c>
      <c r="M1565" s="81">
        <f t="shared" si="99"/>
        <v>241</v>
      </c>
    </row>
    <row r="1566" spans="1:13" x14ac:dyDescent="0.2">
      <c r="A1566" s="133" t="str">
        <f>'Net Gen'!B1566</f>
        <v>ML2KP-Mitchell 2 KP</v>
      </c>
      <c r="B1566" s="214">
        <f>'Net Gen'!C1566</f>
        <v>44320.125</v>
      </c>
      <c r="C1566" s="215" t="str">
        <f>'Net Gen'!P1566</f>
        <v>DISPATCHABLE</v>
      </c>
      <c r="D1566" s="215">
        <f>'Net Gen'!E1566</f>
        <v>205.15199999999999</v>
      </c>
      <c r="E1566" s="215">
        <f>'Net Gen'!I1566</f>
        <v>536</v>
      </c>
      <c r="F1566" s="215">
        <f>'Net Gen'!K1566</f>
        <v>537</v>
      </c>
      <c r="G1566" s="215">
        <f>'Net Gen'!N1566</f>
        <v>537</v>
      </c>
      <c r="H1566" s="215">
        <f>'Net Gen'!O1566</f>
        <v>795</v>
      </c>
      <c r="J1566" s="78">
        <f t="shared" si="98"/>
        <v>0.5</v>
      </c>
      <c r="K1566" s="71">
        <f t="shared" si="96"/>
        <v>268.5</v>
      </c>
      <c r="L1566" s="69">
        <f t="shared" si="97"/>
        <v>397.5</v>
      </c>
      <c r="M1566" s="81">
        <f t="shared" si="99"/>
        <v>268</v>
      </c>
    </row>
    <row r="1567" spans="1:13" x14ac:dyDescent="0.2">
      <c r="A1567" s="133" t="str">
        <f>'Net Gen'!B1567</f>
        <v>ML2KP-Mitchell 2 KP</v>
      </c>
      <c r="B1567" s="214">
        <f>'Net Gen'!C1567</f>
        <v>44320.166666666664</v>
      </c>
      <c r="C1567" s="215" t="str">
        <f>'Net Gen'!P1567</f>
        <v>DISPATCHABLE</v>
      </c>
      <c r="D1567" s="215">
        <f>'Net Gen'!E1567</f>
        <v>206.65600000000001</v>
      </c>
      <c r="E1567" s="215">
        <f>'Net Gen'!I1567</f>
        <v>635</v>
      </c>
      <c r="F1567" s="215">
        <f>'Net Gen'!K1567</f>
        <v>638</v>
      </c>
      <c r="G1567" s="215">
        <f>'Net Gen'!N1567</f>
        <v>638</v>
      </c>
      <c r="H1567" s="215">
        <f>'Net Gen'!O1567</f>
        <v>795</v>
      </c>
      <c r="J1567" s="78">
        <f t="shared" si="98"/>
        <v>0.5</v>
      </c>
      <c r="K1567" s="71">
        <f t="shared" si="96"/>
        <v>319</v>
      </c>
      <c r="L1567" s="69">
        <f t="shared" si="97"/>
        <v>397.5</v>
      </c>
      <c r="M1567" s="81">
        <f t="shared" si="99"/>
        <v>317.5</v>
      </c>
    </row>
    <row r="1568" spans="1:13" x14ac:dyDescent="0.2">
      <c r="A1568" s="133" t="str">
        <f>'Net Gen'!B1568</f>
        <v>ML2KP-Mitchell 2 KP</v>
      </c>
      <c r="B1568" s="214">
        <f>'Net Gen'!C1568</f>
        <v>44320.208333333336</v>
      </c>
      <c r="C1568" s="215" t="str">
        <f>'Net Gen'!P1568</f>
        <v>DISPATCHABLE</v>
      </c>
      <c r="D1568" s="215">
        <f>'Net Gen'!E1568</f>
        <v>204.672</v>
      </c>
      <c r="E1568" s="215">
        <f>'Net Gen'!I1568</f>
        <v>467</v>
      </c>
      <c r="F1568" s="215">
        <f>'Net Gen'!K1568</f>
        <v>468</v>
      </c>
      <c r="G1568" s="215">
        <f>'Net Gen'!N1568</f>
        <v>468</v>
      </c>
      <c r="H1568" s="215">
        <f>'Net Gen'!O1568</f>
        <v>795</v>
      </c>
      <c r="J1568" s="78">
        <f t="shared" si="98"/>
        <v>0.5</v>
      </c>
      <c r="K1568" s="71">
        <f t="shared" si="96"/>
        <v>234</v>
      </c>
      <c r="L1568" s="69">
        <f t="shared" si="97"/>
        <v>397.5</v>
      </c>
      <c r="M1568" s="81">
        <f t="shared" si="99"/>
        <v>233.5</v>
      </c>
    </row>
    <row r="1569" spans="1:13" x14ac:dyDescent="0.2">
      <c r="A1569" s="133" t="str">
        <f>'Net Gen'!B1569</f>
        <v>ML2KP-Mitchell 2 KP</v>
      </c>
      <c r="B1569" s="214">
        <f>'Net Gen'!C1569</f>
        <v>44320.25</v>
      </c>
      <c r="C1569" s="215" t="str">
        <f>'Net Gen'!P1569</f>
        <v>DISPATCHABLE</v>
      </c>
      <c r="D1569" s="215">
        <f>'Net Gen'!E1569</f>
        <v>205.184</v>
      </c>
      <c r="E1569" s="215">
        <f>'Net Gen'!I1569</f>
        <v>497</v>
      </c>
      <c r="F1569" s="215">
        <f>'Net Gen'!K1569</f>
        <v>498</v>
      </c>
      <c r="G1569" s="215">
        <f>'Net Gen'!N1569</f>
        <v>498</v>
      </c>
      <c r="H1569" s="215">
        <f>'Net Gen'!O1569</f>
        <v>795</v>
      </c>
      <c r="J1569" s="78">
        <f t="shared" si="98"/>
        <v>0.5</v>
      </c>
      <c r="K1569" s="71">
        <f t="shared" si="96"/>
        <v>249</v>
      </c>
      <c r="L1569" s="69">
        <f t="shared" si="97"/>
        <v>397.5</v>
      </c>
      <c r="M1569" s="81">
        <f t="shared" si="99"/>
        <v>248.5</v>
      </c>
    </row>
    <row r="1570" spans="1:13" x14ac:dyDescent="0.2">
      <c r="A1570" s="133" t="str">
        <f>'Net Gen'!B1570</f>
        <v>ML2KP-Mitchell 2 KP</v>
      </c>
      <c r="B1570" s="214">
        <f>'Net Gen'!C1570</f>
        <v>44320.291666666664</v>
      </c>
      <c r="C1570" s="215" t="str">
        <f>'Net Gen'!P1570</f>
        <v>DISPATCHABLE</v>
      </c>
      <c r="D1570" s="215">
        <f>'Net Gen'!E1570</f>
        <v>213.82400000000001</v>
      </c>
      <c r="E1570" s="215">
        <f>'Net Gen'!I1570</f>
        <v>787</v>
      </c>
      <c r="F1570" s="215">
        <f>'Net Gen'!K1570</f>
        <v>792</v>
      </c>
      <c r="G1570" s="215">
        <f>'Net Gen'!N1570</f>
        <v>792</v>
      </c>
      <c r="H1570" s="215">
        <f>'Net Gen'!O1570</f>
        <v>795</v>
      </c>
      <c r="J1570" s="78">
        <f t="shared" si="98"/>
        <v>0.5</v>
      </c>
      <c r="K1570" s="71">
        <f t="shared" si="96"/>
        <v>396</v>
      </c>
      <c r="L1570" s="69">
        <f t="shared" si="97"/>
        <v>397.5</v>
      </c>
      <c r="M1570" s="81">
        <f t="shared" si="99"/>
        <v>393.5</v>
      </c>
    </row>
    <row r="1571" spans="1:13" x14ac:dyDescent="0.2">
      <c r="A1571" s="133" t="str">
        <f>'Net Gen'!B1571</f>
        <v>ML2KP-Mitchell 2 KP</v>
      </c>
      <c r="B1571" s="214">
        <f>'Net Gen'!C1571</f>
        <v>44320.333333333336</v>
      </c>
      <c r="C1571" s="215" t="str">
        <f>'Net Gen'!P1571</f>
        <v>DISPATCHABLE</v>
      </c>
      <c r="D1571" s="215">
        <f>'Net Gen'!E1571</f>
        <v>217.98400000000001</v>
      </c>
      <c r="E1571" s="215">
        <f>'Net Gen'!I1571</f>
        <v>757</v>
      </c>
      <c r="F1571" s="215">
        <f>'Net Gen'!K1571</f>
        <v>761</v>
      </c>
      <c r="G1571" s="215">
        <f>'Net Gen'!N1571</f>
        <v>761</v>
      </c>
      <c r="H1571" s="215">
        <f>'Net Gen'!O1571</f>
        <v>795</v>
      </c>
      <c r="J1571" s="78">
        <f t="shared" si="98"/>
        <v>0.5</v>
      </c>
      <c r="K1571" s="71">
        <f t="shared" si="96"/>
        <v>380.5</v>
      </c>
      <c r="L1571" s="69">
        <f t="shared" si="97"/>
        <v>397.5</v>
      </c>
      <c r="M1571" s="81">
        <f t="shared" si="99"/>
        <v>378.5</v>
      </c>
    </row>
    <row r="1572" spans="1:13" x14ac:dyDescent="0.2">
      <c r="A1572" s="133" t="str">
        <f>'Net Gen'!B1572</f>
        <v>ML2KP-Mitchell 2 KP</v>
      </c>
      <c r="B1572" s="214">
        <f>'Net Gen'!C1572</f>
        <v>44320.375</v>
      </c>
      <c r="C1572" s="215" t="str">
        <f>'Net Gen'!P1572</f>
        <v>DISPATCHABLE</v>
      </c>
      <c r="D1572" s="215">
        <f>'Net Gen'!E1572</f>
        <v>242.94399999999999</v>
      </c>
      <c r="E1572" s="215">
        <f>'Net Gen'!I1572</f>
        <v>790</v>
      </c>
      <c r="F1572" s="215">
        <f>'Net Gen'!K1572</f>
        <v>795</v>
      </c>
      <c r="G1572" s="215">
        <f>'Net Gen'!N1572</f>
        <v>795</v>
      </c>
      <c r="H1572" s="215">
        <f>'Net Gen'!O1572</f>
        <v>795</v>
      </c>
      <c r="J1572" s="78">
        <f t="shared" si="98"/>
        <v>0.5</v>
      </c>
      <c r="K1572" s="71">
        <f t="shared" si="96"/>
        <v>397.5</v>
      </c>
      <c r="L1572" s="69">
        <f t="shared" si="97"/>
        <v>397.5</v>
      </c>
      <c r="M1572" s="81">
        <f t="shared" si="99"/>
        <v>395</v>
      </c>
    </row>
    <row r="1573" spans="1:13" x14ac:dyDescent="0.2">
      <c r="A1573" s="133" t="str">
        <f>'Net Gen'!B1573</f>
        <v>ML2KP-Mitchell 2 KP</v>
      </c>
      <c r="B1573" s="214">
        <f>'Net Gen'!C1573</f>
        <v>44320.416666666664</v>
      </c>
      <c r="C1573" s="215" t="str">
        <f>'Net Gen'!P1573</f>
        <v>DISPATCHABLE</v>
      </c>
      <c r="D1573" s="215">
        <f>'Net Gen'!E1573</f>
        <v>256.25650000000002</v>
      </c>
      <c r="E1573" s="215">
        <f>'Net Gen'!I1573</f>
        <v>790</v>
      </c>
      <c r="F1573" s="215">
        <f>'Net Gen'!K1573</f>
        <v>795</v>
      </c>
      <c r="G1573" s="215">
        <f>'Net Gen'!N1573</f>
        <v>795</v>
      </c>
      <c r="H1573" s="215">
        <f>'Net Gen'!O1573</f>
        <v>795</v>
      </c>
      <c r="J1573" s="78">
        <f t="shared" si="98"/>
        <v>0.5</v>
      </c>
      <c r="K1573" s="71">
        <f t="shared" si="96"/>
        <v>397.5</v>
      </c>
      <c r="L1573" s="69">
        <f t="shared" si="97"/>
        <v>397.5</v>
      </c>
      <c r="M1573" s="81">
        <f t="shared" si="99"/>
        <v>395</v>
      </c>
    </row>
    <row r="1574" spans="1:13" x14ac:dyDescent="0.2">
      <c r="A1574" s="133" t="str">
        <f>'Net Gen'!B1574</f>
        <v>ML2KP-Mitchell 2 KP</v>
      </c>
      <c r="B1574" s="214">
        <f>'Net Gen'!C1574</f>
        <v>44320.458333333336</v>
      </c>
      <c r="C1574" s="215" t="str">
        <f>'Net Gen'!P1574</f>
        <v>DISPATCHABLE</v>
      </c>
      <c r="D1574" s="215">
        <f>'Net Gen'!E1574</f>
        <v>275.74400000000003</v>
      </c>
      <c r="E1574" s="215">
        <f>'Net Gen'!I1574</f>
        <v>790</v>
      </c>
      <c r="F1574" s="215">
        <f>'Net Gen'!K1574</f>
        <v>795</v>
      </c>
      <c r="G1574" s="215">
        <f>'Net Gen'!N1574</f>
        <v>795</v>
      </c>
      <c r="H1574" s="215">
        <f>'Net Gen'!O1574</f>
        <v>795</v>
      </c>
      <c r="J1574" s="78">
        <f t="shared" si="98"/>
        <v>0.5</v>
      </c>
      <c r="K1574" s="71">
        <f t="shared" si="96"/>
        <v>397.5</v>
      </c>
      <c r="L1574" s="69">
        <f t="shared" si="97"/>
        <v>397.5</v>
      </c>
      <c r="M1574" s="81">
        <f t="shared" si="99"/>
        <v>395</v>
      </c>
    </row>
    <row r="1575" spans="1:13" x14ac:dyDescent="0.2">
      <c r="A1575" s="133" t="str">
        <f>'Net Gen'!B1575</f>
        <v>ML2KP-Mitchell 2 KP</v>
      </c>
      <c r="B1575" s="214">
        <f>'Net Gen'!C1575</f>
        <v>44320.5</v>
      </c>
      <c r="C1575" s="215" t="str">
        <f>'Net Gen'!P1575</f>
        <v>DISPATCHABLE</v>
      </c>
      <c r="D1575" s="215">
        <f>'Net Gen'!E1575</f>
        <v>289.44</v>
      </c>
      <c r="E1575" s="215">
        <f>'Net Gen'!I1575</f>
        <v>790</v>
      </c>
      <c r="F1575" s="215">
        <f>'Net Gen'!K1575</f>
        <v>795</v>
      </c>
      <c r="G1575" s="215">
        <f>'Net Gen'!N1575</f>
        <v>795</v>
      </c>
      <c r="H1575" s="215">
        <f>'Net Gen'!O1575</f>
        <v>795</v>
      </c>
      <c r="J1575" s="78">
        <f t="shared" si="98"/>
        <v>0.5</v>
      </c>
      <c r="K1575" s="71">
        <f t="shared" si="96"/>
        <v>397.5</v>
      </c>
      <c r="L1575" s="69">
        <f t="shared" si="97"/>
        <v>397.5</v>
      </c>
      <c r="M1575" s="81">
        <f t="shared" si="99"/>
        <v>395</v>
      </c>
    </row>
    <row r="1576" spans="1:13" x14ac:dyDescent="0.2">
      <c r="A1576" s="133" t="str">
        <f>'Net Gen'!B1576</f>
        <v>ML2KP-Mitchell 2 KP</v>
      </c>
      <c r="B1576" s="214">
        <f>'Net Gen'!C1576</f>
        <v>44320.541666666664</v>
      </c>
      <c r="C1576" s="215" t="str">
        <f>'Net Gen'!P1576</f>
        <v>DISPATCHABLE</v>
      </c>
      <c r="D1576" s="215">
        <f>'Net Gen'!E1576</f>
        <v>318.24</v>
      </c>
      <c r="E1576" s="215">
        <f>'Net Gen'!I1576</f>
        <v>790</v>
      </c>
      <c r="F1576" s="215">
        <f>'Net Gen'!K1576</f>
        <v>795</v>
      </c>
      <c r="G1576" s="215">
        <f>'Net Gen'!N1576</f>
        <v>795</v>
      </c>
      <c r="H1576" s="215">
        <f>'Net Gen'!O1576</f>
        <v>795</v>
      </c>
      <c r="J1576" s="78">
        <f t="shared" si="98"/>
        <v>0.5</v>
      </c>
      <c r="K1576" s="71">
        <f t="shared" si="96"/>
        <v>397.5</v>
      </c>
      <c r="L1576" s="69">
        <f t="shared" si="97"/>
        <v>397.5</v>
      </c>
      <c r="M1576" s="81">
        <f t="shared" si="99"/>
        <v>395</v>
      </c>
    </row>
    <row r="1577" spans="1:13" x14ac:dyDescent="0.2">
      <c r="A1577" s="133" t="str">
        <f>'Net Gen'!B1577</f>
        <v>ML2KP-Mitchell 2 KP</v>
      </c>
      <c r="B1577" s="214">
        <f>'Net Gen'!C1577</f>
        <v>44320.583333333336</v>
      </c>
      <c r="C1577" s="215" t="str">
        <f>'Net Gen'!P1577</f>
        <v>DISPATCHABLE</v>
      </c>
      <c r="D1577" s="215">
        <f>'Net Gen'!E1577</f>
        <v>312.19200000000001</v>
      </c>
      <c r="E1577" s="215">
        <f>'Net Gen'!I1577</f>
        <v>790</v>
      </c>
      <c r="F1577" s="215">
        <f>'Net Gen'!K1577</f>
        <v>795</v>
      </c>
      <c r="G1577" s="215">
        <f>'Net Gen'!N1577</f>
        <v>795</v>
      </c>
      <c r="H1577" s="215">
        <f>'Net Gen'!O1577</f>
        <v>795</v>
      </c>
      <c r="J1577" s="78">
        <f t="shared" si="98"/>
        <v>0.5</v>
      </c>
      <c r="K1577" s="71">
        <f t="shared" si="96"/>
        <v>397.5</v>
      </c>
      <c r="L1577" s="69">
        <f t="shared" si="97"/>
        <v>397.5</v>
      </c>
      <c r="M1577" s="81">
        <f t="shared" si="99"/>
        <v>395</v>
      </c>
    </row>
    <row r="1578" spans="1:13" x14ac:dyDescent="0.2">
      <c r="A1578" s="133" t="str">
        <f>'Net Gen'!B1578</f>
        <v>ML2KP-Mitchell 2 KP</v>
      </c>
      <c r="B1578" s="214">
        <f>'Net Gen'!C1578</f>
        <v>44320.625</v>
      </c>
      <c r="C1578" s="215" t="str">
        <f>'Net Gen'!P1578</f>
        <v>DISPATCHABLE</v>
      </c>
      <c r="D1578" s="215">
        <f>'Net Gen'!E1578</f>
        <v>290.56</v>
      </c>
      <c r="E1578" s="215">
        <f>'Net Gen'!I1578</f>
        <v>790</v>
      </c>
      <c r="F1578" s="215">
        <f>'Net Gen'!K1578</f>
        <v>795</v>
      </c>
      <c r="G1578" s="215">
        <f>'Net Gen'!N1578</f>
        <v>795</v>
      </c>
      <c r="H1578" s="215">
        <f>'Net Gen'!O1578</f>
        <v>795</v>
      </c>
      <c r="J1578" s="78">
        <f t="shared" si="98"/>
        <v>0.5</v>
      </c>
      <c r="K1578" s="71">
        <f t="shared" si="96"/>
        <v>397.5</v>
      </c>
      <c r="L1578" s="69">
        <f t="shared" si="97"/>
        <v>397.5</v>
      </c>
      <c r="M1578" s="81">
        <f t="shared" si="99"/>
        <v>395</v>
      </c>
    </row>
    <row r="1579" spans="1:13" x14ac:dyDescent="0.2">
      <c r="A1579" s="133" t="str">
        <f>'Net Gen'!B1579</f>
        <v>ML2KP-Mitchell 2 KP</v>
      </c>
      <c r="B1579" s="214">
        <f>'Net Gen'!C1579</f>
        <v>44320.666666666664</v>
      </c>
      <c r="C1579" s="215" t="str">
        <f>'Net Gen'!P1579</f>
        <v>DISPATCHABLE</v>
      </c>
      <c r="D1579" s="215">
        <f>'Net Gen'!E1579</f>
        <v>333.05599999999998</v>
      </c>
      <c r="E1579" s="215">
        <f>'Net Gen'!I1579</f>
        <v>790</v>
      </c>
      <c r="F1579" s="215">
        <f>'Net Gen'!K1579</f>
        <v>795</v>
      </c>
      <c r="G1579" s="215">
        <f>'Net Gen'!N1579</f>
        <v>795</v>
      </c>
      <c r="H1579" s="215">
        <f>'Net Gen'!O1579</f>
        <v>795</v>
      </c>
      <c r="J1579" s="78">
        <f t="shared" si="98"/>
        <v>0.5</v>
      </c>
      <c r="K1579" s="71">
        <f t="shared" si="96"/>
        <v>397.5</v>
      </c>
      <c r="L1579" s="69">
        <f t="shared" si="97"/>
        <v>397.5</v>
      </c>
      <c r="M1579" s="81">
        <f t="shared" si="99"/>
        <v>395</v>
      </c>
    </row>
    <row r="1580" spans="1:13" x14ac:dyDescent="0.2">
      <c r="A1580" s="133" t="str">
        <f>'Net Gen'!B1580</f>
        <v>ML2KP-Mitchell 2 KP</v>
      </c>
      <c r="B1580" s="214">
        <f>'Net Gen'!C1580</f>
        <v>44320.708333333336</v>
      </c>
      <c r="C1580" s="215" t="str">
        <f>'Net Gen'!P1580</f>
        <v>DISPATCHABLE</v>
      </c>
      <c r="D1580" s="215">
        <f>'Net Gen'!E1580</f>
        <v>376.03199999999998</v>
      </c>
      <c r="E1580" s="215">
        <f>'Net Gen'!I1580</f>
        <v>790</v>
      </c>
      <c r="F1580" s="215">
        <f>'Net Gen'!K1580</f>
        <v>795</v>
      </c>
      <c r="G1580" s="215">
        <f>'Net Gen'!N1580</f>
        <v>795</v>
      </c>
      <c r="H1580" s="215">
        <f>'Net Gen'!O1580</f>
        <v>795</v>
      </c>
      <c r="J1580" s="78">
        <f t="shared" si="98"/>
        <v>0.5</v>
      </c>
      <c r="K1580" s="71">
        <f t="shared" si="96"/>
        <v>397.5</v>
      </c>
      <c r="L1580" s="69">
        <f t="shared" si="97"/>
        <v>397.5</v>
      </c>
      <c r="M1580" s="81">
        <f t="shared" si="99"/>
        <v>395</v>
      </c>
    </row>
    <row r="1581" spans="1:13" x14ac:dyDescent="0.2">
      <c r="A1581" s="133" t="str">
        <f>'Net Gen'!B1581</f>
        <v>ML2KP-Mitchell 2 KP</v>
      </c>
      <c r="B1581" s="214">
        <f>'Net Gen'!C1581</f>
        <v>44320.75</v>
      </c>
      <c r="C1581" s="215" t="str">
        <f>'Net Gen'!P1581</f>
        <v>DISPATCHABLE</v>
      </c>
      <c r="D1581" s="215">
        <f>'Net Gen'!E1581</f>
        <v>394.72</v>
      </c>
      <c r="E1581" s="215">
        <f>'Net Gen'!I1581</f>
        <v>791</v>
      </c>
      <c r="F1581" s="215">
        <f>'Net Gen'!K1581</f>
        <v>795</v>
      </c>
      <c r="G1581" s="215">
        <f>'Net Gen'!N1581</f>
        <v>795</v>
      </c>
      <c r="H1581" s="215">
        <f>'Net Gen'!O1581</f>
        <v>795</v>
      </c>
      <c r="J1581" s="78">
        <f t="shared" si="98"/>
        <v>0.5</v>
      </c>
      <c r="K1581" s="71">
        <f t="shared" si="96"/>
        <v>397.5</v>
      </c>
      <c r="L1581" s="69">
        <f t="shared" si="97"/>
        <v>397.5</v>
      </c>
      <c r="M1581" s="81">
        <f t="shared" si="99"/>
        <v>395.5</v>
      </c>
    </row>
    <row r="1582" spans="1:13" x14ac:dyDescent="0.2">
      <c r="A1582" s="133" t="str">
        <f>'Net Gen'!B1582</f>
        <v>ML2KP-Mitchell 2 KP</v>
      </c>
      <c r="B1582" s="214">
        <f>'Net Gen'!C1582</f>
        <v>44320.791666666664</v>
      </c>
      <c r="C1582" s="215" t="str">
        <f>'Net Gen'!P1582</f>
        <v>DISPATCHABLE</v>
      </c>
      <c r="D1582" s="215">
        <f>'Net Gen'!E1582</f>
        <v>388.06400000000002</v>
      </c>
      <c r="E1582" s="215">
        <f>'Net Gen'!I1582</f>
        <v>791</v>
      </c>
      <c r="F1582" s="215">
        <f>'Net Gen'!K1582</f>
        <v>795</v>
      </c>
      <c r="G1582" s="215">
        <f>'Net Gen'!N1582</f>
        <v>795</v>
      </c>
      <c r="H1582" s="215">
        <f>'Net Gen'!O1582</f>
        <v>795</v>
      </c>
      <c r="J1582" s="78">
        <f t="shared" si="98"/>
        <v>0.5</v>
      </c>
      <c r="K1582" s="71">
        <f t="shared" si="96"/>
        <v>397.5</v>
      </c>
      <c r="L1582" s="69">
        <f t="shared" si="97"/>
        <v>397.5</v>
      </c>
      <c r="M1582" s="81">
        <f t="shared" si="99"/>
        <v>395.5</v>
      </c>
    </row>
    <row r="1583" spans="1:13" x14ac:dyDescent="0.2">
      <c r="A1583" s="133" t="str">
        <f>'Net Gen'!B1583</f>
        <v>ML2KP-Mitchell 2 KP</v>
      </c>
      <c r="B1583" s="214">
        <f>'Net Gen'!C1583</f>
        <v>44320.833333333336</v>
      </c>
      <c r="C1583" s="215" t="str">
        <f>'Net Gen'!P1583</f>
        <v>DISPATCHABLE</v>
      </c>
      <c r="D1583" s="215">
        <f>'Net Gen'!E1583</f>
        <v>361.72800000000001</v>
      </c>
      <c r="E1583" s="215">
        <f>'Net Gen'!I1583</f>
        <v>790</v>
      </c>
      <c r="F1583" s="215">
        <f>'Net Gen'!K1583</f>
        <v>795</v>
      </c>
      <c r="G1583" s="215">
        <f>'Net Gen'!N1583</f>
        <v>795</v>
      </c>
      <c r="H1583" s="215">
        <f>'Net Gen'!O1583</f>
        <v>795</v>
      </c>
      <c r="J1583" s="78">
        <f t="shared" si="98"/>
        <v>0.5</v>
      </c>
      <c r="K1583" s="71">
        <f t="shared" si="96"/>
        <v>397.5</v>
      </c>
      <c r="L1583" s="69">
        <f t="shared" si="97"/>
        <v>397.5</v>
      </c>
      <c r="M1583" s="81">
        <f t="shared" si="99"/>
        <v>395</v>
      </c>
    </row>
    <row r="1584" spans="1:13" x14ac:dyDescent="0.2">
      <c r="A1584" s="133" t="str">
        <f>'Net Gen'!B1584</f>
        <v>ML2KP-Mitchell 2 KP</v>
      </c>
      <c r="B1584" s="214">
        <f>'Net Gen'!C1584</f>
        <v>44320.875</v>
      </c>
      <c r="C1584" s="215" t="str">
        <f>'Net Gen'!P1584</f>
        <v>DISPATCHABLE</v>
      </c>
      <c r="D1584" s="215">
        <f>'Net Gen'!E1584</f>
        <v>371.96800000000002</v>
      </c>
      <c r="E1584" s="215">
        <f>'Net Gen'!I1584</f>
        <v>790</v>
      </c>
      <c r="F1584" s="215">
        <f>'Net Gen'!K1584</f>
        <v>795</v>
      </c>
      <c r="G1584" s="215">
        <f>'Net Gen'!N1584</f>
        <v>795</v>
      </c>
      <c r="H1584" s="215">
        <f>'Net Gen'!O1584</f>
        <v>795</v>
      </c>
      <c r="J1584" s="78">
        <f t="shared" si="98"/>
        <v>0.5</v>
      </c>
      <c r="K1584" s="71">
        <f t="shared" si="96"/>
        <v>397.5</v>
      </c>
      <c r="L1584" s="69">
        <f t="shared" si="97"/>
        <v>397.5</v>
      </c>
      <c r="M1584" s="81">
        <f t="shared" si="99"/>
        <v>395</v>
      </c>
    </row>
    <row r="1585" spans="1:13" x14ac:dyDescent="0.2">
      <c r="A1585" s="133" t="str">
        <f>'Net Gen'!B1585</f>
        <v>ML2KP-Mitchell 2 KP</v>
      </c>
      <c r="B1585" s="214">
        <f>'Net Gen'!C1585</f>
        <v>44320.916666666664</v>
      </c>
      <c r="C1585" s="215" t="str">
        <f>'Net Gen'!P1585</f>
        <v>DISPATCHABLE</v>
      </c>
      <c r="D1585" s="215">
        <f>'Net Gen'!E1585</f>
        <v>364.86399999999998</v>
      </c>
      <c r="E1585" s="215">
        <f>'Net Gen'!I1585</f>
        <v>790</v>
      </c>
      <c r="F1585" s="215">
        <f>'Net Gen'!K1585</f>
        <v>795</v>
      </c>
      <c r="G1585" s="215">
        <f>'Net Gen'!N1585</f>
        <v>795</v>
      </c>
      <c r="H1585" s="215">
        <f>'Net Gen'!O1585</f>
        <v>795</v>
      </c>
      <c r="J1585" s="78">
        <f t="shared" si="98"/>
        <v>0.5</v>
      </c>
      <c r="K1585" s="71">
        <f t="shared" si="96"/>
        <v>397.5</v>
      </c>
      <c r="L1585" s="69">
        <f t="shared" si="97"/>
        <v>397.5</v>
      </c>
      <c r="M1585" s="81">
        <f t="shared" si="99"/>
        <v>395</v>
      </c>
    </row>
    <row r="1586" spans="1:13" x14ac:dyDescent="0.2">
      <c r="A1586" s="133" t="str">
        <f>'Net Gen'!B1586</f>
        <v>ML2KP-Mitchell 2 KP</v>
      </c>
      <c r="B1586" s="214">
        <f>'Net Gen'!C1586</f>
        <v>44320.958333333336</v>
      </c>
      <c r="C1586" s="215" t="str">
        <f>'Net Gen'!P1586</f>
        <v>DISPATCHABLE</v>
      </c>
      <c r="D1586" s="215">
        <f>'Net Gen'!E1586</f>
        <v>360.03199999999998</v>
      </c>
      <c r="E1586" s="215">
        <f>'Net Gen'!I1586</f>
        <v>790</v>
      </c>
      <c r="F1586" s="215">
        <f>'Net Gen'!K1586</f>
        <v>795</v>
      </c>
      <c r="G1586" s="215">
        <f>'Net Gen'!N1586</f>
        <v>795</v>
      </c>
      <c r="H1586" s="215">
        <f>'Net Gen'!O1586</f>
        <v>795</v>
      </c>
      <c r="J1586" s="78">
        <f t="shared" si="98"/>
        <v>0.5</v>
      </c>
      <c r="K1586" s="71">
        <f t="shared" si="96"/>
        <v>397.5</v>
      </c>
      <c r="L1586" s="69">
        <f t="shared" si="97"/>
        <v>397.5</v>
      </c>
      <c r="M1586" s="81">
        <f t="shared" si="99"/>
        <v>395</v>
      </c>
    </row>
    <row r="1587" spans="1:13" x14ac:dyDescent="0.2">
      <c r="A1587" s="133" t="str">
        <f>'Net Gen'!B1587</f>
        <v>ML2KP-Mitchell 2 KP</v>
      </c>
      <c r="B1587" s="214">
        <f>'Net Gen'!C1587</f>
        <v>44321</v>
      </c>
      <c r="C1587" s="215" t="str">
        <f>'Net Gen'!P1587</f>
        <v>DISPATCHABLE</v>
      </c>
      <c r="D1587" s="215">
        <f>'Net Gen'!E1587</f>
        <v>321.60000000000002</v>
      </c>
      <c r="E1587" s="215">
        <f>'Net Gen'!I1587</f>
        <v>790</v>
      </c>
      <c r="F1587" s="215">
        <f>'Net Gen'!K1587</f>
        <v>795</v>
      </c>
      <c r="G1587" s="215">
        <f>'Net Gen'!N1587</f>
        <v>795</v>
      </c>
      <c r="H1587" s="215">
        <f>'Net Gen'!O1587</f>
        <v>795</v>
      </c>
      <c r="J1587" s="78">
        <f t="shared" si="98"/>
        <v>0.5</v>
      </c>
      <c r="K1587" s="71">
        <f t="shared" si="96"/>
        <v>397.5</v>
      </c>
      <c r="L1587" s="69">
        <f t="shared" si="97"/>
        <v>397.5</v>
      </c>
      <c r="M1587" s="81">
        <f t="shared" si="99"/>
        <v>395</v>
      </c>
    </row>
    <row r="1588" spans="1:13" x14ac:dyDescent="0.2">
      <c r="A1588" s="133" t="str">
        <f>'Net Gen'!B1588</f>
        <v>ML2KP-Mitchell 2 KP</v>
      </c>
      <c r="B1588" s="214">
        <f>'Net Gen'!C1588</f>
        <v>44321.041666666664</v>
      </c>
      <c r="C1588" s="215" t="str">
        <f>'Net Gen'!P1588</f>
        <v>DISPATCHABLE</v>
      </c>
      <c r="D1588" s="215">
        <f>'Net Gen'!E1588</f>
        <v>308.928</v>
      </c>
      <c r="E1588" s="215">
        <f>'Net Gen'!I1588</f>
        <v>790</v>
      </c>
      <c r="F1588" s="215">
        <f>'Net Gen'!K1588</f>
        <v>795</v>
      </c>
      <c r="G1588" s="215">
        <f>'Net Gen'!N1588</f>
        <v>795</v>
      </c>
      <c r="H1588" s="215">
        <f>'Net Gen'!O1588</f>
        <v>795</v>
      </c>
      <c r="J1588" s="78">
        <f t="shared" si="98"/>
        <v>0.5</v>
      </c>
      <c r="K1588" s="71">
        <f t="shared" si="96"/>
        <v>397.5</v>
      </c>
      <c r="L1588" s="69">
        <f t="shared" si="97"/>
        <v>397.5</v>
      </c>
      <c r="M1588" s="81">
        <f t="shared" si="99"/>
        <v>395</v>
      </c>
    </row>
    <row r="1589" spans="1:13" x14ac:dyDescent="0.2">
      <c r="A1589" s="133" t="str">
        <f>'Net Gen'!B1589</f>
        <v>ML2KP-Mitchell 2 KP</v>
      </c>
      <c r="B1589" s="214">
        <f>'Net Gen'!C1589</f>
        <v>44321.083333333336</v>
      </c>
      <c r="C1589" s="215" t="str">
        <f>'Net Gen'!P1589</f>
        <v>DISPATCHABLE</v>
      </c>
      <c r="D1589" s="215">
        <f>'Net Gen'!E1589</f>
        <v>284.12799999999999</v>
      </c>
      <c r="E1589" s="215">
        <f>'Net Gen'!I1589</f>
        <v>790</v>
      </c>
      <c r="F1589" s="215">
        <f>'Net Gen'!K1589</f>
        <v>795</v>
      </c>
      <c r="G1589" s="215">
        <f>'Net Gen'!N1589</f>
        <v>795</v>
      </c>
      <c r="H1589" s="215">
        <f>'Net Gen'!O1589</f>
        <v>795</v>
      </c>
      <c r="J1589" s="78">
        <f t="shared" si="98"/>
        <v>0.5</v>
      </c>
      <c r="K1589" s="71">
        <f t="shared" si="96"/>
        <v>397.5</v>
      </c>
      <c r="L1589" s="69">
        <f t="shared" si="97"/>
        <v>397.5</v>
      </c>
      <c r="M1589" s="81">
        <f t="shared" si="99"/>
        <v>395</v>
      </c>
    </row>
    <row r="1590" spans="1:13" x14ac:dyDescent="0.2">
      <c r="A1590" s="133" t="str">
        <f>'Net Gen'!B1590</f>
        <v>ML2KP-Mitchell 2 KP</v>
      </c>
      <c r="B1590" s="214">
        <f>'Net Gen'!C1590</f>
        <v>44321.125</v>
      </c>
      <c r="C1590" s="215" t="str">
        <f>'Net Gen'!P1590</f>
        <v>DISPATCHABLE</v>
      </c>
      <c r="D1590" s="215">
        <f>'Net Gen'!E1590</f>
        <v>254.52799999999999</v>
      </c>
      <c r="E1590" s="215">
        <f>'Net Gen'!I1590</f>
        <v>790</v>
      </c>
      <c r="F1590" s="215">
        <f>'Net Gen'!K1590</f>
        <v>795</v>
      </c>
      <c r="G1590" s="215">
        <f>'Net Gen'!N1590</f>
        <v>795</v>
      </c>
      <c r="H1590" s="215">
        <f>'Net Gen'!O1590</f>
        <v>795</v>
      </c>
      <c r="J1590" s="78">
        <f t="shared" si="98"/>
        <v>0.5</v>
      </c>
      <c r="K1590" s="71">
        <f t="shared" si="96"/>
        <v>397.5</v>
      </c>
      <c r="L1590" s="69">
        <f t="shared" si="97"/>
        <v>397.5</v>
      </c>
      <c r="M1590" s="81">
        <f t="shared" si="99"/>
        <v>395</v>
      </c>
    </row>
    <row r="1591" spans="1:13" x14ac:dyDescent="0.2">
      <c r="A1591" s="133" t="str">
        <f>'Net Gen'!B1591</f>
        <v>ML2KP-Mitchell 2 KP</v>
      </c>
      <c r="B1591" s="214">
        <f>'Net Gen'!C1591</f>
        <v>44321.166666666664</v>
      </c>
      <c r="C1591" s="215" t="str">
        <f>'Net Gen'!P1591</f>
        <v>DISPATCHABLE</v>
      </c>
      <c r="D1591" s="215">
        <f>'Net Gen'!E1591</f>
        <v>234.27199999999999</v>
      </c>
      <c r="E1591" s="215">
        <f>'Net Gen'!I1591</f>
        <v>790</v>
      </c>
      <c r="F1591" s="215">
        <f>'Net Gen'!K1591</f>
        <v>795</v>
      </c>
      <c r="G1591" s="215">
        <f>'Net Gen'!N1591</f>
        <v>795</v>
      </c>
      <c r="H1591" s="215">
        <f>'Net Gen'!O1591</f>
        <v>795</v>
      </c>
      <c r="J1591" s="78">
        <f t="shared" si="98"/>
        <v>0.5</v>
      </c>
      <c r="K1591" s="71">
        <f t="shared" si="96"/>
        <v>397.5</v>
      </c>
      <c r="L1591" s="69">
        <f t="shared" si="97"/>
        <v>397.5</v>
      </c>
      <c r="M1591" s="81">
        <f t="shared" si="99"/>
        <v>395</v>
      </c>
    </row>
    <row r="1592" spans="1:13" x14ac:dyDescent="0.2">
      <c r="A1592" s="133" t="str">
        <f>'Net Gen'!B1592</f>
        <v>ML2KP-Mitchell 2 KP</v>
      </c>
      <c r="B1592" s="214">
        <f>'Net Gen'!C1592</f>
        <v>44321.208333333336</v>
      </c>
      <c r="C1592" s="215" t="str">
        <f>'Net Gen'!P1592</f>
        <v>DISPATCHABLE</v>
      </c>
      <c r="D1592" s="215">
        <f>'Net Gen'!E1592</f>
        <v>208.38399999999999</v>
      </c>
      <c r="E1592" s="215">
        <f>'Net Gen'!I1592</f>
        <v>622</v>
      </c>
      <c r="F1592" s="215">
        <f>'Net Gen'!K1592</f>
        <v>625</v>
      </c>
      <c r="G1592" s="215">
        <f>'Net Gen'!N1592</f>
        <v>625</v>
      </c>
      <c r="H1592" s="215">
        <f>'Net Gen'!O1592</f>
        <v>795</v>
      </c>
      <c r="J1592" s="78">
        <f t="shared" si="98"/>
        <v>0.5</v>
      </c>
      <c r="K1592" s="71">
        <f t="shared" si="96"/>
        <v>312.5</v>
      </c>
      <c r="L1592" s="69">
        <f t="shared" si="97"/>
        <v>397.5</v>
      </c>
      <c r="M1592" s="81">
        <f t="shared" si="99"/>
        <v>311</v>
      </c>
    </row>
    <row r="1593" spans="1:13" x14ac:dyDescent="0.2">
      <c r="A1593" s="133" t="str">
        <f>'Net Gen'!B1593</f>
        <v>ML2KP-Mitchell 2 KP</v>
      </c>
      <c r="B1593" s="214">
        <f>'Net Gen'!C1593</f>
        <v>44321.25</v>
      </c>
      <c r="C1593" s="215" t="str">
        <f>'Net Gen'!P1593</f>
        <v>DISPATCHABLE</v>
      </c>
      <c r="D1593" s="215">
        <f>'Net Gen'!E1593</f>
        <v>212.22399999999999</v>
      </c>
      <c r="E1593" s="215">
        <f>'Net Gen'!I1593</f>
        <v>790</v>
      </c>
      <c r="F1593" s="215">
        <f>'Net Gen'!K1593</f>
        <v>795</v>
      </c>
      <c r="G1593" s="215">
        <f>'Net Gen'!N1593</f>
        <v>795</v>
      </c>
      <c r="H1593" s="215">
        <f>'Net Gen'!O1593</f>
        <v>795</v>
      </c>
      <c r="J1593" s="78">
        <f t="shared" si="98"/>
        <v>0.5</v>
      </c>
      <c r="K1593" s="71">
        <f t="shared" si="96"/>
        <v>397.5</v>
      </c>
      <c r="L1593" s="69">
        <f t="shared" si="97"/>
        <v>397.5</v>
      </c>
      <c r="M1593" s="81">
        <f t="shared" si="99"/>
        <v>395</v>
      </c>
    </row>
    <row r="1594" spans="1:13" x14ac:dyDescent="0.2">
      <c r="A1594" s="133" t="str">
        <f>'Net Gen'!B1594</f>
        <v>ML2KP-Mitchell 2 KP</v>
      </c>
      <c r="B1594" s="214">
        <f>'Net Gen'!C1594</f>
        <v>44321.291666666664</v>
      </c>
      <c r="C1594" s="215" t="str">
        <f>'Net Gen'!P1594</f>
        <v>DISPATCHABLE</v>
      </c>
      <c r="D1594" s="215">
        <f>'Net Gen'!E1594</f>
        <v>221.34399999999999</v>
      </c>
      <c r="E1594" s="215">
        <f>'Net Gen'!I1594</f>
        <v>790</v>
      </c>
      <c r="F1594" s="215">
        <f>'Net Gen'!K1594</f>
        <v>795</v>
      </c>
      <c r="G1594" s="215">
        <f>'Net Gen'!N1594</f>
        <v>795</v>
      </c>
      <c r="H1594" s="215">
        <f>'Net Gen'!O1594</f>
        <v>795</v>
      </c>
      <c r="J1594" s="78">
        <f t="shared" si="98"/>
        <v>0.5</v>
      </c>
      <c r="K1594" s="71">
        <f t="shared" si="96"/>
        <v>397.5</v>
      </c>
      <c r="L1594" s="69">
        <f t="shared" si="97"/>
        <v>397.5</v>
      </c>
      <c r="M1594" s="81">
        <f t="shared" si="99"/>
        <v>395</v>
      </c>
    </row>
    <row r="1595" spans="1:13" x14ac:dyDescent="0.2">
      <c r="A1595" s="133" t="str">
        <f>'Net Gen'!B1595</f>
        <v>ML2KP-Mitchell 2 KP</v>
      </c>
      <c r="B1595" s="214">
        <f>'Net Gen'!C1595</f>
        <v>44321.333333333336</v>
      </c>
      <c r="C1595" s="215" t="str">
        <f>'Net Gen'!P1595</f>
        <v>DISPATCHABLE</v>
      </c>
      <c r="D1595" s="215">
        <f>'Net Gen'!E1595</f>
        <v>255.45599999999999</v>
      </c>
      <c r="E1595" s="215">
        <f>'Net Gen'!I1595</f>
        <v>790</v>
      </c>
      <c r="F1595" s="215">
        <f>'Net Gen'!K1595</f>
        <v>795</v>
      </c>
      <c r="G1595" s="215">
        <f>'Net Gen'!N1595</f>
        <v>795</v>
      </c>
      <c r="H1595" s="215">
        <f>'Net Gen'!O1595</f>
        <v>795</v>
      </c>
      <c r="J1595" s="78">
        <f t="shared" si="98"/>
        <v>0.5</v>
      </c>
      <c r="K1595" s="71">
        <f t="shared" si="96"/>
        <v>397.5</v>
      </c>
      <c r="L1595" s="69">
        <f t="shared" si="97"/>
        <v>397.5</v>
      </c>
      <c r="M1595" s="81">
        <f t="shared" si="99"/>
        <v>395</v>
      </c>
    </row>
    <row r="1596" spans="1:13" x14ac:dyDescent="0.2">
      <c r="A1596" s="133" t="str">
        <f>'Net Gen'!B1596</f>
        <v>ML2KP-Mitchell 2 KP</v>
      </c>
      <c r="B1596" s="214">
        <f>'Net Gen'!C1596</f>
        <v>44321.375</v>
      </c>
      <c r="C1596" s="215" t="str">
        <f>'Net Gen'!P1596</f>
        <v>DISPATCHABLE</v>
      </c>
      <c r="D1596" s="215">
        <f>'Net Gen'!E1596</f>
        <v>310.52800000000002</v>
      </c>
      <c r="E1596" s="215">
        <f>'Net Gen'!I1596</f>
        <v>790</v>
      </c>
      <c r="F1596" s="215">
        <f>'Net Gen'!K1596</f>
        <v>795</v>
      </c>
      <c r="G1596" s="215">
        <f>'Net Gen'!N1596</f>
        <v>795</v>
      </c>
      <c r="H1596" s="215">
        <f>'Net Gen'!O1596</f>
        <v>795</v>
      </c>
      <c r="J1596" s="78">
        <f t="shared" si="98"/>
        <v>0.5</v>
      </c>
      <c r="K1596" s="71">
        <f t="shared" si="96"/>
        <v>397.5</v>
      </c>
      <c r="L1596" s="69">
        <f t="shared" si="97"/>
        <v>397.5</v>
      </c>
      <c r="M1596" s="81">
        <f t="shared" si="99"/>
        <v>395</v>
      </c>
    </row>
    <row r="1597" spans="1:13" x14ac:dyDescent="0.2">
      <c r="A1597" s="133" t="str">
        <f>'Net Gen'!B1597</f>
        <v>ML2KP-Mitchell 2 KP</v>
      </c>
      <c r="B1597" s="214">
        <f>'Net Gen'!C1597</f>
        <v>44321.416666666664</v>
      </c>
      <c r="C1597" s="215" t="str">
        <f>'Net Gen'!P1597</f>
        <v>DISPATCHABLE</v>
      </c>
      <c r="D1597" s="215">
        <f>'Net Gen'!E1597</f>
        <v>333.08800000000002</v>
      </c>
      <c r="E1597" s="215">
        <f>'Net Gen'!I1597</f>
        <v>790</v>
      </c>
      <c r="F1597" s="215">
        <f>'Net Gen'!K1597</f>
        <v>795</v>
      </c>
      <c r="G1597" s="215">
        <f>'Net Gen'!N1597</f>
        <v>795</v>
      </c>
      <c r="H1597" s="215">
        <f>'Net Gen'!O1597</f>
        <v>795</v>
      </c>
      <c r="J1597" s="78">
        <f t="shared" si="98"/>
        <v>0.5</v>
      </c>
      <c r="K1597" s="71">
        <f t="shared" si="96"/>
        <v>397.5</v>
      </c>
      <c r="L1597" s="69">
        <f t="shared" si="97"/>
        <v>397.5</v>
      </c>
      <c r="M1597" s="81">
        <f t="shared" si="99"/>
        <v>395</v>
      </c>
    </row>
    <row r="1598" spans="1:13" x14ac:dyDescent="0.2">
      <c r="A1598" s="133" t="str">
        <f>'Net Gen'!B1598</f>
        <v>ML2KP-Mitchell 2 KP</v>
      </c>
      <c r="B1598" s="214">
        <f>'Net Gen'!C1598</f>
        <v>44321.458333333336</v>
      </c>
      <c r="C1598" s="215" t="str">
        <f>'Net Gen'!P1598</f>
        <v>DISPATCHABLE</v>
      </c>
      <c r="D1598" s="215">
        <f>'Net Gen'!E1598</f>
        <v>292.512</v>
      </c>
      <c r="E1598" s="215">
        <f>'Net Gen'!I1598</f>
        <v>790</v>
      </c>
      <c r="F1598" s="215">
        <f>'Net Gen'!K1598</f>
        <v>795</v>
      </c>
      <c r="G1598" s="215">
        <f>'Net Gen'!N1598</f>
        <v>795</v>
      </c>
      <c r="H1598" s="215">
        <f>'Net Gen'!O1598</f>
        <v>795</v>
      </c>
      <c r="J1598" s="78">
        <f t="shared" si="98"/>
        <v>0.5</v>
      </c>
      <c r="K1598" s="71">
        <f t="shared" si="96"/>
        <v>397.5</v>
      </c>
      <c r="L1598" s="69">
        <f t="shared" si="97"/>
        <v>397.5</v>
      </c>
      <c r="M1598" s="81">
        <f t="shared" si="99"/>
        <v>395</v>
      </c>
    </row>
    <row r="1599" spans="1:13" x14ac:dyDescent="0.2">
      <c r="A1599" s="133" t="str">
        <f>'Net Gen'!B1599</f>
        <v>ML2KP-Mitchell 2 KP</v>
      </c>
      <c r="B1599" s="214">
        <f>'Net Gen'!C1599</f>
        <v>44321.5</v>
      </c>
      <c r="C1599" s="215" t="str">
        <f>'Net Gen'!P1599</f>
        <v>DISPATCHABLE</v>
      </c>
      <c r="D1599" s="215">
        <f>'Net Gen'!E1599</f>
        <v>276.096</v>
      </c>
      <c r="E1599" s="215">
        <f>'Net Gen'!I1599</f>
        <v>790</v>
      </c>
      <c r="F1599" s="215">
        <f>'Net Gen'!K1599</f>
        <v>795</v>
      </c>
      <c r="G1599" s="215">
        <f>'Net Gen'!N1599</f>
        <v>795</v>
      </c>
      <c r="H1599" s="215">
        <f>'Net Gen'!O1599</f>
        <v>795</v>
      </c>
      <c r="J1599" s="78">
        <f t="shared" si="98"/>
        <v>0.5</v>
      </c>
      <c r="K1599" s="71">
        <f t="shared" si="96"/>
        <v>397.5</v>
      </c>
      <c r="L1599" s="69">
        <f t="shared" si="97"/>
        <v>397.5</v>
      </c>
      <c r="M1599" s="81">
        <f t="shared" si="99"/>
        <v>395</v>
      </c>
    </row>
    <row r="1600" spans="1:13" x14ac:dyDescent="0.2">
      <c r="A1600" s="133" t="str">
        <f>'Net Gen'!B1600</f>
        <v>ML2KP-Mitchell 2 KP</v>
      </c>
      <c r="B1600" s="214">
        <f>'Net Gen'!C1600</f>
        <v>44321.541666666664</v>
      </c>
      <c r="C1600" s="215" t="str">
        <f>'Net Gen'!P1600</f>
        <v>DISPATCHABLE</v>
      </c>
      <c r="D1600" s="215">
        <f>'Net Gen'!E1600</f>
        <v>320.44799999999998</v>
      </c>
      <c r="E1600" s="215">
        <f>'Net Gen'!I1600</f>
        <v>790</v>
      </c>
      <c r="F1600" s="215">
        <f>'Net Gen'!K1600</f>
        <v>795</v>
      </c>
      <c r="G1600" s="215">
        <f>'Net Gen'!N1600</f>
        <v>795</v>
      </c>
      <c r="H1600" s="215">
        <f>'Net Gen'!O1600</f>
        <v>795</v>
      </c>
      <c r="J1600" s="78">
        <f t="shared" si="98"/>
        <v>0.5</v>
      </c>
      <c r="K1600" s="71">
        <f t="shared" si="96"/>
        <v>397.5</v>
      </c>
      <c r="L1600" s="69">
        <f t="shared" si="97"/>
        <v>397.5</v>
      </c>
      <c r="M1600" s="81">
        <f t="shared" si="99"/>
        <v>395</v>
      </c>
    </row>
    <row r="1601" spans="1:13" x14ac:dyDescent="0.2">
      <c r="A1601" s="133" t="str">
        <f>'Net Gen'!B1601</f>
        <v>ML2KP-Mitchell 2 KP</v>
      </c>
      <c r="B1601" s="214">
        <f>'Net Gen'!C1601</f>
        <v>44321.583333333336</v>
      </c>
      <c r="C1601" s="215" t="str">
        <f>'Net Gen'!P1601</f>
        <v>DISPATCHABLE</v>
      </c>
      <c r="D1601" s="215">
        <f>'Net Gen'!E1601</f>
        <v>335.45600000000002</v>
      </c>
      <c r="E1601" s="215">
        <f>'Net Gen'!I1601</f>
        <v>790</v>
      </c>
      <c r="F1601" s="215">
        <f>'Net Gen'!K1601</f>
        <v>795</v>
      </c>
      <c r="G1601" s="215">
        <f>'Net Gen'!N1601</f>
        <v>795</v>
      </c>
      <c r="H1601" s="215">
        <f>'Net Gen'!O1601</f>
        <v>795</v>
      </c>
      <c r="J1601" s="78">
        <f t="shared" si="98"/>
        <v>0.5</v>
      </c>
      <c r="K1601" s="71">
        <f t="shared" si="96"/>
        <v>397.5</v>
      </c>
      <c r="L1601" s="69">
        <f t="shared" si="97"/>
        <v>397.5</v>
      </c>
      <c r="M1601" s="81">
        <f t="shared" si="99"/>
        <v>395</v>
      </c>
    </row>
    <row r="1602" spans="1:13" x14ac:dyDescent="0.2">
      <c r="A1602" s="133" t="str">
        <f>'Net Gen'!B1602</f>
        <v>ML2KP-Mitchell 2 KP</v>
      </c>
      <c r="B1602" s="214">
        <f>'Net Gen'!C1602</f>
        <v>44321.625</v>
      </c>
      <c r="C1602" s="215" t="str">
        <f>'Net Gen'!P1602</f>
        <v>DISPATCHABLE</v>
      </c>
      <c r="D1602" s="215">
        <f>'Net Gen'!E1602</f>
        <v>373.50400000000002</v>
      </c>
      <c r="E1602" s="215">
        <f>'Net Gen'!I1602</f>
        <v>790</v>
      </c>
      <c r="F1602" s="215">
        <f>'Net Gen'!K1602</f>
        <v>795</v>
      </c>
      <c r="G1602" s="215">
        <f>'Net Gen'!N1602</f>
        <v>795</v>
      </c>
      <c r="H1602" s="215">
        <f>'Net Gen'!O1602</f>
        <v>795</v>
      </c>
      <c r="J1602" s="78">
        <f t="shared" si="98"/>
        <v>0.5</v>
      </c>
      <c r="K1602" s="71">
        <f t="shared" si="96"/>
        <v>397.5</v>
      </c>
      <c r="L1602" s="69">
        <f t="shared" si="97"/>
        <v>397.5</v>
      </c>
      <c r="M1602" s="81">
        <f t="shared" si="99"/>
        <v>395</v>
      </c>
    </row>
    <row r="1603" spans="1:13" x14ac:dyDescent="0.2">
      <c r="A1603" s="133" t="str">
        <f>'Net Gen'!B1603</f>
        <v>ML2KP-Mitchell 2 KP</v>
      </c>
      <c r="B1603" s="214">
        <f>'Net Gen'!C1603</f>
        <v>44321.666666666664</v>
      </c>
      <c r="C1603" s="215" t="str">
        <f>'Net Gen'!P1603</f>
        <v>DISPATCHABLE</v>
      </c>
      <c r="D1603" s="215">
        <f>'Net Gen'!E1603</f>
        <v>367.29599999999999</v>
      </c>
      <c r="E1603" s="215">
        <f>'Net Gen'!I1603</f>
        <v>790</v>
      </c>
      <c r="F1603" s="215">
        <f>'Net Gen'!K1603</f>
        <v>795</v>
      </c>
      <c r="G1603" s="215">
        <f>'Net Gen'!N1603</f>
        <v>795</v>
      </c>
      <c r="H1603" s="215">
        <f>'Net Gen'!O1603</f>
        <v>795</v>
      </c>
      <c r="J1603" s="78">
        <f t="shared" si="98"/>
        <v>0.5</v>
      </c>
      <c r="K1603" s="71">
        <f t="shared" si="96"/>
        <v>397.5</v>
      </c>
      <c r="L1603" s="69">
        <f t="shared" si="97"/>
        <v>397.5</v>
      </c>
      <c r="M1603" s="81">
        <f t="shared" si="99"/>
        <v>395</v>
      </c>
    </row>
    <row r="1604" spans="1:13" x14ac:dyDescent="0.2">
      <c r="A1604" s="133" t="str">
        <f>'Net Gen'!B1604</f>
        <v>ML2KP-Mitchell 2 KP</v>
      </c>
      <c r="B1604" s="214">
        <f>'Net Gen'!C1604</f>
        <v>44321.708333333336</v>
      </c>
      <c r="C1604" s="215" t="str">
        <f>'Net Gen'!P1604</f>
        <v>DISPATCHABLE</v>
      </c>
      <c r="D1604" s="215">
        <f>'Net Gen'!E1604</f>
        <v>343.32799999999997</v>
      </c>
      <c r="E1604" s="215">
        <f>'Net Gen'!I1604</f>
        <v>790</v>
      </c>
      <c r="F1604" s="215">
        <f>'Net Gen'!K1604</f>
        <v>795</v>
      </c>
      <c r="G1604" s="215">
        <f>'Net Gen'!N1604</f>
        <v>795</v>
      </c>
      <c r="H1604" s="215">
        <f>'Net Gen'!O1604</f>
        <v>795</v>
      </c>
      <c r="J1604" s="78">
        <f t="shared" si="98"/>
        <v>0.5</v>
      </c>
      <c r="K1604" s="71">
        <f t="shared" ref="K1604:K1667" si="100">F1604*J1604</f>
        <v>397.5</v>
      </c>
      <c r="L1604" s="69">
        <f t="shared" ref="L1604:L1667" si="101">H1604*J1604</f>
        <v>397.5</v>
      </c>
      <c r="M1604" s="81">
        <f t="shared" si="99"/>
        <v>395</v>
      </c>
    </row>
    <row r="1605" spans="1:13" x14ac:dyDescent="0.2">
      <c r="A1605" s="133" t="str">
        <f>'Net Gen'!B1605</f>
        <v>ML2KP-Mitchell 2 KP</v>
      </c>
      <c r="B1605" s="214">
        <f>'Net Gen'!C1605</f>
        <v>44321.75</v>
      </c>
      <c r="C1605" s="215" t="str">
        <f>'Net Gen'!P1605</f>
        <v>DISPATCHABLE</v>
      </c>
      <c r="D1605" s="215">
        <f>'Net Gen'!E1605</f>
        <v>316.03199999999998</v>
      </c>
      <c r="E1605" s="215">
        <f>'Net Gen'!I1605</f>
        <v>668</v>
      </c>
      <c r="F1605" s="215">
        <f>'Net Gen'!K1605</f>
        <v>795</v>
      </c>
      <c r="G1605" s="215">
        <f>'Net Gen'!N1605</f>
        <v>795</v>
      </c>
      <c r="H1605" s="215">
        <f>'Net Gen'!O1605</f>
        <v>795</v>
      </c>
      <c r="J1605" s="78">
        <f t="shared" ref="J1605:J1668" si="102">VLOOKUP(A1605,$P$4:$Q$8,2,FALSE)</f>
        <v>0.5</v>
      </c>
      <c r="K1605" s="71">
        <f t="shared" si="100"/>
        <v>397.5</v>
      </c>
      <c r="L1605" s="69">
        <f t="shared" si="101"/>
        <v>397.5</v>
      </c>
      <c r="M1605" s="81">
        <f t="shared" ref="M1605:M1668" si="103">E1605*J1605</f>
        <v>334</v>
      </c>
    </row>
    <row r="1606" spans="1:13" x14ac:dyDescent="0.2">
      <c r="A1606" s="133" t="str">
        <f>'Net Gen'!B1606</f>
        <v>ML2KP-Mitchell 2 KP</v>
      </c>
      <c r="B1606" s="214">
        <f>'Net Gen'!C1606</f>
        <v>44321.791666666664</v>
      </c>
      <c r="C1606" s="215" t="str">
        <f>'Net Gen'!P1606</f>
        <v>DISPATCHABLE</v>
      </c>
      <c r="D1606" s="215">
        <f>'Net Gen'!E1606</f>
        <v>318.30399999999997</v>
      </c>
      <c r="E1606" s="215">
        <f>'Net Gen'!I1606</f>
        <v>702</v>
      </c>
      <c r="F1606" s="215">
        <f>'Net Gen'!K1606</f>
        <v>795</v>
      </c>
      <c r="G1606" s="215">
        <f>'Net Gen'!N1606</f>
        <v>795</v>
      </c>
      <c r="H1606" s="215">
        <f>'Net Gen'!O1606</f>
        <v>795</v>
      </c>
      <c r="J1606" s="78">
        <f t="shared" si="102"/>
        <v>0.5</v>
      </c>
      <c r="K1606" s="71">
        <f t="shared" si="100"/>
        <v>397.5</v>
      </c>
      <c r="L1606" s="69">
        <f t="shared" si="101"/>
        <v>397.5</v>
      </c>
      <c r="M1606" s="81">
        <f t="shared" si="103"/>
        <v>351</v>
      </c>
    </row>
    <row r="1607" spans="1:13" x14ac:dyDescent="0.2">
      <c r="A1607" s="133" t="str">
        <f>'Net Gen'!B1607</f>
        <v>ML2KP-Mitchell 2 KP</v>
      </c>
      <c r="B1607" s="214">
        <f>'Net Gen'!C1607</f>
        <v>44321.833333333336</v>
      </c>
      <c r="C1607" s="215" t="str">
        <f>'Net Gen'!P1607</f>
        <v>DISPATCHABLE</v>
      </c>
      <c r="D1607" s="215">
        <f>'Net Gen'!E1607</f>
        <v>311.42399999999998</v>
      </c>
      <c r="E1607" s="215">
        <f>'Net Gen'!I1607</f>
        <v>650</v>
      </c>
      <c r="F1607" s="215">
        <f>'Net Gen'!K1607</f>
        <v>795</v>
      </c>
      <c r="G1607" s="215">
        <f>'Net Gen'!N1607</f>
        <v>795</v>
      </c>
      <c r="H1607" s="215">
        <f>'Net Gen'!O1607</f>
        <v>795</v>
      </c>
      <c r="J1607" s="78">
        <f t="shared" si="102"/>
        <v>0.5</v>
      </c>
      <c r="K1607" s="71">
        <f t="shared" si="100"/>
        <v>397.5</v>
      </c>
      <c r="L1607" s="69">
        <f t="shared" si="101"/>
        <v>397.5</v>
      </c>
      <c r="M1607" s="81">
        <f t="shared" si="103"/>
        <v>325</v>
      </c>
    </row>
    <row r="1608" spans="1:13" x14ac:dyDescent="0.2">
      <c r="A1608" s="133" t="str">
        <f>'Net Gen'!B1608</f>
        <v>ML2KP-Mitchell 2 KP</v>
      </c>
      <c r="B1608" s="214">
        <f>'Net Gen'!C1608</f>
        <v>44321.875</v>
      </c>
      <c r="C1608" s="215" t="str">
        <f>'Net Gen'!P1608</f>
        <v>DISPATCHABLE</v>
      </c>
      <c r="D1608" s="215">
        <f>'Net Gen'!E1608</f>
        <v>303.83999999999997</v>
      </c>
      <c r="E1608" s="215">
        <f>'Net Gen'!I1608</f>
        <v>650</v>
      </c>
      <c r="F1608" s="215">
        <f>'Net Gen'!K1608</f>
        <v>795</v>
      </c>
      <c r="G1608" s="215">
        <f>'Net Gen'!N1608</f>
        <v>795</v>
      </c>
      <c r="H1608" s="215">
        <f>'Net Gen'!O1608</f>
        <v>795</v>
      </c>
      <c r="J1608" s="78">
        <f t="shared" si="102"/>
        <v>0.5</v>
      </c>
      <c r="K1608" s="71">
        <f t="shared" si="100"/>
        <v>397.5</v>
      </c>
      <c r="L1608" s="69">
        <f t="shared" si="101"/>
        <v>397.5</v>
      </c>
      <c r="M1608" s="81">
        <f t="shared" si="103"/>
        <v>325</v>
      </c>
    </row>
    <row r="1609" spans="1:13" x14ac:dyDescent="0.2">
      <c r="A1609" s="133" t="str">
        <f>'Net Gen'!B1609</f>
        <v>ML2KP-Mitchell 2 KP</v>
      </c>
      <c r="B1609" s="214">
        <f>'Net Gen'!C1609</f>
        <v>44321.916666666664</v>
      </c>
      <c r="C1609" s="215" t="str">
        <f>'Net Gen'!P1609</f>
        <v>DISPATCHABLE</v>
      </c>
      <c r="D1609" s="215">
        <f>'Net Gen'!E1609</f>
        <v>299.96800000000002</v>
      </c>
      <c r="E1609" s="215">
        <f>'Net Gen'!I1609</f>
        <v>650</v>
      </c>
      <c r="F1609" s="215">
        <f>'Net Gen'!K1609</f>
        <v>795</v>
      </c>
      <c r="G1609" s="215">
        <f>'Net Gen'!N1609</f>
        <v>795</v>
      </c>
      <c r="H1609" s="215">
        <f>'Net Gen'!O1609</f>
        <v>795</v>
      </c>
      <c r="J1609" s="78">
        <f t="shared" si="102"/>
        <v>0.5</v>
      </c>
      <c r="K1609" s="71">
        <f t="shared" si="100"/>
        <v>397.5</v>
      </c>
      <c r="L1609" s="69">
        <f t="shared" si="101"/>
        <v>397.5</v>
      </c>
      <c r="M1609" s="81">
        <f t="shared" si="103"/>
        <v>325</v>
      </c>
    </row>
    <row r="1610" spans="1:13" x14ac:dyDescent="0.2">
      <c r="A1610" s="133" t="str">
        <f>'Net Gen'!B1610</f>
        <v>ML2KP-Mitchell 2 KP</v>
      </c>
      <c r="B1610" s="214">
        <f>'Net Gen'!C1610</f>
        <v>44321.958333333336</v>
      </c>
      <c r="C1610" s="215" t="str">
        <f>'Net Gen'!P1610</f>
        <v>DISPATCHABLE</v>
      </c>
      <c r="D1610" s="215">
        <f>'Net Gen'!E1610</f>
        <v>261.56799999999998</v>
      </c>
      <c r="E1610" s="215">
        <f>'Net Gen'!I1610</f>
        <v>650</v>
      </c>
      <c r="F1610" s="215">
        <f>'Net Gen'!K1610</f>
        <v>795</v>
      </c>
      <c r="G1610" s="215">
        <f>'Net Gen'!N1610</f>
        <v>795</v>
      </c>
      <c r="H1610" s="215">
        <f>'Net Gen'!O1610</f>
        <v>795</v>
      </c>
      <c r="J1610" s="78">
        <f t="shared" si="102"/>
        <v>0.5</v>
      </c>
      <c r="K1610" s="71">
        <f t="shared" si="100"/>
        <v>397.5</v>
      </c>
      <c r="L1610" s="69">
        <f t="shared" si="101"/>
        <v>397.5</v>
      </c>
      <c r="M1610" s="81">
        <f t="shared" si="103"/>
        <v>325</v>
      </c>
    </row>
    <row r="1611" spans="1:13" x14ac:dyDescent="0.2">
      <c r="A1611" s="133" t="str">
        <f>'Net Gen'!B1611</f>
        <v>ML2KP-Mitchell 2 KP</v>
      </c>
      <c r="B1611" s="214">
        <f>'Net Gen'!C1611</f>
        <v>44322</v>
      </c>
      <c r="C1611" s="215" t="str">
        <f>'Net Gen'!P1611</f>
        <v>DISPATCHABLE</v>
      </c>
      <c r="D1611" s="215">
        <f>'Net Gen'!E1611</f>
        <v>226.65600000000001</v>
      </c>
      <c r="E1611" s="215">
        <f>'Net Gen'!I1611</f>
        <v>650</v>
      </c>
      <c r="F1611" s="215">
        <f>'Net Gen'!K1611</f>
        <v>795</v>
      </c>
      <c r="G1611" s="215">
        <f>'Net Gen'!N1611</f>
        <v>795</v>
      </c>
      <c r="H1611" s="215">
        <f>'Net Gen'!O1611</f>
        <v>795</v>
      </c>
      <c r="J1611" s="78">
        <f t="shared" si="102"/>
        <v>0.5</v>
      </c>
      <c r="K1611" s="71">
        <f t="shared" si="100"/>
        <v>397.5</v>
      </c>
      <c r="L1611" s="69">
        <f t="shared" si="101"/>
        <v>397.5</v>
      </c>
      <c r="M1611" s="81">
        <f t="shared" si="103"/>
        <v>325</v>
      </c>
    </row>
    <row r="1612" spans="1:13" x14ac:dyDescent="0.2">
      <c r="A1612" s="133" t="str">
        <f>'Net Gen'!B1612</f>
        <v>ML2KP-Mitchell 2 KP</v>
      </c>
      <c r="B1612" s="214">
        <f>'Net Gen'!C1612</f>
        <v>44322.041666666664</v>
      </c>
      <c r="C1612" s="215" t="str">
        <f>'Net Gen'!P1612</f>
        <v>DISPATCHABLE</v>
      </c>
      <c r="D1612" s="215">
        <f>'Net Gen'!E1612</f>
        <v>213.66399999999999</v>
      </c>
      <c r="E1612" s="215">
        <f>'Net Gen'!I1612</f>
        <v>592</v>
      </c>
      <c r="F1612" s="215">
        <f>'Net Gen'!K1612</f>
        <v>701</v>
      </c>
      <c r="G1612" s="215">
        <f>'Net Gen'!N1612</f>
        <v>701</v>
      </c>
      <c r="H1612" s="215">
        <f>'Net Gen'!O1612</f>
        <v>795</v>
      </c>
      <c r="J1612" s="78">
        <f t="shared" si="102"/>
        <v>0.5</v>
      </c>
      <c r="K1612" s="71">
        <f t="shared" si="100"/>
        <v>350.5</v>
      </c>
      <c r="L1612" s="69">
        <f t="shared" si="101"/>
        <v>397.5</v>
      </c>
      <c r="M1612" s="81">
        <f t="shared" si="103"/>
        <v>296</v>
      </c>
    </row>
    <row r="1613" spans="1:13" x14ac:dyDescent="0.2">
      <c r="A1613" s="133" t="str">
        <f>'Net Gen'!B1613</f>
        <v>ML2KP-Mitchell 2 KP</v>
      </c>
      <c r="B1613" s="214">
        <f>'Net Gen'!C1613</f>
        <v>44322.083333333336</v>
      </c>
      <c r="C1613" s="215" t="str">
        <f>'Net Gen'!P1613</f>
        <v>DISPATCHABLE</v>
      </c>
      <c r="D1613" s="215">
        <f>'Net Gen'!E1613</f>
        <v>204.672</v>
      </c>
      <c r="E1613" s="215">
        <f>'Net Gen'!I1613</f>
        <v>461</v>
      </c>
      <c r="F1613" s="215">
        <f>'Net Gen'!K1613</f>
        <v>491</v>
      </c>
      <c r="G1613" s="215">
        <f>'Net Gen'!N1613</f>
        <v>491</v>
      </c>
      <c r="H1613" s="215">
        <f>'Net Gen'!O1613</f>
        <v>795</v>
      </c>
      <c r="J1613" s="78">
        <f t="shared" si="102"/>
        <v>0.5</v>
      </c>
      <c r="K1613" s="71">
        <f t="shared" si="100"/>
        <v>245.5</v>
      </c>
      <c r="L1613" s="69">
        <f t="shared" si="101"/>
        <v>397.5</v>
      </c>
      <c r="M1613" s="81">
        <f t="shared" si="103"/>
        <v>230.5</v>
      </c>
    </row>
    <row r="1614" spans="1:13" x14ac:dyDescent="0.2">
      <c r="A1614" s="133" t="str">
        <f>'Net Gen'!B1614</f>
        <v>ML2KP-Mitchell 2 KP</v>
      </c>
      <c r="B1614" s="214">
        <f>'Net Gen'!C1614</f>
        <v>44322.125</v>
      </c>
      <c r="C1614" s="215" t="str">
        <f>'Net Gen'!P1614</f>
        <v>DISPATCHABLE</v>
      </c>
      <c r="D1614" s="215">
        <f>'Net Gen'!E1614</f>
        <v>205.024</v>
      </c>
      <c r="E1614" s="215">
        <f>'Net Gen'!I1614</f>
        <v>451</v>
      </c>
      <c r="F1614" s="215">
        <f>'Net Gen'!K1614</f>
        <v>475</v>
      </c>
      <c r="G1614" s="215">
        <f>'Net Gen'!N1614</f>
        <v>475</v>
      </c>
      <c r="H1614" s="215">
        <f>'Net Gen'!O1614</f>
        <v>795</v>
      </c>
      <c r="J1614" s="78">
        <f t="shared" si="102"/>
        <v>0.5</v>
      </c>
      <c r="K1614" s="71">
        <f t="shared" si="100"/>
        <v>237.5</v>
      </c>
      <c r="L1614" s="69">
        <f t="shared" si="101"/>
        <v>397.5</v>
      </c>
      <c r="M1614" s="81">
        <f t="shared" si="103"/>
        <v>225.5</v>
      </c>
    </row>
    <row r="1615" spans="1:13" x14ac:dyDescent="0.2">
      <c r="A1615" s="133" t="str">
        <f>'Net Gen'!B1615</f>
        <v>ML2KP-Mitchell 2 KP</v>
      </c>
      <c r="B1615" s="214">
        <f>'Net Gen'!C1615</f>
        <v>44322.166666666664</v>
      </c>
      <c r="C1615" s="215" t="str">
        <f>'Net Gen'!P1615</f>
        <v>DISPATCHABLE</v>
      </c>
      <c r="D1615" s="215">
        <f>'Net Gen'!E1615</f>
        <v>204.73599999999999</v>
      </c>
      <c r="E1615" s="215">
        <f>'Net Gen'!I1615</f>
        <v>439</v>
      </c>
      <c r="F1615" s="215">
        <f>'Net Gen'!K1615</f>
        <v>456</v>
      </c>
      <c r="G1615" s="215">
        <f>'Net Gen'!N1615</f>
        <v>456</v>
      </c>
      <c r="H1615" s="215">
        <f>'Net Gen'!O1615</f>
        <v>795</v>
      </c>
      <c r="J1615" s="78">
        <f t="shared" si="102"/>
        <v>0.5</v>
      </c>
      <c r="K1615" s="71">
        <f t="shared" si="100"/>
        <v>228</v>
      </c>
      <c r="L1615" s="69">
        <f t="shared" si="101"/>
        <v>397.5</v>
      </c>
      <c r="M1615" s="81">
        <f t="shared" si="103"/>
        <v>219.5</v>
      </c>
    </row>
    <row r="1616" spans="1:13" x14ac:dyDescent="0.2">
      <c r="A1616" s="133" t="str">
        <f>'Net Gen'!B1616</f>
        <v>ML2KP-Mitchell 2 KP</v>
      </c>
      <c r="B1616" s="214">
        <f>'Net Gen'!C1616</f>
        <v>44322.208333333336</v>
      </c>
      <c r="C1616" s="215" t="str">
        <f>'Net Gen'!P1616</f>
        <v>DISPATCHABLE</v>
      </c>
      <c r="D1616" s="215">
        <f>'Net Gen'!E1616</f>
        <v>208.38399999999999</v>
      </c>
      <c r="E1616" s="215">
        <f>'Net Gen'!I1616</f>
        <v>549</v>
      </c>
      <c r="F1616" s="215">
        <f>'Net Gen'!K1616</f>
        <v>634</v>
      </c>
      <c r="G1616" s="215">
        <f>'Net Gen'!N1616</f>
        <v>634</v>
      </c>
      <c r="H1616" s="215">
        <f>'Net Gen'!O1616</f>
        <v>795</v>
      </c>
      <c r="J1616" s="78">
        <f t="shared" si="102"/>
        <v>0.5</v>
      </c>
      <c r="K1616" s="71">
        <f t="shared" si="100"/>
        <v>317</v>
      </c>
      <c r="L1616" s="69">
        <f t="shared" si="101"/>
        <v>397.5</v>
      </c>
      <c r="M1616" s="81">
        <f t="shared" si="103"/>
        <v>274.5</v>
      </c>
    </row>
    <row r="1617" spans="1:13" x14ac:dyDescent="0.2">
      <c r="A1617" s="133" t="str">
        <f>'Net Gen'!B1617</f>
        <v>ML2KP-Mitchell 2 KP</v>
      </c>
      <c r="B1617" s="214">
        <f>'Net Gen'!C1617</f>
        <v>44322.25</v>
      </c>
      <c r="C1617" s="215" t="str">
        <f>'Net Gen'!P1617</f>
        <v>DISPATCHABLE</v>
      </c>
      <c r="D1617" s="215">
        <f>'Net Gen'!E1617</f>
        <v>210.048</v>
      </c>
      <c r="E1617" s="215">
        <f>'Net Gen'!I1617</f>
        <v>650</v>
      </c>
      <c r="F1617" s="215">
        <f>'Net Gen'!K1617</f>
        <v>795</v>
      </c>
      <c r="G1617" s="215">
        <f>'Net Gen'!N1617</f>
        <v>795</v>
      </c>
      <c r="H1617" s="215">
        <f>'Net Gen'!O1617</f>
        <v>795</v>
      </c>
      <c r="J1617" s="78">
        <f t="shared" si="102"/>
        <v>0.5</v>
      </c>
      <c r="K1617" s="71">
        <f t="shared" si="100"/>
        <v>397.5</v>
      </c>
      <c r="L1617" s="69">
        <f t="shared" si="101"/>
        <v>397.5</v>
      </c>
      <c r="M1617" s="81">
        <f t="shared" si="103"/>
        <v>325</v>
      </c>
    </row>
    <row r="1618" spans="1:13" x14ac:dyDescent="0.2">
      <c r="A1618" s="133" t="str">
        <f>'Net Gen'!B1618</f>
        <v>ML2KP-Mitchell 2 KP</v>
      </c>
      <c r="B1618" s="214">
        <f>'Net Gen'!C1618</f>
        <v>44322.291666666664</v>
      </c>
      <c r="C1618" s="215" t="str">
        <f>'Net Gen'!P1618</f>
        <v>DISPATCHABLE</v>
      </c>
      <c r="D1618" s="215">
        <f>'Net Gen'!E1618</f>
        <v>237.376</v>
      </c>
      <c r="E1618" s="215">
        <f>'Net Gen'!I1618</f>
        <v>650</v>
      </c>
      <c r="F1618" s="215">
        <f>'Net Gen'!K1618</f>
        <v>795</v>
      </c>
      <c r="G1618" s="215">
        <f>'Net Gen'!N1618</f>
        <v>795</v>
      </c>
      <c r="H1618" s="215">
        <f>'Net Gen'!O1618</f>
        <v>795</v>
      </c>
      <c r="J1618" s="78">
        <f t="shared" si="102"/>
        <v>0.5</v>
      </c>
      <c r="K1618" s="71">
        <f t="shared" si="100"/>
        <v>397.5</v>
      </c>
      <c r="L1618" s="69">
        <f t="shared" si="101"/>
        <v>397.5</v>
      </c>
      <c r="M1618" s="81">
        <f t="shared" si="103"/>
        <v>325</v>
      </c>
    </row>
    <row r="1619" spans="1:13" x14ac:dyDescent="0.2">
      <c r="A1619" s="133" t="str">
        <f>'Net Gen'!B1619</f>
        <v>ML2KP-Mitchell 2 KP</v>
      </c>
      <c r="B1619" s="214">
        <f>'Net Gen'!C1619</f>
        <v>44322.333333333336</v>
      </c>
      <c r="C1619" s="215" t="str">
        <f>'Net Gen'!P1619</f>
        <v>DISPATCHABLE</v>
      </c>
      <c r="D1619" s="215">
        <f>'Net Gen'!E1619</f>
        <v>250.17599999999999</v>
      </c>
      <c r="E1619" s="215">
        <f>'Net Gen'!I1619</f>
        <v>650</v>
      </c>
      <c r="F1619" s="215">
        <f>'Net Gen'!K1619</f>
        <v>795</v>
      </c>
      <c r="G1619" s="215">
        <f>'Net Gen'!N1619</f>
        <v>795</v>
      </c>
      <c r="H1619" s="215">
        <f>'Net Gen'!O1619</f>
        <v>795</v>
      </c>
      <c r="J1619" s="78">
        <f t="shared" si="102"/>
        <v>0.5</v>
      </c>
      <c r="K1619" s="71">
        <f t="shared" si="100"/>
        <v>397.5</v>
      </c>
      <c r="L1619" s="69">
        <f t="shared" si="101"/>
        <v>397.5</v>
      </c>
      <c r="M1619" s="81">
        <f t="shared" si="103"/>
        <v>325</v>
      </c>
    </row>
    <row r="1620" spans="1:13" x14ac:dyDescent="0.2">
      <c r="A1620" s="133" t="str">
        <f>'Net Gen'!B1620</f>
        <v>ML2KP-Mitchell 2 KP</v>
      </c>
      <c r="B1620" s="214">
        <f>'Net Gen'!C1620</f>
        <v>44322.375</v>
      </c>
      <c r="C1620" s="215" t="str">
        <f>'Net Gen'!P1620</f>
        <v>DISPATCHABLE</v>
      </c>
      <c r="D1620" s="215">
        <f>'Net Gen'!E1620</f>
        <v>265.85599999999999</v>
      </c>
      <c r="E1620" s="215">
        <f>'Net Gen'!I1620</f>
        <v>650</v>
      </c>
      <c r="F1620" s="215">
        <f>'Net Gen'!K1620</f>
        <v>795</v>
      </c>
      <c r="G1620" s="215">
        <f>'Net Gen'!N1620</f>
        <v>795</v>
      </c>
      <c r="H1620" s="215">
        <f>'Net Gen'!O1620</f>
        <v>795</v>
      </c>
      <c r="J1620" s="78">
        <f t="shared" si="102"/>
        <v>0.5</v>
      </c>
      <c r="K1620" s="71">
        <f t="shared" si="100"/>
        <v>397.5</v>
      </c>
      <c r="L1620" s="69">
        <f t="shared" si="101"/>
        <v>397.5</v>
      </c>
      <c r="M1620" s="81">
        <f t="shared" si="103"/>
        <v>325</v>
      </c>
    </row>
    <row r="1621" spans="1:13" x14ac:dyDescent="0.2">
      <c r="A1621" s="133" t="str">
        <f>'Net Gen'!B1621</f>
        <v>ML2KP-Mitchell 2 KP</v>
      </c>
      <c r="B1621" s="214">
        <f>'Net Gen'!C1621</f>
        <v>44322.416666666664</v>
      </c>
      <c r="C1621" s="215" t="str">
        <f>'Net Gen'!P1621</f>
        <v>DISPATCHABLE</v>
      </c>
      <c r="D1621" s="215">
        <f>'Net Gen'!E1621</f>
        <v>307.072</v>
      </c>
      <c r="E1621" s="215">
        <f>'Net Gen'!I1621</f>
        <v>650</v>
      </c>
      <c r="F1621" s="215">
        <f>'Net Gen'!K1621</f>
        <v>795</v>
      </c>
      <c r="G1621" s="215">
        <f>'Net Gen'!N1621</f>
        <v>795</v>
      </c>
      <c r="H1621" s="215">
        <f>'Net Gen'!O1621</f>
        <v>795</v>
      </c>
      <c r="J1621" s="78">
        <f t="shared" si="102"/>
        <v>0.5</v>
      </c>
      <c r="K1621" s="71">
        <f t="shared" si="100"/>
        <v>397.5</v>
      </c>
      <c r="L1621" s="69">
        <f t="shared" si="101"/>
        <v>397.5</v>
      </c>
      <c r="M1621" s="81">
        <f t="shared" si="103"/>
        <v>325</v>
      </c>
    </row>
    <row r="1622" spans="1:13" x14ac:dyDescent="0.2">
      <c r="A1622" s="133" t="str">
        <f>'Net Gen'!B1622</f>
        <v>ML2KP-Mitchell 2 KP</v>
      </c>
      <c r="B1622" s="214">
        <f>'Net Gen'!C1622</f>
        <v>44322.458333333336</v>
      </c>
      <c r="C1622" s="215" t="str">
        <f>'Net Gen'!P1622</f>
        <v>DISPATCHABLE</v>
      </c>
      <c r="D1622" s="215">
        <f>'Net Gen'!E1622</f>
        <v>311.93599999999998</v>
      </c>
      <c r="E1622" s="215">
        <f>'Net Gen'!I1622</f>
        <v>650</v>
      </c>
      <c r="F1622" s="215">
        <f>'Net Gen'!K1622</f>
        <v>795</v>
      </c>
      <c r="G1622" s="215">
        <f>'Net Gen'!N1622</f>
        <v>795</v>
      </c>
      <c r="H1622" s="215">
        <f>'Net Gen'!O1622</f>
        <v>795</v>
      </c>
      <c r="J1622" s="78">
        <f t="shared" si="102"/>
        <v>0.5</v>
      </c>
      <c r="K1622" s="71">
        <f t="shared" si="100"/>
        <v>397.5</v>
      </c>
      <c r="L1622" s="69">
        <f t="shared" si="101"/>
        <v>397.5</v>
      </c>
      <c r="M1622" s="81">
        <f t="shared" si="103"/>
        <v>325</v>
      </c>
    </row>
    <row r="1623" spans="1:13" x14ac:dyDescent="0.2">
      <c r="A1623" s="133" t="str">
        <f>'Net Gen'!B1623</f>
        <v>ML2KP-Mitchell 2 KP</v>
      </c>
      <c r="B1623" s="214">
        <f>'Net Gen'!C1623</f>
        <v>44322.5</v>
      </c>
      <c r="C1623" s="215" t="str">
        <f>'Net Gen'!P1623</f>
        <v>DISPATCHABLE</v>
      </c>
      <c r="D1623" s="215">
        <f>'Net Gen'!E1623</f>
        <v>308.512</v>
      </c>
      <c r="E1623" s="215">
        <f>'Net Gen'!I1623</f>
        <v>650</v>
      </c>
      <c r="F1623" s="215">
        <f>'Net Gen'!K1623</f>
        <v>795</v>
      </c>
      <c r="G1623" s="215">
        <f>'Net Gen'!N1623</f>
        <v>795</v>
      </c>
      <c r="H1623" s="215">
        <f>'Net Gen'!O1623</f>
        <v>795</v>
      </c>
      <c r="J1623" s="78">
        <f t="shared" si="102"/>
        <v>0.5</v>
      </c>
      <c r="K1623" s="71">
        <f t="shared" si="100"/>
        <v>397.5</v>
      </c>
      <c r="L1623" s="69">
        <f t="shared" si="101"/>
        <v>397.5</v>
      </c>
      <c r="M1623" s="81">
        <f t="shared" si="103"/>
        <v>325</v>
      </c>
    </row>
    <row r="1624" spans="1:13" x14ac:dyDescent="0.2">
      <c r="A1624" s="133" t="str">
        <f>'Net Gen'!B1624</f>
        <v>ML2KP-Mitchell 2 KP</v>
      </c>
      <c r="B1624" s="214">
        <f>'Net Gen'!C1624</f>
        <v>44322.541666666664</v>
      </c>
      <c r="C1624" s="215" t="str">
        <f>'Net Gen'!P1624</f>
        <v>DISPATCHABLE</v>
      </c>
      <c r="D1624" s="215">
        <f>'Net Gen'!E1624</f>
        <v>315.52</v>
      </c>
      <c r="E1624" s="215">
        <f>'Net Gen'!I1624</f>
        <v>650</v>
      </c>
      <c r="F1624" s="215">
        <f>'Net Gen'!K1624</f>
        <v>795</v>
      </c>
      <c r="G1624" s="215">
        <f>'Net Gen'!N1624</f>
        <v>795</v>
      </c>
      <c r="H1624" s="215">
        <f>'Net Gen'!O1624</f>
        <v>795</v>
      </c>
      <c r="J1624" s="78">
        <f t="shared" si="102"/>
        <v>0.5</v>
      </c>
      <c r="K1624" s="71">
        <f t="shared" si="100"/>
        <v>397.5</v>
      </c>
      <c r="L1624" s="69">
        <f t="shared" si="101"/>
        <v>397.5</v>
      </c>
      <c r="M1624" s="81">
        <f t="shared" si="103"/>
        <v>325</v>
      </c>
    </row>
    <row r="1625" spans="1:13" x14ac:dyDescent="0.2">
      <c r="A1625" s="133" t="str">
        <f>'Net Gen'!B1625</f>
        <v>ML2KP-Mitchell 2 KP</v>
      </c>
      <c r="B1625" s="214">
        <f>'Net Gen'!C1625</f>
        <v>44322.583333333336</v>
      </c>
      <c r="C1625" s="215" t="str">
        <f>'Net Gen'!P1625</f>
        <v>DISPATCHABLE</v>
      </c>
      <c r="D1625" s="215">
        <f>'Net Gen'!E1625</f>
        <v>311.36</v>
      </c>
      <c r="E1625" s="215">
        <f>'Net Gen'!I1625</f>
        <v>764</v>
      </c>
      <c r="F1625" s="215">
        <f>'Net Gen'!K1625</f>
        <v>795</v>
      </c>
      <c r="G1625" s="215">
        <f>'Net Gen'!N1625</f>
        <v>795</v>
      </c>
      <c r="H1625" s="215">
        <f>'Net Gen'!O1625</f>
        <v>795</v>
      </c>
      <c r="J1625" s="78">
        <f t="shared" si="102"/>
        <v>0.5</v>
      </c>
      <c r="K1625" s="71">
        <f t="shared" si="100"/>
        <v>397.5</v>
      </c>
      <c r="L1625" s="69">
        <f t="shared" si="101"/>
        <v>397.5</v>
      </c>
      <c r="M1625" s="81">
        <f t="shared" si="103"/>
        <v>382</v>
      </c>
    </row>
    <row r="1626" spans="1:13" x14ac:dyDescent="0.2">
      <c r="A1626" s="133" t="str">
        <f>'Net Gen'!B1626</f>
        <v>ML2KP-Mitchell 2 KP</v>
      </c>
      <c r="B1626" s="214">
        <f>'Net Gen'!C1626</f>
        <v>44322.625</v>
      </c>
      <c r="C1626" s="215" t="str">
        <f>'Net Gen'!P1626</f>
        <v>DISPATCHABLE</v>
      </c>
      <c r="D1626" s="215">
        <f>'Net Gen'!E1626</f>
        <v>300.416</v>
      </c>
      <c r="E1626" s="215">
        <f>'Net Gen'!I1626</f>
        <v>790</v>
      </c>
      <c r="F1626" s="215">
        <f>'Net Gen'!K1626</f>
        <v>795</v>
      </c>
      <c r="G1626" s="215">
        <f>'Net Gen'!N1626</f>
        <v>795</v>
      </c>
      <c r="H1626" s="215">
        <f>'Net Gen'!O1626</f>
        <v>795</v>
      </c>
      <c r="J1626" s="78">
        <f t="shared" si="102"/>
        <v>0.5</v>
      </c>
      <c r="K1626" s="71">
        <f t="shared" si="100"/>
        <v>397.5</v>
      </c>
      <c r="L1626" s="69">
        <f t="shared" si="101"/>
        <v>397.5</v>
      </c>
      <c r="M1626" s="81">
        <f t="shared" si="103"/>
        <v>395</v>
      </c>
    </row>
    <row r="1627" spans="1:13" x14ac:dyDescent="0.2">
      <c r="A1627" s="133" t="str">
        <f>'Net Gen'!B1627</f>
        <v>ML2KP-Mitchell 2 KP</v>
      </c>
      <c r="B1627" s="214">
        <f>'Net Gen'!C1627</f>
        <v>44322.666666666664</v>
      </c>
      <c r="C1627" s="215" t="str">
        <f>'Net Gen'!P1627</f>
        <v>DISPATCHABLE</v>
      </c>
      <c r="D1627" s="215">
        <f>'Net Gen'!E1627</f>
        <v>261.98399999999998</v>
      </c>
      <c r="E1627" s="215">
        <f>'Net Gen'!I1627</f>
        <v>790</v>
      </c>
      <c r="F1627" s="215">
        <f>'Net Gen'!K1627</f>
        <v>795</v>
      </c>
      <c r="G1627" s="215">
        <f>'Net Gen'!N1627</f>
        <v>795</v>
      </c>
      <c r="H1627" s="215">
        <f>'Net Gen'!O1627</f>
        <v>795</v>
      </c>
      <c r="J1627" s="78">
        <f t="shared" si="102"/>
        <v>0.5</v>
      </c>
      <c r="K1627" s="71">
        <f t="shared" si="100"/>
        <v>397.5</v>
      </c>
      <c r="L1627" s="69">
        <f t="shared" si="101"/>
        <v>397.5</v>
      </c>
      <c r="M1627" s="81">
        <f t="shared" si="103"/>
        <v>395</v>
      </c>
    </row>
    <row r="1628" spans="1:13" x14ac:dyDescent="0.2">
      <c r="A1628" s="133" t="str">
        <f>'Net Gen'!B1628</f>
        <v>ML2KP-Mitchell 2 KP</v>
      </c>
      <c r="B1628" s="214">
        <f>'Net Gen'!C1628</f>
        <v>44322.708333333336</v>
      </c>
      <c r="C1628" s="215" t="str">
        <f>'Net Gen'!P1628</f>
        <v>DISPATCHABLE</v>
      </c>
      <c r="D1628" s="215">
        <f>'Net Gen'!E1628</f>
        <v>259.61599999999999</v>
      </c>
      <c r="E1628" s="215">
        <f>'Net Gen'!I1628</f>
        <v>790</v>
      </c>
      <c r="F1628" s="215">
        <f>'Net Gen'!K1628</f>
        <v>795</v>
      </c>
      <c r="G1628" s="215">
        <f>'Net Gen'!N1628</f>
        <v>795</v>
      </c>
      <c r="H1628" s="215">
        <f>'Net Gen'!O1628</f>
        <v>795</v>
      </c>
      <c r="J1628" s="78">
        <f t="shared" si="102"/>
        <v>0.5</v>
      </c>
      <c r="K1628" s="71">
        <f t="shared" si="100"/>
        <v>397.5</v>
      </c>
      <c r="L1628" s="69">
        <f t="shared" si="101"/>
        <v>397.5</v>
      </c>
      <c r="M1628" s="81">
        <f t="shared" si="103"/>
        <v>395</v>
      </c>
    </row>
    <row r="1629" spans="1:13" x14ac:dyDescent="0.2">
      <c r="A1629" s="133" t="str">
        <f>'Net Gen'!B1629</f>
        <v>ML2KP-Mitchell 2 KP</v>
      </c>
      <c r="B1629" s="214">
        <f>'Net Gen'!C1629</f>
        <v>44322.75</v>
      </c>
      <c r="C1629" s="215" t="str">
        <f>'Net Gen'!P1629</f>
        <v>DISPATCHABLE</v>
      </c>
      <c r="D1629" s="215">
        <f>'Net Gen'!E1629</f>
        <v>305.60000000000002</v>
      </c>
      <c r="E1629" s="215">
        <f>'Net Gen'!I1629</f>
        <v>790</v>
      </c>
      <c r="F1629" s="215">
        <f>'Net Gen'!K1629</f>
        <v>795</v>
      </c>
      <c r="G1629" s="215">
        <f>'Net Gen'!N1629</f>
        <v>795</v>
      </c>
      <c r="H1629" s="215">
        <f>'Net Gen'!O1629</f>
        <v>795</v>
      </c>
      <c r="J1629" s="78">
        <f t="shared" si="102"/>
        <v>0.5</v>
      </c>
      <c r="K1629" s="71">
        <f t="shared" si="100"/>
        <v>397.5</v>
      </c>
      <c r="L1629" s="69">
        <f t="shared" si="101"/>
        <v>397.5</v>
      </c>
      <c r="M1629" s="81">
        <f t="shared" si="103"/>
        <v>395</v>
      </c>
    </row>
    <row r="1630" spans="1:13" x14ac:dyDescent="0.2">
      <c r="A1630" s="133" t="str">
        <f>'Net Gen'!B1630</f>
        <v>ML2KP-Mitchell 2 KP</v>
      </c>
      <c r="B1630" s="214">
        <f>'Net Gen'!C1630</f>
        <v>44322.791666666664</v>
      </c>
      <c r="C1630" s="215" t="str">
        <f>'Net Gen'!P1630</f>
        <v>DISPATCHABLE</v>
      </c>
      <c r="D1630" s="215">
        <f>'Net Gen'!E1630</f>
        <v>319.16800000000001</v>
      </c>
      <c r="E1630" s="215">
        <f>'Net Gen'!I1630</f>
        <v>790</v>
      </c>
      <c r="F1630" s="215">
        <f>'Net Gen'!K1630</f>
        <v>795</v>
      </c>
      <c r="G1630" s="215">
        <f>'Net Gen'!N1630</f>
        <v>795</v>
      </c>
      <c r="H1630" s="215">
        <f>'Net Gen'!O1630</f>
        <v>795</v>
      </c>
      <c r="J1630" s="78">
        <f t="shared" si="102"/>
        <v>0.5</v>
      </c>
      <c r="K1630" s="71">
        <f t="shared" si="100"/>
        <v>397.5</v>
      </c>
      <c r="L1630" s="69">
        <f t="shared" si="101"/>
        <v>397.5</v>
      </c>
      <c r="M1630" s="81">
        <f t="shared" si="103"/>
        <v>395</v>
      </c>
    </row>
    <row r="1631" spans="1:13" x14ac:dyDescent="0.2">
      <c r="A1631" s="133" t="str">
        <f>'Net Gen'!B1631</f>
        <v>ML2KP-Mitchell 2 KP</v>
      </c>
      <c r="B1631" s="214">
        <f>'Net Gen'!C1631</f>
        <v>44322.833333333336</v>
      </c>
      <c r="C1631" s="215" t="str">
        <f>'Net Gen'!P1631</f>
        <v>DISPATCHABLE</v>
      </c>
      <c r="D1631" s="215">
        <f>'Net Gen'!E1631</f>
        <v>365.28</v>
      </c>
      <c r="E1631" s="215">
        <f>'Net Gen'!I1631</f>
        <v>790</v>
      </c>
      <c r="F1631" s="215">
        <f>'Net Gen'!K1631</f>
        <v>795</v>
      </c>
      <c r="G1631" s="215">
        <f>'Net Gen'!N1631</f>
        <v>795</v>
      </c>
      <c r="H1631" s="215">
        <f>'Net Gen'!O1631</f>
        <v>795</v>
      </c>
      <c r="J1631" s="78">
        <f t="shared" si="102"/>
        <v>0.5</v>
      </c>
      <c r="K1631" s="71">
        <f t="shared" si="100"/>
        <v>397.5</v>
      </c>
      <c r="L1631" s="69">
        <f t="shared" si="101"/>
        <v>397.5</v>
      </c>
      <c r="M1631" s="81">
        <f t="shared" si="103"/>
        <v>395</v>
      </c>
    </row>
    <row r="1632" spans="1:13" x14ac:dyDescent="0.2">
      <c r="A1632" s="133" t="str">
        <f>'Net Gen'!B1632</f>
        <v>ML2KP-Mitchell 2 KP</v>
      </c>
      <c r="B1632" s="214">
        <f>'Net Gen'!C1632</f>
        <v>44322.875</v>
      </c>
      <c r="C1632" s="215" t="str">
        <f>'Net Gen'!P1632</f>
        <v>DISPATCHABLE</v>
      </c>
      <c r="D1632" s="215">
        <f>'Net Gen'!E1632</f>
        <v>381.79199999999997</v>
      </c>
      <c r="E1632" s="215">
        <f>'Net Gen'!I1632</f>
        <v>790</v>
      </c>
      <c r="F1632" s="215">
        <f>'Net Gen'!K1632</f>
        <v>795</v>
      </c>
      <c r="G1632" s="215">
        <f>'Net Gen'!N1632</f>
        <v>795</v>
      </c>
      <c r="H1632" s="215">
        <f>'Net Gen'!O1632</f>
        <v>795</v>
      </c>
      <c r="J1632" s="78">
        <f t="shared" si="102"/>
        <v>0.5</v>
      </c>
      <c r="K1632" s="71">
        <f t="shared" si="100"/>
        <v>397.5</v>
      </c>
      <c r="L1632" s="69">
        <f t="shared" si="101"/>
        <v>397.5</v>
      </c>
      <c r="M1632" s="81">
        <f t="shared" si="103"/>
        <v>395</v>
      </c>
    </row>
    <row r="1633" spans="1:13" x14ac:dyDescent="0.2">
      <c r="A1633" s="133" t="str">
        <f>'Net Gen'!B1633</f>
        <v>ML2KP-Mitchell 2 KP</v>
      </c>
      <c r="B1633" s="214">
        <f>'Net Gen'!C1633</f>
        <v>44322.916666666664</v>
      </c>
      <c r="C1633" s="215" t="str">
        <f>'Net Gen'!P1633</f>
        <v>DISPATCHABLE</v>
      </c>
      <c r="D1633" s="215">
        <f>'Net Gen'!E1633</f>
        <v>387.74400000000003</v>
      </c>
      <c r="E1633" s="215">
        <f>'Net Gen'!I1633</f>
        <v>790</v>
      </c>
      <c r="F1633" s="215">
        <f>'Net Gen'!K1633</f>
        <v>795</v>
      </c>
      <c r="G1633" s="215">
        <f>'Net Gen'!N1633</f>
        <v>795</v>
      </c>
      <c r="H1633" s="215">
        <f>'Net Gen'!O1633</f>
        <v>795</v>
      </c>
      <c r="J1633" s="78">
        <f t="shared" si="102"/>
        <v>0.5</v>
      </c>
      <c r="K1633" s="71">
        <f t="shared" si="100"/>
        <v>397.5</v>
      </c>
      <c r="L1633" s="69">
        <f t="shared" si="101"/>
        <v>397.5</v>
      </c>
      <c r="M1633" s="81">
        <f t="shared" si="103"/>
        <v>395</v>
      </c>
    </row>
    <row r="1634" spans="1:13" x14ac:dyDescent="0.2">
      <c r="A1634" s="133" t="str">
        <f>'Net Gen'!B1634</f>
        <v>ML2KP-Mitchell 2 KP</v>
      </c>
      <c r="B1634" s="214">
        <f>'Net Gen'!C1634</f>
        <v>44322.958333333336</v>
      </c>
      <c r="C1634" s="215" t="str">
        <f>'Net Gen'!P1634</f>
        <v>DISPATCHABLE</v>
      </c>
      <c r="D1634" s="215">
        <f>'Net Gen'!E1634</f>
        <v>364.96</v>
      </c>
      <c r="E1634" s="215">
        <f>'Net Gen'!I1634</f>
        <v>790</v>
      </c>
      <c r="F1634" s="215">
        <f>'Net Gen'!K1634</f>
        <v>795</v>
      </c>
      <c r="G1634" s="215">
        <f>'Net Gen'!N1634</f>
        <v>795</v>
      </c>
      <c r="H1634" s="215">
        <f>'Net Gen'!O1634</f>
        <v>795</v>
      </c>
      <c r="J1634" s="78">
        <f t="shared" si="102"/>
        <v>0.5</v>
      </c>
      <c r="K1634" s="71">
        <f t="shared" si="100"/>
        <v>397.5</v>
      </c>
      <c r="L1634" s="69">
        <f t="shared" si="101"/>
        <v>397.5</v>
      </c>
      <c r="M1634" s="81">
        <f t="shared" si="103"/>
        <v>395</v>
      </c>
    </row>
    <row r="1635" spans="1:13" x14ac:dyDescent="0.2">
      <c r="A1635" s="133" t="str">
        <f>'Net Gen'!B1635</f>
        <v>ML2KP-Mitchell 2 KP</v>
      </c>
      <c r="B1635" s="214">
        <f>'Net Gen'!C1635</f>
        <v>44323</v>
      </c>
      <c r="C1635" s="215" t="str">
        <f>'Net Gen'!P1635</f>
        <v>DISPATCHABLE</v>
      </c>
      <c r="D1635" s="215">
        <f>'Net Gen'!E1635</f>
        <v>345.18400000000003</v>
      </c>
      <c r="E1635" s="215">
        <f>'Net Gen'!I1635</f>
        <v>790</v>
      </c>
      <c r="F1635" s="215">
        <f>'Net Gen'!K1635</f>
        <v>795</v>
      </c>
      <c r="G1635" s="215">
        <f>'Net Gen'!N1635</f>
        <v>795</v>
      </c>
      <c r="H1635" s="215">
        <f>'Net Gen'!O1635</f>
        <v>795</v>
      </c>
      <c r="J1635" s="78">
        <f t="shared" si="102"/>
        <v>0.5</v>
      </c>
      <c r="K1635" s="71">
        <f t="shared" si="100"/>
        <v>397.5</v>
      </c>
      <c r="L1635" s="69">
        <f t="shared" si="101"/>
        <v>397.5</v>
      </c>
      <c r="M1635" s="81">
        <f t="shared" si="103"/>
        <v>395</v>
      </c>
    </row>
    <row r="1636" spans="1:13" x14ac:dyDescent="0.2">
      <c r="A1636" s="133" t="str">
        <f>'Net Gen'!B1636</f>
        <v>ML2KP-Mitchell 2 KP</v>
      </c>
      <c r="B1636" s="214">
        <f>'Net Gen'!C1636</f>
        <v>44323.041666666664</v>
      </c>
      <c r="C1636" s="215" t="str">
        <f>'Net Gen'!P1636</f>
        <v>DISPATCHABLE</v>
      </c>
      <c r="D1636" s="215">
        <f>'Net Gen'!E1636</f>
        <v>280</v>
      </c>
      <c r="E1636" s="215">
        <f>'Net Gen'!I1636</f>
        <v>790</v>
      </c>
      <c r="F1636" s="215">
        <f>'Net Gen'!K1636</f>
        <v>795</v>
      </c>
      <c r="G1636" s="215">
        <f>'Net Gen'!N1636</f>
        <v>795</v>
      </c>
      <c r="H1636" s="215">
        <f>'Net Gen'!O1636</f>
        <v>795</v>
      </c>
      <c r="J1636" s="78">
        <f t="shared" si="102"/>
        <v>0.5</v>
      </c>
      <c r="K1636" s="71">
        <f t="shared" si="100"/>
        <v>397.5</v>
      </c>
      <c r="L1636" s="69">
        <f t="shared" si="101"/>
        <v>397.5</v>
      </c>
      <c r="M1636" s="81">
        <f t="shared" si="103"/>
        <v>395</v>
      </c>
    </row>
    <row r="1637" spans="1:13" x14ac:dyDescent="0.2">
      <c r="A1637" s="133" t="str">
        <f>'Net Gen'!B1637</f>
        <v>ML2KP-Mitchell 2 KP</v>
      </c>
      <c r="B1637" s="214">
        <f>'Net Gen'!C1637</f>
        <v>44323.083333333336</v>
      </c>
      <c r="C1637" s="215" t="str">
        <f>'Net Gen'!P1637</f>
        <v>DISPATCHABLE</v>
      </c>
      <c r="D1637" s="215">
        <f>'Net Gen'!E1637</f>
        <v>219.232</v>
      </c>
      <c r="E1637" s="215">
        <f>'Net Gen'!I1637</f>
        <v>653</v>
      </c>
      <c r="F1637" s="215">
        <f>'Net Gen'!K1637</f>
        <v>656</v>
      </c>
      <c r="G1637" s="215">
        <f>'Net Gen'!N1637</f>
        <v>656</v>
      </c>
      <c r="H1637" s="215">
        <f>'Net Gen'!O1637</f>
        <v>795</v>
      </c>
      <c r="J1637" s="78">
        <f t="shared" si="102"/>
        <v>0.5</v>
      </c>
      <c r="K1637" s="71">
        <f t="shared" si="100"/>
        <v>328</v>
      </c>
      <c r="L1637" s="69">
        <f t="shared" si="101"/>
        <v>397.5</v>
      </c>
      <c r="M1637" s="81">
        <f t="shared" si="103"/>
        <v>326.5</v>
      </c>
    </row>
    <row r="1638" spans="1:13" x14ac:dyDescent="0.2">
      <c r="A1638" s="133" t="str">
        <f>'Net Gen'!B1638</f>
        <v>ML2KP-Mitchell 2 KP</v>
      </c>
      <c r="B1638" s="214">
        <f>'Net Gen'!C1638</f>
        <v>44323.125</v>
      </c>
      <c r="C1638" s="215" t="str">
        <f>'Net Gen'!P1638</f>
        <v>DISPATCHABLE</v>
      </c>
      <c r="D1638" s="215">
        <f>'Net Gen'!E1638</f>
        <v>204.89599999999999</v>
      </c>
      <c r="E1638" s="215">
        <f>'Net Gen'!I1638</f>
        <v>464</v>
      </c>
      <c r="F1638" s="215">
        <f>'Net Gen'!K1638</f>
        <v>465</v>
      </c>
      <c r="G1638" s="215">
        <f>'Net Gen'!N1638</f>
        <v>465</v>
      </c>
      <c r="H1638" s="215">
        <f>'Net Gen'!O1638</f>
        <v>795</v>
      </c>
      <c r="J1638" s="78">
        <f t="shared" si="102"/>
        <v>0.5</v>
      </c>
      <c r="K1638" s="71">
        <f t="shared" si="100"/>
        <v>232.5</v>
      </c>
      <c r="L1638" s="69">
        <f t="shared" si="101"/>
        <v>397.5</v>
      </c>
      <c r="M1638" s="81">
        <f t="shared" si="103"/>
        <v>232</v>
      </c>
    </row>
    <row r="1639" spans="1:13" x14ac:dyDescent="0.2">
      <c r="A1639" s="133" t="str">
        <f>'Net Gen'!B1639</f>
        <v>ML2KP-Mitchell 2 KP</v>
      </c>
      <c r="B1639" s="214">
        <f>'Net Gen'!C1639</f>
        <v>44323.166666666664</v>
      </c>
      <c r="C1639" s="215" t="str">
        <f>'Net Gen'!P1639</f>
        <v>DISPATCHABLE</v>
      </c>
      <c r="D1639" s="215">
        <f>'Net Gen'!E1639</f>
        <v>204.89599999999999</v>
      </c>
      <c r="E1639" s="215">
        <f>'Net Gen'!I1639</f>
        <v>460</v>
      </c>
      <c r="F1639" s="215">
        <f>'Net Gen'!K1639</f>
        <v>460</v>
      </c>
      <c r="G1639" s="215">
        <f>'Net Gen'!N1639</f>
        <v>460</v>
      </c>
      <c r="H1639" s="215">
        <f>'Net Gen'!O1639</f>
        <v>795</v>
      </c>
      <c r="J1639" s="78">
        <f t="shared" si="102"/>
        <v>0.5</v>
      </c>
      <c r="K1639" s="71">
        <f t="shared" si="100"/>
        <v>230</v>
      </c>
      <c r="L1639" s="69">
        <f t="shared" si="101"/>
        <v>397.5</v>
      </c>
      <c r="M1639" s="81">
        <f t="shared" si="103"/>
        <v>230</v>
      </c>
    </row>
    <row r="1640" spans="1:13" x14ac:dyDescent="0.2">
      <c r="A1640" s="133" t="str">
        <f>'Net Gen'!B1640</f>
        <v>ML2KP-Mitchell 2 KP</v>
      </c>
      <c r="B1640" s="214">
        <f>'Net Gen'!C1640</f>
        <v>44323.208333333336</v>
      </c>
      <c r="C1640" s="215" t="str">
        <f>'Net Gen'!P1640</f>
        <v>DISPATCHABLE</v>
      </c>
      <c r="D1640" s="215">
        <f>'Net Gen'!E1640</f>
        <v>204.928</v>
      </c>
      <c r="E1640" s="215">
        <f>'Net Gen'!I1640</f>
        <v>497</v>
      </c>
      <c r="F1640" s="215">
        <f>'Net Gen'!K1640</f>
        <v>498</v>
      </c>
      <c r="G1640" s="215">
        <f>'Net Gen'!N1640</f>
        <v>498</v>
      </c>
      <c r="H1640" s="215">
        <f>'Net Gen'!O1640</f>
        <v>795</v>
      </c>
      <c r="J1640" s="78">
        <f t="shared" si="102"/>
        <v>0.5</v>
      </c>
      <c r="K1640" s="71">
        <f t="shared" si="100"/>
        <v>249</v>
      </c>
      <c r="L1640" s="69">
        <f t="shared" si="101"/>
        <v>397.5</v>
      </c>
      <c r="M1640" s="81">
        <f t="shared" si="103"/>
        <v>248.5</v>
      </c>
    </row>
    <row r="1641" spans="1:13" x14ac:dyDescent="0.2">
      <c r="A1641" s="133" t="str">
        <f>'Net Gen'!B1641</f>
        <v>ML2KP-Mitchell 2 KP</v>
      </c>
      <c r="B1641" s="214">
        <f>'Net Gen'!C1641</f>
        <v>44323.25</v>
      </c>
      <c r="C1641" s="215" t="str">
        <f>'Net Gen'!P1641</f>
        <v>DISPATCHABLE</v>
      </c>
      <c r="D1641" s="215">
        <f>'Net Gen'!E1641</f>
        <v>209.88800000000001</v>
      </c>
      <c r="E1641" s="215">
        <f>'Net Gen'!I1641</f>
        <v>742</v>
      </c>
      <c r="F1641" s="215">
        <f>'Net Gen'!K1641</f>
        <v>746</v>
      </c>
      <c r="G1641" s="215">
        <f>'Net Gen'!N1641</f>
        <v>746</v>
      </c>
      <c r="H1641" s="215">
        <f>'Net Gen'!O1641</f>
        <v>795</v>
      </c>
      <c r="J1641" s="78">
        <f t="shared" si="102"/>
        <v>0.5</v>
      </c>
      <c r="K1641" s="71">
        <f t="shared" si="100"/>
        <v>373</v>
      </c>
      <c r="L1641" s="69">
        <f t="shared" si="101"/>
        <v>397.5</v>
      </c>
      <c r="M1641" s="81">
        <f t="shared" si="103"/>
        <v>371</v>
      </c>
    </row>
    <row r="1642" spans="1:13" x14ac:dyDescent="0.2">
      <c r="A1642" s="133" t="str">
        <f>'Net Gen'!B1642</f>
        <v>ML2KP-Mitchell 2 KP</v>
      </c>
      <c r="B1642" s="214">
        <f>'Net Gen'!C1642</f>
        <v>44323.291666666664</v>
      </c>
      <c r="C1642" s="215" t="str">
        <f>'Net Gen'!P1642</f>
        <v>DISPATCHABLE</v>
      </c>
      <c r="D1642" s="215">
        <f>'Net Gen'!E1642</f>
        <v>236.38399999999999</v>
      </c>
      <c r="E1642" s="215">
        <f>'Net Gen'!I1642</f>
        <v>788</v>
      </c>
      <c r="F1642" s="215">
        <f>'Net Gen'!K1642</f>
        <v>793</v>
      </c>
      <c r="G1642" s="215">
        <f>'Net Gen'!N1642</f>
        <v>793</v>
      </c>
      <c r="H1642" s="215">
        <f>'Net Gen'!O1642</f>
        <v>795</v>
      </c>
      <c r="J1642" s="78">
        <f t="shared" si="102"/>
        <v>0.5</v>
      </c>
      <c r="K1642" s="71">
        <f t="shared" si="100"/>
        <v>396.5</v>
      </c>
      <c r="L1642" s="69">
        <f t="shared" si="101"/>
        <v>397.5</v>
      </c>
      <c r="M1642" s="81">
        <f t="shared" si="103"/>
        <v>394</v>
      </c>
    </row>
    <row r="1643" spans="1:13" x14ac:dyDescent="0.2">
      <c r="A1643" s="133" t="str">
        <f>'Net Gen'!B1643</f>
        <v>ML2KP-Mitchell 2 KP</v>
      </c>
      <c r="B1643" s="214">
        <f>'Net Gen'!C1643</f>
        <v>44323.333333333336</v>
      </c>
      <c r="C1643" s="215" t="str">
        <f>'Net Gen'!P1643</f>
        <v>DISPATCHABLE</v>
      </c>
      <c r="D1643" s="215">
        <f>'Net Gen'!E1643</f>
        <v>238.976</v>
      </c>
      <c r="E1643" s="215">
        <f>'Net Gen'!I1643</f>
        <v>790</v>
      </c>
      <c r="F1643" s="215">
        <f>'Net Gen'!K1643</f>
        <v>795</v>
      </c>
      <c r="G1643" s="215">
        <f>'Net Gen'!N1643</f>
        <v>795</v>
      </c>
      <c r="H1643" s="215">
        <f>'Net Gen'!O1643</f>
        <v>795</v>
      </c>
      <c r="J1643" s="78">
        <f t="shared" si="102"/>
        <v>0.5</v>
      </c>
      <c r="K1643" s="71">
        <f t="shared" si="100"/>
        <v>397.5</v>
      </c>
      <c r="L1643" s="69">
        <f t="shared" si="101"/>
        <v>397.5</v>
      </c>
      <c r="M1643" s="81">
        <f t="shared" si="103"/>
        <v>395</v>
      </c>
    </row>
    <row r="1644" spans="1:13" x14ac:dyDescent="0.2">
      <c r="A1644" s="133" t="str">
        <f>'Net Gen'!B1644</f>
        <v>ML2KP-Mitchell 2 KP</v>
      </c>
      <c r="B1644" s="214">
        <f>'Net Gen'!C1644</f>
        <v>44323.375</v>
      </c>
      <c r="C1644" s="215" t="str">
        <f>'Net Gen'!P1644</f>
        <v>DISPATCHABLE</v>
      </c>
      <c r="D1644" s="215">
        <f>'Net Gen'!E1644</f>
        <v>275.13600000000002</v>
      </c>
      <c r="E1644" s="215">
        <f>'Net Gen'!I1644</f>
        <v>790</v>
      </c>
      <c r="F1644" s="215">
        <f>'Net Gen'!K1644</f>
        <v>795</v>
      </c>
      <c r="G1644" s="215">
        <f>'Net Gen'!N1644</f>
        <v>795</v>
      </c>
      <c r="H1644" s="215">
        <f>'Net Gen'!O1644</f>
        <v>795</v>
      </c>
      <c r="J1644" s="78">
        <f t="shared" si="102"/>
        <v>0.5</v>
      </c>
      <c r="K1644" s="71">
        <f t="shared" si="100"/>
        <v>397.5</v>
      </c>
      <c r="L1644" s="69">
        <f t="shared" si="101"/>
        <v>397.5</v>
      </c>
      <c r="M1644" s="81">
        <f t="shared" si="103"/>
        <v>395</v>
      </c>
    </row>
    <row r="1645" spans="1:13" x14ac:dyDescent="0.2">
      <c r="A1645" s="133" t="str">
        <f>'Net Gen'!B1645</f>
        <v>ML2KP-Mitchell 2 KP</v>
      </c>
      <c r="B1645" s="214">
        <f>'Net Gen'!C1645</f>
        <v>44323.416666666664</v>
      </c>
      <c r="C1645" s="215" t="str">
        <f>'Net Gen'!P1645</f>
        <v>DISPATCHABLE</v>
      </c>
      <c r="D1645" s="215">
        <f>'Net Gen'!E1645</f>
        <v>335.29599999999999</v>
      </c>
      <c r="E1645" s="215">
        <f>'Net Gen'!I1645</f>
        <v>790</v>
      </c>
      <c r="F1645" s="215">
        <f>'Net Gen'!K1645</f>
        <v>795</v>
      </c>
      <c r="G1645" s="215">
        <f>'Net Gen'!N1645</f>
        <v>795</v>
      </c>
      <c r="H1645" s="215">
        <f>'Net Gen'!O1645</f>
        <v>795</v>
      </c>
      <c r="J1645" s="78">
        <f t="shared" si="102"/>
        <v>0.5</v>
      </c>
      <c r="K1645" s="71">
        <f t="shared" si="100"/>
        <v>397.5</v>
      </c>
      <c r="L1645" s="69">
        <f t="shared" si="101"/>
        <v>397.5</v>
      </c>
      <c r="M1645" s="81">
        <f t="shared" si="103"/>
        <v>395</v>
      </c>
    </row>
    <row r="1646" spans="1:13" x14ac:dyDescent="0.2">
      <c r="A1646" s="133" t="str">
        <f>'Net Gen'!B1646</f>
        <v>ML2KP-Mitchell 2 KP</v>
      </c>
      <c r="B1646" s="214">
        <f>'Net Gen'!C1646</f>
        <v>44323.458333333336</v>
      </c>
      <c r="C1646" s="215" t="str">
        <f>'Net Gen'!P1646</f>
        <v>DISPATCHABLE</v>
      </c>
      <c r="D1646" s="215">
        <f>'Net Gen'!E1646</f>
        <v>376.99200000000002</v>
      </c>
      <c r="E1646" s="215">
        <f>'Net Gen'!I1646</f>
        <v>790</v>
      </c>
      <c r="F1646" s="215">
        <f>'Net Gen'!K1646</f>
        <v>795</v>
      </c>
      <c r="G1646" s="215">
        <f>'Net Gen'!N1646</f>
        <v>795</v>
      </c>
      <c r="H1646" s="215">
        <f>'Net Gen'!O1646</f>
        <v>795</v>
      </c>
      <c r="J1646" s="78">
        <f t="shared" si="102"/>
        <v>0.5</v>
      </c>
      <c r="K1646" s="71">
        <f t="shared" si="100"/>
        <v>397.5</v>
      </c>
      <c r="L1646" s="69">
        <f t="shared" si="101"/>
        <v>397.5</v>
      </c>
      <c r="M1646" s="81">
        <f t="shared" si="103"/>
        <v>395</v>
      </c>
    </row>
    <row r="1647" spans="1:13" x14ac:dyDescent="0.2">
      <c r="A1647" s="133" t="str">
        <f>'Net Gen'!B1647</f>
        <v>ML2KP-Mitchell 2 KP</v>
      </c>
      <c r="B1647" s="214">
        <f>'Net Gen'!C1647</f>
        <v>44323.5</v>
      </c>
      <c r="C1647" s="215" t="str">
        <f>'Net Gen'!P1647</f>
        <v>DISPATCHABLE</v>
      </c>
      <c r="D1647" s="215">
        <f>'Net Gen'!E1647</f>
        <v>357.85599999999999</v>
      </c>
      <c r="E1647" s="215">
        <f>'Net Gen'!I1647</f>
        <v>790</v>
      </c>
      <c r="F1647" s="215">
        <f>'Net Gen'!K1647</f>
        <v>795</v>
      </c>
      <c r="G1647" s="215">
        <f>'Net Gen'!N1647</f>
        <v>795</v>
      </c>
      <c r="H1647" s="215">
        <f>'Net Gen'!O1647</f>
        <v>795</v>
      </c>
      <c r="J1647" s="78">
        <f t="shared" si="102"/>
        <v>0.5</v>
      </c>
      <c r="K1647" s="71">
        <f t="shared" si="100"/>
        <v>397.5</v>
      </c>
      <c r="L1647" s="69">
        <f t="shared" si="101"/>
        <v>397.5</v>
      </c>
      <c r="M1647" s="81">
        <f t="shared" si="103"/>
        <v>395</v>
      </c>
    </row>
    <row r="1648" spans="1:13" x14ac:dyDescent="0.2">
      <c r="A1648" s="133" t="str">
        <f>'Net Gen'!B1648</f>
        <v>ML2KP-Mitchell 2 KP</v>
      </c>
      <c r="B1648" s="214">
        <f>'Net Gen'!C1648</f>
        <v>44323.541666666664</v>
      </c>
      <c r="C1648" s="215" t="str">
        <f>'Net Gen'!P1648</f>
        <v>DISPATCHABLE</v>
      </c>
      <c r="D1648" s="215">
        <f>'Net Gen'!E1648</f>
        <v>320.12799999999999</v>
      </c>
      <c r="E1648" s="215">
        <f>'Net Gen'!I1648</f>
        <v>790</v>
      </c>
      <c r="F1648" s="215">
        <f>'Net Gen'!K1648</f>
        <v>795</v>
      </c>
      <c r="G1648" s="215">
        <f>'Net Gen'!N1648</f>
        <v>795</v>
      </c>
      <c r="H1648" s="215">
        <f>'Net Gen'!O1648</f>
        <v>795</v>
      </c>
      <c r="J1648" s="78">
        <f t="shared" si="102"/>
        <v>0.5</v>
      </c>
      <c r="K1648" s="71">
        <f t="shared" si="100"/>
        <v>397.5</v>
      </c>
      <c r="L1648" s="69">
        <f t="shared" si="101"/>
        <v>397.5</v>
      </c>
      <c r="M1648" s="81">
        <f t="shared" si="103"/>
        <v>395</v>
      </c>
    </row>
    <row r="1649" spans="1:13" x14ac:dyDescent="0.2">
      <c r="A1649" s="133" t="str">
        <f>'Net Gen'!B1649</f>
        <v>ML2KP-Mitchell 2 KP</v>
      </c>
      <c r="B1649" s="214">
        <f>'Net Gen'!C1649</f>
        <v>44323.583333333336</v>
      </c>
      <c r="C1649" s="215" t="str">
        <f>'Net Gen'!P1649</f>
        <v>DISPATCHABLE</v>
      </c>
      <c r="D1649" s="215">
        <f>'Net Gen'!E1649</f>
        <v>308.64</v>
      </c>
      <c r="E1649" s="215">
        <f>'Net Gen'!I1649</f>
        <v>790</v>
      </c>
      <c r="F1649" s="215">
        <f>'Net Gen'!K1649</f>
        <v>795</v>
      </c>
      <c r="G1649" s="215">
        <f>'Net Gen'!N1649</f>
        <v>795</v>
      </c>
      <c r="H1649" s="215">
        <f>'Net Gen'!O1649</f>
        <v>795</v>
      </c>
      <c r="J1649" s="78">
        <f t="shared" si="102"/>
        <v>0.5</v>
      </c>
      <c r="K1649" s="71">
        <f t="shared" si="100"/>
        <v>397.5</v>
      </c>
      <c r="L1649" s="69">
        <f t="shared" si="101"/>
        <v>397.5</v>
      </c>
      <c r="M1649" s="81">
        <f t="shared" si="103"/>
        <v>395</v>
      </c>
    </row>
    <row r="1650" spans="1:13" x14ac:dyDescent="0.2">
      <c r="A1650" s="133" t="str">
        <f>'Net Gen'!B1650</f>
        <v>ML2KP-Mitchell 2 KP</v>
      </c>
      <c r="B1650" s="214">
        <f>'Net Gen'!C1650</f>
        <v>44323.625</v>
      </c>
      <c r="C1650" s="215" t="str">
        <f>'Net Gen'!P1650</f>
        <v>DISPATCHABLE</v>
      </c>
      <c r="D1650" s="215">
        <f>'Net Gen'!E1650</f>
        <v>292.95999999999998</v>
      </c>
      <c r="E1650" s="215">
        <f>'Net Gen'!I1650</f>
        <v>790</v>
      </c>
      <c r="F1650" s="215">
        <f>'Net Gen'!K1650</f>
        <v>795</v>
      </c>
      <c r="G1650" s="215">
        <f>'Net Gen'!N1650</f>
        <v>795</v>
      </c>
      <c r="H1650" s="215">
        <f>'Net Gen'!O1650</f>
        <v>795</v>
      </c>
      <c r="J1650" s="78">
        <f t="shared" si="102"/>
        <v>0.5</v>
      </c>
      <c r="K1650" s="71">
        <f t="shared" si="100"/>
        <v>397.5</v>
      </c>
      <c r="L1650" s="69">
        <f t="shared" si="101"/>
        <v>397.5</v>
      </c>
      <c r="M1650" s="81">
        <f t="shared" si="103"/>
        <v>395</v>
      </c>
    </row>
    <row r="1651" spans="1:13" x14ac:dyDescent="0.2">
      <c r="A1651" s="133" t="str">
        <f>'Net Gen'!B1651</f>
        <v>ML2KP-Mitchell 2 KP</v>
      </c>
      <c r="B1651" s="214">
        <f>'Net Gen'!C1651</f>
        <v>44323.666666666664</v>
      </c>
      <c r="C1651" s="215" t="str">
        <f>'Net Gen'!P1651</f>
        <v>DISPATCHABLE</v>
      </c>
      <c r="D1651" s="215">
        <f>'Net Gen'!E1651</f>
        <v>295.904</v>
      </c>
      <c r="E1651" s="215">
        <f>'Net Gen'!I1651</f>
        <v>790</v>
      </c>
      <c r="F1651" s="215">
        <f>'Net Gen'!K1651</f>
        <v>795</v>
      </c>
      <c r="G1651" s="215">
        <f>'Net Gen'!N1651</f>
        <v>795</v>
      </c>
      <c r="H1651" s="215">
        <f>'Net Gen'!O1651</f>
        <v>795</v>
      </c>
      <c r="J1651" s="78">
        <f t="shared" si="102"/>
        <v>0.5</v>
      </c>
      <c r="K1651" s="71">
        <f t="shared" si="100"/>
        <v>397.5</v>
      </c>
      <c r="L1651" s="69">
        <f t="shared" si="101"/>
        <v>397.5</v>
      </c>
      <c r="M1651" s="81">
        <f t="shared" si="103"/>
        <v>395</v>
      </c>
    </row>
    <row r="1652" spans="1:13" x14ac:dyDescent="0.2">
      <c r="A1652" s="133" t="str">
        <f>'Net Gen'!B1652</f>
        <v>ML2KP-Mitchell 2 KP</v>
      </c>
      <c r="B1652" s="214">
        <f>'Net Gen'!C1652</f>
        <v>44323.708333333336</v>
      </c>
      <c r="C1652" s="215" t="str">
        <f>'Net Gen'!P1652</f>
        <v>DISPATCHABLE</v>
      </c>
      <c r="D1652" s="215">
        <f>'Net Gen'!E1652</f>
        <v>257.12</v>
      </c>
      <c r="E1652" s="215">
        <f>'Net Gen'!I1652</f>
        <v>790</v>
      </c>
      <c r="F1652" s="215">
        <f>'Net Gen'!K1652</f>
        <v>795</v>
      </c>
      <c r="G1652" s="215">
        <f>'Net Gen'!N1652</f>
        <v>795</v>
      </c>
      <c r="H1652" s="215">
        <f>'Net Gen'!O1652</f>
        <v>795</v>
      </c>
      <c r="J1652" s="78">
        <f t="shared" si="102"/>
        <v>0.5</v>
      </c>
      <c r="K1652" s="71">
        <f t="shared" si="100"/>
        <v>397.5</v>
      </c>
      <c r="L1652" s="69">
        <f t="shared" si="101"/>
        <v>397.5</v>
      </c>
      <c r="M1652" s="81">
        <f t="shared" si="103"/>
        <v>395</v>
      </c>
    </row>
    <row r="1653" spans="1:13" x14ac:dyDescent="0.2">
      <c r="A1653" s="133" t="str">
        <f>'Net Gen'!B1653</f>
        <v>ML2KP-Mitchell 2 KP</v>
      </c>
      <c r="B1653" s="214">
        <f>'Net Gen'!C1653</f>
        <v>44323.75</v>
      </c>
      <c r="C1653" s="215" t="str">
        <f>'Net Gen'!P1653</f>
        <v>DISPATCHABLE</v>
      </c>
      <c r="D1653" s="215">
        <f>'Net Gen'!E1653</f>
        <v>257.79199999999997</v>
      </c>
      <c r="E1653" s="215">
        <f>'Net Gen'!I1653</f>
        <v>790</v>
      </c>
      <c r="F1653" s="215">
        <f>'Net Gen'!K1653</f>
        <v>795</v>
      </c>
      <c r="G1653" s="215">
        <f>'Net Gen'!N1653</f>
        <v>795</v>
      </c>
      <c r="H1653" s="215">
        <f>'Net Gen'!O1653</f>
        <v>795</v>
      </c>
      <c r="J1653" s="78">
        <f t="shared" si="102"/>
        <v>0.5</v>
      </c>
      <c r="K1653" s="71">
        <f t="shared" si="100"/>
        <v>397.5</v>
      </c>
      <c r="L1653" s="69">
        <f t="shared" si="101"/>
        <v>397.5</v>
      </c>
      <c r="M1653" s="81">
        <f t="shared" si="103"/>
        <v>395</v>
      </c>
    </row>
    <row r="1654" spans="1:13" x14ac:dyDescent="0.2">
      <c r="A1654" s="133" t="str">
        <f>'Net Gen'!B1654</f>
        <v>ML2KP-Mitchell 2 KP</v>
      </c>
      <c r="B1654" s="214">
        <f>'Net Gen'!C1654</f>
        <v>44323.791666666664</v>
      </c>
      <c r="C1654" s="215" t="str">
        <f>'Net Gen'!P1654</f>
        <v>DISPATCHABLE</v>
      </c>
      <c r="D1654" s="215">
        <f>'Net Gen'!E1654</f>
        <v>254.65600000000001</v>
      </c>
      <c r="E1654" s="215">
        <f>'Net Gen'!I1654</f>
        <v>790</v>
      </c>
      <c r="F1654" s="215">
        <f>'Net Gen'!K1654</f>
        <v>795</v>
      </c>
      <c r="G1654" s="215">
        <f>'Net Gen'!N1654</f>
        <v>795</v>
      </c>
      <c r="H1654" s="215">
        <f>'Net Gen'!O1654</f>
        <v>795</v>
      </c>
      <c r="J1654" s="78">
        <f t="shared" si="102"/>
        <v>0.5</v>
      </c>
      <c r="K1654" s="71">
        <f t="shared" si="100"/>
        <v>397.5</v>
      </c>
      <c r="L1654" s="69">
        <f t="shared" si="101"/>
        <v>397.5</v>
      </c>
      <c r="M1654" s="81">
        <f t="shared" si="103"/>
        <v>395</v>
      </c>
    </row>
    <row r="1655" spans="1:13" x14ac:dyDescent="0.2">
      <c r="A1655" s="133" t="str">
        <f>'Net Gen'!B1655</f>
        <v>ML2KP-Mitchell 2 KP</v>
      </c>
      <c r="B1655" s="214">
        <f>'Net Gen'!C1655</f>
        <v>44323.833333333336</v>
      </c>
      <c r="C1655" s="215" t="str">
        <f>'Net Gen'!P1655</f>
        <v>DISPATCHABLE</v>
      </c>
      <c r="D1655" s="215">
        <f>'Net Gen'!E1655</f>
        <v>267.93599999999998</v>
      </c>
      <c r="E1655" s="215">
        <f>'Net Gen'!I1655</f>
        <v>790</v>
      </c>
      <c r="F1655" s="215">
        <f>'Net Gen'!K1655</f>
        <v>795</v>
      </c>
      <c r="G1655" s="215">
        <f>'Net Gen'!N1655</f>
        <v>795</v>
      </c>
      <c r="H1655" s="215">
        <f>'Net Gen'!O1655</f>
        <v>795</v>
      </c>
      <c r="J1655" s="78">
        <f t="shared" si="102"/>
        <v>0.5</v>
      </c>
      <c r="K1655" s="71">
        <f t="shared" si="100"/>
        <v>397.5</v>
      </c>
      <c r="L1655" s="69">
        <f t="shared" si="101"/>
        <v>397.5</v>
      </c>
      <c r="M1655" s="81">
        <f t="shared" si="103"/>
        <v>395</v>
      </c>
    </row>
    <row r="1656" spans="1:13" x14ac:dyDescent="0.2">
      <c r="A1656" s="133" t="str">
        <f>'Net Gen'!B1656</f>
        <v>ML2KP-Mitchell 2 KP</v>
      </c>
      <c r="B1656" s="214">
        <f>'Net Gen'!C1656</f>
        <v>44323.875</v>
      </c>
      <c r="C1656" s="215" t="str">
        <f>'Net Gen'!P1656</f>
        <v>DISPATCHABLE</v>
      </c>
      <c r="D1656" s="215">
        <f>'Net Gen'!E1656</f>
        <v>285.44</v>
      </c>
      <c r="E1656" s="215">
        <f>'Net Gen'!I1656</f>
        <v>790</v>
      </c>
      <c r="F1656" s="215">
        <f>'Net Gen'!K1656</f>
        <v>795</v>
      </c>
      <c r="G1656" s="215">
        <f>'Net Gen'!N1656</f>
        <v>795</v>
      </c>
      <c r="H1656" s="215">
        <f>'Net Gen'!O1656</f>
        <v>795</v>
      </c>
      <c r="J1656" s="78">
        <f t="shared" si="102"/>
        <v>0.5</v>
      </c>
      <c r="K1656" s="71">
        <f t="shared" si="100"/>
        <v>397.5</v>
      </c>
      <c r="L1656" s="69">
        <f t="shared" si="101"/>
        <v>397.5</v>
      </c>
      <c r="M1656" s="81">
        <f t="shared" si="103"/>
        <v>395</v>
      </c>
    </row>
    <row r="1657" spans="1:13" x14ac:dyDescent="0.2">
      <c r="A1657" s="133" t="str">
        <f>'Net Gen'!B1657</f>
        <v>ML2KP-Mitchell 2 KP</v>
      </c>
      <c r="B1657" s="214">
        <f>'Net Gen'!C1657</f>
        <v>44323.916666666664</v>
      </c>
      <c r="C1657" s="215" t="str">
        <f>'Net Gen'!P1657</f>
        <v>DISPATCHABLE</v>
      </c>
      <c r="D1657" s="215">
        <f>'Net Gen'!E1657</f>
        <v>283.26400000000001</v>
      </c>
      <c r="E1657" s="215">
        <f>'Net Gen'!I1657</f>
        <v>790</v>
      </c>
      <c r="F1657" s="215">
        <f>'Net Gen'!K1657</f>
        <v>795</v>
      </c>
      <c r="G1657" s="215">
        <f>'Net Gen'!N1657</f>
        <v>795</v>
      </c>
      <c r="H1657" s="215">
        <f>'Net Gen'!O1657</f>
        <v>795</v>
      </c>
      <c r="J1657" s="78">
        <f t="shared" si="102"/>
        <v>0.5</v>
      </c>
      <c r="K1657" s="71">
        <f t="shared" si="100"/>
        <v>397.5</v>
      </c>
      <c r="L1657" s="69">
        <f t="shared" si="101"/>
        <v>397.5</v>
      </c>
      <c r="M1657" s="81">
        <f t="shared" si="103"/>
        <v>395</v>
      </c>
    </row>
    <row r="1658" spans="1:13" x14ac:dyDescent="0.2">
      <c r="A1658" s="133" t="str">
        <f>'Net Gen'!B1658</f>
        <v>ML2KP-Mitchell 2 KP</v>
      </c>
      <c r="B1658" s="214">
        <f>'Net Gen'!C1658</f>
        <v>44323.958333333336</v>
      </c>
      <c r="C1658" s="215" t="str">
        <f>'Net Gen'!P1658</f>
        <v>DISPATCHABLE</v>
      </c>
      <c r="D1658" s="215">
        <f>'Net Gen'!E1658</f>
        <v>269.85599999999999</v>
      </c>
      <c r="E1658" s="215">
        <f>'Net Gen'!I1658</f>
        <v>790</v>
      </c>
      <c r="F1658" s="215">
        <f>'Net Gen'!K1658</f>
        <v>795</v>
      </c>
      <c r="G1658" s="215">
        <f>'Net Gen'!N1658</f>
        <v>795</v>
      </c>
      <c r="H1658" s="215">
        <f>'Net Gen'!O1658</f>
        <v>795</v>
      </c>
      <c r="J1658" s="78">
        <f t="shared" si="102"/>
        <v>0.5</v>
      </c>
      <c r="K1658" s="71">
        <f t="shared" si="100"/>
        <v>397.5</v>
      </c>
      <c r="L1658" s="69">
        <f t="shared" si="101"/>
        <v>397.5</v>
      </c>
      <c r="M1658" s="81">
        <f t="shared" si="103"/>
        <v>395</v>
      </c>
    </row>
    <row r="1659" spans="1:13" x14ac:dyDescent="0.2">
      <c r="A1659" s="133" t="str">
        <f>'Net Gen'!B1659</f>
        <v>ML2KP-Mitchell 2 KP</v>
      </c>
      <c r="B1659" s="214">
        <f>'Net Gen'!C1659</f>
        <v>44324</v>
      </c>
      <c r="C1659" s="215" t="str">
        <f>'Net Gen'!P1659</f>
        <v>DISPATCHABLE</v>
      </c>
      <c r="D1659" s="215">
        <f>'Net Gen'!E1659</f>
        <v>287.13600000000002</v>
      </c>
      <c r="E1659" s="215">
        <f>'Net Gen'!I1659</f>
        <v>790</v>
      </c>
      <c r="F1659" s="215">
        <f>'Net Gen'!K1659</f>
        <v>795</v>
      </c>
      <c r="G1659" s="215">
        <f>'Net Gen'!N1659</f>
        <v>795</v>
      </c>
      <c r="H1659" s="215">
        <f>'Net Gen'!O1659</f>
        <v>795</v>
      </c>
      <c r="J1659" s="78">
        <f t="shared" si="102"/>
        <v>0.5</v>
      </c>
      <c r="K1659" s="71">
        <f t="shared" si="100"/>
        <v>397.5</v>
      </c>
      <c r="L1659" s="69">
        <f t="shared" si="101"/>
        <v>397.5</v>
      </c>
      <c r="M1659" s="81">
        <f t="shared" si="103"/>
        <v>395</v>
      </c>
    </row>
    <row r="1660" spans="1:13" x14ac:dyDescent="0.2">
      <c r="A1660" s="133" t="str">
        <f>'Net Gen'!B1660</f>
        <v>ML2KP-Mitchell 2 KP</v>
      </c>
      <c r="B1660" s="214">
        <f>'Net Gen'!C1660</f>
        <v>44324.041666666664</v>
      </c>
      <c r="C1660" s="215" t="str">
        <f>'Net Gen'!P1660</f>
        <v>DISPATCHABLE</v>
      </c>
      <c r="D1660" s="215">
        <f>'Net Gen'!E1660</f>
        <v>277.024</v>
      </c>
      <c r="E1660" s="215">
        <f>'Net Gen'!I1660</f>
        <v>790</v>
      </c>
      <c r="F1660" s="215">
        <f>'Net Gen'!K1660</f>
        <v>795</v>
      </c>
      <c r="G1660" s="215">
        <f>'Net Gen'!N1660</f>
        <v>795</v>
      </c>
      <c r="H1660" s="215">
        <f>'Net Gen'!O1660</f>
        <v>795</v>
      </c>
      <c r="J1660" s="78">
        <f t="shared" si="102"/>
        <v>0.5</v>
      </c>
      <c r="K1660" s="71">
        <f t="shared" si="100"/>
        <v>397.5</v>
      </c>
      <c r="L1660" s="69">
        <f t="shared" si="101"/>
        <v>397.5</v>
      </c>
      <c r="M1660" s="81">
        <f t="shared" si="103"/>
        <v>395</v>
      </c>
    </row>
    <row r="1661" spans="1:13" x14ac:dyDescent="0.2">
      <c r="A1661" s="133" t="str">
        <f>'Net Gen'!B1661</f>
        <v>ML2KP-Mitchell 2 KP</v>
      </c>
      <c r="B1661" s="214">
        <f>'Net Gen'!C1661</f>
        <v>44324.083333333336</v>
      </c>
      <c r="C1661" s="215" t="str">
        <f>'Net Gen'!P1661</f>
        <v>DISPATCHABLE</v>
      </c>
      <c r="D1661" s="215">
        <f>'Net Gen'!E1661</f>
        <v>241.44</v>
      </c>
      <c r="E1661" s="215">
        <f>'Net Gen'!I1661</f>
        <v>790</v>
      </c>
      <c r="F1661" s="215">
        <f>'Net Gen'!K1661</f>
        <v>795</v>
      </c>
      <c r="G1661" s="215">
        <f>'Net Gen'!N1661</f>
        <v>795</v>
      </c>
      <c r="H1661" s="215">
        <f>'Net Gen'!O1661</f>
        <v>795</v>
      </c>
      <c r="J1661" s="78">
        <f t="shared" si="102"/>
        <v>0.5</v>
      </c>
      <c r="K1661" s="71">
        <f t="shared" si="100"/>
        <v>397.5</v>
      </c>
      <c r="L1661" s="69">
        <f t="shared" si="101"/>
        <v>397.5</v>
      </c>
      <c r="M1661" s="81">
        <f t="shared" si="103"/>
        <v>395</v>
      </c>
    </row>
    <row r="1662" spans="1:13" x14ac:dyDescent="0.2">
      <c r="A1662" s="133" t="str">
        <f>'Net Gen'!B1662</f>
        <v>ML2KP-Mitchell 2 KP</v>
      </c>
      <c r="B1662" s="214">
        <f>'Net Gen'!C1662</f>
        <v>44324.125</v>
      </c>
      <c r="C1662" s="215" t="str">
        <f>'Net Gen'!P1662</f>
        <v>DISPATCHABLE</v>
      </c>
      <c r="D1662" s="215">
        <f>'Net Gen'!E1662</f>
        <v>225.08799999999999</v>
      </c>
      <c r="E1662" s="215">
        <f>'Net Gen'!I1662</f>
        <v>790</v>
      </c>
      <c r="F1662" s="215">
        <f>'Net Gen'!K1662</f>
        <v>795</v>
      </c>
      <c r="G1662" s="215">
        <f>'Net Gen'!N1662</f>
        <v>795</v>
      </c>
      <c r="H1662" s="215">
        <f>'Net Gen'!O1662</f>
        <v>795</v>
      </c>
      <c r="J1662" s="78">
        <f t="shared" si="102"/>
        <v>0.5</v>
      </c>
      <c r="K1662" s="71">
        <f t="shared" si="100"/>
        <v>397.5</v>
      </c>
      <c r="L1662" s="69">
        <f t="shared" si="101"/>
        <v>397.5</v>
      </c>
      <c r="M1662" s="81">
        <f t="shared" si="103"/>
        <v>395</v>
      </c>
    </row>
    <row r="1663" spans="1:13" x14ac:dyDescent="0.2">
      <c r="A1663" s="133" t="str">
        <f>'Net Gen'!B1663</f>
        <v>ML2KP-Mitchell 2 KP</v>
      </c>
      <c r="B1663" s="214">
        <f>'Net Gen'!C1663</f>
        <v>44324.166666666664</v>
      </c>
      <c r="C1663" s="215" t="str">
        <f>'Net Gen'!P1663</f>
        <v>DISPATCHABLE</v>
      </c>
      <c r="D1663" s="215">
        <f>'Net Gen'!E1663</f>
        <v>209.34399999999999</v>
      </c>
      <c r="E1663" s="215">
        <f>'Net Gen'!I1663</f>
        <v>696</v>
      </c>
      <c r="F1663" s="215">
        <f>'Net Gen'!K1663</f>
        <v>700</v>
      </c>
      <c r="G1663" s="215">
        <f>'Net Gen'!N1663</f>
        <v>700</v>
      </c>
      <c r="H1663" s="215">
        <f>'Net Gen'!O1663</f>
        <v>795</v>
      </c>
      <c r="J1663" s="78">
        <f t="shared" si="102"/>
        <v>0.5</v>
      </c>
      <c r="K1663" s="71">
        <f t="shared" si="100"/>
        <v>350</v>
      </c>
      <c r="L1663" s="69">
        <f t="shared" si="101"/>
        <v>397.5</v>
      </c>
      <c r="M1663" s="81">
        <f t="shared" si="103"/>
        <v>348</v>
      </c>
    </row>
    <row r="1664" spans="1:13" x14ac:dyDescent="0.2">
      <c r="A1664" s="133" t="str">
        <f>'Net Gen'!B1664</f>
        <v>ML2KP-Mitchell 2 KP</v>
      </c>
      <c r="B1664" s="214">
        <f>'Net Gen'!C1664</f>
        <v>44324.208333333336</v>
      </c>
      <c r="C1664" s="215" t="str">
        <f>'Net Gen'!P1664</f>
        <v>DISPATCHABLE</v>
      </c>
      <c r="D1664" s="215">
        <f>'Net Gen'!E1664</f>
        <v>213.72800000000001</v>
      </c>
      <c r="E1664" s="215">
        <f>'Net Gen'!I1664</f>
        <v>790</v>
      </c>
      <c r="F1664" s="215">
        <f>'Net Gen'!K1664</f>
        <v>795</v>
      </c>
      <c r="G1664" s="215">
        <f>'Net Gen'!N1664</f>
        <v>795</v>
      </c>
      <c r="H1664" s="215">
        <f>'Net Gen'!O1664</f>
        <v>795</v>
      </c>
      <c r="J1664" s="78">
        <f t="shared" si="102"/>
        <v>0.5</v>
      </c>
      <c r="K1664" s="71">
        <f t="shared" si="100"/>
        <v>397.5</v>
      </c>
      <c r="L1664" s="69">
        <f t="shared" si="101"/>
        <v>397.5</v>
      </c>
      <c r="M1664" s="81">
        <f t="shared" si="103"/>
        <v>395</v>
      </c>
    </row>
    <row r="1665" spans="1:13" x14ac:dyDescent="0.2">
      <c r="A1665" s="133" t="str">
        <f>'Net Gen'!B1665</f>
        <v>ML2KP-Mitchell 2 KP</v>
      </c>
      <c r="B1665" s="214">
        <f>'Net Gen'!C1665</f>
        <v>44324.25</v>
      </c>
      <c r="C1665" s="215" t="str">
        <f>'Net Gen'!P1665</f>
        <v>DISPATCHABLE</v>
      </c>
      <c r="D1665" s="215">
        <f>'Net Gen'!E1665</f>
        <v>224.89599999999999</v>
      </c>
      <c r="E1665" s="215">
        <f>'Net Gen'!I1665</f>
        <v>790</v>
      </c>
      <c r="F1665" s="215">
        <f>'Net Gen'!K1665</f>
        <v>795</v>
      </c>
      <c r="G1665" s="215">
        <f>'Net Gen'!N1665</f>
        <v>795</v>
      </c>
      <c r="H1665" s="215">
        <f>'Net Gen'!O1665</f>
        <v>795</v>
      </c>
      <c r="J1665" s="78">
        <f t="shared" si="102"/>
        <v>0.5</v>
      </c>
      <c r="K1665" s="71">
        <f t="shared" si="100"/>
        <v>397.5</v>
      </c>
      <c r="L1665" s="69">
        <f t="shared" si="101"/>
        <v>397.5</v>
      </c>
      <c r="M1665" s="81">
        <f t="shared" si="103"/>
        <v>395</v>
      </c>
    </row>
    <row r="1666" spans="1:13" x14ac:dyDescent="0.2">
      <c r="A1666" s="133" t="str">
        <f>'Net Gen'!B1666</f>
        <v>ML2KP-Mitchell 2 KP</v>
      </c>
      <c r="B1666" s="214">
        <f>'Net Gen'!C1666</f>
        <v>44324.291666666664</v>
      </c>
      <c r="C1666" s="215" t="str">
        <f>'Net Gen'!P1666</f>
        <v>DISPATCHABLE</v>
      </c>
      <c r="D1666" s="215">
        <f>'Net Gen'!E1666</f>
        <v>206.208</v>
      </c>
      <c r="E1666" s="215">
        <f>'Net Gen'!I1666</f>
        <v>633</v>
      </c>
      <c r="F1666" s="215">
        <f>'Net Gen'!K1666</f>
        <v>636</v>
      </c>
      <c r="G1666" s="215">
        <f>'Net Gen'!N1666</f>
        <v>636</v>
      </c>
      <c r="H1666" s="215">
        <f>'Net Gen'!O1666</f>
        <v>795</v>
      </c>
      <c r="J1666" s="78">
        <f t="shared" si="102"/>
        <v>0.5</v>
      </c>
      <c r="K1666" s="71">
        <f t="shared" si="100"/>
        <v>318</v>
      </c>
      <c r="L1666" s="69">
        <f t="shared" si="101"/>
        <v>397.5</v>
      </c>
      <c r="M1666" s="81">
        <f t="shared" si="103"/>
        <v>316.5</v>
      </c>
    </row>
    <row r="1667" spans="1:13" x14ac:dyDescent="0.2">
      <c r="A1667" s="133" t="str">
        <f>'Net Gen'!B1667</f>
        <v>ML2KP-Mitchell 2 KP</v>
      </c>
      <c r="B1667" s="214">
        <f>'Net Gen'!C1667</f>
        <v>44324.333333333336</v>
      </c>
      <c r="C1667" s="215" t="str">
        <f>'Net Gen'!P1667</f>
        <v>DISPATCHABLE</v>
      </c>
      <c r="D1667" s="215">
        <f>'Net Gen'!E1667</f>
        <v>208.83199999999999</v>
      </c>
      <c r="E1667" s="215">
        <f>'Net Gen'!I1667</f>
        <v>768</v>
      </c>
      <c r="F1667" s="215">
        <f>'Net Gen'!K1667</f>
        <v>773</v>
      </c>
      <c r="G1667" s="215">
        <f>'Net Gen'!N1667</f>
        <v>773</v>
      </c>
      <c r="H1667" s="215">
        <f>'Net Gen'!O1667</f>
        <v>795</v>
      </c>
      <c r="J1667" s="78">
        <f t="shared" si="102"/>
        <v>0.5</v>
      </c>
      <c r="K1667" s="71">
        <f t="shared" si="100"/>
        <v>386.5</v>
      </c>
      <c r="L1667" s="69">
        <f t="shared" si="101"/>
        <v>397.5</v>
      </c>
      <c r="M1667" s="81">
        <f t="shared" si="103"/>
        <v>384</v>
      </c>
    </row>
    <row r="1668" spans="1:13" x14ac:dyDescent="0.2">
      <c r="A1668" s="133" t="str">
        <f>'Net Gen'!B1668</f>
        <v>ML2KP-Mitchell 2 KP</v>
      </c>
      <c r="B1668" s="214">
        <f>'Net Gen'!C1668</f>
        <v>44324.375</v>
      </c>
      <c r="C1668" s="215" t="str">
        <f>'Net Gen'!P1668</f>
        <v>DISPATCHABLE</v>
      </c>
      <c r="D1668" s="215">
        <f>'Net Gen'!E1668</f>
        <v>235.2</v>
      </c>
      <c r="E1668" s="215">
        <f>'Net Gen'!I1668</f>
        <v>790</v>
      </c>
      <c r="F1668" s="215">
        <f>'Net Gen'!K1668</f>
        <v>795</v>
      </c>
      <c r="G1668" s="215">
        <f>'Net Gen'!N1668</f>
        <v>795</v>
      </c>
      <c r="H1668" s="215">
        <f>'Net Gen'!O1668</f>
        <v>795</v>
      </c>
      <c r="J1668" s="78">
        <f t="shared" si="102"/>
        <v>0.5</v>
      </c>
      <c r="K1668" s="71">
        <f t="shared" ref="K1668:K1731" si="104">F1668*J1668</f>
        <v>397.5</v>
      </c>
      <c r="L1668" s="69">
        <f t="shared" ref="L1668:L1731" si="105">H1668*J1668</f>
        <v>397.5</v>
      </c>
      <c r="M1668" s="81">
        <f t="shared" si="103"/>
        <v>395</v>
      </c>
    </row>
    <row r="1669" spans="1:13" x14ac:dyDescent="0.2">
      <c r="A1669" s="133" t="str">
        <f>'Net Gen'!B1669</f>
        <v>ML2KP-Mitchell 2 KP</v>
      </c>
      <c r="B1669" s="214">
        <f>'Net Gen'!C1669</f>
        <v>44324.416666666664</v>
      </c>
      <c r="C1669" s="215" t="str">
        <f>'Net Gen'!P1669</f>
        <v>DISPATCHABLE</v>
      </c>
      <c r="D1669" s="215">
        <f>'Net Gen'!E1669</f>
        <v>263.23200000000003</v>
      </c>
      <c r="E1669" s="215">
        <f>'Net Gen'!I1669</f>
        <v>790</v>
      </c>
      <c r="F1669" s="215">
        <f>'Net Gen'!K1669</f>
        <v>795</v>
      </c>
      <c r="G1669" s="215">
        <f>'Net Gen'!N1669</f>
        <v>795</v>
      </c>
      <c r="H1669" s="215">
        <f>'Net Gen'!O1669</f>
        <v>795</v>
      </c>
      <c r="J1669" s="78">
        <f t="shared" ref="J1669:J1732" si="106">VLOOKUP(A1669,$P$4:$Q$8,2,FALSE)</f>
        <v>0.5</v>
      </c>
      <c r="K1669" s="71">
        <f t="shared" si="104"/>
        <v>397.5</v>
      </c>
      <c r="L1669" s="69">
        <f t="shared" si="105"/>
        <v>397.5</v>
      </c>
      <c r="M1669" s="81">
        <f t="shared" ref="M1669:M1732" si="107">E1669*J1669</f>
        <v>395</v>
      </c>
    </row>
    <row r="1670" spans="1:13" x14ac:dyDescent="0.2">
      <c r="A1670" s="133" t="str">
        <f>'Net Gen'!B1670</f>
        <v>ML2KP-Mitchell 2 KP</v>
      </c>
      <c r="B1670" s="214">
        <f>'Net Gen'!C1670</f>
        <v>44324.458333333336</v>
      </c>
      <c r="C1670" s="215" t="str">
        <f>'Net Gen'!P1670</f>
        <v>DISPATCHABLE</v>
      </c>
      <c r="D1670" s="215">
        <f>'Net Gen'!E1670</f>
        <v>250.75200000000001</v>
      </c>
      <c r="E1670" s="215">
        <f>'Net Gen'!I1670</f>
        <v>790</v>
      </c>
      <c r="F1670" s="215">
        <f>'Net Gen'!K1670</f>
        <v>795</v>
      </c>
      <c r="G1670" s="215">
        <f>'Net Gen'!N1670</f>
        <v>795</v>
      </c>
      <c r="H1670" s="215">
        <f>'Net Gen'!O1670</f>
        <v>795</v>
      </c>
      <c r="J1670" s="78">
        <f t="shared" si="106"/>
        <v>0.5</v>
      </c>
      <c r="K1670" s="71">
        <f t="shared" si="104"/>
        <v>397.5</v>
      </c>
      <c r="L1670" s="69">
        <f t="shared" si="105"/>
        <v>397.5</v>
      </c>
      <c r="M1670" s="81">
        <f t="shared" si="107"/>
        <v>395</v>
      </c>
    </row>
    <row r="1671" spans="1:13" x14ac:dyDescent="0.2">
      <c r="A1671" s="133" t="str">
        <f>'Net Gen'!B1671</f>
        <v>ML2KP-Mitchell 2 KP</v>
      </c>
      <c r="B1671" s="214">
        <f>'Net Gen'!C1671</f>
        <v>44324.5</v>
      </c>
      <c r="C1671" s="215" t="str">
        <f>'Net Gen'!P1671</f>
        <v>DISPATCHABLE</v>
      </c>
      <c r="D1671" s="215">
        <f>'Net Gen'!E1671</f>
        <v>256</v>
      </c>
      <c r="E1671" s="215">
        <f>'Net Gen'!I1671</f>
        <v>790</v>
      </c>
      <c r="F1671" s="215">
        <f>'Net Gen'!K1671</f>
        <v>795</v>
      </c>
      <c r="G1671" s="215">
        <f>'Net Gen'!N1671</f>
        <v>795</v>
      </c>
      <c r="H1671" s="215">
        <f>'Net Gen'!O1671</f>
        <v>795</v>
      </c>
      <c r="J1671" s="78">
        <f t="shared" si="106"/>
        <v>0.5</v>
      </c>
      <c r="K1671" s="71">
        <f t="shared" si="104"/>
        <v>397.5</v>
      </c>
      <c r="L1671" s="69">
        <f t="shared" si="105"/>
        <v>397.5</v>
      </c>
      <c r="M1671" s="81">
        <f t="shared" si="107"/>
        <v>395</v>
      </c>
    </row>
    <row r="1672" spans="1:13" x14ac:dyDescent="0.2">
      <c r="A1672" s="133" t="str">
        <f>'Net Gen'!B1672</f>
        <v>ML2KP-Mitchell 2 KP</v>
      </c>
      <c r="B1672" s="214">
        <f>'Net Gen'!C1672</f>
        <v>44324.541666666664</v>
      </c>
      <c r="C1672" s="215" t="str">
        <f>'Net Gen'!P1672</f>
        <v>DISPATCHABLE</v>
      </c>
      <c r="D1672" s="215">
        <f>'Net Gen'!E1672</f>
        <v>224.54400000000001</v>
      </c>
      <c r="E1672" s="215">
        <f>'Net Gen'!I1672</f>
        <v>790</v>
      </c>
      <c r="F1672" s="215">
        <f>'Net Gen'!K1672</f>
        <v>795</v>
      </c>
      <c r="G1672" s="215">
        <f>'Net Gen'!N1672</f>
        <v>795</v>
      </c>
      <c r="H1672" s="215">
        <f>'Net Gen'!O1672</f>
        <v>795</v>
      </c>
      <c r="J1672" s="78">
        <f t="shared" si="106"/>
        <v>0.5</v>
      </c>
      <c r="K1672" s="71">
        <f t="shared" si="104"/>
        <v>397.5</v>
      </c>
      <c r="L1672" s="69">
        <f t="shared" si="105"/>
        <v>397.5</v>
      </c>
      <c r="M1672" s="81">
        <f t="shared" si="107"/>
        <v>395</v>
      </c>
    </row>
    <row r="1673" spans="1:13" x14ac:dyDescent="0.2">
      <c r="A1673" s="133" t="str">
        <f>'Net Gen'!B1673</f>
        <v>ML2KP-Mitchell 2 KP</v>
      </c>
      <c r="B1673" s="214">
        <f>'Net Gen'!C1673</f>
        <v>44324.583333333336</v>
      </c>
      <c r="C1673" s="215" t="str">
        <f>'Net Gen'!P1673</f>
        <v>DISPATCHABLE</v>
      </c>
      <c r="D1673" s="215">
        <f>'Net Gen'!E1673</f>
        <v>205.50399999999999</v>
      </c>
      <c r="E1673" s="215">
        <f>'Net Gen'!I1673</f>
        <v>641</v>
      </c>
      <c r="F1673" s="215">
        <f>'Net Gen'!K1673</f>
        <v>644</v>
      </c>
      <c r="G1673" s="215">
        <f>'Net Gen'!N1673</f>
        <v>644</v>
      </c>
      <c r="H1673" s="215">
        <f>'Net Gen'!O1673</f>
        <v>795</v>
      </c>
      <c r="J1673" s="78">
        <f t="shared" si="106"/>
        <v>0.5</v>
      </c>
      <c r="K1673" s="71">
        <f t="shared" si="104"/>
        <v>322</v>
      </c>
      <c r="L1673" s="69">
        <f t="shared" si="105"/>
        <v>397.5</v>
      </c>
      <c r="M1673" s="81">
        <f t="shared" si="107"/>
        <v>320.5</v>
      </c>
    </row>
    <row r="1674" spans="1:13" x14ac:dyDescent="0.2">
      <c r="A1674" s="133" t="str">
        <f>'Net Gen'!B1674</f>
        <v>ML2KP-Mitchell 2 KP</v>
      </c>
      <c r="B1674" s="214">
        <f>'Net Gen'!C1674</f>
        <v>44324.625</v>
      </c>
      <c r="C1674" s="215" t="str">
        <f>'Net Gen'!P1674</f>
        <v>DISPATCHABLE</v>
      </c>
      <c r="D1674" s="215">
        <f>'Net Gen'!E1674</f>
        <v>205.24799999999999</v>
      </c>
      <c r="E1674" s="215">
        <f>'Net Gen'!I1674</f>
        <v>625</v>
      </c>
      <c r="F1674" s="215">
        <f>'Net Gen'!K1674</f>
        <v>627</v>
      </c>
      <c r="G1674" s="215">
        <f>'Net Gen'!N1674</f>
        <v>627</v>
      </c>
      <c r="H1674" s="215">
        <f>'Net Gen'!O1674</f>
        <v>795</v>
      </c>
      <c r="J1674" s="78">
        <f t="shared" si="106"/>
        <v>0.5</v>
      </c>
      <c r="K1674" s="71">
        <f t="shared" si="104"/>
        <v>313.5</v>
      </c>
      <c r="L1674" s="69">
        <f t="shared" si="105"/>
        <v>397.5</v>
      </c>
      <c r="M1674" s="81">
        <f t="shared" si="107"/>
        <v>312.5</v>
      </c>
    </row>
    <row r="1675" spans="1:13" x14ac:dyDescent="0.2">
      <c r="A1675" s="133" t="str">
        <f>'Net Gen'!B1675</f>
        <v>ML2KP-Mitchell 2 KP</v>
      </c>
      <c r="B1675" s="214">
        <f>'Net Gen'!C1675</f>
        <v>44324.666666666664</v>
      </c>
      <c r="C1675" s="215" t="str">
        <f>'Net Gen'!P1675</f>
        <v>DISPATCHABLE</v>
      </c>
      <c r="D1675" s="215">
        <f>'Net Gen'!E1675</f>
        <v>210.78399999999999</v>
      </c>
      <c r="E1675" s="215">
        <f>'Net Gen'!I1675</f>
        <v>789</v>
      </c>
      <c r="F1675" s="215">
        <f>'Net Gen'!K1675</f>
        <v>794</v>
      </c>
      <c r="G1675" s="215">
        <f>'Net Gen'!N1675</f>
        <v>794</v>
      </c>
      <c r="H1675" s="215">
        <f>'Net Gen'!O1675</f>
        <v>795</v>
      </c>
      <c r="J1675" s="78">
        <f t="shared" si="106"/>
        <v>0.5</v>
      </c>
      <c r="K1675" s="71">
        <f t="shared" si="104"/>
        <v>397</v>
      </c>
      <c r="L1675" s="69">
        <f t="shared" si="105"/>
        <v>397.5</v>
      </c>
      <c r="M1675" s="81">
        <f t="shared" si="107"/>
        <v>394.5</v>
      </c>
    </row>
    <row r="1676" spans="1:13" x14ac:dyDescent="0.2">
      <c r="A1676" s="133" t="str">
        <f>'Net Gen'!B1676</f>
        <v>ML2KP-Mitchell 2 KP</v>
      </c>
      <c r="B1676" s="214">
        <f>'Net Gen'!C1676</f>
        <v>44324.708333333336</v>
      </c>
      <c r="C1676" s="215" t="str">
        <f>'Net Gen'!P1676</f>
        <v>DISPATCHABLE</v>
      </c>
      <c r="D1676" s="215">
        <f>'Net Gen'!E1676</f>
        <v>225.12</v>
      </c>
      <c r="E1676" s="215">
        <f>'Net Gen'!I1676</f>
        <v>790</v>
      </c>
      <c r="F1676" s="215">
        <f>'Net Gen'!K1676</f>
        <v>795</v>
      </c>
      <c r="G1676" s="215">
        <f>'Net Gen'!N1676</f>
        <v>795</v>
      </c>
      <c r="H1676" s="215">
        <f>'Net Gen'!O1676</f>
        <v>795</v>
      </c>
      <c r="J1676" s="78">
        <f t="shared" si="106"/>
        <v>0.5</v>
      </c>
      <c r="K1676" s="71">
        <f t="shared" si="104"/>
        <v>397.5</v>
      </c>
      <c r="L1676" s="69">
        <f t="shared" si="105"/>
        <v>397.5</v>
      </c>
      <c r="M1676" s="81">
        <f t="shared" si="107"/>
        <v>395</v>
      </c>
    </row>
    <row r="1677" spans="1:13" x14ac:dyDescent="0.2">
      <c r="A1677" s="133" t="str">
        <f>'Net Gen'!B1677</f>
        <v>ML2KP-Mitchell 2 KP</v>
      </c>
      <c r="B1677" s="214">
        <f>'Net Gen'!C1677</f>
        <v>44324.75</v>
      </c>
      <c r="C1677" s="215" t="str">
        <f>'Net Gen'!P1677</f>
        <v>DISPATCHABLE</v>
      </c>
      <c r="D1677" s="215">
        <f>'Net Gen'!E1677</f>
        <v>210.88</v>
      </c>
      <c r="E1677" s="215">
        <f>'Net Gen'!I1677</f>
        <v>748</v>
      </c>
      <c r="F1677" s="215">
        <f>'Net Gen'!K1677</f>
        <v>753</v>
      </c>
      <c r="G1677" s="215">
        <f>'Net Gen'!N1677</f>
        <v>753</v>
      </c>
      <c r="H1677" s="215">
        <f>'Net Gen'!O1677</f>
        <v>795</v>
      </c>
      <c r="J1677" s="78">
        <f t="shared" si="106"/>
        <v>0.5</v>
      </c>
      <c r="K1677" s="71">
        <f t="shared" si="104"/>
        <v>376.5</v>
      </c>
      <c r="L1677" s="69">
        <f t="shared" si="105"/>
        <v>397.5</v>
      </c>
      <c r="M1677" s="81">
        <f t="shared" si="107"/>
        <v>374</v>
      </c>
    </row>
    <row r="1678" spans="1:13" x14ac:dyDescent="0.2">
      <c r="A1678" s="133" t="str">
        <f>'Net Gen'!B1678</f>
        <v>ML2KP-Mitchell 2 KP</v>
      </c>
      <c r="B1678" s="214">
        <f>'Net Gen'!C1678</f>
        <v>44324.791666666664</v>
      </c>
      <c r="C1678" s="215" t="str">
        <f>'Net Gen'!P1678</f>
        <v>DISPATCHABLE</v>
      </c>
      <c r="D1678" s="215">
        <f>'Net Gen'!E1678</f>
        <v>229.47200000000001</v>
      </c>
      <c r="E1678" s="215">
        <f>'Net Gen'!I1678</f>
        <v>731</v>
      </c>
      <c r="F1678" s="215">
        <f>'Net Gen'!K1678</f>
        <v>736</v>
      </c>
      <c r="G1678" s="215">
        <f>'Net Gen'!N1678</f>
        <v>736</v>
      </c>
      <c r="H1678" s="215">
        <f>'Net Gen'!O1678</f>
        <v>795</v>
      </c>
      <c r="J1678" s="78">
        <f t="shared" si="106"/>
        <v>0.5</v>
      </c>
      <c r="K1678" s="71">
        <f t="shared" si="104"/>
        <v>368</v>
      </c>
      <c r="L1678" s="69">
        <f t="shared" si="105"/>
        <v>397.5</v>
      </c>
      <c r="M1678" s="81">
        <f t="shared" si="107"/>
        <v>365.5</v>
      </c>
    </row>
    <row r="1679" spans="1:13" x14ac:dyDescent="0.2">
      <c r="A1679" s="133" t="str">
        <f>'Net Gen'!B1679</f>
        <v>ML2KP-Mitchell 2 KP</v>
      </c>
      <c r="B1679" s="214">
        <f>'Net Gen'!C1679</f>
        <v>44324.833333333336</v>
      </c>
      <c r="C1679" s="215" t="str">
        <f>'Net Gen'!P1679</f>
        <v>DISPATCHABLE</v>
      </c>
      <c r="D1679" s="215">
        <f>'Net Gen'!E1679</f>
        <v>237.792</v>
      </c>
      <c r="E1679" s="215">
        <f>'Net Gen'!I1679</f>
        <v>790</v>
      </c>
      <c r="F1679" s="215">
        <f>'Net Gen'!K1679</f>
        <v>795</v>
      </c>
      <c r="G1679" s="215">
        <f>'Net Gen'!N1679</f>
        <v>795</v>
      </c>
      <c r="H1679" s="215">
        <f>'Net Gen'!O1679</f>
        <v>795</v>
      </c>
      <c r="J1679" s="78">
        <f t="shared" si="106"/>
        <v>0.5</v>
      </c>
      <c r="K1679" s="71">
        <f t="shared" si="104"/>
        <v>397.5</v>
      </c>
      <c r="L1679" s="69">
        <f t="shared" si="105"/>
        <v>397.5</v>
      </c>
      <c r="M1679" s="81">
        <f t="shared" si="107"/>
        <v>395</v>
      </c>
    </row>
    <row r="1680" spans="1:13" x14ac:dyDescent="0.2">
      <c r="A1680" s="133" t="str">
        <f>'Net Gen'!B1680</f>
        <v>ML2KP-Mitchell 2 KP</v>
      </c>
      <c r="B1680" s="214">
        <f>'Net Gen'!C1680</f>
        <v>44324.875</v>
      </c>
      <c r="C1680" s="215" t="str">
        <f>'Net Gen'!P1680</f>
        <v>DISPATCHABLE</v>
      </c>
      <c r="D1680" s="215">
        <f>'Net Gen'!E1680</f>
        <v>227.55199999999999</v>
      </c>
      <c r="E1680" s="215">
        <f>'Net Gen'!I1680</f>
        <v>790</v>
      </c>
      <c r="F1680" s="215">
        <f>'Net Gen'!K1680</f>
        <v>795</v>
      </c>
      <c r="G1680" s="215">
        <f>'Net Gen'!N1680</f>
        <v>795</v>
      </c>
      <c r="H1680" s="215">
        <f>'Net Gen'!O1680</f>
        <v>795</v>
      </c>
      <c r="J1680" s="78">
        <f t="shared" si="106"/>
        <v>0.5</v>
      </c>
      <c r="K1680" s="71">
        <f t="shared" si="104"/>
        <v>397.5</v>
      </c>
      <c r="L1680" s="69">
        <f t="shared" si="105"/>
        <v>397.5</v>
      </c>
      <c r="M1680" s="81">
        <f t="shared" si="107"/>
        <v>395</v>
      </c>
    </row>
    <row r="1681" spans="1:13" x14ac:dyDescent="0.2">
      <c r="A1681" s="133" t="str">
        <f>'Net Gen'!B1681</f>
        <v>ML2KP-Mitchell 2 KP</v>
      </c>
      <c r="B1681" s="214">
        <f>'Net Gen'!C1681</f>
        <v>44324.916666666664</v>
      </c>
      <c r="C1681" s="215" t="str">
        <f>'Net Gen'!P1681</f>
        <v>DISPATCHABLE</v>
      </c>
      <c r="D1681" s="215">
        <f>'Net Gen'!E1681</f>
        <v>244.12799999999999</v>
      </c>
      <c r="E1681" s="215">
        <f>'Net Gen'!I1681</f>
        <v>790</v>
      </c>
      <c r="F1681" s="215">
        <f>'Net Gen'!K1681</f>
        <v>795</v>
      </c>
      <c r="G1681" s="215">
        <f>'Net Gen'!N1681</f>
        <v>795</v>
      </c>
      <c r="H1681" s="215">
        <f>'Net Gen'!O1681</f>
        <v>795</v>
      </c>
      <c r="J1681" s="78">
        <f t="shared" si="106"/>
        <v>0.5</v>
      </c>
      <c r="K1681" s="71">
        <f t="shared" si="104"/>
        <v>397.5</v>
      </c>
      <c r="L1681" s="69">
        <f t="shared" si="105"/>
        <v>397.5</v>
      </c>
      <c r="M1681" s="81">
        <f t="shared" si="107"/>
        <v>395</v>
      </c>
    </row>
    <row r="1682" spans="1:13" x14ac:dyDescent="0.2">
      <c r="A1682" s="133" t="str">
        <f>'Net Gen'!B1682</f>
        <v>ML2KP-Mitchell 2 KP</v>
      </c>
      <c r="B1682" s="214">
        <f>'Net Gen'!C1682</f>
        <v>44324.958333333336</v>
      </c>
      <c r="C1682" s="215" t="str">
        <f>'Net Gen'!P1682</f>
        <v>DISPATCHABLE</v>
      </c>
      <c r="D1682" s="215">
        <f>'Net Gen'!E1682</f>
        <v>286.11200000000002</v>
      </c>
      <c r="E1682" s="215">
        <f>'Net Gen'!I1682</f>
        <v>702</v>
      </c>
      <c r="F1682" s="215">
        <f>'Net Gen'!K1682</f>
        <v>795</v>
      </c>
      <c r="G1682" s="215">
        <f>'Net Gen'!N1682</f>
        <v>795</v>
      </c>
      <c r="H1682" s="215">
        <f>'Net Gen'!O1682</f>
        <v>795</v>
      </c>
      <c r="J1682" s="78">
        <f t="shared" si="106"/>
        <v>0.5</v>
      </c>
      <c r="K1682" s="71">
        <f t="shared" si="104"/>
        <v>397.5</v>
      </c>
      <c r="L1682" s="69">
        <f t="shared" si="105"/>
        <v>397.5</v>
      </c>
      <c r="M1682" s="81">
        <f t="shared" si="107"/>
        <v>351</v>
      </c>
    </row>
    <row r="1683" spans="1:13" x14ac:dyDescent="0.2">
      <c r="A1683" s="133" t="str">
        <f>'Net Gen'!B1683</f>
        <v>ML2KP-Mitchell 2 KP</v>
      </c>
      <c r="B1683" s="214">
        <f>'Net Gen'!C1683</f>
        <v>44325</v>
      </c>
      <c r="C1683" s="215" t="str">
        <f>'Net Gen'!P1683</f>
        <v>DISPATCHABLE</v>
      </c>
      <c r="D1683" s="215">
        <f>'Net Gen'!E1683</f>
        <v>302.72000000000003</v>
      </c>
      <c r="E1683" s="215">
        <f>'Net Gen'!I1683</f>
        <v>788</v>
      </c>
      <c r="F1683" s="215">
        <f>'Net Gen'!K1683</f>
        <v>795</v>
      </c>
      <c r="G1683" s="215">
        <f>'Net Gen'!N1683</f>
        <v>795</v>
      </c>
      <c r="H1683" s="215">
        <f>'Net Gen'!O1683</f>
        <v>795</v>
      </c>
      <c r="J1683" s="78">
        <f t="shared" si="106"/>
        <v>0.5</v>
      </c>
      <c r="K1683" s="71">
        <f t="shared" si="104"/>
        <v>397.5</v>
      </c>
      <c r="L1683" s="69">
        <f t="shared" si="105"/>
        <v>397.5</v>
      </c>
      <c r="M1683" s="81">
        <f t="shared" si="107"/>
        <v>394</v>
      </c>
    </row>
    <row r="1684" spans="1:13" x14ac:dyDescent="0.2">
      <c r="A1684" s="133" t="str">
        <f>'Net Gen'!B1684</f>
        <v>ML2KP-Mitchell 2 KP</v>
      </c>
      <c r="B1684" s="214">
        <f>'Net Gen'!C1684</f>
        <v>44325.041666666664</v>
      </c>
      <c r="C1684" s="215" t="str">
        <f>'Net Gen'!P1684</f>
        <v>DISPATCHABLE</v>
      </c>
      <c r="D1684" s="215">
        <f>'Net Gen'!E1684</f>
        <v>275.26400000000001</v>
      </c>
      <c r="E1684" s="215">
        <f>'Net Gen'!I1684</f>
        <v>790</v>
      </c>
      <c r="F1684" s="215">
        <f>'Net Gen'!K1684</f>
        <v>795</v>
      </c>
      <c r="G1684" s="215">
        <f>'Net Gen'!N1684</f>
        <v>795</v>
      </c>
      <c r="H1684" s="215">
        <f>'Net Gen'!O1684</f>
        <v>795</v>
      </c>
      <c r="J1684" s="78">
        <f t="shared" si="106"/>
        <v>0.5</v>
      </c>
      <c r="K1684" s="71">
        <f t="shared" si="104"/>
        <v>397.5</v>
      </c>
      <c r="L1684" s="69">
        <f t="shared" si="105"/>
        <v>397.5</v>
      </c>
      <c r="M1684" s="81">
        <f t="shared" si="107"/>
        <v>395</v>
      </c>
    </row>
    <row r="1685" spans="1:13" x14ac:dyDescent="0.2">
      <c r="A1685" s="133" t="str">
        <f>'Net Gen'!B1685</f>
        <v>ML2KP-Mitchell 2 KP</v>
      </c>
      <c r="B1685" s="214">
        <f>'Net Gen'!C1685</f>
        <v>44325.083333333336</v>
      </c>
      <c r="C1685" s="215" t="str">
        <f>'Net Gen'!P1685</f>
        <v>DISPATCHABLE</v>
      </c>
      <c r="D1685" s="215">
        <f>'Net Gen'!E1685</f>
        <v>212.672</v>
      </c>
      <c r="E1685" s="215">
        <f>'Net Gen'!I1685</f>
        <v>636</v>
      </c>
      <c r="F1685" s="215">
        <f>'Net Gen'!K1685</f>
        <v>639</v>
      </c>
      <c r="G1685" s="215">
        <f>'Net Gen'!N1685</f>
        <v>639</v>
      </c>
      <c r="H1685" s="215">
        <f>'Net Gen'!O1685</f>
        <v>795</v>
      </c>
      <c r="J1685" s="78">
        <f t="shared" si="106"/>
        <v>0.5</v>
      </c>
      <c r="K1685" s="71">
        <f t="shared" si="104"/>
        <v>319.5</v>
      </c>
      <c r="L1685" s="69">
        <f t="shared" si="105"/>
        <v>397.5</v>
      </c>
      <c r="M1685" s="81">
        <f t="shared" si="107"/>
        <v>318</v>
      </c>
    </row>
    <row r="1686" spans="1:13" x14ac:dyDescent="0.2">
      <c r="A1686" s="133" t="str">
        <f>'Net Gen'!B1686</f>
        <v>ML2KP-Mitchell 2 KP</v>
      </c>
      <c r="B1686" s="214">
        <f>'Net Gen'!C1686</f>
        <v>44325.125</v>
      </c>
      <c r="C1686" s="215" t="str">
        <f>'Net Gen'!P1686</f>
        <v>DISPATCHABLE</v>
      </c>
      <c r="D1686" s="215">
        <f>'Net Gen'!E1686</f>
        <v>207.232</v>
      </c>
      <c r="E1686" s="215">
        <f>'Net Gen'!I1686</f>
        <v>641</v>
      </c>
      <c r="F1686" s="215">
        <f>'Net Gen'!K1686</f>
        <v>644</v>
      </c>
      <c r="G1686" s="215">
        <f>'Net Gen'!N1686</f>
        <v>644</v>
      </c>
      <c r="H1686" s="215">
        <f>'Net Gen'!O1686</f>
        <v>795</v>
      </c>
      <c r="J1686" s="78">
        <f t="shared" si="106"/>
        <v>0.5</v>
      </c>
      <c r="K1686" s="71">
        <f t="shared" si="104"/>
        <v>322</v>
      </c>
      <c r="L1686" s="69">
        <f t="shared" si="105"/>
        <v>397.5</v>
      </c>
      <c r="M1686" s="81">
        <f t="shared" si="107"/>
        <v>320.5</v>
      </c>
    </row>
    <row r="1687" spans="1:13" x14ac:dyDescent="0.2">
      <c r="A1687" s="133" t="str">
        <f>'Net Gen'!B1687</f>
        <v>ML2KP-Mitchell 2 KP</v>
      </c>
      <c r="B1687" s="214">
        <f>'Net Gen'!C1687</f>
        <v>44325.166666666664</v>
      </c>
      <c r="C1687" s="215" t="str">
        <f>'Net Gen'!P1687</f>
        <v>DISPATCHABLE</v>
      </c>
      <c r="D1687" s="215">
        <f>'Net Gen'!E1687</f>
        <v>204.864</v>
      </c>
      <c r="E1687" s="215">
        <f>'Net Gen'!I1687</f>
        <v>446</v>
      </c>
      <c r="F1687" s="215">
        <f>'Net Gen'!K1687</f>
        <v>446</v>
      </c>
      <c r="G1687" s="215">
        <f>'Net Gen'!N1687</f>
        <v>446</v>
      </c>
      <c r="H1687" s="215">
        <f>'Net Gen'!O1687</f>
        <v>795</v>
      </c>
      <c r="J1687" s="78">
        <f t="shared" si="106"/>
        <v>0.5</v>
      </c>
      <c r="K1687" s="71">
        <f t="shared" si="104"/>
        <v>223</v>
      </c>
      <c r="L1687" s="69">
        <f t="shared" si="105"/>
        <v>397.5</v>
      </c>
      <c r="M1687" s="81">
        <f t="shared" si="107"/>
        <v>223</v>
      </c>
    </row>
    <row r="1688" spans="1:13" x14ac:dyDescent="0.2">
      <c r="A1688" s="133" t="str">
        <f>'Net Gen'!B1688</f>
        <v>ML2KP-Mitchell 2 KP</v>
      </c>
      <c r="B1688" s="214">
        <f>'Net Gen'!C1688</f>
        <v>44325.208333333336</v>
      </c>
      <c r="C1688" s="215" t="str">
        <f>'Net Gen'!P1688</f>
        <v>DISPATCHABLE</v>
      </c>
      <c r="D1688" s="215">
        <f>'Net Gen'!E1688</f>
        <v>204.864</v>
      </c>
      <c r="E1688" s="215">
        <f>'Net Gen'!I1688</f>
        <v>477</v>
      </c>
      <c r="F1688" s="215">
        <f>'Net Gen'!K1688</f>
        <v>478</v>
      </c>
      <c r="G1688" s="215">
        <f>'Net Gen'!N1688</f>
        <v>478</v>
      </c>
      <c r="H1688" s="215">
        <f>'Net Gen'!O1688</f>
        <v>795</v>
      </c>
      <c r="J1688" s="78">
        <f t="shared" si="106"/>
        <v>0.5</v>
      </c>
      <c r="K1688" s="71">
        <f t="shared" si="104"/>
        <v>239</v>
      </c>
      <c r="L1688" s="69">
        <f t="shared" si="105"/>
        <v>397.5</v>
      </c>
      <c r="M1688" s="81">
        <f t="shared" si="107"/>
        <v>238.5</v>
      </c>
    </row>
    <row r="1689" spans="1:13" x14ac:dyDescent="0.2">
      <c r="A1689" s="133" t="str">
        <f>'Net Gen'!B1689</f>
        <v>ML2KP-Mitchell 2 KP</v>
      </c>
      <c r="B1689" s="214">
        <f>'Net Gen'!C1689</f>
        <v>44325.25</v>
      </c>
      <c r="C1689" s="215" t="str">
        <f>'Net Gen'!P1689</f>
        <v>DISPATCHABLE</v>
      </c>
      <c r="D1689" s="215">
        <f>'Net Gen'!E1689</f>
        <v>204.864</v>
      </c>
      <c r="E1689" s="215">
        <f>'Net Gen'!I1689</f>
        <v>451</v>
      </c>
      <c r="F1689" s="215">
        <f>'Net Gen'!K1689</f>
        <v>452</v>
      </c>
      <c r="G1689" s="215">
        <f>'Net Gen'!N1689</f>
        <v>452</v>
      </c>
      <c r="H1689" s="215">
        <f>'Net Gen'!O1689</f>
        <v>795</v>
      </c>
      <c r="J1689" s="78">
        <f t="shared" si="106"/>
        <v>0.5</v>
      </c>
      <c r="K1689" s="71">
        <f t="shared" si="104"/>
        <v>226</v>
      </c>
      <c r="L1689" s="69">
        <f t="shared" si="105"/>
        <v>397.5</v>
      </c>
      <c r="M1689" s="81">
        <f t="shared" si="107"/>
        <v>225.5</v>
      </c>
    </row>
    <row r="1690" spans="1:13" x14ac:dyDescent="0.2">
      <c r="A1690" s="133" t="str">
        <f>'Net Gen'!B1690</f>
        <v>ML2KP-Mitchell 2 KP</v>
      </c>
      <c r="B1690" s="214">
        <f>'Net Gen'!C1690</f>
        <v>44325.291666666664</v>
      </c>
      <c r="C1690" s="215" t="str">
        <f>'Net Gen'!P1690</f>
        <v>DISPATCHABLE</v>
      </c>
      <c r="D1690" s="215">
        <f>'Net Gen'!E1690</f>
        <v>204.70400000000001</v>
      </c>
      <c r="E1690" s="215">
        <f>'Net Gen'!I1690</f>
        <v>483</v>
      </c>
      <c r="F1690" s="215">
        <f>'Net Gen'!K1690</f>
        <v>484</v>
      </c>
      <c r="G1690" s="215">
        <f>'Net Gen'!N1690</f>
        <v>484</v>
      </c>
      <c r="H1690" s="215">
        <f>'Net Gen'!O1690</f>
        <v>795</v>
      </c>
      <c r="J1690" s="78">
        <f t="shared" si="106"/>
        <v>0.5</v>
      </c>
      <c r="K1690" s="71">
        <f t="shared" si="104"/>
        <v>242</v>
      </c>
      <c r="L1690" s="69">
        <f t="shared" si="105"/>
        <v>397.5</v>
      </c>
      <c r="M1690" s="81">
        <f t="shared" si="107"/>
        <v>241.5</v>
      </c>
    </row>
    <row r="1691" spans="1:13" x14ac:dyDescent="0.2">
      <c r="A1691" s="133" t="str">
        <f>'Net Gen'!B1691</f>
        <v>ML2KP-Mitchell 2 KP</v>
      </c>
      <c r="B1691" s="214">
        <f>'Net Gen'!C1691</f>
        <v>44325.333333333336</v>
      </c>
      <c r="C1691" s="215" t="str">
        <f>'Net Gen'!P1691</f>
        <v>DISPATCHABLE</v>
      </c>
      <c r="D1691" s="215">
        <f>'Net Gen'!E1691</f>
        <v>204.89599999999999</v>
      </c>
      <c r="E1691" s="215">
        <f>'Net Gen'!I1691</f>
        <v>468</v>
      </c>
      <c r="F1691" s="215">
        <f>'Net Gen'!K1691</f>
        <v>469</v>
      </c>
      <c r="G1691" s="215">
        <f>'Net Gen'!N1691</f>
        <v>469</v>
      </c>
      <c r="H1691" s="215">
        <f>'Net Gen'!O1691</f>
        <v>795</v>
      </c>
      <c r="J1691" s="78">
        <f t="shared" si="106"/>
        <v>0.5</v>
      </c>
      <c r="K1691" s="71">
        <f t="shared" si="104"/>
        <v>234.5</v>
      </c>
      <c r="L1691" s="69">
        <f t="shared" si="105"/>
        <v>397.5</v>
      </c>
      <c r="M1691" s="81">
        <f t="shared" si="107"/>
        <v>234</v>
      </c>
    </row>
    <row r="1692" spans="1:13" x14ac:dyDescent="0.2">
      <c r="A1692" s="133" t="str">
        <f>'Net Gen'!B1692</f>
        <v>ML2KP-Mitchell 2 KP</v>
      </c>
      <c r="B1692" s="214">
        <f>'Net Gen'!C1692</f>
        <v>44325.375</v>
      </c>
      <c r="C1692" s="215" t="str">
        <f>'Net Gen'!P1692</f>
        <v>DISPATCHABLE</v>
      </c>
      <c r="D1692" s="215">
        <f>'Net Gen'!E1692</f>
        <v>206.24</v>
      </c>
      <c r="E1692" s="215">
        <f>'Net Gen'!I1692</f>
        <v>655</v>
      </c>
      <c r="F1692" s="215">
        <f>'Net Gen'!K1692</f>
        <v>658</v>
      </c>
      <c r="G1692" s="215">
        <f>'Net Gen'!N1692</f>
        <v>658</v>
      </c>
      <c r="H1692" s="215">
        <f>'Net Gen'!O1692</f>
        <v>795</v>
      </c>
      <c r="J1692" s="78">
        <f t="shared" si="106"/>
        <v>0.5</v>
      </c>
      <c r="K1692" s="71">
        <f t="shared" si="104"/>
        <v>329</v>
      </c>
      <c r="L1692" s="69">
        <f t="shared" si="105"/>
        <v>397.5</v>
      </c>
      <c r="M1692" s="81">
        <f t="shared" si="107"/>
        <v>327.5</v>
      </c>
    </row>
    <row r="1693" spans="1:13" x14ac:dyDescent="0.2">
      <c r="A1693" s="133" t="str">
        <f>'Net Gen'!B1693</f>
        <v>ML2KP-Mitchell 2 KP</v>
      </c>
      <c r="B1693" s="214">
        <f>'Net Gen'!C1693</f>
        <v>44325.416666666664</v>
      </c>
      <c r="C1693" s="215" t="str">
        <f>'Net Gen'!P1693</f>
        <v>DISPATCHABLE</v>
      </c>
      <c r="D1693" s="215">
        <f>'Net Gen'!E1693</f>
        <v>213.40799999999999</v>
      </c>
      <c r="E1693" s="215">
        <f>'Net Gen'!I1693</f>
        <v>780</v>
      </c>
      <c r="F1693" s="215">
        <f>'Net Gen'!K1693</f>
        <v>785</v>
      </c>
      <c r="G1693" s="215">
        <f>'Net Gen'!N1693</f>
        <v>785</v>
      </c>
      <c r="H1693" s="215">
        <f>'Net Gen'!O1693</f>
        <v>795</v>
      </c>
      <c r="J1693" s="78">
        <f t="shared" si="106"/>
        <v>0.5</v>
      </c>
      <c r="K1693" s="71">
        <f t="shared" si="104"/>
        <v>392.5</v>
      </c>
      <c r="L1693" s="69">
        <f t="shared" si="105"/>
        <v>397.5</v>
      </c>
      <c r="M1693" s="81">
        <f t="shared" si="107"/>
        <v>390</v>
      </c>
    </row>
    <row r="1694" spans="1:13" x14ac:dyDescent="0.2">
      <c r="A1694" s="133" t="str">
        <f>'Net Gen'!B1694</f>
        <v>ML2KP-Mitchell 2 KP</v>
      </c>
      <c r="B1694" s="214">
        <f>'Net Gen'!C1694</f>
        <v>44325.458333333336</v>
      </c>
      <c r="C1694" s="215" t="str">
        <f>'Net Gen'!P1694</f>
        <v>DISPATCHABLE</v>
      </c>
      <c r="D1694" s="215">
        <f>'Net Gen'!E1694</f>
        <v>205.47200000000001</v>
      </c>
      <c r="E1694" s="215">
        <f>'Net Gen'!I1694</f>
        <v>618</v>
      </c>
      <c r="F1694" s="215">
        <f>'Net Gen'!K1694</f>
        <v>621</v>
      </c>
      <c r="G1694" s="215">
        <f>'Net Gen'!N1694</f>
        <v>621</v>
      </c>
      <c r="H1694" s="215">
        <f>'Net Gen'!O1694</f>
        <v>795</v>
      </c>
      <c r="J1694" s="78">
        <f t="shared" si="106"/>
        <v>0.5</v>
      </c>
      <c r="K1694" s="71">
        <f t="shared" si="104"/>
        <v>310.5</v>
      </c>
      <c r="L1694" s="69">
        <f t="shared" si="105"/>
        <v>397.5</v>
      </c>
      <c r="M1694" s="81">
        <f t="shared" si="107"/>
        <v>309</v>
      </c>
    </row>
    <row r="1695" spans="1:13" x14ac:dyDescent="0.2">
      <c r="A1695" s="133" t="str">
        <f>'Net Gen'!B1695</f>
        <v>ML2KP-Mitchell 2 KP</v>
      </c>
      <c r="B1695" s="214">
        <f>'Net Gen'!C1695</f>
        <v>44325.5</v>
      </c>
      <c r="C1695" s="215" t="str">
        <f>'Net Gen'!P1695</f>
        <v>DISPATCHABLE</v>
      </c>
      <c r="D1695" s="215">
        <f>'Net Gen'!E1695</f>
        <v>209.88800000000001</v>
      </c>
      <c r="E1695" s="215">
        <f>'Net Gen'!I1695</f>
        <v>783</v>
      </c>
      <c r="F1695" s="215">
        <f>'Net Gen'!K1695</f>
        <v>788</v>
      </c>
      <c r="G1695" s="215">
        <f>'Net Gen'!N1695</f>
        <v>788</v>
      </c>
      <c r="H1695" s="215">
        <f>'Net Gen'!O1695</f>
        <v>795</v>
      </c>
      <c r="J1695" s="78">
        <f t="shared" si="106"/>
        <v>0.5</v>
      </c>
      <c r="K1695" s="71">
        <f t="shared" si="104"/>
        <v>394</v>
      </c>
      <c r="L1695" s="69">
        <f t="shared" si="105"/>
        <v>397.5</v>
      </c>
      <c r="M1695" s="81">
        <f t="shared" si="107"/>
        <v>391.5</v>
      </c>
    </row>
    <row r="1696" spans="1:13" x14ac:dyDescent="0.2">
      <c r="A1696" s="133" t="str">
        <f>'Net Gen'!B1696</f>
        <v>ML2KP-Mitchell 2 KP</v>
      </c>
      <c r="B1696" s="214">
        <f>'Net Gen'!C1696</f>
        <v>44325.541666666664</v>
      </c>
      <c r="C1696" s="215" t="str">
        <f>'Net Gen'!P1696</f>
        <v>DISPATCHABLE</v>
      </c>
      <c r="D1696" s="215">
        <f>'Net Gen'!E1696</f>
        <v>205.47200000000001</v>
      </c>
      <c r="E1696" s="215">
        <f>'Net Gen'!I1696</f>
        <v>642</v>
      </c>
      <c r="F1696" s="215">
        <f>'Net Gen'!K1696</f>
        <v>645</v>
      </c>
      <c r="G1696" s="215">
        <f>'Net Gen'!N1696</f>
        <v>645</v>
      </c>
      <c r="H1696" s="215">
        <f>'Net Gen'!O1696</f>
        <v>795</v>
      </c>
      <c r="J1696" s="78">
        <f t="shared" si="106"/>
        <v>0.5</v>
      </c>
      <c r="K1696" s="71">
        <f t="shared" si="104"/>
        <v>322.5</v>
      </c>
      <c r="L1696" s="69">
        <f t="shared" si="105"/>
        <v>397.5</v>
      </c>
      <c r="M1696" s="81">
        <f t="shared" si="107"/>
        <v>321</v>
      </c>
    </row>
    <row r="1697" spans="1:13" x14ac:dyDescent="0.2">
      <c r="A1697" s="133" t="str">
        <f>'Net Gen'!B1697</f>
        <v>ML2KP-Mitchell 2 KP</v>
      </c>
      <c r="B1697" s="214">
        <f>'Net Gen'!C1697</f>
        <v>44325.583333333336</v>
      </c>
      <c r="C1697" s="215" t="str">
        <f>'Net Gen'!P1697</f>
        <v>DISPATCHABLE</v>
      </c>
      <c r="D1697" s="215">
        <f>'Net Gen'!E1697</f>
        <v>215.68</v>
      </c>
      <c r="E1697" s="215">
        <f>'Net Gen'!I1697</f>
        <v>790</v>
      </c>
      <c r="F1697" s="215">
        <f>'Net Gen'!K1697</f>
        <v>795</v>
      </c>
      <c r="G1697" s="215">
        <f>'Net Gen'!N1697</f>
        <v>795</v>
      </c>
      <c r="H1697" s="215">
        <f>'Net Gen'!O1697</f>
        <v>795</v>
      </c>
      <c r="J1697" s="78">
        <f t="shared" si="106"/>
        <v>0.5</v>
      </c>
      <c r="K1697" s="71">
        <f t="shared" si="104"/>
        <v>397.5</v>
      </c>
      <c r="L1697" s="69">
        <f t="shared" si="105"/>
        <v>397.5</v>
      </c>
      <c r="M1697" s="81">
        <f t="shared" si="107"/>
        <v>395</v>
      </c>
    </row>
    <row r="1698" spans="1:13" x14ac:dyDescent="0.2">
      <c r="A1698" s="133" t="str">
        <f>'Net Gen'!B1698</f>
        <v>ML2KP-Mitchell 2 KP</v>
      </c>
      <c r="B1698" s="214">
        <f>'Net Gen'!C1698</f>
        <v>44325.625</v>
      </c>
      <c r="C1698" s="215" t="str">
        <f>'Net Gen'!P1698</f>
        <v>DISPATCHABLE</v>
      </c>
      <c r="D1698" s="215">
        <f>'Net Gen'!E1698</f>
        <v>205.98400000000001</v>
      </c>
      <c r="E1698" s="215">
        <f>'Net Gen'!I1698</f>
        <v>624</v>
      </c>
      <c r="F1698" s="215">
        <f>'Net Gen'!K1698</f>
        <v>627</v>
      </c>
      <c r="G1698" s="215">
        <f>'Net Gen'!N1698</f>
        <v>627</v>
      </c>
      <c r="H1698" s="215">
        <f>'Net Gen'!O1698</f>
        <v>795</v>
      </c>
      <c r="J1698" s="78">
        <f t="shared" si="106"/>
        <v>0.5</v>
      </c>
      <c r="K1698" s="71">
        <f t="shared" si="104"/>
        <v>313.5</v>
      </c>
      <c r="L1698" s="69">
        <f t="shared" si="105"/>
        <v>397.5</v>
      </c>
      <c r="M1698" s="81">
        <f t="shared" si="107"/>
        <v>312</v>
      </c>
    </row>
    <row r="1699" spans="1:13" x14ac:dyDescent="0.2">
      <c r="A1699" s="133" t="str">
        <f>'Net Gen'!B1699</f>
        <v>ML2KP-Mitchell 2 KP</v>
      </c>
      <c r="B1699" s="214">
        <f>'Net Gen'!C1699</f>
        <v>44325.666666666664</v>
      </c>
      <c r="C1699" s="215" t="str">
        <f>'Net Gen'!P1699</f>
        <v>DISPATCHABLE</v>
      </c>
      <c r="D1699" s="215">
        <f>'Net Gen'!E1699</f>
        <v>206.75200000000001</v>
      </c>
      <c r="E1699" s="215">
        <f>'Net Gen'!I1699</f>
        <v>684</v>
      </c>
      <c r="F1699" s="215">
        <f>'Net Gen'!K1699</f>
        <v>687</v>
      </c>
      <c r="G1699" s="215">
        <f>'Net Gen'!N1699</f>
        <v>687</v>
      </c>
      <c r="H1699" s="215">
        <f>'Net Gen'!O1699</f>
        <v>795</v>
      </c>
      <c r="J1699" s="78">
        <f t="shared" si="106"/>
        <v>0.5</v>
      </c>
      <c r="K1699" s="71">
        <f t="shared" si="104"/>
        <v>343.5</v>
      </c>
      <c r="L1699" s="69">
        <f t="shared" si="105"/>
        <v>397.5</v>
      </c>
      <c r="M1699" s="81">
        <f t="shared" si="107"/>
        <v>342</v>
      </c>
    </row>
    <row r="1700" spans="1:13" x14ac:dyDescent="0.2">
      <c r="A1700" s="133" t="str">
        <f>'Net Gen'!B1700</f>
        <v>ML2KP-Mitchell 2 KP</v>
      </c>
      <c r="B1700" s="214">
        <f>'Net Gen'!C1700</f>
        <v>44325.708333333336</v>
      </c>
      <c r="C1700" s="215" t="str">
        <f>'Net Gen'!P1700</f>
        <v>DISPATCHABLE</v>
      </c>
      <c r="D1700" s="215">
        <f>'Net Gen'!E1700</f>
        <v>218.72</v>
      </c>
      <c r="E1700" s="215">
        <f>'Net Gen'!I1700</f>
        <v>715</v>
      </c>
      <c r="F1700" s="215">
        <f>'Net Gen'!K1700</f>
        <v>719</v>
      </c>
      <c r="G1700" s="215">
        <f>'Net Gen'!N1700</f>
        <v>719</v>
      </c>
      <c r="H1700" s="215">
        <f>'Net Gen'!O1700</f>
        <v>795</v>
      </c>
      <c r="J1700" s="78">
        <f t="shared" si="106"/>
        <v>0.5</v>
      </c>
      <c r="K1700" s="71">
        <f t="shared" si="104"/>
        <v>359.5</v>
      </c>
      <c r="L1700" s="69">
        <f t="shared" si="105"/>
        <v>397.5</v>
      </c>
      <c r="M1700" s="81">
        <f t="shared" si="107"/>
        <v>357.5</v>
      </c>
    </row>
    <row r="1701" spans="1:13" x14ac:dyDescent="0.2">
      <c r="A1701" s="133" t="str">
        <f>'Net Gen'!B1701</f>
        <v>ML2KP-Mitchell 2 KP</v>
      </c>
      <c r="B1701" s="214">
        <f>'Net Gen'!C1701</f>
        <v>44325.75</v>
      </c>
      <c r="C1701" s="215" t="str">
        <f>'Net Gen'!P1701</f>
        <v>DISPATCHABLE</v>
      </c>
      <c r="D1701" s="215">
        <f>'Net Gen'!E1701</f>
        <v>234.208</v>
      </c>
      <c r="E1701" s="215">
        <f>'Net Gen'!I1701</f>
        <v>790</v>
      </c>
      <c r="F1701" s="215">
        <f>'Net Gen'!K1701</f>
        <v>795</v>
      </c>
      <c r="G1701" s="215">
        <f>'Net Gen'!N1701</f>
        <v>795</v>
      </c>
      <c r="H1701" s="215">
        <f>'Net Gen'!O1701</f>
        <v>795</v>
      </c>
      <c r="J1701" s="78">
        <f t="shared" si="106"/>
        <v>0.5</v>
      </c>
      <c r="K1701" s="71">
        <f t="shared" si="104"/>
        <v>397.5</v>
      </c>
      <c r="L1701" s="69">
        <f t="shared" si="105"/>
        <v>397.5</v>
      </c>
      <c r="M1701" s="81">
        <f t="shared" si="107"/>
        <v>395</v>
      </c>
    </row>
    <row r="1702" spans="1:13" x14ac:dyDescent="0.2">
      <c r="A1702" s="133" t="str">
        <f>'Net Gen'!B1702</f>
        <v>ML2KP-Mitchell 2 KP</v>
      </c>
      <c r="B1702" s="214">
        <f>'Net Gen'!C1702</f>
        <v>44325.791666666664</v>
      </c>
      <c r="C1702" s="215" t="str">
        <f>'Net Gen'!P1702</f>
        <v>DISPATCHABLE</v>
      </c>
      <c r="D1702" s="215">
        <f>'Net Gen'!E1702</f>
        <v>250.11199999999999</v>
      </c>
      <c r="E1702" s="215">
        <f>'Net Gen'!I1702</f>
        <v>790</v>
      </c>
      <c r="F1702" s="215">
        <f>'Net Gen'!K1702</f>
        <v>795</v>
      </c>
      <c r="G1702" s="215">
        <f>'Net Gen'!N1702</f>
        <v>795</v>
      </c>
      <c r="H1702" s="215">
        <f>'Net Gen'!O1702</f>
        <v>795</v>
      </c>
      <c r="J1702" s="78">
        <f t="shared" si="106"/>
        <v>0.5</v>
      </c>
      <c r="K1702" s="71">
        <f t="shared" si="104"/>
        <v>397.5</v>
      </c>
      <c r="L1702" s="69">
        <f t="shared" si="105"/>
        <v>397.5</v>
      </c>
      <c r="M1702" s="81">
        <f t="shared" si="107"/>
        <v>395</v>
      </c>
    </row>
    <row r="1703" spans="1:13" x14ac:dyDescent="0.2">
      <c r="A1703" s="133" t="str">
        <f>'Net Gen'!B1703</f>
        <v>ML2KP-Mitchell 2 KP</v>
      </c>
      <c r="B1703" s="214">
        <f>'Net Gen'!C1703</f>
        <v>44325.833333333336</v>
      </c>
      <c r="C1703" s="215" t="str">
        <f>'Net Gen'!P1703</f>
        <v>DISPATCHABLE</v>
      </c>
      <c r="D1703" s="215">
        <f>'Net Gen'!E1703</f>
        <v>262.91199999999998</v>
      </c>
      <c r="E1703" s="215">
        <f>'Net Gen'!I1703</f>
        <v>790</v>
      </c>
      <c r="F1703" s="215">
        <f>'Net Gen'!K1703</f>
        <v>795</v>
      </c>
      <c r="G1703" s="215">
        <f>'Net Gen'!N1703</f>
        <v>795</v>
      </c>
      <c r="H1703" s="215">
        <f>'Net Gen'!O1703</f>
        <v>795</v>
      </c>
      <c r="J1703" s="78">
        <f t="shared" si="106"/>
        <v>0.5</v>
      </c>
      <c r="K1703" s="71">
        <f t="shared" si="104"/>
        <v>397.5</v>
      </c>
      <c r="L1703" s="69">
        <f t="shared" si="105"/>
        <v>397.5</v>
      </c>
      <c r="M1703" s="81">
        <f t="shared" si="107"/>
        <v>395</v>
      </c>
    </row>
    <row r="1704" spans="1:13" x14ac:dyDescent="0.2">
      <c r="A1704" s="133" t="str">
        <f>'Net Gen'!B1704</f>
        <v>ML2KP-Mitchell 2 KP</v>
      </c>
      <c r="B1704" s="214">
        <f>'Net Gen'!C1704</f>
        <v>44325.875</v>
      </c>
      <c r="C1704" s="215" t="str">
        <f>'Net Gen'!P1704</f>
        <v>DISPATCHABLE</v>
      </c>
      <c r="D1704" s="215">
        <f>'Net Gen'!E1704</f>
        <v>286.88</v>
      </c>
      <c r="E1704" s="215">
        <f>'Net Gen'!I1704</f>
        <v>790</v>
      </c>
      <c r="F1704" s="215">
        <f>'Net Gen'!K1704</f>
        <v>795</v>
      </c>
      <c r="G1704" s="215">
        <f>'Net Gen'!N1704</f>
        <v>795</v>
      </c>
      <c r="H1704" s="215">
        <f>'Net Gen'!O1704</f>
        <v>795</v>
      </c>
      <c r="J1704" s="78">
        <f t="shared" si="106"/>
        <v>0.5</v>
      </c>
      <c r="K1704" s="71">
        <f t="shared" si="104"/>
        <v>397.5</v>
      </c>
      <c r="L1704" s="69">
        <f t="shared" si="105"/>
        <v>397.5</v>
      </c>
      <c r="M1704" s="81">
        <f t="shared" si="107"/>
        <v>395</v>
      </c>
    </row>
    <row r="1705" spans="1:13" x14ac:dyDescent="0.2">
      <c r="A1705" s="133" t="str">
        <f>'Net Gen'!B1705</f>
        <v>ML2KP-Mitchell 2 KP</v>
      </c>
      <c r="B1705" s="214">
        <f>'Net Gen'!C1705</f>
        <v>44325.916666666664</v>
      </c>
      <c r="C1705" s="215" t="str">
        <f>'Net Gen'!P1705</f>
        <v>DISPATCHABLE</v>
      </c>
      <c r="D1705" s="215">
        <f>'Net Gen'!E1705</f>
        <v>312.83199999999999</v>
      </c>
      <c r="E1705" s="215">
        <f>'Net Gen'!I1705</f>
        <v>790</v>
      </c>
      <c r="F1705" s="215">
        <f>'Net Gen'!K1705</f>
        <v>795</v>
      </c>
      <c r="G1705" s="215">
        <f>'Net Gen'!N1705</f>
        <v>795</v>
      </c>
      <c r="H1705" s="215">
        <f>'Net Gen'!O1705</f>
        <v>795</v>
      </c>
      <c r="J1705" s="78">
        <f t="shared" si="106"/>
        <v>0.5</v>
      </c>
      <c r="K1705" s="71">
        <f t="shared" si="104"/>
        <v>397.5</v>
      </c>
      <c r="L1705" s="69">
        <f t="shared" si="105"/>
        <v>397.5</v>
      </c>
      <c r="M1705" s="81">
        <f t="shared" si="107"/>
        <v>395</v>
      </c>
    </row>
    <row r="1706" spans="1:13" x14ac:dyDescent="0.2">
      <c r="A1706" s="133" t="str">
        <f>'Net Gen'!B1706</f>
        <v>ML2KP-Mitchell 2 KP</v>
      </c>
      <c r="B1706" s="214">
        <f>'Net Gen'!C1706</f>
        <v>44325.958333333336</v>
      </c>
      <c r="C1706" s="215" t="str">
        <f>'Net Gen'!P1706</f>
        <v>DISPATCHABLE</v>
      </c>
      <c r="D1706" s="215">
        <f>'Net Gen'!E1706</f>
        <v>307.488</v>
      </c>
      <c r="E1706" s="215">
        <f>'Net Gen'!I1706</f>
        <v>790</v>
      </c>
      <c r="F1706" s="215">
        <f>'Net Gen'!K1706</f>
        <v>795</v>
      </c>
      <c r="G1706" s="215">
        <f>'Net Gen'!N1706</f>
        <v>795</v>
      </c>
      <c r="H1706" s="215">
        <f>'Net Gen'!O1706</f>
        <v>795</v>
      </c>
      <c r="J1706" s="78">
        <f t="shared" si="106"/>
        <v>0.5</v>
      </c>
      <c r="K1706" s="71">
        <f t="shared" si="104"/>
        <v>397.5</v>
      </c>
      <c r="L1706" s="69">
        <f t="shared" si="105"/>
        <v>397.5</v>
      </c>
      <c r="M1706" s="81">
        <f t="shared" si="107"/>
        <v>395</v>
      </c>
    </row>
    <row r="1707" spans="1:13" x14ac:dyDescent="0.2">
      <c r="A1707" s="133" t="str">
        <f>'Net Gen'!B1707</f>
        <v>ML2KP-Mitchell 2 KP</v>
      </c>
      <c r="B1707" s="214">
        <f>'Net Gen'!C1707</f>
        <v>44326</v>
      </c>
      <c r="C1707" s="215" t="str">
        <f>'Net Gen'!P1707</f>
        <v>DISPATCHABLE</v>
      </c>
      <c r="D1707" s="215">
        <f>'Net Gen'!E1707</f>
        <v>290.56</v>
      </c>
      <c r="E1707" s="215">
        <f>'Net Gen'!I1707</f>
        <v>790</v>
      </c>
      <c r="F1707" s="215">
        <f>'Net Gen'!K1707</f>
        <v>795</v>
      </c>
      <c r="G1707" s="215">
        <f>'Net Gen'!N1707</f>
        <v>795</v>
      </c>
      <c r="H1707" s="215">
        <f>'Net Gen'!O1707</f>
        <v>795</v>
      </c>
      <c r="J1707" s="78">
        <f t="shared" si="106"/>
        <v>0.5</v>
      </c>
      <c r="K1707" s="71">
        <f t="shared" si="104"/>
        <v>397.5</v>
      </c>
      <c r="L1707" s="69">
        <f t="shared" si="105"/>
        <v>397.5</v>
      </c>
      <c r="M1707" s="81">
        <f t="shared" si="107"/>
        <v>395</v>
      </c>
    </row>
    <row r="1708" spans="1:13" x14ac:dyDescent="0.2">
      <c r="A1708" s="133" t="str">
        <f>'Net Gen'!B1708</f>
        <v>ML2KP-Mitchell 2 KP</v>
      </c>
      <c r="B1708" s="214">
        <f>'Net Gen'!C1708</f>
        <v>44326.041666666664</v>
      </c>
      <c r="C1708" s="215" t="str">
        <f>'Net Gen'!P1708</f>
        <v>DISPATCHABLE</v>
      </c>
      <c r="D1708" s="215">
        <f>'Net Gen'!E1708</f>
        <v>235.136</v>
      </c>
      <c r="E1708" s="215">
        <f>'Net Gen'!I1708</f>
        <v>776</v>
      </c>
      <c r="F1708" s="215">
        <f>'Net Gen'!K1708</f>
        <v>780</v>
      </c>
      <c r="G1708" s="215">
        <f>'Net Gen'!N1708</f>
        <v>780</v>
      </c>
      <c r="H1708" s="215">
        <f>'Net Gen'!O1708</f>
        <v>795</v>
      </c>
      <c r="J1708" s="78">
        <f t="shared" si="106"/>
        <v>0.5</v>
      </c>
      <c r="K1708" s="71">
        <f t="shared" si="104"/>
        <v>390</v>
      </c>
      <c r="L1708" s="69">
        <f t="shared" si="105"/>
        <v>397.5</v>
      </c>
      <c r="M1708" s="81">
        <f t="shared" si="107"/>
        <v>388</v>
      </c>
    </row>
    <row r="1709" spans="1:13" x14ac:dyDescent="0.2">
      <c r="A1709" s="133" t="str">
        <f>'Net Gen'!B1709</f>
        <v>ML2KP-Mitchell 2 KP</v>
      </c>
      <c r="B1709" s="214">
        <f>'Net Gen'!C1709</f>
        <v>44326.083333333336</v>
      </c>
      <c r="C1709" s="215" t="str">
        <f>'Net Gen'!P1709</f>
        <v>DISPATCHABLE</v>
      </c>
      <c r="D1709" s="215">
        <f>'Net Gen'!E1709</f>
        <v>206.048</v>
      </c>
      <c r="E1709" s="215">
        <f>'Net Gen'!I1709</f>
        <v>665</v>
      </c>
      <c r="F1709" s="215">
        <f>'Net Gen'!K1709</f>
        <v>668</v>
      </c>
      <c r="G1709" s="215">
        <f>'Net Gen'!N1709</f>
        <v>668</v>
      </c>
      <c r="H1709" s="215">
        <f>'Net Gen'!O1709</f>
        <v>795</v>
      </c>
      <c r="J1709" s="78">
        <f t="shared" si="106"/>
        <v>0.5</v>
      </c>
      <c r="K1709" s="71">
        <f t="shared" si="104"/>
        <v>334</v>
      </c>
      <c r="L1709" s="69">
        <f t="shared" si="105"/>
        <v>397.5</v>
      </c>
      <c r="M1709" s="81">
        <f t="shared" si="107"/>
        <v>332.5</v>
      </c>
    </row>
    <row r="1710" spans="1:13" x14ac:dyDescent="0.2">
      <c r="A1710" s="133" t="str">
        <f>'Net Gen'!B1710</f>
        <v>ML2KP-Mitchell 2 KP</v>
      </c>
      <c r="B1710" s="214">
        <f>'Net Gen'!C1710</f>
        <v>44326.125</v>
      </c>
      <c r="C1710" s="215" t="str">
        <f>'Net Gen'!P1710</f>
        <v>DISPATCHABLE</v>
      </c>
      <c r="D1710" s="215">
        <f>'Net Gen'!E1710</f>
        <v>205.50399999999999</v>
      </c>
      <c r="E1710" s="215">
        <f>'Net Gen'!I1710</f>
        <v>512</v>
      </c>
      <c r="F1710" s="215">
        <f>'Net Gen'!K1710</f>
        <v>513</v>
      </c>
      <c r="G1710" s="215">
        <f>'Net Gen'!N1710</f>
        <v>513</v>
      </c>
      <c r="H1710" s="215">
        <f>'Net Gen'!O1710</f>
        <v>795</v>
      </c>
      <c r="J1710" s="78">
        <f t="shared" si="106"/>
        <v>0.5</v>
      </c>
      <c r="K1710" s="71">
        <f t="shared" si="104"/>
        <v>256.5</v>
      </c>
      <c r="L1710" s="69">
        <f t="shared" si="105"/>
        <v>397.5</v>
      </c>
      <c r="M1710" s="81">
        <f t="shared" si="107"/>
        <v>256</v>
      </c>
    </row>
    <row r="1711" spans="1:13" x14ac:dyDescent="0.2">
      <c r="A1711" s="133" t="str">
        <f>'Net Gen'!B1711</f>
        <v>ML2KP-Mitchell 2 KP</v>
      </c>
      <c r="B1711" s="214">
        <f>'Net Gen'!C1711</f>
        <v>44326.166666666664</v>
      </c>
      <c r="C1711" s="215" t="str">
        <f>'Net Gen'!P1711</f>
        <v>DISPATCHABLE</v>
      </c>
      <c r="D1711" s="215">
        <f>'Net Gen'!E1711</f>
        <v>207.648</v>
      </c>
      <c r="E1711" s="215">
        <f>'Net Gen'!I1711</f>
        <v>631</v>
      </c>
      <c r="F1711" s="215">
        <f>'Net Gen'!K1711</f>
        <v>634</v>
      </c>
      <c r="G1711" s="215">
        <f>'Net Gen'!N1711</f>
        <v>634</v>
      </c>
      <c r="H1711" s="215">
        <f>'Net Gen'!O1711</f>
        <v>795</v>
      </c>
      <c r="J1711" s="78">
        <f t="shared" si="106"/>
        <v>0.5</v>
      </c>
      <c r="K1711" s="71">
        <f t="shared" si="104"/>
        <v>317</v>
      </c>
      <c r="L1711" s="69">
        <f t="shared" si="105"/>
        <v>397.5</v>
      </c>
      <c r="M1711" s="81">
        <f t="shared" si="107"/>
        <v>315.5</v>
      </c>
    </row>
    <row r="1712" spans="1:13" x14ac:dyDescent="0.2">
      <c r="A1712" s="133" t="str">
        <f>'Net Gen'!B1712</f>
        <v>ML2KP-Mitchell 2 KP</v>
      </c>
      <c r="B1712" s="214">
        <f>'Net Gen'!C1712</f>
        <v>44326.208333333336</v>
      </c>
      <c r="C1712" s="215" t="str">
        <f>'Net Gen'!P1712</f>
        <v>DISPATCHABLE</v>
      </c>
      <c r="D1712" s="215">
        <f>'Net Gen'!E1712</f>
        <v>205.50399999999999</v>
      </c>
      <c r="E1712" s="215">
        <f>'Net Gen'!I1712</f>
        <v>517</v>
      </c>
      <c r="F1712" s="215">
        <f>'Net Gen'!K1712</f>
        <v>518</v>
      </c>
      <c r="G1712" s="215">
        <f>'Net Gen'!N1712</f>
        <v>518</v>
      </c>
      <c r="H1712" s="215">
        <f>'Net Gen'!O1712</f>
        <v>795</v>
      </c>
      <c r="J1712" s="78">
        <f t="shared" si="106"/>
        <v>0.5</v>
      </c>
      <c r="K1712" s="71">
        <f t="shared" si="104"/>
        <v>259</v>
      </c>
      <c r="L1712" s="69">
        <f t="shared" si="105"/>
        <v>397.5</v>
      </c>
      <c r="M1712" s="81">
        <f t="shared" si="107"/>
        <v>258.5</v>
      </c>
    </row>
    <row r="1713" spans="1:13" x14ac:dyDescent="0.2">
      <c r="A1713" s="133" t="str">
        <f>'Net Gen'!B1713</f>
        <v>ML2KP-Mitchell 2 KP</v>
      </c>
      <c r="B1713" s="214">
        <f>'Net Gen'!C1713</f>
        <v>44326.25</v>
      </c>
      <c r="C1713" s="215" t="str">
        <f>'Net Gen'!P1713</f>
        <v>DISPATCHABLE</v>
      </c>
      <c r="D1713" s="215">
        <f>'Net Gen'!E1713</f>
        <v>208.54400000000001</v>
      </c>
      <c r="E1713" s="215">
        <f>'Net Gen'!I1713</f>
        <v>743</v>
      </c>
      <c r="F1713" s="215">
        <f>'Net Gen'!K1713</f>
        <v>747</v>
      </c>
      <c r="G1713" s="215">
        <f>'Net Gen'!N1713</f>
        <v>747</v>
      </c>
      <c r="H1713" s="215">
        <f>'Net Gen'!O1713</f>
        <v>795</v>
      </c>
      <c r="J1713" s="78">
        <f t="shared" si="106"/>
        <v>0.5</v>
      </c>
      <c r="K1713" s="71">
        <f t="shared" si="104"/>
        <v>373.5</v>
      </c>
      <c r="L1713" s="69">
        <f t="shared" si="105"/>
        <v>397.5</v>
      </c>
      <c r="M1713" s="81">
        <f t="shared" si="107"/>
        <v>371.5</v>
      </c>
    </row>
    <row r="1714" spans="1:13" x14ac:dyDescent="0.2">
      <c r="A1714" s="133" t="str">
        <f>'Net Gen'!B1714</f>
        <v>ML2KP-Mitchell 2 KP</v>
      </c>
      <c r="B1714" s="214">
        <f>'Net Gen'!C1714</f>
        <v>44326.291666666664</v>
      </c>
      <c r="C1714" s="215" t="str">
        <f>'Net Gen'!P1714</f>
        <v>DISPATCHABLE</v>
      </c>
      <c r="D1714" s="215">
        <f>'Net Gen'!E1714</f>
        <v>226.49600000000001</v>
      </c>
      <c r="E1714" s="215">
        <f>'Net Gen'!I1714</f>
        <v>701</v>
      </c>
      <c r="F1714" s="215">
        <f>'Net Gen'!K1714</f>
        <v>704</v>
      </c>
      <c r="G1714" s="215">
        <f>'Net Gen'!N1714</f>
        <v>704</v>
      </c>
      <c r="H1714" s="215">
        <f>'Net Gen'!O1714</f>
        <v>795</v>
      </c>
      <c r="J1714" s="78">
        <f t="shared" si="106"/>
        <v>0.5</v>
      </c>
      <c r="K1714" s="71">
        <f t="shared" si="104"/>
        <v>352</v>
      </c>
      <c r="L1714" s="69">
        <f t="shared" si="105"/>
        <v>397.5</v>
      </c>
      <c r="M1714" s="81">
        <f t="shared" si="107"/>
        <v>350.5</v>
      </c>
    </row>
    <row r="1715" spans="1:13" x14ac:dyDescent="0.2">
      <c r="A1715" s="133" t="str">
        <f>'Net Gen'!B1715</f>
        <v>ML2KP-Mitchell 2 KP</v>
      </c>
      <c r="B1715" s="214">
        <f>'Net Gen'!C1715</f>
        <v>44326.333333333336</v>
      </c>
      <c r="C1715" s="215" t="str">
        <f>'Net Gen'!P1715</f>
        <v>DISPATCHABLE</v>
      </c>
      <c r="D1715" s="215">
        <f>'Net Gen'!E1715</f>
        <v>281.21600000000001</v>
      </c>
      <c r="E1715" s="215">
        <f>'Net Gen'!I1715</f>
        <v>790</v>
      </c>
      <c r="F1715" s="215">
        <f>'Net Gen'!K1715</f>
        <v>795</v>
      </c>
      <c r="G1715" s="215">
        <f>'Net Gen'!N1715</f>
        <v>795</v>
      </c>
      <c r="H1715" s="215">
        <f>'Net Gen'!O1715</f>
        <v>795</v>
      </c>
      <c r="J1715" s="78">
        <f t="shared" si="106"/>
        <v>0.5</v>
      </c>
      <c r="K1715" s="71">
        <f t="shared" si="104"/>
        <v>397.5</v>
      </c>
      <c r="L1715" s="69">
        <f t="shared" si="105"/>
        <v>397.5</v>
      </c>
      <c r="M1715" s="81">
        <f t="shared" si="107"/>
        <v>395</v>
      </c>
    </row>
    <row r="1716" spans="1:13" x14ac:dyDescent="0.2">
      <c r="A1716" s="133" t="str">
        <f>'Net Gen'!B1716</f>
        <v>ML2KP-Mitchell 2 KP</v>
      </c>
      <c r="B1716" s="214">
        <f>'Net Gen'!C1716</f>
        <v>44326.375</v>
      </c>
      <c r="C1716" s="215" t="str">
        <f>'Net Gen'!P1716</f>
        <v>DISPATCHABLE</v>
      </c>
      <c r="D1716" s="215">
        <f>'Net Gen'!E1716</f>
        <v>312.8</v>
      </c>
      <c r="E1716" s="215">
        <f>'Net Gen'!I1716</f>
        <v>790</v>
      </c>
      <c r="F1716" s="215">
        <f>'Net Gen'!K1716</f>
        <v>795</v>
      </c>
      <c r="G1716" s="215">
        <f>'Net Gen'!N1716</f>
        <v>795</v>
      </c>
      <c r="H1716" s="215">
        <f>'Net Gen'!O1716</f>
        <v>795</v>
      </c>
      <c r="J1716" s="78">
        <f t="shared" si="106"/>
        <v>0.5</v>
      </c>
      <c r="K1716" s="71">
        <f t="shared" si="104"/>
        <v>397.5</v>
      </c>
      <c r="L1716" s="69">
        <f t="shared" si="105"/>
        <v>397.5</v>
      </c>
      <c r="M1716" s="81">
        <f t="shared" si="107"/>
        <v>395</v>
      </c>
    </row>
    <row r="1717" spans="1:13" x14ac:dyDescent="0.2">
      <c r="A1717" s="133" t="str">
        <f>'Net Gen'!B1717</f>
        <v>ML2KP-Mitchell 2 KP</v>
      </c>
      <c r="B1717" s="214">
        <f>'Net Gen'!C1717</f>
        <v>44326.416666666664</v>
      </c>
      <c r="C1717" s="215" t="str">
        <f>'Net Gen'!P1717</f>
        <v>DISPATCHABLE</v>
      </c>
      <c r="D1717" s="215">
        <f>'Net Gen'!E1717</f>
        <v>339.42399999999998</v>
      </c>
      <c r="E1717" s="215">
        <f>'Net Gen'!I1717</f>
        <v>790</v>
      </c>
      <c r="F1717" s="215">
        <f>'Net Gen'!K1717</f>
        <v>795</v>
      </c>
      <c r="G1717" s="215">
        <f>'Net Gen'!N1717</f>
        <v>795</v>
      </c>
      <c r="H1717" s="215">
        <f>'Net Gen'!O1717</f>
        <v>795</v>
      </c>
      <c r="J1717" s="78">
        <f t="shared" si="106"/>
        <v>0.5</v>
      </c>
      <c r="K1717" s="71">
        <f t="shared" si="104"/>
        <v>397.5</v>
      </c>
      <c r="L1717" s="69">
        <f t="shared" si="105"/>
        <v>397.5</v>
      </c>
      <c r="M1717" s="81">
        <f t="shared" si="107"/>
        <v>395</v>
      </c>
    </row>
    <row r="1718" spans="1:13" x14ac:dyDescent="0.2">
      <c r="A1718" s="133" t="str">
        <f>'Net Gen'!B1718</f>
        <v>ML2KP-Mitchell 2 KP</v>
      </c>
      <c r="B1718" s="214">
        <f>'Net Gen'!C1718</f>
        <v>44326.458333333336</v>
      </c>
      <c r="C1718" s="215" t="str">
        <f>'Net Gen'!P1718</f>
        <v>DISPATCHABLE</v>
      </c>
      <c r="D1718" s="215">
        <f>'Net Gen'!E1718</f>
        <v>359.26400000000001</v>
      </c>
      <c r="E1718" s="215">
        <f>'Net Gen'!I1718</f>
        <v>790</v>
      </c>
      <c r="F1718" s="215">
        <f>'Net Gen'!K1718</f>
        <v>795</v>
      </c>
      <c r="G1718" s="215">
        <f>'Net Gen'!N1718</f>
        <v>795</v>
      </c>
      <c r="H1718" s="215">
        <f>'Net Gen'!O1718</f>
        <v>795</v>
      </c>
      <c r="J1718" s="78">
        <f t="shared" si="106"/>
        <v>0.5</v>
      </c>
      <c r="K1718" s="71">
        <f t="shared" si="104"/>
        <v>397.5</v>
      </c>
      <c r="L1718" s="69">
        <f t="shared" si="105"/>
        <v>397.5</v>
      </c>
      <c r="M1718" s="81">
        <f t="shared" si="107"/>
        <v>395</v>
      </c>
    </row>
    <row r="1719" spans="1:13" x14ac:dyDescent="0.2">
      <c r="A1719" s="133" t="str">
        <f>'Net Gen'!B1719</f>
        <v>ML2KP-Mitchell 2 KP</v>
      </c>
      <c r="B1719" s="214">
        <f>'Net Gen'!C1719</f>
        <v>44326.5</v>
      </c>
      <c r="C1719" s="215" t="str">
        <f>'Net Gen'!P1719</f>
        <v>DISPATCHABLE</v>
      </c>
      <c r="D1719" s="215">
        <f>'Net Gen'!E1719</f>
        <v>340.512</v>
      </c>
      <c r="E1719" s="215">
        <f>'Net Gen'!I1719</f>
        <v>790</v>
      </c>
      <c r="F1719" s="215">
        <f>'Net Gen'!K1719</f>
        <v>795</v>
      </c>
      <c r="G1719" s="215">
        <f>'Net Gen'!N1719</f>
        <v>795</v>
      </c>
      <c r="H1719" s="215">
        <f>'Net Gen'!O1719</f>
        <v>795</v>
      </c>
      <c r="J1719" s="78">
        <f t="shared" si="106"/>
        <v>0.5</v>
      </c>
      <c r="K1719" s="71">
        <f t="shared" si="104"/>
        <v>397.5</v>
      </c>
      <c r="L1719" s="69">
        <f t="shared" si="105"/>
        <v>397.5</v>
      </c>
      <c r="M1719" s="81">
        <f t="shared" si="107"/>
        <v>395</v>
      </c>
    </row>
    <row r="1720" spans="1:13" x14ac:dyDescent="0.2">
      <c r="A1720" s="133" t="str">
        <f>'Net Gen'!B1720</f>
        <v>ML2KP-Mitchell 2 KP</v>
      </c>
      <c r="B1720" s="214">
        <f>'Net Gen'!C1720</f>
        <v>44326.541666666664</v>
      </c>
      <c r="C1720" s="215" t="str">
        <f>'Net Gen'!P1720</f>
        <v>DISPATCHABLE</v>
      </c>
      <c r="D1720" s="215">
        <f>'Net Gen'!E1720</f>
        <v>324.44799999999998</v>
      </c>
      <c r="E1720" s="215">
        <f>'Net Gen'!I1720</f>
        <v>790</v>
      </c>
      <c r="F1720" s="215">
        <f>'Net Gen'!K1720</f>
        <v>795</v>
      </c>
      <c r="G1720" s="215">
        <f>'Net Gen'!N1720</f>
        <v>795</v>
      </c>
      <c r="H1720" s="215">
        <f>'Net Gen'!O1720</f>
        <v>795</v>
      </c>
      <c r="J1720" s="78">
        <f t="shared" si="106"/>
        <v>0.5</v>
      </c>
      <c r="K1720" s="71">
        <f t="shared" si="104"/>
        <v>397.5</v>
      </c>
      <c r="L1720" s="69">
        <f t="shared" si="105"/>
        <v>397.5</v>
      </c>
      <c r="M1720" s="81">
        <f t="shared" si="107"/>
        <v>395</v>
      </c>
    </row>
    <row r="1721" spans="1:13" x14ac:dyDescent="0.2">
      <c r="A1721" s="133" t="str">
        <f>'Net Gen'!B1721</f>
        <v>ML2KP-Mitchell 2 KP</v>
      </c>
      <c r="B1721" s="214">
        <f>'Net Gen'!C1721</f>
        <v>44326.583333333336</v>
      </c>
      <c r="C1721" s="215" t="str">
        <f>'Net Gen'!P1721</f>
        <v>DISPATCHABLE</v>
      </c>
      <c r="D1721" s="215">
        <f>'Net Gen'!E1721</f>
        <v>313.63200000000001</v>
      </c>
      <c r="E1721" s="215">
        <f>'Net Gen'!I1721</f>
        <v>790</v>
      </c>
      <c r="F1721" s="215">
        <f>'Net Gen'!K1721</f>
        <v>795</v>
      </c>
      <c r="G1721" s="215">
        <f>'Net Gen'!N1721</f>
        <v>795</v>
      </c>
      <c r="H1721" s="215">
        <f>'Net Gen'!O1721</f>
        <v>795</v>
      </c>
      <c r="J1721" s="78">
        <f t="shared" si="106"/>
        <v>0.5</v>
      </c>
      <c r="K1721" s="71">
        <f t="shared" si="104"/>
        <v>397.5</v>
      </c>
      <c r="L1721" s="69">
        <f t="shared" si="105"/>
        <v>397.5</v>
      </c>
      <c r="M1721" s="81">
        <f t="shared" si="107"/>
        <v>395</v>
      </c>
    </row>
    <row r="1722" spans="1:13" x14ac:dyDescent="0.2">
      <c r="A1722" s="133" t="str">
        <f>'Net Gen'!B1722</f>
        <v>ML2KP-Mitchell 2 KP</v>
      </c>
      <c r="B1722" s="214">
        <f>'Net Gen'!C1722</f>
        <v>44326.625</v>
      </c>
      <c r="C1722" s="215" t="str">
        <f>'Net Gen'!P1722</f>
        <v>DISPATCHABLE</v>
      </c>
      <c r="D1722" s="215">
        <f>'Net Gen'!E1722</f>
        <v>309.63200000000001</v>
      </c>
      <c r="E1722" s="215">
        <f>'Net Gen'!I1722</f>
        <v>790</v>
      </c>
      <c r="F1722" s="215">
        <f>'Net Gen'!K1722</f>
        <v>795</v>
      </c>
      <c r="G1722" s="215">
        <f>'Net Gen'!N1722</f>
        <v>795</v>
      </c>
      <c r="H1722" s="215">
        <f>'Net Gen'!O1722</f>
        <v>795</v>
      </c>
      <c r="J1722" s="78">
        <f t="shared" si="106"/>
        <v>0.5</v>
      </c>
      <c r="K1722" s="71">
        <f t="shared" si="104"/>
        <v>397.5</v>
      </c>
      <c r="L1722" s="69">
        <f t="shared" si="105"/>
        <v>397.5</v>
      </c>
      <c r="M1722" s="81">
        <f t="shared" si="107"/>
        <v>395</v>
      </c>
    </row>
    <row r="1723" spans="1:13" x14ac:dyDescent="0.2">
      <c r="A1723" s="133" t="str">
        <f>'Net Gen'!B1723</f>
        <v>ML2KP-Mitchell 2 KP</v>
      </c>
      <c r="B1723" s="214">
        <f>'Net Gen'!C1723</f>
        <v>44326.666666666664</v>
      </c>
      <c r="C1723" s="215" t="str">
        <f>'Net Gen'!P1723</f>
        <v>DISPATCHABLE</v>
      </c>
      <c r="D1723" s="215">
        <f>'Net Gen'!E1723</f>
        <v>290.464</v>
      </c>
      <c r="E1723" s="215">
        <f>'Net Gen'!I1723</f>
        <v>790</v>
      </c>
      <c r="F1723" s="215">
        <f>'Net Gen'!K1723</f>
        <v>795</v>
      </c>
      <c r="G1723" s="215">
        <f>'Net Gen'!N1723</f>
        <v>795</v>
      </c>
      <c r="H1723" s="215">
        <f>'Net Gen'!O1723</f>
        <v>795</v>
      </c>
      <c r="J1723" s="78">
        <f t="shared" si="106"/>
        <v>0.5</v>
      </c>
      <c r="K1723" s="71">
        <f t="shared" si="104"/>
        <v>397.5</v>
      </c>
      <c r="L1723" s="69">
        <f t="shared" si="105"/>
        <v>397.5</v>
      </c>
      <c r="M1723" s="81">
        <f t="shared" si="107"/>
        <v>395</v>
      </c>
    </row>
    <row r="1724" spans="1:13" x14ac:dyDescent="0.2">
      <c r="A1724" s="133" t="str">
        <f>'Net Gen'!B1724</f>
        <v>ML2KP-Mitchell 2 KP</v>
      </c>
      <c r="B1724" s="214">
        <f>'Net Gen'!C1724</f>
        <v>44326.708333333336</v>
      </c>
      <c r="C1724" s="215" t="str">
        <f>'Net Gen'!P1724</f>
        <v>DISPATCHABLE</v>
      </c>
      <c r="D1724" s="215">
        <f>'Net Gen'!E1724</f>
        <v>299.71199999999999</v>
      </c>
      <c r="E1724" s="215">
        <f>'Net Gen'!I1724</f>
        <v>790</v>
      </c>
      <c r="F1724" s="215">
        <f>'Net Gen'!K1724</f>
        <v>795</v>
      </c>
      <c r="G1724" s="215">
        <f>'Net Gen'!N1724</f>
        <v>795</v>
      </c>
      <c r="H1724" s="215">
        <f>'Net Gen'!O1724</f>
        <v>795</v>
      </c>
      <c r="J1724" s="78">
        <f t="shared" si="106"/>
        <v>0.5</v>
      </c>
      <c r="K1724" s="71">
        <f t="shared" si="104"/>
        <v>397.5</v>
      </c>
      <c r="L1724" s="69">
        <f t="shared" si="105"/>
        <v>397.5</v>
      </c>
      <c r="M1724" s="81">
        <f t="shared" si="107"/>
        <v>395</v>
      </c>
    </row>
    <row r="1725" spans="1:13" x14ac:dyDescent="0.2">
      <c r="A1725" s="133" t="str">
        <f>'Net Gen'!B1725</f>
        <v>ML2KP-Mitchell 2 KP</v>
      </c>
      <c r="B1725" s="214">
        <f>'Net Gen'!C1725</f>
        <v>44326.75</v>
      </c>
      <c r="C1725" s="215" t="str">
        <f>'Net Gen'!P1725</f>
        <v>DISPATCHABLE</v>
      </c>
      <c r="D1725" s="215">
        <f>'Net Gen'!E1725</f>
        <v>273.37599999999998</v>
      </c>
      <c r="E1725" s="215">
        <f>'Net Gen'!I1725</f>
        <v>790</v>
      </c>
      <c r="F1725" s="215">
        <f>'Net Gen'!K1725</f>
        <v>795</v>
      </c>
      <c r="G1725" s="215">
        <f>'Net Gen'!N1725</f>
        <v>795</v>
      </c>
      <c r="H1725" s="215">
        <f>'Net Gen'!O1725</f>
        <v>795</v>
      </c>
      <c r="J1725" s="78">
        <f t="shared" si="106"/>
        <v>0.5</v>
      </c>
      <c r="K1725" s="71">
        <f t="shared" si="104"/>
        <v>397.5</v>
      </c>
      <c r="L1725" s="69">
        <f t="shared" si="105"/>
        <v>397.5</v>
      </c>
      <c r="M1725" s="81">
        <f t="shared" si="107"/>
        <v>395</v>
      </c>
    </row>
    <row r="1726" spans="1:13" x14ac:dyDescent="0.2">
      <c r="A1726" s="133" t="str">
        <f>'Net Gen'!B1726</f>
        <v>ML2KP-Mitchell 2 KP</v>
      </c>
      <c r="B1726" s="214">
        <f>'Net Gen'!C1726</f>
        <v>44326.791666666664</v>
      </c>
      <c r="C1726" s="215" t="str">
        <f>'Net Gen'!P1726</f>
        <v>DISPATCHABLE</v>
      </c>
      <c r="D1726" s="215">
        <f>'Net Gen'!E1726</f>
        <v>309.27999999999997</v>
      </c>
      <c r="E1726" s="215">
        <f>'Net Gen'!I1726</f>
        <v>790</v>
      </c>
      <c r="F1726" s="215">
        <f>'Net Gen'!K1726</f>
        <v>795</v>
      </c>
      <c r="G1726" s="215">
        <f>'Net Gen'!N1726</f>
        <v>795</v>
      </c>
      <c r="H1726" s="215">
        <f>'Net Gen'!O1726</f>
        <v>795</v>
      </c>
      <c r="J1726" s="78">
        <f t="shared" si="106"/>
        <v>0.5</v>
      </c>
      <c r="K1726" s="71">
        <f t="shared" si="104"/>
        <v>397.5</v>
      </c>
      <c r="L1726" s="69">
        <f t="shared" si="105"/>
        <v>397.5</v>
      </c>
      <c r="M1726" s="81">
        <f t="shared" si="107"/>
        <v>395</v>
      </c>
    </row>
    <row r="1727" spans="1:13" x14ac:dyDescent="0.2">
      <c r="A1727" s="133" t="str">
        <f>'Net Gen'!B1727</f>
        <v>ML2KP-Mitchell 2 KP</v>
      </c>
      <c r="B1727" s="214">
        <f>'Net Gen'!C1727</f>
        <v>44326.833333333336</v>
      </c>
      <c r="C1727" s="215" t="str">
        <f>'Net Gen'!P1727</f>
        <v>DISPATCHABLE</v>
      </c>
      <c r="D1727" s="215">
        <f>'Net Gen'!E1727</f>
        <v>333.76</v>
      </c>
      <c r="E1727" s="215">
        <f>'Net Gen'!I1727</f>
        <v>790</v>
      </c>
      <c r="F1727" s="215">
        <f>'Net Gen'!K1727</f>
        <v>795</v>
      </c>
      <c r="G1727" s="215">
        <f>'Net Gen'!N1727</f>
        <v>795</v>
      </c>
      <c r="H1727" s="215">
        <f>'Net Gen'!O1727</f>
        <v>795</v>
      </c>
      <c r="J1727" s="78">
        <f t="shared" si="106"/>
        <v>0.5</v>
      </c>
      <c r="K1727" s="71">
        <f t="shared" si="104"/>
        <v>397.5</v>
      </c>
      <c r="L1727" s="69">
        <f t="shared" si="105"/>
        <v>397.5</v>
      </c>
      <c r="M1727" s="81">
        <f t="shared" si="107"/>
        <v>395</v>
      </c>
    </row>
    <row r="1728" spans="1:13" x14ac:dyDescent="0.2">
      <c r="A1728" s="133" t="str">
        <f>'Net Gen'!B1728</f>
        <v>ML2KP-Mitchell 2 KP</v>
      </c>
      <c r="B1728" s="214">
        <f>'Net Gen'!C1728</f>
        <v>44326.875</v>
      </c>
      <c r="C1728" s="215" t="str">
        <f>'Net Gen'!P1728</f>
        <v>DISPATCHABLE</v>
      </c>
      <c r="D1728" s="215">
        <f>'Net Gen'!E1728</f>
        <v>345.92</v>
      </c>
      <c r="E1728" s="215">
        <f>'Net Gen'!I1728</f>
        <v>790</v>
      </c>
      <c r="F1728" s="215">
        <f>'Net Gen'!K1728</f>
        <v>795</v>
      </c>
      <c r="G1728" s="215">
        <f>'Net Gen'!N1728</f>
        <v>795</v>
      </c>
      <c r="H1728" s="215">
        <f>'Net Gen'!O1728</f>
        <v>795</v>
      </c>
      <c r="J1728" s="78">
        <f t="shared" si="106"/>
        <v>0.5</v>
      </c>
      <c r="K1728" s="71">
        <f t="shared" si="104"/>
        <v>397.5</v>
      </c>
      <c r="L1728" s="69">
        <f t="shared" si="105"/>
        <v>397.5</v>
      </c>
      <c r="M1728" s="81">
        <f t="shared" si="107"/>
        <v>395</v>
      </c>
    </row>
    <row r="1729" spans="1:13" x14ac:dyDescent="0.2">
      <c r="A1729" s="133" t="str">
        <f>'Net Gen'!B1729</f>
        <v>ML2KP-Mitchell 2 KP</v>
      </c>
      <c r="B1729" s="214">
        <f>'Net Gen'!C1729</f>
        <v>44326.916666666664</v>
      </c>
      <c r="C1729" s="215" t="str">
        <f>'Net Gen'!P1729</f>
        <v>DISPATCHABLE</v>
      </c>
      <c r="D1729" s="215">
        <f>'Net Gen'!E1729</f>
        <v>340.12799999999999</v>
      </c>
      <c r="E1729" s="215">
        <f>'Net Gen'!I1729</f>
        <v>790</v>
      </c>
      <c r="F1729" s="215">
        <f>'Net Gen'!K1729</f>
        <v>795</v>
      </c>
      <c r="G1729" s="215">
        <f>'Net Gen'!N1729</f>
        <v>795</v>
      </c>
      <c r="H1729" s="215">
        <f>'Net Gen'!O1729</f>
        <v>795</v>
      </c>
      <c r="J1729" s="78">
        <f t="shared" si="106"/>
        <v>0.5</v>
      </c>
      <c r="K1729" s="71">
        <f t="shared" si="104"/>
        <v>397.5</v>
      </c>
      <c r="L1729" s="69">
        <f t="shared" si="105"/>
        <v>397.5</v>
      </c>
      <c r="M1729" s="81">
        <f t="shared" si="107"/>
        <v>395</v>
      </c>
    </row>
    <row r="1730" spans="1:13" x14ac:dyDescent="0.2">
      <c r="A1730" s="133" t="str">
        <f>'Net Gen'!B1730</f>
        <v>ML2KP-Mitchell 2 KP</v>
      </c>
      <c r="B1730" s="214">
        <f>'Net Gen'!C1730</f>
        <v>44326.958333333336</v>
      </c>
      <c r="C1730" s="215" t="str">
        <f>'Net Gen'!P1730</f>
        <v>DISPATCHABLE</v>
      </c>
      <c r="D1730" s="215">
        <f>'Net Gen'!E1730</f>
        <v>293.15199999999999</v>
      </c>
      <c r="E1730" s="215">
        <f>'Net Gen'!I1730</f>
        <v>790</v>
      </c>
      <c r="F1730" s="215">
        <f>'Net Gen'!K1730</f>
        <v>795</v>
      </c>
      <c r="G1730" s="215">
        <f>'Net Gen'!N1730</f>
        <v>795</v>
      </c>
      <c r="H1730" s="215">
        <f>'Net Gen'!O1730</f>
        <v>795</v>
      </c>
      <c r="J1730" s="78">
        <f t="shared" si="106"/>
        <v>0.5</v>
      </c>
      <c r="K1730" s="71">
        <f t="shared" si="104"/>
        <v>397.5</v>
      </c>
      <c r="L1730" s="69">
        <f t="shared" si="105"/>
        <v>397.5</v>
      </c>
      <c r="M1730" s="81">
        <f t="shared" si="107"/>
        <v>395</v>
      </c>
    </row>
    <row r="1731" spans="1:13" x14ac:dyDescent="0.2">
      <c r="A1731" s="133" t="str">
        <f>'Net Gen'!B1731</f>
        <v>ML2KP-Mitchell 2 KP</v>
      </c>
      <c r="B1731" s="214">
        <f>'Net Gen'!C1731</f>
        <v>44327</v>
      </c>
      <c r="C1731" s="215" t="str">
        <f>'Net Gen'!P1731</f>
        <v>DISPATCHABLE</v>
      </c>
      <c r="D1731" s="215">
        <f>'Net Gen'!E1731</f>
        <v>234.624</v>
      </c>
      <c r="E1731" s="215">
        <f>'Net Gen'!I1731</f>
        <v>790</v>
      </c>
      <c r="F1731" s="215">
        <f>'Net Gen'!K1731</f>
        <v>795</v>
      </c>
      <c r="G1731" s="215">
        <f>'Net Gen'!N1731</f>
        <v>795</v>
      </c>
      <c r="H1731" s="215">
        <f>'Net Gen'!O1731</f>
        <v>795</v>
      </c>
      <c r="J1731" s="78">
        <f t="shared" si="106"/>
        <v>0.5</v>
      </c>
      <c r="K1731" s="71">
        <f t="shared" si="104"/>
        <v>397.5</v>
      </c>
      <c r="L1731" s="69">
        <f t="shared" si="105"/>
        <v>397.5</v>
      </c>
      <c r="M1731" s="81">
        <f t="shared" si="107"/>
        <v>395</v>
      </c>
    </row>
    <row r="1732" spans="1:13" x14ac:dyDescent="0.2">
      <c r="A1732" s="133" t="str">
        <f>'Net Gen'!B1732</f>
        <v>ML2KP-Mitchell 2 KP</v>
      </c>
      <c r="B1732" s="214">
        <f>'Net Gen'!C1732</f>
        <v>44327.041666666664</v>
      </c>
      <c r="C1732" s="215" t="str">
        <f>'Net Gen'!P1732</f>
        <v>DISPATCHABLE</v>
      </c>
      <c r="D1732" s="215">
        <f>'Net Gen'!E1732</f>
        <v>217.696</v>
      </c>
      <c r="E1732" s="215">
        <f>'Net Gen'!I1732</f>
        <v>790</v>
      </c>
      <c r="F1732" s="215">
        <f>'Net Gen'!K1732</f>
        <v>795</v>
      </c>
      <c r="G1732" s="215">
        <f>'Net Gen'!N1732</f>
        <v>795</v>
      </c>
      <c r="H1732" s="215">
        <f>'Net Gen'!O1732</f>
        <v>795</v>
      </c>
      <c r="J1732" s="78">
        <f t="shared" si="106"/>
        <v>0.5</v>
      </c>
      <c r="K1732" s="71">
        <f t="shared" ref="K1732:K1795" si="108">F1732*J1732</f>
        <v>397.5</v>
      </c>
      <c r="L1732" s="69">
        <f t="shared" ref="L1732:L1795" si="109">H1732*J1732</f>
        <v>397.5</v>
      </c>
      <c r="M1732" s="81">
        <f t="shared" si="107"/>
        <v>395</v>
      </c>
    </row>
    <row r="1733" spans="1:13" x14ac:dyDescent="0.2">
      <c r="A1733" s="133" t="str">
        <f>'Net Gen'!B1733</f>
        <v>ML2KP-Mitchell 2 KP</v>
      </c>
      <c r="B1733" s="214">
        <f>'Net Gen'!C1733</f>
        <v>44327.083333333336</v>
      </c>
      <c r="C1733" s="215" t="str">
        <f>'Net Gen'!P1733</f>
        <v>DISPATCHABLE</v>
      </c>
      <c r="D1733" s="215">
        <f>'Net Gen'!E1733</f>
        <v>207.68</v>
      </c>
      <c r="E1733" s="215">
        <f>'Net Gen'!I1733</f>
        <v>607</v>
      </c>
      <c r="F1733" s="215">
        <f>'Net Gen'!K1733</f>
        <v>609</v>
      </c>
      <c r="G1733" s="215">
        <f>'Net Gen'!N1733</f>
        <v>609</v>
      </c>
      <c r="H1733" s="215">
        <f>'Net Gen'!O1733</f>
        <v>795</v>
      </c>
      <c r="J1733" s="78">
        <f t="shared" ref="J1733:J1796" si="110">VLOOKUP(A1733,$P$4:$Q$8,2,FALSE)</f>
        <v>0.5</v>
      </c>
      <c r="K1733" s="71">
        <f t="shared" si="108"/>
        <v>304.5</v>
      </c>
      <c r="L1733" s="69">
        <f t="shared" si="109"/>
        <v>397.5</v>
      </c>
      <c r="M1733" s="81">
        <f t="shared" ref="M1733:M1796" si="111">E1733*J1733</f>
        <v>303.5</v>
      </c>
    </row>
    <row r="1734" spans="1:13" x14ac:dyDescent="0.2">
      <c r="A1734" s="133" t="str">
        <f>'Net Gen'!B1734</f>
        <v>ML2KP-Mitchell 2 KP</v>
      </c>
      <c r="B1734" s="214">
        <f>'Net Gen'!C1734</f>
        <v>44327.125</v>
      </c>
      <c r="C1734" s="215" t="str">
        <f>'Net Gen'!P1734</f>
        <v>DISPATCHABLE</v>
      </c>
      <c r="D1734" s="215">
        <f>'Net Gen'!E1734</f>
        <v>212.32</v>
      </c>
      <c r="E1734" s="215">
        <f>'Net Gen'!I1734</f>
        <v>790</v>
      </c>
      <c r="F1734" s="215">
        <f>'Net Gen'!K1734</f>
        <v>795</v>
      </c>
      <c r="G1734" s="215">
        <f>'Net Gen'!N1734</f>
        <v>795</v>
      </c>
      <c r="H1734" s="215">
        <f>'Net Gen'!O1734</f>
        <v>795</v>
      </c>
      <c r="J1734" s="78">
        <f t="shared" si="110"/>
        <v>0.5</v>
      </c>
      <c r="K1734" s="71">
        <f t="shared" si="108"/>
        <v>397.5</v>
      </c>
      <c r="L1734" s="69">
        <f t="shared" si="109"/>
        <v>397.5</v>
      </c>
      <c r="M1734" s="81">
        <f t="shared" si="111"/>
        <v>395</v>
      </c>
    </row>
    <row r="1735" spans="1:13" x14ac:dyDescent="0.2">
      <c r="A1735" s="133" t="str">
        <f>'Net Gen'!B1735</f>
        <v>ML2KP-Mitchell 2 KP</v>
      </c>
      <c r="B1735" s="214">
        <f>'Net Gen'!C1735</f>
        <v>44327.166666666664</v>
      </c>
      <c r="C1735" s="215" t="str">
        <f>'Net Gen'!P1735</f>
        <v>DISPATCHABLE</v>
      </c>
      <c r="D1735" s="215">
        <f>'Net Gen'!E1735</f>
        <v>205.72800000000001</v>
      </c>
      <c r="E1735" s="215">
        <f>'Net Gen'!I1735</f>
        <v>513</v>
      </c>
      <c r="F1735" s="215">
        <f>'Net Gen'!K1735</f>
        <v>514</v>
      </c>
      <c r="G1735" s="215">
        <f>'Net Gen'!N1735</f>
        <v>514</v>
      </c>
      <c r="H1735" s="215">
        <f>'Net Gen'!O1735</f>
        <v>795</v>
      </c>
      <c r="J1735" s="78">
        <f t="shared" si="110"/>
        <v>0.5</v>
      </c>
      <c r="K1735" s="71">
        <f t="shared" si="108"/>
        <v>257</v>
      </c>
      <c r="L1735" s="69">
        <f t="shared" si="109"/>
        <v>397.5</v>
      </c>
      <c r="M1735" s="81">
        <f t="shared" si="111"/>
        <v>256.5</v>
      </c>
    </row>
    <row r="1736" spans="1:13" x14ac:dyDescent="0.2">
      <c r="A1736" s="133" t="str">
        <f>'Net Gen'!B1736</f>
        <v>ML2KP-Mitchell 2 KP</v>
      </c>
      <c r="B1736" s="214">
        <f>'Net Gen'!C1736</f>
        <v>44327.208333333336</v>
      </c>
      <c r="C1736" s="215" t="str">
        <f>'Net Gen'!P1736</f>
        <v>DISPATCHABLE</v>
      </c>
      <c r="D1736" s="215">
        <f>'Net Gen'!E1736</f>
        <v>206.43199999999999</v>
      </c>
      <c r="E1736" s="215">
        <f>'Net Gen'!I1736</f>
        <v>744</v>
      </c>
      <c r="F1736" s="215">
        <f>'Net Gen'!K1736</f>
        <v>748</v>
      </c>
      <c r="G1736" s="215">
        <f>'Net Gen'!N1736</f>
        <v>748</v>
      </c>
      <c r="H1736" s="215">
        <f>'Net Gen'!O1736</f>
        <v>795</v>
      </c>
      <c r="J1736" s="78">
        <f t="shared" si="110"/>
        <v>0.5</v>
      </c>
      <c r="K1736" s="71">
        <f t="shared" si="108"/>
        <v>374</v>
      </c>
      <c r="L1736" s="69">
        <f t="shared" si="109"/>
        <v>397.5</v>
      </c>
      <c r="M1736" s="81">
        <f t="shared" si="111"/>
        <v>372</v>
      </c>
    </row>
    <row r="1737" spans="1:13" x14ac:dyDescent="0.2">
      <c r="A1737" s="133" t="str">
        <f>'Net Gen'!B1737</f>
        <v>ML2KP-Mitchell 2 KP</v>
      </c>
      <c r="B1737" s="214">
        <f>'Net Gen'!C1737</f>
        <v>44327.25</v>
      </c>
      <c r="C1737" s="215" t="str">
        <f>'Net Gen'!P1737</f>
        <v>DISPATCHABLE</v>
      </c>
      <c r="D1737" s="215">
        <f>'Net Gen'!E1737</f>
        <v>219.04</v>
      </c>
      <c r="E1737" s="215">
        <f>'Net Gen'!I1737</f>
        <v>694</v>
      </c>
      <c r="F1737" s="215">
        <f>'Net Gen'!K1737</f>
        <v>698</v>
      </c>
      <c r="G1737" s="215">
        <f>'Net Gen'!N1737</f>
        <v>698</v>
      </c>
      <c r="H1737" s="215">
        <f>'Net Gen'!O1737</f>
        <v>795</v>
      </c>
      <c r="J1737" s="78">
        <f t="shared" si="110"/>
        <v>0.5</v>
      </c>
      <c r="K1737" s="71">
        <f t="shared" si="108"/>
        <v>349</v>
      </c>
      <c r="L1737" s="69">
        <f t="shared" si="109"/>
        <v>397.5</v>
      </c>
      <c r="M1737" s="81">
        <f t="shared" si="111"/>
        <v>347</v>
      </c>
    </row>
    <row r="1738" spans="1:13" x14ac:dyDescent="0.2">
      <c r="A1738" s="133" t="str">
        <f>'Net Gen'!B1738</f>
        <v>ML2KP-Mitchell 2 KP</v>
      </c>
      <c r="B1738" s="214">
        <f>'Net Gen'!C1738</f>
        <v>44327.291666666664</v>
      </c>
      <c r="C1738" s="215" t="str">
        <f>'Net Gen'!P1738</f>
        <v>DISPATCHABLE</v>
      </c>
      <c r="D1738" s="215">
        <f>'Net Gen'!E1738</f>
        <v>222.91200000000001</v>
      </c>
      <c r="E1738" s="215">
        <f>'Net Gen'!I1738</f>
        <v>790</v>
      </c>
      <c r="F1738" s="215">
        <f>'Net Gen'!K1738</f>
        <v>795</v>
      </c>
      <c r="G1738" s="215">
        <f>'Net Gen'!N1738</f>
        <v>795</v>
      </c>
      <c r="H1738" s="215">
        <f>'Net Gen'!O1738</f>
        <v>795</v>
      </c>
      <c r="J1738" s="78">
        <f t="shared" si="110"/>
        <v>0.5</v>
      </c>
      <c r="K1738" s="71">
        <f t="shared" si="108"/>
        <v>397.5</v>
      </c>
      <c r="L1738" s="69">
        <f t="shared" si="109"/>
        <v>397.5</v>
      </c>
      <c r="M1738" s="81">
        <f t="shared" si="111"/>
        <v>395</v>
      </c>
    </row>
    <row r="1739" spans="1:13" x14ac:dyDescent="0.2">
      <c r="A1739" s="133" t="str">
        <f>'Net Gen'!B1739</f>
        <v>ML2KP-Mitchell 2 KP</v>
      </c>
      <c r="B1739" s="214">
        <f>'Net Gen'!C1739</f>
        <v>44327.333333333336</v>
      </c>
      <c r="C1739" s="215" t="str">
        <f>'Net Gen'!P1739</f>
        <v>DISPATCHABLE</v>
      </c>
      <c r="D1739" s="215">
        <f>'Net Gen'!E1739</f>
        <v>218.17599999999999</v>
      </c>
      <c r="E1739" s="215">
        <f>'Net Gen'!I1739</f>
        <v>742</v>
      </c>
      <c r="F1739" s="215">
        <f>'Net Gen'!K1739</f>
        <v>747</v>
      </c>
      <c r="G1739" s="215">
        <f>'Net Gen'!N1739</f>
        <v>747</v>
      </c>
      <c r="H1739" s="215">
        <f>'Net Gen'!O1739</f>
        <v>795</v>
      </c>
      <c r="J1739" s="78">
        <f t="shared" si="110"/>
        <v>0.5</v>
      </c>
      <c r="K1739" s="71">
        <f t="shared" si="108"/>
        <v>373.5</v>
      </c>
      <c r="L1739" s="69">
        <f t="shared" si="109"/>
        <v>397.5</v>
      </c>
      <c r="M1739" s="81">
        <f t="shared" si="111"/>
        <v>371</v>
      </c>
    </row>
    <row r="1740" spans="1:13" x14ac:dyDescent="0.2">
      <c r="A1740" s="133" t="str">
        <f>'Net Gen'!B1740</f>
        <v>ML2KP-Mitchell 2 KP</v>
      </c>
      <c r="B1740" s="214">
        <f>'Net Gen'!C1740</f>
        <v>44327.375</v>
      </c>
      <c r="C1740" s="215" t="str">
        <f>'Net Gen'!P1740</f>
        <v>DISPATCHABLE</v>
      </c>
      <c r="D1740" s="215">
        <f>'Net Gen'!E1740</f>
        <v>214.14400000000001</v>
      </c>
      <c r="E1740" s="215">
        <f>'Net Gen'!I1740</f>
        <v>771</v>
      </c>
      <c r="F1740" s="215">
        <f>'Net Gen'!K1740</f>
        <v>776</v>
      </c>
      <c r="G1740" s="215">
        <f>'Net Gen'!N1740</f>
        <v>776</v>
      </c>
      <c r="H1740" s="215">
        <f>'Net Gen'!O1740</f>
        <v>795</v>
      </c>
      <c r="J1740" s="78">
        <f t="shared" si="110"/>
        <v>0.5</v>
      </c>
      <c r="K1740" s="71">
        <f t="shared" si="108"/>
        <v>388</v>
      </c>
      <c r="L1740" s="69">
        <f t="shared" si="109"/>
        <v>397.5</v>
      </c>
      <c r="M1740" s="81">
        <f t="shared" si="111"/>
        <v>385.5</v>
      </c>
    </row>
    <row r="1741" spans="1:13" x14ac:dyDescent="0.2">
      <c r="A1741" s="133" t="str">
        <f>'Net Gen'!B1741</f>
        <v>ML2KP-Mitchell 2 KP</v>
      </c>
      <c r="B1741" s="214">
        <f>'Net Gen'!C1741</f>
        <v>44327.416666666664</v>
      </c>
      <c r="C1741" s="215" t="str">
        <f>'Net Gen'!P1741</f>
        <v>DISPATCHABLE</v>
      </c>
      <c r="D1741" s="215">
        <f>'Net Gen'!E1741</f>
        <v>212.864</v>
      </c>
      <c r="E1741" s="215">
        <f>'Net Gen'!I1741</f>
        <v>729</v>
      </c>
      <c r="F1741" s="215">
        <f>'Net Gen'!K1741</f>
        <v>733</v>
      </c>
      <c r="G1741" s="215">
        <f>'Net Gen'!N1741</f>
        <v>733</v>
      </c>
      <c r="H1741" s="215">
        <f>'Net Gen'!O1741</f>
        <v>795</v>
      </c>
      <c r="J1741" s="78">
        <f t="shared" si="110"/>
        <v>0.5</v>
      </c>
      <c r="K1741" s="71">
        <f t="shared" si="108"/>
        <v>366.5</v>
      </c>
      <c r="L1741" s="69">
        <f t="shared" si="109"/>
        <v>397.5</v>
      </c>
      <c r="M1741" s="81">
        <f t="shared" si="111"/>
        <v>364.5</v>
      </c>
    </row>
    <row r="1742" spans="1:13" x14ac:dyDescent="0.2">
      <c r="A1742" s="133" t="str">
        <f>'Net Gen'!B1742</f>
        <v>ML2KP-Mitchell 2 KP</v>
      </c>
      <c r="B1742" s="214">
        <f>'Net Gen'!C1742</f>
        <v>44327.458333333336</v>
      </c>
      <c r="C1742" s="215" t="str">
        <f>'Net Gen'!P1742</f>
        <v>DISPATCHABLE</v>
      </c>
      <c r="D1742" s="215">
        <f>'Net Gen'!E1742</f>
        <v>237.82400000000001</v>
      </c>
      <c r="E1742" s="215">
        <f>'Net Gen'!I1742</f>
        <v>790</v>
      </c>
      <c r="F1742" s="215">
        <f>'Net Gen'!K1742</f>
        <v>795</v>
      </c>
      <c r="G1742" s="215">
        <f>'Net Gen'!N1742</f>
        <v>795</v>
      </c>
      <c r="H1742" s="215">
        <f>'Net Gen'!O1742</f>
        <v>795</v>
      </c>
      <c r="J1742" s="78">
        <f t="shared" si="110"/>
        <v>0.5</v>
      </c>
      <c r="K1742" s="71">
        <f t="shared" si="108"/>
        <v>397.5</v>
      </c>
      <c r="L1742" s="69">
        <f t="shared" si="109"/>
        <v>397.5</v>
      </c>
      <c r="M1742" s="81">
        <f t="shared" si="111"/>
        <v>395</v>
      </c>
    </row>
    <row r="1743" spans="1:13" x14ac:dyDescent="0.2">
      <c r="A1743" s="133" t="str">
        <f>'Net Gen'!B1743</f>
        <v>ML2KP-Mitchell 2 KP</v>
      </c>
      <c r="B1743" s="214">
        <f>'Net Gen'!C1743</f>
        <v>44327.5</v>
      </c>
      <c r="C1743" s="215" t="str">
        <f>'Net Gen'!P1743</f>
        <v>DISPATCHABLE</v>
      </c>
      <c r="D1743" s="215">
        <f>'Net Gen'!E1743</f>
        <v>225.952</v>
      </c>
      <c r="E1743" s="215">
        <f>'Net Gen'!I1743</f>
        <v>790</v>
      </c>
      <c r="F1743" s="215">
        <f>'Net Gen'!K1743</f>
        <v>795</v>
      </c>
      <c r="G1743" s="215">
        <f>'Net Gen'!N1743</f>
        <v>795</v>
      </c>
      <c r="H1743" s="215">
        <f>'Net Gen'!O1743</f>
        <v>795</v>
      </c>
      <c r="J1743" s="78">
        <f t="shared" si="110"/>
        <v>0.5</v>
      </c>
      <c r="K1743" s="71">
        <f t="shared" si="108"/>
        <v>397.5</v>
      </c>
      <c r="L1743" s="69">
        <f t="shared" si="109"/>
        <v>397.5</v>
      </c>
      <c r="M1743" s="81">
        <f t="shared" si="111"/>
        <v>395</v>
      </c>
    </row>
    <row r="1744" spans="1:13" x14ac:dyDescent="0.2">
      <c r="A1744" s="133" t="str">
        <f>'Net Gen'!B1744</f>
        <v>ML2KP-Mitchell 2 KP</v>
      </c>
      <c r="B1744" s="214">
        <f>'Net Gen'!C1744</f>
        <v>44327.541666666664</v>
      </c>
      <c r="C1744" s="215" t="str">
        <f>'Net Gen'!P1744</f>
        <v>DISPATCHABLE</v>
      </c>
      <c r="D1744" s="215">
        <f>'Net Gen'!E1744</f>
        <v>256.928</v>
      </c>
      <c r="E1744" s="215">
        <f>'Net Gen'!I1744</f>
        <v>790</v>
      </c>
      <c r="F1744" s="215">
        <f>'Net Gen'!K1744</f>
        <v>795</v>
      </c>
      <c r="G1744" s="215">
        <f>'Net Gen'!N1744</f>
        <v>795</v>
      </c>
      <c r="H1744" s="215">
        <f>'Net Gen'!O1744</f>
        <v>795</v>
      </c>
      <c r="J1744" s="78">
        <f t="shared" si="110"/>
        <v>0.5</v>
      </c>
      <c r="K1744" s="71">
        <f t="shared" si="108"/>
        <v>397.5</v>
      </c>
      <c r="L1744" s="69">
        <f t="shared" si="109"/>
        <v>397.5</v>
      </c>
      <c r="M1744" s="81">
        <f t="shared" si="111"/>
        <v>395</v>
      </c>
    </row>
    <row r="1745" spans="1:13" x14ac:dyDescent="0.2">
      <c r="A1745" s="133" t="str">
        <f>'Net Gen'!B1745</f>
        <v>ML2KP-Mitchell 2 KP</v>
      </c>
      <c r="B1745" s="214">
        <f>'Net Gen'!C1745</f>
        <v>44327.583333333336</v>
      </c>
      <c r="C1745" s="215" t="str">
        <f>'Net Gen'!P1745</f>
        <v>DISPATCHABLE</v>
      </c>
      <c r="D1745" s="215">
        <f>'Net Gen'!E1745</f>
        <v>266.048</v>
      </c>
      <c r="E1745" s="215">
        <f>'Net Gen'!I1745</f>
        <v>790</v>
      </c>
      <c r="F1745" s="215">
        <f>'Net Gen'!K1745</f>
        <v>795</v>
      </c>
      <c r="G1745" s="215">
        <f>'Net Gen'!N1745</f>
        <v>795</v>
      </c>
      <c r="H1745" s="215">
        <f>'Net Gen'!O1745</f>
        <v>795</v>
      </c>
      <c r="J1745" s="78">
        <f t="shared" si="110"/>
        <v>0.5</v>
      </c>
      <c r="K1745" s="71">
        <f t="shared" si="108"/>
        <v>397.5</v>
      </c>
      <c r="L1745" s="69">
        <f t="shared" si="109"/>
        <v>397.5</v>
      </c>
      <c r="M1745" s="81">
        <f t="shared" si="111"/>
        <v>395</v>
      </c>
    </row>
    <row r="1746" spans="1:13" x14ac:dyDescent="0.2">
      <c r="A1746" s="133" t="str">
        <f>'Net Gen'!B1746</f>
        <v>ML2KP-Mitchell 2 KP</v>
      </c>
      <c r="B1746" s="214">
        <f>'Net Gen'!C1746</f>
        <v>44327.625</v>
      </c>
      <c r="C1746" s="215" t="str">
        <f>'Net Gen'!P1746</f>
        <v>DISPATCHABLE</v>
      </c>
      <c r="D1746" s="215">
        <f>'Net Gen'!E1746</f>
        <v>261.05599999999998</v>
      </c>
      <c r="E1746" s="215">
        <f>'Net Gen'!I1746</f>
        <v>790</v>
      </c>
      <c r="F1746" s="215">
        <f>'Net Gen'!K1746</f>
        <v>795</v>
      </c>
      <c r="G1746" s="215">
        <f>'Net Gen'!N1746</f>
        <v>795</v>
      </c>
      <c r="H1746" s="215">
        <f>'Net Gen'!O1746</f>
        <v>795</v>
      </c>
      <c r="J1746" s="78">
        <f t="shared" si="110"/>
        <v>0.5</v>
      </c>
      <c r="K1746" s="71">
        <f t="shared" si="108"/>
        <v>397.5</v>
      </c>
      <c r="L1746" s="69">
        <f t="shared" si="109"/>
        <v>397.5</v>
      </c>
      <c r="M1746" s="81">
        <f t="shared" si="111"/>
        <v>395</v>
      </c>
    </row>
    <row r="1747" spans="1:13" x14ac:dyDescent="0.2">
      <c r="A1747" s="133" t="str">
        <f>'Net Gen'!B1747</f>
        <v>ML2KP-Mitchell 2 KP</v>
      </c>
      <c r="B1747" s="214">
        <f>'Net Gen'!C1747</f>
        <v>44327.666666666664</v>
      </c>
      <c r="C1747" s="215" t="str">
        <f>'Net Gen'!P1747</f>
        <v>DISPATCHABLE</v>
      </c>
      <c r="D1747" s="215">
        <f>'Net Gen'!E1747</f>
        <v>251.744</v>
      </c>
      <c r="E1747" s="215">
        <f>'Net Gen'!I1747</f>
        <v>790</v>
      </c>
      <c r="F1747" s="215">
        <f>'Net Gen'!K1747</f>
        <v>795</v>
      </c>
      <c r="G1747" s="215">
        <f>'Net Gen'!N1747</f>
        <v>795</v>
      </c>
      <c r="H1747" s="215">
        <f>'Net Gen'!O1747</f>
        <v>795</v>
      </c>
      <c r="J1747" s="78">
        <f t="shared" si="110"/>
        <v>0.5</v>
      </c>
      <c r="K1747" s="71">
        <f t="shared" si="108"/>
        <v>397.5</v>
      </c>
      <c r="L1747" s="69">
        <f t="shared" si="109"/>
        <v>397.5</v>
      </c>
      <c r="M1747" s="81">
        <f t="shared" si="111"/>
        <v>395</v>
      </c>
    </row>
    <row r="1748" spans="1:13" x14ac:dyDescent="0.2">
      <c r="A1748" s="133" t="str">
        <f>'Net Gen'!B1748</f>
        <v>ML2KP-Mitchell 2 KP</v>
      </c>
      <c r="B1748" s="214">
        <f>'Net Gen'!C1748</f>
        <v>44327.708333333336</v>
      </c>
      <c r="C1748" s="215" t="str">
        <f>'Net Gen'!P1748</f>
        <v>DISPATCHABLE</v>
      </c>
      <c r="D1748" s="215">
        <f>'Net Gen'!E1748</f>
        <v>245.376</v>
      </c>
      <c r="E1748" s="215">
        <f>'Net Gen'!I1748</f>
        <v>790</v>
      </c>
      <c r="F1748" s="215">
        <f>'Net Gen'!K1748</f>
        <v>795</v>
      </c>
      <c r="G1748" s="215">
        <f>'Net Gen'!N1748</f>
        <v>795</v>
      </c>
      <c r="H1748" s="215">
        <f>'Net Gen'!O1748</f>
        <v>795</v>
      </c>
      <c r="J1748" s="78">
        <f t="shared" si="110"/>
        <v>0.5</v>
      </c>
      <c r="K1748" s="71">
        <f t="shared" si="108"/>
        <v>397.5</v>
      </c>
      <c r="L1748" s="69">
        <f t="shared" si="109"/>
        <v>397.5</v>
      </c>
      <c r="M1748" s="81">
        <f t="shared" si="111"/>
        <v>395</v>
      </c>
    </row>
    <row r="1749" spans="1:13" x14ac:dyDescent="0.2">
      <c r="A1749" s="133" t="str">
        <f>'Net Gen'!B1749</f>
        <v>ML2KP-Mitchell 2 KP</v>
      </c>
      <c r="B1749" s="214">
        <f>'Net Gen'!C1749</f>
        <v>44327.75</v>
      </c>
      <c r="C1749" s="215" t="str">
        <f>'Net Gen'!P1749</f>
        <v>DISPATCHABLE</v>
      </c>
      <c r="D1749" s="215">
        <f>'Net Gen'!E1749</f>
        <v>246.33600000000001</v>
      </c>
      <c r="E1749" s="215">
        <f>'Net Gen'!I1749</f>
        <v>790</v>
      </c>
      <c r="F1749" s="215">
        <f>'Net Gen'!K1749</f>
        <v>795</v>
      </c>
      <c r="G1749" s="215">
        <f>'Net Gen'!N1749</f>
        <v>795</v>
      </c>
      <c r="H1749" s="215">
        <f>'Net Gen'!O1749</f>
        <v>795</v>
      </c>
      <c r="J1749" s="78">
        <f t="shared" si="110"/>
        <v>0.5</v>
      </c>
      <c r="K1749" s="71">
        <f t="shared" si="108"/>
        <v>397.5</v>
      </c>
      <c r="L1749" s="69">
        <f t="shared" si="109"/>
        <v>397.5</v>
      </c>
      <c r="M1749" s="81">
        <f t="shared" si="111"/>
        <v>395</v>
      </c>
    </row>
    <row r="1750" spans="1:13" x14ac:dyDescent="0.2">
      <c r="A1750" s="133" t="str">
        <f>'Net Gen'!B1750</f>
        <v>ML2KP-Mitchell 2 KP</v>
      </c>
      <c r="B1750" s="214">
        <f>'Net Gen'!C1750</f>
        <v>44327.791666666664</v>
      </c>
      <c r="C1750" s="215" t="str">
        <f>'Net Gen'!P1750</f>
        <v>DISPATCHABLE</v>
      </c>
      <c r="D1750" s="215">
        <f>'Net Gen'!E1750</f>
        <v>247.87200000000001</v>
      </c>
      <c r="E1750" s="215">
        <f>'Net Gen'!I1750</f>
        <v>790</v>
      </c>
      <c r="F1750" s="215">
        <f>'Net Gen'!K1750</f>
        <v>795</v>
      </c>
      <c r="G1750" s="215">
        <f>'Net Gen'!N1750</f>
        <v>795</v>
      </c>
      <c r="H1750" s="215">
        <f>'Net Gen'!O1750</f>
        <v>795</v>
      </c>
      <c r="J1750" s="78">
        <f t="shared" si="110"/>
        <v>0.5</v>
      </c>
      <c r="K1750" s="71">
        <f t="shared" si="108"/>
        <v>397.5</v>
      </c>
      <c r="L1750" s="69">
        <f t="shared" si="109"/>
        <v>397.5</v>
      </c>
      <c r="M1750" s="81">
        <f t="shared" si="111"/>
        <v>395</v>
      </c>
    </row>
    <row r="1751" spans="1:13" x14ac:dyDescent="0.2">
      <c r="A1751" s="133" t="str">
        <f>'Net Gen'!B1751</f>
        <v>ML2KP-Mitchell 2 KP</v>
      </c>
      <c r="B1751" s="214">
        <f>'Net Gen'!C1751</f>
        <v>44327.833333333336</v>
      </c>
      <c r="C1751" s="215" t="str">
        <f>'Net Gen'!P1751</f>
        <v>DISPATCHABLE</v>
      </c>
      <c r="D1751" s="215">
        <f>'Net Gen'!E1751</f>
        <v>246.59200000000001</v>
      </c>
      <c r="E1751" s="215">
        <f>'Net Gen'!I1751</f>
        <v>790</v>
      </c>
      <c r="F1751" s="215">
        <f>'Net Gen'!K1751</f>
        <v>795</v>
      </c>
      <c r="G1751" s="215">
        <f>'Net Gen'!N1751</f>
        <v>795</v>
      </c>
      <c r="H1751" s="215">
        <f>'Net Gen'!O1751</f>
        <v>795</v>
      </c>
      <c r="J1751" s="78">
        <f t="shared" si="110"/>
        <v>0.5</v>
      </c>
      <c r="K1751" s="71">
        <f t="shared" si="108"/>
        <v>397.5</v>
      </c>
      <c r="L1751" s="69">
        <f t="shared" si="109"/>
        <v>397.5</v>
      </c>
      <c r="M1751" s="81">
        <f t="shared" si="111"/>
        <v>395</v>
      </c>
    </row>
    <row r="1752" spans="1:13" x14ac:dyDescent="0.2">
      <c r="A1752" s="133" t="str">
        <f>'Net Gen'!B1752</f>
        <v>ML2KP-Mitchell 2 KP</v>
      </c>
      <c r="B1752" s="214">
        <f>'Net Gen'!C1752</f>
        <v>44327.875</v>
      </c>
      <c r="C1752" s="215" t="str">
        <f>'Net Gen'!P1752</f>
        <v>DISPATCHABLE</v>
      </c>
      <c r="D1752" s="215">
        <f>'Net Gen'!E1752</f>
        <v>222.14400000000001</v>
      </c>
      <c r="E1752" s="215">
        <f>'Net Gen'!I1752</f>
        <v>779</v>
      </c>
      <c r="F1752" s="215">
        <f>'Net Gen'!K1752</f>
        <v>784</v>
      </c>
      <c r="G1752" s="215">
        <f>'Net Gen'!N1752</f>
        <v>784</v>
      </c>
      <c r="H1752" s="215">
        <f>'Net Gen'!O1752</f>
        <v>795</v>
      </c>
      <c r="J1752" s="78">
        <f t="shared" si="110"/>
        <v>0.5</v>
      </c>
      <c r="K1752" s="71">
        <f t="shared" si="108"/>
        <v>392</v>
      </c>
      <c r="L1752" s="69">
        <f t="shared" si="109"/>
        <v>397.5</v>
      </c>
      <c r="M1752" s="81">
        <f t="shared" si="111"/>
        <v>389.5</v>
      </c>
    </row>
    <row r="1753" spans="1:13" x14ac:dyDescent="0.2">
      <c r="A1753" s="133" t="str">
        <f>'Net Gen'!B1753</f>
        <v>ML2KP-Mitchell 2 KP</v>
      </c>
      <c r="B1753" s="214">
        <f>'Net Gen'!C1753</f>
        <v>44327.916666666664</v>
      </c>
      <c r="C1753" s="215" t="str">
        <f>'Net Gen'!P1753</f>
        <v>DISPATCHABLE</v>
      </c>
      <c r="D1753" s="215">
        <f>'Net Gen'!E1753</f>
        <v>236.672</v>
      </c>
      <c r="E1753" s="215">
        <f>'Net Gen'!I1753</f>
        <v>790</v>
      </c>
      <c r="F1753" s="215">
        <f>'Net Gen'!K1753</f>
        <v>795</v>
      </c>
      <c r="G1753" s="215">
        <f>'Net Gen'!N1753</f>
        <v>795</v>
      </c>
      <c r="H1753" s="215">
        <f>'Net Gen'!O1753</f>
        <v>795</v>
      </c>
      <c r="J1753" s="78">
        <f t="shared" si="110"/>
        <v>0.5</v>
      </c>
      <c r="K1753" s="71">
        <f t="shared" si="108"/>
        <v>397.5</v>
      </c>
      <c r="L1753" s="69">
        <f t="shared" si="109"/>
        <v>397.5</v>
      </c>
      <c r="M1753" s="81">
        <f t="shared" si="111"/>
        <v>395</v>
      </c>
    </row>
    <row r="1754" spans="1:13" x14ac:dyDescent="0.2">
      <c r="A1754" s="133" t="str">
        <f>'Net Gen'!B1754</f>
        <v>ML2KP-Mitchell 2 KP</v>
      </c>
      <c r="B1754" s="214">
        <f>'Net Gen'!C1754</f>
        <v>44327.958333333336</v>
      </c>
      <c r="C1754" s="215" t="str">
        <f>'Net Gen'!P1754</f>
        <v>DISPATCHABLE</v>
      </c>
      <c r="D1754" s="215">
        <f>'Net Gen'!E1754</f>
        <v>242.33600000000001</v>
      </c>
      <c r="E1754" s="215">
        <f>'Net Gen'!I1754</f>
        <v>790</v>
      </c>
      <c r="F1754" s="215">
        <f>'Net Gen'!K1754</f>
        <v>795</v>
      </c>
      <c r="G1754" s="215">
        <f>'Net Gen'!N1754</f>
        <v>795</v>
      </c>
      <c r="H1754" s="215">
        <f>'Net Gen'!O1754</f>
        <v>795</v>
      </c>
      <c r="J1754" s="78">
        <f t="shared" si="110"/>
        <v>0.5</v>
      </c>
      <c r="K1754" s="71">
        <f t="shared" si="108"/>
        <v>397.5</v>
      </c>
      <c r="L1754" s="69">
        <f t="shared" si="109"/>
        <v>397.5</v>
      </c>
      <c r="M1754" s="81">
        <f t="shared" si="111"/>
        <v>395</v>
      </c>
    </row>
    <row r="1755" spans="1:13" x14ac:dyDescent="0.2">
      <c r="A1755" s="133" t="str">
        <f>'Net Gen'!B1755</f>
        <v>ML2KP-Mitchell 2 KP</v>
      </c>
      <c r="B1755" s="214">
        <f>'Net Gen'!C1755</f>
        <v>44328</v>
      </c>
      <c r="C1755" s="215" t="str">
        <f>'Net Gen'!P1755</f>
        <v>DISPATCHABLE</v>
      </c>
      <c r="D1755" s="215">
        <f>'Net Gen'!E1755</f>
        <v>213.376</v>
      </c>
      <c r="E1755" s="215">
        <f>'Net Gen'!I1755</f>
        <v>766</v>
      </c>
      <c r="F1755" s="215">
        <f>'Net Gen'!K1755</f>
        <v>771</v>
      </c>
      <c r="G1755" s="215">
        <f>'Net Gen'!N1755</f>
        <v>771</v>
      </c>
      <c r="H1755" s="215">
        <f>'Net Gen'!O1755</f>
        <v>795</v>
      </c>
      <c r="J1755" s="78">
        <f t="shared" si="110"/>
        <v>0.5</v>
      </c>
      <c r="K1755" s="71">
        <f t="shared" si="108"/>
        <v>385.5</v>
      </c>
      <c r="L1755" s="69">
        <f t="shared" si="109"/>
        <v>397.5</v>
      </c>
      <c r="M1755" s="81">
        <f t="shared" si="111"/>
        <v>383</v>
      </c>
    </row>
    <row r="1756" spans="1:13" x14ac:dyDescent="0.2">
      <c r="A1756" s="133" t="str">
        <f>'Net Gen'!B1756</f>
        <v>ML2KP-Mitchell 2 KP</v>
      </c>
      <c r="B1756" s="214">
        <f>'Net Gen'!C1756</f>
        <v>44328.041666666664</v>
      </c>
      <c r="C1756" s="215" t="str">
        <f>'Net Gen'!P1756</f>
        <v>DISPATCHABLE</v>
      </c>
      <c r="D1756" s="215">
        <f>'Net Gen'!E1756</f>
        <v>207.232</v>
      </c>
      <c r="E1756" s="215">
        <f>'Net Gen'!I1756</f>
        <v>662</v>
      </c>
      <c r="F1756" s="215">
        <f>'Net Gen'!K1756</f>
        <v>665</v>
      </c>
      <c r="G1756" s="215">
        <f>'Net Gen'!N1756</f>
        <v>665</v>
      </c>
      <c r="H1756" s="215">
        <f>'Net Gen'!O1756</f>
        <v>795</v>
      </c>
      <c r="J1756" s="78">
        <f t="shared" si="110"/>
        <v>0.5</v>
      </c>
      <c r="K1756" s="71">
        <f t="shared" si="108"/>
        <v>332.5</v>
      </c>
      <c r="L1756" s="69">
        <f t="shared" si="109"/>
        <v>397.5</v>
      </c>
      <c r="M1756" s="81">
        <f t="shared" si="111"/>
        <v>331</v>
      </c>
    </row>
    <row r="1757" spans="1:13" x14ac:dyDescent="0.2">
      <c r="A1757" s="133" t="str">
        <f>'Net Gen'!B1757</f>
        <v>ML2KP-Mitchell 2 KP</v>
      </c>
      <c r="B1757" s="214">
        <f>'Net Gen'!C1757</f>
        <v>44328.083333333336</v>
      </c>
      <c r="C1757" s="215" t="str">
        <f>'Net Gen'!P1757</f>
        <v>DISPATCHABLE</v>
      </c>
      <c r="D1757" s="215">
        <f>'Net Gen'!E1757</f>
        <v>208.57599999999999</v>
      </c>
      <c r="E1757" s="215">
        <f>'Net Gen'!I1757</f>
        <v>755</v>
      </c>
      <c r="F1757" s="215">
        <f>'Net Gen'!K1757</f>
        <v>759</v>
      </c>
      <c r="G1757" s="215">
        <f>'Net Gen'!N1757</f>
        <v>759</v>
      </c>
      <c r="H1757" s="215">
        <f>'Net Gen'!O1757</f>
        <v>795</v>
      </c>
      <c r="J1757" s="78">
        <f t="shared" si="110"/>
        <v>0.5</v>
      </c>
      <c r="K1757" s="71">
        <f t="shared" si="108"/>
        <v>379.5</v>
      </c>
      <c r="L1757" s="69">
        <f t="shared" si="109"/>
        <v>397.5</v>
      </c>
      <c r="M1757" s="81">
        <f t="shared" si="111"/>
        <v>377.5</v>
      </c>
    </row>
    <row r="1758" spans="1:13" x14ac:dyDescent="0.2">
      <c r="A1758" s="133" t="str">
        <f>'Net Gen'!B1758</f>
        <v>ML2KP-Mitchell 2 KP</v>
      </c>
      <c r="B1758" s="214">
        <f>'Net Gen'!C1758</f>
        <v>44328.125</v>
      </c>
      <c r="C1758" s="215" t="str">
        <f>'Net Gen'!P1758</f>
        <v>DISPATCHABLE</v>
      </c>
      <c r="D1758" s="215">
        <f>'Net Gen'!E1758</f>
        <v>205.44</v>
      </c>
      <c r="E1758" s="215">
        <f>'Net Gen'!I1758</f>
        <v>605</v>
      </c>
      <c r="F1758" s="215">
        <f>'Net Gen'!K1758</f>
        <v>607</v>
      </c>
      <c r="G1758" s="215">
        <f>'Net Gen'!N1758</f>
        <v>607</v>
      </c>
      <c r="H1758" s="215">
        <f>'Net Gen'!O1758</f>
        <v>795</v>
      </c>
      <c r="J1758" s="78">
        <f t="shared" si="110"/>
        <v>0.5</v>
      </c>
      <c r="K1758" s="71">
        <f t="shared" si="108"/>
        <v>303.5</v>
      </c>
      <c r="L1758" s="69">
        <f t="shared" si="109"/>
        <v>397.5</v>
      </c>
      <c r="M1758" s="81">
        <f t="shared" si="111"/>
        <v>302.5</v>
      </c>
    </row>
    <row r="1759" spans="1:13" x14ac:dyDescent="0.2">
      <c r="A1759" s="133" t="str">
        <f>'Net Gen'!B1759</f>
        <v>ML2KP-Mitchell 2 KP</v>
      </c>
      <c r="B1759" s="214">
        <f>'Net Gen'!C1759</f>
        <v>44328.166666666664</v>
      </c>
      <c r="C1759" s="215" t="str">
        <f>'Net Gen'!P1759</f>
        <v>DISPATCHABLE</v>
      </c>
      <c r="D1759" s="215">
        <f>'Net Gen'!E1759</f>
        <v>204.96</v>
      </c>
      <c r="E1759" s="215">
        <f>'Net Gen'!I1759</f>
        <v>555</v>
      </c>
      <c r="F1759" s="215">
        <f>'Net Gen'!K1759</f>
        <v>557</v>
      </c>
      <c r="G1759" s="215">
        <f>'Net Gen'!N1759</f>
        <v>557</v>
      </c>
      <c r="H1759" s="215">
        <f>'Net Gen'!O1759</f>
        <v>795</v>
      </c>
      <c r="J1759" s="78">
        <f t="shared" si="110"/>
        <v>0.5</v>
      </c>
      <c r="K1759" s="71">
        <f t="shared" si="108"/>
        <v>278.5</v>
      </c>
      <c r="L1759" s="69">
        <f t="shared" si="109"/>
        <v>397.5</v>
      </c>
      <c r="M1759" s="81">
        <f t="shared" si="111"/>
        <v>277.5</v>
      </c>
    </row>
    <row r="1760" spans="1:13" x14ac:dyDescent="0.2">
      <c r="A1760" s="133" t="str">
        <f>'Net Gen'!B1760</f>
        <v>ML2KP-Mitchell 2 KP</v>
      </c>
      <c r="B1760" s="214">
        <f>'Net Gen'!C1760</f>
        <v>44328.208333333336</v>
      </c>
      <c r="C1760" s="215" t="str">
        <f>'Net Gen'!P1760</f>
        <v>DISPATCHABLE</v>
      </c>
      <c r="D1760" s="215">
        <f>'Net Gen'!E1760</f>
        <v>205.21600000000001</v>
      </c>
      <c r="E1760" s="215">
        <f>'Net Gen'!I1760</f>
        <v>508</v>
      </c>
      <c r="F1760" s="215">
        <f>'Net Gen'!K1760</f>
        <v>510</v>
      </c>
      <c r="G1760" s="215">
        <f>'Net Gen'!N1760</f>
        <v>510</v>
      </c>
      <c r="H1760" s="215">
        <f>'Net Gen'!O1760</f>
        <v>795</v>
      </c>
      <c r="J1760" s="78">
        <f t="shared" si="110"/>
        <v>0.5</v>
      </c>
      <c r="K1760" s="71">
        <f t="shared" si="108"/>
        <v>255</v>
      </c>
      <c r="L1760" s="69">
        <f t="shared" si="109"/>
        <v>397.5</v>
      </c>
      <c r="M1760" s="81">
        <f t="shared" si="111"/>
        <v>254</v>
      </c>
    </row>
    <row r="1761" spans="1:13" x14ac:dyDescent="0.2">
      <c r="A1761" s="133" t="str">
        <f>'Net Gen'!B1761</f>
        <v>ML2KP-Mitchell 2 KP</v>
      </c>
      <c r="B1761" s="214">
        <f>'Net Gen'!C1761</f>
        <v>44328.25</v>
      </c>
      <c r="C1761" s="215" t="str">
        <f>'Net Gen'!P1761</f>
        <v>DISPATCHABLE</v>
      </c>
      <c r="D1761" s="215">
        <f>'Net Gen'!E1761</f>
        <v>207.136</v>
      </c>
      <c r="E1761" s="215">
        <f>'Net Gen'!I1761</f>
        <v>709</v>
      </c>
      <c r="F1761" s="215">
        <f>'Net Gen'!K1761</f>
        <v>713</v>
      </c>
      <c r="G1761" s="215">
        <f>'Net Gen'!N1761</f>
        <v>713</v>
      </c>
      <c r="H1761" s="215">
        <f>'Net Gen'!O1761</f>
        <v>795</v>
      </c>
      <c r="J1761" s="78">
        <f t="shared" si="110"/>
        <v>0.5</v>
      </c>
      <c r="K1761" s="71">
        <f t="shared" si="108"/>
        <v>356.5</v>
      </c>
      <c r="L1761" s="69">
        <f t="shared" si="109"/>
        <v>397.5</v>
      </c>
      <c r="M1761" s="81">
        <f t="shared" si="111"/>
        <v>354.5</v>
      </c>
    </row>
    <row r="1762" spans="1:13" x14ac:dyDescent="0.2">
      <c r="A1762" s="133" t="str">
        <f>'Net Gen'!B1762</f>
        <v>ML2KP-Mitchell 2 KP</v>
      </c>
      <c r="B1762" s="214">
        <f>'Net Gen'!C1762</f>
        <v>44328.291666666664</v>
      </c>
      <c r="C1762" s="215" t="str">
        <f>'Net Gen'!P1762</f>
        <v>DISPATCHABLE</v>
      </c>
      <c r="D1762" s="215">
        <f>'Net Gen'!E1762</f>
        <v>208.22399999999999</v>
      </c>
      <c r="E1762" s="215">
        <f>'Net Gen'!I1762</f>
        <v>685</v>
      </c>
      <c r="F1762" s="215">
        <f>'Net Gen'!K1762</f>
        <v>688</v>
      </c>
      <c r="G1762" s="215">
        <f>'Net Gen'!N1762</f>
        <v>688</v>
      </c>
      <c r="H1762" s="215">
        <f>'Net Gen'!O1762</f>
        <v>795</v>
      </c>
      <c r="J1762" s="78">
        <f t="shared" si="110"/>
        <v>0.5</v>
      </c>
      <c r="K1762" s="71">
        <f t="shared" si="108"/>
        <v>344</v>
      </c>
      <c r="L1762" s="69">
        <f t="shared" si="109"/>
        <v>397.5</v>
      </c>
      <c r="M1762" s="81">
        <f t="shared" si="111"/>
        <v>342.5</v>
      </c>
    </row>
    <row r="1763" spans="1:13" x14ac:dyDescent="0.2">
      <c r="A1763" s="133" t="str">
        <f>'Net Gen'!B1763</f>
        <v>ML2KP-Mitchell 2 KP</v>
      </c>
      <c r="B1763" s="214">
        <f>'Net Gen'!C1763</f>
        <v>44328.333333333336</v>
      </c>
      <c r="C1763" s="215" t="str">
        <f>'Net Gen'!P1763</f>
        <v>DISPATCHABLE</v>
      </c>
      <c r="D1763" s="215">
        <f>'Net Gen'!E1763</f>
        <v>250.4</v>
      </c>
      <c r="E1763" s="215">
        <f>'Net Gen'!I1763</f>
        <v>790</v>
      </c>
      <c r="F1763" s="215">
        <f>'Net Gen'!K1763</f>
        <v>795</v>
      </c>
      <c r="G1763" s="215">
        <f>'Net Gen'!N1763</f>
        <v>795</v>
      </c>
      <c r="H1763" s="215">
        <f>'Net Gen'!O1763</f>
        <v>795</v>
      </c>
      <c r="J1763" s="78">
        <f t="shared" si="110"/>
        <v>0.5</v>
      </c>
      <c r="K1763" s="71">
        <f t="shared" si="108"/>
        <v>397.5</v>
      </c>
      <c r="L1763" s="69">
        <f t="shared" si="109"/>
        <v>397.5</v>
      </c>
      <c r="M1763" s="81">
        <f t="shared" si="111"/>
        <v>395</v>
      </c>
    </row>
    <row r="1764" spans="1:13" x14ac:dyDescent="0.2">
      <c r="A1764" s="133" t="str">
        <f>'Net Gen'!B1764</f>
        <v>ML2KP-Mitchell 2 KP</v>
      </c>
      <c r="B1764" s="214">
        <f>'Net Gen'!C1764</f>
        <v>44328.375</v>
      </c>
      <c r="C1764" s="215" t="str">
        <f>'Net Gen'!P1764</f>
        <v>DISPATCHABLE</v>
      </c>
      <c r="D1764" s="215">
        <f>'Net Gen'!E1764</f>
        <v>311.80799999999999</v>
      </c>
      <c r="E1764" s="215">
        <f>'Net Gen'!I1764</f>
        <v>790</v>
      </c>
      <c r="F1764" s="215">
        <f>'Net Gen'!K1764</f>
        <v>795</v>
      </c>
      <c r="G1764" s="215">
        <f>'Net Gen'!N1764</f>
        <v>795</v>
      </c>
      <c r="H1764" s="215">
        <f>'Net Gen'!O1764</f>
        <v>795</v>
      </c>
      <c r="J1764" s="78">
        <f t="shared" si="110"/>
        <v>0.5</v>
      </c>
      <c r="K1764" s="71">
        <f t="shared" si="108"/>
        <v>397.5</v>
      </c>
      <c r="L1764" s="69">
        <f t="shared" si="109"/>
        <v>397.5</v>
      </c>
      <c r="M1764" s="81">
        <f t="shared" si="111"/>
        <v>395</v>
      </c>
    </row>
    <row r="1765" spans="1:13" x14ac:dyDescent="0.2">
      <c r="A1765" s="133" t="str">
        <f>'Net Gen'!B1765</f>
        <v>ML2KP-Mitchell 2 KP</v>
      </c>
      <c r="B1765" s="214">
        <f>'Net Gen'!C1765</f>
        <v>44328.416666666664</v>
      </c>
      <c r="C1765" s="215" t="str">
        <f>'Net Gen'!P1765</f>
        <v>DISPATCHABLE</v>
      </c>
      <c r="D1765" s="215">
        <f>'Net Gen'!E1765</f>
        <v>369.12</v>
      </c>
      <c r="E1765" s="215">
        <f>'Net Gen'!I1765</f>
        <v>790</v>
      </c>
      <c r="F1765" s="215">
        <f>'Net Gen'!K1765</f>
        <v>795</v>
      </c>
      <c r="G1765" s="215">
        <f>'Net Gen'!N1765</f>
        <v>795</v>
      </c>
      <c r="H1765" s="215">
        <f>'Net Gen'!O1765</f>
        <v>795</v>
      </c>
      <c r="J1765" s="78">
        <f t="shared" si="110"/>
        <v>0.5</v>
      </c>
      <c r="K1765" s="71">
        <f t="shared" si="108"/>
        <v>397.5</v>
      </c>
      <c r="L1765" s="69">
        <f t="shared" si="109"/>
        <v>397.5</v>
      </c>
      <c r="M1765" s="81">
        <f t="shared" si="111"/>
        <v>395</v>
      </c>
    </row>
    <row r="1766" spans="1:13" x14ac:dyDescent="0.2">
      <c r="A1766" s="133" t="str">
        <f>'Net Gen'!B1766</f>
        <v>ML2KP-Mitchell 2 KP</v>
      </c>
      <c r="B1766" s="214">
        <f>'Net Gen'!C1766</f>
        <v>44328.458333333336</v>
      </c>
      <c r="C1766" s="215" t="str">
        <f>'Net Gen'!P1766</f>
        <v>DISPATCHABLE</v>
      </c>
      <c r="D1766" s="215">
        <f>'Net Gen'!E1766</f>
        <v>364.70400000000001</v>
      </c>
      <c r="E1766" s="215">
        <f>'Net Gen'!I1766</f>
        <v>790</v>
      </c>
      <c r="F1766" s="215">
        <f>'Net Gen'!K1766</f>
        <v>795</v>
      </c>
      <c r="G1766" s="215">
        <f>'Net Gen'!N1766</f>
        <v>795</v>
      </c>
      <c r="H1766" s="215">
        <f>'Net Gen'!O1766</f>
        <v>795</v>
      </c>
      <c r="J1766" s="78">
        <f t="shared" si="110"/>
        <v>0.5</v>
      </c>
      <c r="K1766" s="71">
        <f t="shared" si="108"/>
        <v>397.5</v>
      </c>
      <c r="L1766" s="69">
        <f t="shared" si="109"/>
        <v>397.5</v>
      </c>
      <c r="M1766" s="81">
        <f t="shared" si="111"/>
        <v>395</v>
      </c>
    </row>
    <row r="1767" spans="1:13" x14ac:dyDescent="0.2">
      <c r="A1767" s="133" t="str">
        <f>'Net Gen'!B1767</f>
        <v>ML2KP-Mitchell 2 KP</v>
      </c>
      <c r="B1767" s="214">
        <f>'Net Gen'!C1767</f>
        <v>44328.5</v>
      </c>
      <c r="C1767" s="215" t="str">
        <f>'Net Gen'!P1767</f>
        <v>DISPATCHABLE</v>
      </c>
      <c r="D1767" s="215">
        <f>'Net Gen'!E1767</f>
        <v>378.27199999999999</v>
      </c>
      <c r="E1767" s="215">
        <f>'Net Gen'!I1767</f>
        <v>790</v>
      </c>
      <c r="F1767" s="215">
        <f>'Net Gen'!K1767</f>
        <v>795</v>
      </c>
      <c r="G1767" s="215">
        <f>'Net Gen'!N1767</f>
        <v>795</v>
      </c>
      <c r="H1767" s="215">
        <f>'Net Gen'!O1767</f>
        <v>795</v>
      </c>
      <c r="J1767" s="78">
        <f t="shared" si="110"/>
        <v>0.5</v>
      </c>
      <c r="K1767" s="71">
        <f t="shared" si="108"/>
        <v>397.5</v>
      </c>
      <c r="L1767" s="69">
        <f t="shared" si="109"/>
        <v>397.5</v>
      </c>
      <c r="M1767" s="81">
        <f t="shared" si="111"/>
        <v>395</v>
      </c>
    </row>
    <row r="1768" spans="1:13" x14ac:dyDescent="0.2">
      <c r="A1768" s="133" t="str">
        <f>'Net Gen'!B1768</f>
        <v>ML2KP-Mitchell 2 KP</v>
      </c>
      <c r="B1768" s="214">
        <f>'Net Gen'!C1768</f>
        <v>44328.541666666664</v>
      </c>
      <c r="C1768" s="215" t="str">
        <f>'Net Gen'!P1768</f>
        <v>DISPATCHABLE</v>
      </c>
      <c r="D1768" s="215">
        <f>'Net Gen'!E1768</f>
        <v>353.88799999999998</v>
      </c>
      <c r="E1768" s="215">
        <f>'Net Gen'!I1768</f>
        <v>790</v>
      </c>
      <c r="F1768" s="215">
        <f>'Net Gen'!K1768</f>
        <v>795</v>
      </c>
      <c r="G1768" s="215">
        <f>'Net Gen'!N1768</f>
        <v>795</v>
      </c>
      <c r="H1768" s="215">
        <f>'Net Gen'!O1768</f>
        <v>795</v>
      </c>
      <c r="J1768" s="78">
        <f t="shared" si="110"/>
        <v>0.5</v>
      </c>
      <c r="K1768" s="71">
        <f t="shared" si="108"/>
        <v>397.5</v>
      </c>
      <c r="L1768" s="69">
        <f t="shared" si="109"/>
        <v>397.5</v>
      </c>
      <c r="M1768" s="81">
        <f t="shared" si="111"/>
        <v>395</v>
      </c>
    </row>
    <row r="1769" spans="1:13" x14ac:dyDescent="0.2">
      <c r="A1769" s="133" t="str">
        <f>'Net Gen'!B1769</f>
        <v>ML2KP-Mitchell 2 KP</v>
      </c>
      <c r="B1769" s="214">
        <f>'Net Gen'!C1769</f>
        <v>44328.583333333336</v>
      </c>
      <c r="C1769" s="215" t="str">
        <f>'Net Gen'!P1769</f>
        <v>DISPATCHABLE</v>
      </c>
      <c r="D1769" s="215">
        <f>'Net Gen'!E1769</f>
        <v>369.72800000000001</v>
      </c>
      <c r="E1769" s="215">
        <f>'Net Gen'!I1769</f>
        <v>790</v>
      </c>
      <c r="F1769" s="215">
        <f>'Net Gen'!K1769</f>
        <v>795</v>
      </c>
      <c r="G1769" s="215">
        <f>'Net Gen'!N1769</f>
        <v>795</v>
      </c>
      <c r="H1769" s="215">
        <f>'Net Gen'!O1769</f>
        <v>795</v>
      </c>
      <c r="J1769" s="78">
        <f t="shared" si="110"/>
        <v>0.5</v>
      </c>
      <c r="K1769" s="71">
        <f t="shared" si="108"/>
        <v>397.5</v>
      </c>
      <c r="L1769" s="69">
        <f t="shared" si="109"/>
        <v>397.5</v>
      </c>
      <c r="M1769" s="81">
        <f t="shared" si="111"/>
        <v>395</v>
      </c>
    </row>
    <row r="1770" spans="1:13" x14ac:dyDescent="0.2">
      <c r="A1770" s="133" t="str">
        <f>'Net Gen'!B1770</f>
        <v>ML2KP-Mitchell 2 KP</v>
      </c>
      <c r="B1770" s="214">
        <f>'Net Gen'!C1770</f>
        <v>44328.625</v>
      </c>
      <c r="C1770" s="215" t="str">
        <f>'Net Gen'!P1770</f>
        <v>DISPATCHABLE</v>
      </c>
      <c r="D1770" s="215">
        <f>'Net Gen'!E1770</f>
        <v>362.048</v>
      </c>
      <c r="E1770" s="215">
        <f>'Net Gen'!I1770</f>
        <v>790</v>
      </c>
      <c r="F1770" s="215">
        <f>'Net Gen'!K1770</f>
        <v>795</v>
      </c>
      <c r="G1770" s="215">
        <f>'Net Gen'!N1770</f>
        <v>795</v>
      </c>
      <c r="H1770" s="215">
        <f>'Net Gen'!O1770</f>
        <v>795</v>
      </c>
      <c r="J1770" s="78">
        <f t="shared" si="110"/>
        <v>0.5</v>
      </c>
      <c r="K1770" s="71">
        <f t="shared" si="108"/>
        <v>397.5</v>
      </c>
      <c r="L1770" s="69">
        <f t="shared" si="109"/>
        <v>397.5</v>
      </c>
      <c r="M1770" s="81">
        <f t="shared" si="111"/>
        <v>395</v>
      </c>
    </row>
    <row r="1771" spans="1:13" x14ac:dyDescent="0.2">
      <c r="A1771" s="133" t="str">
        <f>'Net Gen'!B1771</f>
        <v>ML2KP-Mitchell 2 KP</v>
      </c>
      <c r="B1771" s="214">
        <f>'Net Gen'!C1771</f>
        <v>44328.666666666664</v>
      </c>
      <c r="C1771" s="215" t="str">
        <f>'Net Gen'!P1771</f>
        <v>DISPATCHABLE</v>
      </c>
      <c r="D1771" s="215">
        <f>'Net Gen'!E1771</f>
        <v>352.512</v>
      </c>
      <c r="E1771" s="215">
        <f>'Net Gen'!I1771</f>
        <v>780</v>
      </c>
      <c r="F1771" s="215">
        <f>'Net Gen'!K1771</f>
        <v>795</v>
      </c>
      <c r="G1771" s="215">
        <f>'Net Gen'!N1771</f>
        <v>795</v>
      </c>
      <c r="H1771" s="215">
        <f>'Net Gen'!O1771</f>
        <v>795</v>
      </c>
      <c r="J1771" s="78">
        <f t="shared" si="110"/>
        <v>0.5</v>
      </c>
      <c r="K1771" s="71">
        <f t="shared" si="108"/>
        <v>397.5</v>
      </c>
      <c r="L1771" s="69">
        <f t="shared" si="109"/>
        <v>397.5</v>
      </c>
      <c r="M1771" s="81">
        <f t="shared" si="111"/>
        <v>390</v>
      </c>
    </row>
    <row r="1772" spans="1:13" x14ac:dyDescent="0.2">
      <c r="A1772" s="133" t="str">
        <f>'Net Gen'!B1772</f>
        <v>ML2KP-Mitchell 2 KP</v>
      </c>
      <c r="B1772" s="214">
        <f>'Net Gen'!C1772</f>
        <v>44328.708333333336</v>
      </c>
      <c r="C1772" s="215" t="str">
        <f>'Net Gen'!P1772</f>
        <v>DISPATCHABLE</v>
      </c>
      <c r="D1772" s="215">
        <f>'Net Gen'!E1772</f>
        <v>314.27199999999999</v>
      </c>
      <c r="E1772" s="215">
        <f>'Net Gen'!I1772</f>
        <v>668</v>
      </c>
      <c r="F1772" s="215">
        <f>'Net Gen'!K1772</f>
        <v>795</v>
      </c>
      <c r="G1772" s="215">
        <f>'Net Gen'!N1772</f>
        <v>795</v>
      </c>
      <c r="H1772" s="215">
        <f>'Net Gen'!O1772</f>
        <v>795</v>
      </c>
      <c r="J1772" s="78">
        <f t="shared" si="110"/>
        <v>0.5</v>
      </c>
      <c r="K1772" s="71">
        <f t="shared" si="108"/>
        <v>397.5</v>
      </c>
      <c r="L1772" s="69">
        <f t="shared" si="109"/>
        <v>397.5</v>
      </c>
      <c r="M1772" s="81">
        <f t="shared" si="111"/>
        <v>334</v>
      </c>
    </row>
    <row r="1773" spans="1:13" x14ac:dyDescent="0.2">
      <c r="A1773" s="133" t="str">
        <f>'Net Gen'!B1773</f>
        <v>ML2KP-Mitchell 2 KP</v>
      </c>
      <c r="B1773" s="214">
        <f>'Net Gen'!C1773</f>
        <v>44328.75</v>
      </c>
      <c r="C1773" s="215" t="str">
        <f>'Net Gen'!P1773</f>
        <v>DISPATCHABLE</v>
      </c>
      <c r="D1773" s="215">
        <f>'Net Gen'!E1773</f>
        <v>304.83199999999999</v>
      </c>
      <c r="E1773" s="215">
        <f>'Net Gen'!I1773</f>
        <v>790</v>
      </c>
      <c r="F1773" s="215">
        <f>'Net Gen'!K1773</f>
        <v>795</v>
      </c>
      <c r="G1773" s="215">
        <f>'Net Gen'!N1773</f>
        <v>795</v>
      </c>
      <c r="H1773" s="215">
        <f>'Net Gen'!O1773</f>
        <v>795</v>
      </c>
      <c r="J1773" s="78">
        <f t="shared" si="110"/>
        <v>0.5</v>
      </c>
      <c r="K1773" s="71">
        <f t="shared" si="108"/>
        <v>397.5</v>
      </c>
      <c r="L1773" s="69">
        <f t="shared" si="109"/>
        <v>397.5</v>
      </c>
      <c r="M1773" s="81">
        <f t="shared" si="111"/>
        <v>395</v>
      </c>
    </row>
    <row r="1774" spans="1:13" x14ac:dyDescent="0.2">
      <c r="A1774" s="133" t="str">
        <f>'Net Gen'!B1774</f>
        <v>ML2KP-Mitchell 2 KP</v>
      </c>
      <c r="B1774" s="214">
        <f>'Net Gen'!C1774</f>
        <v>44328.791666666664</v>
      </c>
      <c r="C1774" s="215" t="str">
        <f>'Net Gen'!P1774</f>
        <v>DISPATCHABLE</v>
      </c>
      <c r="D1774" s="215">
        <f>'Net Gen'!E1774</f>
        <v>299.584</v>
      </c>
      <c r="E1774" s="215">
        <f>'Net Gen'!I1774</f>
        <v>790</v>
      </c>
      <c r="F1774" s="215">
        <f>'Net Gen'!K1774</f>
        <v>795</v>
      </c>
      <c r="G1774" s="215">
        <f>'Net Gen'!N1774</f>
        <v>795</v>
      </c>
      <c r="H1774" s="215">
        <f>'Net Gen'!O1774</f>
        <v>795</v>
      </c>
      <c r="J1774" s="78">
        <f t="shared" si="110"/>
        <v>0.5</v>
      </c>
      <c r="K1774" s="71">
        <f t="shared" si="108"/>
        <v>397.5</v>
      </c>
      <c r="L1774" s="69">
        <f t="shared" si="109"/>
        <v>397.5</v>
      </c>
      <c r="M1774" s="81">
        <f t="shared" si="111"/>
        <v>395</v>
      </c>
    </row>
    <row r="1775" spans="1:13" x14ac:dyDescent="0.2">
      <c r="A1775" s="133" t="str">
        <f>'Net Gen'!B1775</f>
        <v>ML2KP-Mitchell 2 KP</v>
      </c>
      <c r="B1775" s="214">
        <f>'Net Gen'!C1775</f>
        <v>44328.833333333336</v>
      </c>
      <c r="C1775" s="215" t="str">
        <f>'Net Gen'!P1775</f>
        <v>DISPATCHABLE</v>
      </c>
      <c r="D1775" s="215">
        <f>'Net Gen'!E1775</f>
        <v>303.80799999999999</v>
      </c>
      <c r="E1775" s="215">
        <f>'Net Gen'!I1775</f>
        <v>790</v>
      </c>
      <c r="F1775" s="215">
        <f>'Net Gen'!K1775</f>
        <v>795</v>
      </c>
      <c r="G1775" s="215">
        <f>'Net Gen'!N1775</f>
        <v>795</v>
      </c>
      <c r="H1775" s="215">
        <f>'Net Gen'!O1775</f>
        <v>795</v>
      </c>
      <c r="J1775" s="78">
        <f t="shared" si="110"/>
        <v>0.5</v>
      </c>
      <c r="K1775" s="71">
        <f t="shared" si="108"/>
        <v>397.5</v>
      </c>
      <c r="L1775" s="69">
        <f t="shared" si="109"/>
        <v>397.5</v>
      </c>
      <c r="M1775" s="81">
        <f t="shared" si="111"/>
        <v>395</v>
      </c>
    </row>
    <row r="1776" spans="1:13" x14ac:dyDescent="0.2">
      <c r="A1776" s="133" t="str">
        <f>'Net Gen'!B1776</f>
        <v>ML2KP-Mitchell 2 KP</v>
      </c>
      <c r="B1776" s="214">
        <f>'Net Gen'!C1776</f>
        <v>44328.875</v>
      </c>
      <c r="C1776" s="215" t="str">
        <f>'Net Gen'!P1776</f>
        <v>DISPATCHABLE</v>
      </c>
      <c r="D1776" s="215">
        <f>'Net Gen'!E1776</f>
        <v>318.84800000000001</v>
      </c>
      <c r="E1776" s="215">
        <f>'Net Gen'!I1776</f>
        <v>790</v>
      </c>
      <c r="F1776" s="215">
        <f>'Net Gen'!K1776</f>
        <v>795</v>
      </c>
      <c r="G1776" s="215">
        <f>'Net Gen'!N1776</f>
        <v>795</v>
      </c>
      <c r="H1776" s="215">
        <f>'Net Gen'!O1776</f>
        <v>795</v>
      </c>
      <c r="J1776" s="78">
        <f t="shared" si="110"/>
        <v>0.5</v>
      </c>
      <c r="K1776" s="71">
        <f t="shared" si="108"/>
        <v>397.5</v>
      </c>
      <c r="L1776" s="69">
        <f t="shared" si="109"/>
        <v>397.5</v>
      </c>
      <c r="M1776" s="81">
        <f t="shared" si="111"/>
        <v>395</v>
      </c>
    </row>
    <row r="1777" spans="1:13" x14ac:dyDescent="0.2">
      <c r="A1777" s="133" t="str">
        <f>'Net Gen'!B1777</f>
        <v>ML2KP-Mitchell 2 KP</v>
      </c>
      <c r="B1777" s="214">
        <f>'Net Gen'!C1777</f>
        <v>44328.916666666664</v>
      </c>
      <c r="C1777" s="215" t="str">
        <f>'Net Gen'!P1777</f>
        <v>DISPATCHABLE</v>
      </c>
      <c r="D1777" s="215">
        <f>'Net Gen'!E1777</f>
        <v>322.65600000000001</v>
      </c>
      <c r="E1777" s="215">
        <f>'Net Gen'!I1777</f>
        <v>724</v>
      </c>
      <c r="F1777" s="215">
        <f>'Net Gen'!K1777</f>
        <v>795</v>
      </c>
      <c r="G1777" s="215">
        <f>'Net Gen'!N1777</f>
        <v>795</v>
      </c>
      <c r="H1777" s="215">
        <f>'Net Gen'!O1777</f>
        <v>795</v>
      </c>
      <c r="J1777" s="78">
        <f t="shared" si="110"/>
        <v>0.5</v>
      </c>
      <c r="K1777" s="71">
        <f t="shared" si="108"/>
        <v>397.5</v>
      </c>
      <c r="L1777" s="69">
        <f t="shared" si="109"/>
        <v>397.5</v>
      </c>
      <c r="M1777" s="81">
        <f t="shared" si="111"/>
        <v>362</v>
      </c>
    </row>
    <row r="1778" spans="1:13" x14ac:dyDescent="0.2">
      <c r="A1778" s="133" t="str">
        <f>'Net Gen'!B1778</f>
        <v>ML2KP-Mitchell 2 KP</v>
      </c>
      <c r="B1778" s="214">
        <f>'Net Gen'!C1778</f>
        <v>44328.958333333336</v>
      </c>
      <c r="C1778" s="215" t="str">
        <f>'Net Gen'!P1778</f>
        <v>DISPATCHABLE</v>
      </c>
      <c r="D1778" s="215">
        <f>'Net Gen'!E1778</f>
        <v>291.13600000000002</v>
      </c>
      <c r="E1778" s="215">
        <f>'Net Gen'!I1778</f>
        <v>675</v>
      </c>
      <c r="F1778" s="215">
        <f>'Net Gen'!K1778</f>
        <v>795</v>
      </c>
      <c r="G1778" s="215">
        <f>'Net Gen'!N1778</f>
        <v>795</v>
      </c>
      <c r="H1778" s="215">
        <f>'Net Gen'!O1778</f>
        <v>795</v>
      </c>
      <c r="J1778" s="78">
        <f t="shared" si="110"/>
        <v>0.5</v>
      </c>
      <c r="K1778" s="71">
        <f t="shared" si="108"/>
        <v>397.5</v>
      </c>
      <c r="L1778" s="69">
        <f t="shared" si="109"/>
        <v>397.5</v>
      </c>
      <c r="M1778" s="81">
        <f t="shared" si="111"/>
        <v>337.5</v>
      </c>
    </row>
    <row r="1779" spans="1:13" x14ac:dyDescent="0.2">
      <c r="A1779" s="133" t="str">
        <f>'Net Gen'!B1779</f>
        <v>ML2KP-Mitchell 2 KP</v>
      </c>
      <c r="B1779" s="214">
        <f>'Net Gen'!C1779</f>
        <v>44329</v>
      </c>
      <c r="C1779" s="215" t="str">
        <f>'Net Gen'!P1779</f>
        <v>DISPATCHABLE</v>
      </c>
      <c r="D1779" s="215">
        <f>'Net Gen'!E1779</f>
        <v>233.34399999999999</v>
      </c>
      <c r="E1779" s="215">
        <f>'Net Gen'!I1779</f>
        <v>695</v>
      </c>
      <c r="F1779" s="215">
        <f>'Net Gen'!K1779</f>
        <v>759</v>
      </c>
      <c r="G1779" s="215">
        <f>'Net Gen'!N1779</f>
        <v>759</v>
      </c>
      <c r="H1779" s="215">
        <f>'Net Gen'!O1779</f>
        <v>795</v>
      </c>
      <c r="J1779" s="78">
        <f t="shared" si="110"/>
        <v>0.5</v>
      </c>
      <c r="K1779" s="71">
        <f t="shared" si="108"/>
        <v>379.5</v>
      </c>
      <c r="L1779" s="69">
        <f t="shared" si="109"/>
        <v>397.5</v>
      </c>
      <c r="M1779" s="81">
        <f t="shared" si="111"/>
        <v>347.5</v>
      </c>
    </row>
    <row r="1780" spans="1:13" x14ac:dyDescent="0.2">
      <c r="A1780" s="133" t="str">
        <f>'Net Gen'!B1780</f>
        <v>ML2KP-Mitchell 2 KP</v>
      </c>
      <c r="B1780" s="214">
        <f>'Net Gen'!C1780</f>
        <v>44329.041666666664</v>
      </c>
      <c r="C1780" s="215" t="str">
        <f>'Net Gen'!P1780</f>
        <v>DISPATCHABLE</v>
      </c>
      <c r="D1780" s="215">
        <f>'Net Gen'!E1780</f>
        <v>214.43199999999999</v>
      </c>
      <c r="E1780" s="215">
        <f>'Net Gen'!I1780</f>
        <v>790</v>
      </c>
      <c r="F1780" s="215">
        <f>'Net Gen'!K1780</f>
        <v>795</v>
      </c>
      <c r="G1780" s="215">
        <f>'Net Gen'!N1780</f>
        <v>795</v>
      </c>
      <c r="H1780" s="215">
        <f>'Net Gen'!O1780</f>
        <v>795</v>
      </c>
      <c r="J1780" s="78">
        <f t="shared" si="110"/>
        <v>0.5</v>
      </c>
      <c r="K1780" s="71">
        <f t="shared" si="108"/>
        <v>397.5</v>
      </c>
      <c r="L1780" s="69">
        <f t="shared" si="109"/>
        <v>397.5</v>
      </c>
      <c r="M1780" s="81">
        <f t="shared" si="111"/>
        <v>395</v>
      </c>
    </row>
    <row r="1781" spans="1:13" x14ac:dyDescent="0.2">
      <c r="A1781" s="133" t="str">
        <f>'Net Gen'!B1781</f>
        <v>ML2KP-Mitchell 2 KP</v>
      </c>
      <c r="B1781" s="214">
        <f>'Net Gen'!C1781</f>
        <v>44329.083333333336</v>
      </c>
      <c r="C1781" s="215" t="str">
        <f>'Net Gen'!P1781</f>
        <v>DISPATCHABLE</v>
      </c>
      <c r="D1781" s="215">
        <f>'Net Gen'!E1781</f>
        <v>205.28</v>
      </c>
      <c r="E1781" s="215">
        <f>'Net Gen'!I1781</f>
        <v>620</v>
      </c>
      <c r="F1781" s="215">
        <f>'Net Gen'!K1781</f>
        <v>623</v>
      </c>
      <c r="G1781" s="215">
        <f>'Net Gen'!N1781</f>
        <v>623</v>
      </c>
      <c r="H1781" s="215">
        <f>'Net Gen'!O1781</f>
        <v>795</v>
      </c>
      <c r="J1781" s="78">
        <f t="shared" si="110"/>
        <v>0.5</v>
      </c>
      <c r="K1781" s="71">
        <f t="shared" si="108"/>
        <v>311.5</v>
      </c>
      <c r="L1781" s="69">
        <f t="shared" si="109"/>
        <v>397.5</v>
      </c>
      <c r="M1781" s="81">
        <f t="shared" si="111"/>
        <v>310</v>
      </c>
    </row>
    <row r="1782" spans="1:13" x14ac:dyDescent="0.2">
      <c r="A1782" s="133" t="str">
        <f>'Net Gen'!B1782</f>
        <v>ML2KP-Mitchell 2 KP</v>
      </c>
      <c r="B1782" s="214">
        <f>'Net Gen'!C1782</f>
        <v>44329.125</v>
      </c>
      <c r="C1782" s="215" t="str">
        <f>'Net Gen'!P1782</f>
        <v>DISPATCHABLE</v>
      </c>
      <c r="D1782" s="215">
        <f>'Net Gen'!E1782</f>
        <v>205.24799999999999</v>
      </c>
      <c r="E1782" s="215">
        <f>'Net Gen'!I1782</f>
        <v>673</v>
      </c>
      <c r="F1782" s="215">
        <f>'Net Gen'!K1782</f>
        <v>677</v>
      </c>
      <c r="G1782" s="215">
        <f>'Net Gen'!N1782</f>
        <v>677</v>
      </c>
      <c r="H1782" s="215">
        <f>'Net Gen'!O1782</f>
        <v>795</v>
      </c>
      <c r="J1782" s="78">
        <f t="shared" si="110"/>
        <v>0.5</v>
      </c>
      <c r="K1782" s="71">
        <f t="shared" si="108"/>
        <v>338.5</v>
      </c>
      <c r="L1782" s="69">
        <f t="shared" si="109"/>
        <v>397.5</v>
      </c>
      <c r="M1782" s="81">
        <f t="shared" si="111"/>
        <v>336.5</v>
      </c>
    </row>
    <row r="1783" spans="1:13" x14ac:dyDescent="0.2">
      <c r="A1783" s="133" t="str">
        <f>'Net Gen'!B1783</f>
        <v>ML2KP-Mitchell 2 KP</v>
      </c>
      <c r="B1783" s="214">
        <f>'Net Gen'!C1783</f>
        <v>44329.166666666664</v>
      </c>
      <c r="C1783" s="215" t="str">
        <f>'Net Gen'!P1783</f>
        <v>DISPATCHABLE</v>
      </c>
      <c r="D1783" s="215">
        <f>'Net Gen'!E1783</f>
        <v>204.99199999999999</v>
      </c>
      <c r="E1783" s="215">
        <f>'Net Gen'!I1783</f>
        <v>633</v>
      </c>
      <c r="F1783" s="215">
        <f>'Net Gen'!K1783</f>
        <v>636</v>
      </c>
      <c r="G1783" s="215">
        <f>'Net Gen'!N1783</f>
        <v>636</v>
      </c>
      <c r="H1783" s="215">
        <f>'Net Gen'!O1783</f>
        <v>795</v>
      </c>
      <c r="J1783" s="78">
        <f t="shared" si="110"/>
        <v>0.5</v>
      </c>
      <c r="K1783" s="71">
        <f t="shared" si="108"/>
        <v>318</v>
      </c>
      <c r="L1783" s="69">
        <f t="shared" si="109"/>
        <v>397.5</v>
      </c>
      <c r="M1783" s="81">
        <f t="shared" si="111"/>
        <v>316.5</v>
      </c>
    </row>
    <row r="1784" spans="1:13" x14ac:dyDescent="0.2">
      <c r="A1784" s="133" t="str">
        <f>'Net Gen'!B1784</f>
        <v>ML2KP-Mitchell 2 KP</v>
      </c>
      <c r="B1784" s="214">
        <f>'Net Gen'!C1784</f>
        <v>44329.208333333336</v>
      </c>
      <c r="C1784" s="215" t="str">
        <f>'Net Gen'!P1784</f>
        <v>DISPATCHABLE</v>
      </c>
      <c r="D1784" s="215">
        <f>'Net Gen'!E1784</f>
        <v>205.536</v>
      </c>
      <c r="E1784" s="215">
        <f>'Net Gen'!I1784</f>
        <v>658</v>
      </c>
      <c r="F1784" s="215">
        <f>'Net Gen'!K1784</f>
        <v>662</v>
      </c>
      <c r="G1784" s="215">
        <f>'Net Gen'!N1784</f>
        <v>662</v>
      </c>
      <c r="H1784" s="215">
        <f>'Net Gen'!O1784</f>
        <v>795</v>
      </c>
      <c r="J1784" s="78">
        <f t="shared" si="110"/>
        <v>0.5</v>
      </c>
      <c r="K1784" s="71">
        <f t="shared" si="108"/>
        <v>331</v>
      </c>
      <c r="L1784" s="69">
        <f t="shared" si="109"/>
        <v>397.5</v>
      </c>
      <c r="M1784" s="81">
        <f t="shared" si="111"/>
        <v>329</v>
      </c>
    </row>
    <row r="1785" spans="1:13" x14ac:dyDescent="0.2">
      <c r="A1785" s="133" t="str">
        <f>'Net Gen'!B1785</f>
        <v>ML2KP-Mitchell 2 KP</v>
      </c>
      <c r="B1785" s="214">
        <f>'Net Gen'!C1785</f>
        <v>44329.25</v>
      </c>
      <c r="C1785" s="215" t="str">
        <f>'Net Gen'!P1785</f>
        <v>DISPATCHABLE</v>
      </c>
      <c r="D1785" s="215">
        <f>'Net Gen'!E1785</f>
        <v>218.01599999999999</v>
      </c>
      <c r="E1785" s="215">
        <f>'Net Gen'!I1785</f>
        <v>790</v>
      </c>
      <c r="F1785" s="215">
        <f>'Net Gen'!K1785</f>
        <v>795</v>
      </c>
      <c r="G1785" s="215">
        <f>'Net Gen'!N1785</f>
        <v>795</v>
      </c>
      <c r="H1785" s="215">
        <f>'Net Gen'!O1785</f>
        <v>795</v>
      </c>
      <c r="J1785" s="78">
        <f t="shared" si="110"/>
        <v>0.5</v>
      </c>
      <c r="K1785" s="71">
        <f t="shared" si="108"/>
        <v>397.5</v>
      </c>
      <c r="L1785" s="69">
        <f t="shared" si="109"/>
        <v>397.5</v>
      </c>
      <c r="M1785" s="81">
        <f t="shared" si="111"/>
        <v>395</v>
      </c>
    </row>
    <row r="1786" spans="1:13" x14ac:dyDescent="0.2">
      <c r="A1786" s="133" t="str">
        <f>'Net Gen'!B1786</f>
        <v>ML2KP-Mitchell 2 KP</v>
      </c>
      <c r="B1786" s="214">
        <f>'Net Gen'!C1786</f>
        <v>44329.291666666664</v>
      </c>
      <c r="C1786" s="215" t="str">
        <f>'Net Gen'!P1786</f>
        <v>DISPATCHABLE</v>
      </c>
      <c r="D1786" s="215">
        <f>'Net Gen'!E1786</f>
        <v>218.84800000000001</v>
      </c>
      <c r="E1786" s="215">
        <f>'Net Gen'!I1786</f>
        <v>790</v>
      </c>
      <c r="F1786" s="215">
        <f>'Net Gen'!K1786</f>
        <v>795</v>
      </c>
      <c r="G1786" s="215">
        <f>'Net Gen'!N1786</f>
        <v>795</v>
      </c>
      <c r="H1786" s="215">
        <f>'Net Gen'!O1786</f>
        <v>795</v>
      </c>
      <c r="J1786" s="78">
        <f t="shared" si="110"/>
        <v>0.5</v>
      </c>
      <c r="K1786" s="71">
        <f t="shared" si="108"/>
        <v>397.5</v>
      </c>
      <c r="L1786" s="69">
        <f t="shared" si="109"/>
        <v>397.5</v>
      </c>
      <c r="M1786" s="81">
        <f t="shared" si="111"/>
        <v>395</v>
      </c>
    </row>
    <row r="1787" spans="1:13" x14ac:dyDescent="0.2">
      <c r="A1787" s="133" t="str">
        <f>'Net Gen'!B1787</f>
        <v>ML2KP-Mitchell 2 KP</v>
      </c>
      <c r="B1787" s="214">
        <f>'Net Gen'!C1787</f>
        <v>44329.333333333336</v>
      </c>
      <c r="C1787" s="215" t="str">
        <f>'Net Gen'!P1787</f>
        <v>DISPATCHABLE</v>
      </c>
      <c r="D1787" s="215">
        <f>'Net Gen'!E1787</f>
        <v>207.68</v>
      </c>
      <c r="E1787" s="215">
        <f>'Net Gen'!I1787</f>
        <v>572</v>
      </c>
      <c r="F1787" s="215">
        <f>'Net Gen'!K1787</f>
        <v>574</v>
      </c>
      <c r="G1787" s="215">
        <f>'Net Gen'!N1787</f>
        <v>574</v>
      </c>
      <c r="H1787" s="215">
        <f>'Net Gen'!O1787</f>
        <v>795</v>
      </c>
      <c r="J1787" s="78">
        <f t="shared" si="110"/>
        <v>0.5</v>
      </c>
      <c r="K1787" s="71">
        <f t="shared" si="108"/>
        <v>287</v>
      </c>
      <c r="L1787" s="69">
        <f t="shared" si="109"/>
        <v>397.5</v>
      </c>
      <c r="M1787" s="81">
        <f t="shared" si="111"/>
        <v>286</v>
      </c>
    </row>
    <row r="1788" spans="1:13" x14ac:dyDescent="0.2">
      <c r="A1788" s="133" t="str">
        <f>'Net Gen'!B1788</f>
        <v>ML2KP-Mitchell 2 KP</v>
      </c>
      <c r="B1788" s="214">
        <f>'Net Gen'!C1788</f>
        <v>44329.375</v>
      </c>
      <c r="C1788" s="215" t="str">
        <f>'Net Gen'!P1788</f>
        <v>DISPATCHABLE</v>
      </c>
      <c r="D1788" s="215">
        <f>'Net Gen'!E1788</f>
        <v>204.864</v>
      </c>
      <c r="E1788" s="215">
        <f>'Net Gen'!I1788</f>
        <v>499</v>
      </c>
      <c r="F1788" s="215">
        <f>'Net Gen'!K1788</f>
        <v>500</v>
      </c>
      <c r="G1788" s="215">
        <f>'Net Gen'!N1788</f>
        <v>500</v>
      </c>
      <c r="H1788" s="215">
        <f>'Net Gen'!O1788</f>
        <v>795</v>
      </c>
      <c r="J1788" s="78">
        <f t="shared" si="110"/>
        <v>0.5</v>
      </c>
      <c r="K1788" s="71">
        <f t="shared" si="108"/>
        <v>250</v>
      </c>
      <c r="L1788" s="69">
        <f t="shared" si="109"/>
        <v>397.5</v>
      </c>
      <c r="M1788" s="81">
        <f t="shared" si="111"/>
        <v>249.5</v>
      </c>
    </row>
    <row r="1789" spans="1:13" x14ac:dyDescent="0.2">
      <c r="A1789" s="133" t="str">
        <f>'Net Gen'!B1789</f>
        <v>ML2KP-Mitchell 2 KP</v>
      </c>
      <c r="B1789" s="214">
        <f>'Net Gen'!C1789</f>
        <v>44329.416666666664</v>
      </c>
      <c r="C1789" s="215" t="str">
        <f>'Net Gen'!P1789</f>
        <v>DISPATCHABLE</v>
      </c>
      <c r="D1789" s="215">
        <f>'Net Gen'!E1789</f>
        <v>207.68</v>
      </c>
      <c r="E1789" s="215">
        <f>'Net Gen'!I1789</f>
        <v>631</v>
      </c>
      <c r="F1789" s="215">
        <f>'Net Gen'!K1789</f>
        <v>634</v>
      </c>
      <c r="G1789" s="215">
        <f>'Net Gen'!N1789</f>
        <v>634</v>
      </c>
      <c r="H1789" s="215">
        <f>'Net Gen'!O1789</f>
        <v>795</v>
      </c>
      <c r="J1789" s="78">
        <f t="shared" si="110"/>
        <v>0.5</v>
      </c>
      <c r="K1789" s="71">
        <f t="shared" si="108"/>
        <v>317</v>
      </c>
      <c r="L1789" s="69">
        <f t="shared" si="109"/>
        <v>397.5</v>
      </c>
      <c r="M1789" s="81">
        <f t="shared" si="111"/>
        <v>315.5</v>
      </c>
    </row>
    <row r="1790" spans="1:13" x14ac:dyDescent="0.2">
      <c r="A1790" s="133" t="str">
        <f>'Net Gen'!B1790</f>
        <v>ML2KP-Mitchell 2 KP</v>
      </c>
      <c r="B1790" s="214">
        <f>'Net Gen'!C1790</f>
        <v>44329.458333333336</v>
      </c>
      <c r="C1790" s="215" t="str">
        <f>'Net Gen'!P1790</f>
        <v>DISPATCHABLE</v>
      </c>
      <c r="D1790" s="215">
        <f>'Net Gen'!E1790</f>
        <v>208.28800000000001</v>
      </c>
      <c r="E1790" s="215">
        <f>'Net Gen'!I1790</f>
        <v>748</v>
      </c>
      <c r="F1790" s="215">
        <f>'Net Gen'!K1790</f>
        <v>753</v>
      </c>
      <c r="G1790" s="215">
        <f>'Net Gen'!N1790</f>
        <v>753</v>
      </c>
      <c r="H1790" s="215">
        <f>'Net Gen'!O1790</f>
        <v>795</v>
      </c>
      <c r="J1790" s="78">
        <f t="shared" si="110"/>
        <v>0.5</v>
      </c>
      <c r="K1790" s="71">
        <f t="shared" si="108"/>
        <v>376.5</v>
      </c>
      <c r="L1790" s="69">
        <f t="shared" si="109"/>
        <v>397.5</v>
      </c>
      <c r="M1790" s="81">
        <f t="shared" si="111"/>
        <v>374</v>
      </c>
    </row>
    <row r="1791" spans="1:13" x14ac:dyDescent="0.2">
      <c r="A1791" s="133" t="str">
        <f>'Net Gen'!B1791</f>
        <v>ML2KP-Mitchell 2 KP</v>
      </c>
      <c r="B1791" s="214">
        <f>'Net Gen'!C1791</f>
        <v>44329.5</v>
      </c>
      <c r="C1791" s="215" t="str">
        <f>'Net Gen'!P1791</f>
        <v>DISPATCHABLE</v>
      </c>
      <c r="D1791" s="215">
        <f>'Net Gen'!E1791</f>
        <v>210.14400000000001</v>
      </c>
      <c r="E1791" s="215">
        <f>'Net Gen'!I1791</f>
        <v>631</v>
      </c>
      <c r="F1791" s="215">
        <f>'Net Gen'!K1791</f>
        <v>634</v>
      </c>
      <c r="G1791" s="215">
        <f>'Net Gen'!N1791</f>
        <v>634</v>
      </c>
      <c r="H1791" s="215">
        <f>'Net Gen'!O1791</f>
        <v>795</v>
      </c>
      <c r="J1791" s="78">
        <f t="shared" si="110"/>
        <v>0.5</v>
      </c>
      <c r="K1791" s="71">
        <f t="shared" si="108"/>
        <v>317</v>
      </c>
      <c r="L1791" s="69">
        <f t="shared" si="109"/>
        <v>397.5</v>
      </c>
      <c r="M1791" s="81">
        <f t="shared" si="111"/>
        <v>315.5</v>
      </c>
    </row>
    <row r="1792" spans="1:13" x14ac:dyDescent="0.2">
      <c r="A1792" s="133" t="str">
        <f>'Net Gen'!B1792</f>
        <v>ML2KP-Mitchell 2 KP</v>
      </c>
      <c r="B1792" s="214">
        <f>'Net Gen'!C1792</f>
        <v>44329.541666666664</v>
      </c>
      <c r="C1792" s="215" t="str">
        <f>'Net Gen'!P1792</f>
        <v>DISPATCHABLE</v>
      </c>
      <c r="D1792" s="215">
        <f>'Net Gen'!E1792</f>
        <v>220.99199999999999</v>
      </c>
      <c r="E1792" s="215">
        <f>'Net Gen'!I1792</f>
        <v>790</v>
      </c>
      <c r="F1792" s="215">
        <f>'Net Gen'!K1792</f>
        <v>795</v>
      </c>
      <c r="G1792" s="215">
        <f>'Net Gen'!N1792</f>
        <v>795</v>
      </c>
      <c r="H1792" s="215">
        <f>'Net Gen'!O1792</f>
        <v>795</v>
      </c>
      <c r="J1792" s="78">
        <f t="shared" si="110"/>
        <v>0.5</v>
      </c>
      <c r="K1792" s="71">
        <f t="shared" si="108"/>
        <v>397.5</v>
      </c>
      <c r="L1792" s="69">
        <f t="shared" si="109"/>
        <v>397.5</v>
      </c>
      <c r="M1792" s="81">
        <f t="shared" si="111"/>
        <v>395</v>
      </c>
    </row>
    <row r="1793" spans="1:13" x14ac:dyDescent="0.2">
      <c r="A1793" s="133" t="str">
        <f>'Net Gen'!B1793</f>
        <v>ML2KP-Mitchell 2 KP</v>
      </c>
      <c r="B1793" s="214">
        <f>'Net Gen'!C1793</f>
        <v>44329.583333333336</v>
      </c>
      <c r="C1793" s="215" t="str">
        <f>'Net Gen'!P1793</f>
        <v>DISPATCHABLE</v>
      </c>
      <c r="D1793" s="215">
        <f>'Net Gen'!E1793</f>
        <v>258.33600000000001</v>
      </c>
      <c r="E1793" s="215">
        <f>'Net Gen'!I1793</f>
        <v>790</v>
      </c>
      <c r="F1793" s="215">
        <f>'Net Gen'!K1793</f>
        <v>795</v>
      </c>
      <c r="G1793" s="215">
        <f>'Net Gen'!N1793</f>
        <v>795</v>
      </c>
      <c r="H1793" s="215">
        <f>'Net Gen'!O1793</f>
        <v>795</v>
      </c>
      <c r="J1793" s="78">
        <f t="shared" si="110"/>
        <v>0.5</v>
      </c>
      <c r="K1793" s="71">
        <f t="shared" si="108"/>
        <v>397.5</v>
      </c>
      <c r="L1793" s="69">
        <f t="shared" si="109"/>
        <v>397.5</v>
      </c>
      <c r="M1793" s="81">
        <f t="shared" si="111"/>
        <v>395</v>
      </c>
    </row>
    <row r="1794" spans="1:13" x14ac:dyDescent="0.2">
      <c r="A1794" s="133" t="str">
        <f>'Net Gen'!B1794</f>
        <v>ML2KP-Mitchell 2 KP</v>
      </c>
      <c r="B1794" s="214">
        <f>'Net Gen'!C1794</f>
        <v>44329.625</v>
      </c>
      <c r="C1794" s="215" t="str">
        <f>'Net Gen'!P1794</f>
        <v>DISPATCHABLE</v>
      </c>
      <c r="D1794" s="215">
        <f>'Net Gen'!E1794</f>
        <v>285.92</v>
      </c>
      <c r="E1794" s="215">
        <f>'Net Gen'!I1794</f>
        <v>790</v>
      </c>
      <c r="F1794" s="215">
        <f>'Net Gen'!K1794</f>
        <v>795</v>
      </c>
      <c r="G1794" s="215">
        <f>'Net Gen'!N1794</f>
        <v>795</v>
      </c>
      <c r="H1794" s="215">
        <f>'Net Gen'!O1794</f>
        <v>795</v>
      </c>
      <c r="J1794" s="78">
        <f t="shared" si="110"/>
        <v>0.5</v>
      </c>
      <c r="K1794" s="71">
        <f t="shared" si="108"/>
        <v>397.5</v>
      </c>
      <c r="L1794" s="69">
        <f t="shared" si="109"/>
        <v>397.5</v>
      </c>
      <c r="M1794" s="81">
        <f t="shared" si="111"/>
        <v>395</v>
      </c>
    </row>
    <row r="1795" spans="1:13" x14ac:dyDescent="0.2">
      <c r="A1795" s="133" t="str">
        <f>'Net Gen'!B1795</f>
        <v>ML2KP-Mitchell 2 KP</v>
      </c>
      <c r="B1795" s="214">
        <f>'Net Gen'!C1795</f>
        <v>44329.666666666664</v>
      </c>
      <c r="C1795" s="215" t="str">
        <f>'Net Gen'!P1795</f>
        <v>DISPATCHABLE</v>
      </c>
      <c r="D1795" s="215">
        <f>'Net Gen'!E1795</f>
        <v>286.33600000000001</v>
      </c>
      <c r="E1795" s="215">
        <f>'Net Gen'!I1795</f>
        <v>790</v>
      </c>
      <c r="F1795" s="215">
        <f>'Net Gen'!K1795</f>
        <v>795</v>
      </c>
      <c r="G1795" s="215">
        <f>'Net Gen'!N1795</f>
        <v>795</v>
      </c>
      <c r="H1795" s="215">
        <f>'Net Gen'!O1795</f>
        <v>795</v>
      </c>
      <c r="J1795" s="78">
        <f t="shared" si="110"/>
        <v>0.5</v>
      </c>
      <c r="K1795" s="71">
        <f t="shared" si="108"/>
        <v>397.5</v>
      </c>
      <c r="L1795" s="69">
        <f t="shared" si="109"/>
        <v>397.5</v>
      </c>
      <c r="M1795" s="81">
        <f t="shared" si="111"/>
        <v>395</v>
      </c>
    </row>
    <row r="1796" spans="1:13" x14ac:dyDescent="0.2">
      <c r="A1796" s="133" t="str">
        <f>'Net Gen'!B1796</f>
        <v>ML2KP-Mitchell 2 KP</v>
      </c>
      <c r="B1796" s="214">
        <f>'Net Gen'!C1796</f>
        <v>44329.708333333336</v>
      </c>
      <c r="C1796" s="215" t="str">
        <f>'Net Gen'!P1796</f>
        <v>DISPATCHABLE</v>
      </c>
      <c r="D1796" s="215">
        <f>'Net Gen'!E1796</f>
        <v>276.28800000000001</v>
      </c>
      <c r="E1796" s="215">
        <f>'Net Gen'!I1796</f>
        <v>790</v>
      </c>
      <c r="F1796" s="215">
        <f>'Net Gen'!K1796</f>
        <v>795</v>
      </c>
      <c r="G1796" s="215">
        <f>'Net Gen'!N1796</f>
        <v>795</v>
      </c>
      <c r="H1796" s="215">
        <f>'Net Gen'!O1796</f>
        <v>795</v>
      </c>
      <c r="J1796" s="78">
        <f t="shared" si="110"/>
        <v>0.5</v>
      </c>
      <c r="K1796" s="71">
        <f t="shared" ref="K1796:K1859" si="112">F1796*J1796</f>
        <v>397.5</v>
      </c>
      <c r="L1796" s="69">
        <f t="shared" ref="L1796:L1859" si="113">H1796*J1796</f>
        <v>397.5</v>
      </c>
      <c r="M1796" s="81">
        <f t="shared" si="111"/>
        <v>395</v>
      </c>
    </row>
    <row r="1797" spans="1:13" x14ac:dyDescent="0.2">
      <c r="A1797" s="133" t="str">
        <f>'Net Gen'!B1797</f>
        <v>ML2KP-Mitchell 2 KP</v>
      </c>
      <c r="B1797" s="214">
        <f>'Net Gen'!C1797</f>
        <v>44329.75</v>
      </c>
      <c r="C1797" s="215" t="str">
        <f>'Net Gen'!P1797</f>
        <v>DISPATCHABLE</v>
      </c>
      <c r="D1797" s="215">
        <f>'Net Gen'!E1797</f>
        <v>281.92</v>
      </c>
      <c r="E1797" s="215">
        <f>'Net Gen'!I1797</f>
        <v>790</v>
      </c>
      <c r="F1797" s="215">
        <f>'Net Gen'!K1797</f>
        <v>795</v>
      </c>
      <c r="G1797" s="215">
        <f>'Net Gen'!N1797</f>
        <v>795</v>
      </c>
      <c r="H1797" s="215">
        <f>'Net Gen'!O1797</f>
        <v>795</v>
      </c>
      <c r="J1797" s="78">
        <f t="shared" ref="J1797:J1860" si="114">VLOOKUP(A1797,$P$4:$Q$8,2,FALSE)</f>
        <v>0.5</v>
      </c>
      <c r="K1797" s="71">
        <f t="shared" si="112"/>
        <v>397.5</v>
      </c>
      <c r="L1797" s="69">
        <f t="shared" si="113"/>
        <v>397.5</v>
      </c>
      <c r="M1797" s="81">
        <f t="shared" ref="M1797:M1860" si="115">E1797*J1797</f>
        <v>395</v>
      </c>
    </row>
    <row r="1798" spans="1:13" x14ac:dyDescent="0.2">
      <c r="A1798" s="133" t="str">
        <f>'Net Gen'!B1798</f>
        <v>ML2KP-Mitchell 2 KP</v>
      </c>
      <c r="B1798" s="214">
        <f>'Net Gen'!C1798</f>
        <v>44329.791666666664</v>
      </c>
      <c r="C1798" s="215" t="str">
        <f>'Net Gen'!P1798</f>
        <v>DISPATCHABLE</v>
      </c>
      <c r="D1798" s="215">
        <f>'Net Gen'!E1798</f>
        <v>271.77600000000001</v>
      </c>
      <c r="E1798" s="215">
        <f>'Net Gen'!I1798</f>
        <v>790</v>
      </c>
      <c r="F1798" s="215">
        <f>'Net Gen'!K1798</f>
        <v>795</v>
      </c>
      <c r="G1798" s="215">
        <f>'Net Gen'!N1798</f>
        <v>795</v>
      </c>
      <c r="H1798" s="215">
        <f>'Net Gen'!O1798</f>
        <v>795</v>
      </c>
      <c r="J1798" s="78">
        <f t="shared" si="114"/>
        <v>0.5</v>
      </c>
      <c r="K1798" s="71">
        <f t="shared" si="112"/>
        <v>397.5</v>
      </c>
      <c r="L1798" s="69">
        <f t="shared" si="113"/>
        <v>397.5</v>
      </c>
      <c r="M1798" s="81">
        <f t="shared" si="115"/>
        <v>395</v>
      </c>
    </row>
    <row r="1799" spans="1:13" x14ac:dyDescent="0.2">
      <c r="A1799" s="133" t="str">
        <f>'Net Gen'!B1799</f>
        <v>ML2KP-Mitchell 2 KP</v>
      </c>
      <c r="B1799" s="214">
        <f>'Net Gen'!C1799</f>
        <v>44329.833333333336</v>
      </c>
      <c r="C1799" s="215" t="str">
        <f>'Net Gen'!P1799</f>
        <v>DISPATCHABLE</v>
      </c>
      <c r="D1799" s="215">
        <f>'Net Gen'!E1799</f>
        <v>249.536</v>
      </c>
      <c r="E1799" s="215">
        <f>'Net Gen'!I1799</f>
        <v>790</v>
      </c>
      <c r="F1799" s="215">
        <f>'Net Gen'!K1799</f>
        <v>795</v>
      </c>
      <c r="G1799" s="215">
        <f>'Net Gen'!N1799</f>
        <v>795</v>
      </c>
      <c r="H1799" s="215">
        <f>'Net Gen'!O1799</f>
        <v>795</v>
      </c>
      <c r="J1799" s="78">
        <f t="shared" si="114"/>
        <v>0.5</v>
      </c>
      <c r="K1799" s="71">
        <f t="shared" si="112"/>
        <v>397.5</v>
      </c>
      <c r="L1799" s="69">
        <f t="shared" si="113"/>
        <v>397.5</v>
      </c>
      <c r="M1799" s="81">
        <f t="shared" si="115"/>
        <v>395</v>
      </c>
    </row>
    <row r="1800" spans="1:13" x14ac:dyDescent="0.2">
      <c r="A1800" s="133" t="str">
        <f>'Net Gen'!B1800</f>
        <v>ML2KP-Mitchell 2 KP</v>
      </c>
      <c r="B1800" s="214">
        <f>'Net Gen'!C1800</f>
        <v>44329.875</v>
      </c>
      <c r="C1800" s="215" t="str">
        <f>'Net Gen'!P1800</f>
        <v>DISPATCHABLE</v>
      </c>
      <c r="D1800" s="215">
        <f>'Net Gen'!E1800</f>
        <v>235.36</v>
      </c>
      <c r="E1800" s="215">
        <f>'Net Gen'!I1800</f>
        <v>790</v>
      </c>
      <c r="F1800" s="215">
        <f>'Net Gen'!K1800</f>
        <v>795</v>
      </c>
      <c r="G1800" s="215">
        <f>'Net Gen'!N1800</f>
        <v>795</v>
      </c>
      <c r="H1800" s="215">
        <f>'Net Gen'!O1800</f>
        <v>795</v>
      </c>
      <c r="J1800" s="78">
        <f t="shared" si="114"/>
        <v>0.5</v>
      </c>
      <c r="K1800" s="71">
        <f t="shared" si="112"/>
        <v>397.5</v>
      </c>
      <c r="L1800" s="69">
        <f t="shared" si="113"/>
        <v>397.5</v>
      </c>
      <c r="M1800" s="81">
        <f t="shared" si="115"/>
        <v>395</v>
      </c>
    </row>
    <row r="1801" spans="1:13" x14ac:dyDescent="0.2">
      <c r="A1801" s="133" t="str">
        <f>'Net Gen'!B1801</f>
        <v>ML2KP-Mitchell 2 KP</v>
      </c>
      <c r="B1801" s="214">
        <f>'Net Gen'!C1801</f>
        <v>44329.916666666664</v>
      </c>
      <c r="C1801" s="215" t="str">
        <f>'Net Gen'!P1801</f>
        <v>DISPATCHABLE</v>
      </c>
      <c r="D1801" s="215">
        <f>'Net Gen'!E1801</f>
        <v>245.40799999999999</v>
      </c>
      <c r="E1801" s="215">
        <f>'Net Gen'!I1801</f>
        <v>790</v>
      </c>
      <c r="F1801" s="215">
        <f>'Net Gen'!K1801</f>
        <v>795</v>
      </c>
      <c r="G1801" s="215">
        <f>'Net Gen'!N1801</f>
        <v>795</v>
      </c>
      <c r="H1801" s="215">
        <f>'Net Gen'!O1801</f>
        <v>795</v>
      </c>
      <c r="J1801" s="78">
        <f t="shared" si="114"/>
        <v>0.5</v>
      </c>
      <c r="K1801" s="71">
        <f t="shared" si="112"/>
        <v>397.5</v>
      </c>
      <c r="L1801" s="69">
        <f t="shared" si="113"/>
        <v>397.5</v>
      </c>
      <c r="M1801" s="81">
        <f t="shared" si="115"/>
        <v>395</v>
      </c>
    </row>
    <row r="1802" spans="1:13" x14ac:dyDescent="0.2">
      <c r="A1802" s="133" t="str">
        <f>'Net Gen'!B1802</f>
        <v>ML2KP-Mitchell 2 KP</v>
      </c>
      <c r="B1802" s="214">
        <f>'Net Gen'!C1802</f>
        <v>44329.958333333336</v>
      </c>
      <c r="C1802" s="215" t="str">
        <f>'Net Gen'!P1802</f>
        <v>DISPATCHABLE</v>
      </c>
      <c r="D1802" s="215">
        <f>'Net Gen'!E1802</f>
        <v>209.792</v>
      </c>
      <c r="E1802" s="215">
        <f>'Net Gen'!I1802</f>
        <v>761</v>
      </c>
      <c r="F1802" s="215">
        <f>'Net Gen'!K1802</f>
        <v>765</v>
      </c>
      <c r="G1802" s="215">
        <f>'Net Gen'!N1802</f>
        <v>765</v>
      </c>
      <c r="H1802" s="215">
        <f>'Net Gen'!O1802</f>
        <v>795</v>
      </c>
      <c r="J1802" s="78">
        <f t="shared" si="114"/>
        <v>0.5</v>
      </c>
      <c r="K1802" s="71">
        <f t="shared" si="112"/>
        <v>382.5</v>
      </c>
      <c r="L1802" s="69">
        <f t="shared" si="113"/>
        <v>397.5</v>
      </c>
      <c r="M1802" s="81">
        <f t="shared" si="115"/>
        <v>380.5</v>
      </c>
    </row>
    <row r="1803" spans="1:13" x14ac:dyDescent="0.2">
      <c r="A1803" s="133" t="str">
        <f>'Net Gen'!B1803</f>
        <v>ML2KP-Mitchell 2 KP</v>
      </c>
      <c r="B1803" s="214">
        <f>'Net Gen'!C1803</f>
        <v>44330</v>
      </c>
      <c r="C1803" s="215" t="str">
        <f>'Net Gen'!P1803</f>
        <v>DISPATCHABLE</v>
      </c>
      <c r="D1803" s="215">
        <f>'Net Gen'!E1803</f>
        <v>204.96</v>
      </c>
      <c r="E1803" s="215">
        <f>'Net Gen'!I1803</f>
        <v>483</v>
      </c>
      <c r="F1803" s="215">
        <f>'Net Gen'!K1803</f>
        <v>484</v>
      </c>
      <c r="G1803" s="215">
        <f>'Net Gen'!N1803</f>
        <v>484</v>
      </c>
      <c r="H1803" s="215">
        <f>'Net Gen'!O1803</f>
        <v>795</v>
      </c>
      <c r="J1803" s="78">
        <f t="shared" si="114"/>
        <v>0.5</v>
      </c>
      <c r="K1803" s="71">
        <f t="shared" si="112"/>
        <v>242</v>
      </c>
      <c r="L1803" s="69">
        <f t="shared" si="113"/>
        <v>397.5</v>
      </c>
      <c r="M1803" s="81">
        <f t="shared" si="115"/>
        <v>241.5</v>
      </c>
    </row>
    <row r="1804" spans="1:13" x14ac:dyDescent="0.2">
      <c r="A1804" s="133" t="str">
        <f>'Net Gen'!B1804</f>
        <v>ML2KP-Mitchell 2 KP</v>
      </c>
      <c r="B1804" s="214">
        <f>'Net Gen'!C1804</f>
        <v>44330.041666666664</v>
      </c>
      <c r="C1804" s="215" t="str">
        <f>'Net Gen'!P1804</f>
        <v>DISPATCHABLE</v>
      </c>
      <c r="D1804" s="215">
        <f>'Net Gen'!E1804</f>
        <v>208.512</v>
      </c>
      <c r="E1804" s="215">
        <f>'Net Gen'!I1804</f>
        <v>727</v>
      </c>
      <c r="F1804" s="215">
        <f>'Net Gen'!K1804</f>
        <v>731</v>
      </c>
      <c r="G1804" s="215">
        <f>'Net Gen'!N1804</f>
        <v>731</v>
      </c>
      <c r="H1804" s="215">
        <f>'Net Gen'!O1804</f>
        <v>795</v>
      </c>
      <c r="J1804" s="78">
        <f t="shared" si="114"/>
        <v>0.5</v>
      </c>
      <c r="K1804" s="71">
        <f t="shared" si="112"/>
        <v>365.5</v>
      </c>
      <c r="L1804" s="69">
        <f t="shared" si="113"/>
        <v>397.5</v>
      </c>
      <c r="M1804" s="81">
        <f t="shared" si="115"/>
        <v>363.5</v>
      </c>
    </row>
    <row r="1805" spans="1:13" x14ac:dyDescent="0.2">
      <c r="A1805" s="133" t="str">
        <f>'Net Gen'!B1805</f>
        <v>ML2KP-Mitchell 2 KP</v>
      </c>
      <c r="B1805" s="214">
        <f>'Net Gen'!C1805</f>
        <v>44330.083333333336</v>
      </c>
      <c r="C1805" s="215" t="str">
        <f>'Net Gen'!P1805</f>
        <v>DISPATCHABLE</v>
      </c>
      <c r="D1805" s="215">
        <f>'Net Gen'!E1805</f>
        <v>204.99199999999999</v>
      </c>
      <c r="E1805" s="215">
        <f>'Net Gen'!I1805</f>
        <v>454</v>
      </c>
      <c r="F1805" s="215">
        <f>'Net Gen'!K1805</f>
        <v>455</v>
      </c>
      <c r="G1805" s="215">
        <f>'Net Gen'!N1805</f>
        <v>455</v>
      </c>
      <c r="H1805" s="215">
        <f>'Net Gen'!O1805</f>
        <v>795</v>
      </c>
      <c r="J1805" s="78">
        <f t="shared" si="114"/>
        <v>0.5</v>
      </c>
      <c r="K1805" s="71">
        <f t="shared" si="112"/>
        <v>227.5</v>
      </c>
      <c r="L1805" s="69">
        <f t="shared" si="113"/>
        <v>397.5</v>
      </c>
      <c r="M1805" s="81">
        <f t="shared" si="115"/>
        <v>227</v>
      </c>
    </row>
    <row r="1806" spans="1:13" x14ac:dyDescent="0.2">
      <c r="A1806" s="133" t="str">
        <f>'Net Gen'!B1806</f>
        <v>ML2KP-Mitchell 2 KP</v>
      </c>
      <c r="B1806" s="214">
        <f>'Net Gen'!C1806</f>
        <v>44330.125</v>
      </c>
      <c r="C1806" s="215" t="str">
        <f>'Net Gen'!P1806</f>
        <v>DISPATCHABLE</v>
      </c>
      <c r="D1806" s="215">
        <f>'Net Gen'!E1806</f>
        <v>204.73599999999999</v>
      </c>
      <c r="E1806" s="215">
        <f>'Net Gen'!I1806</f>
        <v>552</v>
      </c>
      <c r="F1806" s="215">
        <f>'Net Gen'!K1806</f>
        <v>553</v>
      </c>
      <c r="G1806" s="215">
        <f>'Net Gen'!N1806</f>
        <v>553</v>
      </c>
      <c r="H1806" s="215">
        <f>'Net Gen'!O1806</f>
        <v>795</v>
      </c>
      <c r="J1806" s="78">
        <f t="shared" si="114"/>
        <v>0.5</v>
      </c>
      <c r="K1806" s="71">
        <f t="shared" si="112"/>
        <v>276.5</v>
      </c>
      <c r="L1806" s="69">
        <f t="shared" si="113"/>
        <v>397.5</v>
      </c>
      <c r="M1806" s="81">
        <f t="shared" si="115"/>
        <v>276</v>
      </c>
    </row>
    <row r="1807" spans="1:13" x14ac:dyDescent="0.2">
      <c r="A1807" s="133" t="str">
        <f>'Net Gen'!B1807</f>
        <v>ML2KP-Mitchell 2 KP</v>
      </c>
      <c r="B1807" s="214">
        <f>'Net Gen'!C1807</f>
        <v>44330.166666666664</v>
      </c>
      <c r="C1807" s="215" t="str">
        <f>'Net Gen'!P1807</f>
        <v>DISPATCHABLE</v>
      </c>
      <c r="D1807" s="215">
        <f>'Net Gen'!E1807</f>
        <v>204.928</v>
      </c>
      <c r="E1807" s="215">
        <f>'Net Gen'!I1807</f>
        <v>528</v>
      </c>
      <c r="F1807" s="215">
        <f>'Net Gen'!K1807</f>
        <v>530</v>
      </c>
      <c r="G1807" s="215">
        <f>'Net Gen'!N1807</f>
        <v>530</v>
      </c>
      <c r="H1807" s="215">
        <f>'Net Gen'!O1807</f>
        <v>795</v>
      </c>
      <c r="J1807" s="78">
        <f t="shared" si="114"/>
        <v>0.5</v>
      </c>
      <c r="K1807" s="71">
        <f t="shared" si="112"/>
        <v>265</v>
      </c>
      <c r="L1807" s="69">
        <f t="shared" si="113"/>
        <v>397.5</v>
      </c>
      <c r="M1807" s="81">
        <f t="shared" si="115"/>
        <v>264</v>
      </c>
    </row>
    <row r="1808" spans="1:13" x14ac:dyDescent="0.2">
      <c r="A1808" s="133" t="str">
        <f>'Net Gen'!B1808</f>
        <v>ML2KP-Mitchell 2 KP</v>
      </c>
      <c r="B1808" s="214">
        <f>'Net Gen'!C1808</f>
        <v>44330.208333333336</v>
      </c>
      <c r="C1808" s="215" t="str">
        <f>'Net Gen'!P1808</f>
        <v>DISPATCHABLE</v>
      </c>
      <c r="D1808" s="215">
        <f>'Net Gen'!E1808</f>
        <v>204.99199999999999</v>
      </c>
      <c r="E1808" s="215">
        <f>'Net Gen'!I1808</f>
        <v>542</v>
      </c>
      <c r="F1808" s="215">
        <f>'Net Gen'!K1808</f>
        <v>544</v>
      </c>
      <c r="G1808" s="215">
        <f>'Net Gen'!N1808</f>
        <v>544</v>
      </c>
      <c r="H1808" s="215">
        <f>'Net Gen'!O1808</f>
        <v>795</v>
      </c>
      <c r="J1808" s="78">
        <f t="shared" si="114"/>
        <v>0.5</v>
      </c>
      <c r="K1808" s="71">
        <f t="shared" si="112"/>
        <v>272</v>
      </c>
      <c r="L1808" s="69">
        <f t="shared" si="113"/>
        <v>397.5</v>
      </c>
      <c r="M1808" s="81">
        <f t="shared" si="115"/>
        <v>271</v>
      </c>
    </row>
    <row r="1809" spans="1:13" x14ac:dyDescent="0.2">
      <c r="A1809" s="133" t="str">
        <f>'Net Gen'!B1809</f>
        <v>ML2KP-Mitchell 2 KP</v>
      </c>
      <c r="B1809" s="214">
        <f>'Net Gen'!C1809</f>
        <v>44330.25</v>
      </c>
      <c r="C1809" s="215" t="str">
        <f>'Net Gen'!P1809</f>
        <v>DISPATCHABLE</v>
      </c>
      <c r="D1809" s="215">
        <f>'Net Gen'!E1809</f>
        <v>205.376</v>
      </c>
      <c r="E1809" s="215">
        <f>'Net Gen'!I1809</f>
        <v>632</v>
      </c>
      <c r="F1809" s="215">
        <f>'Net Gen'!K1809</f>
        <v>635</v>
      </c>
      <c r="G1809" s="215">
        <f>'Net Gen'!N1809</f>
        <v>635</v>
      </c>
      <c r="H1809" s="215">
        <f>'Net Gen'!O1809</f>
        <v>795</v>
      </c>
      <c r="J1809" s="78">
        <f t="shared" si="114"/>
        <v>0.5</v>
      </c>
      <c r="K1809" s="71">
        <f t="shared" si="112"/>
        <v>317.5</v>
      </c>
      <c r="L1809" s="69">
        <f t="shared" si="113"/>
        <v>397.5</v>
      </c>
      <c r="M1809" s="81">
        <f t="shared" si="115"/>
        <v>316</v>
      </c>
    </row>
    <row r="1810" spans="1:13" x14ac:dyDescent="0.2">
      <c r="A1810" s="133" t="str">
        <f>'Net Gen'!B1810</f>
        <v>ML2KP-Mitchell 2 KP</v>
      </c>
      <c r="B1810" s="214">
        <f>'Net Gen'!C1810</f>
        <v>44330.291666666664</v>
      </c>
      <c r="C1810" s="215" t="str">
        <f>'Net Gen'!P1810</f>
        <v>DISPATCHABLE</v>
      </c>
      <c r="D1810" s="215">
        <f>'Net Gen'!E1810</f>
        <v>208.096</v>
      </c>
      <c r="E1810" s="215">
        <f>'Net Gen'!I1810</f>
        <v>704</v>
      </c>
      <c r="F1810" s="215">
        <f>'Net Gen'!K1810</f>
        <v>708</v>
      </c>
      <c r="G1810" s="215">
        <f>'Net Gen'!N1810</f>
        <v>708</v>
      </c>
      <c r="H1810" s="215">
        <f>'Net Gen'!O1810</f>
        <v>795</v>
      </c>
      <c r="J1810" s="78">
        <f t="shared" si="114"/>
        <v>0.5</v>
      </c>
      <c r="K1810" s="71">
        <f t="shared" si="112"/>
        <v>354</v>
      </c>
      <c r="L1810" s="69">
        <f t="shared" si="113"/>
        <v>397.5</v>
      </c>
      <c r="M1810" s="81">
        <f t="shared" si="115"/>
        <v>352</v>
      </c>
    </row>
    <row r="1811" spans="1:13" x14ac:dyDescent="0.2">
      <c r="A1811" s="133" t="str">
        <f>'Net Gen'!B1811</f>
        <v>ML2KP-Mitchell 2 KP</v>
      </c>
      <c r="B1811" s="214">
        <f>'Net Gen'!C1811</f>
        <v>44330.333333333336</v>
      </c>
      <c r="C1811" s="215" t="str">
        <f>'Net Gen'!P1811</f>
        <v>DISPATCHABLE</v>
      </c>
      <c r="D1811" s="215">
        <f>'Net Gen'!E1811</f>
        <v>204.864</v>
      </c>
      <c r="E1811" s="215">
        <f>'Net Gen'!I1811</f>
        <v>610</v>
      </c>
      <c r="F1811" s="215">
        <f>'Net Gen'!K1811</f>
        <v>612</v>
      </c>
      <c r="G1811" s="215">
        <f>'Net Gen'!N1811</f>
        <v>612</v>
      </c>
      <c r="H1811" s="215">
        <f>'Net Gen'!O1811</f>
        <v>795</v>
      </c>
      <c r="J1811" s="78">
        <f t="shared" si="114"/>
        <v>0.5</v>
      </c>
      <c r="K1811" s="71">
        <f t="shared" si="112"/>
        <v>306</v>
      </c>
      <c r="L1811" s="69">
        <f t="shared" si="113"/>
        <v>397.5</v>
      </c>
      <c r="M1811" s="81">
        <f t="shared" si="115"/>
        <v>305</v>
      </c>
    </row>
    <row r="1812" spans="1:13" x14ac:dyDescent="0.2">
      <c r="A1812" s="133" t="str">
        <f>'Net Gen'!B1812</f>
        <v>ML2KP-Mitchell 2 KP</v>
      </c>
      <c r="B1812" s="214">
        <f>'Net Gen'!C1812</f>
        <v>44330.375</v>
      </c>
      <c r="C1812" s="215" t="str">
        <f>'Net Gen'!P1812</f>
        <v>DISPATCHABLE</v>
      </c>
      <c r="D1812" s="215">
        <f>'Net Gen'!E1812</f>
        <v>205.24799999999999</v>
      </c>
      <c r="E1812" s="215">
        <f>'Net Gen'!I1812</f>
        <v>680</v>
      </c>
      <c r="F1812" s="215">
        <f>'Net Gen'!K1812</f>
        <v>683</v>
      </c>
      <c r="G1812" s="215">
        <f>'Net Gen'!N1812</f>
        <v>683</v>
      </c>
      <c r="H1812" s="215">
        <f>'Net Gen'!O1812</f>
        <v>795</v>
      </c>
      <c r="J1812" s="78">
        <f t="shared" si="114"/>
        <v>0.5</v>
      </c>
      <c r="K1812" s="71">
        <f t="shared" si="112"/>
        <v>341.5</v>
      </c>
      <c r="L1812" s="69">
        <f t="shared" si="113"/>
        <v>397.5</v>
      </c>
      <c r="M1812" s="81">
        <f t="shared" si="115"/>
        <v>340</v>
      </c>
    </row>
    <row r="1813" spans="1:13" x14ac:dyDescent="0.2">
      <c r="A1813" s="133" t="str">
        <f>'Net Gen'!B1813</f>
        <v>ML2KP-Mitchell 2 KP</v>
      </c>
      <c r="B1813" s="214">
        <f>'Net Gen'!C1813</f>
        <v>44330.416666666664</v>
      </c>
      <c r="C1813" s="215" t="str">
        <f>'Net Gen'!P1813</f>
        <v>DISPATCHABLE</v>
      </c>
      <c r="D1813" s="215">
        <f>'Net Gen'!E1813</f>
        <v>233.21600000000001</v>
      </c>
      <c r="E1813" s="215">
        <f>'Net Gen'!I1813</f>
        <v>790</v>
      </c>
      <c r="F1813" s="215">
        <f>'Net Gen'!K1813</f>
        <v>795</v>
      </c>
      <c r="G1813" s="215">
        <f>'Net Gen'!N1813</f>
        <v>795</v>
      </c>
      <c r="H1813" s="215">
        <f>'Net Gen'!O1813</f>
        <v>795</v>
      </c>
      <c r="J1813" s="78">
        <f t="shared" si="114"/>
        <v>0.5</v>
      </c>
      <c r="K1813" s="71">
        <f t="shared" si="112"/>
        <v>397.5</v>
      </c>
      <c r="L1813" s="69">
        <f t="shared" si="113"/>
        <v>397.5</v>
      </c>
      <c r="M1813" s="81">
        <f t="shared" si="115"/>
        <v>395</v>
      </c>
    </row>
    <row r="1814" spans="1:13" x14ac:dyDescent="0.2">
      <c r="A1814" s="133" t="str">
        <f>'Net Gen'!B1814</f>
        <v>ML2KP-Mitchell 2 KP</v>
      </c>
      <c r="B1814" s="214">
        <f>'Net Gen'!C1814</f>
        <v>44330.458333333336</v>
      </c>
      <c r="C1814" s="215" t="str">
        <f>'Net Gen'!P1814</f>
        <v>DISPATCHABLE</v>
      </c>
      <c r="D1814" s="215">
        <f>'Net Gen'!E1814</f>
        <v>256.35199999999998</v>
      </c>
      <c r="E1814" s="215">
        <f>'Net Gen'!I1814</f>
        <v>790</v>
      </c>
      <c r="F1814" s="215">
        <f>'Net Gen'!K1814</f>
        <v>795</v>
      </c>
      <c r="G1814" s="215">
        <f>'Net Gen'!N1814</f>
        <v>795</v>
      </c>
      <c r="H1814" s="215">
        <f>'Net Gen'!O1814</f>
        <v>795</v>
      </c>
      <c r="J1814" s="78">
        <f t="shared" si="114"/>
        <v>0.5</v>
      </c>
      <c r="K1814" s="71">
        <f t="shared" si="112"/>
        <v>397.5</v>
      </c>
      <c r="L1814" s="69">
        <f t="shared" si="113"/>
        <v>397.5</v>
      </c>
      <c r="M1814" s="81">
        <f t="shared" si="115"/>
        <v>395</v>
      </c>
    </row>
    <row r="1815" spans="1:13" x14ac:dyDescent="0.2">
      <c r="A1815" s="133" t="str">
        <f>'Net Gen'!B1815</f>
        <v>ML2KP-Mitchell 2 KP</v>
      </c>
      <c r="B1815" s="214">
        <f>'Net Gen'!C1815</f>
        <v>44330.5</v>
      </c>
      <c r="C1815" s="215" t="str">
        <f>'Net Gen'!P1815</f>
        <v>DISPATCHABLE</v>
      </c>
      <c r="D1815" s="215">
        <f>'Net Gen'!E1815</f>
        <v>292.096</v>
      </c>
      <c r="E1815" s="215">
        <f>'Net Gen'!I1815</f>
        <v>790</v>
      </c>
      <c r="F1815" s="215">
        <f>'Net Gen'!K1815</f>
        <v>795</v>
      </c>
      <c r="G1815" s="215">
        <f>'Net Gen'!N1815</f>
        <v>795</v>
      </c>
      <c r="H1815" s="215">
        <f>'Net Gen'!O1815</f>
        <v>795</v>
      </c>
      <c r="J1815" s="78">
        <f t="shared" si="114"/>
        <v>0.5</v>
      </c>
      <c r="K1815" s="71">
        <f t="shared" si="112"/>
        <v>397.5</v>
      </c>
      <c r="L1815" s="69">
        <f t="shared" si="113"/>
        <v>397.5</v>
      </c>
      <c r="M1815" s="81">
        <f t="shared" si="115"/>
        <v>395</v>
      </c>
    </row>
    <row r="1816" spans="1:13" x14ac:dyDescent="0.2">
      <c r="A1816" s="133" t="str">
        <f>'Net Gen'!B1816</f>
        <v>ML2KP-Mitchell 2 KP</v>
      </c>
      <c r="B1816" s="214">
        <f>'Net Gen'!C1816</f>
        <v>44330.541666666664</v>
      </c>
      <c r="C1816" s="215" t="str">
        <f>'Net Gen'!P1816</f>
        <v>DISPATCHABLE</v>
      </c>
      <c r="D1816" s="215">
        <f>'Net Gen'!E1816</f>
        <v>330.4</v>
      </c>
      <c r="E1816" s="215">
        <f>'Net Gen'!I1816</f>
        <v>790</v>
      </c>
      <c r="F1816" s="215">
        <f>'Net Gen'!K1816</f>
        <v>795</v>
      </c>
      <c r="G1816" s="215">
        <f>'Net Gen'!N1816</f>
        <v>795</v>
      </c>
      <c r="H1816" s="215">
        <f>'Net Gen'!O1816</f>
        <v>795</v>
      </c>
      <c r="J1816" s="78">
        <f t="shared" si="114"/>
        <v>0.5</v>
      </c>
      <c r="K1816" s="71">
        <f t="shared" si="112"/>
        <v>397.5</v>
      </c>
      <c r="L1816" s="69">
        <f t="shared" si="113"/>
        <v>397.5</v>
      </c>
      <c r="M1816" s="81">
        <f t="shared" si="115"/>
        <v>395</v>
      </c>
    </row>
    <row r="1817" spans="1:13" x14ac:dyDescent="0.2">
      <c r="A1817" s="133" t="str">
        <f>'Net Gen'!B1817</f>
        <v>ML2KP-Mitchell 2 KP</v>
      </c>
      <c r="B1817" s="214">
        <f>'Net Gen'!C1817</f>
        <v>44330.583333333336</v>
      </c>
      <c r="C1817" s="215" t="str">
        <f>'Net Gen'!P1817</f>
        <v>DISPATCHABLE</v>
      </c>
      <c r="D1817" s="215">
        <f>'Net Gen'!E1817</f>
        <v>350.84800000000001</v>
      </c>
      <c r="E1817" s="215">
        <f>'Net Gen'!I1817</f>
        <v>790</v>
      </c>
      <c r="F1817" s="215">
        <f>'Net Gen'!K1817</f>
        <v>795</v>
      </c>
      <c r="G1817" s="215">
        <f>'Net Gen'!N1817</f>
        <v>795</v>
      </c>
      <c r="H1817" s="215">
        <f>'Net Gen'!O1817</f>
        <v>795</v>
      </c>
      <c r="J1817" s="78">
        <f t="shared" si="114"/>
        <v>0.5</v>
      </c>
      <c r="K1817" s="71">
        <f t="shared" si="112"/>
        <v>397.5</v>
      </c>
      <c r="L1817" s="69">
        <f t="shared" si="113"/>
        <v>397.5</v>
      </c>
      <c r="M1817" s="81">
        <f t="shared" si="115"/>
        <v>395</v>
      </c>
    </row>
    <row r="1818" spans="1:13" x14ac:dyDescent="0.2">
      <c r="A1818" s="133" t="str">
        <f>'Net Gen'!B1818</f>
        <v>ML2KP-Mitchell 2 KP</v>
      </c>
      <c r="B1818" s="214">
        <f>'Net Gen'!C1818</f>
        <v>44330.625</v>
      </c>
      <c r="C1818" s="215" t="str">
        <f>'Net Gen'!P1818</f>
        <v>DISPATCHABLE</v>
      </c>
      <c r="D1818" s="215">
        <f>'Net Gen'!E1818</f>
        <v>329.50400000000002</v>
      </c>
      <c r="E1818" s="215">
        <f>'Net Gen'!I1818</f>
        <v>790</v>
      </c>
      <c r="F1818" s="215">
        <f>'Net Gen'!K1818</f>
        <v>795</v>
      </c>
      <c r="G1818" s="215">
        <f>'Net Gen'!N1818</f>
        <v>795</v>
      </c>
      <c r="H1818" s="215">
        <f>'Net Gen'!O1818</f>
        <v>795</v>
      </c>
      <c r="J1818" s="78">
        <f t="shared" si="114"/>
        <v>0.5</v>
      </c>
      <c r="K1818" s="71">
        <f t="shared" si="112"/>
        <v>397.5</v>
      </c>
      <c r="L1818" s="69">
        <f t="shared" si="113"/>
        <v>397.5</v>
      </c>
      <c r="M1818" s="81">
        <f t="shared" si="115"/>
        <v>395</v>
      </c>
    </row>
    <row r="1819" spans="1:13" x14ac:dyDescent="0.2">
      <c r="A1819" s="133" t="str">
        <f>'Net Gen'!B1819</f>
        <v>ML2KP-Mitchell 2 KP</v>
      </c>
      <c r="B1819" s="214">
        <f>'Net Gen'!C1819</f>
        <v>44330.666666666664</v>
      </c>
      <c r="C1819" s="215" t="str">
        <f>'Net Gen'!P1819</f>
        <v>DISPATCHABLE</v>
      </c>
      <c r="D1819" s="215">
        <f>'Net Gen'!E1819</f>
        <v>301.72800000000001</v>
      </c>
      <c r="E1819" s="215">
        <f>'Net Gen'!I1819</f>
        <v>790</v>
      </c>
      <c r="F1819" s="215">
        <f>'Net Gen'!K1819</f>
        <v>795</v>
      </c>
      <c r="G1819" s="215">
        <f>'Net Gen'!N1819</f>
        <v>795</v>
      </c>
      <c r="H1819" s="215">
        <f>'Net Gen'!O1819</f>
        <v>795</v>
      </c>
      <c r="J1819" s="78">
        <f t="shared" si="114"/>
        <v>0.5</v>
      </c>
      <c r="K1819" s="71">
        <f t="shared" si="112"/>
        <v>397.5</v>
      </c>
      <c r="L1819" s="69">
        <f t="shared" si="113"/>
        <v>397.5</v>
      </c>
      <c r="M1819" s="81">
        <f t="shared" si="115"/>
        <v>395</v>
      </c>
    </row>
    <row r="1820" spans="1:13" x14ac:dyDescent="0.2">
      <c r="A1820" s="133" t="str">
        <f>'Net Gen'!B1820</f>
        <v>ML2KP-Mitchell 2 KP</v>
      </c>
      <c r="B1820" s="214">
        <f>'Net Gen'!C1820</f>
        <v>44330.708333333336</v>
      </c>
      <c r="C1820" s="215" t="str">
        <f>'Net Gen'!P1820</f>
        <v>DISPATCHABLE</v>
      </c>
      <c r="D1820" s="215">
        <f>'Net Gen'!E1820</f>
        <v>282.84800000000001</v>
      </c>
      <c r="E1820" s="215">
        <f>'Net Gen'!I1820</f>
        <v>790</v>
      </c>
      <c r="F1820" s="215">
        <f>'Net Gen'!K1820</f>
        <v>795</v>
      </c>
      <c r="G1820" s="215">
        <f>'Net Gen'!N1820</f>
        <v>795</v>
      </c>
      <c r="H1820" s="215">
        <f>'Net Gen'!O1820</f>
        <v>795</v>
      </c>
      <c r="J1820" s="78">
        <f t="shared" si="114"/>
        <v>0.5</v>
      </c>
      <c r="K1820" s="71">
        <f t="shared" si="112"/>
        <v>397.5</v>
      </c>
      <c r="L1820" s="69">
        <f t="shared" si="113"/>
        <v>397.5</v>
      </c>
      <c r="M1820" s="81">
        <f t="shared" si="115"/>
        <v>395</v>
      </c>
    </row>
    <row r="1821" spans="1:13" x14ac:dyDescent="0.2">
      <c r="A1821" s="133" t="str">
        <f>'Net Gen'!B1821</f>
        <v>ML2KP-Mitchell 2 KP</v>
      </c>
      <c r="B1821" s="214">
        <f>'Net Gen'!C1821</f>
        <v>44330.75</v>
      </c>
      <c r="C1821" s="215" t="str">
        <f>'Net Gen'!P1821</f>
        <v>DISPATCHABLE</v>
      </c>
      <c r="D1821" s="215">
        <f>'Net Gen'!E1821</f>
        <v>256.73599999999999</v>
      </c>
      <c r="E1821" s="215">
        <f>'Net Gen'!I1821</f>
        <v>790</v>
      </c>
      <c r="F1821" s="215">
        <f>'Net Gen'!K1821</f>
        <v>795</v>
      </c>
      <c r="G1821" s="215">
        <f>'Net Gen'!N1821</f>
        <v>795</v>
      </c>
      <c r="H1821" s="215">
        <f>'Net Gen'!O1821</f>
        <v>795</v>
      </c>
      <c r="J1821" s="78">
        <f t="shared" si="114"/>
        <v>0.5</v>
      </c>
      <c r="K1821" s="71">
        <f t="shared" si="112"/>
        <v>397.5</v>
      </c>
      <c r="L1821" s="69">
        <f t="shared" si="113"/>
        <v>397.5</v>
      </c>
      <c r="M1821" s="81">
        <f t="shared" si="115"/>
        <v>395</v>
      </c>
    </row>
    <row r="1822" spans="1:13" x14ac:dyDescent="0.2">
      <c r="A1822" s="133" t="str">
        <f>'Net Gen'!B1822</f>
        <v>ML2KP-Mitchell 2 KP</v>
      </c>
      <c r="B1822" s="214">
        <f>'Net Gen'!C1822</f>
        <v>44330.791666666664</v>
      </c>
      <c r="C1822" s="215" t="str">
        <f>'Net Gen'!P1822</f>
        <v>DISPATCHABLE</v>
      </c>
      <c r="D1822" s="215">
        <f>'Net Gen'!E1822</f>
        <v>241.024</v>
      </c>
      <c r="E1822" s="215">
        <f>'Net Gen'!I1822</f>
        <v>790</v>
      </c>
      <c r="F1822" s="215">
        <f>'Net Gen'!K1822</f>
        <v>795</v>
      </c>
      <c r="G1822" s="215">
        <f>'Net Gen'!N1822</f>
        <v>795</v>
      </c>
      <c r="H1822" s="215">
        <f>'Net Gen'!O1822</f>
        <v>795</v>
      </c>
      <c r="J1822" s="78">
        <f t="shared" si="114"/>
        <v>0.5</v>
      </c>
      <c r="K1822" s="71">
        <f t="shared" si="112"/>
        <v>397.5</v>
      </c>
      <c r="L1822" s="69">
        <f t="shared" si="113"/>
        <v>397.5</v>
      </c>
      <c r="M1822" s="81">
        <f t="shared" si="115"/>
        <v>395</v>
      </c>
    </row>
    <row r="1823" spans="1:13" x14ac:dyDescent="0.2">
      <c r="A1823" s="133" t="str">
        <f>'Net Gen'!B1823</f>
        <v>ML2KP-Mitchell 2 KP</v>
      </c>
      <c r="B1823" s="214">
        <f>'Net Gen'!C1823</f>
        <v>44330.833333333336</v>
      </c>
      <c r="C1823" s="215" t="str">
        <f>'Net Gen'!P1823</f>
        <v>DISPATCHABLE</v>
      </c>
      <c r="D1823" s="215">
        <f>'Net Gen'!E1823</f>
        <v>227.96799999999999</v>
      </c>
      <c r="E1823" s="215">
        <f>'Net Gen'!I1823</f>
        <v>790</v>
      </c>
      <c r="F1823" s="215">
        <f>'Net Gen'!K1823</f>
        <v>795</v>
      </c>
      <c r="G1823" s="215">
        <f>'Net Gen'!N1823</f>
        <v>795</v>
      </c>
      <c r="H1823" s="215">
        <f>'Net Gen'!O1823</f>
        <v>795</v>
      </c>
      <c r="J1823" s="78">
        <f t="shared" si="114"/>
        <v>0.5</v>
      </c>
      <c r="K1823" s="71">
        <f t="shared" si="112"/>
        <v>397.5</v>
      </c>
      <c r="L1823" s="69">
        <f t="shared" si="113"/>
        <v>397.5</v>
      </c>
      <c r="M1823" s="81">
        <f t="shared" si="115"/>
        <v>395</v>
      </c>
    </row>
    <row r="1824" spans="1:13" x14ac:dyDescent="0.2">
      <c r="A1824" s="133" t="str">
        <f>'Net Gen'!B1824</f>
        <v>ML2KP-Mitchell 2 KP</v>
      </c>
      <c r="B1824" s="214">
        <f>'Net Gen'!C1824</f>
        <v>44330.875</v>
      </c>
      <c r="C1824" s="215" t="str">
        <f>'Net Gen'!P1824</f>
        <v>DISPATCHABLE</v>
      </c>
      <c r="D1824" s="215">
        <f>'Net Gen'!E1824</f>
        <v>228.57599999999999</v>
      </c>
      <c r="E1824" s="215">
        <f>'Net Gen'!I1824</f>
        <v>790</v>
      </c>
      <c r="F1824" s="215">
        <f>'Net Gen'!K1824</f>
        <v>795</v>
      </c>
      <c r="G1824" s="215">
        <f>'Net Gen'!N1824</f>
        <v>795</v>
      </c>
      <c r="H1824" s="215">
        <f>'Net Gen'!O1824</f>
        <v>795</v>
      </c>
      <c r="J1824" s="78">
        <f t="shared" si="114"/>
        <v>0.5</v>
      </c>
      <c r="K1824" s="71">
        <f t="shared" si="112"/>
        <v>397.5</v>
      </c>
      <c r="L1824" s="69">
        <f t="shared" si="113"/>
        <v>397.5</v>
      </c>
      <c r="M1824" s="81">
        <f t="shared" si="115"/>
        <v>395</v>
      </c>
    </row>
    <row r="1825" spans="1:13" x14ac:dyDescent="0.2">
      <c r="A1825" s="133" t="str">
        <f>'Net Gen'!B1825</f>
        <v>ML2KP-Mitchell 2 KP</v>
      </c>
      <c r="B1825" s="214">
        <f>'Net Gen'!C1825</f>
        <v>44330.916666666664</v>
      </c>
      <c r="C1825" s="215" t="str">
        <f>'Net Gen'!P1825</f>
        <v>DISPATCHABLE</v>
      </c>
      <c r="D1825" s="215">
        <f>'Net Gen'!E1825</f>
        <v>230.78399999999999</v>
      </c>
      <c r="E1825" s="215">
        <f>'Net Gen'!I1825</f>
        <v>790</v>
      </c>
      <c r="F1825" s="215">
        <f>'Net Gen'!K1825</f>
        <v>795</v>
      </c>
      <c r="G1825" s="215">
        <f>'Net Gen'!N1825</f>
        <v>795</v>
      </c>
      <c r="H1825" s="215">
        <f>'Net Gen'!O1825</f>
        <v>795</v>
      </c>
      <c r="J1825" s="78">
        <f t="shared" si="114"/>
        <v>0.5</v>
      </c>
      <c r="K1825" s="71">
        <f t="shared" si="112"/>
        <v>397.5</v>
      </c>
      <c r="L1825" s="69">
        <f t="shared" si="113"/>
        <v>397.5</v>
      </c>
      <c r="M1825" s="81">
        <f t="shared" si="115"/>
        <v>395</v>
      </c>
    </row>
    <row r="1826" spans="1:13" x14ac:dyDescent="0.2">
      <c r="A1826" s="133" t="str">
        <f>'Net Gen'!B1826</f>
        <v>ML2KP-Mitchell 2 KP</v>
      </c>
      <c r="B1826" s="214">
        <f>'Net Gen'!C1826</f>
        <v>44330.958333333336</v>
      </c>
      <c r="C1826" s="215" t="str">
        <f>'Net Gen'!P1826</f>
        <v>DISPATCHABLE</v>
      </c>
      <c r="D1826" s="215">
        <f>'Net Gen'!E1826</f>
        <v>216.44800000000001</v>
      </c>
      <c r="E1826" s="215">
        <f>'Net Gen'!I1826</f>
        <v>739</v>
      </c>
      <c r="F1826" s="215">
        <f>'Net Gen'!K1826</f>
        <v>743</v>
      </c>
      <c r="G1826" s="215">
        <f>'Net Gen'!N1826</f>
        <v>743</v>
      </c>
      <c r="H1826" s="215">
        <f>'Net Gen'!O1826</f>
        <v>795</v>
      </c>
      <c r="J1826" s="78">
        <f t="shared" si="114"/>
        <v>0.5</v>
      </c>
      <c r="K1826" s="71">
        <f t="shared" si="112"/>
        <v>371.5</v>
      </c>
      <c r="L1826" s="69">
        <f t="shared" si="113"/>
        <v>397.5</v>
      </c>
      <c r="M1826" s="81">
        <f t="shared" si="115"/>
        <v>369.5</v>
      </c>
    </row>
    <row r="1827" spans="1:13" x14ac:dyDescent="0.2">
      <c r="A1827" s="133" t="str">
        <f>'Net Gen'!B1827</f>
        <v>ML2KP-Mitchell 2 KP</v>
      </c>
      <c r="B1827" s="214">
        <f>'Net Gen'!C1827</f>
        <v>44331</v>
      </c>
      <c r="C1827" s="215" t="str">
        <f>'Net Gen'!P1827</f>
        <v>DISPATCHABLE</v>
      </c>
      <c r="D1827" s="215">
        <f>'Net Gen'!E1827</f>
        <v>210.49600000000001</v>
      </c>
      <c r="E1827" s="215">
        <f>'Net Gen'!I1827</f>
        <v>747</v>
      </c>
      <c r="F1827" s="215">
        <f>'Net Gen'!K1827</f>
        <v>752</v>
      </c>
      <c r="G1827" s="215">
        <f>'Net Gen'!N1827</f>
        <v>752</v>
      </c>
      <c r="H1827" s="215">
        <f>'Net Gen'!O1827</f>
        <v>795</v>
      </c>
      <c r="J1827" s="78">
        <f t="shared" si="114"/>
        <v>0.5</v>
      </c>
      <c r="K1827" s="71">
        <f t="shared" si="112"/>
        <v>376</v>
      </c>
      <c r="L1827" s="69">
        <f t="shared" si="113"/>
        <v>397.5</v>
      </c>
      <c r="M1827" s="81">
        <f t="shared" si="115"/>
        <v>373.5</v>
      </c>
    </row>
    <row r="1828" spans="1:13" x14ac:dyDescent="0.2">
      <c r="A1828" s="133" t="str">
        <f>'Net Gen'!B1828</f>
        <v>ML2KP-Mitchell 2 KP</v>
      </c>
      <c r="B1828" s="214">
        <f>'Net Gen'!C1828</f>
        <v>44331.041666666664</v>
      </c>
      <c r="C1828" s="215" t="str">
        <f>'Net Gen'!P1828</f>
        <v>DISPATCHABLE</v>
      </c>
      <c r="D1828" s="215">
        <f>'Net Gen'!E1828</f>
        <v>206.91200000000001</v>
      </c>
      <c r="E1828" s="215">
        <f>'Net Gen'!I1828</f>
        <v>695</v>
      </c>
      <c r="F1828" s="215">
        <f>'Net Gen'!K1828</f>
        <v>699</v>
      </c>
      <c r="G1828" s="215">
        <f>'Net Gen'!N1828</f>
        <v>699</v>
      </c>
      <c r="H1828" s="215">
        <f>'Net Gen'!O1828</f>
        <v>795</v>
      </c>
      <c r="J1828" s="78">
        <f t="shared" si="114"/>
        <v>0.5</v>
      </c>
      <c r="K1828" s="71">
        <f t="shared" si="112"/>
        <v>349.5</v>
      </c>
      <c r="L1828" s="69">
        <f t="shared" si="113"/>
        <v>397.5</v>
      </c>
      <c r="M1828" s="81">
        <f t="shared" si="115"/>
        <v>347.5</v>
      </c>
    </row>
    <row r="1829" spans="1:13" x14ac:dyDescent="0.2">
      <c r="A1829" s="133" t="str">
        <f>'Net Gen'!B1829</f>
        <v>ML2KP-Mitchell 2 KP</v>
      </c>
      <c r="B1829" s="214">
        <f>'Net Gen'!C1829</f>
        <v>44331.083333333336</v>
      </c>
      <c r="C1829" s="215" t="str">
        <f>'Net Gen'!P1829</f>
        <v>DISPATCHABLE</v>
      </c>
      <c r="D1829" s="215">
        <f>'Net Gen'!E1829</f>
        <v>215.52</v>
      </c>
      <c r="E1829" s="215">
        <f>'Net Gen'!I1829</f>
        <v>790</v>
      </c>
      <c r="F1829" s="215">
        <f>'Net Gen'!K1829</f>
        <v>795</v>
      </c>
      <c r="G1829" s="215">
        <f>'Net Gen'!N1829</f>
        <v>795</v>
      </c>
      <c r="H1829" s="215">
        <f>'Net Gen'!O1829</f>
        <v>795</v>
      </c>
      <c r="J1829" s="78">
        <f t="shared" si="114"/>
        <v>0.5</v>
      </c>
      <c r="K1829" s="71">
        <f t="shared" si="112"/>
        <v>397.5</v>
      </c>
      <c r="L1829" s="69">
        <f t="shared" si="113"/>
        <v>397.5</v>
      </c>
      <c r="M1829" s="81">
        <f t="shared" si="115"/>
        <v>395</v>
      </c>
    </row>
    <row r="1830" spans="1:13" x14ac:dyDescent="0.2">
      <c r="A1830" s="133" t="str">
        <f>'Net Gen'!B1830</f>
        <v>ML2KP-Mitchell 2 KP</v>
      </c>
      <c r="B1830" s="214">
        <f>'Net Gen'!C1830</f>
        <v>44331.125</v>
      </c>
      <c r="C1830" s="215" t="str">
        <f>'Net Gen'!P1830</f>
        <v>DISPATCHABLE</v>
      </c>
      <c r="D1830" s="215">
        <f>'Net Gen'!E1830</f>
        <v>205.31200000000001</v>
      </c>
      <c r="E1830" s="215">
        <f>'Net Gen'!I1830</f>
        <v>510</v>
      </c>
      <c r="F1830" s="215">
        <f>'Net Gen'!K1830</f>
        <v>512</v>
      </c>
      <c r="G1830" s="215">
        <f>'Net Gen'!N1830</f>
        <v>512</v>
      </c>
      <c r="H1830" s="215">
        <f>'Net Gen'!O1830</f>
        <v>795</v>
      </c>
      <c r="J1830" s="78">
        <f t="shared" si="114"/>
        <v>0.5</v>
      </c>
      <c r="K1830" s="71">
        <f t="shared" si="112"/>
        <v>256</v>
      </c>
      <c r="L1830" s="69">
        <f t="shared" si="113"/>
        <v>397.5</v>
      </c>
      <c r="M1830" s="81">
        <f t="shared" si="115"/>
        <v>255</v>
      </c>
    </row>
    <row r="1831" spans="1:13" x14ac:dyDescent="0.2">
      <c r="A1831" s="133" t="str">
        <f>'Net Gen'!B1831</f>
        <v>ML2KP-Mitchell 2 KP</v>
      </c>
      <c r="B1831" s="214">
        <f>'Net Gen'!C1831</f>
        <v>44331.166666666664</v>
      </c>
      <c r="C1831" s="215" t="str">
        <f>'Net Gen'!P1831</f>
        <v>DISPATCHABLE</v>
      </c>
      <c r="D1831" s="215">
        <f>'Net Gen'!E1831</f>
        <v>204.99199999999999</v>
      </c>
      <c r="E1831" s="215">
        <f>'Net Gen'!I1831</f>
        <v>525</v>
      </c>
      <c r="F1831" s="215">
        <f>'Net Gen'!K1831</f>
        <v>527</v>
      </c>
      <c r="G1831" s="215">
        <f>'Net Gen'!N1831</f>
        <v>527</v>
      </c>
      <c r="H1831" s="215">
        <f>'Net Gen'!O1831</f>
        <v>795</v>
      </c>
      <c r="J1831" s="78">
        <f t="shared" si="114"/>
        <v>0.5</v>
      </c>
      <c r="K1831" s="71">
        <f t="shared" si="112"/>
        <v>263.5</v>
      </c>
      <c r="L1831" s="69">
        <f t="shared" si="113"/>
        <v>397.5</v>
      </c>
      <c r="M1831" s="81">
        <f t="shared" si="115"/>
        <v>262.5</v>
      </c>
    </row>
    <row r="1832" spans="1:13" x14ac:dyDescent="0.2">
      <c r="A1832" s="133" t="str">
        <f>'Net Gen'!B1832</f>
        <v>ML2KP-Mitchell 2 KP</v>
      </c>
      <c r="B1832" s="214">
        <f>'Net Gen'!C1832</f>
        <v>44331.208333333336</v>
      </c>
      <c r="C1832" s="215" t="str">
        <f>'Net Gen'!P1832</f>
        <v>DISPATCHABLE</v>
      </c>
      <c r="D1832" s="215">
        <f>'Net Gen'!E1832</f>
        <v>205.536</v>
      </c>
      <c r="E1832" s="215">
        <f>'Net Gen'!I1832</f>
        <v>607</v>
      </c>
      <c r="F1832" s="215">
        <f>'Net Gen'!K1832</f>
        <v>610</v>
      </c>
      <c r="G1832" s="215">
        <f>'Net Gen'!N1832</f>
        <v>610</v>
      </c>
      <c r="H1832" s="215">
        <f>'Net Gen'!O1832</f>
        <v>795</v>
      </c>
      <c r="J1832" s="78">
        <f t="shared" si="114"/>
        <v>0.5</v>
      </c>
      <c r="K1832" s="71">
        <f t="shared" si="112"/>
        <v>305</v>
      </c>
      <c r="L1832" s="69">
        <f t="shared" si="113"/>
        <v>397.5</v>
      </c>
      <c r="M1832" s="81">
        <f t="shared" si="115"/>
        <v>303.5</v>
      </c>
    </row>
    <row r="1833" spans="1:13" x14ac:dyDescent="0.2">
      <c r="A1833" s="133" t="str">
        <f>'Net Gen'!B1833</f>
        <v>ML2KP-Mitchell 2 KP</v>
      </c>
      <c r="B1833" s="214">
        <f>'Net Gen'!C1833</f>
        <v>44331.25</v>
      </c>
      <c r="C1833" s="215" t="str">
        <f>'Net Gen'!P1833</f>
        <v>DISPATCHABLE</v>
      </c>
      <c r="D1833" s="215">
        <f>'Net Gen'!E1833</f>
        <v>207.232</v>
      </c>
      <c r="E1833" s="215">
        <f>'Net Gen'!I1833</f>
        <v>703</v>
      </c>
      <c r="F1833" s="215">
        <f>'Net Gen'!K1833</f>
        <v>707</v>
      </c>
      <c r="G1833" s="215">
        <f>'Net Gen'!N1833</f>
        <v>707</v>
      </c>
      <c r="H1833" s="215">
        <f>'Net Gen'!O1833</f>
        <v>795</v>
      </c>
      <c r="J1833" s="78">
        <f t="shared" si="114"/>
        <v>0.5</v>
      </c>
      <c r="K1833" s="71">
        <f t="shared" si="112"/>
        <v>353.5</v>
      </c>
      <c r="L1833" s="69">
        <f t="shared" si="113"/>
        <v>397.5</v>
      </c>
      <c r="M1833" s="81">
        <f t="shared" si="115"/>
        <v>351.5</v>
      </c>
    </row>
    <row r="1834" spans="1:13" x14ac:dyDescent="0.2">
      <c r="A1834" s="133" t="str">
        <f>'Net Gen'!B1834</f>
        <v>ML2KP-Mitchell 2 KP</v>
      </c>
      <c r="B1834" s="214">
        <f>'Net Gen'!C1834</f>
        <v>44331.291666666664</v>
      </c>
      <c r="C1834" s="215" t="str">
        <f>'Net Gen'!P1834</f>
        <v>DISPATCHABLE</v>
      </c>
      <c r="D1834" s="215">
        <f>'Net Gen'!E1834</f>
        <v>205.08799999999999</v>
      </c>
      <c r="E1834" s="215">
        <f>'Net Gen'!I1834</f>
        <v>519</v>
      </c>
      <c r="F1834" s="215">
        <f>'Net Gen'!K1834</f>
        <v>520</v>
      </c>
      <c r="G1834" s="215">
        <f>'Net Gen'!N1834</f>
        <v>520</v>
      </c>
      <c r="H1834" s="215">
        <f>'Net Gen'!O1834</f>
        <v>795</v>
      </c>
      <c r="J1834" s="78">
        <f t="shared" si="114"/>
        <v>0.5</v>
      </c>
      <c r="K1834" s="71">
        <f t="shared" si="112"/>
        <v>260</v>
      </c>
      <c r="L1834" s="69">
        <f t="shared" si="113"/>
        <v>397.5</v>
      </c>
      <c r="M1834" s="81">
        <f t="shared" si="115"/>
        <v>259.5</v>
      </c>
    </row>
    <row r="1835" spans="1:13" x14ac:dyDescent="0.2">
      <c r="A1835" s="133" t="str">
        <f>'Net Gen'!B1835</f>
        <v>ML2KP-Mitchell 2 KP</v>
      </c>
      <c r="B1835" s="214">
        <f>'Net Gen'!C1835</f>
        <v>44331.333333333336</v>
      </c>
      <c r="C1835" s="215" t="str">
        <f>'Net Gen'!P1835</f>
        <v>DISPATCHABLE</v>
      </c>
      <c r="D1835" s="215">
        <f>'Net Gen'!E1835</f>
        <v>205.376</v>
      </c>
      <c r="E1835" s="215">
        <f>'Net Gen'!I1835</f>
        <v>684</v>
      </c>
      <c r="F1835" s="215">
        <f>'Net Gen'!K1835</f>
        <v>687</v>
      </c>
      <c r="G1835" s="215">
        <f>'Net Gen'!N1835</f>
        <v>687</v>
      </c>
      <c r="H1835" s="215">
        <f>'Net Gen'!O1835</f>
        <v>795</v>
      </c>
      <c r="J1835" s="78">
        <f t="shared" si="114"/>
        <v>0.5</v>
      </c>
      <c r="K1835" s="71">
        <f t="shared" si="112"/>
        <v>343.5</v>
      </c>
      <c r="L1835" s="69">
        <f t="shared" si="113"/>
        <v>397.5</v>
      </c>
      <c r="M1835" s="81">
        <f t="shared" si="115"/>
        <v>342</v>
      </c>
    </row>
    <row r="1836" spans="1:13" x14ac:dyDescent="0.2">
      <c r="A1836" s="133" t="str">
        <f>'Net Gen'!B1836</f>
        <v>ML2KP-Mitchell 2 KP</v>
      </c>
      <c r="B1836" s="214">
        <f>'Net Gen'!C1836</f>
        <v>44331.375</v>
      </c>
      <c r="C1836" s="215" t="str">
        <f>'Net Gen'!P1836</f>
        <v>DISPATCHABLE</v>
      </c>
      <c r="D1836" s="215">
        <f>'Net Gen'!E1836</f>
        <v>205.40799999999999</v>
      </c>
      <c r="E1836" s="215">
        <f>'Net Gen'!I1836</f>
        <v>511</v>
      </c>
      <c r="F1836" s="215">
        <f>'Net Gen'!K1836</f>
        <v>512</v>
      </c>
      <c r="G1836" s="215">
        <f>'Net Gen'!N1836</f>
        <v>512</v>
      </c>
      <c r="H1836" s="215">
        <f>'Net Gen'!O1836</f>
        <v>795</v>
      </c>
      <c r="J1836" s="78">
        <f t="shared" si="114"/>
        <v>0.5</v>
      </c>
      <c r="K1836" s="71">
        <f t="shared" si="112"/>
        <v>256</v>
      </c>
      <c r="L1836" s="69">
        <f t="shared" si="113"/>
        <v>397.5</v>
      </c>
      <c r="M1836" s="81">
        <f t="shared" si="115"/>
        <v>255.5</v>
      </c>
    </row>
    <row r="1837" spans="1:13" x14ac:dyDescent="0.2">
      <c r="A1837" s="133" t="str">
        <f>'Net Gen'!B1837</f>
        <v>ML2KP-Mitchell 2 KP</v>
      </c>
      <c r="B1837" s="214">
        <f>'Net Gen'!C1837</f>
        <v>44331.416666666664</v>
      </c>
      <c r="C1837" s="215" t="str">
        <f>'Net Gen'!P1837</f>
        <v>DISPATCHABLE</v>
      </c>
      <c r="D1837" s="215">
        <f>'Net Gen'!E1837</f>
        <v>210.976</v>
      </c>
      <c r="E1837" s="215">
        <f>'Net Gen'!I1837</f>
        <v>765</v>
      </c>
      <c r="F1837" s="215">
        <f>'Net Gen'!K1837</f>
        <v>770</v>
      </c>
      <c r="G1837" s="215">
        <f>'Net Gen'!N1837</f>
        <v>770</v>
      </c>
      <c r="H1837" s="215">
        <f>'Net Gen'!O1837</f>
        <v>795</v>
      </c>
      <c r="J1837" s="78">
        <f t="shared" si="114"/>
        <v>0.5</v>
      </c>
      <c r="K1837" s="71">
        <f t="shared" si="112"/>
        <v>385</v>
      </c>
      <c r="L1837" s="69">
        <f t="shared" si="113"/>
        <v>397.5</v>
      </c>
      <c r="M1837" s="81">
        <f t="shared" si="115"/>
        <v>382.5</v>
      </c>
    </row>
    <row r="1838" spans="1:13" x14ac:dyDescent="0.2">
      <c r="A1838" s="133" t="str">
        <f>'Net Gen'!B1838</f>
        <v>ML2KP-Mitchell 2 KP</v>
      </c>
      <c r="B1838" s="214">
        <f>'Net Gen'!C1838</f>
        <v>44331.458333333336</v>
      </c>
      <c r="C1838" s="215" t="str">
        <f>'Net Gen'!P1838</f>
        <v>DISPATCHABLE</v>
      </c>
      <c r="D1838" s="215">
        <f>'Net Gen'!E1838</f>
        <v>222.68799999999999</v>
      </c>
      <c r="E1838" s="215">
        <f>'Net Gen'!I1838</f>
        <v>763</v>
      </c>
      <c r="F1838" s="215">
        <f>'Net Gen'!K1838</f>
        <v>768</v>
      </c>
      <c r="G1838" s="215">
        <f>'Net Gen'!N1838</f>
        <v>768</v>
      </c>
      <c r="H1838" s="215">
        <f>'Net Gen'!O1838</f>
        <v>795</v>
      </c>
      <c r="J1838" s="78">
        <f t="shared" si="114"/>
        <v>0.5</v>
      </c>
      <c r="K1838" s="71">
        <f t="shared" si="112"/>
        <v>384</v>
      </c>
      <c r="L1838" s="69">
        <f t="shared" si="113"/>
        <v>397.5</v>
      </c>
      <c r="M1838" s="81">
        <f t="shared" si="115"/>
        <v>381.5</v>
      </c>
    </row>
    <row r="1839" spans="1:13" x14ac:dyDescent="0.2">
      <c r="A1839" s="133" t="str">
        <f>'Net Gen'!B1839</f>
        <v>ML2KP-Mitchell 2 KP</v>
      </c>
      <c r="B1839" s="214">
        <f>'Net Gen'!C1839</f>
        <v>44331.5</v>
      </c>
      <c r="C1839" s="215" t="str">
        <f>'Net Gen'!P1839</f>
        <v>DISPATCHABLE</v>
      </c>
      <c r="D1839" s="215">
        <f>'Net Gen'!E1839</f>
        <v>205.6</v>
      </c>
      <c r="E1839" s="215">
        <f>'Net Gen'!I1839</f>
        <v>506</v>
      </c>
      <c r="F1839" s="215">
        <f>'Net Gen'!K1839</f>
        <v>507</v>
      </c>
      <c r="G1839" s="215">
        <f>'Net Gen'!N1839</f>
        <v>507</v>
      </c>
      <c r="H1839" s="215">
        <f>'Net Gen'!O1839</f>
        <v>795</v>
      </c>
      <c r="J1839" s="78">
        <f t="shared" si="114"/>
        <v>0.5</v>
      </c>
      <c r="K1839" s="71">
        <f t="shared" si="112"/>
        <v>253.5</v>
      </c>
      <c r="L1839" s="69">
        <f t="shared" si="113"/>
        <v>397.5</v>
      </c>
      <c r="M1839" s="81">
        <f t="shared" si="115"/>
        <v>253</v>
      </c>
    </row>
    <row r="1840" spans="1:13" x14ac:dyDescent="0.2">
      <c r="A1840" s="133" t="str">
        <f>'Net Gen'!B1840</f>
        <v>ML2KP-Mitchell 2 KP</v>
      </c>
      <c r="B1840" s="214">
        <f>'Net Gen'!C1840</f>
        <v>44331.541666666664</v>
      </c>
      <c r="C1840" s="215" t="str">
        <f>'Net Gen'!P1840</f>
        <v>DISPATCHABLE</v>
      </c>
      <c r="D1840" s="215">
        <f>'Net Gen'!E1840</f>
        <v>210.36799999999999</v>
      </c>
      <c r="E1840" s="215">
        <f>'Net Gen'!I1840</f>
        <v>790</v>
      </c>
      <c r="F1840" s="215">
        <f>'Net Gen'!K1840</f>
        <v>795</v>
      </c>
      <c r="G1840" s="215">
        <f>'Net Gen'!N1840</f>
        <v>795</v>
      </c>
      <c r="H1840" s="215">
        <f>'Net Gen'!O1840</f>
        <v>795</v>
      </c>
      <c r="J1840" s="78">
        <f t="shared" si="114"/>
        <v>0.5</v>
      </c>
      <c r="K1840" s="71">
        <f t="shared" si="112"/>
        <v>397.5</v>
      </c>
      <c r="L1840" s="69">
        <f t="shared" si="113"/>
        <v>397.5</v>
      </c>
      <c r="M1840" s="81">
        <f t="shared" si="115"/>
        <v>395</v>
      </c>
    </row>
    <row r="1841" spans="1:13" x14ac:dyDescent="0.2">
      <c r="A1841" s="133" t="str">
        <f>'Net Gen'!B1841</f>
        <v>ML2KP-Mitchell 2 KP</v>
      </c>
      <c r="B1841" s="214">
        <f>'Net Gen'!C1841</f>
        <v>44331.583333333336</v>
      </c>
      <c r="C1841" s="215" t="str">
        <f>'Net Gen'!P1841</f>
        <v>DISPATCHABLE</v>
      </c>
      <c r="D1841" s="215">
        <f>'Net Gen'!E1841</f>
        <v>218.72</v>
      </c>
      <c r="E1841" s="215">
        <f>'Net Gen'!I1841</f>
        <v>782</v>
      </c>
      <c r="F1841" s="215">
        <f>'Net Gen'!K1841</f>
        <v>787</v>
      </c>
      <c r="G1841" s="215">
        <f>'Net Gen'!N1841</f>
        <v>787</v>
      </c>
      <c r="H1841" s="215">
        <f>'Net Gen'!O1841</f>
        <v>795</v>
      </c>
      <c r="J1841" s="78">
        <f t="shared" si="114"/>
        <v>0.5</v>
      </c>
      <c r="K1841" s="71">
        <f t="shared" si="112"/>
        <v>393.5</v>
      </c>
      <c r="L1841" s="69">
        <f t="shared" si="113"/>
        <v>397.5</v>
      </c>
      <c r="M1841" s="81">
        <f t="shared" si="115"/>
        <v>391</v>
      </c>
    </row>
    <row r="1842" spans="1:13" x14ac:dyDescent="0.2">
      <c r="A1842" s="133" t="str">
        <f>'Net Gen'!B1842</f>
        <v>ML2KP-Mitchell 2 KP</v>
      </c>
      <c r="B1842" s="214">
        <f>'Net Gen'!C1842</f>
        <v>44331.625</v>
      </c>
      <c r="C1842" s="215" t="str">
        <f>'Net Gen'!P1842</f>
        <v>DISPATCHABLE</v>
      </c>
      <c r="D1842" s="215">
        <f>'Net Gen'!E1842</f>
        <v>208.096</v>
      </c>
      <c r="E1842" s="215">
        <f>'Net Gen'!I1842</f>
        <v>655</v>
      </c>
      <c r="F1842" s="215">
        <f>'Net Gen'!K1842</f>
        <v>659</v>
      </c>
      <c r="G1842" s="215">
        <f>'Net Gen'!N1842</f>
        <v>659</v>
      </c>
      <c r="H1842" s="215">
        <f>'Net Gen'!O1842</f>
        <v>795</v>
      </c>
      <c r="J1842" s="78">
        <f t="shared" si="114"/>
        <v>0.5</v>
      </c>
      <c r="K1842" s="71">
        <f t="shared" si="112"/>
        <v>329.5</v>
      </c>
      <c r="L1842" s="69">
        <f t="shared" si="113"/>
        <v>397.5</v>
      </c>
      <c r="M1842" s="81">
        <f t="shared" si="115"/>
        <v>327.5</v>
      </c>
    </row>
    <row r="1843" spans="1:13" x14ac:dyDescent="0.2">
      <c r="A1843" s="133" t="str">
        <f>'Net Gen'!B1843</f>
        <v>ML2KP-Mitchell 2 KP</v>
      </c>
      <c r="B1843" s="214">
        <f>'Net Gen'!C1843</f>
        <v>44331.666666666664</v>
      </c>
      <c r="C1843" s="215" t="str">
        <f>'Net Gen'!P1843</f>
        <v>DISPATCHABLE</v>
      </c>
      <c r="D1843" s="215">
        <f>'Net Gen'!E1843</f>
        <v>212.512</v>
      </c>
      <c r="E1843" s="215">
        <f>'Net Gen'!I1843</f>
        <v>651</v>
      </c>
      <c r="F1843" s="215">
        <f>'Net Gen'!K1843</f>
        <v>655</v>
      </c>
      <c r="G1843" s="215">
        <f>'Net Gen'!N1843</f>
        <v>655</v>
      </c>
      <c r="H1843" s="215">
        <f>'Net Gen'!O1843</f>
        <v>795</v>
      </c>
      <c r="J1843" s="78">
        <f t="shared" si="114"/>
        <v>0.5</v>
      </c>
      <c r="K1843" s="71">
        <f t="shared" si="112"/>
        <v>327.5</v>
      </c>
      <c r="L1843" s="69">
        <f t="shared" si="113"/>
        <v>397.5</v>
      </c>
      <c r="M1843" s="81">
        <f t="shared" si="115"/>
        <v>325.5</v>
      </c>
    </row>
    <row r="1844" spans="1:13" x14ac:dyDescent="0.2">
      <c r="A1844" s="133" t="str">
        <f>'Net Gen'!B1844</f>
        <v>ML2KP-Mitchell 2 KP</v>
      </c>
      <c r="B1844" s="214">
        <f>'Net Gen'!C1844</f>
        <v>44331.708333333336</v>
      </c>
      <c r="C1844" s="215" t="str">
        <f>'Net Gen'!P1844</f>
        <v>DISPATCHABLE</v>
      </c>
      <c r="D1844" s="215">
        <f>'Net Gen'!E1844</f>
        <v>225.63200000000001</v>
      </c>
      <c r="E1844" s="215">
        <f>'Net Gen'!I1844</f>
        <v>790</v>
      </c>
      <c r="F1844" s="215">
        <f>'Net Gen'!K1844</f>
        <v>795</v>
      </c>
      <c r="G1844" s="215">
        <f>'Net Gen'!N1844</f>
        <v>795</v>
      </c>
      <c r="H1844" s="215">
        <f>'Net Gen'!O1844</f>
        <v>795</v>
      </c>
      <c r="J1844" s="78">
        <f t="shared" si="114"/>
        <v>0.5</v>
      </c>
      <c r="K1844" s="71">
        <f t="shared" si="112"/>
        <v>397.5</v>
      </c>
      <c r="L1844" s="69">
        <f t="shared" si="113"/>
        <v>397.5</v>
      </c>
      <c r="M1844" s="81">
        <f t="shared" si="115"/>
        <v>395</v>
      </c>
    </row>
    <row r="1845" spans="1:13" x14ac:dyDescent="0.2">
      <c r="A1845" s="133" t="str">
        <f>'Net Gen'!B1845</f>
        <v>ML2KP-Mitchell 2 KP</v>
      </c>
      <c r="B1845" s="214">
        <f>'Net Gen'!C1845</f>
        <v>44331.75</v>
      </c>
      <c r="C1845" s="215" t="str">
        <f>'Net Gen'!P1845</f>
        <v>DISPATCHABLE</v>
      </c>
      <c r="D1845" s="215">
        <f>'Net Gen'!E1845</f>
        <v>225.56800000000001</v>
      </c>
      <c r="E1845" s="215">
        <f>'Net Gen'!I1845</f>
        <v>790</v>
      </c>
      <c r="F1845" s="215">
        <f>'Net Gen'!K1845</f>
        <v>795</v>
      </c>
      <c r="G1845" s="215">
        <f>'Net Gen'!N1845</f>
        <v>795</v>
      </c>
      <c r="H1845" s="215">
        <f>'Net Gen'!O1845</f>
        <v>795</v>
      </c>
      <c r="J1845" s="78">
        <f t="shared" si="114"/>
        <v>0.5</v>
      </c>
      <c r="K1845" s="71">
        <f t="shared" si="112"/>
        <v>397.5</v>
      </c>
      <c r="L1845" s="69">
        <f t="shared" si="113"/>
        <v>397.5</v>
      </c>
      <c r="M1845" s="81">
        <f t="shared" si="115"/>
        <v>395</v>
      </c>
    </row>
    <row r="1846" spans="1:13" x14ac:dyDescent="0.2">
      <c r="A1846" s="133" t="str">
        <f>'Net Gen'!B1846</f>
        <v>ML2KP-Mitchell 2 KP</v>
      </c>
      <c r="B1846" s="214">
        <f>'Net Gen'!C1846</f>
        <v>44331.791666666664</v>
      </c>
      <c r="C1846" s="215" t="str">
        <f>'Net Gen'!P1846</f>
        <v>DISPATCHABLE</v>
      </c>
      <c r="D1846" s="215">
        <f>'Net Gen'!E1846</f>
        <v>212.22399999999999</v>
      </c>
      <c r="E1846" s="215">
        <f>'Net Gen'!I1846</f>
        <v>645</v>
      </c>
      <c r="F1846" s="215">
        <f>'Net Gen'!K1846</f>
        <v>648</v>
      </c>
      <c r="G1846" s="215">
        <f>'Net Gen'!N1846</f>
        <v>648</v>
      </c>
      <c r="H1846" s="215">
        <f>'Net Gen'!O1846</f>
        <v>795</v>
      </c>
      <c r="J1846" s="78">
        <f t="shared" si="114"/>
        <v>0.5</v>
      </c>
      <c r="K1846" s="71">
        <f t="shared" si="112"/>
        <v>324</v>
      </c>
      <c r="L1846" s="69">
        <f t="shared" si="113"/>
        <v>397.5</v>
      </c>
      <c r="M1846" s="81">
        <f t="shared" si="115"/>
        <v>322.5</v>
      </c>
    </row>
    <row r="1847" spans="1:13" x14ac:dyDescent="0.2">
      <c r="A1847" s="133" t="str">
        <f>'Net Gen'!B1847</f>
        <v>ML2KP-Mitchell 2 KP</v>
      </c>
      <c r="B1847" s="214">
        <f>'Net Gen'!C1847</f>
        <v>44331.833333333336</v>
      </c>
      <c r="C1847" s="215" t="str">
        <f>'Net Gen'!P1847</f>
        <v>DISPATCHABLE</v>
      </c>
      <c r="D1847" s="215">
        <f>'Net Gen'!E1847</f>
        <v>211.45599999999999</v>
      </c>
      <c r="E1847" s="215">
        <f>'Net Gen'!I1847</f>
        <v>626</v>
      </c>
      <c r="F1847" s="215">
        <f>'Net Gen'!K1847</f>
        <v>629</v>
      </c>
      <c r="G1847" s="215">
        <f>'Net Gen'!N1847</f>
        <v>629</v>
      </c>
      <c r="H1847" s="215">
        <f>'Net Gen'!O1847</f>
        <v>795</v>
      </c>
      <c r="J1847" s="78">
        <f t="shared" si="114"/>
        <v>0.5</v>
      </c>
      <c r="K1847" s="71">
        <f t="shared" si="112"/>
        <v>314.5</v>
      </c>
      <c r="L1847" s="69">
        <f t="shared" si="113"/>
        <v>397.5</v>
      </c>
      <c r="M1847" s="81">
        <f t="shared" si="115"/>
        <v>313</v>
      </c>
    </row>
    <row r="1848" spans="1:13" x14ac:dyDescent="0.2">
      <c r="A1848" s="133" t="str">
        <f>'Net Gen'!B1848</f>
        <v>ML2KP-Mitchell 2 KP</v>
      </c>
      <c r="B1848" s="214">
        <f>'Net Gen'!C1848</f>
        <v>44331.875</v>
      </c>
      <c r="C1848" s="215" t="str">
        <f>'Net Gen'!P1848</f>
        <v>DISPATCHABLE</v>
      </c>
      <c r="D1848" s="215">
        <f>'Net Gen'!E1848</f>
        <v>210.59200000000001</v>
      </c>
      <c r="E1848" s="215">
        <f>'Net Gen'!I1848</f>
        <v>719</v>
      </c>
      <c r="F1848" s="215">
        <f>'Net Gen'!K1848</f>
        <v>723</v>
      </c>
      <c r="G1848" s="215">
        <f>'Net Gen'!N1848</f>
        <v>723</v>
      </c>
      <c r="H1848" s="215">
        <f>'Net Gen'!O1848</f>
        <v>795</v>
      </c>
      <c r="J1848" s="78">
        <f t="shared" si="114"/>
        <v>0.5</v>
      </c>
      <c r="K1848" s="71">
        <f t="shared" si="112"/>
        <v>361.5</v>
      </c>
      <c r="L1848" s="69">
        <f t="shared" si="113"/>
        <v>397.5</v>
      </c>
      <c r="M1848" s="81">
        <f t="shared" si="115"/>
        <v>359.5</v>
      </c>
    </row>
    <row r="1849" spans="1:13" x14ac:dyDescent="0.2">
      <c r="A1849" s="133" t="str">
        <f>'Net Gen'!B1849</f>
        <v>ML2KP-Mitchell 2 KP</v>
      </c>
      <c r="B1849" s="214">
        <f>'Net Gen'!C1849</f>
        <v>44331.916666666664</v>
      </c>
      <c r="C1849" s="215" t="str">
        <f>'Net Gen'!P1849</f>
        <v>DISPATCHABLE</v>
      </c>
      <c r="D1849" s="215">
        <f>'Net Gen'!E1849</f>
        <v>260</v>
      </c>
      <c r="E1849" s="215">
        <f>'Net Gen'!I1849</f>
        <v>790</v>
      </c>
      <c r="F1849" s="215">
        <f>'Net Gen'!K1849</f>
        <v>795</v>
      </c>
      <c r="G1849" s="215">
        <f>'Net Gen'!N1849</f>
        <v>795</v>
      </c>
      <c r="H1849" s="215">
        <f>'Net Gen'!O1849</f>
        <v>795</v>
      </c>
      <c r="J1849" s="78">
        <f t="shared" si="114"/>
        <v>0.5</v>
      </c>
      <c r="K1849" s="71">
        <f t="shared" si="112"/>
        <v>397.5</v>
      </c>
      <c r="L1849" s="69">
        <f t="shared" si="113"/>
        <v>397.5</v>
      </c>
      <c r="M1849" s="81">
        <f t="shared" si="115"/>
        <v>395</v>
      </c>
    </row>
    <row r="1850" spans="1:13" x14ac:dyDescent="0.2">
      <c r="A1850" s="133" t="str">
        <f>'Net Gen'!B1850</f>
        <v>ML2KP-Mitchell 2 KP</v>
      </c>
      <c r="B1850" s="214">
        <f>'Net Gen'!C1850</f>
        <v>44331.958333333336</v>
      </c>
      <c r="C1850" s="215" t="str">
        <f>'Net Gen'!P1850</f>
        <v>DISPATCHABLE</v>
      </c>
      <c r="D1850" s="215">
        <f>'Net Gen'!E1850</f>
        <v>281.82400000000001</v>
      </c>
      <c r="E1850" s="215">
        <f>'Net Gen'!I1850</f>
        <v>679</v>
      </c>
      <c r="F1850" s="215">
        <f>'Net Gen'!K1850</f>
        <v>795</v>
      </c>
      <c r="G1850" s="215">
        <f>'Net Gen'!N1850</f>
        <v>795</v>
      </c>
      <c r="H1850" s="215">
        <f>'Net Gen'!O1850</f>
        <v>795</v>
      </c>
      <c r="J1850" s="78">
        <f t="shared" si="114"/>
        <v>0.5</v>
      </c>
      <c r="K1850" s="71">
        <f t="shared" si="112"/>
        <v>397.5</v>
      </c>
      <c r="L1850" s="69">
        <f t="shared" si="113"/>
        <v>397.5</v>
      </c>
      <c r="M1850" s="81">
        <f t="shared" si="115"/>
        <v>339.5</v>
      </c>
    </row>
    <row r="1851" spans="1:13" x14ac:dyDescent="0.2">
      <c r="A1851" s="133" t="str">
        <f>'Net Gen'!B1851</f>
        <v>ML2KP-Mitchell 2 KP</v>
      </c>
      <c r="B1851" s="214">
        <f>'Net Gen'!C1851</f>
        <v>44332</v>
      </c>
      <c r="C1851" s="215" t="str">
        <f>'Net Gen'!P1851</f>
        <v>DISPATCHABLE</v>
      </c>
      <c r="D1851" s="215">
        <f>'Net Gen'!E1851</f>
        <v>225.696</v>
      </c>
      <c r="E1851" s="215">
        <f>'Net Gen'!I1851</f>
        <v>710</v>
      </c>
      <c r="F1851" s="215">
        <f>'Net Gen'!K1851</f>
        <v>714</v>
      </c>
      <c r="G1851" s="215">
        <f>'Net Gen'!N1851</f>
        <v>714</v>
      </c>
      <c r="H1851" s="215">
        <f>'Net Gen'!O1851</f>
        <v>795</v>
      </c>
      <c r="J1851" s="78">
        <f t="shared" si="114"/>
        <v>0.5</v>
      </c>
      <c r="K1851" s="71">
        <f t="shared" si="112"/>
        <v>357</v>
      </c>
      <c r="L1851" s="69">
        <f t="shared" si="113"/>
        <v>397.5</v>
      </c>
      <c r="M1851" s="81">
        <f t="shared" si="115"/>
        <v>355</v>
      </c>
    </row>
    <row r="1852" spans="1:13" x14ac:dyDescent="0.2">
      <c r="A1852" s="133" t="str">
        <f>'Net Gen'!B1852</f>
        <v>ML2KP-Mitchell 2 KP</v>
      </c>
      <c r="B1852" s="214">
        <f>'Net Gen'!C1852</f>
        <v>44332.041666666664</v>
      </c>
      <c r="C1852" s="215" t="str">
        <f>'Net Gen'!P1852</f>
        <v>DISPATCHABLE</v>
      </c>
      <c r="D1852" s="215">
        <f>'Net Gen'!E1852</f>
        <v>205.56800000000001</v>
      </c>
      <c r="E1852" s="215">
        <f>'Net Gen'!I1852</f>
        <v>535</v>
      </c>
      <c r="F1852" s="215">
        <f>'Net Gen'!K1852</f>
        <v>536</v>
      </c>
      <c r="G1852" s="215">
        <f>'Net Gen'!N1852</f>
        <v>536</v>
      </c>
      <c r="H1852" s="215">
        <f>'Net Gen'!O1852</f>
        <v>795</v>
      </c>
      <c r="J1852" s="78">
        <f t="shared" si="114"/>
        <v>0.5</v>
      </c>
      <c r="K1852" s="71">
        <f t="shared" si="112"/>
        <v>268</v>
      </c>
      <c r="L1852" s="69">
        <f t="shared" si="113"/>
        <v>397.5</v>
      </c>
      <c r="M1852" s="81">
        <f t="shared" si="115"/>
        <v>267.5</v>
      </c>
    </row>
    <row r="1853" spans="1:13" x14ac:dyDescent="0.2">
      <c r="A1853" s="133" t="str">
        <f>'Net Gen'!B1853</f>
        <v>ML2KP-Mitchell 2 KP</v>
      </c>
      <c r="B1853" s="214">
        <f>'Net Gen'!C1853</f>
        <v>44332.083333333336</v>
      </c>
      <c r="C1853" s="215" t="str">
        <f>'Net Gen'!P1853</f>
        <v>DISPATCHABLE</v>
      </c>
      <c r="D1853" s="215">
        <f>'Net Gen'!E1853</f>
        <v>204.70400000000001</v>
      </c>
      <c r="E1853" s="215">
        <f>'Net Gen'!I1853</f>
        <v>486</v>
      </c>
      <c r="F1853" s="215">
        <f>'Net Gen'!K1853</f>
        <v>487</v>
      </c>
      <c r="G1853" s="215">
        <f>'Net Gen'!N1853</f>
        <v>487</v>
      </c>
      <c r="H1853" s="215">
        <f>'Net Gen'!O1853</f>
        <v>795</v>
      </c>
      <c r="J1853" s="78">
        <f t="shared" si="114"/>
        <v>0.5</v>
      </c>
      <c r="K1853" s="71">
        <f t="shared" si="112"/>
        <v>243.5</v>
      </c>
      <c r="L1853" s="69">
        <f t="shared" si="113"/>
        <v>397.5</v>
      </c>
      <c r="M1853" s="81">
        <f t="shared" si="115"/>
        <v>243</v>
      </c>
    </row>
    <row r="1854" spans="1:13" x14ac:dyDescent="0.2">
      <c r="A1854" s="133" t="str">
        <f>'Net Gen'!B1854</f>
        <v>ML2KP-Mitchell 2 KP</v>
      </c>
      <c r="B1854" s="214">
        <f>'Net Gen'!C1854</f>
        <v>44332.125</v>
      </c>
      <c r="C1854" s="215" t="str">
        <f>'Net Gen'!P1854</f>
        <v>DISPATCHABLE</v>
      </c>
      <c r="D1854" s="215">
        <f>'Net Gen'!E1854</f>
        <v>205.05600000000001</v>
      </c>
      <c r="E1854" s="215">
        <f>'Net Gen'!I1854</f>
        <v>571</v>
      </c>
      <c r="F1854" s="215">
        <f>'Net Gen'!K1854</f>
        <v>573</v>
      </c>
      <c r="G1854" s="215">
        <f>'Net Gen'!N1854</f>
        <v>573</v>
      </c>
      <c r="H1854" s="215">
        <f>'Net Gen'!O1854</f>
        <v>795</v>
      </c>
      <c r="J1854" s="78">
        <f t="shared" si="114"/>
        <v>0.5</v>
      </c>
      <c r="K1854" s="71">
        <f t="shared" si="112"/>
        <v>286.5</v>
      </c>
      <c r="L1854" s="69">
        <f t="shared" si="113"/>
        <v>397.5</v>
      </c>
      <c r="M1854" s="81">
        <f t="shared" si="115"/>
        <v>285.5</v>
      </c>
    </row>
    <row r="1855" spans="1:13" x14ac:dyDescent="0.2">
      <c r="A1855" s="133" t="str">
        <f>'Net Gen'!B1855</f>
        <v>ML2KP-Mitchell 2 KP</v>
      </c>
      <c r="B1855" s="214">
        <f>'Net Gen'!C1855</f>
        <v>44332.166666666664</v>
      </c>
      <c r="C1855" s="215" t="str">
        <f>'Net Gen'!P1855</f>
        <v>DISPATCHABLE</v>
      </c>
      <c r="D1855" s="215">
        <f>'Net Gen'!E1855</f>
        <v>204.928</v>
      </c>
      <c r="E1855" s="215">
        <f>'Net Gen'!I1855</f>
        <v>509</v>
      </c>
      <c r="F1855" s="215">
        <f>'Net Gen'!K1855</f>
        <v>511</v>
      </c>
      <c r="G1855" s="215">
        <f>'Net Gen'!N1855</f>
        <v>511</v>
      </c>
      <c r="H1855" s="215">
        <f>'Net Gen'!O1855</f>
        <v>795</v>
      </c>
      <c r="J1855" s="78">
        <f t="shared" si="114"/>
        <v>0.5</v>
      </c>
      <c r="K1855" s="71">
        <f t="shared" si="112"/>
        <v>255.5</v>
      </c>
      <c r="L1855" s="69">
        <f t="shared" si="113"/>
        <v>397.5</v>
      </c>
      <c r="M1855" s="81">
        <f t="shared" si="115"/>
        <v>254.5</v>
      </c>
    </row>
    <row r="1856" spans="1:13" x14ac:dyDescent="0.2">
      <c r="A1856" s="133" t="str">
        <f>'Net Gen'!B1856</f>
        <v>ML2KP-Mitchell 2 KP</v>
      </c>
      <c r="B1856" s="214">
        <f>'Net Gen'!C1856</f>
        <v>44332.208333333336</v>
      </c>
      <c r="C1856" s="215" t="str">
        <f>'Net Gen'!P1856</f>
        <v>DISPATCHABLE</v>
      </c>
      <c r="D1856" s="215">
        <f>'Net Gen'!E1856</f>
        <v>204.96</v>
      </c>
      <c r="E1856" s="215">
        <f>'Net Gen'!I1856</f>
        <v>537</v>
      </c>
      <c r="F1856" s="215">
        <f>'Net Gen'!K1856</f>
        <v>539</v>
      </c>
      <c r="G1856" s="215">
        <f>'Net Gen'!N1856</f>
        <v>539</v>
      </c>
      <c r="H1856" s="215">
        <f>'Net Gen'!O1856</f>
        <v>795</v>
      </c>
      <c r="J1856" s="78">
        <f t="shared" si="114"/>
        <v>0.5</v>
      </c>
      <c r="K1856" s="71">
        <f t="shared" si="112"/>
        <v>269.5</v>
      </c>
      <c r="L1856" s="69">
        <f t="shared" si="113"/>
        <v>397.5</v>
      </c>
      <c r="M1856" s="81">
        <f t="shared" si="115"/>
        <v>268.5</v>
      </c>
    </row>
    <row r="1857" spans="1:13" x14ac:dyDescent="0.2">
      <c r="A1857" s="133" t="str">
        <f>'Net Gen'!B1857</f>
        <v>ML2KP-Mitchell 2 KP</v>
      </c>
      <c r="B1857" s="214">
        <f>'Net Gen'!C1857</f>
        <v>44332.25</v>
      </c>
      <c r="C1857" s="215" t="str">
        <f>'Net Gen'!P1857</f>
        <v>DISPATCHABLE</v>
      </c>
      <c r="D1857" s="215">
        <f>'Net Gen'!E1857</f>
        <v>204.8</v>
      </c>
      <c r="E1857" s="215">
        <f>'Net Gen'!I1857</f>
        <v>513</v>
      </c>
      <c r="F1857" s="215">
        <f>'Net Gen'!K1857</f>
        <v>514</v>
      </c>
      <c r="G1857" s="215">
        <f>'Net Gen'!N1857</f>
        <v>514</v>
      </c>
      <c r="H1857" s="215">
        <f>'Net Gen'!O1857</f>
        <v>795</v>
      </c>
      <c r="J1857" s="78">
        <f t="shared" si="114"/>
        <v>0.5</v>
      </c>
      <c r="K1857" s="71">
        <f t="shared" si="112"/>
        <v>257</v>
      </c>
      <c r="L1857" s="69">
        <f t="shared" si="113"/>
        <v>397.5</v>
      </c>
      <c r="M1857" s="81">
        <f t="shared" si="115"/>
        <v>256.5</v>
      </c>
    </row>
    <row r="1858" spans="1:13" x14ac:dyDescent="0.2">
      <c r="A1858" s="133" t="str">
        <f>'Net Gen'!B1858</f>
        <v>ML2KP-Mitchell 2 KP</v>
      </c>
      <c r="B1858" s="214">
        <f>'Net Gen'!C1858</f>
        <v>44332.291666666664</v>
      </c>
      <c r="C1858" s="215" t="str">
        <f>'Net Gen'!P1858</f>
        <v>DISPATCHABLE</v>
      </c>
      <c r="D1858" s="215">
        <f>'Net Gen'!E1858</f>
        <v>206.75200000000001</v>
      </c>
      <c r="E1858" s="215">
        <f>'Net Gen'!I1858</f>
        <v>740</v>
      </c>
      <c r="F1858" s="215">
        <f>'Net Gen'!K1858</f>
        <v>744</v>
      </c>
      <c r="G1858" s="215">
        <f>'Net Gen'!N1858</f>
        <v>744</v>
      </c>
      <c r="H1858" s="215">
        <f>'Net Gen'!O1858</f>
        <v>795</v>
      </c>
      <c r="J1858" s="78">
        <f t="shared" si="114"/>
        <v>0.5</v>
      </c>
      <c r="K1858" s="71">
        <f t="shared" si="112"/>
        <v>372</v>
      </c>
      <c r="L1858" s="69">
        <f t="shared" si="113"/>
        <v>397.5</v>
      </c>
      <c r="M1858" s="81">
        <f t="shared" si="115"/>
        <v>370</v>
      </c>
    </row>
    <row r="1859" spans="1:13" x14ac:dyDescent="0.2">
      <c r="A1859" s="133" t="str">
        <f>'Net Gen'!B1859</f>
        <v>ML2KP-Mitchell 2 KP</v>
      </c>
      <c r="B1859" s="214">
        <f>'Net Gen'!C1859</f>
        <v>44332.333333333336</v>
      </c>
      <c r="C1859" s="215" t="str">
        <f>'Net Gen'!P1859</f>
        <v>DISPATCHABLE</v>
      </c>
      <c r="D1859" s="215">
        <f>'Net Gen'!E1859</f>
        <v>204.928</v>
      </c>
      <c r="E1859" s="215">
        <f>'Net Gen'!I1859</f>
        <v>539</v>
      </c>
      <c r="F1859" s="215">
        <f>'Net Gen'!K1859</f>
        <v>541</v>
      </c>
      <c r="G1859" s="215">
        <f>'Net Gen'!N1859</f>
        <v>541</v>
      </c>
      <c r="H1859" s="215">
        <f>'Net Gen'!O1859</f>
        <v>795</v>
      </c>
      <c r="J1859" s="78">
        <f t="shared" si="114"/>
        <v>0.5</v>
      </c>
      <c r="K1859" s="71">
        <f t="shared" si="112"/>
        <v>270.5</v>
      </c>
      <c r="L1859" s="69">
        <f t="shared" si="113"/>
        <v>397.5</v>
      </c>
      <c r="M1859" s="81">
        <f t="shared" si="115"/>
        <v>269.5</v>
      </c>
    </row>
    <row r="1860" spans="1:13" x14ac:dyDescent="0.2">
      <c r="A1860" s="133" t="str">
        <f>'Net Gen'!B1860</f>
        <v>ML2KP-Mitchell 2 KP</v>
      </c>
      <c r="B1860" s="214">
        <f>'Net Gen'!C1860</f>
        <v>44332.375</v>
      </c>
      <c r="C1860" s="215" t="str">
        <f>'Net Gen'!P1860</f>
        <v>DISPATCHABLE</v>
      </c>
      <c r="D1860" s="215">
        <f>'Net Gen'!E1860</f>
        <v>207.45599999999999</v>
      </c>
      <c r="E1860" s="215">
        <f>'Net Gen'!I1860</f>
        <v>745</v>
      </c>
      <c r="F1860" s="215">
        <f>'Net Gen'!K1860</f>
        <v>749</v>
      </c>
      <c r="G1860" s="215">
        <f>'Net Gen'!N1860</f>
        <v>749</v>
      </c>
      <c r="H1860" s="215">
        <f>'Net Gen'!O1860</f>
        <v>795</v>
      </c>
      <c r="J1860" s="78">
        <f t="shared" si="114"/>
        <v>0.5</v>
      </c>
      <c r="K1860" s="71">
        <f t="shared" ref="K1860:K1923" si="116">F1860*J1860</f>
        <v>374.5</v>
      </c>
      <c r="L1860" s="69">
        <f t="shared" ref="L1860:L1923" si="117">H1860*J1860</f>
        <v>397.5</v>
      </c>
      <c r="M1860" s="81">
        <f t="shared" si="115"/>
        <v>372.5</v>
      </c>
    </row>
    <row r="1861" spans="1:13" x14ac:dyDescent="0.2">
      <c r="A1861" s="133" t="str">
        <f>'Net Gen'!B1861</f>
        <v>ML2KP-Mitchell 2 KP</v>
      </c>
      <c r="B1861" s="214">
        <f>'Net Gen'!C1861</f>
        <v>44332.416666666664</v>
      </c>
      <c r="C1861" s="215" t="str">
        <f>'Net Gen'!P1861</f>
        <v>DISPATCHABLE</v>
      </c>
      <c r="D1861" s="215">
        <f>'Net Gen'!E1861</f>
        <v>206.14400000000001</v>
      </c>
      <c r="E1861" s="215">
        <f>'Net Gen'!I1861</f>
        <v>637</v>
      </c>
      <c r="F1861" s="215">
        <f>'Net Gen'!K1861</f>
        <v>640</v>
      </c>
      <c r="G1861" s="215">
        <f>'Net Gen'!N1861</f>
        <v>640</v>
      </c>
      <c r="H1861" s="215">
        <f>'Net Gen'!O1861</f>
        <v>795</v>
      </c>
      <c r="J1861" s="78">
        <f t="shared" ref="J1861:J1924" si="118">VLOOKUP(A1861,$P$4:$Q$8,2,FALSE)</f>
        <v>0.5</v>
      </c>
      <c r="K1861" s="71">
        <f t="shared" si="116"/>
        <v>320</v>
      </c>
      <c r="L1861" s="69">
        <f t="shared" si="117"/>
        <v>397.5</v>
      </c>
      <c r="M1861" s="81">
        <f t="shared" ref="M1861:M1924" si="119">E1861*J1861</f>
        <v>318.5</v>
      </c>
    </row>
    <row r="1862" spans="1:13" x14ac:dyDescent="0.2">
      <c r="A1862" s="133" t="str">
        <f>'Net Gen'!B1862</f>
        <v>ML2KP-Mitchell 2 KP</v>
      </c>
      <c r="B1862" s="214">
        <f>'Net Gen'!C1862</f>
        <v>44332.458333333336</v>
      </c>
      <c r="C1862" s="215" t="str">
        <f>'Net Gen'!P1862</f>
        <v>DISPATCHABLE</v>
      </c>
      <c r="D1862" s="215">
        <f>'Net Gen'!E1862</f>
        <v>205.56800000000001</v>
      </c>
      <c r="E1862" s="215">
        <f>'Net Gen'!I1862</f>
        <v>660</v>
      </c>
      <c r="F1862" s="215">
        <f>'Net Gen'!K1862</f>
        <v>663</v>
      </c>
      <c r="G1862" s="215">
        <f>'Net Gen'!N1862</f>
        <v>663</v>
      </c>
      <c r="H1862" s="215">
        <f>'Net Gen'!O1862</f>
        <v>795</v>
      </c>
      <c r="J1862" s="78">
        <f t="shared" si="118"/>
        <v>0.5</v>
      </c>
      <c r="K1862" s="71">
        <f t="shared" si="116"/>
        <v>331.5</v>
      </c>
      <c r="L1862" s="69">
        <f t="shared" si="117"/>
        <v>397.5</v>
      </c>
      <c r="M1862" s="81">
        <f t="shared" si="119"/>
        <v>330</v>
      </c>
    </row>
    <row r="1863" spans="1:13" x14ac:dyDescent="0.2">
      <c r="A1863" s="133" t="str">
        <f>'Net Gen'!B1863</f>
        <v>ML2KP-Mitchell 2 KP</v>
      </c>
      <c r="B1863" s="214">
        <f>'Net Gen'!C1863</f>
        <v>44332.5</v>
      </c>
      <c r="C1863" s="215" t="str">
        <f>'Net Gen'!P1863</f>
        <v>DISPATCHABLE</v>
      </c>
      <c r="D1863" s="215">
        <f>'Net Gen'!E1863</f>
        <v>210.624</v>
      </c>
      <c r="E1863" s="215">
        <f>'Net Gen'!I1863</f>
        <v>691</v>
      </c>
      <c r="F1863" s="215">
        <f>'Net Gen'!K1863</f>
        <v>695</v>
      </c>
      <c r="G1863" s="215">
        <f>'Net Gen'!N1863</f>
        <v>695</v>
      </c>
      <c r="H1863" s="215">
        <f>'Net Gen'!O1863</f>
        <v>795</v>
      </c>
      <c r="J1863" s="78">
        <f t="shared" si="118"/>
        <v>0.5</v>
      </c>
      <c r="K1863" s="71">
        <f t="shared" si="116"/>
        <v>347.5</v>
      </c>
      <c r="L1863" s="69">
        <f t="shared" si="117"/>
        <v>397.5</v>
      </c>
      <c r="M1863" s="81">
        <f t="shared" si="119"/>
        <v>345.5</v>
      </c>
    </row>
    <row r="1864" spans="1:13" x14ac:dyDescent="0.2">
      <c r="A1864" s="133" t="str">
        <f>'Net Gen'!B1864</f>
        <v>ML2KP-Mitchell 2 KP</v>
      </c>
      <c r="B1864" s="214">
        <f>'Net Gen'!C1864</f>
        <v>44332.541666666664</v>
      </c>
      <c r="C1864" s="215" t="str">
        <f>'Net Gen'!P1864</f>
        <v>DISPATCHABLE</v>
      </c>
      <c r="D1864" s="215">
        <f>'Net Gen'!E1864</f>
        <v>209.12</v>
      </c>
      <c r="E1864" s="215">
        <f>'Net Gen'!I1864</f>
        <v>693</v>
      </c>
      <c r="F1864" s="215">
        <f>'Net Gen'!K1864</f>
        <v>697</v>
      </c>
      <c r="G1864" s="215">
        <f>'Net Gen'!N1864</f>
        <v>697</v>
      </c>
      <c r="H1864" s="215">
        <f>'Net Gen'!O1864</f>
        <v>795</v>
      </c>
      <c r="J1864" s="78">
        <f t="shared" si="118"/>
        <v>0.5</v>
      </c>
      <c r="K1864" s="71">
        <f t="shared" si="116"/>
        <v>348.5</v>
      </c>
      <c r="L1864" s="69">
        <f t="shared" si="117"/>
        <v>397.5</v>
      </c>
      <c r="M1864" s="81">
        <f t="shared" si="119"/>
        <v>346.5</v>
      </c>
    </row>
    <row r="1865" spans="1:13" x14ac:dyDescent="0.2">
      <c r="A1865" s="133" t="str">
        <f>'Net Gen'!B1865</f>
        <v>ML2KP-Mitchell 2 KP</v>
      </c>
      <c r="B1865" s="214">
        <f>'Net Gen'!C1865</f>
        <v>44332.583333333336</v>
      </c>
      <c r="C1865" s="215" t="str">
        <f>'Net Gen'!P1865</f>
        <v>DISPATCHABLE</v>
      </c>
      <c r="D1865" s="215">
        <f>'Net Gen'!E1865</f>
        <v>206.33600000000001</v>
      </c>
      <c r="E1865" s="215">
        <f>'Net Gen'!I1865</f>
        <v>649</v>
      </c>
      <c r="F1865" s="215">
        <f>'Net Gen'!K1865</f>
        <v>652</v>
      </c>
      <c r="G1865" s="215">
        <f>'Net Gen'!N1865</f>
        <v>652</v>
      </c>
      <c r="H1865" s="215">
        <f>'Net Gen'!O1865</f>
        <v>795</v>
      </c>
      <c r="J1865" s="78">
        <f t="shared" si="118"/>
        <v>0.5</v>
      </c>
      <c r="K1865" s="71">
        <f t="shared" si="116"/>
        <v>326</v>
      </c>
      <c r="L1865" s="69">
        <f t="shared" si="117"/>
        <v>397.5</v>
      </c>
      <c r="M1865" s="81">
        <f t="shared" si="119"/>
        <v>324.5</v>
      </c>
    </row>
    <row r="1866" spans="1:13" x14ac:dyDescent="0.2">
      <c r="A1866" s="133" t="str">
        <f>'Net Gen'!B1866</f>
        <v>ML2KP-Mitchell 2 KP</v>
      </c>
      <c r="B1866" s="214">
        <f>'Net Gen'!C1866</f>
        <v>44332.625</v>
      </c>
      <c r="C1866" s="215" t="str">
        <f>'Net Gen'!P1866</f>
        <v>DISPATCHABLE</v>
      </c>
      <c r="D1866" s="215">
        <f>'Net Gen'!E1866</f>
        <v>209.34399999999999</v>
      </c>
      <c r="E1866" s="215">
        <f>'Net Gen'!I1866</f>
        <v>765</v>
      </c>
      <c r="F1866" s="215">
        <f>'Net Gen'!K1866</f>
        <v>770</v>
      </c>
      <c r="G1866" s="215">
        <f>'Net Gen'!N1866</f>
        <v>770</v>
      </c>
      <c r="H1866" s="215">
        <f>'Net Gen'!O1866</f>
        <v>795</v>
      </c>
      <c r="J1866" s="78">
        <f t="shared" si="118"/>
        <v>0.5</v>
      </c>
      <c r="K1866" s="71">
        <f t="shared" si="116"/>
        <v>385</v>
      </c>
      <c r="L1866" s="69">
        <f t="shared" si="117"/>
        <v>397.5</v>
      </c>
      <c r="M1866" s="81">
        <f t="shared" si="119"/>
        <v>382.5</v>
      </c>
    </row>
    <row r="1867" spans="1:13" x14ac:dyDescent="0.2">
      <c r="A1867" s="133" t="str">
        <f>'Net Gen'!B1867</f>
        <v>ML2KP-Mitchell 2 KP</v>
      </c>
      <c r="B1867" s="214">
        <f>'Net Gen'!C1867</f>
        <v>44332.666666666664</v>
      </c>
      <c r="C1867" s="215" t="str">
        <f>'Net Gen'!P1867</f>
        <v>DISPATCHABLE</v>
      </c>
      <c r="D1867" s="215">
        <f>'Net Gen'!E1867</f>
        <v>214.36799999999999</v>
      </c>
      <c r="E1867" s="215">
        <f>'Net Gen'!I1867</f>
        <v>697</v>
      </c>
      <c r="F1867" s="215">
        <f>'Net Gen'!K1867</f>
        <v>701</v>
      </c>
      <c r="G1867" s="215">
        <f>'Net Gen'!N1867</f>
        <v>701</v>
      </c>
      <c r="H1867" s="215">
        <f>'Net Gen'!O1867</f>
        <v>795</v>
      </c>
      <c r="J1867" s="78">
        <f t="shared" si="118"/>
        <v>0.5</v>
      </c>
      <c r="K1867" s="71">
        <f t="shared" si="116"/>
        <v>350.5</v>
      </c>
      <c r="L1867" s="69">
        <f t="shared" si="117"/>
        <v>397.5</v>
      </c>
      <c r="M1867" s="81">
        <f t="shared" si="119"/>
        <v>348.5</v>
      </c>
    </row>
    <row r="1868" spans="1:13" x14ac:dyDescent="0.2">
      <c r="A1868" s="133" t="str">
        <f>'Net Gen'!B1868</f>
        <v>ML2KP-Mitchell 2 KP</v>
      </c>
      <c r="B1868" s="214">
        <f>'Net Gen'!C1868</f>
        <v>44332.708333333336</v>
      </c>
      <c r="C1868" s="215" t="str">
        <f>'Net Gen'!P1868</f>
        <v>DISPATCHABLE</v>
      </c>
      <c r="D1868" s="215">
        <f>'Net Gen'!E1868</f>
        <v>228.99199999999999</v>
      </c>
      <c r="E1868" s="215">
        <f>'Net Gen'!I1868</f>
        <v>790</v>
      </c>
      <c r="F1868" s="215">
        <f>'Net Gen'!K1868</f>
        <v>795</v>
      </c>
      <c r="G1868" s="215">
        <f>'Net Gen'!N1868</f>
        <v>795</v>
      </c>
      <c r="H1868" s="215">
        <f>'Net Gen'!O1868</f>
        <v>795</v>
      </c>
      <c r="J1868" s="78">
        <f t="shared" si="118"/>
        <v>0.5</v>
      </c>
      <c r="K1868" s="71">
        <f t="shared" si="116"/>
        <v>397.5</v>
      </c>
      <c r="L1868" s="69">
        <f t="shared" si="117"/>
        <v>397.5</v>
      </c>
      <c r="M1868" s="81">
        <f t="shared" si="119"/>
        <v>395</v>
      </c>
    </row>
    <row r="1869" spans="1:13" x14ac:dyDescent="0.2">
      <c r="A1869" s="133" t="str">
        <f>'Net Gen'!B1869</f>
        <v>ML2KP-Mitchell 2 KP</v>
      </c>
      <c r="B1869" s="214">
        <f>'Net Gen'!C1869</f>
        <v>44332.75</v>
      </c>
      <c r="C1869" s="215" t="str">
        <f>'Net Gen'!P1869</f>
        <v>DISPATCHABLE</v>
      </c>
      <c r="D1869" s="215">
        <f>'Net Gen'!E1869</f>
        <v>268.64</v>
      </c>
      <c r="E1869" s="215">
        <f>'Net Gen'!I1869</f>
        <v>790</v>
      </c>
      <c r="F1869" s="215">
        <f>'Net Gen'!K1869</f>
        <v>795</v>
      </c>
      <c r="G1869" s="215">
        <f>'Net Gen'!N1869</f>
        <v>795</v>
      </c>
      <c r="H1869" s="215">
        <f>'Net Gen'!O1869</f>
        <v>795</v>
      </c>
      <c r="J1869" s="78">
        <f t="shared" si="118"/>
        <v>0.5</v>
      </c>
      <c r="K1869" s="71">
        <f t="shared" si="116"/>
        <v>397.5</v>
      </c>
      <c r="L1869" s="69">
        <f t="shared" si="117"/>
        <v>397.5</v>
      </c>
      <c r="M1869" s="81">
        <f t="shared" si="119"/>
        <v>395</v>
      </c>
    </row>
    <row r="1870" spans="1:13" x14ac:dyDescent="0.2">
      <c r="A1870" s="133" t="str">
        <f>'Net Gen'!B1870</f>
        <v>ML2KP-Mitchell 2 KP</v>
      </c>
      <c r="B1870" s="214">
        <f>'Net Gen'!C1870</f>
        <v>44332.791666666664</v>
      </c>
      <c r="C1870" s="215" t="str">
        <f>'Net Gen'!P1870</f>
        <v>DISPATCHABLE</v>
      </c>
      <c r="D1870" s="215">
        <f>'Net Gen'!E1870</f>
        <v>287.74400000000003</v>
      </c>
      <c r="E1870" s="215">
        <f>'Net Gen'!I1870</f>
        <v>790</v>
      </c>
      <c r="F1870" s="215">
        <f>'Net Gen'!K1870</f>
        <v>795</v>
      </c>
      <c r="G1870" s="215">
        <f>'Net Gen'!N1870</f>
        <v>795</v>
      </c>
      <c r="H1870" s="215">
        <f>'Net Gen'!O1870</f>
        <v>795</v>
      </c>
      <c r="J1870" s="78">
        <f t="shared" si="118"/>
        <v>0.5</v>
      </c>
      <c r="K1870" s="71">
        <f t="shared" si="116"/>
        <v>397.5</v>
      </c>
      <c r="L1870" s="69">
        <f t="shared" si="117"/>
        <v>397.5</v>
      </c>
      <c r="M1870" s="81">
        <f t="shared" si="119"/>
        <v>395</v>
      </c>
    </row>
    <row r="1871" spans="1:13" x14ac:dyDescent="0.2">
      <c r="A1871" s="133" t="str">
        <f>'Net Gen'!B1871</f>
        <v>ML2KP-Mitchell 2 KP</v>
      </c>
      <c r="B1871" s="214">
        <f>'Net Gen'!C1871</f>
        <v>44332.833333333336</v>
      </c>
      <c r="C1871" s="215" t="str">
        <f>'Net Gen'!P1871</f>
        <v>DISPATCHABLE</v>
      </c>
      <c r="D1871" s="215">
        <f>'Net Gen'!E1871</f>
        <v>259.32799999999997</v>
      </c>
      <c r="E1871" s="215">
        <f>'Net Gen'!I1871</f>
        <v>790</v>
      </c>
      <c r="F1871" s="215">
        <f>'Net Gen'!K1871</f>
        <v>795</v>
      </c>
      <c r="G1871" s="215">
        <f>'Net Gen'!N1871</f>
        <v>795</v>
      </c>
      <c r="H1871" s="215">
        <f>'Net Gen'!O1871</f>
        <v>795</v>
      </c>
      <c r="J1871" s="78">
        <f t="shared" si="118"/>
        <v>0.5</v>
      </c>
      <c r="K1871" s="71">
        <f t="shared" si="116"/>
        <v>397.5</v>
      </c>
      <c r="L1871" s="69">
        <f t="shared" si="117"/>
        <v>397.5</v>
      </c>
      <c r="M1871" s="81">
        <f t="shared" si="119"/>
        <v>395</v>
      </c>
    </row>
    <row r="1872" spans="1:13" x14ac:dyDescent="0.2">
      <c r="A1872" s="133" t="str">
        <f>'Net Gen'!B1872</f>
        <v>ML2KP-Mitchell 2 KP</v>
      </c>
      <c r="B1872" s="214">
        <f>'Net Gen'!C1872</f>
        <v>44332.875</v>
      </c>
      <c r="C1872" s="215" t="str">
        <f>'Net Gen'!P1872</f>
        <v>DISPATCHABLE</v>
      </c>
      <c r="D1872" s="215">
        <f>'Net Gen'!E1872</f>
        <v>236.70400000000001</v>
      </c>
      <c r="E1872" s="215">
        <f>'Net Gen'!I1872</f>
        <v>790</v>
      </c>
      <c r="F1872" s="215">
        <f>'Net Gen'!K1872</f>
        <v>795</v>
      </c>
      <c r="G1872" s="215">
        <f>'Net Gen'!N1872</f>
        <v>795</v>
      </c>
      <c r="H1872" s="215">
        <f>'Net Gen'!O1872</f>
        <v>795</v>
      </c>
      <c r="J1872" s="78">
        <f t="shared" si="118"/>
        <v>0.5</v>
      </c>
      <c r="K1872" s="71">
        <f t="shared" si="116"/>
        <v>397.5</v>
      </c>
      <c r="L1872" s="69">
        <f t="shared" si="117"/>
        <v>397.5</v>
      </c>
      <c r="M1872" s="81">
        <f t="shared" si="119"/>
        <v>395</v>
      </c>
    </row>
    <row r="1873" spans="1:13" x14ac:dyDescent="0.2">
      <c r="A1873" s="133" t="str">
        <f>'Net Gen'!B1873</f>
        <v>ML2KP-Mitchell 2 KP</v>
      </c>
      <c r="B1873" s="214">
        <f>'Net Gen'!C1873</f>
        <v>44332.916666666664</v>
      </c>
      <c r="C1873" s="215" t="str">
        <f>'Net Gen'!P1873</f>
        <v>DISPATCHABLE</v>
      </c>
      <c r="D1873" s="215">
        <f>'Net Gen'!E1873</f>
        <v>239.55199999999999</v>
      </c>
      <c r="E1873" s="215">
        <f>'Net Gen'!I1873</f>
        <v>790</v>
      </c>
      <c r="F1873" s="215">
        <f>'Net Gen'!K1873</f>
        <v>795</v>
      </c>
      <c r="G1873" s="215">
        <f>'Net Gen'!N1873</f>
        <v>795</v>
      </c>
      <c r="H1873" s="215">
        <f>'Net Gen'!O1873</f>
        <v>795</v>
      </c>
      <c r="J1873" s="78">
        <f t="shared" si="118"/>
        <v>0.5</v>
      </c>
      <c r="K1873" s="71">
        <f t="shared" si="116"/>
        <v>397.5</v>
      </c>
      <c r="L1873" s="69">
        <f t="shared" si="117"/>
        <v>397.5</v>
      </c>
      <c r="M1873" s="81">
        <f t="shared" si="119"/>
        <v>395</v>
      </c>
    </row>
    <row r="1874" spans="1:13" x14ac:dyDescent="0.2">
      <c r="A1874" s="133" t="str">
        <f>'Net Gen'!B1874</f>
        <v>ML2KP-Mitchell 2 KP</v>
      </c>
      <c r="B1874" s="214">
        <f>'Net Gen'!C1874</f>
        <v>44332.958333333336</v>
      </c>
      <c r="C1874" s="215" t="str">
        <f>'Net Gen'!P1874</f>
        <v>DISPATCHABLE</v>
      </c>
      <c r="D1874" s="215">
        <f>'Net Gen'!E1874</f>
        <v>213.98400000000001</v>
      </c>
      <c r="E1874" s="215">
        <f>'Net Gen'!I1874</f>
        <v>750</v>
      </c>
      <c r="F1874" s="215">
        <f>'Net Gen'!K1874</f>
        <v>754</v>
      </c>
      <c r="G1874" s="215">
        <f>'Net Gen'!N1874</f>
        <v>754</v>
      </c>
      <c r="H1874" s="215">
        <f>'Net Gen'!O1874</f>
        <v>795</v>
      </c>
      <c r="J1874" s="78">
        <f t="shared" si="118"/>
        <v>0.5</v>
      </c>
      <c r="K1874" s="71">
        <f t="shared" si="116"/>
        <v>377</v>
      </c>
      <c r="L1874" s="69">
        <f t="shared" si="117"/>
        <v>397.5</v>
      </c>
      <c r="M1874" s="81">
        <f t="shared" si="119"/>
        <v>375</v>
      </c>
    </row>
    <row r="1875" spans="1:13" x14ac:dyDescent="0.2">
      <c r="A1875" s="133" t="str">
        <f>'Net Gen'!B1875</f>
        <v>ML2KP-Mitchell 2 KP</v>
      </c>
      <c r="B1875" s="214">
        <f>'Net Gen'!C1875</f>
        <v>44333</v>
      </c>
      <c r="C1875" s="215" t="str">
        <f>'Net Gen'!P1875</f>
        <v>DISPATCHABLE</v>
      </c>
      <c r="D1875" s="215">
        <f>'Net Gen'!E1875</f>
        <v>212.512</v>
      </c>
      <c r="E1875" s="215">
        <f>'Net Gen'!I1875</f>
        <v>683</v>
      </c>
      <c r="F1875" s="215">
        <f>'Net Gen'!K1875</f>
        <v>686</v>
      </c>
      <c r="G1875" s="215">
        <f>'Net Gen'!N1875</f>
        <v>686</v>
      </c>
      <c r="H1875" s="215">
        <f>'Net Gen'!O1875</f>
        <v>795</v>
      </c>
      <c r="J1875" s="78">
        <f t="shared" si="118"/>
        <v>0.5</v>
      </c>
      <c r="K1875" s="71">
        <f t="shared" si="116"/>
        <v>343</v>
      </c>
      <c r="L1875" s="69">
        <f t="shared" si="117"/>
        <v>397.5</v>
      </c>
      <c r="M1875" s="81">
        <f t="shared" si="119"/>
        <v>341.5</v>
      </c>
    </row>
    <row r="1876" spans="1:13" x14ac:dyDescent="0.2">
      <c r="A1876" s="133" t="str">
        <f>'Net Gen'!B1876</f>
        <v>ML2KP-Mitchell 2 KP</v>
      </c>
      <c r="B1876" s="214">
        <f>'Net Gen'!C1876</f>
        <v>44333.041666666664</v>
      </c>
      <c r="C1876" s="215" t="str">
        <f>'Net Gen'!P1876</f>
        <v>DISPATCHABLE</v>
      </c>
      <c r="D1876" s="215">
        <f>'Net Gen'!E1876</f>
        <v>209.63200000000001</v>
      </c>
      <c r="E1876" s="215">
        <f>'Net Gen'!I1876</f>
        <v>705</v>
      </c>
      <c r="F1876" s="215">
        <f>'Net Gen'!K1876</f>
        <v>709</v>
      </c>
      <c r="G1876" s="215">
        <f>'Net Gen'!N1876</f>
        <v>709</v>
      </c>
      <c r="H1876" s="215">
        <f>'Net Gen'!O1876</f>
        <v>795</v>
      </c>
      <c r="J1876" s="78">
        <f t="shared" si="118"/>
        <v>0.5</v>
      </c>
      <c r="K1876" s="71">
        <f t="shared" si="116"/>
        <v>354.5</v>
      </c>
      <c r="L1876" s="69">
        <f t="shared" si="117"/>
        <v>397.5</v>
      </c>
      <c r="M1876" s="81">
        <f t="shared" si="119"/>
        <v>352.5</v>
      </c>
    </row>
    <row r="1877" spans="1:13" x14ac:dyDescent="0.2">
      <c r="A1877" s="133" t="str">
        <f>'Net Gen'!B1877</f>
        <v>ML2KP-Mitchell 2 KP</v>
      </c>
      <c r="B1877" s="214">
        <f>'Net Gen'!C1877</f>
        <v>44333.083333333336</v>
      </c>
      <c r="C1877" s="215" t="str">
        <f>'Net Gen'!P1877</f>
        <v>DISPATCHABLE</v>
      </c>
      <c r="D1877" s="215">
        <f>'Net Gen'!E1877</f>
        <v>204.89599999999999</v>
      </c>
      <c r="E1877" s="215">
        <f>'Net Gen'!I1877</f>
        <v>477</v>
      </c>
      <c r="F1877" s="215">
        <f>'Net Gen'!K1877</f>
        <v>478</v>
      </c>
      <c r="G1877" s="215">
        <f>'Net Gen'!N1877</f>
        <v>478</v>
      </c>
      <c r="H1877" s="215">
        <f>'Net Gen'!O1877</f>
        <v>795</v>
      </c>
      <c r="J1877" s="78">
        <f t="shared" si="118"/>
        <v>0.5</v>
      </c>
      <c r="K1877" s="71">
        <f t="shared" si="116"/>
        <v>239</v>
      </c>
      <c r="L1877" s="69">
        <f t="shared" si="117"/>
        <v>397.5</v>
      </c>
      <c r="M1877" s="81">
        <f t="shared" si="119"/>
        <v>238.5</v>
      </c>
    </row>
    <row r="1878" spans="1:13" x14ac:dyDescent="0.2">
      <c r="A1878" s="133" t="str">
        <f>'Net Gen'!B1878</f>
        <v>ML2KP-Mitchell 2 KP</v>
      </c>
      <c r="B1878" s="214">
        <f>'Net Gen'!C1878</f>
        <v>44333.125</v>
      </c>
      <c r="C1878" s="215" t="str">
        <f>'Net Gen'!P1878</f>
        <v>DISPATCHABLE</v>
      </c>
      <c r="D1878" s="215">
        <f>'Net Gen'!E1878</f>
        <v>204.8</v>
      </c>
      <c r="E1878" s="215">
        <f>'Net Gen'!I1878</f>
        <v>431</v>
      </c>
      <c r="F1878" s="215">
        <f>'Net Gen'!K1878</f>
        <v>431</v>
      </c>
      <c r="G1878" s="215">
        <f>'Net Gen'!N1878</f>
        <v>431</v>
      </c>
      <c r="H1878" s="215">
        <f>'Net Gen'!O1878</f>
        <v>795</v>
      </c>
      <c r="J1878" s="78">
        <f t="shared" si="118"/>
        <v>0.5</v>
      </c>
      <c r="K1878" s="71">
        <f t="shared" si="116"/>
        <v>215.5</v>
      </c>
      <c r="L1878" s="69">
        <f t="shared" si="117"/>
        <v>397.5</v>
      </c>
      <c r="M1878" s="81">
        <f t="shared" si="119"/>
        <v>215.5</v>
      </c>
    </row>
    <row r="1879" spans="1:13" x14ac:dyDescent="0.2">
      <c r="A1879" s="133" t="str">
        <f>'Net Gen'!B1879</f>
        <v>ML2KP-Mitchell 2 KP</v>
      </c>
      <c r="B1879" s="214">
        <f>'Net Gen'!C1879</f>
        <v>44333.166666666664</v>
      </c>
      <c r="C1879" s="215" t="str">
        <f>'Net Gen'!P1879</f>
        <v>DISPATCHABLE</v>
      </c>
      <c r="D1879" s="215">
        <f>'Net Gen'!E1879</f>
        <v>204.864</v>
      </c>
      <c r="E1879" s="215">
        <f>'Net Gen'!I1879</f>
        <v>449</v>
      </c>
      <c r="F1879" s="215">
        <f>'Net Gen'!K1879</f>
        <v>450</v>
      </c>
      <c r="G1879" s="215">
        <f>'Net Gen'!N1879</f>
        <v>450</v>
      </c>
      <c r="H1879" s="215">
        <f>'Net Gen'!O1879</f>
        <v>795</v>
      </c>
      <c r="J1879" s="78">
        <f t="shared" si="118"/>
        <v>0.5</v>
      </c>
      <c r="K1879" s="71">
        <f t="shared" si="116"/>
        <v>225</v>
      </c>
      <c r="L1879" s="69">
        <f t="shared" si="117"/>
        <v>397.5</v>
      </c>
      <c r="M1879" s="81">
        <f t="shared" si="119"/>
        <v>224.5</v>
      </c>
    </row>
    <row r="1880" spans="1:13" x14ac:dyDescent="0.2">
      <c r="A1880" s="133" t="str">
        <f>'Net Gen'!B1880</f>
        <v>ML2KP-Mitchell 2 KP</v>
      </c>
      <c r="B1880" s="214">
        <f>'Net Gen'!C1880</f>
        <v>44333.208333333336</v>
      </c>
      <c r="C1880" s="215" t="str">
        <f>'Net Gen'!P1880</f>
        <v>DISPATCHABLE</v>
      </c>
      <c r="D1880" s="215">
        <f>'Net Gen'!E1880</f>
        <v>204.768</v>
      </c>
      <c r="E1880" s="215">
        <f>'Net Gen'!I1880</f>
        <v>429</v>
      </c>
      <c r="F1880" s="215">
        <f>'Net Gen'!K1880</f>
        <v>429</v>
      </c>
      <c r="G1880" s="215">
        <f>'Net Gen'!N1880</f>
        <v>429</v>
      </c>
      <c r="H1880" s="215">
        <f>'Net Gen'!O1880</f>
        <v>795</v>
      </c>
      <c r="J1880" s="78">
        <f t="shared" si="118"/>
        <v>0.5</v>
      </c>
      <c r="K1880" s="71">
        <f t="shared" si="116"/>
        <v>214.5</v>
      </c>
      <c r="L1880" s="69">
        <f t="shared" si="117"/>
        <v>397.5</v>
      </c>
      <c r="M1880" s="81">
        <f t="shared" si="119"/>
        <v>214.5</v>
      </c>
    </row>
    <row r="1881" spans="1:13" x14ac:dyDescent="0.2">
      <c r="A1881" s="133" t="str">
        <f>'Net Gen'!B1881</f>
        <v>ML2KP-Mitchell 2 KP</v>
      </c>
      <c r="B1881" s="214">
        <f>'Net Gen'!C1881</f>
        <v>44333.25</v>
      </c>
      <c r="C1881" s="215" t="str">
        <f>'Net Gen'!P1881</f>
        <v>DISPATCHABLE</v>
      </c>
      <c r="D1881" s="215">
        <f>'Net Gen'!E1881</f>
        <v>205.28</v>
      </c>
      <c r="E1881" s="215">
        <f>'Net Gen'!I1881</f>
        <v>502</v>
      </c>
      <c r="F1881" s="215">
        <f>'Net Gen'!K1881</f>
        <v>503</v>
      </c>
      <c r="G1881" s="215">
        <f>'Net Gen'!N1881</f>
        <v>503</v>
      </c>
      <c r="H1881" s="215">
        <f>'Net Gen'!O1881</f>
        <v>795</v>
      </c>
      <c r="J1881" s="78">
        <f t="shared" si="118"/>
        <v>0.5</v>
      </c>
      <c r="K1881" s="71">
        <f t="shared" si="116"/>
        <v>251.5</v>
      </c>
      <c r="L1881" s="69">
        <f t="shared" si="117"/>
        <v>397.5</v>
      </c>
      <c r="M1881" s="81">
        <f t="shared" si="119"/>
        <v>251</v>
      </c>
    </row>
    <row r="1882" spans="1:13" x14ac:dyDescent="0.2">
      <c r="A1882" s="133" t="str">
        <f>'Net Gen'!B1882</f>
        <v>ML2KP-Mitchell 2 KP</v>
      </c>
      <c r="B1882" s="214">
        <f>'Net Gen'!C1882</f>
        <v>44333.291666666664</v>
      </c>
      <c r="C1882" s="215" t="str">
        <f>'Net Gen'!P1882</f>
        <v>DISPATCHABLE</v>
      </c>
      <c r="D1882" s="215">
        <f>'Net Gen'!E1882</f>
        <v>234.52799999999999</v>
      </c>
      <c r="E1882" s="215">
        <f>'Net Gen'!I1882</f>
        <v>729</v>
      </c>
      <c r="F1882" s="215">
        <f>'Net Gen'!K1882</f>
        <v>733</v>
      </c>
      <c r="G1882" s="215">
        <f>'Net Gen'!N1882</f>
        <v>733</v>
      </c>
      <c r="H1882" s="215">
        <f>'Net Gen'!O1882</f>
        <v>795</v>
      </c>
      <c r="J1882" s="78">
        <f t="shared" si="118"/>
        <v>0.5</v>
      </c>
      <c r="K1882" s="71">
        <f t="shared" si="116"/>
        <v>366.5</v>
      </c>
      <c r="L1882" s="69">
        <f t="shared" si="117"/>
        <v>397.5</v>
      </c>
      <c r="M1882" s="81">
        <f t="shared" si="119"/>
        <v>364.5</v>
      </c>
    </row>
    <row r="1883" spans="1:13" x14ac:dyDescent="0.2">
      <c r="A1883" s="133" t="str">
        <f>'Net Gen'!B1883</f>
        <v>ML2KP-Mitchell 2 KP</v>
      </c>
      <c r="B1883" s="214">
        <f>'Net Gen'!C1883</f>
        <v>44333.333333333336</v>
      </c>
      <c r="C1883" s="215" t="str">
        <f>'Net Gen'!P1883</f>
        <v>DISPATCHABLE</v>
      </c>
      <c r="D1883" s="215">
        <f>'Net Gen'!E1883</f>
        <v>246.94399999999999</v>
      </c>
      <c r="E1883" s="215">
        <f>'Net Gen'!I1883</f>
        <v>790</v>
      </c>
      <c r="F1883" s="215">
        <f>'Net Gen'!K1883</f>
        <v>795</v>
      </c>
      <c r="G1883" s="215">
        <f>'Net Gen'!N1883</f>
        <v>795</v>
      </c>
      <c r="H1883" s="215">
        <f>'Net Gen'!O1883</f>
        <v>795</v>
      </c>
      <c r="J1883" s="78">
        <f t="shared" si="118"/>
        <v>0.5</v>
      </c>
      <c r="K1883" s="71">
        <f t="shared" si="116"/>
        <v>397.5</v>
      </c>
      <c r="L1883" s="69">
        <f t="shared" si="117"/>
        <v>397.5</v>
      </c>
      <c r="M1883" s="81">
        <f t="shared" si="119"/>
        <v>395</v>
      </c>
    </row>
    <row r="1884" spans="1:13" x14ac:dyDescent="0.2">
      <c r="A1884" s="133" t="str">
        <f>'Net Gen'!B1884</f>
        <v>ML2KP-Mitchell 2 KP</v>
      </c>
      <c r="B1884" s="214">
        <f>'Net Gen'!C1884</f>
        <v>44333.375</v>
      </c>
      <c r="C1884" s="215" t="str">
        <f>'Net Gen'!P1884</f>
        <v>DISPATCHABLE</v>
      </c>
      <c r="D1884" s="215">
        <f>'Net Gen'!E1884</f>
        <v>225.82400000000001</v>
      </c>
      <c r="E1884" s="215">
        <f>'Net Gen'!I1884</f>
        <v>776</v>
      </c>
      <c r="F1884" s="215">
        <f>'Net Gen'!K1884</f>
        <v>780</v>
      </c>
      <c r="G1884" s="215">
        <f>'Net Gen'!N1884</f>
        <v>780</v>
      </c>
      <c r="H1884" s="215">
        <f>'Net Gen'!O1884</f>
        <v>795</v>
      </c>
      <c r="J1884" s="78">
        <f t="shared" si="118"/>
        <v>0.5</v>
      </c>
      <c r="K1884" s="71">
        <f t="shared" si="116"/>
        <v>390</v>
      </c>
      <c r="L1884" s="69">
        <f t="shared" si="117"/>
        <v>397.5</v>
      </c>
      <c r="M1884" s="81">
        <f t="shared" si="119"/>
        <v>388</v>
      </c>
    </row>
    <row r="1885" spans="1:13" x14ac:dyDescent="0.2">
      <c r="A1885" s="133" t="str">
        <f>'Net Gen'!B1885</f>
        <v>ML2KP-Mitchell 2 KP</v>
      </c>
      <c r="B1885" s="214">
        <f>'Net Gen'!C1885</f>
        <v>44333.416666666664</v>
      </c>
      <c r="C1885" s="215" t="str">
        <f>'Net Gen'!P1885</f>
        <v>DISPATCHABLE</v>
      </c>
      <c r="D1885" s="215">
        <f>'Net Gen'!E1885</f>
        <v>219.93600000000001</v>
      </c>
      <c r="E1885" s="215">
        <f>'Net Gen'!I1885</f>
        <v>727</v>
      </c>
      <c r="F1885" s="215">
        <f>'Net Gen'!K1885</f>
        <v>731</v>
      </c>
      <c r="G1885" s="215">
        <f>'Net Gen'!N1885</f>
        <v>731</v>
      </c>
      <c r="H1885" s="215">
        <f>'Net Gen'!O1885</f>
        <v>795</v>
      </c>
      <c r="J1885" s="78">
        <f t="shared" si="118"/>
        <v>0.5</v>
      </c>
      <c r="K1885" s="71">
        <f t="shared" si="116"/>
        <v>365.5</v>
      </c>
      <c r="L1885" s="69">
        <f t="shared" si="117"/>
        <v>397.5</v>
      </c>
      <c r="M1885" s="81">
        <f t="shared" si="119"/>
        <v>363.5</v>
      </c>
    </row>
    <row r="1886" spans="1:13" x14ac:dyDescent="0.2">
      <c r="A1886" s="133" t="str">
        <f>'Net Gen'!B1886</f>
        <v>ML2KP-Mitchell 2 KP</v>
      </c>
      <c r="B1886" s="214">
        <f>'Net Gen'!C1886</f>
        <v>44333.458333333336</v>
      </c>
      <c r="C1886" s="215" t="str">
        <f>'Net Gen'!P1886</f>
        <v>DISPATCHABLE</v>
      </c>
      <c r="D1886" s="215">
        <f>'Net Gen'!E1886</f>
        <v>228.096</v>
      </c>
      <c r="E1886" s="215">
        <f>'Net Gen'!I1886</f>
        <v>790</v>
      </c>
      <c r="F1886" s="215">
        <f>'Net Gen'!K1886</f>
        <v>795</v>
      </c>
      <c r="G1886" s="215">
        <f>'Net Gen'!N1886</f>
        <v>795</v>
      </c>
      <c r="H1886" s="215">
        <f>'Net Gen'!O1886</f>
        <v>795</v>
      </c>
      <c r="J1886" s="78">
        <f t="shared" si="118"/>
        <v>0.5</v>
      </c>
      <c r="K1886" s="71">
        <f t="shared" si="116"/>
        <v>397.5</v>
      </c>
      <c r="L1886" s="69">
        <f t="shared" si="117"/>
        <v>397.5</v>
      </c>
      <c r="M1886" s="81">
        <f t="shared" si="119"/>
        <v>395</v>
      </c>
    </row>
    <row r="1887" spans="1:13" x14ac:dyDescent="0.2">
      <c r="A1887" s="133" t="str">
        <f>'Net Gen'!B1887</f>
        <v>ML2KP-Mitchell 2 KP</v>
      </c>
      <c r="B1887" s="214">
        <f>'Net Gen'!C1887</f>
        <v>44333.5</v>
      </c>
      <c r="C1887" s="215" t="str">
        <f>'Net Gen'!P1887</f>
        <v>DISPATCHABLE</v>
      </c>
      <c r="D1887" s="215">
        <f>'Net Gen'!E1887</f>
        <v>233.952</v>
      </c>
      <c r="E1887" s="215">
        <f>'Net Gen'!I1887</f>
        <v>756</v>
      </c>
      <c r="F1887" s="215">
        <f>'Net Gen'!K1887</f>
        <v>761</v>
      </c>
      <c r="G1887" s="215">
        <f>'Net Gen'!N1887</f>
        <v>761</v>
      </c>
      <c r="H1887" s="215">
        <f>'Net Gen'!O1887</f>
        <v>795</v>
      </c>
      <c r="J1887" s="78">
        <f t="shared" si="118"/>
        <v>0.5</v>
      </c>
      <c r="K1887" s="71">
        <f t="shared" si="116"/>
        <v>380.5</v>
      </c>
      <c r="L1887" s="69">
        <f t="shared" si="117"/>
        <v>397.5</v>
      </c>
      <c r="M1887" s="81">
        <f t="shared" si="119"/>
        <v>378</v>
      </c>
    </row>
    <row r="1888" spans="1:13" x14ac:dyDescent="0.2">
      <c r="A1888" s="133" t="str">
        <f>'Net Gen'!B1888</f>
        <v>ML2KP-Mitchell 2 KP</v>
      </c>
      <c r="B1888" s="214">
        <f>'Net Gen'!C1888</f>
        <v>44333.541666666664</v>
      </c>
      <c r="C1888" s="215" t="str">
        <f>'Net Gen'!P1888</f>
        <v>DISPATCHABLE</v>
      </c>
      <c r="D1888" s="215">
        <f>'Net Gen'!E1888</f>
        <v>261.47199999999998</v>
      </c>
      <c r="E1888" s="215">
        <f>'Net Gen'!I1888</f>
        <v>790</v>
      </c>
      <c r="F1888" s="215">
        <f>'Net Gen'!K1888</f>
        <v>795</v>
      </c>
      <c r="G1888" s="215">
        <f>'Net Gen'!N1888</f>
        <v>795</v>
      </c>
      <c r="H1888" s="215">
        <f>'Net Gen'!O1888</f>
        <v>795</v>
      </c>
      <c r="J1888" s="78">
        <f t="shared" si="118"/>
        <v>0.5</v>
      </c>
      <c r="K1888" s="71">
        <f t="shared" si="116"/>
        <v>397.5</v>
      </c>
      <c r="L1888" s="69">
        <f t="shared" si="117"/>
        <v>397.5</v>
      </c>
      <c r="M1888" s="81">
        <f t="shared" si="119"/>
        <v>395</v>
      </c>
    </row>
    <row r="1889" spans="1:13" x14ac:dyDescent="0.2">
      <c r="A1889" s="133" t="str">
        <f>'Net Gen'!B1889</f>
        <v>ML2KP-Mitchell 2 KP</v>
      </c>
      <c r="B1889" s="214">
        <f>'Net Gen'!C1889</f>
        <v>44333.583333333336</v>
      </c>
      <c r="C1889" s="215" t="str">
        <f>'Net Gen'!P1889</f>
        <v>DISPATCHABLE</v>
      </c>
      <c r="D1889" s="215">
        <f>'Net Gen'!E1889</f>
        <v>302.01600000000002</v>
      </c>
      <c r="E1889" s="215">
        <f>'Net Gen'!I1889</f>
        <v>790</v>
      </c>
      <c r="F1889" s="215">
        <f>'Net Gen'!K1889</f>
        <v>795</v>
      </c>
      <c r="G1889" s="215">
        <f>'Net Gen'!N1889</f>
        <v>795</v>
      </c>
      <c r="H1889" s="215">
        <f>'Net Gen'!O1889</f>
        <v>795</v>
      </c>
      <c r="J1889" s="78">
        <f t="shared" si="118"/>
        <v>0.5</v>
      </c>
      <c r="K1889" s="71">
        <f t="shared" si="116"/>
        <v>397.5</v>
      </c>
      <c r="L1889" s="69">
        <f t="shared" si="117"/>
        <v>397.5</v>
      </c>
      <c r="M1889" s="81">
        <f t="shared" si="119"/>
        <v>395</v>
      </c>
    </row>
    <row r="1890" spans="1:13" x14ac:dyDescent="0.2">
      <c r="A1890" s="133" t="str">
        <f>'Net Gen'!B1890</f>
        <v>ML2KP-Mitchell 2 KP</v>
      </c>
      <c r="B1890" s="214">
        <f>'Net Gen'!C1890</f>
        <v>44333.625</v>
      </c>
      <c r="C1890" s="215" t="str">
        <f>'Net Gen'!P1890</f>
        <v>DISPATCHABLE</v>
      </c>
      <c r="D1890" s="215">
        <f>'Net Gen'!E1890</f>
        <v>328.19200000000001</v>
      </c>
      <c r="E1890" s="215">
        <f>'Net Gen'!I1890</f>
        <v>790</v>
      </c>
      <c r="F1890" s="215">
        <f>'Net Gen'!K1890</f>
        <v>795</v>
      </c>
      <c r="G1890" s="215">
        <f>'Net Gen'!N1890</f>
        <v>795</v>
      </c>
      <c r="H1890" s="215">
        <f>'Net Gen'!O1890</f>
        <v>795</v>
      </c>
      <c r="J1890" s="78">
        <f t="shared" si="118"/>
        <v>0.5</v>
      </c>
      <c r="K1890" s="71">
        <f t="shared" si="116"/>
        <v>397.5</v>
      </c>
      <c r="L1890" s="69">
        <f t="shared" si="117"/>
        <v>397.5</v>
      </c>
      <c r="M1890" s="81">
        <f t="shared" si="119"/>
        <v>395</v>
      </c>
    </row>
    <row r="1891" spans="1:13" x14ac:dyDescent="0.2">
      <c r="A1891" s="133" t="str">
        <f>'Net Gen'!B1891</f>
        <v>ML2KP-Mitchell 2 KP</v>
      </c>
      <c r="B1891" s="214">
        <f>'Net Gen'!C1891</f>
        <v>44333.666666666664</v>
      </c>
      <c r="C1891" s="215" t="str">
        <f>'Net Gen'!P1891</f>
        <v>DISPATCHABLE</v>
      </c>
      <c r="D1891" s="215">
        <f>'Net Gen'!E1891</f>
        <v>310.52800000000002</v>
      </c>
      <c r="E1891" s="215">
        <f>'Net Gen'!I1891</f>
        <v>790</v>
      </c>
      <c r="F1891" s="215">
        <f>'Net Gen'!K1891</f>
        <v>795</v>
      </c>
      <c r="G1891" s="215">
        <f>'Net Gen'!N1891</f>
        <v>795</v>
      </c>
      <c r="H1891" s="215">
        <f>'Net Gen'!O1891</f>
        <v>795</v>
      </c>
      <c r="J1891" s="78">
        <f t="shared" si="118"/>
        <v>0.5</v>
      </c>
      <c r="K1891" s="71">
        <f t="shared" si="116"/>
        <v>397.5</v>
      </c>
      <c r="L1891" s="69">
        <f t="shared" si="117"/>
        <v>397.5</v>
      </c>
      <c r="M1891" s="81">
        <f t="shared" si="119"/>
        <v>395</v>
      </c>
    </row>
    <row r="1892" spans="1:13" x14ac:dyDescent="0.2">
      <c r="A1892" s="133" t="str">
        <f>'Net Gen'!B1892</f>
        <v>ML2KP-Mitchell 2 KP</v>
      </c>
      <c r="B1892" s="214">
        <f>'Net Gen'!C1892</f>
        <v>44333.708333333336</v>
      </c>
      <c r="C1892" s="215" t="str">
        <f>'Net Gen'!P1892</f>
        <v>DISPATCHABLE</v>
      </c>
      <c r="D1892" s="215">
        <f>'Net Gen'!E1892</f>
        <v>310.52800000000002</v>
      </c>
      <c r="E1892" s="215">
        <f>'Net Gen'!I1892</f>
        <v>790</v>
      </c>
      <c r="F1892" s="215">
        <f>'Net Gen'!K1892</f>
        <v>795</v>
      </c>
      <c r="G1892" s="215">
        <f>'Net Gen'!N1892</f>
        <v>795</v>
      </c>
      <c r="H1892" s="215">
        <f>'Net Gen'!O1892</f>
        <v>795</v>
      </c>
      <c r="J1892" s="78">
        <f t="shared" si="118"/>
        <v>0.5</v>
      </c>
      <c r="K1892" s="71">
        <f t="shared" si="116"/>
        <v>397.5</v>
      </c>
      <c r="L1892" s="69">
        <f t="shared" si="117"/>
        <v>397.5</v>
      </c>
      <c r="M1892" s="81">
        <f t="shared" si="119"/>
        <v>395</v>
      </c>
    </row>
    <row r="1893" spans="1:13" x14ac:dyDescent="0.2">
      <c r="A1893" s="133" t="str">
        <f>'Net Gen'!B1893</f>
        <v>ML2KP-Mitchell 2 KP</v>
      </c>
      <c r="B1893" s="214">
        <f>'Net Gen'!C1893</f>
        <v>44333.75</v>
      </c>
      <c r="C1893" s="215" t="str">
        <f>'Net Gen'!P1893</f>
        <v>DISPATCHABLE</v>
      </c>
      <c r="D1893" s="215">
        <f>'Net Gen'!E1893</f>
        <v>314.048</v>
      </c>
      <c r="E1893" s="215">
        <f>'Net Gen'!I1893</f>
        <v>790</v>
      </c>
      <c r="F1893" s="215">
        <f>'Net Gen'!K1893</f>
        <v>795</v>
      </c>
      <c r="G1893" s="215">
        <f>'Net Gen'!N1893</f>
        <v>795</v>
      </c>
      <c r="H1893" s="215">
        <f>'Net Gen'!O1893</f>
        <v>795</v>
      </c>
      <c r="J1893" s="78">
        <f t="shared" si="118"/>
        <v>0.5</v>
      </c>
      <c r="K1893" s="71">
        <f t="shared" si="116"/>
        <v>397.5</v>
      </c>
      <c r="L1893" s="69">
        <f t="shared" si="117"/>
        <v>397.5</v>
      </c>
      <c r="M1893" s="81">
        <f t="shared" si="119"/>
        <v>395</v>
      </c>
    </row>
    <row r="1894" spans="1:13" x14ac:dyDescent="0.2">
      <c r="A1894" s="133" t="str">
        <f>'Net Gen'!B1894</f>
        <v>ML2KP-Mitchell 2 KP</v>
      </c>
      <c r="B1894" s="214">
        <f>'Net Gen'!C1894</f>
        <v>44333.791666666664</v>
      </c>
      <c r="C1894" s="215" t="str">
        <f>'Net Gen'!P1894</f>
        <v>DISPATCHABLE</v>
      </c>
      <c r="D1894" s="215">
        <f>'Net Gen'!E1894</f>
        <v>361.98399999999998</v>
      </c>
      <c r="E1894" s="215">
        <f>'Net Gen'!I1894</f>
        <v>790</v>
      </c>
      <c r="F1894" s="215">
        <f>'Net Gen'!K1894</f>
        <v>795</v>
      </c>
      <c r="G1894" s="215">
        <f>'Net Gen'!N1894</f>
        <v>795</v>
      </c>
      <c r="H1894" s="215">
        <f>'Net Gen'!O1894</f>
        <v>795</v>
      </c>
      <c r="J1894" s="78">
        <f t="shared" si="118"/>
        <v>0.5</v>
      </c>
      <c r="K1894" s="71">
        <f t="shared" si="116"/>
        <v>397.5</v>
      </c>
      <c r="L1894" s="69">
        <f t="shared" si="117"/>
        <v>397.5</v>
      </c>
      <c r="M1894" s="81">
        <f t="shared" si="119"/>
        <v>395</v>
      </c>
    </row>
    <row r="1895" spans="1:13" x14ac:dyDescent="0.2">
      <c r="A1895" s="133" t="str">
        <f>'Net Gen'!B1895</f>
        <v>ML2KP-Mitchell 2 KP</v>
      </c>
      <c r="B1895" s="214">
        <f>'Net Gen'!C1895</f>
        <v>44333.833333333336</v>
      </c>
      <c r="C1895" s="215" t="str">
        <f>'Net Gen'!P1895</f>
        <v>DISPATCHABLE</v>
      </c>
      <c r="D1895" s="215">
        <f>'Net Gen'!E1895</f>
        <v>379.488</v>
      </c>
      <c r="E1895" s="215">
        <f>'Net Gen'!I1895</f>
        <v>790</v>
      </c>
      <c r="F1895" s="215">
        <f>'Net Gen'!K1895</f>
        <v>795</v>
      </c>
      <c r="G1895" s="215">
        <f>'Net Gen'!N1895</f>
        <v>795</v>
      </c>
      <c r="H1895" s="215">
        <f>'Net Gen'!O1895</f>
        <v>795</v>
      </c>
      <c r="J1895" s="78">
        <f t="shared" si="118"/>
        <v>0.5</v>
      </c>
      <c r="K1895" s="71">
        <f t="shared" si="116"/>
        <v>397.5</v>
      </c>
      <c r="L1895" s="69">
        <f t="shared" si="117"/>
        <v>397.5</v>
      </c>
      <c r="M1895" s="81">
        <f t="shared" si="119"/>
        <v>395</v>
      </c>
    </row>
    <row r="1896" spans="1:13" x14ac:dyDescent="0.2">
      <c r="A1896" s="133" t="str">
        <f>'Net Gen'!B1896</f>
        <v>ML2KP-Mitchell 2 KP</v>
      </c>
      <c r="B1896" s="214">
        <f>'Net Gen'!C1896</f>
        <v>44333.875</v>
      </c>
      <c r="C1896" s="215" t="str">
        <f>'Net Gen'!P1896</f>
        <v>DISPATCHABLE</v>
      </c>
      <c r="D1896" s="215">
        <f>'Net Gen'!E1896</f>
        <v>363.26400000000001</v>
      </c>
      <c r="E1896" s="215">
        <f>'Net Gen'!I1896</f>
        <v>790</v>
      </c>
      <c r="F1896" s="215">
        <f>'Net Gen'!K1896</f>
        <v>795</v>
      </c>
      <c r="G1896" s="215">
        <f>'Net Gen'!N1896</f>
        <v>795</v>
      </c>
      <c r="H1896" s="215">
        <f>'Net Gen'!O1896</f>
        <v>795</v>
      </c>
      <c r="J1896" s="78">
        <f t="shared" si="118"/>
        <v>0.5</v>
      </c>
      <c r="K1896" s="71">
        <f t="shared" si="116"/>
        <v>397.5</v>
      </c>
      <c r="L1896" s="69">
        <f t="shared" si="117"/>
        <v>397.5</v>
      </c>
      <c r="M1896" s="81">
        <f t="shared" si="119"/>
        <v>395</v>
      </c>
    </row>
    <row r="1897" spans="1:13" x14ac:dyDescent="0.2">
      <c r="A1897" s="133" t="str">
        <f>'Net Gen'!B1897</f>
        <v>ML2KP-Mitchell 2 KP</v>
      </c>
      <c r="B1897" s="214">
        <f>'Net Gen'!C1897</f>
        <v>44333.916666666664</v>
      </c>
      <c r="C1897" s="215" t="str">
        <f>'Net Gen'!P1897</f>
        <v>DISPATCHABLE</v>
      </c>
      <c r="D1897" s="215">
        <f>'Net Gen'!E1897</f>
        <v>370.20800000000003</v>
      </c>
      <c r="E1897" s="215">
        <f>'Net Gen'!I1897</f>
        <v>790</v>
      </c>
      <c r="F1897" s="215">
        <f>'Net Gen'!K1897</f>
        <v>795</v>
      </c>
      <c r="G1897" s="215">
        <f>'Net Gen'!N1897</f>
        <v>795</v>
      </c>
      <c r="H1897" s="215">
        <f>'Net Gen'!O1897</f>
        <v>795</v>
      </c>
      <c r="J1897" s="78">
        <f t="shared" si="118"/>
        <v>0.5</v>
      </c>
      <c r="K1897" s="71">
        <f t="shared" si="116"/>
        <v>397.5</v>
      </c>
      <c r="L1897" s="69">
        <f t="shared" si="117"/>
        <v>397.5</v>
      </c>
      <c r="M1897" s="81">
        <f t="shared" si="119"/>
        <v>395</v>
      </c>
    </row>
    <row r="1898" spans="1:13" x14ac:dyDescent="0.2">
      <c r="A1898" s="133" t="str">
        <f>'Net Gen'!B1898</f>
        <v>ML2KP-Mitchell 2 KP</v>
      </c>
      <c r="B1898" s="214">
        <f>'Net Gen'!C1898</f>
        <v>44333.958333333336</v>
      </c>
      <c r="C1898" s="215" t="str">
        <f>'Net Gen'!P1898</f>
        <v>DISPATCHABLE</v>
      </c>
      <c r="D1898" s="215">
        <f>'Net Gen'!E1898</f>
        <v>320.608</v>
      </c>
      <c r="E1898" s="215">
        <f>'Net Gen'!I1898</f>
        <v>790</v>
      </c>
      <c r="F1898" s="215">
        <f>'Net Gen'!K1898</f>
        <v>795</v>
      </c>
      <c r="G1898" s="215">
        <f>'Net Gen'!N1898</f>
        <v>795</v>
      </c>
      <c r="H1898" s="215">
        <f>'Net Gen'!O1898</f>
        <v>795</v>
      </c>
      <c r="J1898" s="78">
        <f t="shared" si="118"/>
        <v>0.5</v>
      </c>
      <c r="K1898" s="71">
        <f t="shared" si="116"/>
        <v>397.5</v>
      </c>
      <c r="L1898" s="69">
        <f t="shared" si="117"/>
        <v>397.5</v>
      </c>
      <c r="M1898" s="81">
        <f t="shared" si="119"/>
        <v>395</v>
      </c>
    </row>
    <row r="1899" spans="1:13" x14ac:dyDescent="0.2">
      <c r="A1899" s="133" t="str">
        <f>'Net Gen'!B1899</f>
        <v>ML2KP-Mitchell 2 KP</v>
      </c>
      <c r="B1899" s="214">
        <f>'Net Gen'!C1899</f>
        <v>44334</v>
      </c>
      <c r="C1899" s="215" t="str">
        <f>'Net Gen'!P1899</f>
        <v>DISPATCHABLE</v>
      </c>
      <c r="D1899" s="215">
        <f>'Net Gen'!E1899</f>
        <v>300.03199999999998</v>
      </c>
      <c r="E1899" s="215">
        <f>'Net Gen'!I1899</f>
        <v>790</v>
      </c>
      <c r="F1899" s="215">
        <f>'Net Gen'!K1899</f>
        <v>795</v>
      </c>
      <c r="G1899" s="215">
        <f>'Net Gen'!N1899</f>
        <v>795</v>
      </c>
      <c r="H1899" s="215">
        <f>'Net Gen'!O1899</f>
        <v>795</v>
      </c>
      <c r="J1899" s="78">
        <f t="shared" si="118"/>
        <v>0.5</v>
      </c>
      <c r="K1899" s="71">
        <f t="shared" si="116"/>
        <v>397.5</v>
      </c>
      <c r="L1899" s="69">
        <f t="shared" si="117"/>
        <v>397.5</v>
      </c>
      <c r="M1899" s="81">
        <f t="shared" si="119"/>
        <v>395</v>
      </c>
    </row>
    <row r="1900" spans="1:13" x14ac:dyDescent="0.2">
      <c r="A1900" s="133" t="str">
        <f>'Net Gen'!B1900</f>
        <v>ML2KP-Mitchell 2 KP</v>
      </c>
      <c r="B1900" s="214">
        <f>'Net Gen'!C1900</f>
        <v>44334.041666666664</v>
      </c>
      <c r="C1900" s="215" t="str">
        <f>'Net Gen'!P1900</f>
        <v>DISPATCHABLE</v>
      </c>
      <c r="D1900" s="215">
        <f>'Net Gen'!E1900</f>
        <v>248.19200000000001</v>
      </c>
      <c r="E1900" s="215">
        <f>'Net Gen'!I1900</f>
        <v>790</v>
      </c>
      <c r="F1900" s="215">
        <f>'Net Gen'!K1900</f>
        <v>795</v>
      </c>
      <c r="G1900" s="215">
        <f>'Net Gen'!N1900</f>
        <v>795</v>
      </c>
      <c r="H1900" s="215">
        <f>'Net Gen'!O1900</f>
        <v>795</v>
      </c>
      <c r="J1900" s="78">
        <f t="shared" si="118"/>
        <v>0.5</v>
      </c>
      <c r="K1900" s="71">
        <f t="shared" si="116"/>
        <v>397.5</v>
      </c>
      <c r="L1900" s="69">
        <f t="shared" si="117"/>
        <v>397.5</v>
      </c>
      <c r="M1900" s="81">
        <f t="shared" si="119"/>
        <v>395</v>
      </c>
    </row>
    <row r="1901" spans="1:13" x14ac:dyDescent="0.2">
      <c r="A1901" s="133" t="str">
        <f>'Net Gen'!B1901</f>
        <v>ML2KP-Mitchell 2 KP</v>
      </c>
      <c r="B1901" s="214">
        <f>'Net Gen'!C1901</f>
        <v>44334.083333333336</v>
      </c>
      <c r="C1901" s="215" t="str">
        <f>'Net Gen'!P1901</f>
        <v>DISPATCHABLE</v>
      </c>
      <c r="D1901" s="215">
        <f>'Net Gen'!E1901</f>
        <v>204.672</v>
      </c>
      <c r="E1901" s="215">
        <f>'Net Gen'!I1901</f>
        <v>450</v>
      </c>
      <c r="F1901" s="215">
        <f>'Net Gen'!K1901</f>
        <v>451</v>
      </c>
      <c r="G1901" s="215">
        <f>'Net Gen'!N1901</f>
        <v>451</v>
      </c>
      <c r="H1901" s="215">
        <f>'Net Gen'!O1901</f>
        <v>795</v>
      </c>
      <c r="J1901" s="78">
        <f t="shared" si="118"/>
        <v>0.5</v>
      </c>
      <c r="K1901" s="71">
        <f t="shared" si="116"/>
        <v>225.5</v>
      </c>
      <c r="L1901" s="69">
        <f t="shared" si="117"/>
        <v>397.5</v>
      </c>
      <c r="M1901" s="81">
        <f t="shared" si="119"/>
        <v>225</v>
      </c>
    </row>
    <row r="1902" spans="1:13" x14ac:dyDescent="0.2">
      <c r="A1902" s="133" t="str">
        <f>'Net Gen'!B1902</f>
        <v>ML2KP-Mitchell 2 KP</v>
      </c>
      <c r="B1902" s="214">
        <f>'Net Gen'!C1902</f>
        <v>44334.125</v>
      </c>
      <c r="C1902" s="215" t="str">
        <f>'Net Gen'!P1902</f>
        <v>DISPATCHABLE</v>
      </c>
      <c r="D1902" s="215">
        <f>'Net Gen'!E1902</f>
        <v>204.83199999999999</v>
      </c>
      <c r="E1902" s="215">
        <f>'Net Gen'!I1902</f>
        <v>485</v>
      </c>
      <c r="F1902" s="215">
        <f>'Net Gen'!K1902</f>
        <v>486</v>
      </c>
      <c r="G1902" s="215">
        <f>'Net Gen'!N1902</f>
        <v>486</v>
      </c>
      <c r="H1902" s="215">
        <f>'Net Gen'!O1902</f>
        <v>795</v>
      </c>
      <c r="J1902" s="78">
        <f t="shared" si="118"/>
        <v>0.5</v>
      </c>
      <c r="K1902" s="71">
        <f t="shared" si="116"/>
        <v>243</v>
      </c>
      <c r="L1902" s="69">
        <f t="shared" si="117"/>
        <v>397.5</v>
      </c>
      <c r="M1902" s="81">
        <f t="shared" si="119"/>
        <v>242.5</v>
      </c>
    </row>
    <row r="1903" spans="1:13" x14ac:dyDescent="0.2">
      <c r="A1903" s="133" t="str">
        <f>'Net Gen'!B1903</f>
        <v>ML2KP-Mitchell 2 KP</v>
      </c>
      <c r="B1903" s="214">
        <f>'Net Gen'!C1903</f>
        <v>44334.166666666664</v>
      </c>
      <c r="C1903" s="215" t="str">
        <f>'Net Gen'!P1903</f>
        <v>DISPATCHABLE</v>
      </c>
      <c r="D1903" s="215">
        <f>'Net Gen'!E1903</f>
        <v>204.96</v>
      </c>
      <c r="E1903" s="215">
        <f>'Net Gen'!I1903</f>
        <v>537</v>
      </c>
      <c r="F1903" s="215">
        <f>'Net Gen'!K1903</f>
        <v>539</v>
      </c>
      <c r="G1903" s="215">
        <f>'Net Gen'!N1903</f>
        <v>539</v>
      </c>
      <c r="H1903" s="215">
        <f>'Net Gen'!O1903</f>
        <v>795</v>
      </c>
      <c r="J1903" s="78">
        <f t="shared" si="118"/>
        <v>0.5</v>
      </c>
      <c r="K1903" s="71">
        <f t="shared" si="116"/>
        <v>269.5</v>
      </c>
      <c r="L1903" s="69">
        <f t="shared" si="117"/>
        <v>397.5</v>
      </c>
      <c r="M1903" s="81">
        <f t="shared" si="119"/>
        <v>268.5</v>
      </c>
    </row>
    <row r="1904" spans="1:13" x14ac:dyDescent="0.2">
      <c r="A1904" s="133" t="str">
        <f>'Net Gen'!B1904</f>
        <v>ML2KP-Mitchell 2 KP</v>
      </c>
      <c r="B1904" s="214">
        <f>'Net Gen'!C1904</f>
        <v>44334.208333333336</v>
      </c>
      <c r="C1904" s="215" t="str">
        <f>'Net Gen'!P1904</f>
        <v>DISPATCHABLE</v>
      </c>
      <c r="D1904" s="215">
        <f>'Net Gen'!E1904</f>
        <v>204.99199999999999</v>
      </c>
      <c r="E1904" s="215">
        <f>'Net Gen'!I1904</f>
        <v>581</v>
      </c>
      <c r="F1904" s="215">
        <f>'Net Gen'!K1904</f>
        <v>584</v>
      </c>
      <c r="G1904" s="215">
        <f>'Net Gen'!N1904</f>
        <v>584</v>
      </c>
      <c r="H1904" s="215">
        <f>'Net Gen'!O1904</f>
        <v>795</v>
      </c>
      <c r="J1904" s="78">
        <f t="shared" si="118"/>
        <v>0.5</v>
      </c>
      <c r="K1904" s="71">
        <f t="shared" si="116"/>
        <v>292</v>
      </c>
      <c r="L1904" s="69">
        <f t="shared" si="117"/>
        <v>397.5</v>
      </c>
      <c r="M1904" s="81">
        <f t="shared" si="119"/>
        <v>290.5</v>
      </c>
    </row>
    <row r="1905" spans="1:13" x14ac:dyDescent="0.2">
      <c r="A1905" s="133" t="str">
        <f>'Net Gen'!B1905</f>
        <v>ML2KP-Mitchell 2 KP</v>
      </c>
      <c r="B1905" s="214">
        <f>'Net Gen'!C1905</f>
        <v>44334.25</v>
      </c>
      <c r="C1905" s="215" t="str">
        <f>'Net Gen'!P1905</f>
        <v>DISPATCHABLE</v>
      </c>
      <c r="D1905" s="215">
        <f>'Net Gen'!E1905</f>
        <v>205.792</v>
      </c>
      <c r="E1905" s="215">
        <f>'Net Gen'!I1905</f>
        <v>665</v>
      </c>
      <c r="F1905" s="215">
        <f>'Net Gen'!K1905</f>
        <v>668</v>
      </c>
      <c r="G1905" s="215">
        <f>'Net Gen'!N1905</f>
        <v>668</v>
      </c>
      <c r="H1905" s="215">
        <f>'Net Gen'!O1905</f>
        <v>795</v>
      </c>
      <c r="J1905" s="78">
        <f t="shared" si="118"/>
        <v>0.5</v>
      </c>
      <c r="K1905" s="71">
        <f t="shared" si="116"/>
        <v>334</v>
      </c>
      <c r="L1905" s="69">
        <f t="shared" si="117"/>
        <v>397.5</v>
      </c>
      <c r="M1905" s="81">
        <f t="shared" si="119"/>
        <v>332.5</v>
      </c>
    </row>
    <row r="1906" spans="1:13" x14ac:dyDescent="0.2">
      <c r="A1906" s="133" t="str">
        <f>'Net Gen'!B1906</f>
        <v>ML2KP-Mitchell 2 KP</v>
      </c>
      <c r="B1906" s="214">
        <f>'Net Gen'!C1906</f>
        <v>44334.291666666664</v>
      </c>
      <c r="C1906" s="215" t="str">
        <f>'Net Gen'!P1906</f>
        <v>DISPATCHABLE</v>
      </c>
      <c r="D1906" s="215">
        <f>'Net Gen'!E1906</f>
        <v>206.94399999999999</v>
      </c>
      <c r="E1906" s="215">
        <f>'Net Gen'!I1906</f>
        <v>732</v>
      </c>
      <c r="F1906" s="215">
        <f>'Net Gen'!K1906</f>
        <v>736</v>
      </c>
      <c r="G1906" s="215">
        <f>'Net Gen'!N1906</f>
        <v>736</v>
      </c>
      <c r="H1906" s="215">
        <f>'Net Gen'!O1906</f>
        <v>795</v>
      </c>
      <c r="J1906" s="78">
        <f t="shared" si="118"/>
        <v>0.5</v>
      </c>
      <c r="K1906" s="71">
        <f t="shared" si="116"/>
        <v>368</v>
      </c>
      <c r="L1906" s="69">
        <f t="shared" si="117"/>
        <v>397.5</v>
      </c>
      <c r="M1906" s="81">
        <f t="shared" si="119"/>
        <v>366</v>
      </c>
    </row>
    <row r="1907" spans="1:13" x14ac:dyDescent="0.2">
      <c r="A1907" s="133" t="str">
        <f>'Net Gen'!B1907</f>
        <v>ML2KP-Mitchell 2 KP</v>
      </c>
      <c r="B1907" s="214">
        <f>'Net Gen'!C1907</f>
        <v>44334.333333333336</v>
      </c>
      <c r="C1907" s="215" t="str">
        <f>'Net Gen'!P1907</f>
        <v>DISPATCHABLE</v>
      </c>
      <c r="D1907" s="215">
        <f>'Net Gen'!E1907</f>
        <v>207.744</v>
      </c>
      <c r="E1907" s="215">
        <f>'Net Gen'!I1907</f>
        <v>717</v>
      </c>
      <c r="F1907" s="215">
        <f>'Net Gen'!K1907</f>
        <v>721</v>
      </c>
      <c r="G1907" s="215">
        <f>'Net Gen'!N1907</f>
        <v>721</v>
      </c>
      <c r="H1907" s="215">
        <f>'Net Gen'!O1907</f>
        <v>795</v>
      </c>
      <c r="J1907" s="78">
        <f t="shared" si="118"/>
        <v>0.5</v>
      </c>
      <c r="K1907" s="71">
        <f t="shared" si="116"/>
        <v>360.5</v>
      </c>
      <c r="L1907" s="69">
        <f t="shared" si="117"/>
        <v>397.5</v>
      </c>
      <c r="M1907" s="81">
        <f t="shared" si="119"/>
        <v>358.5</v>
      </c>
    </row>
    <row r="1908" spans="1:13" x14ac:dyDescent="0.2">
      <c r="A1908" s="133" t="str">
        <f>'Net Gen'!B1908</f>
        <v>ML2KP-Mitchell 2 KP</v>
      </c>
      <c r="B1908" s="214">
        <f>'Net Gen'!C1908</f>
        <v>44334.375</v>
      </c>
      <c r="C1908" s="215" t="str">
        <f>'Net Gen'!P1908</f>
        <v>DISPATCHABLE</v>
      </c>
      <c r="D1908" s="215">
        <f>'Net Gen'!E1908</f>
        <v>213.92</v>
      </c>
      <c r="E1908" s="215">
        <f>'Net Gen'!I1908</f>
        <v>790</v>
      </c>
      <c r="F1908" s="215">
        <f>'Net Gen'!K1908</f>
        <v>795</v>
      </c>
      <c r="G1908" s="215">
        <f>'Net Gen'!N1908</f>
        <v>795</v>
      </c>
      <c r="H1908" s="215">
        <f>'Net Gen'!O1908</f>
        <v>795</v>
      </c>
      <c r="J1908" s="78">
        <f t="shared" si="118"/>
        <v>0.5</v>
      </c>
      <c r="K1908" s="71">
        <f t="shared" si="116"/>
        <v>397.5</v>
      </c>
      <c r="L1908" s="69">
        <f t="shared" si="117"/>
        <v>397.5</v>
      </c>
      <c r="M1908" s="81">
        <f t="shared" si="119"/>
        <v>395</v>
      </c>
    </row>
    <row r="1909" spans="1:13" x14ac:dyDescent="0.2">
      <c r="A1909" s="133" t="str">
        <f>'Net Gen'!B1909</f>
        <v>ML2KP-Mitchell 2 KP</v>
      </c>
      <c r="B1909" s="214">
        <f>'Net Gen'!C1909</f>
        <v>44334.416666666664</v>
      </c>
      <c r="C1909" s="215" t="str">
        <f>'Net Gen'!P1909</f>
        <v>DISPATCHABLE</v>
      </c>
      <c r="D1909" s="215">
        <f>'Net Gen'!E1909</f>
        <v>207.80799999999999</v>
      </c>
      <c r="E1909" s="215">
        <f>'Net Gen'!I1909</f>
        <v>693</v>
      </c>
      <c r="F1909" s="215">
        <f>'Net Gen'!K1909</f>
        <v>697</v>
      </c>
      <c r="G1909" s="215">
        <f>'Net Gen'!N1909</f>
        <v>697</v>
      </c>
      <c r="H1909" s="215">
        <f>'Net Gen'!O1909</f>
        <v>795</v>
      </c>
      <c r="J1909" s="78">
        <f t="shared" si="118"/>
        <v>0.5</v>
      </c>
      <c r="K1909" s="71">
        <f t="shared" si="116"/>
        <v>348.5</v>
      </c>
      <c r="L1909" s="69">
        <f t="shared" si="117"/>
        <v>397.5</v>
      </c>
      <c r="M1909" s="81">
        <f t="shared" si="119"/>
        <v>346.5</v>
      </c>
    </row>
    <row r="1910" spans="1:13" x14ac:dyDescent="0.2">
      <c r="A1910" s="133" t="str">
        <f>'Net Gen'!B1910</f>
        <v>ML2KP-Mitchell 2 KP</v>
      </c>
      <c r="B1910" s="214">
        <f>'Net Gen'!C1910</f>
        <v>44334.458333333336</v>
      </c>
      <c r="C1910" s="215" t="str">
        <f>'Net Gen'!P1910</f>
        <v>DISPATCHABLE</v>
      </c>
      <c r="D1910" s="215">
        <f>'Net Gen'!E1910</f>
        <v>208.28800000000001</v>
      </c>
      <c r="E1910" s="215">
        <f>'Net Gen'!I1910</f>
        <v>790</v>
      </c>
      <c r="F1910" s="215">
        <f>'Net Gen'!K1910</f>
        <v>795</v>
      </c>
      <c r="G1910" s="215">
        <f>'Net Gen'!N1910</f>
        <v>795</v>
      </c>
      <c r="H1910" s="215">
        <f>'Net Gen'!O1910</f>
        <v>795</v>
      </c>
      <c r="J1910" s="78">
        <f t="shared" si="118"/>
        <v>0.5</v>
      </c>
      <c r="K1910" s="71">
        <f t="shared" si="116"/>
        <v>397.5</v>
      </c>
      <c r="L1910" s="69">
        <f t="shared" si="117"/>
        <v>397.5</v>
      </c>
      <c r="M1910" s="81">
        <f t="shared" si="119"/>
        <v>395</v>
      </c>
    </row>
    <row r="1911" spans="1:13" x14ac:dyDescent="0.2">
      <c r="A1911" s="133" t="str">
        <f>'Net Gen'!B1911</f>
        <v>ML2KP-Mitchell 2 KP</v>
      </c>
      <c r="B1911" s="214">
        <f>'Net Gen'!C1911</f>
        <v>44334.5</v>
      </c>
      <c r="C1911" s="215" t="str">
        <f>'Net Gen'!P1911</f>
        <v>DISPATCHABLE</v>
      </c>
      <c r="D1911" s="215">
        <f>'Net Gen'!E1911</f>
        <v>249.50399999999999</v>
      </c>
      <c r="E1911" s="215">
        <f>'Net Gen'!I1911</f>
        <v>790</v>
      </c>
      <c r="F1911" s="215">
        <f>'Net Gen'!K1911</f>
        <v>795</v>
      </c>
      <c r="G1911" s="215">
        <f>'Net Gen'!N1911</f>
        <v>795</v>
      </c>
      <c r="H1911" s="215">
        <f>'Net Gen'!O1911</f>
        <v>795</v>
      </c>
      <c r="J1911" s="78">
        <f t="shared" si="118"/>
        <v>0.5</v>
      </c>
      <c r="K1911" s="71">
        <f t="shared" si="116"/>
        <v>397.5</v>
      </c>
      <c r="L1911" s="69">
        <f t="shared" si="117"/>
        <v>397.5</v>
      </c>
      <c r="M1911" s="81">
        <f t="shared" si="119"/>
        <v>395</v>
      </c>
    </row>
    <row r="1912" spans="1:13" x14ac:dyDescent="0.2">
      <c r="A1912" s="133" t="str">
        <f>'Net Gen'!B1912</f>
        <v>ML2KP-Mitchell 2 KP</v>
      </c>
      <c r="B1912" s="214">
        <f>'Net Gen'!C1912</f>
        <v>44334.541666666664</v>
      </c>
      <c r="C1912" s="215" t="str">
        <f>'Net Gen'!P1912</f>
        <v>DISPATCHABLE</v>
      </c>
      <c r="D1912" s="215">
        <f>'Net Gen'!E1912</f>
        <v>267.52</v>
      </c>
      <c r="E1912" s="215">
        <f>'Net Gen'!I1912</f>
        <v>790</v>
      </c>
      <c r="F1912" s="215">
        <f>'Net Gen'!K1912</f>
        <v>795</v>
      </c>
      <c r="G1912" s="215">
        <f>'Net Gen'!N1912</f>
        <v>795</v>
      </c>
      <c r="H1912" s="215">
        <f>'Net Gen'!O1912</f>
        <v>795</v>
      </c>
      <c r="J1912" s="78">
        <f t="shared" si="118"/>
        <v>0.5</v>
      </c>
      <c r="K1912" s="71">
        <f t="shared" si="116"/>
        <v>397.5</v>
      </c>
      <c r="L1912" s="69">
        <f t="shared" si="117"/>
        <v>397.5</v>
      </c>
      <c r="M1912" s="81">
        <f t="shared" si="119"/>
        <v>395</v>
      </c>
    </row>
    <row r="1913" spans="1:13" x14ac:dyDescent="0.2">
      <c r="A1913" s="133" t="str">
        <f>'Net Gen'!B1913</f>
        <v>ML2KP-Mitchell 2 KP</v>
      </c>
      <c r="B1913" s="214">
        <f>'Net Gen'!C1913</f>
        <v>44334.583333333336</v>
      </c>
      <c r="C1913" s="215" t="str">
        <f>'Net Gen'!P1913</f>
        <v>DISPATCHABLE</v>
      </c>
      <c r="D1913" s="215">
        <f>'Net Gen'!E1913</f>
        <v>315.87200000000001</v>
      </c>
      <c r="E1913" s="215">
        <f>'Net Gen'!I1913</f>
        <v>790</v>
      </c>
      <c r="F1913" s="215">
        <f>'Net Gen'!K1913</f>
        <v>795</v>
      </c>
      <c r="G1913" s="215">
        <f>'Net Gen'!N1913</f>
        <v>795</v>
      </c>
      <c r="H1913" s="215">
        <f>'Net Gen'!O1913</f>
        <v>795</v>
      </c>
      <c r="J1913" s="78">
        <f t="shared" si="118"/>
        <v>0.5</v>
      </c>
      <c r="K1913" s="71">
        <f t="shared" si="116"/>
        <v>397.5</v>
      </c>
      <c r="L1913" s="69">
        <f t="shared" si="117"/>
        <v>397.5</v>
      </c>
      <c r="M1913" s="81">
        <f t="shared" si="119"/>
        <v>395</v>
      </c>
    </row>
    <row r="1914" spans="1:13" x14ac:dyDescent="0.2">
      <c r="A1914" s="133" t="str">
        <f>'Net Gen'!B1914</f>
        <v>ML2KP-Mitchell 2 KP</v>
      </c>
      <c r="B1914" s="214">
        <f>'Net Gen'!C1914</f>
        <v>44334.625</v>
      </c>
      <c r="C1914" s="215" t="str">
        <f>'Net Gen'!P1914</f>
        <v>DISPATCHABLE</v>
      </c>
      <c r="D1914" s="215">
        <f>'Net Gen'!E1914</f>
        <v>371.42399999999998</v>
      </c>
      <c r="E1914" s="215">
        <f>'Net Gen'!I1914</f>
        <v>790</v>
      </c>
      <c r="F1914" s="215">
        <f>'Net Gen'!K1914</f>
        <v>795</v>
      </c>
      <c r="G1914" s="215">
        <f>'Net Gen'!N1914</f>
        <v>795</v>
      </c>
      <c r="H1914" s="215">
        <f>'Net Gen'!O1914</f>
        <v>795</v>
      </c>
      <c r="J1914" s="78">
        <f t="shared" si="118"/>
        <v>0.5</v>
      </c>
      <c r="K1914" s="71">
        <f t="shared" si="116"/>
        <v>397.5</v>
      </c>
      <c r="L1914" s="69">
        <f t="shared" si="117"/>
        <v>397.5</v>
      </c>
      <c r="M1914" s="81">
        <f t="shared" si="119"/>
        <v>395</v>
      </c>
    </row>
    <row r="1915" spans="1:13" x14ac:dyDescent="0.2">
      <c r="A1915" s="133" t="str">
        <f>'Net Gen'!B1915</f>
        <v>ML2KP-Mitchell 2 KP</v>
      </c>
      <c r="B1915" s="214">
        <f>'Net Gen'!C1915</f>
        <v>44334.666666666664</v>
      </c>
      <c r="C1915" s="215" t="str">
        <f>'Net Gen'!P1915</f>
        <v>DISPATCHABLE</v>
      </c>
      <c r="D1915" s="215">
        <f>'Net Gen'!E1915</f>
        <v>378.72</v>
      </c>
      <c r="E1915" s="215">
        <f>'Net Gen'!I1915</f>
        <v>790</v>
      </c>
      <c r="F1915" s="215">
        <f>'Net Gen'!K1915</f>
        <v>795</v>
      </c>
      <c r="G1915" s="215">
        <f>'Net Gen'!N1915</f>
        <v>795</v>
      </c>
      <c r="H1915" s="215">
        <f>'Net Gen'!O1915</f>
        <v>795</v>
      </c>
      <c r="J1915" s="78">
        <f t="shared" si="118"/>
        <v>0.5</v>
      </c>
      <c r="K1915" s="71">
        <f t="shared" si="116"/>
        <v>397.5</v>
      </c>
      <c r="L1915" s="69">
        <f t="shared" si="117"/>
        <v>397.5</v>
      </c>
      <c r="M1915" s="81">
        <f t="shared" si="119"/>
        <v>395</v>
      </c>
    </row>
    <row r="1916" spans="1:13" x14ac:dyDescent="0.2">
      <c r="A1916" s="133" t="str">
        <f>'Net Gen'!B1916</f>
        <v>ML2KP-Mitchell 2 KP</v>
      </c>
      <c r="B1916" s="214">
        <f>'Net Gen'!C1916</f>
        <v>44334.708333333336</v>
      </c>
      <c r="C1916" s="215" t="str">
        <f>'Net Gen'!P1916</f>
        <v>DISPATCHABLE</v>
      </c>
      <c r="D1916" s="215">
        <f>'Net Gen'!E1916</f>
        <v>382.75200000000001</v>
      </c>
      <c r="E1916" s="215">
        <f>'Net Gen'!I1916</f>
        <v>790</v>
      </c>
      <c r="F1916" s="215">
        <f>'Net Gen'!K1916</f>
        <v>795</v>
      </c>
      <c r="G1916" s="215">
        <f>'Net Gen'!N1916</f>
        <v>795</v>
      </c>
      <c r="H1916" s="215">
        <f>'Net Gen'!O1916</f>
        <v>795</v>
      </c>
      <c r="J1916" s="78">
        <f t="shared" si="118"/>
        <v>0.5</v>
      </c>
      <c r="K1916" s="71">
        <f t="shared" si="116"/>
        <v>397.5</v>
      </c>
      <c r="L1916" s="69">
        <f t="shared" si="117"/>
        <v>397.5</v>
      </c>
      <c r="M1916" s="81">
        <f t="shared" si="119"/>
        <v>395</v>
      </c>
    </row>
    <row r="1917" spans="1:13" x14ac:dyDescent="0.2">
      <c r="A1917" s="133" t="str">
        <f>'Net Gen'!B1917</f>
        <v>ML2KP-Mitchell 2 KP</v>
      </c>
      <c r="B1917" s="214">
        <f>'Net Gen'!C1917</f>
        <v>44334.75</v>
      </c>
      <c r="C1917" s="215" t="str">
        <f>'Net Gen'!P1917</f>
        <v>DISPATCHABLE</v>
      </c>
      <c r="D1917" s="215">
        <f>'Net Gen'!E1917</f>
        <v>385.76</v>
      </c>
      <c r="E1917" s="215">
        <f>'Net Gen'!I1917</f>
        <v>790</v>
      </c>
      <c r="F1917" s="215">
        <f>'Net Gen'!K1917</f>
        <v>795</v>
      </c>
      <c r="G1917" s="215">
        <f>'Net Gen'!N1917</f>
        <v>795</v>
      </c>
      <c r="H1917" s="215">
        <f>'Net Gen'!O1917</f>
        <v>795</v>
      </c>
      <c r="J1917" s="78">
        <f t="shared" si="118"/>
        <v>0.5</v>
      </c>
      <c r="K1917" s="71">
        <f t="shared" si="116"/>
        <v>397.5</v>
      </c>
      <c r="L1917" s="69">
        <f t="shared" si="117"/>
        <v>397.5</v>
      </c>
      <c r="M1917" s="81">
        <f t="shared" si="119"/>
        <v>395</v>
      </c>
    </row>
    <row r="1918" spans="1:13" x14ac:dyDescent="0.2">
      <c r="A1918" s="133" t="str">
        <f>'Net Gen'!B1918</f>
        <v>ML2KP-Mitchell 2 KP</v>
      </c>
      <c r="B1918" s="214">
        <f>'Net Gen'!C1918</f>
        <v>44334.791666666664</v>
      </c>
      <c r="C1918" s="215" t="str">
        <f>'Net Gen'!P1918</f>
        <v>DISPATCHABLE</v>
      </c>
      <c r="D1918" s="215">
        <f>'Net Gen'!E1918</f>
        <v>394.976</v>
      </c>
      <c r="E1918" s="215">
        <f>'Net Gen'!I1918</f>
        <v>791</v>
      </c>
      <c r="F1918" s="215">
        <f>'Net Gen'!K1918</f>
        <v>795</v>
      </c>
      <c r="G1918" s="215">
        <f>'Net Gen'!N1918</f>
        <v>795</v>
      </c>
      <c r="H1918" s="215">
        <f>'Net Gen'!O1918</f>
        <v>795</v>
      </c>
      <c r="J1918" s="78">
        <f t="shared" si="118"/>
        <v>0.5</v>
      </c>
      <c r="K1918" s="71">
        <f t="shared" si="116"/>
        <v>397.5</v>
      </c>
      <c r="L1918" s="69">
        <f t="shared" si="117"/>
        <v>397.5</v>
      </c>
      <c r="M1918" s="81">
        <f t="shared" si="119"/>
        <v>395.5</v>
      </c>
    </row>
    <row r="1919" spans="1:13" x14ac:dyDescent="0.2">
      <c r="A1919" s="133" t="str">
        <f>'Net Gen'!B1919</f>
        <v>ML2KP-Mitchell 2 KP</v>
      </c>
      <c r="B1919" s="214">
        <f>'Net Gen'!C1919</f>
        <v>44334.833333333336</v>
      </c>
      <c r="C1919" s="215" t="str">
        <f>'Net Gen'!P1919</f>
        <v>DISPATCHABLE</v>
      </c>
      <c r="D1919" s="215">
        <f>'Net Gen'!E1919</f>
        <v>367.71199999999999</v>
      </c>
      <c r="E1919" s="215">
        <f>'Net Gen'!I1919</f>
        <v>791</v>
      </c>
      <c r="F1919" s="215">
        <f>'Net Gen'!K1919</f>
        <v>795</v>
      </c>
      <c r="G1919" s="215">
        <f>'Net Gen'!N1919</f>
        <v>795</v>
      </c>
      <c r="H1919" s="215">
        <f>'Net Gen'!O1919</f>
        <v>795</v>
      </c>
      <c r="J1919" s="78">
        <f t="shared" si="118"/>
        <v>0.5</v>
      </c>
      <c r="K1919" s="71">
        <f t="shared" si="116"/>
        <v>397.5</v>
      </c>
      <c r="L1919" s="69">
        <f t="shared" si="117"/>
        <v>397.5</v>
      </c>
      <c r="M1919" s="81">
        <f t="shared" si="119"/>
        <v>395.5</v>
      </c>
    </row>
    <row r="1920" spans="1:13" x14ac:dyDescent="0.2">
      <c r="A1920" s="133" t="str">
        <f>'Net Gen'!B1920</f>
        <v>ML2KP-Mitchell 2 KP</v>
      </c>
      <c r="B1920" s="214">
        <f>'Net Gen'!C1920</f>
        <v>44334.875</v>
      </c>
      <c r="C1920" s="215" t="str">
        <f>'Net Gen'!P1920</f>
        <v>DISPATCHABLE</v>
      </c>
      <c r="D1920" s="215">
        <f>'Net Gen'!E1920</f>
        <v>351.392</v>
      </c>
      <c r="E1920" s="215">
        <f>'Net Gen'!I1920</f>
        <v>790</v>
      </c>
      <c r="F1920" s="215">
        <f>'Net Gen'!K1920</f>
        <v>795</v>
      </c>
      <c r="G1920" s="215">
        <f>'Net Gen'!N1920</f>
        <v>795</v>
      </c>
      <c r="H1920" s="215">
        <f>'Net Gen'!O1920</f>
        <v>795</v>
      </c>
      <c r="J1920" s="78">
        <f t="shared" si="118"/>
        <v>0.5</v>
      </c>
      <c r="K1920" s="71">
        <f t="shared" si="116"/>
        <v>397.5</v>
      </c>
      <c r="L1920" s="69">
        <f t="shared" si="117"/>
        <v>397.5</v>
      </c>
      <c r="M1920" s="81">
        <f t="shared" si="119"/>
        <v>395</v>
      </c>
    </row>
    <row r="1921" spans="1:13" x14ac:dyDescent="0.2">
      <c r="A1921" s="133" t="str">
        <f>'Net Gen'!B1921</f>
        <v>ML2KP-Mitchell 2 KP</v>
      </c>
      <c r="B1921" s="214">
        <f>'Net Gen'!C1921</f>
        <v>44334.916666666664</v>
      </c>
      <c r="C1921" s="215" t="str">
        <f>'Net Gen'!P1921</f>
        <v>DISPATCHABLE</v>
      </c>
      <c r="D1921" s="215">
        <f>'Net Gen'!E1921</f>
        <v>376.8</v>
      </c>
      <c r="E1921" s="215">
        <f>'Net Gen'!I1921</f>
        <v>790</v>
      </c>
      <c r="F1921" s="215">
        <f>'Net Gen'!K1921</f>
        <v>795</v>
      </c>
      <c r="G1921" s="215">
        <f>'Net Gen'!N1921</f>
        <v>795</v>
      </c>
      <c r="H1921" s="215">
        <f>'Net Gen'!O1921</f>
        <v>795</v>
      </c>
      <c r="J1921" s="78">
        <f t="shared" si="118"/>
        <v>0.5</v>
      </c>
      <c r="K1921" s="71">
        <f t="shared" si="116"/>
        <v>397.5</v>
      </c>
      <c r="L1921" s="69">
        <f t="shared" si="117"/>
        <v>397.5</v>
      </c>
      <c r="M1921" s="81">
        <f t="shared" si="119"/>
        <v>395</v>
      </c>
    </row>
    <row r="1922" spans="1:13" x14ac:dyDescent="0.2">
      <c r="A1922" s="133" t="str">
        <f>'Net Gen'!B1922</f>
        <v>ML2KP-Mitchell 2 KP</v>
      </c>
      <c r="B1922" s="214">
        <f>'Net Gen'!C1922</f>
        <v>44334.958333333336</v>
      </c>
      <c r="C1922" s="215" t="str">
        <f>'Net Gen'!P1922</f>
        <v>DISPATCHABLE</v>
      </c>
      <c r="D1922" s="215">
        <f>'Net Gen'!E1922</f>
        <v>329.98399999999998</v>
      </c>
      <c r="E1922" s="215">
        <f>'Net Gen'!I1922</f>
        <v>790</v>
      </c>
      <c r="F1922" s="215">
        <f>'Net Gen'!K1922</f>
        <v>795</v>
      </c>
      <c r="G1922" s="215">
        <f>'Net Gen'!N1922</f>
        <v>795</v>
      </c>
      <c r="H1922" s="215">
        <f>'Net Gen'!O1922</f>
        <v>795</v>
      </c>
      <c r="J1922" s="78">
        <f t="shared" si="118"/>
        <v>0.5</v>
      </c>
      <c r="K1922" s="71">
        <f t="shared" si="116"/>
        <v>397.5</v>
      </c>
      <c r="L1922" s="69">
        <f t="shared" si="117"/>
        <v>397.5</v>
      </c>
      <c r="M1922" s="81">
        <f t="shared" si="119"/>
        <v>395</v>
      </c>
    </row>
    <row r="1923" spans="1:13" x14ac:dyDescent="0.2">
      <c r="A1923" s="133" t="str">
        <f>'Net Gen'!B1923</f>
        <v>ML2KP-Mitchell 2 KP</v>
      </c>
      <c r="B1923" s="214">
        <f>'Net Gen'!C1923</f>
        <v>44335</v>
      </c>
      <c r="C1923" s="215" t="str">
        <f>'Net Gen'!P1923</f>
        <v>DISPATCHABLE</v>
      </c>
      <c r="D1923" s="215">
        <f>'Net Gen'!E1923</f>
        <v>258.56</v>
      </c>
      <c r="E1923" s="215">
        <f>'Net Gen'!I1923</f>
        <v>790</v>
      </c>
      <c r="F1923" s="215">
        <f>'Net Gen'!K1923</f>
        <v>795</v>
      </c>
      <c r="G1923" s="215">
        <f>'Net Gen'!N1923</f>
        <v>795</v>
      </c>
      <c r="H1923" s="215">
        <f>'Net Gen'!O1923</f>
        <v>795</v>
      </c>
      <c r="J1923" s="78">
        <f t="shared" si="118"/>
        <v>0.5</v>
      </c>
      <c r="K1923" s="71">
        <f t="shared" si="116"/>
        <v>397.5</v>
      </c>
      <c r="L1923" s="69">
        <f t="shared" si="117"/>
        <v>397.5</v>
      </c>
      <c r="M1923" s="81">
        <f t="shared" si="119"/>
        <v>395</v>
      </c>
    </row>
    <row r="1924" spans="1:13" x14ac:dyDescent="0.2">
      <c r="A1924" s="133" t="str">
        <f>'Net Gen'!B1924</f>
        <v>ML2KP-Mitchell 2 KP</v>
      </c>
      <c r="B1924" s="214">
        <f>'Net Gen'!C1924</f>
        <v>44335.041666666664</v>
      </c>
      <c r="C1924" s="215" t="str">
        <f>'Net Gen'!P1924</f>
        <v>DISPATCHABLE</v>
      </c>
      <c r="D1924" s="215">
        <f>'Net Gen'!E1924</f>
        <v>219.93600000000001</v>
      </c>
      <c r="E1924" s="215">
        <f>'Net Gen'!I1924</f>
        <v>754</v>
      </c>
      <c r="F1924" s="215">
        <f>'Net Gen'!K1924</f>
        <v>758</v>
      </c>
      <c r="G1924" s="215">
        <f>'Net Gen'!N1924</f>
        <v>758</v>
      </c>
      <c r="H1924" s="215">
        <f>'Net Gen'!O1924</f>
        <v>795</v>
      </c>
      <c r="J1924" s="78">
        <f t="shared" si="118"/>
        <v>0.5</v>
      </c>
      <c r="K1924" s="71">
        <f t="shared" ref="K1924:K1987" si="120">F1924*J1924</f>
        <v>379</v>
      </c>
      <c r="L1924" s="69">
        <f t="shared" ref="L1924:L1987" si="121">H1924*J1924</f>
        <v>397.5</v>
      </c>
      <c r="M1924" s="81">
        <f t="shared" si="119"/>
        <v>377</v>
      </c>
    </row>
    <row r="1925" spans="1:13" x14ac:dyDescent="0.2">
      <c r="A1925" s="133" t="str">
        <f>'Net Gen'!B1925</f>
        <v>ML2KP-Mitchell 2 KP</v>
      </c>
      <c r="B1925" s="214">
        <f>'Net Gen'!C1925</f>
        <v>44335.083333333336</v>
      </c>
      <c r="C1925" s="215" t="str">
        <f>'Net Gen'!P1925</f>
        <v>DISPATCHABLE</v>
      </c>
      <c r="D1925" s="215">
        <f>'Net Gen'!E1925</f>
        <v>204.99199999999999</v>
      </c>
      <c r="E1925" s="215">
        <f>'Net Gen'!I1925</f>
        <v>673</v>
      </c>
      <c r="F1925" s="215">
        <f>'Net Gen'!K1925</f>
        <v>677</v>
      </c>
      <c r="G1925" s="215">
        <f>'Net Gen'!N1925</f>
        <v>677</v>
      </c>
      <c r="H1925" s="215">
        <f>'Net Gen'!O1925</f>
        <v>795</v>
      </c>
      <c r="J1925" s="78">
        <f t="shared" ref="J1925:J1988" si="122">VLOOKUP(A1925,$P$4:$Q$8,2,FALSE)</f>
        <v>0.5</v>
      </c>
      <c r="K1925" s="71">
        <f t="shared" si="120"/>
        <v>338.5</v>
      </c>
      <c r="L1925" s="69">
        <f t="shared" si="121"/>
        <v>397.5</v>
      </c>
      <c r="M1925" s="81">
        <f t="shared" ref="M1925:M1988" si="123">E1925*J1925</f>
        <v>336.5</v>
      </c>
    </row>
    <row r="1926" spans="1:13" x14ac:dyDescent="0.2">
      <c r="A1926" s="133" t="str">
        <f>'Net Gen'!B1926</f>
        <v>ML2KP-Mitchell 2 KP</v>
      </c>
      <c r="B1926" s="214">
        <f>'Net Gen'!C1926</f>
        <v>44335.125</v>
      </c>
      <c r="C1926" s="215" t="str">
        <f>'Net Gen'!P1926</f>
        <v>DISPATCHABLE</v>
      </c>
      <c r="D1926" s="215">
        <f>'Net Gen'!E1926</f>
        <v>204.99199999999999</v>
      </c>
      <c r="E1926" s="215">
        <f>'Net Gen'!I1926</f>
        <v>543</v>
      </c>
      <c r="F1926" s="215">
        <f>'Net Gen'!K1926</f>
        <v>545</v>
      </c>
      <c r="G1926" s="215">
        <f>'Net Gen'!N1926</f>
        <v>545</v>
      </c>
      <c r="H1926" s="215">
        <f>'Net Gen'!O1926</f>
        <v>795</v>
      </c>
      <c r="J1926" s="78">
        <f t="shared" si="122"/>
        <v>0.5</v>
      </c>
      <c r="K1926" s="71">
        <f t="shared" si="120"/>
        <v>272.5</v>
      </c>
      <c r="L1926" s="69">
        <f t="shared" si="121"/>
        <v>397.5</v>
      </c>
      <c r="M1926" s="81">
        <f t="shared" si="123"/>
        <v>271.5</v>
      </c>
    </row>
    <row r="1927" spans="1:13" x14ac:dyDescent="0.2">
      <c r="A1927" s="133" t="str">
        <f>'Net Gen'!B1927</f>
        <v>ML2KP-Mitchell 2 KP</v>
      </c>
      <c r="B1927" s="214">
        <f>'Net Gen'!C1927</f>
        <v>44335.166666666664</v>
      </c>
      <c r="C1927" s="215" t="str">
        <f>'Net Gen'!P1927</f>
        <v>DISPATCHABLE</v>
      </c>
      <c r="D1927" s="215">
        <f>'Net Gen'!E1927</f>
        <v>204.73599999999999</v>
      </c>
      <c r="E1927" s="215">
        <f>'Net Gen'!I1927</f>
        <v>447</v>
      </c>
      <c r="F1927" s="215">
        <f>'Net Gen'!K1927</f>
        <v>448</v>
      </c>
      <c r="G1927" s="215">
        <f>'Net Gen'!N1927</f>
        <v>448</v>
      </c>
      <c r="H1927" s="215">
        <f>'Net Gen'!O1927</f>
        <v>795</v>
      </c>
      <c r="J1927" s="78">
        <f t="shared" si="122"/>
        <v>0.5</v>
      </c>
      <c r="K1927" s="71">
        <f t="shared" si="120"/>
        <v>224</v>
      </c>
      <c r="L1927" s="69">
        <f t="shared" si="121"/>
        <v>397.5</v>
      </c>
      <c r="M1927" s="81">
        <f t="shared" si="123"/>
        <v>223.5</v>
      </c>
    </row>
    <row r="1928" spans="1:13" x14ac:dyDescent="0.2">
      <c r="A1928" s="133" t="str">
        <f>'Net Gen'!B1928</f>
        <v>ML2KP-Mitchell 2 KP</v>
      </c>
      <c r="B1928" s="214">
        <f>'Net Gen'!C1928</f>
        <v>44335.208333333336</v>
      </c>
      <c r="C1928" s="215" t="str">
        <f>'Net Gen'!P1928</f>
        <v>DISPATCHABLE</v>
      </c>
      <c r="D1928" s="215">
        <f>'Net Gen'!E1928</f>
        <v>204.83199999999999</v>
      </c>
      <c r="E1928" s="215">
        <f>'Net Gen'!I1928</f>
        <v>434</v>
      </c>
      <c r="F1928" s="215">
        <f>'Net Gen'!K1928</f>
        <v>435</v>
      </c>
      <c r="G1928" s="215">
        <f>'Net Gen'!N1928</f>
        <v>435</v>
      </c>
      <c r="H1928" s="215">
        <f>'Net Gen'!O1928</f>
        <v>795</v>
      </c>
      <c r="J1928" s="78">
        <f t="shared" si="122"/>
        <v>0.5</v>
      </c>
      <c r="K1928" s="71">
        <f t="shared" si="120"/>
        <v>217.5</v>
      </c>
      <c r="L1928" s="69">
        <f t="shared" si="121"/>
        <v>397.5</v>
      </c>
      <c r="M1928" s="81">
        <f t="shared" si="123"/>
        <v>217</v>
      </c>
    </row>
    <row r="1929" spans="1:13" x14ac:dyDescent="0.2">
      <c r="A1929" s="133" t="str">
        <f>'Net Gen'!B1929</f>
        <v>ML2KP-Mitchell 2 KP</v>
      </c>
      <c r="B1929" s="214">
        <f>'Net Gen'!C1929</f>
        <v>44335.25</v>
      </c>
      <c r="C1929" s="215" t="str">
        <f>'Net Gen'!P1929</f>
        <v>DISPATCHABLE</v>
      </c>
      <c r="D1929" s="215">
        <f>'Net Gen'!E1929</f>
        <v>205.24799999999999</v>
      </c>
      <c r="E1929" s="215">
        <f>'Net Gen'!I1929</f>
        <v>522</v>
      </c>
      <c r="F1929" s="215">
        <f>'Net Gen'!K1929</f>
        <v>524</v>
      </c>
      <c r="G1929" s="215">
        <f>'Net Gen'!N1929</f>
        <v>524</v>
      </c>
      <c r="H1929" s="215">
        <f>'Net Gen'!O1929</f>
        <v>795</v>
      </c>
      <c r="J1929" s="78">
        <f t="shared" si="122"/>
        <v>0.5</v>
      </c>
      <c r="K1929" s="71">
        <f t="shared" si="120"/>
        <v>262</v>
      </c>
      <c r="L1929" s="69">
        <f t="shared" si="121"/>
        <v>397.5</v>
      </c>
      <c r="M1929" s="81">
        <f t="shared" si="123"/>
        <v>261</v>
      </c>
    </row>
    <row r="1930" spans="1:13" x14ac:dyDescent="0.2">
      <c r="A1930" s="133" t="str">
        <f>'Net Gen'!B1930</f>
        <v>ML2KP-Mitchell 2 KP</v>
      </c>
      <c r="B1930" s="214">
        <f>'Net Gen'!C1930</f>
        <v>44335.291666666664</v>
      </c>
      <c r="C1930" s="215" t="str">
        <f>'Net Gen'!P1930</f>
        <v>DISPATCHABLE</v>
      </c>
      <c r="D1930" s="215">
        <f>'Net Gen'!E1930</f>
        <v>206.36799999999999</v>
      </c>
      <c r="E1930" s="215">
        <f>'Net Gen'!I1930</f>
        <v>584</v>
      </c>
      <c r="F1930" s="215">
        <f>'Net Gen'!K1930</f>
        <v>587</v>
      </c>
      <c r="G1930" s="215">
        <f>'Net Gen'!N1930</f>
        <v>587</v>
      </c>
      <c r="H1930" s="215">
        <f>'Net Gen'!O1930</f>
        <v>795</v>
      </c>
      <c r="J1930" s="78">
        <f t="shared" si="122"/>
        <v>0.5</v>
      </c>
      <c r="K1930" s="71">
        <f t="shared" si="120"/>
        <v>293.5</v>
      </c>
      <c r="L1930" s="69">
        <f t="shared" si="121"/>
        <v>397.5</v>
      </c>
      <c r="M1930" s="81">
        <f t="shared" si="123"/>
        <v>292</v>
      </c>
    </row>
    <row r="1931" spans="1:13" x14ac:dyDescent="0.2">
      <c r="A1931" s="133" t="str">
        <f>'Net Gen'!B1931</f>
        <v>ML2KP-Mitchell 2 KP</v>
      </c>
      <c r="B1931" s="214">
        <f>'Net Gen'!C1931</f>
        <v>44335.333333333336</v>
      </c>
      <c r="C1931" s="215" t="str">
        <f>'Net Gen'!P1931</f>
        <v>DISPATCHABLE</v>
      </c>
      <c r="D1931" s="215">
        <f>'Net Gen'!E1931</f>
        <v>206.84800000000001</v>
      </c>
      <c r="E1931" s="215">
        <f>'Net Gen'!I1931</f>
        <v>684</v>
      </c>
      <c r="F1931" s="215">
        <f>'Net Gen'!K1931</f>
        <v>687</v>
      </c>
      <c r="G1931" s="215">
        <f>'Net Gen'!N1931</f>
        <v>687</v>
      </c>
      <c r="H1931" s="215">
        <f>'Net Gen'!O1931</f>
        <v>795</v>
      </c>
      <c r="J1931" s="78">
        <f t="shared" si="122"/>
        <v>0.5</v>
      </c>
      <c r="K1931" s="71">
        <f t="shared" si="120"/>
        <v>343.5</v>
      </c>
      <c r="L1931" s="69">
        <f t="shared" si="121"/>
        <v>397.5</v>
      </c>
      <c r="M1931" s="81">
        <f t="shared" si="123"/>
        <v>342</v>
      </c>
    </row>
    <row r="1932" spans="1:13" x14ac:dyDescent="0.2">
      <c r="A1932" s="133" t="str">
        <f>'Net Gen'!B1932</f>
        <v>ML2KP-Mitchell 2 KP</v>
      </c>
      <c r="B1932" s="214">
        <f>'Net Gen'!C1932</f>
        <v>44335.375</v>
      </c>
      <c r="C1932" s="215" t="str">
        <f>'Net Gen'!P1932</f>
        <v>DISPATCHABLE</v>
      </c>
      <c r="D1932" s="215">
        <f>'Net Gen'!E1932</f>
        <v>211.80799999999999</v>
      </c>
      <c r="E1932" s="215">
        <f>'Net Gen'!I1932</f>
        <v>733</v>
      </c>
      <c r="F1932" s="215">
        <f>'Net Gen'!K1932</f>
        <v>738</v>
      </c>
      <c r="G1932" s="215">
        <f>'Net Gen'!N1932</f>
        <v>738</v>
      </c>
      <c r="H1932" s="215">
        <f>'Net Gen'!O1932</f>
        <v>795</v>
      </c>
      <c r="J1932" s="78">
        <f t="shared" si="122"/>
        <v>0.5</v>
      </c>
      <c r="K1932" s="71">
        <f t="shared" si="120"/>
        <v>369</v>
      </c>
      <c r="L1932" s="69">
        <f t="shared" si="121"/>
        <v>397.5</v>
      </c>
      <c r="M1932" s="81">
        <f t="shared" si="123"/>
        <v>366.5</v>
      </c>
    </row>
    <row r="1933" spans="1:13" x14ac:dyDescent="0.2">
      <c r="A1933" s="133" t="str">
        <f>'Net Gen'!B1933</f>
        <v>ML2KP-Mitchell 2 KP</v>
      </c>
      <c r="B1933" s="214">
        <f>'Net Gen'!C1933</f>
        <v>44335.416666666664</v>
      </c>
      <c r="C1933" s="215" t="str">
        <f>'Net Gen'!P1933</f>
        <v>DISPATCHABLE</v>
      </c>
      <c r="D1933" s="215">
        <f>'Net Gen'!E1933</f>
        <v>206.84800000000001</v>
      </c>
      <c r="E1933" s="215">
        <f>'Net Gen'!I1933</f>
        <v>700</v>
      </c>
      <c r="F1933" s="215">
        <f>'Net Gen'!K1933</f>
        <v>703</v>
      </c>
      <c r="G1933" s="215">
        <f>'Net Gen'!N1933</f>
        <v>703</v>
      </c>
      <c r="H1933" s="215">
        <f>'Net Gen'!O1933</f>
        <v>795</v>
      </c>
      <c r="J1933" s="78">
        <f t="shared" si="122"/>
        <v>0.5</v>
      </c>
      <c r="K1933" s="71">
        <f t="shared" si="120"/>
        <v>351.5</v>
      </c>
      <c r="L1933" s="69">
        <f t="shared" si="121"/>
        <v>397.5</v>
      </c>
      <c r="M1933" s="81">
        <f t="shared" si="123"/>
        <v>350</v>
      </c>
    </row>
    <row r="1934" spans="1:13" x14ac:dyDescent="0.2">
      <c r="A1934" s="133" t="str">
        <f>'Net Gen'!B1934</f>
        <v>ML2KP-Mitchell 2 KP</v>
      </c>
      <c r="B1934" s="214">
        <f>'Net Gen'!C1934</f>
        <v>44335.458333333336</v>
      </c>
      <c r="C1934" s="215" t="str">
        <f>'Net Gen'!P1934</f>
        <v>DISPATCHABLE</v>
      </c>
      <c r="D1934" s="215">
        <f>'Net Gen'!E1934</f>
        <v>208.928</v>
      </c>
      <c r="E1934" s="215">
        <f>'Net Gen'!I1934</f>
        <v>713</v>
      </c>
      <c r="F1934" s="215">
        <f>'Net Gen'!K1934</f>
        <v>717</v>
      </c>
      <c r="G1934" s="215">
        <f>'Net Gen'!N1934</f>
        <v>717</v>
      </c>
      <c r="H1934" s="215">
        <f>'Net Gen'!O1934</f>
        <v>795</v>
      </c>
      <c r="J1934" s="78">
        <f t="shared" si="122"/>
        <v>0.5</v>
      </c>
      <c r="K1934" s="71">
        <f t="shared" si="120"/>
        <v>358.5</v>
      </c>
      <c r="L1934" s="69">
        <f t="shared" si="121"/>
        <v>397.5</v>
      </c>
      <c r="M1934" s="81">
        <f t="shared" si="123"/>
        <v>356.5</v>
      </c>
    </row>
    <row r="1935" spans="1:13" x14ac:dyDescent="0.2">
      <c r="A1935" s="133" t="str">
        <f>'Net Gen'!B1935</f>
        <v>ML2KP-Mitchell 2 KP</v>
      </c>
      <c r="B1935" s="214">
        <f>'Net Gen'!C1935</f>
        <v>44335.5</v>
      </c>
      <c r="C1935" s="215" t="str">
        <f>'Net Gen'!P1935</f>
        <v>DISPATCHABLE</v>
      </c>
      <c r="D1935" s="215">
        <f>'Net Gen'!E1935</f>
        <v>210.208</v>
      </c>
      <c r="E1935" s="215">
        <f>'Net Gen'!I1935</f>
        <v>661</v>
      </c>
      <c r="F1935" s="215">
        <f>'Net Gen'!K1935</f>
        <v>665</v>
      </c>
      <c r="G1935" s="215">
        <f>'Net Gen'!N1935</f>
        <v>665</v>
      </c>
      <c r="H1935" s="215">
        <f>'Net Gen'!O1935</f>
        <v>795</v>
      </c>
      <c r="J1935" s="78">
        <f t="shared" si="122"/>
        <v>0.5</v>
      </c>
      <c r="K1935" s="71">
        <f t="shared" si="120"/>
        <v>332.5</v>
      </c>
      <c r="L1935" s="69">
        <f t="shared" si="121"/>
        <v>397.5</v>
      </c>
      <c r="M1935" s="81">
        <f t="shared" si="123"/>
        <v>330.5</v>
      </c>
    </row>
    <row r="1936" spans="1:13" x14ac:dyDescent="0.2">
      <c r="A1936" s="133" t="str">
        <f>'Net Gen'!B1936</f>
        <v>ML2KP-Mitchell 2 KP</v>
      </c>
      <c r="B1936" s="214">
        <f>'Net Gen'!C1936</f>
        <v>44335.541666666664</v>
      </c>
      <c r="C1936" s="215" t="str">
        <f>'Net Gen'!P1936</f>
        <v>DISPATCHABLE</v>
      </c>
      <c r="D1936" s="215">
        <f>'Net Gen'!E1936</f>
        <v>211.072</v>
      </c>
      <c r="E1936" s="215">
        <f>'Net Gen'!I1936</f>
        <v>790</v>
      </c>
      <c r="F1936" s="215">
        <f>'Net Gen'!K1936</f>
        <v>795</v>
      </c>
      <c r="G1936" s="215">
        <f>'Net Gen'!N1936</f>
        <v>795</v>
      </c>
      <c r="H1936" s="215">
        <f>'Net Gen'!O1936</f>
        <v>795</v>
      </c>
      <c r="J1936" s="78">
        <f t="shared" si="122"/>
        <v>0.5</v>
      </c>
      <c r="K1936" s="71">
        <f t="shared" si="120"/>
        <v>397.5</v>
      </c>
      <c r="L1936" s="69">
        <f t="shared" si="121"/>
        <v>397.5</v>
      </c>
      <c r="M1936" s="81">
        <f t="shared" si="123"/>
        <v>395</v>
      </c>
    </row>
    <row r="1937" spans="1:13" x14ac:dyDescent="0.2">
      <c r="A1937" s="133" t="str">
        <f>'Net Gen'!B1937</f>
        <v>ML2KP-Mitchell 2 KP</v>
      </c>
      <c r="B1937" s="214">
        <f>'Net Gen'!C1937</f>
        <v>44335.583333333336</v>
      </c>
      <c r="C1937" s="215" t="str">
        <f>'Net Gen'!P1937</f>
        <v>DISPATCHABLE</v>
      </c>
      <c r="D1937" s="215">
        <f>'Net Gen'!E1937</f>
        <v>242.78399999999999</v>
      </c>
      <c r="E1937" s="215">
        <f>'Net Gen'!I1937</f>
        <v>790</v>
      </c>
      <c r="F1937" s="215">
        <f>'Net Gen'!K1937</f>
        <v>795</v>
      </c>
      <c r="G1937" s="215">
        <f>'Net Gen'!N1937</f>
        <v>795</v>
      </c>
      <c r="H1937" s="215">
        <f>'Net Gen'!O1937</f>
        <v>795</v>
      </c>
      <c r="J1937" s="78">
        <f t="shared" si="122"/>
        <v>0.5</v>
      </c>
      <c r="K1937" s="71">
        <f t="shared" si="120"/>
        <v>397.5</v>
      </c>
      <c r="L1937" s="69">
        <f t="shared" si="121"/>
        <v>397.5</v>
      </c>
      <c r="M1937" s="81">
        <f t="shared" si="123"/>
        <v>395</v>
      </c>
    </row>
    <row r="1938" spans="1:13" x14ac:dyDescent="0.2">
      <c r="A1938" s="133" t="str">
        <f>'Net Gen'!B1938</f>
        <v>ML2KP-Mitchell 2 KP</v>
      </c>
      <c r="B1938" s="214">
        <f>'Net Gen'!C1938</f>
        <v>44335.625</v>
      </c>
      <c r="C1938" s="215" t="str">
        <f>'Net Gen'!P1938</f>
        <v>DISPATCHABLE</v>
      </c>
      <c r="D1938" s="215">
        <f>'Net Gen'!E1938</f>
        <v>280.416</v>
      </c>
      <c r="E1938" s="215">
        <f>'Net Gen'!I1938</f>
        <v>790</v>
      </c>
      <c r="F1938" s="215">
        <f>'Net Gen'!K1938</f>
        <v>795</v>
      </c>
      <c r="G1938" s="215">
        <f>'Net Gen'!N1938</f>
        <v>795</v>
      </c>
      <c r="H1938" s="215">
        <f>'Net Gen'!O1938</f>
        <v>795</v>
      </c>
      <c r="J1938" s="78">
        <f t="shared" si="122"/>
        <v>0.5</v>
      </c>
      <c r="K1938" s="71">
        <f t="shared" si="120"/>
        <v>397.5</v>
      </c>
      <c r="L1938" s="69">
        <f t="shared" si="121"/>
        <v>397.5</v>
      </c>
      <c r="M1938" s="81">
        <f t="shared" si="123"/>
        <v>395</v>
      </c>
    </row>
    <row r="1939" spans="1:13" x14ac:dyDescent="0.2">
      <c r="A1939" s="133" t="str">
        <f>'Net Gen'!B1939</f>
        <v>ML2KP-Mitchell 2 KP</v>
      </c>
      <c r="B1939" s="214">
        <f>'Net Gen'!C1939</f>
        <v>44335.666666666664</v>
      </c>
      <c r="C1939" s="215" t="str">
        <f>'Net Gen'!P1939</f>
        <v>DISPATCHABLE</v>
      </c>
      <c r="D1939" s="215">
        <f>'Net Gen'!E1939</f>
        <v>341.50400000000002</v>
      </c>
      <c r="E1939" s="215">
        <f>'Net Gen'!I1939</f>
        <v>790</v>
      </c>
      <c r="F1939" s="215">
        <f>'Net Gen'!K1939</f>
        <v>795</v>
      </c>
      <c r="G1939" s="215">
        <f>'Net Gen'!N1939</f>
        <v>795</v>
      </c>
      <c r="H1939" s="215">
        <f>'Net Gen'!O1939</f>
        <v>795</v>
      </c>
      <c r="J1939" s="78">
        <f t="shared" si="122"/>
        <v>0.5</v>
      </c>
      <c r="K1939" s="71">
        <f t="shared" si="120"/>
        <v>397.5</v>
      </c>
      <c r="L1939" s="69">
        <f t="shared" si="121"/>
        <v>397.5</v>
      </c>
      <c r="M1939" s="81">
        <f t="shared" si="123"/>
        <v>395</v>
      </c>
    </row>
    <row r="1940" spans="1:13" x14ac:dyDescent="0.2">
      <c r="A1940" s="133" t="str">
        <f>'Net Gen'!B1940</f>
        <v>ML2KP-Mitchell 2 KP</v>
      </c>
      <c r="B1940" s="214">
        <f>'Net Gen'!C1940</f>
        <v>44335.708333333336</v>
      </c>
      <c r="C1940" s="215" t="str">
        <f>'Net Gen'!P1940</f>
        <v>DISPATCHABLE</v>
      </c>
      <c r="D1940" s="215">
        <f>'Net Gen'!E1940</f>
        <v>384.25599999999997</v>
      </c>
      <c r="E1940" s="215">
        <f>'Net Gen'!I1940</f>
        <v>790</v>
      </c>
      <c r="F1940" s="215">
        <f>'Net Gen'!K1940</f>
        <v>795</v>
      </c>
      <c r="G1940" s="215">
        <f>'Net Gen'!N1940</f>
        <v>795</v>
      </c>
      <c r="H1940" s="215">
        <f>'Net Gen'!O1940</f>
        <v>795</v>
      </c>
      <c r="J1940" s="78">
        <f t="shared" si="122"/>
        <v>0.5</v>
      </c>
      <c r="K1940" s="71">
        <f t="shared" si="120"/>
        <v>397.5</v>
      </c>
      <c r="L1940" s="69">
        <f t="shared" si="121"/>
        <v>397.5</v>
      </c>
      <c r="M1940" s="81">
        <f t="shared" si="123"/>
        <v>395</v>
      </c>
    </row>
    <row r="1941" spans="1:13" x14ac:dyDescent="0.2">
      <c r="A1941" s="133" t="str">
        <f>'Net Gen'!B1941</f>
        <v>ML2KP-Mitchell 2 KP</v>
      </c>
      <c r="B1941" s="214">
        <f>'Net Gen'!C1941</f>
        <v>44335.75</v>
      </c>
      <c r="C1941" s="215" t="str">
        <f>'Net Gen'!P1941</f>
        <v>DISPATCHABLE</v>
      </c>
      <c r="D1941" s="215">
        <f>'Net Gen'!E1941</f>
        <v>393.44</v>
      </c>
      <c r="E1941" s="215">
        <f>'Net Gen'!I1941</f>
        <v>791</v>
      </c>
      <c r="F1941" s="215">
        <f>'Net Gen'!K1941</f>
        <v>795</v>
      </c>
      <c r="G1941" s="215">
        <f>'Net Gen'!N1941</f>
        <v>795</v>
      </c>
      <c r="H1941" s="215">
        <f>'Net Gen'!O1941</f>
        <v>795</v>
      </c>
      <c r="J1941" s="78">
        <f t="shared" si="122"/>
        <v>0.5</v>
      </c>
      <c r="K1941" s="71">
        <f t="shared" si="120"/>
        <v>397.5</v>
      </c>
      <c r="L1941" s="69">
        <f t="shared" si="121"/>
        <v>397.5</v>
      </c>
      <c r="M1941" s="81">
        <f t="shared" si="123"/>
        <v>395.5</v>
      </c>
    </row>
    <row r="1942" spans="1:13" x14ac:dyDescent="0.2">
      <c r="A1942" s="133" t="str">
        <f>'Net Gen'!B1942</f>
        <v>ML2KP-Mitchell 2 KP</v>
      </c>
      <c r="B1942" s="214">
        <f>'Net Gen'!C1942</f>
        <v>44335.791666666664</v>
      </c>
      <c r="C1942" s="215" t="str">
        <f>'Net Gen'!P1942</f>
        <v>DISPATCHABLE</v>
      </c>
      <c r="D1942" s="215">
        <f>'Net Gen'!E1942</f>
        <v>385.88799999999998</v>
      </c>
      <c r="E1942" s="215">
        <f>'Net Gen'!I1942</f>
        <v>791</v>
      </c>
      <c r="F1942" s="215">
        <f>'Net Gen'!K1942</f>
        <v>795</v>
      </c>
      <c r="G1942" s="215">
        <f>'Net Gen'!N1942</f>
        <v>795</v>
      </c>
      <c r="H1942" s="215">
        <f>'Net Gen'!O1942</f>
        <v>795</v>
      </c>
      <c r="J1942" s="78">
        <f t="shared" si="122"/>
        <v>0.5</v>
      </c>
      <c r="K1942" s="71">
        <f t="shared" si="120"/>
        <v>397.5</v>
      </c>
      <c r="L1942" s="69">
        <f t="shared" si="121"/>
        <v>397.5</v>
      </c>
      <c r="M1942" s="81">
        <f t="shared" si="123"/>
        <v>395.5</v>
      </c>
    </row>
    <row r="1943" spans="1:13" x14ac:dyDescent="0.2">
      <c r="A1943" s="133" t="str">
        <f>'Net Gen'!B1943</f>
        <v>ML2KP-Mitchell 2 KP</v>
      </c>
      <c r="B1943" s="214">
        <f>'Net Gen'!C1943</f>
        <v>44335.833333333336</v>
      </c>
      <c r="C1943" s="215" t="str">
        <f>'Net Gen'!P1943</f>
        <v>DISPATCHABLE</v>
      </c>
      <c r="D1943" s="215">
        <f>'Net Gen'!E1943</f>
        <v>382.36799999999999</v>
      </c>
      <c r="E1943" s="215">
        <f>'Net Gen'!I1943</f>
        <v>791</v>
      </c>
      <c r="F1943" s="215">
        <f>'Net Gen'!K1943</f>
        <v>795</v>
      </c>
      <c r="G1943" s="215">
        <f>'Net Gen'!N1943</f>
        <v>795</v>
      </c>
      <c r="H1943" s="215">
        <f>'Net Gen'!O1943</f>
        <v>795</v>
      </c>
      <c r="J1943" s="78">
        <f t="shared" si="122"/>
        <v>0.5</v>
      </c>
      <c r="K1943" s="71">
        <f t="shared" si="120"/>
        <v>397.5</v>
      </c>
      <c r="L1943" s="69">
        <f t="shared" si="121"/>
        <v>397.5</v>
      </c>
      <c r="M1943" s="81">
        <f t="shared" si="123"/>
        <v>395.5</v>
      </c>
    </row>
    <row r="1944" spans="1:13" x14ac:dyDescent="0.2">
      <c r="A1944" s="133" t="str">
        <f>'Net Gen'!B1944</f>
        <v>ML2KP-Mitchell 2 KP</v>
      </c>
      <c r="B1944" s="214">
        <f>'Net Gen'!C1944</f>
        <v>44335.875</v>
      </c>
      <c r="C1944" s="215" t="str">
        <f>'Net Gen'!P1944</f>
        <v>DISPATCHABLE</v>
      </c>
      <c r="D1944" s="215">
        <f>'Net Gen'!E1944</f>
        <v>343.392</v>
      </c>
      <c r="E1944" s="215">
        <f>'Net Gen'!I1944</f>
        <v>790</v>
      </c>
      <c r="F1944" s="215">
        <f>'Net Gen'!K1944</f>
        <v>795</v>
      </c>
      <c r="G1944" s="215">
        <f>'Net Gen'!N1944</f>
        <v>795</v>
      </c>
      <c r="H1944" s="215">
        <f>'Net Gen'!O1944</f>
        <v>795</v>
      </c>
      <c r="J1944" s="78">
        <f t="shared" si="122"/>
        <v>0.5</v>
      </c>
      <c r="K1944" s="71">
        <f t="shared" si="120"/>
        <v>397.5</v>
      </c>
      <c r="L1944" s="69">
        <f t="shared" si="121"/>
        <v>397.5</v>
      </c>
      <c r="M1944" s="81">
        <f t="shared" si="123"/>
        <v>395</v>
      </c>
    </row>
    <row r="1945" spans="1:13" x14ac:dyDescent="0.2">
      <c r="A1945" s="133" t="str">
        <f>'Net Gen'!B1945</f>
        <v>ML2KP-Mitchell 2 KP</v>
      </c>
      <c r="B1945" s="214">
        <f>'Net Gen'!C1945</f>
        <v>44335.916666666664</v>
      </c>
      <c r="C1945" s="215" t="str">
        <f>'Net Gen'!P1945</f>
        <v>DISPATCHABLE</v>
      </c>
      <c r="D1945" s="215">
        <f>'Net Gen'!E1945</f>
        <v>366.43200000000002</v>
      </c>
      <c r="E1945" s="215">
        <f>'Net Gen'!I1945</f>
        <v>790</v>
      </c>
      <c r="F1945" s="215">
        <f>'Net Gen'!K1945</f>
        <v>795</v>
      </c>
      <c r="G1945" s="215">
        <f>'Net Gen'!N1945</f>
        <v>795</v>
      </c>
      <c r="H1945" s="215">
        <f>'Net Gen'!O1945</f>
        <v>795</v>
      </c>
      <c r="J1945" s="78">
        <f t="shared" si="122"/>
        <v>0.5</v>
      </c>
      <c r="K1945" s="71">
        <f t="shared" si="120"/>
        <v>397.5</v>
      </c>
      <c r="L1945" s="69">
        <f t="shared" si="121"/>
        <v>397.5</v>
      </c>
      <c r="M1945" s="81">
        <f t="shared" si="123"/>
        <v>395</v>
      </c>
    </row>
    <row r="1946" spans="1:13" x14ac:dyDescent="0.2">
      <c r="A1946" s="133" t="str">
        <f>'Net Gen'!B1946</f>
        <v>ML2KP-Mitchell 2 KP</v>
      </c>
      <c r="B1946" s="214">
        <f>'Net Gen'!C1946</f>
        <v>44335.958333333336</v>
      </c>
      <c r="C1946" s="215" t="str">
        <f>'Net Gen'!P1946</f>
        <v>DISPATCHABLE</v>
      </c>
      <c r="D1946" s="215">
        <f>'Net Gen'!E1946</f>
        <v>358.94400000000002</v>
      </c>
      <c r="E1946" s="215">
        <f>'Net Gen'!I1946</f>
        <v>790</v>
      </c>
      <c r="F1946" s="215">
        <f>'Net Gen'!K1946</f>
        <v>795</v>
      </c>
      <c r="G1946" s="215">
        <f>'Net Gen'!N1946</f>
        <v>795</v>
      </c>
      <c r="H1946" s="215">
        <f>'Net Gen'!O1946</f>
        <v>795</v>
      </c>
      <c r="J1946" s="78">
        <f t="shared" si="122"/>
        <v>0.5</v>
      </c>
      <c r="K1946" s="71">
        <f t="shared" si="120"/>
        <v>397.5</v>
      </c>
      <c r="L1946" s="69">
        <f t="shared" si="121"/>
        <v>397.5</v>
      </c>
      <c r="M1946" s="81">
        <f t="shared" si="123"/>
        <v>395</v>
      </c>
    </row>
    <row r="1947" spans="1:13" x14ac:dyDescent="0.2">
      <c r="A1947" s="133" t="str">
        <f>'Net Gen'!B1947</f>
        <v>ML2KP-Mitchell 2 KP</v>
      </c>
      <c r="B1947" s="214">
        <f>'Net Gen'!C1947</f>
        <v>44336</v>
      </c>
      <c r="C1947" s="215" t="str">
        <f>'Net Gen'!P1947</f>
        <v>DISPATCHABLE</v>
      </c>
      <c r="D1947" s="215">
        <f>'Net Gen'!E1947</f>
        <v>310.20800000000003</v>
      </c>
      <c r="E1947" s="215">
        <f>'Net Gen'!I1947</f>
        <v>790</v>
      </c>
      <c r="F1947" s="215">
        <f>'Net Gen'!K1947</f>
        <v>795</v>
      </c>
      <c r="G1947" s="215">
        <f>'Net Gen'!N1947</f>
        <v>795</v>
      </c>
      <c r="H1947" s="215">
        <f>'Net Gen'!O1947</f>
        <v>795</v>
      </c>
      <c r="J1947" s="78">
        <f t="shared" si="122"/>
        <v>0.5</v>
      </c>
      <c r="K1947" s="71">
        <f t="shared" si="120"/>
        <v>397.5</v>
      </c>
      <c r="L1947" s="69">
        <f t="shared" si="121"/>
        <v>397.5</v>
      </c>
      <c r="M1947" s="81">
        <f t="shared" si="123"/>
        <v>395</v>
      </c>
    </row>
    <row r="1948" spans="1:13" x14ac:dyDescent="0.2">
      <c r="A1948" s="133" t="str">
        <f>'Net Gen'!B1948</f>
        <v>ML2KP-Mitchell 2 KP</v>
      </c>
      <c r="B1948" s="214">
        <f>'Net Gen'!C1948</f>
        <v>44336.041666666664</v>
      </c>
      <c r="C1948" s="215" t="str">
        <f>'Net Gen'!P1948</f>
        <v>DISPATCHABLE</v>
      </c>
      <c r="D1948" s="215">
        <f>'Net Gen'!E1948</f>
        <v>232.256</v>
      </c>
      <c r="E1948" s="215">
        <f>'Net Gen'!I1948</f>
        <v>756</v>
      </c>
      <c r="F1948" s="215">
        <f>'Net Gen'!K1948</f>
        <v>760</v>
      </c>
      <c r="G1948" s="215">
        <f>'Net Gen'!N1948</f>
        <v>760</v>
      </c>
      <c r="H1948" s="215">
        <f>'Net Gen'!O1948</f>
        <v>795</v>
      </c>
      <c r="J1948" s="78">
        <f t="shared" si="122"/>
        <v>0.5</v>
      </c>
      <c r="K1948" s="71">
        <f t="shared" si="120"/>
        <v>380</v>
      </c>
      <c r="L1948" s="69">
        <f t="shared" si="121"/>
        <v>397.5</v>
      </c>
      <c r="M1948" s="81">
        <f t="shared" si="123"/>
        <v>378</v>
      </c>
    </row>
    <row r="1949" spans="1:13" x14ac:dyDescent="0.2">
      <c r="A1949" s="133" t="str">
        <f>'Net Gen'!B1949</f>
        <v>ML2KP-Mitchell 2 KP</v>
      </c>
      <c r="B1949" s="214">
        <f>'Net Gen'!C1949</f>
        <v>44336.083333333336</v>
      </c>
      <c r="C1949" s="215" t="str">
        <f>'Net Gen'!P1949</f>
        <v>DISPATCHABLE</v>
      </c>
      <c r="D1949" s="215">
        <f>'Net Gen'!E1949</f>
        <v>206.01599999999999</v>
      </c>
      <c r="E1949" s="215">
        <f>'Net Gen'!I1949</f>
        <v>695</v>
      </c>
      <c r="F1949" s="215">
        <f>'Net Gen'!K1949</f>
        <v>699</v>
      </c>
      <c r="G1949" s="215">
        <f>'Net Gen'!N1949</f>
        <v>699</v>
      </c>
      <c r="H1949" s="215">
        <f>'Net Gen'!O1949</f>
        <v>795</v>
      </c>
      <c r="J1949" s="78">
        <f t="shared" si="122"/>
        <v>0.5</v>
      </c>
      <c r="K1949" s="71">
        <f t="shared" si="120"/>
        <v>349.5</v>
      </c>
      <c r="L1949" s="69">
        <f t="shared" si="121"/>
        <v>397.5</v>
      </c>
      <c r="M1949" s="81">
        <f t="shared" si="123"/>
        <v>347.5</v>
      </c>
    </row>
    <row r="1950" spans="1:13" x14ac:dyDescent="0.2">
      <c r="A1950" s="133" t="str">
        <f>'Net Gen'!B1950</f>
        <v>ML2KP-Mitchell 2 KP</v>
      </c>
      <c r="B1950" s="214">
        <f>'Net Gen'!C1950</f>
        <v>44336.125</v>
      </c>
      <c r="C1950" s="215" t="str">
        <f>'Net Gen'!P1950</f>
        <v>DISPATCHABLE</v>
      </c>
      <c r="D1950" s="215">
        <f>'Net Gen'!E1950</f>
        <v>204.928</v>
      </c>
      <c r="E1950" s="215">
        <f>'Net Gen'!I1950</f>
        <v>627</v>
      </c>
      <c r="F1950" s="215">
        <f>'Net Gen'!K1950</f>
        <v>630</v>
      </c>
      <c r="G1950" s="215">
        <f>'Net Gen'!N1950</f>
        <v>630</v>
      </c>
      <c r="H1950" s="215">
        <f>'Net Gen'!O1950</f>
        <v>795</v>
      </c>
      <c r="J1950" s="78">
        <f t="shared" si="122"/>
        <v>0.5</v>
      </c>
      <c r="K1950" s="71">
        <f t="shared" si="120"/>
        <v>315</v>
      </c>
      <c r="L1950" s="69">
        <f t="shared" si="121"/>
        <v>397.5</v>
      </c>
      <c r="M1950" s="81">
        <f t="shared" si="123"/>
        <v>313.5</v>
      </c>
    </row>
    <row r="1951" spans="1:13" x14ac:dyDescent="0.2">
      <c r="A1951" s="133" t="str">
        <f>'Net Gen'!B1951</f>
        <v>ML2KP-Mitchell 2 KP</v>
      </c>
      <c r="B1951" s="214">
        <f>'Net Gen'!C1951</f>
        <v>44336.166666666664</v>
      </c>
      <c r="C1951" s="215" t="str">
        <f>'Net Gen'!P1951</f>
        <v>DISPATCHABLE</v>
      </c>
      <c r="D1951" s="215">
        <f>'Net Gen'!E1951</f>
        <v>205.05600000000001</v>
      </c>
      <c r="E1951" s="215">
        <f>'Net Gen'!I1951</f>
        <v>632</v>
      </c>
      <c r="F1951" s="215">
        <f>'Net Gen'!K1951</f>
        <v>635</v>
      </c>
      <c r="G1951" s="215">
        <f>'Net Gen'!N1951</f>
        <v>635</v>
      </c>
      <c r="H1951" s="215">
        <f>'Net Gen'!O1951</f>
        <v>795</v>
      </c>
      <c r="J1951" s="78">
        <f t="shared" si="122"/>
        <v>0.5</v>
      </c>
      <c r="K1951" s="71">
        <f t="shared" si="120"/>
        <v>317.5</v>
      </c>
      <c r="L1951" s="69">
        <f t="shared" si="121"/>
        <v>397.5</v>
      </c>
      <c r="M1951" s="81">
        <f t="shared" si="123"/>
        <v>316</v>
      </c>
    </row>
    <row r="1952" spans="1:13" x14ac:dyDescent="0.2">
      <c r="A1952" s="133" t="str">
        <f>'Net Gen'!B1952</f>
        <v>ML2KP-Mitchell 2 KP</v>
      </c>
      <c r="B1952" s="214">
        <f>'Net Gen'!C1952</f>
        <v>44336.208333333336</v>
      </c>
      <c r="C1952" s="215" t="str">
        <f>'Net Gen'!P1952</f>
        <v>DISPATCHABLE</v>
      </c>
      <c r="D1952" s="215">
        <f>'Net Gen'!E1952</f>
        <v>205.12</v>
      </c>
      <c r="E1952" s="215">
        <f>'Net Gen'!I1952</f>
        <v>637</v>
      </c>
      <c r="F1952" s="215">
        <f>'Net Gen'!K1952</f>
        <v>640</v>
      </c>
      <c r="G1952" s="215">
        <f>'Net Gen'!N1952</f>
        <v>640</v>
      </c>
      <c r="H1952" s="215">
        <f>'Net Gen'!O1952</f>
        <v>795</v>
      </c>
      <c r="J1952" s="78">
        <f t="shared" si="122"/>
        <v>0.5</v>
      </c>
      <c r="K1952" s="71">
        <f t="shared" si="120"/>
        <v>320</v>
      </c>
      <c r="L1952" s="69">
        <f t="shared" si="121"/>
        <v>397.5</v>
      </c>
      <c r="M1952" s="81">
        <f t="shared" si="123"/>
        <v>318.5</v>
      </c>
    </row>
    <row r="1953" spans="1:13" x14ac:dyDescent="0.2">
      <c r="A1953" s="133" t="str">
        <f>'Net Gen'!B1953</f>
        <v>ML2KP-Mitchell 2 KP</v>
      </c>
      <c r="B1953" s="214">
        <f>'Net Gen'!C1953</f>
        <v>44336.25</v>
      </c>
      <c r="C1953" s="215" t="str">
        <f>'Net Gen'!P1953</f>
        <v>DISPATCHABLE</v>
      </c>
      <c r="D1953" s="215">
        <f>'Net Gen'!E1953</f>
        <v>205.024</v>
      </c>
      <c r="E1953" s="215">
        <f>'Net Gen'!I1953</f>
        <v>617</v>
      </c>
      <c r="F1953" s="215">
        <f>'Net Gen'!K1953</f>
        <v>620</v>
      </c>
      <c r="G1953" s="215">
        <f>'Net Gen'!N1953</f>
        <v>620</v>
      </c>
      <c r="H1953" s="215">
        <f>'Net Gen'!O1953</f>
        <v>795</v>
      </c>
      <c r="J1953" s="78">
        <f t="shared" si="122"/>
        <v>0.5</v>
      </c>
      <c r="K1953" s="71">
        <f t="shared" si="120"/>
        <v>310</v>
      </c>
      <c r="L1953" s="69">
        <f t="shared" si="121"/>
        <v>397.5</v>
      </c>
      <c r="M1953" s="81">
        <f t="shared" si="123"/>
        <v>308.5</v>
      </c>
    </row>
    <row r="1954" spans="1:13" x14ac:dyDescent="0.2">
      <c r="A1954" s="133" t="str">
        <f>'Net Gen'!B1954</f>
        <v>ML2KP-Mitchell 2 KP</v>
      </c>
      <c r="B1954" s="214">
        <f>'Net Gen'!C1954</f>
        <v>44336.291666666664</v>
      </c>
      <c r="C1954" s="215" t="str">
        <f>'Net Gen'!P1954</f>
        <v>DISPATCHABLE</v>
      </c>
      <c r="D1954" s="215">
        <f>'Net Gen'!E1954</f>
        <v>205.536</v>
      </c>
      <c r="E1954" s="215">
        <f>'Net Gen'!I1954</f>
        <v>634</v>
      </c>
      <c r="F1954" s="215">
        <f>'Net Gen'!K1954</f>
        <v>637</v>
      </c>
      <c r="G1954" s="215">
        <f>'Net Gen'!N1954</f>
        <v>637</v>
      </c>
      <c r="H1954" s="215">
        <f>'Net Gen'!O1954</f>
        <v>795</v>
      </c>
      <c r="J1954" s="78">
        <f t="shared" si="122"/>
        <v>0.5</v>
      </c>
      <c r="K1954" s="71">
        <f t="shared" si="120"/>
        <v>318.5</v>
      </c>
      <c r="L1954" s="69">
        <f t="shared" si="121"/>
        <v>397.5</v>
      </c>
      <c r="M1954" s="81">
        <f t="shared" si="123"/>
        <v>317</v>
      </c>
    </row>
    <row r="1955" spans="1:13" x14ac:dyDescent="0.2">
      <c r="A1955" s="133" t="str">
        <f>'Net Gen'!B1955</f>
        <v>ML2KP-Mitchell 2 KP</v>
      </c>
      <c r="B1955" s="214">
        <f>'Net Gen'!C1955</f>
        <v>44336.333333333336</v>
      </c>
      <c r="C1955" s="215" t="str">
        <f>'Net Gen'!P1955</f>
        <v>DISPATCHABLE</v>
      </c>
      <c r="D1955" s="215">
        <f>'Net Gen'!E1955</f>
        <v>205.63200000000001</v>
      </c>
      <c r="E1955" s="215">
        <f>'Net Gen'!I1955</f>
        <v>654</v>
      </c>
      <c r="F1955" s="215">
        <f>'Net Gen'!K1955</f>
        <v>657</v>
      </c>
      <c r="G1955" s="215">
        <f>'Net Gen'!N1955</f>
        <v>657</v>
      </c>
      <c r="H1955" s="215">
        <f>'Net Gen'!O1955</f>
        <v>795</v>
      </c>
      <c r="J1955" s="78">
        <f t="shared" si="122"/>
        <v>0.5</v>
      </c>
      <c r="K1955" s="71">
        <f t="shared" si="120"/>
        <v>328.5</v>
      </c>
      <c r="L1955" s="69">
        <f t="shared" si="121"/>
        <v>397.5</v>
      </c>
      <c r="M1955" s="81">
        <f t="shared" si="123"/>
        <v>327</v>
      </c>
    </row>
    <row r="1956" spans="1:13" x14ac:dyDescent="0.2">
      <c r="A1956" s="133" t="str">
        <f>'Net Gen'!B1956</f>
        <v>ML2KP-Mitchell 2 KP</v>
      </c>
      <c r="B1956" s="214">
        <f>'Net Gen'!C1956</f>
        <v>44336.375</v>
      </c>
      <c r="C1956" s="215" t="str">
        <f>'Net Gen'!P1956</f>
        <v>DISPATCHABLE</v>
      </c>
      <c r="D1956" s="215">
        <f>'Net Gen'!E1956</f>
        <v>207.00800000000001</v>
      </c>
      <c r="E1956" s="215">
        <f>'Net Gen'!I1956</f>
        <v>679</v>
      </c>
      <c r="F1956" s="215">
        <f>'Net Gen'!K1956</f>
        <v>682</v>
      </c>
      <c r="G1956" s="215">
        <f>'Net Gen'!N1956</f>
        <v>682</v>
      </c>
      <c r="H1956" s="215">
        <f>'Net Gen'!O1956</f>
        <v>795</v>
      </c>
      <c r="J1956" s="78">
        <f t="shared" si="122"/>
        <v>0.5</v>
      </c>
      <c r="K1956" s="71">
        <f t="shared" si="120"/>
        <v>341</v>
      </c>
      <c r="L1956" s="69">
        <f t="shared" si="121"/>
        <v>397.5</v>
      </c>
      <c r="M1956" s="81">
        <f t="shared" si="123"/>
        <v>339.5</v>
      </c>
    </row>
    <row r="1957" spans="1:13" x14ac:dyDescent="0.2">
      <c r="A1957" s="133" t="str">
        <f>'Net Gen'!B1957</f>
        <v>ML2KP-Mitchell 2 KP</v>
      </c>
      <c r="B1957" s="214">
        <f>'Net Gen'!C1957</f>
        <v>44336.416666666664</v>
      </c>
      <c r="C1957" s="215" t="str">
        <f>'Net Gen'!P1957</f>
        <v>DISPATCHABLE</v>
      </c>
      <c r="D1957" s="215">
        <f>'Net Gen'!E1957</f>
        <v>214.36799999999999</v>
      </c>
      <c r="E1957" s="215">
        <f>'Net Gen'!I1957</f>
        <v>731</v>
      </c>
      <c r="F1957" s="215">
        <f>'Net Gen'!K1957</f>
        <v>736</v>
      </c>
      <c r="G1957" s="215">
        <f>'Net Gen'!N1957</f>
        <v>736</v>
      </c>
      <c r="H1957" s="215">
        <f>'Net Gen'!O1957</f>
        <v>795</v>
      </c>
      <c r="J1957" s="78">
        <f t="shared" si="122"/>
        <v>0.5</v>
      </c>
      <c r="K1957" s="71">
        <f t="shared" si="120"/>
        <v>368</v>
      </c>
      <c r="L1957" s="69">
        <f t="shared" si="121"/>
        <v>397.5</v>
      </c>
      <c r="M1957" s="81">
        <f t="shared" si="123"/>
        <v>365.5</v>
      </c>
    </row>
    <row r="1958" spans="1:13" x14ac:dyDescent="0.2">
      <c r="A1958" s="133" t="str">
        <f>'Net Gen'!B1958</f>
        <v>ML2KP-Mitchell 2 KP</v>
      </c>
      <c r="B1958" s="214">
        <f>'Net Gen'!C1958</f>
        <v>44336.458333333336</v>
      </c>
      <c r="C1958" s="215" t="str">
        <f>'Net Gen'!P1958</f>
        <v>DISPATCHABLE</v>
      </c>
      <c r="D1958" s="215">
        <f>'Net Gen'!E1958</f>
        <v>237.31200000000001</v>
      </c>
      <c r="E1958" s="215">
        <f>'Net Gen'!I1958</f>
        <v>790</v>
      </c>
      <c r="F1958" s="215">
        <f>'Net Gen'!K1958</f>
        <v>795</v>
      </c>
      <c r="G1958" s="215">
        <f>'Net Gen'!N1958</f>
        <v>795</v>
      </c>
      <c r="H1958" s="215">
        <f>'Net Gen'!O1958</f>
        <v>795</v>
      </c>
      <c r="J1958" s="78">
        <f t="shared" si="122"/>
        <v>0.5</v>
      </c>
      <c r="K1958" s="71">
        <f t="shared" si="120"/>
        <v>397.5</v>
      </c>
      <c r="L1958" s="69">
        <f t="shared" si="121"/>
        <v>397.5</v>
      </c>
      <c r="M1958" s="81">
        <f t="shared" si="123"/>
        <v>395</v>
      </c>
    </row>
    <row r="1959" spans="1:13" x14ac:dyDescent="0.2">
      <c r="A1959" s="133" t="str">
        <f>'Net Gen'!B1959</f>
        <v>ML2KP-Mitchell 2 KP</v>
      </c>
      <c r="B1959" s="214">
        <f>'Net Gen'!C1959</f>
        <v>44336.5</v>
      </c>
      <c r="C1959" s="215" t="str">
        <f>'Net Gen'!P1959</f>
        <v>DISPATCHABLE</v>
      </c>
      <c r="D1959" s="215">
        <f>'Net Gen'!E1959</f>
        <v>253.40799999999999</v>
      </c>
      <c r="E1959" s="215">
        <f>'Net Gen'!I1959</f>
        <v>790</v>
      </c>
      <c r="F1959" s="215">
        <f>'Net Gen'!K1959</f>
        <v>795</v>
      </c>
      <c r="G1959" s="215">
        <f>'Net Gen'!N1959</f>
        <v>795</v>
      </c>
      <c r="H1959" s="215">
        <f>'Net Gen'!O1959</f>
        <v>795</v>
      </c>
      <c r="J1959" s="78">
        <f t="shared" si="122"/>
        <v>0.5</v>
      </c>
      <c r="K1959" s="71">
        <f t="shared" si="120"/>
        <v>397.5</v>
      </c>
      <c r="L1959" s="69">
        <f t="shared" si="121"/>
        <v>397.5</v>
      </c>
      <c r="M1959" s="81">
        <f t="shared" si="123"/>
        <v>395</v>
      </c>
    </row>
    <row r="1960" spans="1:13" x14ac:dyDescent="0.2">
      <c r="A1960" s="133" t="str">
        <f>'Net Gen'!B1960</f>
        <v>ML2KP-Mitchell 2 KP</v>
      </c>
      <c r="B1960" s="214">
        <f>'Net Gen'!C1960</f>
        <v>44336.541666666664</v>
      </c>
      <c r="C1960" s="215" t="str">
        <f>'Net Gen'!P1960</f>
        <v>DISPATCHABLE</v>
      </c>
      <c r="D1960" s="215">
        <f>'Net Gen'!E1960</f>
        <v>234.17599999999999</v>
      </c>
      <c r="E1960" s="215">
        <f>'Net Gen'!I1960</f>
        <v>790</v>
      </c>
      <c r="F1960" s="215">
        <f>'Net Gen'!K1960</f>
        <v>795</v>
      </c>
      <c r="G1960" s="215">
        <f>'Net Gen'!N1960</f>
        <v>795</v>
      </c>
      <c r="H1960" s="215">
        <f>'Net Gen'!O1960</f>
        <v>795</v>
      </c>
      <c r="J1960" s="78">
        <f t="shared" si="122"/>
        <v>0.5</v>
      </c>
      <c r="K1960" s="71">
        <f t="shared" si="120"/>
        <v>397.5</v>
      </c>
      <c r="L1960" s="69">
        <f t="shared" si="121"/>
        <v>397.5</v>
      </c>
      <c r="M1960" s="81">
        <f t="shared" si="123"/>
        <v>395</v>
      </c>
    </row>
    <row r="1961" spans="1:13" x14ac:dyDescent="0.2">
      <c r="A1961" s="133" t="str">
        <f>'Net Gen'!B1961</f>
        <v>ML2KP-Mitchell 2 KP</v>
      </c>
      <c r="B1961" s="214">
        <f>'Net Gen'!C1961</f>
        <v>44336.583333333336</v>
      </c>
      <c r="C1961" s="215" t="str">
        <f>'Net Gen'!P1961</f>
        <v>DISPATCHABLE</v>
      </c>
      <c r="D1961" s="215">
        <f>'Net Gen'!E1961</f>
        <v>273.40800000000002</v>
      </c>
      <c r="E1961" s="215">
        <f>'Net Gen'!I1961</f>
        <v>790</v>
      </c>
      <c r="F1961" s="215">
        <f>'Net Gen'!K1961</f>
        <v>795</v>
      </c>
      <c r="G1961" s="215">
        <f>'Net Gen'!N1961</f>
        <v>795</v>
      </c>
      <c r="H1961" s="215">
        <f>'Net Gen'!O1961</f>
        <v>795</v>
      </c>
      <c r="J1961" s="78">
        <f t="shared" si="122"/>
        <v>0.5</v>
      </c>
      <c r="K1961" s="71">
        <f t="shared" si="120"/>
        <v>397.5</v>
      </c>
      <c r="L1961" s="69">
        <f t="shared" si="121"/>
        <v>397.5</v>
      </c>
      <c r="M1961" s="81">
        <f t="shared" si="123"/>
        <v>395</v>
      </c>
    </row>
    <row r="1962" spans="1:13" x14ac:dyDescent="0.2">
      <c r="A1962" s="133" t="str">
        <f>'Net Gen'!B1962</f>
        <v>ML2KP-Mitchell 2 KP</v>
      </c>
      <c r="B1962" s="214">
        <f>'Net Gen'!C1962</f>
        <v>44336.625</v>
      </c>
      <c r="C1962" s="215" t="str">
        <f>'Net Gen'!P1962</f>
        <v>DISPATCHABLE</v>
      </c>
      <c r="D1962" s="215">
        <f>'Net Gen'!E1962</f>
        <v>305.69600000000003</v>
      </c>
      <c r="E1962" s="215">
        <f>'Net Gen'!I1962</f>
        <v>790</v>
      </c>
      <c r="F1962" s="215">
        <f>'Net Gen'!K1962</f>
        <v>795</v>
      </c>
      <c r="G1962" s="215">
        <f>'Net Gen'!N1962</f>
        <v>795</v>
      </c>
      <c r="H1962" s="215">
        <f>'Net Gen'!O1962</f>
        <v>795</v>
      </c>
      <c r="J1962" s="78">
        <f t="shared" si="122"/>
        <v>0.5</v>
      </c>
      <c r="K1962" s="71">
        <f t="shared" si="120"/>
        <v>397.5</v>
      </c>
      <c r="L1962" s="69">
        <f t="shared" si="121"/>
        <v>397.5</v>
      </c>
      <c r="M1962" s="81">
        <f t="shared" si="123"/>
        <v>395</v>
      </c>
    </row>
    <row r="1963" spans="1:13" x14ac:dyDescent="0.2">
      <c r="A1963" s="133" t="str">
        <f>'Net Gen'!B1963</f>
        <v>ML2KP-Mitchell 2 KP</v>
      </c>
      <c r="B1963" s="214">
        <f>'Net Gen'!C1963</f>
        <v>44336.666666666664</v>
      </c>
      <c r="C1963" s="215" t="str">
        <f>'Net Gen'!P1963</f>
        <v>DISPATCHABLE</v>
      </c>
      <c r="D1963" s="215">
        <f>'Net Gen'!E1963</f>
        <v>346.94400000000002</v>
      </c>
      <c r="E1963" s="215">
        <f>'Net Gen'!I1963</f>
        <v>790</v>
      </c>
      <c r="F1963" s="215">
        <f>'Net Gen'!K1963</f>
        <v>795</v>
      </c>
      <c r="G1963" s="215">
        <f>'Net Gen'!N1963</f>
        <v>795</v>
      </c>
      <c r="H1963" s="215">
        <f>'Net Gen'!O1963</f>
        <v>795</v>
      </c>
      <c r="J1963" s="78">
        <f t="shared" si="122"/>
        <v>0.5</v>
      </c>
      <c r="K1963" s="71">
        <f t="shared" si="120"/>
        <v>397.5</v>
      </c>
      <c r="L1963" s="69">
        <f t="shared" si="121"/>
        <v>397.5</v>
      </c>
      <c r="M1963" s="81">
        <f t="shared" si="123"/>
        <v>395</v>
      </c>
    </row>
    <row r="1964" spans="1:13" x14ac:dyDescent="0.2">
      <c r="A1964" s="133" t="str">
        <f>'Net Gen'!B1964</f>
        <v>ML2KP-Mitchell 2 KP</v>
      </c>
      <c r="B1964" s="214">
        <f>'Net Gen'!C1964</f>
        <v>44336.708333333336</v>
      </c>
      <c r="C1964" s="215" t="str">
        <f>'Net Gen'!P1964</f>
        <v>DISPATCHABLE</v>
      </c>
      <c r="D1964" s="215">
        <f>'Net Gen'!E1964</f>
        <v>390.91199999999998</v>
      </c>
      <c r="E1964" s="215">
        <f>'Net Gen'!I1964</f>
        <v>791</v>
      </c>
      <c r="F1964" s="215">
        <f>'Net Gen'!K1964</f>
        <v>795</v>
      </c>
      <c r="G1964" s="215">
        <f>'Net Gen'!N1964</f>
        <v>795</v>
      </c>
      <c r="H1964" s="215">
        <f>'Net Gen'!O1964</f>
        <v>795</v>
      </c>
      <c r="J1964" s="78">
        <f t="shared" si="122"/>
        <v>0.5</v>
      </c>
      <c r="K1964" s="71">
        <f t="shared" si="120"/>
        <v>397.5</v>
      </c>
      <c r="L1964" s="69">
        <f t="shared" si="121"/>
        <v>397.5</v>
      </c>
      <c r="M1964" s="81">
        <f t="shared" si="123"/>
        <v>395.5</v>
      </c>
    </row>
    <row r="1965" spans="1:13" x14ac:dyDescent="0.2">
      <c r="A1965" s="133" t="str">
        <f>'Net Gen'!B1965</f>
        <v>ML2KP-Mitchell 2 KP</v>
      </c>
      <c r="B1965" s="214">
        <f>'Net Gen'!C1965</f>
        <v>44336.75</v>
      </c>
      <c r="C1965" s="215" t="str">
        <f>'Net Gen'!P1965</f>
        <v>DISPATCHABLE</v>
      </c>
      <c r="D1965" s="215">
        <f>'Net Gen'!E1965</f>
        <v>395.10399999999998</v>
      </c>
      <c r="E1965" s="215">
        <f>'Net Gen'!I1965</f>
        <v>791</v>
      </c>
      <c r="F1965" s="215">
        <f>'Net Gen'!K1965</f>
        <v>795</v>
      </c>
      <c r="G1965" s="215">
        <f>'Net Gen'!N1965</f>
        <v>795</v>
      </c>
      <c r="H1965" s="215">
        <f>'Net Gen'!O1965</f>
        <v>795</v>
      </c>
      <c r="J1965" s="78">
        <f t="shared" si="122"/>
        <v>0.5</v>
      </c>
      <c r="K1965" s="71">
        <f t="shared" si="120"/>
        <v>397.5</v>
      </c>
      <c r="L1965" s="69">
        <f t="shared" si="121"/>
        <v>397.5</v>
      </c>
      <c r="M1965" s="81">
        <f t="shared" si="123"/>
        <v>395.5</v>
      </c>
    </row>
    <row r="1966" spans="1:13" x14ac:dyDescent="0.2">
      <c r="A1966" s="133" t="str">
        <f>'Net Gen'!B1966</f>
        <v>ML2KP-Mitchell 2 KP</v>
      </c>
      <c r="B1966" s="214">
        <f>'Net Gen'!C1966</f>
        <v>44336.791666666664</v>
      </c>
      <c r="C1966" s="215" t="str">
        <f>'Net Gen'!P1966</f>
        <v>DISPATCHABLE</v>
      </c>
      <c r="D1966" s="215">
        <f>'Net Gen'!E1966</f>
        <v>395.13600000000002</v>
      </c>
      <c r="E1966" s="215">
        <f>'Net Gen'!I1966</f>
        <v>791</v>
      </c>
      <c r="F1966" s="215">
        <f>'Net Gen'!K1966</f>
        <v>795</v>
      </c>
      <c r="G1966" s="215">
        <f>'Net Gen'!N1966</f>
        <v>795</v>
      </c>
      <c r="H1966" s="215">
        <f>'Net Gen'!O1966</f>
        <v>795</v>
      </c>
      <c r="J1966" s="78">
        <f t="shared" si="122"/>
        <v>0.5</v>
      </c>
      <c r="K1966" s="71">
        <f t="shared" si="120"/>
        <v>397.5</v>
      </c>
      <c r="L1966" s="69">
        <f t="shared" si="121"/>
        <v>397.5</v>
      </c>
      <c r="M1966" s="81">
        <f t="shared" si="123"/>
        <v>395.5</v>
      </c>
    </row>
    <row r="1967" spans="1:13" x14ac:dyDescent="0.2">
      <c r="A1967" s="133" t="str">
        <f>'Net Gen'!B1967</f>
        <v>ML2KP-Mitchell 2 KP</v>
      </c>
      <c r="B1967" s="214">
        <f>'Net Gen'!C1967</f>
        <v>44336.833333333336</v>
      </c>
      <c r="C1967" s="215" t="str">
        <f>'Net Gen'!P1967</f>
        <v>DISPATCHABLE</v>
      </c>
      <c r="D1967" s="215">
        <f>'Net Gen'!E1967</f>
        <v>392.512</v>
      </c>
      <c r="E1967" s="215">
        <f>'Net Gen'!I1967</f>
        <v>791</v>
      </c>
      <c r="F1967" s="215">
        <f>'Net Gen'!K1967</f>
        <v>795</v>
      </c>
      <c r="G1967" s="215">
        <f>'Net Gen'!N1967</f>
        <v>795</v>
      </c>
      <c r="H1967" s="215">
        <f>'Net Gen'!O1967</f>
        <v>795</v>
      </c>
      <c r="J1967" s="78">
        <f t="shared" si="122"/>
        <v>0.5</v>
      </c>
      <c r="K1967" s="71">
        <f t="shared" si="120"/>
        <v>397.5</v>
      </c>
      <c r="L1967" s="69">
        <f t="shared" si="121"/>
        <v>397.5</v>
      </c>
      <c r="M1967" s="81">
        <f t="shared" si="123"/>
        <v>395.5</v>
      </c>
    </row>
    <row r="1968" spans="1:13" x14ac:dyDescent="0.2">
      <c r="A1968" s="133" t="str">
        <f>'Net Gen'!B1968</f>
        <v>ML2KP-Mitchell 2 KP</v>
      </c>
      <c r="B1968" s="214">
        <f>'Net Gen'!C1968</f>
        <v>44336.875</v>
      </c>
      <c r="C1968" s="215" t="str">
        <f>'Net Gen'!P1968</f>
        <v>DISPATCHABLE</v>
      </c>
      <c r="D1968" s="215">
        <f>'Net Gen'!E1968</f>
        <v>388.83199999999999</v>
      </c>
      <c r="E1968" s="215">
        <f>'Net Gen'!I1968</f>
        <v>790</v>
      </c>
      <c r="F1968" s="215">
        <f>'Net Gen'!K1968</f>
        <v>795</v>
      </c>
      <c r="G1968" s="215">
        <f>'Net Gen'!N1968</f>
        <v>795</v>
      </c>
      <c r="H1968" s="215">
        <f>'Net Gen'!O1968</f>
        <v>795</v>
      </c>
      <c r="J1968" s="78">
        <f t="shared" si="122"/>
        <v>0.5</v>
      </c>
      <c r="K1968" s="71">
        <f t="shared" si="120"/>
        <v>397.5</v>
      </c>
      <c r="L1968" s="69">
        <f t="shared" si="121"/>
        <v>397.5</v>
      </c>
      <c r="M1968" s="81">
        <f t="shared" si="123"/>
        <v>395</v>
      </c>
    </row>
    <row r="1969" spans="1:13" x14ac:dyDescent="0.2">
      <c r="A1969" s="133" t="str">
        <f>'Net Gen'!B1969</f>
        <v>ML2KP-Mitchell 2 KP</v>
      </c>
      <c r="B1969" s="214">
        <f>'Net Gen'!C1969</f>
        <v>44336.916666666664</v>
      </c>
      <c r="C1969" s="215" t="str">
        <f>'Net Gen'!P1969</f>
        <v>DISPATCHABLE</v>
      </c>
      <c r="D1969" s="215">
        <f>'Net Gen'!E1969</f>
        <v>384.54399999999998</v>
      </c>
      <c r="E1969" s="215">
        <f>'Net Gen'!I1969</f>
        <v>791</v>
      </c>
      <c r="F1969" s="215">
        <f>'Net Gen'!K1969</f>
        <v>795</v>
      </c>
      <c r="G1969" s="215">
        <f>'Net Gen'!N1969</f>
        <v>795</v>
      </c>
      <c r="H1969" s="215">
        <f>'Net Gen'!O1969</f>
        <v>795</v>
      </c>
      <c r="J1969" s="78">
        <f t="shared" si="122"/>
        <v>0.5</v>
      </c>
      <c r="K1969" s="71">
        <f t="shared" si="120"/>
        <v>397.5</v>
      </c>
      <c r="L1969" s="69">
        <f t="shared" si="121"/>
        <v>397.5</v>
      </c>
      <c r="M1969" s="81">
        <f t="shared" si="123"/>
        <v>395.5</v>
      </c>
    </row>
    <row r="1970" spans="1:13" x14ac:dyDescent="0.2">
      <c r="A1970" s="133" t="str">
        <f>'Net Gen'!B1970</f>
        <v>ML2KP-Mitchell 2 KP</v>
      </c>
      <c r="B1970" s="214">
        <f>'Net Gen'!C1970</f>
        <v>44336.958333333336</v>
      </c>
      <c r="C1970" s="215" t="str">
        <f>'Net Gen'!P1970</f>
        <v>DISPATCHABLE</v>
      </c>
      <c r="D1970" s="215">
        <f>'Net Gen'!E1970</f>
        <v>345.82400000000001</v>
      </c>
      <c r="E1970" s="215">
        <f>'Net Gen'!I1970</f>
        <v>790</v>
      </c>
      <c r="F1970" s="215">
        <f>'Net Gen'!K1970</f>
        <v>795</v>
      </c>
      <c r="G1970" s="215">
        <f>'Net Gen'!N1970</f>
        <v>795</v>
      </c>
      <c r="H1970" s="215">
        <f>'Net Gen'!O1970</f>
        <v>795</v>
      </c>
      <c r="J1970" s="78">
        <f t="shared" si="122"/>
        <v>0.5</v>
      </c>
      <c r="K1970" s="71">
        <f t="shared" si="120"/>
        <v>397.5</v>
      </c>
      <c r="L1970" s="69">
        <f t="shared" si="121"/>
        <v>397.5</v>
      </c>
      <c r="M1970" s="81">
        <f t="shared" si="123"/>
        <v>395</v>
      </c>
    </row>
    <row r="1971" spans="1:13" x14ac:dyDescent="0.2">
      <c r="A1971" s="133" t="str">
        <f>'Net Gen'!B1971</f>
        <v>ML2KP-Mitchell 2 KP</v>
      </c>
      <c r="B1971" s="214">
        <f>'Net Gen'!C1971</f>
        <v>44337</v>
      </c>
      <c r="C1971" s="215" t="str">
        <f>'Net Gen'!P1971</f>
        <v>DISPATCHABLE</v>
      </c>
      <c r="D1971" s="215">
        <f>'Net Gen'!E1971</f>
        <v>276.86399999999998</v>
      </c>
      <c r="E1971" s="215">
        <f>'Net Gen'!I1971</f>
        <v>790</v>
      </c>
      <c r="F1971" s="215">
        <f>'Net Gen'!K1971</f>
        <v>795</v>
      </c>
      <c r="G1971" s="215">
        <f>'Net Gen'!N1971</f>
        <v>795</v>
      </c>
      <c r="H1971" s="215">
        <f>'Net Gen'!O1971</f>
        <v>795</v>
      </c>
      <c r="J1971" s="78">
        <f t="shared" si="122"/>
        <v>0.5</v>
      </c>
      <c r="K1971" s="71">
        <f t="shared" si="120"/>
        <v>397.5</v>
      </c>
      <c r="L1971" s="69">
        <f t="shared" si="121"/>
        <v>397.5</v>
      </c>
      <c r="M1971" s="81">
        <f t="shared" si="123"/>
        <v>395</v>
      </c>
    </row>
    <row r="1972" spans="1:13" x14ac:dyDescent="0.2">
      <c r="A1972" s="133" t="str">
        <f>'Net Gen'!B1972</f>
        <v>ML2KP-Mitchell 2 KP</v>
      </c>
      <c r="B1972" s="214">
        <f>'Net Gen'!C1972</f>
        <v>44337.041666666664</v>
      </c>
      <c r="C1972" s="215" t="str">
        <f>'Net Gen'!P1972</f>
        <v>DISPATCHABLE</v>
      </c>
      <c r="D1972" s="215">
        <f>'Net Gen'!E1972</f>
        <v>213.76</v>
      </c>
      <c r="E1972" s="215">
        <f>'Net Gen'!I1972</f>
        <v>639</v>
      </c>
      <c r="F1972" s="215">
        <f>'Net Gen'!K1972</f>
        <v>642</v>
      </c>
      <c r="G1972" s="215">
        <f>'Net Gen'!N1972</f>
        <v>642</v>
      </c>
      <c r="H1972" s="215">
        <f>'Net Gen'!O1972</f>
        <v>795</v>
      </c>
      <c r="J1972" s="78">
        <f t="shared" si="122"/>
        <v>0.5</v>
      </c>
      <c r="K1972" s="71">
        <f t="shared" si="120"/>
        <v>321</v>
      </c>
      <c r="L1972" s="69">
        <f t="shared" si="121"/>
        <v>397.5</v>
      </c>
      <c r="M1972" s="81">
        <f t="shared" si="123"/>
        <v>319.5</v>
      </c>
    </row>
    <row r="1973" spans="1:13" x14ac:dyDescent="0.2">
      <c r="A1973" s="133" t="str">
        <f>'Net Gen'!B1973</f>
        <v>ML2KP-Mitchell 2 KP</v>
      </c>
      <c r="B1973" s="214">
        <f>'Net Gen'!C1973</f>
        <v>44337.083333333336</v>
      </c>
      <c r="C1973" s="215" t="str">
        <f>'Net Gen'!P1973</f>
        <v>DISPATCHABLE</v>
      </c>
      <c r="D1973" s="215">
        <f>'Net Gen'!E1973</f>
        <v>208.54400000000001</v>
      </c>
      <c r="E1973" s="215">
        <f>'Net Gen'!I1973</f>
        <v>683</v>
      </c>
      <c r="F1973" s="215">
        <f>'Net Gen'!K1973</f>
        <v>686</v>
      </c>
      <c r="G1973" s="215">
        <f>'Net Gen'!N1973</f>
        <v>686</v>
      </c>
      <c r="H1973" s="215">
        <f>'Net Gen'!O1973</f>
        <v>795</v>
      </c>
      <c r="J1973" s="78">
        <f t="shared" si="122"/>
        <v>0.5</v>
      </c>
      <c r="K1973" s="71">
        <f t="shared" si="120"/>
        <v>343</v>
      </c>
      <c r="L1973" s="69">
        <f t="shared" si="121"/>
        <v>397.5</v>
      </c>
      <c r="M1973" s="81">
        <f t="shared" si="123"/>
        <v>341.5</v>
      </c>
    </row>
    <row r="1974" spans="1:13" x14ac:dyDescent="0.2">
      <c r="A1974" s="133" t="str">
        <f>'Net Gen'!B1974</f>
        <v>ML2KP-Mitchell 2 KP</v>
      </c>
      <c r="B1974" s="214">
        <f>'Net Gen'!C1974</f>
        <v>44337.125</v>
      </c>
      <c r="C1974" s="215" t="str">
        <f>'Net Gen'!P1974</f>
        <v>DISPATCHABLE</v>
      </c>
      <c r="D1974" s="215">
        <f>'Net Gen'!E1974</f>
        <v>205.15199999999999</v>
      </c>
      <c r="E1974" s="215">
        <f>'Net Gen'!I1974</f>
        <v>463</v>
      </c>
      <c r="F1974" s="215">
        <f>'Net Gen'!K1974</f>
        <v>464</v>
      </c>
      <c r="G1974" s="215">
        <f>'Net Gen'!N1974</f>
        <v>464</v>
      </c>
      <c r="H1974" s="215">
        <f>'Net Gen'!O1974</f>
        <v>795</v>
      </c>
      <c r="J1974" s="78">
        <f t="shared" si="122"/>
        <v>0.5</v>
      </c>
      <c r="K1974" s="71">
        <f t="shared" si="120"/>
        <v>232</v>
      </c>
      <c r="L1974" s="69">
        <f t="shared" si="121"/>
        <v>397.5</v>
      </c>
      <c r="M1974" s="81">
        <f t="shared" si="123"/>
        <v>231.5</v>
      </c>
    </row>
    <row r="1975" spans="1:13" x14ac:dyDescent="0.2">
      <c r="A1975" s="133" t="str">
        <f>'Net Gen'!B1975</f>
        <v>ML2KP-Mitchell 2 KP</v>
      </c>
      <c r="B1975" s="214">
        <f>'Net Gen'!C1975</f>
        <v>44337.166666666664</v>
      </c>
      <c r="C1975" s="215" t="str">
        <f>'Net Gen'!P1975</f>
        <v>DISPATCHABLE</v>
      </c>
      <c r="D1975" s="215">
        <f>'Net Gen'!E1975</f>
        <v>204.608</v>
      </c>
      <c r="E1975" s="215">
        <f>'Net Gen'!I1975</f>
        <v>421</v>
      </c>
      <c r="F1975" s="215">
        <f>'Net Gen'!K1975</f>
        <v>421</v>
      </c>
      <c r="G1975" s="215">
        <f>'Net Gen'!N1975</f>
        <v>421</v>
      </c>
      <c r="H1975" s="215">
        <f>'Net Gen'!O1975</f>
        <v>795</v>
      </c>
      <c r="J1975" s="78">
        <f t="shared" si="122"/>
        <v>0.5</v>
      </c>
      <c r="K1975" s="71">
        <f t="shared" si="120"/>
        <v>210.5</v>
      </c>
      <c r="L1975" s="69">
        <f t="shared" si="121"/>
        <v>397.5</v>
      </c>
      <c r="M1975" s="81">
        <f t="shared" si="123"/>
        <v>210.5</v>
      </c>
    </row>
    <row r="1976" spans="1:13" x14ac:dyDescent="0.2">
      <c r="A1976" s="133" t="str">
        <f>'Net Gen'!B1976</f>
        <v>ML2KP-Mitchell 2 KP</v>
      </c>
      <c r="B1976" s="214">
        <f>'Net Gen'!C1976</f>
        <v>44337.208333333336</v>
      </c>
      <c r="C1976" s="215" t="str">
        <f>'Net Gen'!P1976</f>
        <v>DISPATCHABLE</v>
      </c>
      <c r="D1976" s="215">
        <f>'Net Gen'!E1976</f>
        <v>205.08799999999999</v>
      </c>
      <c r="E1976" s="215">
        <f>'Net Gen'!I1976</f>
        <v>442</v>
      </c>
      <c r="F1976" s="215">
        <f>'Net Gen'!K1976</f>
        <v>442</v>
      </c>
      <c r="G1976" s="215">
        <f>'Net Gen'!N1976</f>
        <v>442</v>
      </c>
      <c r="H1976" s="215">
        <f>'Net Gen'!O1976</f>
        <v>795</v>
      </c>
      <c r="J1976" s="78">
        <f t="shared" si="122"/>
        <v>0.5</v>
      </c>
      <c r="K1976" s="71">
        <f t="shared" si="120"/>
        <v>221</v>
      </c>
      <c r="L1976" s="69">
        <f t="shared" si="121"/>
        <v>397.5</v>
      </c>
      <c r="M1976" s="81">
        <f t="shared" si="123"/>
        <v>221</v>
      </c>
    </row>
    <row r="1977" spans="1:13" x14ac:dyDescent="0.2">
      <c r="A1977" s="133" t="str">
        <f>'Net Gen'!B1977</f>
        <v>ML2KP-Mitchell 2 KP</v>
      </c>
      <c r="B1977" s="214">
        <f>'Net Gen'!C1977</f>
        <v>44337.25</v>
      </c>
      <c r="C1977" s="215" t="str">
        <f>'Net Gen'!P1977</f>
        <v>DISPATCHABLE</v>
      </c>
      <c r="D1977" s="215">
        <f>'Net Gen'!E1977</f>
        <v>204.70400000000001</v>
      </c>
      <c r="E1977" s="215">
        <f>'Net Gen'!I1977</f>
        <v>444</v>
      </c>
      <c r="F1977" s="215">
        <f>'Net Gen'!K1977</f>
        <v>444</v>
      </c>
      <c r="G1977" s="215">
        <f>'Net Gen'!N1977</f>
        <v>444</v>
      </c>
      <c r="H1977" s="215">
        <f>'Net Gen'!O1977</f>
        <v>795</v>
      </c>
      <c r="J1977" s="78">
        <f t="shared" si="122"/>
        <v>0.5</v>
      </c>
      <c r="K1977" s="71">
        <f t="shared" si="120"/>
        <v>222</v>
      </c>
      <c r="L1977" s="69">
        <f t="shared" si="121"/>
        <v>397.5</v>
      </c>
      <c r="M1977" s="81">
        <f t="shared" si="123"/>
        <v>222</v>
      </c>
    </row>
    <row r="1978" spans="1:13" x14ac:dyDescent="0.2">
      <c r="A1978" s="133" t="str">
        <f>'Net Gen'!B1978</f>
        <v>ML2KP-Mitchell 2 KP</v>
      </c>
      <c r="B1978" s="214">
        <f>'Net Gen'!C1978</f>
        <v>44337.291666666664</v>
      </c>
      <c r="C1978" s="215" t="str">
        <f>'Net Gen'!P1978</f>
        <v>DISPATCHABLE</v>
      </c>
      <c r="D1978" s="215">
        <f>'Net Gen'!E1978</f>
        <v>204.864</v>
      </c>
      <c r="E1978" s="215">
        <f>'Net Gen'!I1978</f>
        <v>448</v>
      </c>
      <c r="F1978" s="215">
        <f>'Net Gen'!K1978</f>
        <v>449</v>
      </c>
      <c r="G1978" s="215">
        <f>'Net Gen'!N1978</f>
        <v>449</v>
      </c>
      <c r="H1978" s="215">
        <f>'Net Gen'!O1978</f>
        <v>795</v>
      </c>
      <c r="J1978" s="78">
        <f t="shared" si="122"/>
        <v>0.5</v>
      </c>
      <c r="K1978" s="71">
        <f t="shared" si="120"/>
        <v>224.5</v>
      </c>
      <c r="L1978" s="69">
        <f t="shared" si="121"/>
        <v>397.5</v>
      </c>
      <c r="M1978" s="81">
        <f t="shared" si="123"/>
        <v>224</v>
      </c>
    </row>
    <row r="1979" spans="1:13" x14ac:dyDescent="0.2">
      <c r="A1979" s="133" t="str">
        <f>'Net Gen'!B1979</f>
        <v>ML2KP-Mitchell 2 KP</v>
      </c>
      <c r="B1979" s="214">
        <f>'Net Gen'!C1979</f>
        <v>44337.333333333336</v>
      </c>
      <c r="C1979" s="215" t="str">
        <f>'Net Gen'!P1979</f>
        <v>DISPATCHABLE</v>
      </c>
      <c r="D1979" s="215">
        <f>'Net Gen'!E1979</f>
        <v>204.73599999999999</v>
      </c>
      <c r="E1979" s="215">
        <f>'Net Gen'!I1979</f>
        <v>429</v>
      </c>
      <c r="F1979" s="215">
        <f>'Net Gen'!K1979</f>
        <v>429</v>
      </c>
      <c r="G1979" s="215">
        <f>'Net Gen'!N1979</f>
        <v>429</v>
      </c>
      <c r="H1979" s="215">
        <f>'Net Gen'!O1979</f>
        <v>795</v>
      </c>
      <c r="J1979" s="78">
        <f t="shared" si="122"/>
        <v>0.5</v>
      </c>
      <c r="K1979" s="71">
        <f t="shared" si="120"/>
        <v>214.5</v>
      </c>
      <c r="L1979" s="69">
        <f t="shared" si="121"/>
        <v>397.5</v>
      </c>
      <c r="M1979" s="81">
        <f t="shared" si="123"/>
        <v>214.5</v>
      </c>
    </row>
    <row r="1980" spans="1:13" x14ac:dyDescent="0.2">
      <c r="A1980" s="133" t="str">
        <f>'Net Gen'!B1980</f>
        <v>ML2KP-Mitchell 2 KP</v>
      </c>
      <c r="B1980" s="214">
        <f>'Net Gen'!C1980</f>
        <v>44337.375</v>
      </c>
      <c r="C1980" s="215" t="str">
        <f>'Net Gen'!P1980</f>
        <v>DISPATCHABLE</v>
      </c>
      <c r="D1980" s="215">
        <f>'Net Gen'!E1980</f>
        <v>204.8</v>
      </c>
      <c r="E1980" s="215">
        <f>'Net Gen'!I1980</f>
        <v>431</v>
      </c>
      <c r="F1980" s="215">
        <f>'Net Gen'!K1980</f>
        <v>431</v>
      </c>
      <c r="G1980" s="215">
        <f>'Net Gen'!N1980</f>
        <v>431</v>
      </c>
      <c r="H1980" s="215">
        <f>'Net Gen'!O1980</f>
        <v>795</v>
      </c>
      <c r="J1980" s="78">
        <f t="shared" si="122"/>
        <v>0.5</v>
      </c>
      <c r="K1980" s="71">
        <f t="shared" si="120"/>
        <v>215.5</v>
      </c>
      <c r="L1980" s="69">
        <f t="shared" si="121"/>
        <v>397.5</v>
      </c>
      <c r="M1980" s="81">
        <f t="shared" si="123"/>
        <v>215.5</v>
      </c>
    </row>
    <row r="1981" spans="1:13" x14ac:dyDescent="0.2">
      <c r="A1981" s="133" t="str">
        <f>'Net Gen'!B1981</f>
        <v>ML2KP-Mitchell 2 KP</v>
      </c>
      <c r="B1981" s="214">
        <f>'Net Gen'!C1981</f>
        <v>44337.416666666664</v>
      </c>
      <c r="C1981" s="215" t="str">
        <f>'Net Gen'!P1981</f>
        <v>DISPATCHABLE</v>
      </c>
      <c r="D1981" s="215">
        <f>'Net Gen'!E1981</f>
        <v>210.01599999999999</v>
      </c>
      <c r="E1981" s="215">
        <f>'Net Gen'!I1981</f>
        <v>638</v>
      </c>
      <c r="F1981" s="215">
        <f>'Net Gen'!K1981</f>
        <v>641</v>
      </c>
      <c r="G1981" s="215">
        <f>'Net Gen'!N1981</f>
        <v>641</v>
      </c>
      <c r="H1981" s="215">
        <f>'Net Gen'!O1981</f>
        <v>795</v>
      </c>
      <c r="J1981" s="78">
        <f t="shared" si="122"/>
        <v>0.5</v>
      </c>
      <c r="K1981" s="71">
        <f t="shared" si="120"/>
        <v>320.5</v>
      </c>
      <c r="L1981" s="69">
        <f t="shared" si="121"/>
        <v>397.5</v>
      </c>
      <c r="M1981" s="81">
        <f t="shared" si="123"/>
        <v>319</v>
      </c>
    </row>
    <row r="1982" spans="1:13" x14ac:dyDescent="0.2">
      <c r="A1982" s="133" t="str">
        <f>'Net Gen'!B1982</f>
        <v>ML2KP-Mitchell 2 KP</v>
      </c>
      <c r="B1982" s="214">
        <f>'Net Gen'!C1982</f>
        <v>44337.458333333336</v>
      </c>
      <c r="C1982" s="215" t="str">
        <f>'Net Gen'!P1982</f>
        <v>DISPATCHABLE</v>
      </c>
      <c r="D1982" s="215">
        <f>'Net Gen'!E1982</f>
        <v>232.73599999999999</v>
      </c>
      <c r="E1982" s="215">
        <f>'Net Gen'!I1982</f>
        <v>790</v>
      </c>
      <c r="F1982" s="215">
        <f>'Net Gen'!K1982</f>
        <v>795</v>
      </c>
      <c r="G1982" s="215">
        <f>'Net Gen'!N1982</f>
        <v>795</v>
      </c>
      <c r="H1982" s="215">
        <f>'Net Gen'!O1982</f>
        <v>795</v>
      </c>
      <c r="J1982" s="78">
        <f t="shared" si="122"/>
        <v>0.5</v>
      </c>
      <c r="K1982" s="71">
        <f t="shared" si="120"/>
        <v>397.5</v>
      </c>
      <c r="L1982" s="69">
        <f t="shared" si="121"/>
        <v>397.5</v>
      </c>
      <c r="M1982" s="81">
        <f t="shared" si="123"/>
        <v>395</v>
      </c>
    </row>
    <row r="1983" spans="1:13" x14ac:dyDescent="0.2">
      <c r="A1983" s="133" t="str">
        <f>'Net Gen'!B1983</f>
        <v>ML2KP-Mitchell 2 KP</v>
      </c>
      <c r="B1983" s="214">
        <f>'Net Gen'!C1983</f>
        <v>44337.5</v>
      </c>
      <c r="C1983" s="215" t="str">
        <f>'Net Gen'!P1983</f>
        <v>DISPATCHABLE</v>
      </c>
      <c r="D1983" s="215">
        <f>'Net Gen'!E1983</f>
        <v>209.76</v>
      </c>
      <c r="E1983" s="215">
        <f>'Net Gen'!I1983</f>
        <v>633</v>
      </c>
      <c r="F1983" s="215">
        <f>'Net Gen'!K1983</f>
        <v>636</v>
      </c>
      <c r="G1983" s="215">
        <f>'Net Gen'!N1983</f>
        <v>636</v>
      </c>
      <c r="H1983" s="215">
        <f>'Net Gen'!O1983</f>
        <v>795</v>
      </c>
      <c r="J1983" s="78">
        <f t="shared" si="122"/>
        <v>0.5</v>
      </c>
      <c r="K1983" s="71">
        <f t="shared" si="120"/>
        <v>318</v>
      </c>
      <c r="L1983" s="69">
        <f t="shared" si="121"/>
        <v>397.5</v>
      </c>
      <c r="M1983" s="81">
        <f t="shared" si="123"/>
        <v>316.5</v>
      </c>
    </row>
    <row r="1984" spans="1:13" x14ac:dyDescent="0.2">
      <c r="A1984" s="133" t="str">
        <f>'Net Gen'!B1984</f>
        <v>ML2KP-Mitchell 2 KP</v>
      </c>
      <c r="B1984" s="214">
        <f>'Net Gen'!C1984</f>
        <v>44337.541666666664</v>
      </c>
      <c r="C1984" s="215" t="str">
        <f>'Net Gen'!P1984</f>
        <v>DISPATCHABLE</v>
      </c>
      <c r="D1984" s="215">
        <f>'Net Gen'!E1984</f>
        <v>226.4</v>
      </c>
      <c r="E1984" s="215">
        <f>'Net Gen'!I1984</f>
        <v>777</v>
      </c>
      <c r="F1984" s="215">
        <f>'Net Gen'!K1984</f>
        <v>782</v>
      </c>
      <c r="G1984" s="215">
        <f>'Net Gen'!N1984</f>
        <v>782</v>
      </c>
      <c r="H1984" s="215">
        <f>'Net Gen'!O1984</f>
        <v>795</v>
      </c>
      <c r="J1984" s="78">
        <f t="shared" si="122"/>
        <v>0.5</v>
      </c>
      <c r="K1984" s="71">
        <f t="shared" si="120"/>
        <v>391</v>
      </c>
      <c r="L1984" s="69">
        <f t="shared" si="121"/>
        <v>397.5</v>
      </c>
      <c r="M1984" s="81">
        <f t="shared" si="123"/>
        <v>388.5</v>
      </c>
    </row>
    <row r="1985" spans="1:13" x14ac:dyDescent="0.2">
      <c r="A1985" s="133" t="str">
        <f>'Net Gen'!B1985</f>
        <v>ML2KP-Mitchell 2 KP</v>
      </c>
      <c r="B1985" s="214">
        <f>'Net Gen'!C1985</f>
        <v>44337.583333333336</v>
      </c>
      <c r="C1985" s="215" t="str">
        <f>'Net Gen'!P1985</f>
        <v>DISPATCHABLE</v>
      </c>
      <c r="D1985" s="215">
        <f>'Net Gen'!E1985</f>
        <v>237.56800000000001</v>
      </c>
      <c r="E1985" s="215">
        <f>'Net Gen'!I1985</f>
        <v>790</v>
      </c>
      <c r="F1985" s="215">
        <f>'Net Gen'!K1985</f>
        <v>795</v>
      </c>
      <c r="G1985" s="215">
        <f>'Net Gen'!N1985</f>
        <v>795</v>
      </c>
      <c r="H1985" s="215">
        <f>'Net Gen'!O1985</f>
        <v>795</v>
      </c>
      <c r="J1985" s="78">
        <f t="shared" si="122"/>
        <v>0.5</v>
      </c>
      <c r="K1985" s="71">
        <f t="shared" si="120"/>
        <v>397.5</v>
      </c>
      <c r="L1985" s="69">
        <f t="shared" si="121"/>
        <v>397.5</v>
      </c>
      <c r="M1985" s="81">
        <f t="shared" si="123"/>
        <v>395</v>
      </c>
    </row>
    <row r="1986" spans="1:13" x14ac:dyDescent="0.2">
      <c r="A1986" s="133" t="str">
        <f>'Net Gen'!B1986</f>
        <v>ML2KP-Mitchell 2 KP</v>
      </c>
      <c r="B1986" s="214">
        <f>'Net Gen'!C1986</f>
        <v>44337.625</v>
      </c>
      <c r="C1986" s="215" t="str">
        <f>'Net Gen'!P1986</f>
        <v>DISPATCHABLE</v>
      </c>
      <c r="D1986" s="215">
        <f>'Net Gen'!E1986</f>
        <v>215.45599999999999</v>
      </c>
      <c r="E1986" s="215">
        <f>'Net Gen'!I1986</f>
        <v>754</v>
      </c>
      <c r="F1986" s="215">
        <f>'Net Gen'!K1986</f>
        <v>758</v>
      </c>
      <c r="G1986" s="215">
        <f>'Net Gen'!N1986</f>
        <v>758</v>
      </c>
      <c r="H1986" s="215">
        <f>'Net Gen'!O1986</f>
        <v>795</v>
      </c>
      <c r="J1986" s="78">
        <f t="shared" si="122"/>
        <v>0.5</v>
      </c>
      <c r="K1986" s="71">
        <f t="shared" si="120"/>
        <v>379</v>
      </c>
      <c r="L1986" s="69">
        <f t="shared" si="121"/>
        <v>397.5</v>
      </c>
      <c r="M1986" s="81">
        <f t="shared" si="123"/>
        <v>377</v>
      </c>
    </row>
    <row r="1987" spans="1:13" x14ac:dyDescent="0.2">
      <c r="A1987" s="133" t="str">
        <f>'Net Gen'!B1987</f>
        <v>ML2KP-Mitchell 2 KP</v>
      </c>
      <c r="B1987" s="214">
        <f>'Net Gen'!C1987</f>
        <v>44337.666666666664</v>
      </c>
      <c r="C1987" s="215" t="str">
        <f>'Net Gen'!P1987</f>
        <v>DISPATCHABLE</v>
      </c>
      <c r="D1987" s="215">
        <f>'Net Gen'!E1987</f>
        <v>252.672</v>
      </c>
      <c r="E1987" s="215">
        <f>'Net Gen'!I1987</f>
        <v>790</v>
      </c>
      <c r="F1987" s="215">
        <f>'Net Gen'!K1987</f>
        <v>795</v>
      </c>
      <c r="G1987" s="215">
        <f>'Net Gen'!N1987</f>
        <v>795</v>
      </c>
      <c r="H1987" s="215">
        <f>'Net Gen'!O1987</f>
        <v>795</v>
      </c>
      <c r="J1987" s="78">
        <f t="shared" si="122"/>
        <v>0.5</v>
      </c>
      <c r="K1987" s="71">
        <f t="shared" si="120"/>
        <v>397.5</v>
      </c>
      <c r="L1987" s="69">
        <f t="shared" si="121"/>
        <v>397.5</v>
      </c>
      <c r="M1987" s="81">
        <f t="shared" si="123"/>
        <v>395</v>
      </c>
    </row>
    <row r="1988" spans="1:13" x14ac:dyDescent="0.2">
      <c r="A1988" s="133" t="str">
        <f>'Net Gen'!B1988</f>
        <v>ML2KP-Mitchell 2 KP</v>
      </c>
      <c r="B1988" s="214">
        <f>'Net Gen'!C1988</f>
        <v>44337.708333333336</v>
      </c>
      <c r="C1988" s="215" t="str">
        <f>'Net Gen'!P1988</f>
        <v>DISPATCHABLE</v>
      </c>
      <c r="D1988" s="215">
        <f>'Net Gen'!E1988</f>
        <v>318.08</v>
      </c>
      <c r="E1988" s="215">
        <f>'Net Gen'!I1988</f>
        <v>790</v>
      </c>
      <c r="F1988" s="215">
        <f>'Net Gen'!K1988</f>
        <v>795</v>
      </c>
      <c r="G1988" s="215">
        <f>'Net Gen'!N1988</f>
        <v>795</v>
      </c>
      <c r="H1988" s="215">
        <f>'Net Gen'!O1988</f>
        <v>795</v>
      </c>
      <c r="J1988" s="78">
        <f t="shared" si="122"/>
        <v>0.5</v>
      </c>
      <c r="K1988" s="71">
        <f t="shared" ref="K1988:K2051" si="124">F1988*J1988</f>
        <v>397.5</v>
      </c>
      <c r="L1988" s="69">
        <f t="shared" ref="L1988:L2051" si="125">H1988*J1988</f>
        <v>397.5</v>
      </c>
      <c r="M1988" s="81">
        <f t="shared" si="123"/>
        <v>395</v>
      </c>
    </row>
    <row r="1989" spans="1:13" x14ac:dyDescent="0.2">
      <c r="A1989" s="133" t="str">
        <f>'Net Gen'!B1989</f>
        <v>ML2KP-Mitchell 2 KP</v>
      </c>
      <c r="B1989" s="214">
        <f>'Net Gen'!C1989</f>
        <v>44337.75</v>
      </c>
      <c r="C1989" s="215" t="str">
        <f>'Net Gen'!P1989</f>
        <v>DISPATCHABLE</v>
      </c>
      <c r="D1989" s="215">
        <f>'Net Gen'!E1989</f>
        <v>376.096</v>
      </c>
      <c r="E1989" s="215">
        <f>'Net Gen'!I1989</f>
        <v>790</v>
      </c>
      <c r="F1989" s="215">
        <f>'Net Gen'!K1989</f>
        <v>795</v>
      </c>
      <c r="G1989" s="215">
        <f>'Net Gen'!N1989</f>
        <v>795</v>
      </c>
      <c r="H1989" s="215">
        <f>'Net Gen'!O1989</f>
        <v>795</v>
      </c>
      <c r="J1989" s="78">
        <f t="shared" ref="J1989:J2052" si="126">VLOOKUP(A1989,$P$4:$Q$8,2,FALSE)</f>
        <v>0.5</v>
      </c>
      <c r="K1989" s="71">
        <f t="shared" si="124"/>
        <v>397.5</v>
      </c>
      <c r="L1989" s="69">
        <f t="shared" si="125"/>
        <v>397.5</v>
      </c>
      <c r="M1989" s="81">
        <f t="shared" ref="M1989:M2052" si="127">E1989*J1989</f>
        <v>395</v>
      </c>
    </row>
    <row r="1990" spans="1:13" x14ac:dyDescent="0.2">
      <c r="A1990" s="133" t="str">
        <f>'Net Gen'!B1990</f>
        <v>ML2KP-Mitchell 2 KP</v>
      </c>
      <c r="B1990" s="214">
        <f>'Net Gen'!C1990</f>
        <v>44337.791666666664</v>
      </c>
      <c r="C1990" s="215" t="str">
        <f>'Net Gen'!P1990</f>
        <v>DISPATCHABLE</v>
      </c>
      <c r="D1990" s="215">
        <f>'Net Gen'!E1990</f>
        <v>387.488</v>
      </c>
      <c r="E1990" s="215">
        <f>'Net Gen'!I1990</f>
        <v>790</v>
      </c>
      <c r="F1990" s="215">
        <f>'Net Gen'!K1990</f>
        <v>795</v>
      </c>
      <c r="G1990" s="215">
        <f>'Net Gen'!N1990</f>
        <v>795</v>
      </c>
      <c r="H1990" s="215">
        <f>'Net Gen'!O1990</f>
        <v>795</v>
      </c>
      <c r="J1990" s="78">
        <f t="shared" si="126"/>
        <v>0.5</v>
      </c>
      <c r="K1990" s="71">
        <f t="shared" si="124"/>
        <v>397.5</v>
      </c>
      <c r="L1990" s="69">
        <f t="shared" si="125"/>
        <v>397.5</v>
      </c>
      <c r="M1990" s="81">
        <f t="shared" si="127"/>
        <v>395</v>
      </c>
    </row>
    <row r="1991" spans="1:13" x14ac:dyDescent="0.2">
      <c r="A1991" s="133" t="str">
        <f>'Net Gen'!B1991</f>
        <v>ML2KP-Mitchell 2 KP</v>
      </c>
      <c r="B1991" s="214">
        <f>'Net Gen'!C1991</f>
        <v>44337.833333333336</v>
      </c>
      <c r="C1991" s="215" t="str">
        <f>'Net Gen'!P1991</f>
        <v>DISPATCHABLE</v>
      </c>
      <c r="D1991" s="215">
        <f>'Net Gen'!E1991</f>
        <v>376.86399999999998</v>
      </c>
      <c r="E1991" s="215">
        <f>'Net Gen'!I1991</f>
        <v>790</v>
      </c>
      <c r="F1991" s="215">
        <f>'Net Gen'!K1991</f>
        <v>795</v>
      </c>
      <c r="G1991" s="215">
        <f>'Net Gen'!N1991</f>
        <v>795</v>
      </c>
      <c r="H1991" s="215">
        <f>'Net Gen'!O1991</f>
        <v>795</v>
      </c>
      <c r="J1991" s="78">
        <f t="shared" si="126"/>
        <v>0.5</v>
      </c>
      <c r="K1991" s="71">
        <f t="shared" si="124"/>
        <v>397.5</v>
      </c>
      <c r="L1991" s="69">
        <f t="shared" si="125"/>
        <v>397.5</v>
      </c>
      <c r="M1991" s="81">
        <f t="shared" si="127"/>
        <v>395</v>
      </c>
    </row>
    <row r="1992" spans="1:13" x14ac:dyDescent="0.2">
      <c r="A1992" s="133" t="str">
        <f>'Net Gen'!B1992</f>
        <v>ML2KP-Mitchell 2 KP</v>
      </c>
      <c r="B1992" s="214">
        <f>'Net Gen'!C1992</f>
        <v>44337.875</v>
      </c>
      <c r="C1992" s="215" t="str">
        <f>'Net Gen'!P1992</f>
        <v>DISPATCHABLE</v>
      </c>
      <c r="D1992" s="215">
        <f>'Net Gen'!E1992</f>
        <v>342.976</v>
      </c>
      <c r="E1992" s="215">
        <f>'Net Gen'!I1992</f>
        <v>790</v>
      </c>
      <c r="F1992" s="215">
        <f>'Net Gen'!K1992</f>
        <v>795</v>
      </c>
      <c r="G1992" s="215">
        <f>'Net Gen'!N1992</f>
        <v>795</v>
      </c>
      <c r="H1992" s="215">
        <f>'Net Gen'!O1992</f>
        <v>795</v>
      </c>
      <c r="J1992" s="78">
        <f t="shared" si="126"/>
        <v>0.5</v>
      </c>
      <c r="K1992" s="71">
        <f t="shared" si="124"/>
        <v>397.5</v>
      </c>
      <c r="L1992" s="69">
        <f t="shared" si="125"/>
        <v>397.5</v>
      </c>
      <c r="M1992" s="81">
        <f t="shared" si="127"/>
        <v>395</v>
      </c>
    </row>
    <row r="1993" spans="1:13" x14ac:dyDescent="0.2">
      <c r="A1993" s="133" t="str">
        <f>'Net Gen'!B1993</f>
        <v>ML2KP-Mitchell 2 KP</v>
      </c>
      <c r="B1993" s="214">
        <f>'Net Gen'!C1993</f>
        <v>44337.916666666664</v>
      </c>
      <c r="C1993" s="215" t="str">
        <f>'Net Gen'!P1993</f>
        <v>DISPATCHABLE</v>
      </c>
      <c r="D1993" s="215">
        <f>'Net Gen'!E1993</f>
        <v>316.73599999999999</v>
      </c>
      <c r="E1993" s="215">
        <f>'Net Gen'!I1993</f>
        <v>790</v>
      </c>
      <c r="F1993" s="215">
        <f>'Net Gen'!K1993</f>
        <v>795</v>
      </c>
      <c r="G1993" s="215">
        <f>'Net Gen'!N1993</f>
        <v>795</v>
      </c>
      <c r="H1993" s="215">
        <f>'Net Gen'!O1993</f>
        <v>795</v>
      </c>
      <c r="J1993" s="78">
        <f t="shared" si="126"/>
        <v>0.5</v>
      </c>
      <c r="K1993" s="71">
        <f t="shared" si="124"/>
        <v>397.5</v>
      </c>
      <c r="L1993" s="69">
        <f t="shared" si="125"/>
        <v>397.5</v>
      </c>
      <c r="M1993" s="81">
        <f t="shared" si="127"/>
        <v>395</v>
      </c>
    </row>
    <row r="1994" spans="1:13" x14ac:dyDescent="0.2">
      <c r="A1994" s="133" t="str">
        <f>'Net Gen'!B1994</f>
        <v>ML2KP-Mitchell 2 KP</v>
      </c>
      <c r="B1994" s="214">
        <f>'Net Gen'!C1994</f>
        <v>44337.958333333336</v>
      </c>
      <c r="C1994" s="215" t="str">
        <f>'Net Gen'!P1994</f>
        <v>DISPATCHABLE</v>
      </c>
      <c r="D1994" s="215">
        <f>'Net Gen'!E1994</f>
        <v>285.88799999999998</v>
      </c>
      <c r="E1994" s="215">
        <f>'Net Gen'!I1994</f>
        <v>790</v>
      </c>
      <c r="F1994" s="215">
        <f>'Net Gen'!K1994</f>
        <v>795</v>
      </c>
      <c r="G1994" s="215">
        <f>'Net Gen'!N1994</f>
        <v>795</v>
      </c>
      <c r="H1994" s="215">
        <f>'Net Gen'!O1994</f>
        <v>795</v>
      </c>
      <c r="J1994" s="78">
        <f t="shared" si="126"/>
        <v>0.5</v>
      </c>
      <c r="K1994" s="71">
        <f t="shared" si="124"/>
        <v>397.5</v>
      </c>
      <c r="L1994" s="69">
        <f t="shared" si="125"/>
        <v>397.5</v>
      </c>
      <c r="M1994" s="81">
        <f t="shared" si="127"/>
        <v>395</v>
      </c>
    </row>
    <row r="1995" spans="1:13" x14ac:dyDescent="0.2">
      <c r="A1995" s="133" t="str">
        <f>'Net Gen'!B1995</f>
        <v>ML2KP-Mitchell 2 KP</v>
      </c>
      <c r="B1995" s="214">
        <f>'Net Gen'!C1995</f>
        <v>44338</v>
      </c>
      <c r="C1995" s="215" t="str">
        <f>'Net Gen'!P1995</f>
        <v>DISPATCHABLE</v>
      </c>
      <c r="D1995" s="215">
        <f>'Net Gen'!E1995</f>
        <v>231.16800000000001</v>
      </c>
      <c r="E1995" s="215">
        <f>'Net Gen'!I1995</f>
        <v>753</v>
      </c>
      <c r="F1995" s="215">
        <f>'Net Gen'!K1995</f>
        <v>758</v>
      </c>
      <c r="G1995" s="215">
        <f>'Net Gen'!N1995</f>
        <v>758</v>
      </c>
      <c r="H1995" s="215">
        <f>'Net Gen'!O1995</f>
        <v>795</v>
      </c>
      <c r="J1995" s="78">
        <f t="shared" si="126"/>
        <v>0.5</v>
      </c>
      <c r="K1995" s="71">
        <f t="shared" si="124"/>
        <v>379</v>
      </c>
      <c r="L1995" s="69">
        <f t="shared" si="125"/>
        <v>397.5</v>
      </c>
      <c r="M1995" s="81">
        <f t="shared" si="127"/>
        <v>376.5</v>
      </c>
    </row>
    <row r="1996" spans="1:13" x14ac:dyDescent="0.2">
      <c r="A1996" s="133" t="str">
        <f>'Net Gen'!B1996</f>
        <v>ML2KP-Mitchell 2 KP</v>
      </c>
      <c r="B1996" s="214">
        <f>'Net Gen'!C1996</f>
        <v>44338.041666666664</v>
      </c>
      <c r="C1996" s="215" t="str">
        <f>'Net Gen'!P1996</f>
        <v>DISPATCHABLE</v>
      </c>
      <c r="D1996" s="215">
        <f>'Net Gen'!E1996</f>
        <v>214.17599999999999</v>
      </c>
      <c r="E1996" s="215">
        <f>'Net Gen'!I1996</f>
        <v>747</v>
      </c>
      <c r="F1996" s="215">
        <f>'Net Gen'!K1996</f>
        <v>752</v>
      </c>
      <c r="G1996" s="215">
        <f>'Net Gen'!N1996</f>
        <v>752</v>
      </c>
      <c r="H1996" s="215">
        <f>'Net Gen'!O1996</f>
        <v>795</v>
      </c>
      <c r="J1996" s="78">
        <f t="shared" si="126"/>
        <v>0.5</v>
      </c>
      <c r="K1996" s="71">
        <f t="shared" si="124"/>
        <v>376</v>
      </c>
      <c r="L1996" s="69">
        <f t="shared" si="125"/>
        <v>397.5</v>
      </c>
      <c r="M1996" s="81">
        <f t="shared" si="127"/>
        <v>373.5</v>
      </c>
    </row>
    <row r="1997" spans="1:13" x14ac:dyDescent="0.2">
      <c r="A1997" s="133" t="str">
        <f>'Net Gen'!B1997</f>
        <v>ML2KP-Mitchell 2 KP</v>
      </c>
      <c r="B1997" s="214">
        <f>'Net Gen'!C1997</f>
        <v>44338.083333333336</v>
      </c>
      <c r="C1997" s="215" t="str">
        <f>'Net Gen'!P1997</f>
        <v>DISPATCHABLE</v>
      </c>
      <c r="D1997" s="215">
        <f>'Net Gen'!E1997</f>
        <v>207.29599999999999</v>
      </c>
      <c r="E1997" s="215">
        <f>'Net Gen'!I1997</f>
        <v>717</v>
      </c>
      <c r="F1997" s="215">
        <f>'Net Gen'!K1997</f>
        <v>721</v>
      </c>
      <c r="G1997" s="215">
        <f>'Net Gen'!N1997</f>
        <v>721</v>
      </c>
      <c r="H1997" s="215">
        <f>'Net Gen'!O1997</f>
        <v>795</v>
      </c>
      <c r="J1997" s="78">
        <f t="shared" si="126"/>
        <v>0.5</v>
      </c>
      <c r="K1997" s="71">
        <f t="shared" si="124"/>
        <v>360.5</v>
      </c>
      <c r="L1997" s="69">
        <f t="shared" si="125"/>
        <v>397.5</v>
      </c>
      <c r="M1997" s="81">
        <f t="shared" si="127"/>
        <v>358.5</v>
      </c>
    </row>
    <row r="1998" spans="1:13" x14ac:dyDescent="0.2">
      <c r="A1998" s="133" t="str">
        <f>'Net Gen'!B1998</f>
        <v>ML2KP-Mitchell 2 KP</v>
      </c>
      <c r="B1998" s="214">
        <f>'Net Gen'!C1998</f>
        <v>44338.125</v>
      </c>
      <c r="C1998" s="215" t="str">
        <f>'Net Gen'!P1998</f>
        <v>DISPATCHABLE</v>
      </c>
      <c r="D1998" s="215">
        <f>'Net Gen'!E1998</f>
        <v>204.864</v>
      </c>
      <c r="E1998" s="215">
        <f>'Net Gen'!I1998</f>
        <v>488</v>
      </c>
      <c r="F1998" s="215">
        <f>'Net Gen'!K1998</f>
        <v>489</v>
      </c>
      <c r="G1998" s="215">
        <f>'Net Gen'!N1998</f>
        <v>489</v>
      </c>
      <c r="H1998" s="215">
        <f>'Net Gen'!O1998</f>
        <v>795</v>
      </c>
      <c r="J1998" s="78">
        <f t="shared" si="126"/>
        <v>0.5</v>
      </c>
      <c r="K1998" s="71">
        <f t="shared" si="124"/>
        <v>244.5</v>
      </c>
      <c r="L1998" s="69">
        <f t="shared" si="125"/>
        <v>397.5</v>
      </c>
      <c r="M1998" s="81">
        <f t="shared" si="127"/>
        <v>244</v>
      </c>
    </row>
    <row r="1999" spans="1:13" x14ac:dyDescent="0.2">
      <c r="A1999" s="133" t="str">
        <f>'Net Gen'!B1999</f>
        <v>ML2KP-Mitchell 2 KP</v>
      </c>
      <c r="B1999" s="214">
        <f>'Net Gen'!C1999</f>
        <v>44338.166666666664</v>
      </c>
      <c r="C1999" s="215" t="str">
        <f>'Net Gen'!P1999</f>
        <v>DISPATCHABLE</v>
      </c>
      <c r="D1999" s="215">
        <f>'Net Gen'!E1999</f>
        <v>204.89599999999999</v>
      </c>
      <c r="E1999" s="215">
        <f>'Net Gen'!I1999</f>
        <v>438</v>
      </c>
      <c r="F1999" s="215">
        <f>'Net Gen'!K1999</f>
        <v>438</v>
      </c>
      <c r="G1999" s="215">
        <f>'Net Gen'!N1999</f>
        <v>438</v>
      </c>
      <c r="H1999" s="215">
        <f>'Net Gen'!O1999</f>
        <v>795</v>
      </c>
      <c r="J1999" s="78">
        <f t="shared" si="126"/>
        <v>0.5</v>
      </c>
      <c r="K1999" s="71">
        <f t="shared" si="124"/>
        <v>219</v>
      </c>
      <c r="L1999" s="69">
        <f t="shared" si="125"/>
        <v>397.5</v>
      </c>
      <c r="M1999" s="81">
        <f t="shared" si="127"/>
        <v>219</v>
      </c>
    </row>
    <row r="2000" spans="1:13" x14ac:dyDescent="0.2">
      <c r="A2000" s="133" t="str">
        <f>'Net Gen'!B2000</f>
        <v>ML2KP-Mitchell 2 KP</v>
      </c>
      <c r="B2000" s="214">
        <f>'Net Gen'!C2000</f>
        <v>44338.208333333336</v>
      </c>
      <c r="C2000" s="215" t="str">
        <f>'Net Gen'!P2000</f>
        <v>DISPATCHABLE</v>
      </c>
      <c r="D2000" s="215">
        <f>'Net Gen'!E2000</f>
        <v>204.768</v>
      </c>
      <c r="E2000" s="215">
        <f>'Net Gen'!I2000</f>
        <v>465</v>
      </c>
      <c r="F2000" s="215">
        <f>'Net Gen'!K2000</f>
        <v>466</v>
      </c>
      <c r="G2000" s="215">
        <f>'Net Gen'!N2000</f>
        <v>466</v>
      </c>
      <c r="H2000" s="215">
        <f>'Net Gen'!O2000</f>
        <v>795</v>
      </c>
      <c r="J2000" s="78">
        <f t="shared" si="126"/>
        <v>0.5</v>
      </c>
      <c r="K2000" s="71">
        <f t="shared" si="124"/>
        <v>233</v>
      </c>
      <c r="L2000" s="69">
        <f t="shared" si="125"/>
        <v>397.5</v>
      </c>
      <c r="M2000" s="81">
        <f t="shared" si="127"/>
        <v>232.5</v>
      </c>
    </row>
    <row r="2001" spans="1:13" x14ac:dyDescent="0.2">
      <c r="A2001" s="133" t="str">
        <f>'Net Gen'!B2001</f>
        <v>ML2KP-Mitchell 2 KP</v>
      </c>
      <c r="B2001" s="214">
        <f>'Net Gen'!C2001</f>
        <v>44338.25</v>
      </c>
      <c r="C2001" s="215" t="str">
        <f>'Net Gen'!P2001</f>
        <v>DISPATCHABLE</v>
      </c>
      <c r="D2001" s="215">
        <f>'Net Gen'!E2001</f>
        <v>204.96</v>
      </c>
      <c r="E2001" s="215">
        <f>'Net Gen'!I2001</f>
        <v>451</v>
      </c>
      <c r="F2001" s="215">
        <f>'Net Gen'!K2001</f>
        <v>452</v>
      </c>
      <c r="G2001" s="215">
        <f>'Net Gen'!N2001</f>
        <v>452</v>
      </c>
      <c r="H2001" s="215">
        <f>'Net Gen'!O2001</f>
        <v>795</v>
      </c>
      <c r="J2001" s="78">
        <f t="shared" si="126"/>
        <v>0.5</v>
      </c>
      <c r="K2001" s="71">
        <f t="shared" si="124"/>
        <v>226</v>
      </c>
      <c r="L2001" s="69">
        <f t="shared" si="125"/>
        <v>397.5</v>
      </c>
      <c r="M2001" s="81">
        <f t="shared" si="127"/>
        <v>225.5</v>
      </c>
    </row>
    <row r="2002" spans="1:13" x14ac:dyDescent="0.2">
      <c r="A2002" s="133" t="str">
        <f>'Net Gen'!B2002</f>
        <v>ML2KP-Mitchell 2 KP</v>
      </c>
      <c r="B2002" s="214">
        <f>'Net Gen'!C2002</f>
        <v>44338.291666666664</v>
      </c>
      <c r="C2002" s="215" t="str">
        <f>'Net Gen'!P2002</f>
        <v>DISPATCHABLE</v>
      </c>
      <c r="D2002" s="215">
        <f>'Net Gen'!E2002</f>
        <v>204.83199999999999</v>
      </c>
      <c r="E2002" s="215">
        <f>'Net Gen'!I2002</f>
        <v>476</v>
      </c>
      <c r="F2002" s="215">
        <f>'Net Gen'!K2002</f>
        <v>476</v>
      </c>
      <c r="G2002" s="215">
        <f>'Net Gen'!N2002</f>
        <v>476</v>
      </c>
      <c r="H2002" s="215">
        <f>'Net Gen'!O2002</f>
        <v>795</v>
      </c>
      <c r="J2002" s="78">
        <f t="shared" si="126"/>
        <v>0.5</v>
      </c>
      <c r="K2002" s="71">
        <f t="shared" si="124"/>
        <v>238</v>
      </c>
      <c r="L2002" s="69">
        <f t="shared" si="125"/>
        <v>397.5</v>
      </c>
      <c r="M2002" s="81">
        <f t="shared" si="127"/>
        <v>238</v>
      </c>
    </row>
    <row r="2003" spans="1:13" x14ac:dyDescent="0.2">
      <c r="A2003" s="133" t="str">
        <f>'Net Gen'!B2003</f>
        <v>ML2KP-Mitchell 2 KP</v>
      </c>
      <c r="B2003" s="214">
        <f>'Net Gen'!C2003</f>
        <v>44338.333333333336</v>
      </c>
      <c r="C2003" s="215" t="str">
        <f>'Net Gen'!P2003</f>
        <v>DISPATCHABLE</v>
      </c>
      <c r="D2003" s="215">
        <f>'Net Gen'!E2003</f>
        <v>204.99199999999999</v>
      </c>
      <c r="E2003" s="215">
        <f>'Net Gen'!I2003</f>
        <v>575</v>
      </c>
      <c r="F2003" s="215">
        <f>'Net Gen'!K2003</f>
        <v>577</v>
      </c>
      <c r="G2003" s="215">
        <f>'Net Gen'!N2003</f>
        <v>577</v>
      </c>
      <c r="H2003" s="215">
        <f>'Net Gen'!O2003</f>
        <v>795</v>
      </c>
      <c r="J2003" s="78">
        <f t="shared" si="126"/>
        <v>0.5</v>
      </c>
      <c r="K2003" s="71">
        <f t="shared" si="124"/>
        <v>288.5</v>
      </c>
      <c r="L2003" s="69">
        <f t="shared" si="125"/>
        <v>397.5</v>
      </c>
      <c r="M2003" s="81">
        <f t="shared" si="127"/>
        <v>287.5</v>
      </c>
    </row>
    <row r="2004" spans="1:13" x14ac:dyDescent="0.2">
      <c r="A2004" s="133" t="str">
        <f>'Net Gen'!B2004</f>
        <v>ML2KP-Mitchell 2 KP</v>
      </c>
      <c r="B2004" s="214">
        <f>'Net Gen'!C2004</f>
        <v>44338.375</v>
      </c>
      <c r="C2004" s="215" t="str">
        <f>'Net Gen'!P2004</f>
        <v>DISPATCHABLE</v>
      </c>
      <c r="D2004" s="215">
        <f>'Net Gen'!E2004</f>
        <v>205.024</v>
      </c>
      <c r="E2004" s="215">
        <f>'Net Gen'!I2004</f>
        <v>537</v>
      </c>
      <c r="F2004" s="215">
        <f>'Net Gen'!K2004</f>
        <v>539</v>
      </c>
      <c r="G2004" s="215">
        <f>'Net Gen'!N2004</f>
        <v>539</v>
      </c>
      <c r="H2004" s="215">
        <f>'Net Gen'!O2004</f>
        <v>795</v>
      </c>
      <c r="J2004" s="78">
        <f t="shared" si="126"/>
        <v>0.5</v>
      </c>
      <c r="K2004" s="71">
        <f t="shared" si="124"/>
        <v>269.5</v>
      </c>
      <c r="L2004" s="69">
        <f t="shared" si="125"/>
        <v>397.5</v>
      </c>
      <c r="M2004" s="81">
        <f t="shared" si="127"/>
        <v>268.5</v>
      </c>
    </row>
    <row r="2005" spans="1:13" x14ac:dyDescent="0.2">
      <c r="A2005" s="133" t="str">
        <f>'Net Gen'!B2005</f>
        <v>ML2KP-Mitchell 2 KP</v>
      </c>
      <c r="B2005" s="214">
        <f>'Net Gen'!C2005</f>
        <v>44338.416666666664</v>
      </c>
      <c r="C2005" s="215" t="str">
        <f>'Net Gen'!P2005</f>
        <v>DISPATCHABLE</v>
      </c>
      <c r="D2005" s="215">
        <f>'Net Gen'!E2005</f>
        <v>205.12</v>
      </c>
      <c r="E2005" s="215">
        <f>'Net Gen'!I2005</f>
        <v>549</v>
      </c>
      <c r="F2005" s="215">
        <f>'Net Gen'!K2005</f>
        <v>551</v>
      </c>
      <c r="G2005" s="215">
        <f>'Net Gen'!N2005</f>
        <v>551</v>
      </c>
      <c r="H2005" s="215">
        <f>'Net Gen'!O2005</f>
        <v>795</v>
      </c>
      <c r="J2005" s="78">
        <f t="shared" si="126"/>
        <v>0.5</v>
      </c>
      <c r="K2005" s="71">
        <f t="shared" si="124"/>
        <v>275.5</v>
      </c>
      <c r="L2005" s="69">
        <f t="shared" si="125"/>
        <v>397.5</v>
      </c>
      <c r="M2005" s="81">
        <f t="shared" si="127"/>
        <v>274.5</v>
      </c>
    </row>
    <row r="2006" spans="1:13" x14ac:dyDescent="0.2">
      <c r="A2006" s="133" t="str">
        <f>'Net Gen'!B2006</f>
        <v>ML2KP-Mitchell 2 KP</v>
      </c>
      <c r="B2006" s="214">
        <f>'Net Gen'!C2006</f>
        <v>44338.458333333336</v>
      </c>
      <c r="C2006" s="215" t="str">
        <f>'Net Gen'!P2006</f>
        <v>DISPATCHABLE</v>
      </c>
      <c r="D2006" s="215">
        <f>'Net Gen'!E2006</f>
        <v>211.29599999999999</v>
      </c>
      <c r="E2006" s="215">
        <f>'Net Gen'!I2006</f>
        <v>790</v>
      </c>
      <c r="F2006" s="215">
        <f>'Net Gen'!K2006</f>
        <v>795</v>
      </c>
      <c r="G2006" s="215">
        <f>'Net Gen'!N2006</f>
        <v>795</v>
      </c>
      <c r="H2006" s="215">
        <f>'Net Gen'!O2006</f>
        <v>795</v>
      </c>
      <c r="J2006" s="78">
        <f t="shared" si="126"/>
        <v>0.5</v>
      </c>
      <c r="K2006" s="71">
        <f t="shared" si="124"/>
        <v>397.5</v>
      </c>
      <c r="L2006" s="69">
        <f t="shared" si="125"/>
        <v>397.5</v>
      </c>
      <c r="M2006" s="81">
        <f t="shared" si="127"/>
        <v>395</v>
      </c>
    </row>
    <row r="2007" spans="1:13" x14ac:dyDescent="0.2">
      <c r="A2007" s="133" t="str">
        <f>'Net Gen'!B2007</f>
        <v>ML2KP-Mitchell 2 KP</v>
      </c>
      <c r="B2007" s="214">
        <f>'Net Gen'!C2007</f>
        <v>44338.5</v>
      </c>
      <c r="C2007" s="215" t="str">
        <f>'Net Gen'!P2007</f>
        <v>DISPATCHABLE</v>
      </c>
      <c r="D2007" s="215">
        <f>'Net Gen'!E2007</f>
        <v>211.04</v>
      </c>
      <c r="E2007" s="215">
        <f>'Net Gen'!I2007</f>
        <v>782</v>
      </c>
      <c r="F2007" s="215">
        <f>'Net Gen'!K2007</f>
        <v>787</v>
      </c>
      <c r="G2007" s="215">
        <f>'Net Gen'!N2007</f>
        <v>787</v>
      </c>
      <c r="H2007" s="215">
        <f>'Net Gen'!O2007</f>
        <v>795</v>
      </c>
      <c r="J2007" s="78">
        <f t="shared" si="126"/>
        <v>0.5</v>
      </c>
      <c r="K2007" s="71">
        <f t="shared" si="124"/>
        <v>393.5</v>
      </c>
      <c r="L2007" s="69">
        <f t="shared" si="125"/>
        <v>397.5</v>
      </c>
      <c r="M2007" s="81">
        <f t="shared" si="127"/>
        <v>391</v>
      </c>
    </row>
    <row r="2008" spans="1:13" x14ac:dyDescent="0.2">
      <c r="A2008" s="133" t="str">
        <f>'Net Gen'!B2008</f>
        <v>ML2KP-Mitchell 2 KP</v>
      </c>
      <c r="B2008" s="214">
        <f>'Net Gen'!C2008</f>
        <v>44338.541666666664</v>
      </c>
      <c r="C2008" s="215" t="str">
        <f>'Net Gen'!P2008</f>
        <v>DISPATCHABLE</v>
      </c>
      <c r="D2008" s="215">
        <f>'Net Gen'!E2008</f>
        <v>205.82400000000001</v>
      </c>
      <c r="E2008" s="215">
        <f>'Net Gen'!I2008</f>
        <v>639</v>
      </c>
      <c r="F2008" s="215">
        <f>'Net Gen'!K2008</f>
        <v>642</v>
      </c>
      <c r="G2008" s="215">
        <f>'Net Gen'!N2008</f>
        <v>642</v>
      </c>
      <c r="H2008" s="215">
        <f>'Net Gen'!O2008</f>
        <v>795</v>
      </c>
      <c r="J2008" s="78">
        <f t="shared" si="126"/>
        <v>0.5</v>
      </c>
      <c r="K2008" s="71">
        <f t="shared" si="124"/>
        <v>321</v>
      </c>
      <c r="L2008" s="69">
        <f t="shared" si="125"/>
        <v>397.5</v>
      </c>
      <c r="M2008" s="81">
        <f t="shared" si="127"/>
        <v>319.5</v>
      </c>
    </row>
    <row r="2009" spans="1:13" x14ac:dyDescent="0.2">
      <c r="A2009" s="133" t="str">
        <f>'Net Gen'!B2009</f>
        <v>ML2KP-Mitchell 2 KP</v>
      </c>
      <c r="B2009" s="214">
        <f>'Net Gen'!C2009</f>
        <v>44338.583333333336</v>
      </c>
      <c r="C2009" s="215" t="str">
        <f>'Net Gen'!P2009</f>
        <v>DISPATCHABLE</v>
      </c>
      <c r="D2009" s="215">
        <f>'Net Gen'!E2009</f>
        <v>220.416</v>
      </c>
      <c r="E2009" s="215">
        <f>'Net Gen'!I2009</f>
        <v>787</v>
      </c>
      <c r="F2009" s="215">
        <f>'Net Gen'!K2009</f>
        <v>792</v>
      </c>
      <c r="G2009" s="215">
        <f>'Net Gen'!N2009</f>
        <v>792</v>
      </c>
      <c r="H2009" s="215">
        <f>'Net Gen'!O2009</f>
        <v>795</v>
      </c>
      <c r="J2009" s="78">
        <f t="shared" si="126"/>
        <v>0.5</v>
      </c>
      <c r="K2009" s="71">
        <f t="shared" si="124"/>
        <v>396</v>
      </c>
      <c r="L2009" s="69">
        <f t="shared" si="125"/>
        <v>397.5</v>
      </c>
      <c r="M2009" s="81">
        <f t="shared" si="127"/>
        <v>393.5</v>
      </c>
    </row>
    <row r="2010" spans="1:13" x14ac:dyDescent="0.2">
      <c r="A2010" s="133" t="str">
        <f>'Net Gen'!B2010</f>
        <v>ML2KP-Mitchell 2 KP</v>
      </c>
      <c r="B2010" s="214">
        <f>'Net Gen'!C2010</f>
        <v>44338.625</v>
      </c>
      <c r="C2010" s="215" t="str">
        <f>'Net Gen'!P2010</f>
        <v>DISPATCHABLE</v>
      </c>
      <c r="D2010" s="215">
        <f>'Net Gen'!E2010</f>
        <v>254.78399999999999</v>
      </c>
      <c r="E2010" s="215">
        <f>'Net Gen'!I2010</f>
        <v>790</v>
      </c>
      <c r="F2010" s="215">
        <f>'Net Gen'!K2010</f>
        <v>795</v>
      </c>
      <c r="G2010" s="215">
        <f>'Net Gen'!N2010</f>
        <v>795</v>
      </c>
      <c r="H2010" s="215">
        <f>'Net Gen'!O2010</f>
        <v>795</v>
      </c>
      <c r="J2010" s="78">
        <f t="shared" si="126"/>
        <v>0.5</v>
      </c>
      <c r="K2010" s="71">
        <f t="shared" si="124"/>
        <v>397.5</v>
      </c>
      <c r="L2010" s="69">
        <f t="shared" si="125"/>
        <v>397.5</v>
      </c>
      <c r="M2010" s="81">
        <f t="shared" si="127"/>
        <v>395</v>
      </c>
    </row>
    <row r="2011" spans="1:13" x14ac:dyDescent="0.2">
      <c r="A2011" s="133" t="str">
        <f>'Net Gen'!B2011</f>
        <v>ML2KP-Mitchell 2 KP</v>
      </c>
      <c r="B2011" s="214">
        <f>'Net Gen'!C2011</f>
        <v>44338.666666666664</v>
      </c>
      <c r="C2011" s="215" t="str">
        <f>'Net Gen'!P2011</f>
        <v>DISPATCHABLE</v>
      </c>
      <c r="D2011" s="215">
        <f>'Net Gen'!E2011</f>
        <v>290.68799999999999</v>
      </c>
      <c r="E2011" s="215">
        <f>'Net Gen'!I2011</f>
        <v>790</v>
      </c>
      <c r="F2011" s="215">
        <f>'Net Gen'!K2011</f>
        <v>795</v>
      </c>
      <c r="G2011" s="215">
        <f>'Net Gen'!N2011</f>
        <v>795</v>
      </c>
      <c r="H2011" s="215">
        <f>'Net Gen'!O2011</f>
        <v>795</v>
      </c>
      <c r="J2011" s="78">
        <f t="shared" si="126"/>
        <v>0.5</v>
      </c>
      <c r="K2011" s="71">
        <f t="shared" si="124"/>
        <v>397.5</v>
      </c>
      <c r="L2011" s="69">
        <f t="shared" si="125"/>
        <v>397.5</v>
      </c>
      <c r="M2011" s="81">
        <f t="shared" si="127"/>
        <v>395</v>
      </c>
    </row>
    <row r="2012" spans="1:13" x14ac:dyDescent="0.2">
      <c r="A2012" s="133" t="str">
        <f>'Net Gen'!B2012</f>
        <v>ML2KP-Mitchell 2 KP</v>
      </c>
      <c r="B2012" s="214">
        <f>'Net Gen'!C2012</f>
        <v>44338.708333333336</v>
      </c>
      <c r="C2012" s="215" t="str">
        <f>'Net Gen'!P2012</f>
        <v>DISPATCHABLE</v>
      </c>
      <c r="D2012" s="215">
        <f>'Net Gen'!E2012</f>
        <v>309.24799999999999</v>
      </c>
      <c r="E2012" s="215">
        <f>'Net Gen'!I2012</f>
        <v>790</v>
      </c>
      <c r="F2012" s="215">
        <f>'Net Gen'!K2012</f>
        <v>795</v>
      </c>
      <c r="G2012" s="215">
        <f>'Net Gen'!N2012</f>
        <v>795</v>
      </c>
      <c r="H2012" s="215">
        <f>'Net Gen'!O2012</f>
        <v>795</v>
      </c>
      <c r="J2012" s="78">
        <f t="shared" si="126"/>
        <v>0.5</v>
      </c>
      <c r="K2012" s="71">
        <f t="shared" si="124"/>
        <v>397.5</v>
      </c>
      <c r="L2012" s="69">
        <f t="shared" si="125"/>
        <v>397.5</v>
      </c>
      <c r="M2012" s="81">
        <f t="shared" si="127"/>
        <v>395</v>
      </c>
    </row>
    <row r="2013" spans="1:13" x14ac:dyDescent="0.2">
      <c r="A2013" s="133" t="str">
        <f>'Net Gen'!B2013</f>
        <v>ML2KP-Mitchell 2 KP</v>
      </c>
      <c r="B2013" s="214">
        <f>'Net Gen'!C2013</f>
        <v>44338.75</v>
      </c>
      <c r="C2013" s="215" t="str">
        <f>'Net Gen'!P2013</f>
        <v>DISPATCHABLE</v>
      </c>
      <c r="D2013" s="215">
        <f>'Net Gen'!E2013</f>
        <v>311.87200000000001</v>
      </c>
      <c r="E2013" s="215">
        <f>'Net Gen'!I2013</f>
        <v>790</v>
      </c>
      <c r="F2013" s="215">
        <f>'Net Gen'!K2013</f>
        <v>795</v>
      </c>
      <c r="G2013" s="215">
        <f>'Net Gen'!N2013</f>
        <v>795</v>
      </c>
      <c r="H2013" s="215">
        <f>'Net Gen'!O2013</f>
        <v>795</v>
      </c>
      <c r="J2013" s="78">
        <f t="shared" si="126"/>
        <v>0.5</v>
      </c>
      <c r="K2013" s="71">
        <f t="shared" si="124"/>
        <v>397.5</v>
      </c>
      <c r="L2013" s="69">
        <f t="shared" si="125"/>
        <v>397.5</v>
      </c>
      <c r="M2013" s="81">
        <f t="shared" si="127"/>
        <v>395</v>
      </c>
    </row>
    <row r="2014" spans="1:13" x14ac:dyDescent="0.2">
      <c r="A2014" s="133" t="str">
        <f>'Net Gen'!B2014</f>
        <v>ML2KP-Mitchell 2 KP</v>
      </c>
      <c r="B2014" s="214">
        <f>'Net Gen'!C2014</f>
        <v>44338.791666666664</v>
      </c>
      <c r="C2014" s="215" t="str">
        <f>'Net Gen'!P2014</f>
        <v>DISPATCHABLE</v>
      </c>
      <c r="D2014" s="215">
        <f>'Net Gen'!E2014</f>
        <v>337.47199999999998</v>
      </c>
      <c r="E2014" s="215">
        <f>'Net Gen'!I2014</f>
        <v>790</v>
      </c>
      <c r="F2014" s="215">
        <f>'Net Gen'!K2014</f>
        <v>795</v>
      </c>
      <c r="G2014" s="215">
        <f>'Net Gen'!N2014</f>
        <v>795</v>
      </c>
      <c r="H2014" s="215">
        <f>'Net Gen'!O2014</f>
        <v>795</v>
      </c>
      <c r="J2014" s="78">
        <f t="shared" si="126"/>
        <v>0.5</v>
      </c>
      <c r="K2014" s="71">
        <f t="shared" si="124"/>
        <v>397.5</v>
      </c>
      <c r="L2014" s="69">
        <f t="shared" si="125"/>
        <v>397.5</v>
      </c>
      <c r="M2014" s="81">
        <f t="shared" si="127"/>
        <v>395</v>
      </c>
    </row>
    <row r="2015" spans="1:13" x14ac:dyDescent="0.2">
      <c r="A2015" s="133" t="str">
        <f>'Net Gen'!B2015</f>
        <v>ML2KP-Mitchell 2 KP</v>
      </c>
      <c r="B2015" s="214">
        <f>'Net Gen'!C2015</f>
        <v>44338.833333333336</v>
      </c>
      <c r="C2015" s="215" t="str">
        <f>'Net Gen'!P2015</f>
        <v>DISPATCHABLE</v>
      </c>
      <c r="D2015" s="215">
        <f>'Net Gen'!E2015</f>
        <v>319.904</v>
      </c>
      <c r="E2015" s="215">
        <f>'Net Gen'!I2015</f>
        <v>790</v>
      </c>
      <c r="F2015" s="215">
        <f>'Net Gen'!K2015</f>
        <v>795</v>
      </c>
      <c r="G2015" s="215">
        <f>'Net Gen'!N2015</f>
        <v>795</v>
      </c>
      <c r="H2015" s="215">
        <f>'Net Gen'!O2015</f>
        <v>795</v>
      </c>
      <c r="J2015" s="78">
        <f t="shared" si="126"/>
        <v>0.5</v>
      </c>
      <c r="K2015" s="71">
        <f t="shared" si="124"/>
        <v>397.5</v>
      </c>
      <c r="L2015" s="69">
        <f t="shared" si="125"/>
        <v>397.5</v>
      </c>
      <c r="M2015" s="81">
        <f t="shared" si="127"/>
        <v>395</v>
      </c>
    </row>
    <row r="2016" spans="1:13" x14ac:dyDescent="0.2">
      <c r="A2016" s="133" t="str">
        <f>'Net Gen'!B2016</f>
        <v>ML2KP-Mitchell 2 KP</v>
      </c>
      <c r="B2016" s="214">
        <f>'Net Gen'!C2016</f>
        <v>44338.875</v>
      </c>
      <c r="C2016" s="215" t="str">
        <f>'Net Gen'!P2016</f>
        <v>DISPATCHABLE</v>
      </c>
      <c r="D2016" s="215">
        <f>'Net Gen'!E2016</f>
        <v>276</v>
      </c>
      <c r="E2016" s="215">
        <f>'Net Gen'!I2016</f>
        <v>790</v>
      </c>
      <c r="F2016" s="215">
        <f>'Net Gen'!K2016</f>
        <v>795</v>
      </c>
      <c r="G2016" s="215">
        <f>'Net Gen'!N2016</f>
        <v>795</v>
      </c>
      <c r="H2016" s="215">
        <f>'Net Gen'!O2016</f>
        <v>795</v>
      </c>
      <c r="J2016" s="78">
        <f t="shared" si="126"/>
        <v>0.5</v>
      </c>
      <c r="K2016" s="71">
        <f t="shared" si="124"/>
        <v>397.5</v>
      </c>
      <c r="L2016" s="69">
        <f t="shared" si="125"/>
        <v>397.5</v>
      </c>
      <c r="M2016" s="81">
        <f t="shared" si="127"/>
        <v>395</v>
      </c>
    </row>
    <row r="2017" spans="1:13" x14ac:dyDescent="0.2">
      <c r="A2017" s="133" t="str">
        <f>'Net Gen'!B2017</f>
        <v>ML2KP-Mitchell 2 KP</v>
      </c>
      <c r="B2017" s="214">
        <f>'Net Gen'!C2017</f>
        <v>44338.916666666664</v>
      </c>
      <c r="C2017" s="215" t="str">
        <f>'Net Gen'!P2017</f>
        <v>DISPATCHABLE</v>
      </c>
      <c r="D2017" s="215">
        <f>'Net Gen'!E2017</f>
        <v>275.61599999999999</v>
      </c>
      <c r="E2017" s="215">
        <f>'Net Gen'!I2017</f>
        <v>790</v>
      </c>
      <c r="F2017" s="215">
        <f>'Net Gen'!K2017</f>
        <v>795</v>
      </c>
      <c r="G2017" s="215">
        <f>'Net Gen'!N2017</f>
        <v>795</v>
      </c>
      <c r="H2017" s="215">
        <f>'Net Gen'!O2017</f>
        <v>795</v>
      </c>
      <c r="J2017" s="78">
        <f t="shared" si="126"/>
        <v>0.5</v>
      </c>
      <c r="K2017" s="71">
        <f t="shared" si="124"/>
        <v>397.5</v>
      </c>
      <c r="L2017" s="69">
        <f t="shared" si="125"/>
        <v>397.5</v>
      </c>
      <c r="M2017" s="81">
        <f t="shared" si="127"/>
        <v>395</v>
      </c>
    </row>
    <row r="2018" spans="1:13" x14ac:dyDescent="0.2">
      <c r="A2018" s="133" t="str">
        <f>'Net Gen'!B2018</f>
        <v>ML2KP-Mitchell 2 KP</v>
      </c>
      <c r="B2018" s="214">
        <f>'Net Gen'!C2018</f>
        <v>44338.958333333336</v>
      </c>
      <c r="C2018" s="215" t="str">
        <f>'Net Gen'!P2018</f>
        <v>DISPATCHABLE</v>
      </c>
      <c r="D2018" s="215">
        <f>'Net Gen'!E2018</f>
        <v>235.29599999999999</v>
      </c>
      <c r="E2018" s="215">
        <f>'Net Gen'!I2018</f>
        <v>790</v>
      </c>
      <c r="F2018" s="215">
        <f>'Net Gen'!K2018</f>
        <v>795</v>
      </c>
      <c r="G2018" s="215">
        <f>'Net Gen'!N2018</f>
        <v>795</v>
      </c>
      <c r="H2018" s="215">
        <f>'Net Gen'!O2018</f>
        <v>795</v>
      </c>
      <c r="J2018" s="78">
        <f t="shared" si="126"/>
        <v>0.5</v>
      </c>
      <c r="K2018" s="71">
        <f t="shared" si="124"/>
        <v>397.5</v>
      </c>
      <c r="L2018" s="69">
        <f t="shared" si="125"/>
        <v>397.5</v>
      </c>
      <c r="M2018" s="81">
        <f t="shared" si="127"/>
        <v>395</v>
      </c>
    </row>
    <row r="2019" spans="1:13" x14ac:dyDescent="0.2">
      <c r="A2019" s="133" t="str">
        <f>'Net Gen'!B2019</f>
        <v>ML2KP-Mitchell 2 KP</v>
      </c>
      <c r="B2019" s="214">
        <f>'Net Gen'!C2019</f>
        <v>44339</v>
      </c>
      <c r="C2019" s="215" t="str">
        <f>'Net Gen'!P2019</f>
        <v>DISPATCHABLE</v>
      </c>
      <c r="D2019" s="215">
        <f>'Net Gen'!E2019</f>
        <v>210.01599999999999</v>
      </c>
      <c r="E2019" s="215">
        <f>'Net Gen'!I2019</f>
        <v>729</v>
      </c>
      <c r="F2019" s="215">
        <f>'Net Gen'!K2019</f>
        <v>733</v>
      </c>
      <c r="G2019" s="215">
        <f>'Net Gen'!N2019</f>
        <v>733</v>
      </c>
      <c r="H2019" s="215">
        <f>'Net Gen'!O2019</f>
        <v>795</v>
      </c>
      <c r="J2019" s="78">
        <f t="shared" si="126"/>
        <v>0.5</v>
      </c>
      <c r="K2019" s="71">
        <f t="shared" si="124"/>
        <v>366.5</v>
      </c>
      <c r="L2019" s="69">
        <f t="shared" si="125"/>
        <v>397.5</v>
      </c>
      <c r="M2019" s="81">
        <f t="shared" si="127"/>
        <v>364.5</v>
      </c>
    </row>
    <row r="2020" spans="1:13" x14ac:dyDescent="0.2">
      <c r="A2020" s="133" t="str">
        <f>'Net Gen'!B2020</f>
        <v>ML2KP-Mitchell 2 KP</v>
      </c>
      <c r="B2020" s="214">
        <f>'Net Gen'!C2020</f>
        <v>44339.041666666664</v>
      </c>
      <c r="C2020" s="215" t="str">
        <f>'Net Gen'!P2020</f>
        <v>DISPATCHABLE</v>
      </c>
      <c r="D2020" s="215">
        <f>'Net Gen'!E2020</f>
        <v>205.12</v>
      </c>
      <c r="E2020" s="215">
        <f>'Net Gen'!I2020</f>
        <v>520</v>
      </c>
      <c r="F2020" s="215">
        <f>'Net Gen'!K2020</f>
        <v>521</v>
      </c>
      <c r="G2020" s="215">
        <f>'Net Gen'!N2020</f>
        <v>521</v>
      </c>
      <c r="H2020" s="215">
        <f>'Net Gen'!O2020</f>
        <v>795</v>
      </c>
      <c r="J2020" s="78">
        <f t="shared" si="126"/>
        <v>0.5</v>
      </c>
      <c r="K2020" s="71">
        <f t="shared" si="124"/>
        <v>260.5</v>
      </c>
      <c r="L2020" s="69">
        <f t="shared" si="125"/>
        <v>397.5</v>
      </c>
      <c r="M2020" s="81">
        <f t="shared" si="127"/>
        <v>260</v>
      </c>
    </row>
    <row r="2021" spans="1:13" x14ac:dyDescent="0.2">
      <c r="A2021" s="133" t="str">
        <f>'Net Gen'!B2021</f>
        <v>ML2KP-Mitchell 2 KP</v>
      </c>
      <c r="B2021" s="214">
        <f>'Net Gen'!C2021</f>
        <v>44339.083333333336</v>
      </c>
      <c r="C2021" s="215" t="str">
        <f>'Net Gen'!P2021</f>
        <v>DISPATCHABLE</v>
      </c>
      <c r="D2021" s="215">
        <f>'Net Gen'!E2021</f>
        <v>205.66399999999999</v>
      </c>
      <c r="E2021" s="215">
        <f>'Net Gen'!I2021</f>
        <v>545</v>
      </c>
      <c r="F2021" s="215">
        <f>'Net Gen'!K2021</f>
        <v>547</v>
      </c>
      <c r="G2021" s="215">
        <f>'Net Gen'!N2021</f>
        <v>547</v>
      </c>
      <c r="H2021" s="215">
        <f>'Net Gen'!O2021</f>
        <v>795</v>
      </c>
      <c r="J2021" s="78">
        <f t="shared" si="126"/>
        <v>0.5</v>
      </c>
      <c r="K2021" s="71">
        <f t="shared" si="124"/>
        <v>273.5</v>
      </c>
      <c r="L2021" s="69">
        <f t="shared" si="125"/>
        <v>397.5</v>
      </c>
      <c r="M2021" s="81">
        <f t="shared" si="127"/>
        <v>272.5</v>
      </c>
    </row>
    <row r="2022" spans="1:13" x14ac:dyDescent="0.2">
      <c r="A2022" s="133" t="str">
        <f>'Net Gen'!B2022</f>
        <v>ML2KP-Mitchell 2 KP</v>
      </c>
      <c r="B2022" s="214">
        <f>'Net Gen'!C2022</f>
        <v>44339.125</v>
      </c>
      <c r="C2022" s="215" t="str">
        <f>'Net Gen'!P2022</f>
        <v>DISPATCHABLE</v>
      </c>
      <c r="D2022" s="215">
        <f>'Net Gen'!E2022</f>
        <v>207.16800000000001</v>
      </c>
      <c r="E2022" s="215">
        <f>'Net Gen'!I2022</f>
        <v>564</v>
      </c>
      <c r="F2022" s="215">
        <f>'Net Gen'!K2022</f>
        <v>566</v>
      </c>
      <c r="G2022" s="215">
        <f>'Net Gen'!N2022</f>
        <v>566</v>
      </c>
      <c r="H2022" s="215">
        <f>'Net Gen'!O2022</f>
        <v>795</v>
      </c>
      <c r="J2022" s="78">
        <f t="shared" si="126"/>
        <v>0.5</v>
      </c>
      <c r="K2022" s="71">
        <f t="shared" si="124"/>
        <v>283</v>
      </c>
      <c r="L2022" s="69">
        <f t="shared" si="125"/>
        <v>397.5</v>
      </c>
      <c r="M2022" s="81">
        <f t="shared" si="127"/>
        <v>282</v>
      </c>
    </row>
    <row r="2023" spans="1:13" x14ac:dyDescent="0.2">
      <c r="A2023" s="133" t="str">
        <f>'Net Gen'!B2023</f>
        <v>ML2KP-Mitchell 2 KP</v>
      </c>
      <c r="B2023" s="214">
        <f>'Net Gen'!C2023</f>
        <v>44339.166666666664</v>
      </c>
      <c r="C2023" s="215" t="str">
        <f>'Net Gen'!P2023</f>
        <v>DISPATCHABLE</v>
      </c>
      <c r="D2023" s="215">
        <f>'Net Gen'!E2023</f>
        <v>204.83199999999999</v>
      </c>
      <c r="E2023" s="215">
        <f>'Net Gen'!I2023</f>
        <v>470</v>
      </c>
      <c r="F2023" s="215">
        <f>'Net Gen'!K2023</f>
        <v>471</v>
      </c>
      <c r="G2023" s="215">
        <f>'Net Gen'!N2023</f>
        <v>471</v>
      </c>
      <c r="H2023" s="215">
        <f>'Net Gen'!O2023</f>
        <v>795</v>
      </c>
      <c r="J2023" s="78">
        <f t="shared" si="126"/>
        <v>0.5</v>
      </c>
      <c r="K2023" s="71">
        <f t="shared" si="124"/>
        <v>235.5</v>
      </c>
      <c r="L2023" s="69">
        <f t="shared" si="125"/>
        <v>397.5</v>
      </c>
      <c r="M2023" s="81">
        <f t="shared" si="127"/>
        <v>235</v>
      </c>
    </row>
    <row r="2024" spans="1:13" x14ac:dyDescent="0.2">
      <c r="A2024" s="133" t="str">
        <f>'Net Gen'!B2024</f>
        <v>ML2KP-Mitchell 2 KP</v>
      </c>
      <c r="B2024" s="214">
        <f>'Net Gen'!C2024</f>
        <v>44339.208333333336</v>
      </c>
      <c r="C2024" s="215" t="str">
        <f>'Net Gen'!P2024</f>
        <v>DISPATCHABLE</v>
      </c>
      <c r="D2024" s="215">
        <f>'Net Gen'!E2024</f>
        <v>204.864</v>
      </c>
      <c r="E2024" s="215">
        <f>'Net Gen'!I2024</f>
        <v>466</v>
      </c>
      <c r="F2024" s="215">
        <f>'Net Gen'!K2024</f>
        <v>467</v>
      </c>
      <c r="G2024" s="215">
        <f>'Net Gen'!N2024</f>
        <v>467</v>
      </c>
      <c r="H2024" s="215">
        <f>'Net Gen'!O2024</f>
        <v>795</v>
      </c>
      <c r="J2024" s="78">
        <f t="shared" si="126"/>
        <v>0.5</v>
      </c>
      <c r="K2024" s="71">
        <f t="shared" si="124"/>
        <v>233.5</v>
      </c>
      <c r="L2024" s="69">
        <f t="shared" si="125"/>
        <v>397.5</v>
      </c>
      <c r="M2024" s="81">
        <f t="shared" si="127"/>
        <v>233</v>
      </c>
    </row>
    <row r="2025" spans="1:13" x14ac:dyDescent="0.2">
      <c r="A2025" s="133" t="str">
        <f>'Net Gen'!B2025</f>
        <v>ML2KP-Mitchell 2 KP</v>
      </c>
      <c r="B2025" s="214">
        <f>'Net Gen'!C2025</f>
        <v>44339.25</v>
      </c>
      <c r="C2025" s="215" t="str">
        <f>'Net Gen'!P2025</f>
        <v>DISPATCHABLE</v>
      </c>
      <c r="D2025" s="215">
        <f>'Net Gen'!E2025</f>
        <v>204.73599999999999</v>
      </c>
      <c r="E2025" s="215">
        <f>'Net Gen'!I2025</f>
        <v>474</v>
      </c>
      <c r="F2025" s="215">
        <f>'Net Gen'!K2025</f>
        <v>474</v>
      </c>
      <c r="G2025" s="215">
        <f>'Net Gen'!N2025</f>
        <v>474</v>
      </c>
      <c r="H2025" s="215">
        <f>'Net Gen'!O2025</f>
        <v>795</v>
      </c>
      <c r="J2025" s="78">
        <f t="shared" si="126"/>
        <v>0.5</v>
      </c>
      <c r="K2025" s="71">
        <f t="shared" si="124"/>
        <v>237</v>
      </c>
      <c r="L2025" s="69">
        <f t="shared" si="125"/>
        <v>397.5</v>
      </c>
      <c r="M2025" s="81">
        <f t="shared" si="127"/>
        <v>237</v>
      </c>
    </row>
    <row r="2026" spans="1:13" x14ac:dyDescent="0.2">
      <c r="A2026" s="133" t="str">
        <f>'Net Gen'!B2026</f>
        <v>ML2KP-Mitchell 2 KP</v>
      </c>
      <c r="B2026" s="214">
        <f>'Net Gen'!C2026</f>
        <v>44339.291666666664</v>
      </c>
      <c r="C2026" s="215" t="str">
        <f>'Net Gen'!P2026</f>
        <v>DISPATCHABLE</v>
      </c>
      <c r="D2026" s="215">
        <f>'Net Gen'!E2026</f>
        <v>205.0915</v>
      </c>
      <c r="E2026" s="215">
        <f>'Net Gen'!I2026</f>
        <v>464</v>
      </c>
      <c r="F2026" s="215">
        <f>'Net Gen'!K2026</f>
        <v>465</v>
      </c>
      <c r="G2026" s="215">
        <f>'Net Gen'!N2026</f>
        <v>465</v>
      </c>
      <c r="H2026" s="215">
        <f>'Net Gen'!O2026</f>
        <v>795</v>
      </c>
      <c r="J2026" s="78">
        <f t="shared" si="126"/>
        <v>0.5</v>
      </c>
      <c r="K2026" s="71">
        <f t="shared" si="124"/>
        <v>232.5</v>
      </c>
      <c r="L2026" s="69">
        <f t="shared" si="125"/>
        <v>397.5</v>
      </c>
      <c r="M2026" s="81">
        <f t="shared" si="127"/>
        <v>232</v>
      </c>
    </row>
    <row r="2027" spans="1:13" x14ac:dyDescent="0.2">
      <c r="A2027" s="133" t="str">
        <f>'Net Gen'!B2027</f>
        <v>ML2KP-Mitchell 2 KP</v>
      </c>
      <c r="B2027" s="214">
        <f>'Net Gen'!C2027</f>
        <v>44339.333333333336</v>
      </c>
      <c r="C2027" s="215" t="str">
        <f>'Net Gen'!P2027</f>
        <v>DISPATCHABLE</v>
      </c>
      <c r="D2027" s="215">
        <f>'Net Gen'!E2027</f>
        <v>205.79949999999999</v>
      </c>
      <c r="E2027" s="215">
        <f>'Net Gen'!I2027</f>
        <v>705</v>
      </c>
      <c r="F2027" s="215">
        <f>'Net Gen'!K2027</f>
        <v>709</v>
      </c>
      <c r="G2027" s="215">
        <f>'Net Gen'!N2027</f>
        <v>709</v>
      </c>
      <c r="H2027" s="215">
        <f>'Net Gen'!O2027</f>
        <v>795</v>
      </c>
      <c r="J2027" s="78">
        <f t="shared" si="126"/>
        <v>0.5</v>
      </c>
      <c r="K2027" s="71">
        <f t="shared" si="124"/>
        <v>354.5</v>
      </c>
      <c r="L2027" s="69">
        <f t="shared" si="125"/>
        <v>397.5</v>
      </c>
      <c r="M2027" s="81">
        <f t="shared" si="127"/>
        <v>352.5</v>
      </c>
    </row>
    <row r="2028" spans="1:13" x14ac:dyDescent="0.2">
      <c r="A2028" s="133" t="str">
        <f>'Net Gen'!B2028</f>
        <v>ML2KP-Mitchell 2 KP</v>
      </c>
      <c r="B2028" s="214">
        <f>'Net Gen'!C2028</f>
        <v>44339.375</v>
      </c>
      <c r="C2028" s="215" t="str">
        <f>'Net Gen'!P2028</f>
        <v>DISPATCHABLE</v>
      </c>
      <c r="D2028" s="215">
        <f>'Net Gen'!E2028</f>
        <v>204.47</v>
      </c>
      <c r="E2028" s="215">
        <f>'Net Gen'!I2028</f>
        <v>450</v>
      </c>
      <c r="F2028" s="215">
        <f>'Net Gen'!K2028</f>
        <v>451</v>
      </c>
      <c r="G2028" s="215">
        <f>'Net Gen'!N2028</f>
        <v>451</v>
      </c>
      <c r="H2028" s="215">
        <f>'Net Gen'!O2028</f>
        <v>795</v>
      </c>
      <c r="J2028" s="78">
        <f t="shared" si="126"/>
        <v>0.5</v>
      </c>
      <c r="K2028" s="71">
        <f t="shared" si="124"/>
        <v>225.5</v>
      </c>
      <c r="L2028" s="69">
        <f t="shared" si="125"/>
        <v>397.5</v>
      </c>
      <c r="M2028" s="81">
        <f t="shared" si="127"/>
        <v>225</v>
      </c>
    </row>
    <row r="2029" spans="1:13" x14ac:dyDescent="0.2">
      <c r="A2029" s="133" t="str">
        <f>'Net Gen'!B2029</f>
        <v>ML2KP-Mitchell 2 KP</v>
      </c>
      <c r="B2029" s="214">
        <f>'Net Gen'!C2029</f>
        <v>44339.416666666664</v>
      </c>
      <c r="C2029" s="215" t="str">
        <f>'Net Gen'!P2029</f>
        <v>DISPATCHABLE</v>
      </c>
      <c r="D2029" s="215">
        <f>'Net Gen'!E2029</f>
        <v>209.5975</v>
      </c>
      <c r="E2029" s="215">
        <f>'Net Gen'!I2029</f>
        <v>686</v>
      </c>
      <c r="F2029" s="215">
        <f>'Net Gen'!K2029</f>
        <v>689</v>
      </c>
      <c r="G2029" s="215">
        <f>'Net Gen'!N2029</f>
        <v>689</v>
      </c>
      <c r="H2029" s="215">
        <f>'Net Gen'!O2029</f>
        <v>795</v>
      </c>
      <c r="J2029" s="78">
        <f t="shared" si="126"/>
        <v>0.5</v>
      </c>
      <c r="K2029" s="71">
        <f t="shared" si="124"/>
        <v>344.5</v>
      </c>
      <c r="L2029" s="69">
        <f t="shared" si="125"/>
        <v>397.5</v>
      </c>
      <c r="M2029" s="81">
        <f t="shared" si="127"/>
        <v>343</v>
      </c>
    </row>
    <row r="2030" spans="1:13" x14ac:dyDescent="0.2">
      <c r="A2030" s="133" t="str">
        <f>'Net Gen'!B2030</f>
        <v>ML2KP-Mitchell 2 KP</v>
      </c>
      <c r="B2030" s="214">
        <f>'Net Gen'!C2030</f>
        <v>44339.458333333336</v>
      </c>
      <c r="C2030" s="215" t="str">
        <f>'Net Gen'!P2030</f>
        <v>DISPATCHABLE</v>
      </c>
      <c r="D2030" s="215">
        <f>'Net Gen'!E2030</f>
        <v>244.65</v>
      </c>
      <c r="E2030" s="215">
        <f>'Net Gen'!I2030</f>
        <v>508</v>
      </c>
      <c r="F2030" s="215">
        <f>'Net Gen'!K2030</f>
        <v>795</v>
      </c>
      <c r="G2030" s="215">
        <f>'Net Gen'!N2030</f>
        <v>795</v>
      </c>
      <c r="H2030" s="215">
        <f>'Net Gen'!O2030</f>
        <v>795</v>
      </c>
      <c r="J2030" s="78">
        <f t="shared" si="126"/>
        <v>0.5</v>
      </c>
      <c r="K2030" s="71">
        <f t="shared" si="124"/>
        <v>397.5</v>
      </c>
      <c r="L2030" s="69">
        <f t="shared" si="125"/>
        <v>397.5</v>
      </c>
      <c r="M2030" s="81">
        <f t="shared" si="127"/>
        <v>254</v>
      </c>
    </row>
    <row r="2031" spans="1:13" x14ac:dyDescent="0.2">
      <c r="A2031" s="133" t="str">
        <f>'Net Gen'!B2031</f>
        <v>ML2KP-Mitchell 2 KP</v>
      </c>
      <c r="B2031" s="214">
        <f>'Net Gen'!C2031</f>
        <v>44339.5</v>
      </c>
      <c r="C2031" s="215" t="str">
        <f>'Net Gen'!P2031</f>
        <v>DISPATCHABLE</v>
      </c>
      <c r="D2031" s="215">
        <f>'Net Gen'!E2031</f>
        <v>250.1995</v>
      </c>
      <c r="E2031" s="215">
        <f>'Net Gen'!I2031</f>
        <v>592</v>
      </c>
      <c r="F2031" s="215">
        <f>'Net Gen'!K2031</f>
        <v>795</v>
      </c>
      <c r="G2031" s="215">
        <f>'Net Gen'!N2031</f>
        <v>795</v>
      </c>
      <c r="H2031" s="215">
        <f>'Net Gen'!O2031</f>
        <v>795</v>
      </c>
      <c r="J2031" s="78">
        <f t="shared" si="126"/>
        <v>0.5</v>
      </c>
      <c r="K2031" s="71">
        <f t="shared" si="124"/>
        <v>397.5</v>
      </c>
      <c r="L2031" s="69">
        <f t="shared" si="125"/>
        <v>397.5</v>
      </c>
      <c r="M2031" s="81">
        <f t="shared" si="127"/>
        <v>296</v>
      </c>
    </row>
    <row r="2032" spans="1:13" x14ac:dyDescent="0.2">
      <c r="A2032" s="133" t="str">
        <f>'Net Gen'!B2032</f>
        <v>ML2KP-Mitchell 2 KP</v>
      </c>
      <c r="B2032" s="214">
        <f>'Net Gen'!C2032</f>
        <v>44339.541666666664</v>
      </c>
      <c r="C2032" s="215" t="str">
        <f>'Net Gen'!P2032</f>
        <v>DISPATCHABLE</v>
      </c>
      <c r="D2032" s="215">
        <f>'Net Gen'!E2032</f>
        <v>276.0915</v>
      </c>
      <c r="E2032" s="215">
        <f>'Net Gen'!I2032</f>
        <v>790</v>
      </c>
      <c r="F2032" s="215">
        <f>'Net Gen'!K2032</f>
        <v>795</v>
      </c>
      <c r="G2032" s="215">
        <f>'Net Gen'!N2032</f>
        <v>795</v>
      </c>
      <c r="H2032" s="215">
        <f>'Net Gen'!O2032</f>
        <v>795</v>
      </c>
      <c r="J2032" s="78">
        <f t="shared" si="126"/>
        <v>0.5</v>
      </c>
      <c r="K2032" s="71">
        <f t="shared" si="124"/>
        <v>397.5</v>
      </c>
      <c r="L2032" s="69">
        <f t="shared" si="125"/>
        <v>397.5</v>
      </c>
      <c r="M2032" s="81">
        <f t="shared" si="127"/>
        <v>395</v>
      </c>
    </row>
    <row r="2033" spans="1:13" x14ac:dyDescent="0.2">
      <c r="A2033" s="133" t="str">
        <f>'Net Gen'!B2033</f>
        <v>ML2KP-Mitchell 2 KP</v>
      </c>
      <c r="B2033" s="214">
        <f>'Net Gen'!C2033</f>
        <v>44339.583333333336</v>
      </c>
      <c r="C2033" s="215" t="str">
        <f>'Net Gen'!P2033</f>
        <v>DISPATCHABLE</v>
      </c>
      <c r="D2033" s="215">
        <f>'Net Gen'!E2033</f>
        <v>315.05450000000002</v>
      </c>
      <c r="E2033" s="215">
        <f>'Net Gen'!I2033</f>
        <v>790</v>
      </c>
      <c r="F2033" s="215">
        <f>'Net Gen'!K2033</f>
        <v>795</v>
      </c>
      <c r="G2033" s="215">
        <f>'Net Gen'!N2033</f>
        <v>795</v>
      </c>
      <c r="H2033" s="215">
        <f>'Net Gen'!O2033</f>
        <v>795</v>
      </c>
      <c r="J2033" s="78">
        <f t="shared" si="126"/>
        <v>0.5</v>
      </c>
      <c r="K2033" s="71">
        <f t="shared" si="124"/>
        <v>397.5</v>
      </c>
      <c r="L2033" s="69">
        <f t="shared" si="125"/>
        <v>397.5</v>
      </c>
      <c r="M2033" s="81">
        <f t="shared" si="127"/>
        <v>395</v>
      </c>
    </row>
    <row r="2034" spans="1:13" x14ac:dyDescent="0.2">
      <c r="A2034" s="133" t="str">
        <f>'Net Gen'!B2034</f>
        <v>ML2KP-Mitchell 2 KP</v>
      </c>
      <c r="B2034" s="214">
        <f>'Net Gen'!C2034</f>
        <v>44339.625</v>
      </c>
      <c r="C2034" s="215" t="str">
        <f>'Net Gen'!P2034</f>
        <v>DISPATCHABLE</v>
      </c>
      <c r="D2034" s="215">
        <f>'Net Gen'!E2034</f>
        <v>347.45850000000002</v>
      </c>
      <c r="E2034" s="215">
        <f>'Net Gen'!I2034</f>
        <v>790</v>
      </c>
      <c r="F2034" s="215">
        <f>'Net Gen'!K2034</f>
        <v>795</v>
      </c>
      <c r="G2034" s="215">
        <f>'Net Gen'!N2034</f>
        <v>795</v>
      </c>
      <c r="H2034" s="215">
        <f>'Net Gen'!O2034</f>
        <v>795</v>
      </c>
      <c r="J2034" s="78">
        <f t="shared" si="126"/>
        <v>0.5</v>
      </c>
      <c r="K2034" s="71">
        <f t="shared" si="124"/>
        <v>397.5</v>
      </c>
      <c r="L2034" s="69">
        <f t="shared" si="125"/>
        <v>397.5</v>
      </c>
      <c r="M2034" s="81">
        <f t="shared" si="127"/>
        <v>395</v>
      </c>
    </row>
    <row r="2035" spans="1:13" x14ac:dyDescent="0.2">
      <c r="A2035" s="133" t="str">
        <f>'Net Gen'!B2035</f>
        <v>ML2KP-Mitchell 2 KP</v>
      </c>
      <c r="B2035" s="214">
        <f>'Net Gen'!C2035</f>
        <v>44339.666666666664</v>
      </c>
      <c r="C2035" s="215" t="str">
        <f>'Net Gen'!P2035</f>
        <v>DISPATCHABLE</v>
      </c>
      <c r="D2035" s="215">
        <f>'Net Gen'!E2035</f>
        <v>358.63350000000003</v>
      </c>
      <c r="E2035" s="215">
        <f>'Net Gen'!I2035</f>
        <v>790</v>
      </c>
      <c r="F2035" s="215">
        <f>'Net Gen'!K2035</f>
        <v>795</v>
      </c>
      <c r="G2035" s="215">
        <f>'Net Gen'!N2035</f>
        <v>795</v>
      </c>
      <c r="H2035" s="215">
        <f>'Net Gen'!O2035</f>
        <v>795</v>
      </c>
      <c r="J2035" s="78">
        <f t="shared" si="126"/>
        <v>0.5</v>
      </c>
      <c r="K2035" s="71">
        <f t="shared" si="124"/>
        <v>397.5</v>
      </c>
      <c r="L2035" s="69">
        <f t="shared" si="125"/>
        <v>397.5</v>
      </c>
      <c r="M2035" s="81">
        <f t="shared" si="127"/>
        <v>395</v>
      </c>
    </row>
    <row r="2036" spans="1:13" x14ac:dyDescent="0.2">
      <c r="A2036" s="133" t="str">
        <f>'Net Gen'!B2036</f>
        <v>ML2KP-Mitchell 2 KP</v>
      </c>
      <c r="B2036" s="214">
        <f>'Net Gen'!C2036</f>
        <v>44339.708333333336</v>
      </c>
      <c r="C2036" s="215" t="str">
        <f>'Net Gen'!P2036</f>
        <v>DISPATCHABLE</v>
      </c>
      <c r="D2036" s="215">
        <f>'Net Gen'!E2036</f>
        <v>392.9085</v>
      </c>
      <c r="E2036" s="215">
        <f>'Net Gen'!I2036</f>
        <v>791</v>
      </c>
      <c r="F2036" s="215">
        <f>'Net Gen'!K2036</f>
        <v>795</v>
      </c>
      <c r="G2036" s="215">
        <f>'Net Gen'!N2036</f>
        <v>795</v>
      </c>
      <c r="H2036" s="215">
        <f>'Net Gen'!O2036</f>
        <v>795</v>
      </c>
      <c r="J2036" s="78">
        <f t="shared" si="126"/>
        <v>0.5</v>
      </c>
      <c r="K2036" s="71">
        <f t="shared" si="124"/>
        <v>397.5</v>
      </c>
      <c r="L2036" s="69">
        <f t="shared" si="125"/>
        <v>397.5</v>
      </c>
      <c r="M2036" s="81">
        <f t="shared" si="127"/>
        <v>395.5</v>
      </c>
    </row>
    <row r="2037" spans="1:13" x14ac:dyDescent="0.2">
      <c r="A2037" s="133" t="str">
        <f>'Net Gen'!B2037</f>
        <v>ML2KP-Mitchell 2 KP</v>
      </c>
      <c r="B2037" s="214">
        <f>'Net Gen'!C2037</f>
        <v>44339.75</v>
      </c>
      <c r="C2037" s="215" t="str">
        <f>'Net Gen'!P2037</f>
        <v>DISPATCHABLE</v>
      </c>
      <c r="D2037" s="215">
        <f>'Net Gen'!E2037</f>
        <v>386.44900000000001</v>
      </c>
      <c r="E2037" s="215">
        <f>'Net Gen'!I2037</f>
        <v>791</v>
      </c>
      <c r="F2037" s="215">
        <f>'Net Gen'!K2037</f>
        <v>795</v>
      </c>
      <c r="G2037" s="215">
        <f>'Net Gen'!N2037</f>
        <v>795</v>
      </c>
      <c r="H2037" s="215">
        <f>'Net Gen'!O2037</f>
        <v>795</v>
      </c>
      <c r="J2037" s="78">
        <f t="shared" si="126"/>
        <v>0.5</v>
      </c>
      <c r="K2037" s="71">
        <f t="shared" si="124"/>
        <v>397.5</v>
      </c>
      <c r="L2037" s="69">
        <f t="shared" si="125"/>
        <v>397.5</v>
      </c>
      <c r="M2037" s="81">
        <f t="shared" si="127"/>
        <v>395.5</v>
      </c>
    </row>
    <row r="2038" spans="1:13" x14ac:dyDescent="0.2">
      <c r="A2038" s="133" t="str">
        <f>'Net Gen'!B2038</f>
        <v>ML2KP-Mitchell 2 KP</v>
      </c>
      <c r="B2038" s="214">
        <f>'Net Gen'!C2038</f>
        <v>44339.791666666664</v>
      </c>
      <c r="C2038" s="215" t="str">
        <f>'Net Gen'!P2038</f>
        <v>DISPATCHABLE</v>
      </c>
      <c r="D2038" s="215">
        <f>'Net Gen'!E2038</f>
        <v>381.56200000000001</v>
      </c>
      <c r="E2038" s="215">
        <f>'Net Gen'!I2038</f>
        <v>790</v>
      </c>
      <c r="F2038" s="215">
        <f>'Net Gen'!K2038</f>
        <v>795</v>
      </c>
      <c r="G2038" s="215">
        <f>'Net Gen'!N2038</f>
        <v>795</v>
      </c>
      <c r="H2038" s="215">
        <f>'Net Gen'!O2038</f>
        <v>795</v>
      </c>
      <c r="J2038" s="78">
        <f t="shared" si="126"/>
        <v>0.5</v>
      </c>
      <c r="K2038" s="71">
        <f t="shared" si="124"/>
        <v>397.5</v>
      </c>
      <c r="L2038" s="69">
        <f t="shared" si="125"/>
        <v>397.5</v>
      </c>
      <c r="M2038" s="81">
        <f t="shared" si="127"/>
        <v>395</v>
      </c>
    </row>
    <row r="2039" spans="1:13" x14ac:dyDescent="0.2">
      <c r="A2039" s="133" t="str">
        <f>'Net Gen'!B2039</f>
        <v>ML2KP-Mitchell 2 KP</v>
      </c>
      <c r="B2039" s="214">
        <f>'Net Gen'!C2039</f>
        <v>44339.833333333336</v>
      </c>
      <c r="C2039" s="215" t="str">
        <f>'Net Gen'!P2039</f>
        <v>DISPATCHABLE</v>
      </c>
      <c r="D2039" s="215">
        <f>'Net Gen'!E2039</f>
        <v>381.17250000000001</v>
      </c>
      <c r="E2039" s="215">
        <f>'Net Gen'!I2039</f>
        <v>790</v>
      </c>
      <c r="F2039" s="215">
        <f>'Net Gen'!K2039</f>
        <v>795</v>
      </c>
      <c r="G2039" s="215">
        <f>'Net Gen'!N2039</f>
        <v>795</v>
      </c>
      <c r="H2039" s="215">
        <f>'Net Gen'!O2039</f>
        <v>795</v>
      </c>
      <c r="J2039" s="78">
        <f t="shared" si="126"/>
        <v>0.5</v>
      </c>
      <c r="K2039" s="71">
        <f t="shared" si="124"/>
        <v>397.5</v>
      </c>
      <c r="L2039" s="69">
        <f t="shared" si="125"/>
        <v>397.5</v>
      </c>
      <c r="M2039" s="81">
        <f t="shared" si="127"/>
        <v>395</v>
      </c>
    </row>
    <row r="2040" spans="1:13" x14ac:dyDescent="0.2">
      <c r="A2040" s="133" t="str">
        <f>'Net Gen'!B2040</f>
        <v>ML2KP-Mitchell 2 KP</v>
      </c>
      <c r="B2040" s="214">
        <f>'Net Gen'!C2040</f>
        <v>44339.875</v>
      </c>
      <c r="C2040" s="215" t="str">
        <f>'Net Gen'!P2040</f>
        <v>DISPATCHABLE</v>
      </c>
      <c r="D2040" s="215">
        <f>'Net Gen'!E2040</f>
        <v>389.25450000000001</v>
      </c>
      <c r="E2040" s="215">
        <f>'Net Gen'!I2040</f>
        <v>790</v>
      </c>
      <c r="F2040" s="215">
        <f>'Net Gen'!K2040</f>
        <v>795</v>
      </c>
      <c r="G2040" s="215">
        <f>'Net Gen'!N2040</f>
        <v>795</v>
      </c>
      <c r="H2040" s="215">
        <f>'Net Gen'!O2040</f>
        <v>795</v>
      </c>
      <c r="J2040" s="78">
        <f t="shared" si="126"/>
        <v>0.5</v>
      </c>
      <c r="K2040" s="71">
        <f t="shared" si="124"/>
        <v>397.5</v>
      </c>
      <c r="L2040" s="69">
        <f t="shared" si="125"/>
        <v>397.5</v>
      </c>
      <c r="M2040" s="81">
        <f t="shared" si="127"/>
        <v>395</v>
      </c>
    </row>
    <row r="2041" spans="1:13" x14ac:dyDescent="0.2">
      <c r="A2041" s="133" t="str">
        <f>'Net Gen'!B2041</f>
        <v>ML2KP-Mitchell 2 KP</v>
      </c>
      <c r="B2041" s="214">
        <f>'Net Gen'!C2041</f>
        <v>44339.916666666664</v>
      </c>
      <c r="C2041" s="215" t="str">
        <f>'Net Gen'!P2041</f>
        <v>DISPATCHABLE</v>
      </c>
      <c r="D2041" s="215">
        <f>'Net Gen'!E2041</f>
        <v>375.77499999999998</v>
      </c>
      <c r="E2041" s="215">
        <f>'Net Gen'!I2041</f>
        <v>790</v>
      </c>
      <c r="F2041" s="215">
        <f>'Net Gen'!K2041</f>
        <v>795</v>
      </c>
      <c r="G2041" s="215">
        <f>'Net Gen'!N2041</f>
        <v>795</v>
      </c>
      <c r="H2041" s="215">
        <f>'Net Gen'!O2041</f>
        <v>795</v>
      </c>
      <c r="J2041" s="78">
        <f t="shared" si="126"/>
        <v>0.5</v>
      </c>
      <c r="K2041" s="71">
        <f t="shared" si="124"/>
        <v>397.5</v>
      </c>
      <c r="L2041" s="69">
        <f t="shared" si="125"/>
        <v>397.5</v>
      </c>
      <c r="M2041" s="81">
        <f t="shared" si="127"/>
        <v>395</v>
      </c>
    </row>
    <row r="2042" spans="1:13" x14ac:dyDescent="0.2">
      <c r="A2042" s="133" t="str">
        <f>'Net Gen'!B2042</f>
        <v>ML2KP-Mitchell 2 KP</v>
      </c>
      <c r="B2042" s="214">
        <f>'Net Gen'!C2042</f>
        <v>44339.958333333336</v>
      </c>
      <c r="C2042" s="215" t="str">
        <f>'Net Gen'!P2042</f>
        <v>DISPATCHABLE</v>
      </c>
      <c r="D2042" s="215">
        <f>'Net Gen'!E2042</f>
        <v>340.05200000000002</v>
      </c>
      <c r="E2042" s="215">
        <f>'Net Gen'!I2042</f>
        <v>790</v>
      </c>
      <c r="F2042" s="215">
        <f>'Net Gen'!K2042</f>
        <v>795</v>
      </c>
      <c r="G2042" s="215">
        <f>'Net Gen'!N2042</f>
        <v>795</v>
      </c>
      <c r="H2042" s="215">
        <f>'Net Gen'!O2042</f>
        <v>795</v>
      </c>
      <c r="J2042" s="78">
        <f t="shared" si="126"/>
        <v>0.5</v>
      </c>
      <c r="K2042" s="71">
        <f t="shared" si="124"/>
        <v>397.5</v>
      </c>
      <c r="L2042" s="69">
        <f t="shared" si="125"/>
        <v>397.5</v>
      </c>
      <c r="M2042" s="81">
        <f t="shared" si="127"/>
        <v>395</v>
      </c>
    </row>
    <row r="2043" spans="1:13" x14ac:dyDescent="0.2">
      <c r="A2043" s="133" t="str">
        <f>'Net Gen'!B2043</f>
        <v>ML2KP-Mitchell 2 KP</v>
      </c>
      <c r="B2043" s="214">
        <f>'Net Gen'!C2043</f>
        <v>44340</v>
      </c>
      <c r="C2043" s="215" t="str">
        <f>'Net Gen'!P2043</f>
        <v>DISPATCHABLE</v>
      </c>
      <c r="D2043" s="215">
        <f>'Net Gen'!E2043</f>
        <v>307.67250000000001</v>
      </c>
      <c r="E2043" s="215">
        <f>'Net Gen'!I2043</f>
        <v>790</v>
      </c>
      <c r="F2043" s="215">
        <f>'Net Gen'!K2043</f>
        <v>795</v>
      </c>
      <c r="G2043" s="215">
        <f>'Net Gen'!N2043</f>
        <v>795</v>
      </c>
      <c r="H2043" s="215">
        <f>'Net Gen'!O2043</f>
        <v>795</v>
      </c>
      <c r="J2043" s="78">
        <f t="shared" si="126"/>
        <v>0.5</v>
      </c>
      <c r="K2043" s="71">
        <f t="shared" si="124"/>
        <v>397.5</v>
      </c>
      <c r="L2043" s="69">
        <f t="shared" si="125"/>
        <v>397.5</v>
      </c>
      <c r="M2043" s="81">
        <f t="shared" si="127"/>
        <v>395</v>
      </c>
    </row>
    <row r="2044" spans="1:13" x14ac:dyDescent="0.2">
      <c r="A2044" s="133" t="str">
        <f>'Net Gen'!B2044</f>
        <v>ML2KP-Mitchell 2 KP</v>
      </c>
      <c r="B2044" s="214">
        <f>'Net Gen'!C2044</f>
        <v>44340.041666666664</v>
      </c>
      <c r="C2044" s="215" t="str">
        <f>'Net Gen'!P2044</f>
        <v>DISPATCHABLE</v>
      </c>
      <c r="D2044" s="215">
        <f>'Net Gen'!E2044</f>
        <v>308.3245</v>
      </c>
      <c r="E2044" s="215">
        <f>'Net Gen'!I2044</f>
        <v>790</v>
      </c>
      <c r="F2044" s="215">
        <f>'Net Gen'!K2044</f>
        <v>795</v>
      </c>
      <c r="G2044" s="215">
        <f>'Net Gen'!N2044</f>
        <v>795</v>
      </c>
      <c r="H2044" s="215">
        <f>'Net Gen'!O2044</f>
        <v>795</v>
      </c>
      <c r="J2044" s="78">
        <f t="shared" si="126"/>
        <v>0.5</v>
      </c>
      <c r="K2044" s="71">
        <f t="shared" si="124"/>
        <v>397.5</v>
      </c>
      <c r="L2044" s="69">
        <f t="shared" si="125"/>
        <v>397.5</v>
      </c>
      <c r="M2044" s="81">
        <f t="shared" si="127"/>
        <v>395</v>
      </c>
    </row>
    <row r="2045" spans="1:13" x14ac:dyDescent="0.2">
      <c r="A2045" s="133" t="str">
        <f>'Net Gen'!B2045</f>
        <v>ML2KP-Mitchell 2 KP</v>
      </c>
      <c r="B2045" s="214">
        <f>'Net Gen'!C2045</f>
        <v>44340.083333333336</v>
      </c>
      <c r="C2045" s="215" t="str">
        <f>'Net Gen'!P2045</f>
        <v>DISPATCHABLE</v>
      </c>
      <c r="D2045" s="215">
        <f>'Net Gen'!E2045</f>
        <v>257.09100000000001</v>
      </c>
      <c r="E2045" s="215">
        <f>'Net Gen'!I2045</f>
        <v>790</v>
      </c>
      <c r="F2045" s="215">
        <f>'Net Gen'!K2045</f>
        <v>795</v>
      </c>
      <c r="G2045" s="215">
        <f>'Net Gen'!N2045</f>
        <v>795</v>
      </c>
      <c r="H2045" s="215">
        <f>'Net Gen'!O2045</f>
        <v>795</v>
      </c>
      <c r="J2045" s="78">
        <f t="shared" si="126"/>
        <v>0.5</v>
      </c>
      <c r="K2045" s="71">
        <f t="shared" si="124"/>
        <v>397.5</v>
      </c>
      <c r="L2045" s="69">
        <f t="shared" si="125"/>
        <v>397.5</v>
      </c>
      <c r="M2045" s="81">
        <f t="shared" si="127"/>
        <v>395</v>
      </c>
    </row>
    <row r="2046" spans="1:13" x14ac:dyDescent="0.2">
      <c r="A2046" s="133" t="str">
        <f>'Net Gen'!B2046</f>
        <v>ML2KP-Mitchell 2 KP</v>
      </c>
      <c r="B2046" s="214">
        <f>'Net Gen'!C2046</f>
        <v>44340.125</v>
      </c>
      <c r="C2046" s="215" t="str">
        <f>'Net Gen'!P2046</f>
        <v>DISPATCHABLE</v>
      </c>
      <c r="D2046" s="215">
        <f>'Net Gen'!E2046</f>
        <v>216.25149999999999</v>
      </c>
      <c r="E2046" s="215">
        <f>'Net Gen'!I2046</f>
        <v>738</v>
      </c>
      <c r="F2046" s="215">
        <f>'Net Gen'!K2046</f>
        <v>742</v>
      </c>
      <c r="G2046" s="215">
        <f>'Net Gen'!N2046</f>
        <v>742</v>
      </c>
      <c r="H2046" s="215">
        <f>'Net Gen'!O2046</f>
        <v>795</v>
      </c>
      <c r="J2046" s="78">
        <f t="shared" si="126"/>
        <v>0.5</v>
      </c>
      <c r="K2046" s="71">
        <f t="shared" si="124"/>
        <v>371</v>
      </c>
      <c r="L2046" s="69">
        <f t="shared" si="125"/>
        <v>397.5</v>
      </c>
      <c r="M2046" s="81">
        <f t="shared" si="127"/>
        <v>369</v>
      </c>
    </row>
    <row r="2047" spans="1:13" x14ac:dyDescent="0.2">
      <c r="A2047" s="133" t="str">
        <f>'Net Gen'!B2047</f>
        <v>ML2KP-Mitchell 2 KP</v>
      </c>
      <c r="B2047" s="214">
        <f>'Net Gen'!C2047</f>
        <v>44340.166666666664</v>
      </c>
      <c r="C2047" s="215" t="str">
        <f>'Net Gen'!P2047</f>
        <v>DISPATCHABLE</v>
      </c>
      <c r="D2047" s="215">
        <f>'Net Gen'!E2047</f>
        <v>205.35650000000001</v>
      </c>
      <c r="E2047" s="215">
        <f>'Net Gen'!I2047</f>
        <v>564</v>
      </c>
      <c r="F2047" s="215">
        <f>'Net Gen'!K2047</f>
        <v>566</v>
      </c>
      <c r="G2047" s="215">
        <f>'Net Gen'!N2047</f>
        <v>566</v>
      </c>
      <c r="H2047" s="215">
        <f>'Net Gen'!O2047</f>
        <v>795</v>
      </c>
      <c r="J2047" s="78">
        <f t="shared" si="126"/>
        <v>0.5</v>
      </c>
      <c r="K2047" s="71">
        <f t="shared" si="124"/>
        <v>283</v>
      </c>
      <c r="L2047" s="69">
        <f t="shared" si="125"/>
        <v>397.5</v>
      </c>
      <c r="M2047" s="81">
        <f t="shared" si="127"/>
        <v>282</v>
      </c>
    </row>
    <row r="2048" spans="1:13" x14ac:dyDescent="0.2">
      <c r="A2048" s="133" t="str">
        <f>'Net Gen'!B2048</f>
        <v>ML2KP-Mitchell 2 KP</v>
      </c>
      <c r="B2048" s="214">
        <f>'Net Gen'!C2048</f>
        <v>44340.208333333336</v>
      </c>
      <c r="C2048" s="215" t="str">
        <f>'Net Gen'!P2048</f>
        <v>DISPATCHABLE</v>
      </c>
      <c r="D2048" s="215">
        <f>'Net Gen'!E2048</f>
        <v>205.05199999999999</v>
      </c>
      <c r="E2048" s="215">
        <f>'Net Gen'!I2048</f>
        <v>546</v>
      </c>
      <c r="F2048" s="215">
        <f>'Net Gen'!K2048</f>
        <v>548</v>
      </c>
      <c r="G2048" s="215">
        <f>'Net Gen'!N2048</f>
        <v>548</v>
      </c>
      <c r="H2048" s="215">
        <f>'Net Gen'!O2048</f>
        <v>795</v>
      </c>
      <c r="J2048" s="78">
        <f t="shared" si="126"/>
        <v>0.5</v>
      </c>
      <c r="K2048" s="71">
        <f t="shared" si="124"/>
        <v>274</v>
      </c>
      <c r="L2048" s="69">
        <f t="shared" si="125"/>
        <v>397.5</v>
      </c>
      <c r="M2048" s="81">
        <f t="shared" si="127"/>
        <v>273</v>
      </c>
    </row>
    <row r="2049" spans="1:13" x14ac:dyDescent="0.2">
      <c r="A2049" s="133" t="str">
        <f>'Net Gen'!B2049</f>
        <v>ML2KP-Mitchell 2 KP</v>
      </c>
      <c r="B2049" s="214">
        <f>'Net Gen'!C2049</f>
        <v>44340.25</v>
      </c>
      <c r="C2049" s="215" t="str">
        <f>'Net Gen'!P2049</f>
        <v>DISPATCHABLE</v>
      </c>
      <c r="D2049" s="215">
        <f>'Net Gen'!E2049</f>
        <v>213.35550000000001</v>
      </c>
      <c r="E2049" s="215">
        <f>'Net Gen'!I2049</f>
        <v>790</v>
      </c>
      <c r="F2049" s="215">
        <f>'Net Gen'!K2049</f>
        <v>795</v>
      </c>
      <c r="G2049" s="215">
        <f>'Net Gen'!N2049</f>
        <v>795</v>
      </c>
      <c r="H2049" s="215">
        <f>'Net Gen'!O2049</f>
        <v>795</v>
      </c>
      <c r="J2049" s="78">
        <f t="shared" si="126"/>
        <v>0.5</v>
      </c>
      <c r="K2049" s="71">
        <f t="shared" si="124"/>
        <v>397.5</v>
      </c>
      <c r="L2049" s="69">
        <f t="shared" si="125"/>
        <v>397.5</v>
      </c>
      <c r="M2049" s="81">
        <f t="shared" si="127"/>
        <v>395</v>
      </c>
    </row>
    <row r="2050" spans="1:13" x14ac:dyDescent="0.2">
      <c r="A2050" s="133" t="str">
        <f>'Net Gen'!B2050</f>
        <v>ML2KP-Mitchell 2 KP</v>
      </c>
      <c r="B2050" s="214">
        <f>'Net Gen'!C2050</f>
        <v>44340.291666666664</v>
      </c>
      <c r="C2050" s="215" t="str">
        <f>'Net Gen'!P2050</f>
        <v>DISPATCHABLE</v>
      </c>
      <c r="D2050" s="215">
        <f>'Net Gen'!E2050</f>
        <v>206.71950000000001</v>
      </c>
      <c r="E2050" s="215">
        <f>'Net Gen'!I2050</f>
        <v>590</v>
      </c>
      <c r="F2050" s="215">
        <f>'Net Gen'!K2050</f>
        <v>694</v>
      </c>
      <c r="G2050" s="215">
        <f>'Net Gen'!N2050</f>
        <v>694</v>
      </c>
      <c r="H2050" s="215">
        <f>'Net Gen'!O2050</f>
        <v>795</v>
      </c>
      <c r="J2050" s="78">
        <f t="shared" si="126"/>
        <v>0.5</v>
      </c>
      <c r="K2050" s="71">
        <f t="shared" si="124"/>
        <v>347</v>
      </c>
      <c r="L2050" s="69">
        <f t="shared" si="125"/>
        <v>397.5</v>
      </c>
      <c r="M2050" s="81">
        <f t="shared" si="127"/>
        <v>295</v>
      </c>
    </row>
    <row r="2051" spans="1:13" x14ac:dyDescent="0.2">
      <c r="A2051" s="133" t="str">
        <f>'Net Gen'!B2051</f>
        <v>ML2KP-Mitchell 2 KP</v>
      </c>
      <c r="B2051" s="214">
        <f>'Net Gen'!C2051</f>
        <v>44340.333333333336</v>
      </c>
      <c r="C2051" s="215" t="str">
        <f>'Net Gen'!P2051</f>
        <v>DISPATCHABLE</v>
      </c>
      <c r="D2051" s="215">
        <f>'Net Gen'!E2051</f>
        <v>223.73249999999999</v>
      </c>
      <c r="E2051" s="215">
        <f>'Net Gen'!I2051</f>
        <v>646</v>
      </c>
      <c r="F2051" s="215">
        <f>'Net Gen'!K2051</f>
        <v>789</v>
      </c>
      <c r="G2051" s="215">
        <f>'Net Gen'!N2051</f>
        <v>789</v>
      </c>
      <c r="H2051" s="215">
        <f>'Net Gen'!O2051</f>
        <v>795</v>
      </c>
      <c r="J2051" s="78">
        <f t="shared" si="126"/>
        <v>0.5</v>
      </c>
      <c r="K2051" s="71">
        <f t="shared" si="124"/>
        <v>394.5</v>
      </c>
      <c r="L2051" s="69">
        <f t="shared" si="125"/>
        <v>397.5</v>
      </c>
      <c r="M2051" s="81">
        <f t="shared" si="127"/>
        <v>323</v>
      </c>
    </row>
    <row r="2052" spans="1:13" x14ac:dyDescent="0.2">
      <c r="A2052" s="133" t="str">
        <f>'Net Gen'!B2052</f>
        <v>ML2KP-Mitchell 2 KP</v>
      </c>
      <c r="B2052" s="214">
        <f>'Net Gen'!C2052</f>
        <v>44340.375</v>
      </c>
      <c r="C2052" s="215" t="str">
        <f>'Net Gen'!P2052</f>
        <v>DISPATCHABLE</v>
      </c>
      <c r="D2052" s="215">
        <f>'Net Gen'!E2052</f>
        <v>211.30099999999999</v>
      </c>
      <c r="E2052" s="215">
        <f>'Net Gen'!I2052</f>
        <v>647</v>
      </c>
      <c r="F2052" s="215">
        <f>'Net Gen'!K2052</f>
        <v>790</v>
      </c>
      <c r="G2052" s="215">
        <f>'Net Gen'!N2052</f>
        <v>790</v>
      </c>
      <c r="H2052" s="215">
        <f>'Net Gen'!O2052</f>
        <v>795</v>
      </c>
      <c r="J2052" s="78">
        <f t="shared" si="126"/>
        <v>0.5</v>
      </c>
      <c r="K2052" s="71">
        <f t="shared" ref="K2052:K2115" si="128">F2052*J2052</f>
        <v>395</v>
      </c>
      <c r="L2052" s="69">
        <f t="shared" ref="L2052:L2115" si="129">H2052*J2052</f>
        <v>397.5</v>
      </c>
      <c r="M2052" s="81">
        <f t="shared" si="127"/>
        <v>323.5</v>
      </c>
    </row>
    <row r="2053" spans="1:13" x14ac:dyDescent="0.2">
      <c r="A2053" s="133" t="str">
        <f>'Net Gen'!B2053</f>
        <v>ML2KP-Mitchell 2 KP</v>
      </c>
      <c r="B2053" s="214">
        <f>'Net Gen'!C2053</f>
        <v>44340.416666666664</v>
      </c>
      <c r="C2053" s="215" t="str">
        <f>'Net Gen'!P2053</f>
        <v>DISPATCHABLE</v>
      </c>
      <c r="D2053" s="215">
        <f>'Net Gen'!E2053</f>
        <v>238.31899999999999</v>
      </c>
      <c r="E2053" s="215">
        <f>'Net Gen'!I2053</f>
        <v>650</v>
      </c>
      <c r="F2053" s="215">
        <f>'Net Gen'!K2053</f>
        <v>795</v>
      </c>
      <c r="G2053" s="215">
        <f>'Net Gen'!N2053</f>
        <v>795</v>
      </c>
      <c r="H2053" s="215">
        <f>'Net Gen'!O2053</f>
        <v>795</v>
      </c>
      <c r="J2053" s="78">
        <f t="shared" ref="J2053:J2116" si="130">VLOOKUP(A2053,$P$4:$Q$8,2,FALSE)</f>
        <v>0.5</v>
      </c>
      <c r="K2053" s="71">
        <f t="shared" si="128"/>
        <v>397.5</v>
      </c>
      <c r="L2053" s="69">
        <f t="shared" si="129"/>
        <v>397.5</v>
      </c>
      <c r="M2053" s="81">
        <f t="shared" ref="M2053:M2116" si="131">E2053*J2053</f>
        <v>325</v>
      </c>
    </row>
    <row r="2054" spans="1:13" x14ac:dyDescent="0.2">
      <c r="A2054" s="133" t="str">
        <f>'Net Gen'!B2054</f>
        <v>ML2KP-Mitchell 2 KP</v>
      </c>
      <c r="B2054" s="214">
        <f>'Net Gen'!C2054</f>
        <v>44340.458333333336</v>
      </c>
      <c r="C2054" s="215" t="str">
        <f>'Net Gen'!P2054</f>
        <v>DISPATCHABLE</v>
      </c>
      <c r="D2054" s="215">
        <f>'Net Gen'!E2054</f>
        <v>252.458</v>
      </c>
      <c r="E2054" s="215">
        <f>'Net Gen'!I2054</f>
        <v>650</v>
      </c>
      <c r="F2054" s="215">
        <f>'Net Gen'!K2054</f>
        <v>795</v>
      </c>
      <c r="G2054" s="215">
        <f>'Net Gen'!N2054</f>
        <v>795</v>
      </c>
      <c r="H2054" s="215">
        <f>'Net Gen'!O2054</f>
        <v>795</v>
      </c>
      <c r="J2054" s="78">
        <f t="shared" si="130"/>
        <v>0.5</v>
      </c>
      <c r="K2054" s="71">
        <f t="shared" si="128"/>
        <v>397.5</v>
      </c>
      <c r="L2054" s="69">
        <f t="shared" si="129"/>
        <v>397.5</v>
      </c>
      <c r="M2054" s="81">
        <f t="shared" si="131"/>
        <v>325</v>
      </c>
    </row>
    <row r="2055" spans="1:13" x14ac:dyDescent="0.2">
      <c r="A2055" s="133" t="str">
        <f>'Net Gen'!B2055</f>
        <v>ML2KP-Mitchell 2 KP</v>
      </c>
      <c r="B2055" s="214">
        <f>'Net Gen'!C2055</f>
        <v>44340.5</v>
      </c>
      <c r="C2055" s="215" t="str">
        <f>'Net Gen'!P2055</f>
        <v>DISPATCHABLE</v>
      </c>
      <c r="D2055" s="215">
        <f>'Net Gen'!E2055</f>
        <v>300.74599999999998</v>
      </c>
      <c r="E2055" s="215">
        <f>'Net Gen'!I2055</f>
        <v>651</v>
      </c>
      <c r="F2055" s="215">
        <f>'Net Gen'!K2055</f>
        <v>709</v>
      </c>
      <c r="G2055" s="215">
        <f>'Net Gen'!N2055</f>
        <v>709</v>
      </c>
      <c r="H2055" s="215">
        <f>'Net Gen'!O2055</f>
        <v>708</v>
      </c>
      <c r="J2055" s="78">
        <f t="shared" si="130"/>
        <v>0.5</v>
      </c>
      <c r="K2055" s="71">
        <f t="shared" si="128"/>
        <v>354.5</v>
      </c>
      <c r="L2055" s="69">
        <f t="shared" si="129"/>
        <v>354</v>
      </c>
      <c r="M2055" s="81">
        <f t="shared" si="131"/>
        <v>325.5</v>
      </c>
    </row>
    <row r="2056" spans="1:13" x14ac:dyDescent="0.2">
      <c r="A2056" s="133" t="str">
        <f>'Net Gen'!B2056</f>
        <v>ML2KP-Mitchell 2 KP</v>
      </c>
      <c r="B2056" s="214">
        <f>'Net Gen'!C2056</f>
        <v>44340.541666666664</v>
      </c>
      <c r="C2056" s="215" t="str">
        <f>'Net Gen'!P2056</f>
        <v>DISPATCHABLE</v>
      </c>
      <c r="D2056" s="215">
        <f>'Net Gen'!E2056</f>
        <v>350.78300000000002</v>
      </c>
      <c r="E2056" s="215">
        <f>'Net Gen'!I2056</f>
        <v>771</v>
      </c>
      <c r="F2056" s="215">
        <f>'Net Gen'!K2056</f>
        <v>771</v>
      </c>
      <c r="G2056" s="215">
        <f>'Net Gen'!N2056</f>
        <v>771</v>
      </c>
      <c r="H2056" s="215">
        <f>'Net Gen'!O2056</f>
        <v>771</v>
      </c>
      <c r="J2056" s="78">
        <f t="shared" si="130"/>
        <v>0.5</v>
      </c>
      <c r="K2056" s="71">
        <f t="shared" si="128"/>
        <v>385.5</v>
      </c>
      <c r="L2056" s="69">
        <f t="shared" si="129"/>
        <v>385.5</v>
      </c>
      <c r="M2056" s="81">
        <f t="shared" si="131"/>
        <v>385.5</v>
      </c>
    </row>
    <row r="2057" spans="1:13" x14ac:dyDescent="0.2">
      <c r="A2057" s="133" t="str">
        <f>'Net Gen'!B2057</f>
        <v>ML2KP-Mitchell 2 KP</v>
      </c>
      <c r="B2057" s="214">
        <f>'Net Gen'!C2057</f>
        <v>44340.583333333336</v>
      </c>
      <c r="C2057" s="215" t="str">
        <f>'Net Gen'!P2057</f>
        <v>DISPATCHABLE</v>
      </c>
      <c r="D2057" s="215">
        <f>'Net Gen'!E2057</f>
        <v>390.31299999999999</v>
      </c>
      <c r="E2057" s="215">
        <f>'Net Gen'!I2057</f>
        <v>791</v>
      </c>
      <c r="F2057" s="215">
        <f>'Net Gen'!K2057</f>
        <v>791</v>
      </c>
      <c r="G2057" s="215">
        <f>'Net Gen'!N2057</f>
        <v>791</v>
      </c>
      <c r="H2057" s="215">
        <f>'Net Gen'!O2057</f>
        <v>790</v>
      </c>
      <c r="J2057" s="78">
        <f t="shared" si="130"/>
        <v>0.5</v>
      </c>
      <c r="K2057" s="71">
        <f t="shared" si="128"/>
        <v>395.5</v>
      </c>
      <c r="L2057" s="69">
        <f t="shared" si="129"/>
        <v>395</v>
      </c>
      <c r="M2057" s="81">
        <f t="shared" si="131"/>
        <v>395.5</v>
      </c>
    </row>
    <row r="2058" spans="1:13" x14ac:dyDescent="0.2">
      <c r="A2058" s="133" t="str">
        <f>'Net Gen'!B2058</f>
        <v>ML2KP-Mitchell 2 KP</v>
      </c>
      <c r="B2058" s="214">
        <f>'Net Gen'!C2058</f>
        <v>44340.625</v>
      </c>
      <c r="C2058" s="215" t="str">
        <f>'Net Gen'!P2058</f>
        <v>DISPATCHABLE</v>
      </c>
      <c r="D2058" s="215">
        <f>'Net Gen'!E2058</f>
        <v>375.81</v>
      </c>
      <c r="E2058" s="215">
        <f>'Net Gen'!I2058</f>
        <v>790</v>
      </c>
      <c r="F2058" s="215">
        <f>'Net Gen'!K2058</f>
        <v>790</v>
      </c>
      <c r="G2058" s="215">
        <f>'Net Gen'!N2058</f>
        <v>790</v>
      </c>
      <c r="H2058" s="215">
        <f>'Net Gen'!O2058</f>
        <v>790</v>
      </c>
      <c r="J2058" s="78">
        <f t="shared" si="130"/>
        <v>0.5</v>
      </c>
      <c r="K2058" s="71">
        <f t="shared" si="128"/>
        <v>395</v>
      </c>
      <c r="L2058" s="69">
        <f t="shared" si="129"/>
        <v>395</v>
      </c>
      <c r="M2058" s="81">
        <f t="shared" si="131"/>
        <v>395</v>
      </c>
    </row>
    <row r="2059" spans="1:13" x14ac:dyDescent="0.2">
      <c r="A2059" s="133" t="str">
        <f>'Net Gen'!B2059</f>
        <v>ML2KP-Mitchell 2 KP</v>
      </c>
      <c r="B2059" s="214">
        <f>'Net Gen'!C2059</f>
        <v>44340.666666666664</v>
      </c>
      <c r="C2059" s="215" t="str">
        <f>'Net Gen'!P2059</f>
        <v>DISPATCHABLE</v>
      </c>
      <c r="D2059" s="215">
        <f>'Net Gen'!E2059</f>
        <v>362.15300000000002</v>
      </c>
      <c r="E2059" s="215">
        <f>'Net Gen'!I2059</f>
        <v>790</v>
      </c>
      <c r="F2059" s="215">
        <f>'Net Gen'!K2059</f>
        <v>790</v>
      </c>
      <c r="G2059" s="215">
        <f>'Net Gen'!N2059</f>
        <v>790</v>
      </c>
      <c r="H2059" s="215">
        <f>'Net Gen'!O2059</f>
        <v>790</v>
      </c>
      <c r="J2059" s="78">
        <f t="shared" si="130"/>
        <v>0.5</v>
      </c>
      <c r="K2059" s="71">
        <f t="shared" si="128"/>
        <v>395</v>
      </c>
      <c r="L2059" s="69">
        <f t="shared" si="129"/>
        <v>395</v>
      </c>
      <c r="M2059" s="81">
        <f t="shared" si="131"/>
        <v>395</v>
      </c>
    </row>
    <row r="2060" spans="1:13" x14ac:dyDescent="0.2">
      <c r="A2060" s="133" t="str">
        <f>'Net Gen'!B2060</f>
        <v>ML2KP-Mitchell 2 KP</v>
      </c>
      <c r="B2060" s="214">
        <f>'Net Gen'!C2060</f>
        <v>44340.708333333336</v>
      </c>
      <c r="C2060" s="215" t="str">
        <f>'Net Gen'!P2060</f>
        <v>DISPATCHABLE</v>
      </c>
      <c r="D2060" s="215">
        <f>'Net Gen'!E2060</f>
        <v>339.03100000000001</v>
      </c>
      <c r="E2060" s="215">
        <f>'Net Gen'!I2060</f>
        <v>790</v>
      </c>
      <c r="F2060" s="215">
        <f>'Net Gen'!K2060</f>
        <v>790</v>
      </c>
      <c r="G2060" s="215">
        <f>'Net Gen'!N2060</f>
        <v>790</v>
      </c>
      <c r="H2060" s="215">
        <f>'Net Gen'!O2060</f>
        <v>790</v>
      </c>
      <c r="J2060" s="78">
        <f t="shared" si="130"/>
        <v>0.5</v>
      </c>
      <c r="K2060" s="71">
        <f t="shared" si="128"/>
        <v>395</v>
      </c>
      <c r="L2060" s="69">
        <f t="shared" si="129"/>
        <v>395</v>
      </c>
      <c r="M2060" s="81">
        <f t="shared" si="131"/>
        <v>395</v>
      </c>
    </row>
    <row r="2061" spans="1:13" x14ac:dyDescent="0.2">
      <c r="A2061" s="133" t="str">
        <f>'Net Gen'!B2061</f>
        <v>ML2KP-Mitchell 2 KP</v>
      </c>
      <c r="B2061" s="214">
        <f>'Net Gen'!C2061</f>
        <v>44340.75</v>
      </c>
      <c r="C2061" s="215" t="str">
        <f>'Net Gen'!P2061</f>
        <v>DISPATCHABLE</v>
      </c>
      <c r="D2061" s="215">
        <f>'Net Gen'!E2061</f>
        <v>325.54199999999997</v>
      </c>
      <c r="E2061" s="215">
        <f>'Net Gen'!I2061</f>
        <v>790</v>
      </c>
      <c r="F2061" s="215">
        <f>'Net Gen'!K2061</f>
        <v>790</v>
      </c>
      <c r="G2061" s="215">
        <f>'Net Gen'!N2061</f>
        <v>790</v>
      </c>
      <c r="H2061" s="215">
        <f>'Net Gen'!O2061</f>
        <v>790</v>
      </c>
      <c r="J2061" s="78">
        <f t="shared" si="130"/>
        <v>0.5</v>
      </c>
      <c r="K2061" s="71">
        <f t="shared" si="128"/>
        <v>395</v>
      </c>
      <c r="L2061" s="69">
        <f t="shared" si="129"/>
        <v>395</v>
      </c>
      <c r="M2061" s="81">
        <f t="shared" si="131"/>
        <v>395</v>
      </c>
    </row>
    <row r="2062" spans="1:13" x14ac:dyDescent="0.2">
      <c r="A2062" s="133" t="str">
        <f>'Net Gen'!B2062</f>
        <v>ML2KP-Mitchell 2 KP</v>
      </c>
      <c r="B2062" s="214">
        <f>'Net Gen'!C2062</f>
        <v>44340.791666666664</v>
      </c>
      <c r="C2062" s="215" t="str">
        <f>'Net Gen'!P2062</f>
        <v>DISPATCHABLE</v>
      </c>
      <c r="D2062" s="215">
        <f>'Net Gen'!E2062</f>
        <v>358.04899999999998</v>
      </c>
      <c r="E2062" s="215">
        <f>'Net Gen'!I2062</f>
        <v>790</v>
      </c>
      <c r="F2062" s="215">
        <f>'Net Gen'!K2062</f>
        <v>790</v>
      </c>
      <c r="G2062" s="215">
        <f>'Net Gen'!N2062</f>
        <v>790</v>
      </c>
      <c r="H2062" s="215">
        <f>'Net Gen'!O2062</f>
        <v>790</v>
      </c>
      <c r="J2062" s="78">
        <f t="shared" si="130"/>
        <v>0.5</v>
      </c>
      <c r="K2062" s="71">
        <f t="shared" si="128"/>
        <v>395</v>
      </c>
      <c r="L2062" s="69">
        <f t="shared" si="129"/>
        <v>395</v>
      </c>
      <c r="M2062" s="81">
        <f t="shared" si="131"/>
        <v>395</v>
      </c>
    </row>
    <row r="2063" spans="1:13" x14ac:dyDescent="0.2">
      <c r="A2063" s="133" t="str">
        <f>'Net Gen'!B2063</f>
        <v>ML2KP-Mitchell 2 KP</v>
      </c>
      <c r="B2063" s="214">
        <f>'Net Gen'!C2063</f>
        <v>44340.833333333336</v>
      </c>
      <c r="C2063" s="215" t="str">
        <f>'Net Gen'!P2063</f>
        <v>DISPATCHABLE</v>
      </c>
      <c r="D2063" s="215">
        <f>'Net Gen'!E2063</f>
        <v>356.01499999999999</v>
      </c>
      <c r="E2063" s="215">
        <f>'Net Gen'!I2063</f>
        <v>790</v>
      </c>
      <c r="F2063" s="215">
        <f>'Net Gen'!K2063</f>
        <v>790</v>
      </c>
      <c r="G2063" s="215">
        <f>'Net Gen'!N2063</f>
        <v>790</v>
      </c>
      <c r="H2063" s="215">
        <f>'Net Gen'!O2063</f>
        <v>790</v>
      </c>
      <c r="J2063" s="78">
        <f t="shared" si="130"/>
        <v>0.5</v>
      </c>
      <c r="K2063" s="71">
        <f t="shared" si="128"/>
        <v>395</v>
      </c>
      <c r="L2063" s="69">
        <f t="shared" si="129"/>
        <v>395</v>
      </c>
      <c r="M2063" s="81">
        <f t="shared" si="131"/>
        <v>395</v>
      </c>
    </row>
    <row r="2064" spans="1:13" x14ac:dyDescent="0.2">
      <c r="A2064" s="133" t="str">
        <f>'Net Gen'!B2064</f>
        <v>ML2KP-Mitchell 2 KP</v>
      </c>
      <c r="B2064" s="214">
        <f>'Net Gen'!C2064</f>
        <v>44340.875</v>
      </c>
      <c r="C2064" s="215" t="str">
        <f>'Net Gen'!P2064</f>
        <v>DISPATCHABLE</v>
      </c>
      <c r="D2064" s="215">
        <f>'Net Gen'!E2064</f>
        <v>343.94799999999998</v>
      </c>
      <c r="E2064" s="215">
        <f>'Net Gen'!I2064</f>
        <v>790</v>
      </c>
      <c r="F2064" s="215">
        <f>'Net Gen'!K2064</f>
        <v>790</v>
      </c>
      <c r="G2064" s="215">
        <f>'Net Gen'!N2064</f>
        <v>790</v>
      </c>
      <c r="H2064" s="215">
        <f>'Net Gen'!O2064</f>
        <v>790</v>
      </c>
      <c r="J2064" s="78">
        <f t="shared" si="130"/>
        <v>0.5</v>
      </c>
      <c r="K2064" s="71">
        <f t="shared" si="128"/>
        <v>395</v>
      </c>
      <c r="L2064" s="69">
        <f t="shared" si="129"/>
        <v>395</v>
      </c>
      <c r="M2064" s="81">
        <f t="shared" si="131"/>
        <v>395</v>
      </c>
    </row>
    <row r="2065" spans="1:13" x14ac:dyDescent="0.2">
      <c r="A2065" s="133" t="str">
        <f>'Net Gen'!B2065</f>
        <v>ML2KP-Mitchell 2 KP</v>
      </c>
      <c r="B2065" s="214">
        <f>'Net Gen'!C2065</f>
        <v>44340.916666666664</v>
      </c>
      <c r="C2065" s="215" t="str">
        <f>'Net Gen'!P2065</f>
        <v>DISPATCHABLE</v>
      </c>
      <c r="D2065" s="215">
        <f>'Net Gen'!E2065</f>
        <v>315.46699999999998</v>
      </c>
      <c r="E2065" s="215">
        <f>'Net Gen'!I2065</f>
        <v>790</v>
      </c>
      <c r="F2065" s="215">
        <f>'Net Gen'!K2065</f>
        <v>790</v>
      </c>
      <c r="G2065" s="215">
        <f>'Net Gen'!N2065</f>
        <v>790</v>
      </c>
      <c r="H2065" s="215">
        <f>'Net Gen'!O2065</f>
        <v>790</v>
      </c>
      <c r="J2065" s="78">
        <f t="shared" si="130"/>
        <v>0.5</v>
      </c>
      <c r="K2065" s="71">
        <f t="shared" si="128"/>
        <v>395</v>
      </c>
      <c r="L2065" s="69">
        <f t="shared" si="129"/>
        <v>395</v>
      </c>
      <c r="M2065" s="81">
        <f t="shared" si="131"/>
        <v>395</v>
      </c>
    </row>
    <row r="2066" spans="1:13" x14ac:dyDescent="0.2">
      <c r="A2066" s="133" t="str">
        <f>'Net Gen'!B2066</f>
        <v>ML2KP-Mitchell 2 KP</v>
      </c>
      <c r="B2066" s="214">
        <f>'Net Gen'!C2066</f>
        <v>44340.958333333336</v>
      </c>
      <c r="C2066" s="215" t="str">
        <f>'Net Gen'!P2066</f>
        <v>DISPATCHABLE</v>
      </c>
      <c r="D2066" s="215">
        <f>'Net Gen'!E2066</f>
        <v>292.68099999999998</v>
      </c>
      <c r="E2066" s="215">
        <f>'Net Gen'!I2066</f>
        <v>790</v>
      </c>
      <c r="F2066" s="215">
        <f>'Net Gen'!K2066</f>
        <v>790</v>
      </c>
      <c r="G2066" s="215">
        <f>'Net Gen'!N2066</f>
        <v>790</v>
      </c>
      <c r="H2066" s="215">
        <f>'Net Gen'!O2066</f>
        <v>790</v>
      </c>
      <c r="J2066" s="78">
        <f t="shared" si="130"/>
        <v>0.5</v>
      </c>
      <c r="K2066" s="71">
        <f t="shared" si="128"/>
        <v>395</v>
      </c>
      <c r="L2066" s="69">
        <f t="shared" si="129"/>
        <v>395</v>
      </c>
      <c r="M2066" s="81">
        <f t="shared" si="131"/>
        <v>395</v>
      </c>
    </row>
    <row r="2067" spans="1:13" x14ac:dyDescent="0.2">
      <c r="A2067" s="133" t="str">
        <f>'Net Gen'!B2067</f>
        <v>ML2KP-Mitchell 2 KP</v>
      </c>
      <c r="B2067" s="214">
        <f>'Net Gen'!C2067</f>
        <v>44341</v>
      </c>
      <c r="C2067" s="215" t="str">
        <f>'Net Gen'!P2067</f>
        <v>DISPATCHABLE</v>
      </c>
      <c r="D2067" s="215">
        <f>'Net Gen'!E2067</f>
        <v>238.88900000000001</v>
      </c>
      <c r="E2067" s="215">
        <f>'Net Gen'!I2067</f>
        <v>780</v>
      </c>
      <c r="F2067" s="215">
        <f>'Net Gen'!K2067</f>
        <v>780</v>
      </c>
      <c r="G2067" s="215">
        <f>'Net Gen'!N2067</f>
        <v>780</v>
      </c>
      <c r="H2067" s="215">
        <f>'Net Gen'!O2067</f>
        <v>790</v>
      </c>
      <c r="J2067" s="78">
        <f t="shared" si="130"/>
        <v>0.5</v>
      </c>
      <c r="K2067" s="71">
        <f t="shared" si="128"/>
        <v>390</v>
      </c>
      <c r="L2067" s="69">
        <f t="shared" si="129"/>
        <v>395</v>
      </c>
      <c r="M2067" s="81">
        <f t="shared" si="131"/>
        <v>390</v>
      </c>
    </row>
    <row r="2068" spans="1:13" x14ac:dyDescent="0.2">
      <c r="A2068" s="133" t="str">
        <f>'Net Gen'!B2068</f>
        <v>ML2KP-Mitchell 2 KP</v>
      </c>
      <c r="B2068" s="214">
        <f>'Net Gen'!C2068</f>
        <v>44341.041666666664</v>
      </c>
      <c r="C2068" s="215" t="str">
        <f>'Net Gen'!P2068</f>
        <v>DISPATCHABLE</v>
      </c>
      <c r="D2068" s="215">
        <f>'Net Gen'!E2068</f>
        <v>209.749</v>
      </c>
      <c r="E2068" s="215">
        <f>'Net Gen'!I2068</f>
        <v>738</v>
      </c>
      <c r="F2068" s="215">
        <f>'Net Gen'!K2068</f>
        <v>738</v>
      </c>
      <c r="G2068" s="215">
        <f>'Net Gen'!N2068</f>
        <v>738</v>
      </c>
      <c r="H2068" s="215">
        <f>'Net Gen'!O2068</f>
        <v>790</v>
      </c>
      <c r="J2068" s="78">
        <f t="shared" si="130"/>
        <v>0.5</v>
      </c>
      <c r="K2068" s="71">
        <f t="shared" si="128"/>
        <v>369</v>
      </c>
      <c r="L2068" s="69">
        <f t="shared" si="129"/>
        <v>395</v>
      </c>
      <c r="M2068" s="81">
        <f t="shared" si="131"/>
        <v>369</v>
      </c>
    </row>
    <row r="2069" spans="1:13" x14ac:dyDescent="0.2">
      <c r="A2069" s="133" t="str">
        <f>'Net Gen'!B2069</f>
        <v>ML2KP-Mitchell 2 KP</v>
      </c>
      <c r="B2069" s="214">
        <f>'Net Gen'!C2069</f>
        <v>44341.083333333336</v>
      </c>
      <c r="C2069" s="215" t="str">
        <f>'Net Gen'!P2069</f>
        <v>DISPATCHABLE</v>
      </c>
      <c r="D2069" s="215">
        <f>'Net Gen'!E2069</f>
        <v>204.82400000000001</v>
      </c>
      <c r="E2069" s="215">
        <f>'Net Gen'!I2069</f>
        <v>574</v>
      </c>
      <c r="F2069" s="215">
        <f>'Net Gen'!K2069</f>
        <v>574</v>
      </c>
      <c r="G2069" s="215">
        <f>'Net Gen'!N2069</f>
        <v>574</v>
      </c>
      <c r="H2069" s="215">
        <f>'Net Gen'!O2069</f>
        <v>790</v>
      </c>
      <c r="J2069" s="78">
        <f t="shared" si="130"/>
        <v>0.5</v>
      </c>
      <c r="K2069" s="71">
        <f t="shared" si="128"/>
        <v>287</v>
      </c>
      <c r="L2069" s="69">
        <f t="shared" si="129"/>
        <v>395</v>
      </c>
      <c r="M2069" s="81">
        <f t="shared" si="131"/>
        <v>287</v>
      </c>
    </row>
    <row r="2070" spans="1:13" x14ac:dyDescent="0.2">
      <c r="A2070" s="133" t="str">
        <f>'Net Gen'!B2070</f>
        <v>ML2KP-Mitchell 2 KP</v>
      </c>
      <c r="B2070" s="214">
        <f>'Net Gen'!C2070</f>
        <v>44341.125</v>
      </c>
      <c r="C2070" s="215" t="str">
        <f>'Net Gen'!P2070</f>
        <v>DISPATCHABLE</v>
      </c>
      <c r="D2070" s="215">
        <f>'Net Gen'!E2070</f>
        <v>204.90700000000001</v>
      </c>
      <c r="E2070" s="215">
        <f>'Net Gen'!I2070</f>
        <v>569</v>
      </c>
      <c r="F2070" s="215">
        <f>'Net Gen'!K2070</f>
        <v>569</v>
      </c>
      <c r="G2070" s="215">
        <f>'Net Gen'!N2070</f>
        <v>569</v>
      </c>
      <c r="H2070" s="215">
        <f>'Net Gen'!O2070</f>
        <v>790</v>
      </c>
      <c r="J2070" s="78">
        <f t="shared" si="130"/>
        <v>0.5</v>
      </c>
      <c r="K2070" s="71">
        <f t="shared" si="128"/>
        <v>284.5</v>
      </c>
      <c r="L2070" s="69">
        <f t="shared" si="129"/>
        <v>395</v>
      </c>
      <c r="M2070" s="81">
        <f t="shared" si="131"/>
        <v>284.5</v>
      </c>
    </row>
    <row r="2071" spans="1:13" x14ac:dyDescent="0.2">
      <c r="A2071" s="133" t="str">
        <f>'Net Gen'!B2071</f>
        <v>ML2KP-Mitchell 2 KP</v>
      </c>
      <c r="B2071" s="214">
        <f>'Net Gen'!C2071</f>
        <v>44341.166666666664</v>
      </c>
      <c r="C2071" s="215" t="str">
        <f>'Net Gen'!P2071</f>
        <v>DISPATCHABLE</v>
      </c>
      <c r="D2071" s="215">
        <f>'Net Gen'!E2071</f>
        <v>205.114</v>
      </c>
      <c r="E2071" s="215">
        <f>'Net Gen'!I2071</f>
        <v>625</v>
      </c>
      <c r="F2071" s="215">
        <f>'Net Gen'!K2071</f>
        <v>625</v>
      </c>
      <c r="G2071" s="215">
        <f>'Net Gen'!N2071</f>
        <v>625</v>
      </c>
      <c r="H2071" s="215">
        <f>'Net Gen'!O2071</f>
        <v>790</v>
      </c>
      <c r="J2071" s="78">
        <f t="shared" si="130"/>
        <v>0.5</v>
      </c>
      <c r="K2071" s="71">
        <f t="shared" si="128"/>
        <v>312.5</v>
      </c>
      <c r="L2071" s="69">
        <f t="shared" si="129"/>
        <v>395</v>
      </c>
      <c r="M2071" s="81">
        <f t="shared" si="131"/>
        <v>312.5</v>
      </c>
    </row>
    <row r="2072" spans="1:13" x14ac:dyDescent="0.2">
      <c r="A2072" s="133" t="str">
        <f>'Net Gen'!B2072</f>
        <v>ML2KP-Mitchell 2 KP</v>
      </c>
      <c r="B2072" s="214">
        <f>'Net Gen'!C2072</f>
        <v>44341.208333333336</v>
      </c>
      <c r="C2072" s="215" t="str">
        <f>'Net Gen'!P2072</f>
        <v>DISPATCHABLE</v>
      </c>
      <c r="D2072" s="215">
        <f>'Net Gen'!E2072</f>
        <v>204.989</v>
      </c>
      <c r="E2072" s="215">
        <f>'Net Gen'!I2072</f>
        <v>573</v>
      </c>
      <c r="F2072" s="215">
        <f>'Net Gen'!K2072</f>
        <v>573</v>
      </c>
      <c r="G2072" s="215">
        <f>'Net Gen'!N2072</f>
        <v>573</v>
      </c>
      <c r="H2072" s="215">
        <f>'Net Gen'!O2072</f>
        <v>790</v>
      </c>
      <c r="J2072" s="78">
        <f t="shared" si="130"/>
        <v>0.5</v>
      </c>
      <c r="K2072" s="71">
        <f t="shared" si="128"/>
        <v>286.5</v>
      </c>
      <c r="L2072" s="69">
        <f t="shared" si="129"/>
        <v>395</v>
      </c>
      <c r="M2072" s="81">
        <f t="shared" si="131"/>
        <v>286.5</v>
      </c>
    </row>
    <row r="2073" spans="1:13" x14ac:dyDescent="0.2">
      <c r="A2073" s="133" t="str">
        <f>'Net Gen'!B2073</f>
        <v>ML2KP-Mitchell 2 KP</v>
      </c>
      <c r="B2073" s="214">
        <f>'Net Gen'!C2073</f>
        <v>44341.25</v>
      </c>
      <c r="C2073" s="215" t="str">
        <f>'Net Gen'!P2073</f>
        <v>DISPATCHABLE</v>
      </c>
      <c r="D2073" s="215">
        <f>'Net Gen'!E2073</f>
        <v>205.18799999999999</v>
      </c>
      <c r="E2073" s="215">
        <f>'Net Gen'!I2073</f>
        <v>642</v>
      </c>
      <c r="F2073" s="215">
        <f>'Net Gen'!K2073</f>
        <v>642</v>
      </c>
      <c r="G2073" s="215">
        <f>'Net Gen'!N2073</f>
        <v>642</v>
      </c>
      <c r="H2073" s="215">
        <f>'Net Gen'!O2073</f>
        <v>790</v>
      </c>
      <c r="J2073" s="78">
        <f t="shared" si="130"/>
        <v>0.5</v>
      </c>
      <c r="K2073" s="71">
        <f t="shared" si="128"/>
        <v>321</v>
      </c>
      <c r="L2073" s="69">
        <f t="shared" si="129"/>
        <v>395</v>
      </c>
      <c r="M2073" s="81">
        <f t="shared" si="131"/>
        <v>321</v>
      </c>
    </row>
    <row r="2074" spans="1:13" x14ac:dyDescent="0.2">
      <c r="A2074" s="133" t="str">
        <f>'Net Gen'!B2074</f>
        <v>ML2KP-Mitchell 2 KP</v>
      </c>
      <c r="B2074" s="214">
        <f>'Net Gen'!C2074</f>
        <v>44341.291666666664</v>
      </c>
      <c r="C2074" s="215" t="str">
        <f>'Net Gen'!P2074</f>
        <v>DISPATCHABLE</v>
      </c>
      <c r="D2074" s="215">
        <f>'Net Gen'!E2074</f>
        <v>205.38499999999999</v>
      </c>
      <c r="E2074" s="215">
        <f>'Net Gen'!I2074</f>
        <v>505</v>
      </c>
      <c r="F2074" s="215">
        <f>'Net Gen'!K2074</f>
        <v>555</v>
      </c>
      <c r="G2074" s="215">
        <f>'Net Gen'!N2074</f>
        <v>555</v>
      </c>
      <c r="H2074" s="215">
        <f>'Net Gen'!O2074</f>
        <v>790</v>
      </c>
      <c r="J2074" s="78">
        <f t="shared" si="130"/>
        <v>0.5</v>
      </c>
      <c r="K2074" s="71">
        <f t="shared" si="128"/>
        <v>277.5</v>
      </c>
      <c r="L2074" s="69">
        <f t="shared" si="129"/>
        <v>395</v>
      </c>
      <c r="M2074" s="81">
        <f t="shared" si="131"/>
        <v>252.5</v>
      </c>
    </row>
    <row r="2075" spans="1:13" x14ac:dyDescent="0.2">
      <c r="A2075" s="133" t="str">
        <f>'Net Gen'!B2075</f>
        <v>ML2KP-Mitchell 2 KP</v>
      </c>
      <c r="B2075" s="214">
        <f>'Net Gen'!C2075</f>
        <v>44341.333333333336</v>
      </c>
      <c r="C2075" s="215" t="str">
        <f>'Net Gen'!P2075</f>
        <v>DISPATCHABLE</v>
      </c>
      <c r="D2075" s="215">
        <f>'Net Gen'!E2075</f>
        <v>216.84399999999999</v>
      </c>
      <c r="E2075" s="215">
        <f>'Net Gen'!I2075</f>
        <v>650</v>
      </c>
      <c r="F2075" s="215">
        <f>'Net Gen'!K2075</f>
        <v>790</v>
      </c>
      <c r="G2075" s="215">
        <f>'Net Gen'!N2075</f>
        <v>790</v>
      </c>
      <c r="H2075" s="215">
        <f>'Net Gen'!O2075</f>
        <v>790</v>
      </c>
      <c r="J2075" s="78">
        <f t="shared" si="130"/>
        <v>0.5</v>
      </c>
      <c r="K2075" s="71">
        <f t="shared" si="128"/>
        <v>395</v>
      </c>
      <c r="L2075" s="69">
        <f t="shared" si="129"/>
        <v>395</v>
      </c>
      <c r="M2075" s="81">
        <f t="shared" si="131"/>
        <v>325</v>
      </c>
    </row>
    <row r="2076" spans="1:13" x14ac:dyDescent="0.2">
      <c r="A2076" s="133" t="str">
        <f>'Net Gen'!B2076</f>
        <v>ML2KP-Mitchell 2 KP</v>
      </c>
      <c r="B2076" s="214">
        <f>'Net Gen'!C2076</f>
        <v>44341.375</v>
      </c>
      <c r="C2076" s="215" t="str">
        <f>'Net Gen'!P2076</f>
        <v>DISPATCHABLE</v>
      </c>
      <c r="D2076" s="215">
        <f>'Net Gen'!E2076</f>
        <v>239.596</v>
      </c>
      <c r="E2076" s="215">
        <f>'Net Gen'!I2076</f>
        <v>650</v>
      </c>
      <c r="F2076" s="215">
        <f>'Net Gen'!K2076</f>
        <v>790</v>
      </c>
      <c r="G2076" s="215">
        <f>'Net Gen'!N2076</f>
        <v>790</v>
      </c>
      <c r="H2076" s="215">
        <f>'Net Gen'!O2076</f>
        <v>790</v>
      </c>
      <c r="J2076" s="78">
        <f t="shared" si="130"/>
        <v>0.5</v>
      </c>
      <c r="K2076" s="71">
        <f t="shared" si="128"/>
        <v>395</v>
      </c>
      <c r="L2076" s="69">
        <f t="shared" si="129"/>
        <v>395</v>
      </c>
      <c r="M2076" s="81">
        <f t="shared" si="131"/>
        <v>325</v>
      </c>
    </row>
    <row r="2077" spans="1:13" x14ac:dyDescent="0.2">
      <c r="A2077" s="133" t="str">
        <f>'Net Gen'!B2077</f>
        <v>ML2KP-Mitchell 2 KP</v>
      </c>
      <c r="B2077" s="214">
        <f>'Net Gen'!C2077</f>
        <v>44341.416666666664</v>
      </c>
      <c r="C2077" s="215" t="str">
        <f>'Net Gen'!P2077</f>
        <v>DISPATCHABLE</v>
      </c>
      <c r="D2077" s="215">
        <f>'Net Gen'!E2077</f>
        <v>259.55399999999997</v>
      </c>
      <c r="E2077" s="215">
        <f>'Net Gen'!I2077</f>
        <v>650</v>
      </c>
      <c r="F2077" s="215">
        <f>'Net Gen'!K2077</f>
        <v>790</v>
      </c>
      <c r="G2077" s="215">
        <f>'Net Gen'!N2077</f>
        <v>790</v>
      </c>
      <c r="H2077" s="215">
        <f>'Net Gen'!O2077</f>
        <v>790</v>
      </c>
      <c r="J2077" s="78">
        <f t="shared" si="130"/>
        <v>0.5</v>
      </c>
      <c r="K2077" s="71">
        <f t="shared" si="128"/>
        <v>395</v>
      </c>
      <c r="L2077" s="69">
        <f t="shared" si="129"/>
        <v>395</v>
      </c>
      <c r="M2077" s="81">
        <f t="shared" si="131"/>
        <v>325</v>
      </c>
    </row>
    <row r="2078" spans="1:13" x14ac:dyDescent="0.2">
      <c r="A2078" s="133" t="str">
        <f>'Net Gen'!B2078</f>
        <v>ML2KP-Mitchell 2 KP</v>
      </c>
      <c r="B2078" s="214">
        <f>'Net Gen'!C2078</f>
        <v>44341.458333333336</v>
      </c>
      <c r="C2078" s="215" t="str">
        <f>'Net Gen'!P2078</f>
        <v>DISPATCHABLE</v>
      </c>
      <c r="D2078" s="215">
        <f>'Net Gen'!E2078</f>
        <v>253.18299999999999</v>
      </c>
      <c r="E2078" s="215">
        <f>'Net Gen'!I2078</f>
        <v>650</v>
      </c>
      <c r="F2078" s="215">
        <f>'Net Gen'!K2078</f>
        <v>790</v>
      </c>
      <c r="G2078" s="215">
        <f>'Net Gen'!N2078</f>
        <v>790</v>
      </c>
      <c r="H2078" s="215">
        <f>'Net Gen'!O2078</f>
        <v>790</v>
      </c>
      <c r="J2078" s="78">
        <f t="shared" si="130"/>
        <v>0.5</v>
      </c>
      <c r="K2078" s="71">
        <f t="shared" si="128"/>
        <v>395</v>
      </c>
      <c r="L2078" s="69">
        <f t="shared" si="129"/>
        <v>395</v>
      </c>
      <c r="M2078" s="81">
        <f t="shared" si="131"/>
        <v>325</v>
      </c>
    </row>
    <row r="2079" spans="1:13" x14ac:dyDescent="0.2">
      <c r="A2079" s="133" t="str">
        <f>'Net Gen'!B2079</f>
        <v>ML2KP-Mitchell 2 KP</v>
      </c>
      <c r="B2079" s="214">
        <f>'Net Gen'!C2079</f>
        <v>44341.5</v>
      </c>
      <c r="C2079" s="215" t="str">
        <f>'Net Gen'!P2079</f>
        <v>DISPATCHABLE</v>
      </c>
      <c r="D2079" s="215">
        <f>'Net Gen'!E2079</f>
        <v>263.11599999999999</v>
      </c>
      <c r="E2079" s="215">
        <f>'Net Gen'!I2079</f>
        <v>670</v>
      </c>
      <c r="F2079" s="215">
        <f>'Net Gen'!K2079</f>
        <v>790</v>
      </c>
      <c r="G2079" s="215">
        <f>'Net Gen'!N2079</f>
        <v>790</v>
      </c>
      <c r="H2079" s="215">
        <f>'Net Gen'!O2079</f>
        <v>790</v>
      </c>
      <c r="J2079" s="78">
        <f t="shared" si="130"/>
        <v>0.5</v>
      </c>
      <c r="K2079" s="71">
        <f t="shared" si="128"/>
        <v>395</v>
      </c>
      <c r="L2079" s="69">
        <f t="shared" si="129"/>
        <v>395</v>
      </c>
      <c r="M2079" s="81">
        <f t="shared" si="131"/>
        <v>335</v>
      </c>
    </row>
    <row r="2080" spans="1:13" x14ac:dyDescent="0.2">
      <c r="A2080" s="133" t="str">
        <f>'Net Gen'!B2080</f>
        <v>ML2KP-Mitchell 2 KP</v>
      </c>
      <c r="B2080" s="214">
        <f>'Net Gen'!C2080</f>
        <v>44341.541666666664</v>
      </c>
      <c r="C2080" s="215" t="str">
        <f>'Net Gen'!P2080</f>
        <v>DISPATCHABLE</v>
      </c>
      <c r="D2080" s="215">
        <f>'Net Gen'!E2080</f>
        <v>297.42899999999997</v>
      </c>
      <c r="E2080" s="215">
        <f>'Net Gen'!I2080</f>
        <v>790</v>
      </c>
      <c r="F2080" s="215">
        <f>'Net Gen'!K2080</f>
        <v>790</v>
      </c>
      <c r="G2080" s="215">
        <f>'Net Gen'!N2080</f>
        <v>790</v>
      </c>
      <c r="H2080" s="215">
        <f>'Net Gen'!O2080</f>
        <v>790</v>
      </c>
      <c r="J2080" s="78">
        <f t="shared" si="130"/>
        <v>0.5</v>
      </c>
      <c r="K2080" s="71">
        <f t="shared" si="128"/>
        <v>395</v>
      </c>
      <c r="L2080" s="69">
        <f t="shared" si="129"/>
        <v>395</v>
      </c>
      <c r="M2080" s="81">
        <f t="shared" si="131"/>
        <v>395</v>
      </c>
    </row>
    <row r="2081" spans="1:13" x14ac:dyDescent="0.2">
      <c r="A2081" s="133" t="str">
        <f>'Net Gen'!B2081</f>
        <v>ML2KP-Mitchell 2 KP</v>
      </c>
      <c r="B2081" s="214">
        <f>'Net Gen'!C2081</f>
        <v>44341.583333333336</v>
      </c>
      <c r="C2081" s="215" t="str">
        <f>'Net Gen'!P2081</f>
        <v>DISPATCHABLE</v>
      </c>
      <c r="D2081" s="215">
        <f>'Net Gen'!E2081</f>
        <v>324.82400000000001</v>
      </c>
      <c r="E2081" s="215">
        <f>'Net Gen'!I2081</f>
        <v>790</v>
      </c>
      <c r="F2081" s="215">
        <f>'Net Gen'!K2081</f>
        <v>790</v>
      </c>
      <c r="G2081" s="215">
        <f>'Net Gen'!N2081</f>
        <v>790</v>
      </c>
      <c r="H2081" s="215">
        <f>'Net Gen'!O2081</f>
        <v>790</v>
      </c>
      <c r="J2081" s="78">
        <f t="shared" si="130"/>
        <v>0.5</v>
      </c>
      <c r="K2081" s="71">
        <f t="shared" si="128"/>
        <v>395</v>
      </c>
      <c r="L2081" s="69">
        <f t="shared" si="129"/>
        <v>395</v>
      </c>
      <c r="M2081" s="81">
        <f t="shared" si="131"/>
        <v>395</v>
      </c>
    </row>
    <row r="2082" spans="1:13" x14ac:dyDescent="0.2">
      <c r="A2082" s="133" t="str">
        <f>'Net Gen'!B2082</f>
        <v>ML2KP-Mitchell 2 KP</v>
      </c>
      <c r="B2082" s="214">
        <f>'Net Gen'!C2082</f>
        <v>44341.625</v>
      </c>
      <c r="C2082" s="215" t="str">
        <f>'Net Gen'!P2082</f>
        <v>DISPATCHABLE</v>
      </c>
      <c r="D2082" s="215">
        <f>'Net Gen'!E2082</f>
        <v>331.52800000000002</v>
      </c>
      <c r="E2082" s="215">
        <f>'Net Gen'!I2082</f>
        <v>790</v>
      </c>
      <c r="F2082" s="215">
        <f>'Net Gen'!K2082</f>
        <v>790</v>
      </c>
      <c r="G2082" s="215">
        <f>'Net Gen'!N2082</f>
        <v>790</v>
      </c>
      <c r="H2082" s="215">
        <f>'Net Gen'!O2082</f>
        <v>790</v>
      </c>
      <c r="J2082" s="78">
        <f t="shared" si="130"/>
        <v>0.5</v>
      </c>
      <c r="K2082" s="71">
        <f t="shared" si="128"/>
        <v>395</v>
      </c>
      <c r="L2082" s="69">
        <f t="shared" si="129"/>
        <v>395</v>
      </c>
      <c r="M2082" s="81">
        <f t="shared" si="131"/>
        <v>395</v>
      </c>
    </row>
    <row r="2083" spans="1:13" x14ac:dyDescent="0.2">
      <c r="A2083" s="133" t="str">
        <f>'Net Gen'!B2083</f>
        <v>ML2KP-Mitchell 2 KP</v>
      </c>
      <c r="B2083" s="214">
        <f>'Net Gen'!C2083</f>
        <v>44341.666666666664</v>
      </c>
      <c r="C2083" s="215" t="str">
        <f>'Net Gen'!P2083</f>
        <v>DISPATCHABLE</v>
      </c>
      <c r="D2083" s="215">
        <f>'Net Gen'!E2083</f>
        <v>361.49</v>
      </c>
      <c r="E2083" s="215">
        <f>'Net Gen'!I2083</f>
        <v>790</v>
      </c>
      <c r="F2083" s="215">
        <f>'Net Gen'!K2083</f>
        <v>790</v>
      </c>
      <c r="G2083" s="215">
        <f>'Net Gen'!N2083</f>
        <v>790</v>
      </c>
      <c r="H2083" s="215">
        <f>'Net Gen'!O2083</f>
        <v>790</v>
      </c>
      <c r="J2083" s="78">
        <f t="shared" si="130"/>
        <v>0.5</v>
      </c>
      <c r="K2083" s="71">
        <f t="shared" si="128"/>
        <v>395</v>
      </c>
      <c r="L2083" s="69">
        <f t="shared" si="129"/>
        <v>395</v>
      </c>
      <c r="M2083" s="81">
        <f t="shared" si="131"/>
        <v>395</v>
      </c>
    </row>
    <row r="2084" spans="1:13" x14ac:dyDescent="0.2">
      <c r="A2084" s="133" t="str">
        <f>'Net Gen'!B2084</f>
        <v>ML2KP-Mitchell 2 KP</v>
      </c>
      <c r="B2084" s="214">
        <f>'Net Gen'!C2084</f>
        <v>44341.708333333336</v>
      </c>
      <c r="C2084" s="215" t="str">
        <f>'Net Gen'!P2084</f>
        <v>DISPATCHABLE</v>
      </c>
      <c r="D2084" s="215">
        <f>'Net Gen'!E2084</f>
        <v>391.83199999999999</v>
      </c>
      <c r="E2084" s="215">
        <f>'Net Gen'!I2084</f>
        <v>790</v>
      </c>
      <c r="F2084" s="215">
        <f>'Net Gen'!K2084</f>
        <v>790</v>
      </c>
      <c r="G2084" s="215">
        <f>'Net Gen'!N2084</f>
        <v>790</v>
      </c>
      <c r="H2084" s="215">
        <f>'Net Gen'!O2084</f>
        <v>790</v>
      </c>
      <c r="J2084" s="78">
        <f t="shared" si="130"/>
        <v>0.5</v>
      </c>
      <c r="K2084" s="71">
        <f t="shared" si="128"/>
        <v>395</v>
      </c>
      <c r="L2084" s="69">
        <f t="shared" si="129"/>
        <v>395</v>
      </c>
      <c r="M2084" s="81">
        <f t="shared" si="131"/>
        <v>395</v>
      </c>
    </row>
    <row r="2085" spans="1:13" x14ac:dyDescent="0.2">
      <c r="A2085" s="133" t="str">
        <f>'Net Gen'!B2085</f>
        <v>ML2KP-Mitchell 2 KP</v>
      </c>
      <c r="B2085" s="214">
        <f>'Net Gen'!C2085</f>
        <v>44341.75</v>
      </c>
      <c r="C2085" s="215" t="str">
        <f>'Net Gen'!P2085</f>
        <v>DISPATCHABLE</v>
      </c>
      <c r="D2085" s="215">
        <f>'Net Gen'!E2085</f>
        <v>393.82</v>
      </c>
      <c r="E2085" s="215">
        <f>'Net Gen'!I2085</f>
        <v>791</v>
      </c>
      <c r="F2085" s="215">
        <f>'Net Gen'!K2085</f>
        <v>791</v>
      </c>
      <c r="G2085" s="215">
        <f>'Net Gen'!N2085</f>
        <v>791</v>
      </c>
      <c r="H2085" s="215">
        <f>'Net Gen'!O2085</f>
        <v>790</v>
      </c>
      <c r="J2085" s="78">
        <f t="shared" si="130"/>
        <v>0.5</v>
      </c>
      <c r="K2085" s="71">
        <f t="shared" si="128"/>
        <v>395.5</v>
      </c>
      <c r="L2085" s="69">
        <f t="shared" si="129"/>
        <v>395</v>
      </c>
      <c r="M2085" s="81">
        <f t="shared" si="131"/>
        <v>395.5</v>
      </c>
    </row>
    <row r="2086" spans="1:13" x14ac:dyDescent="0.2">
      <c r="A2086" s="133" t="str">
        <f>'Net Gen'!B2086</f>
        <v>ML2KP-Mitchell 2 KP</v>
      </c>
      <c r="B2086" s="214">
        <f>'Net Gen'!C2086</f>
        <v>44341.791666666664</v>
      </c>
      <c r="C2086" s="215" t="str">
        <f>'Net Gen'!P2086</f>
        <v>DISPATCHABLE</v>
      </c>
      <c r="D2086" s="215">
        <f>'Net Gen'!E2086</f>
        <v>394.54399999999998</v>
      </c>
      <c r="E2086" s="215">
        <f>'Net Gen'!I2086</f>
        <v>791</v>
      </c>
      <c r="F2086" s="215">
        <f>'Net Gen'!K2086</f>
        <v>791</v>
      </c>
      <c r="G2086" s="215">
        <f>'Net Gen'!N2086</f>
        <v>791</v>
      </c>
      <c r="H2086" s="215">
        <f>'Net Gen'!O2086</f>
        <v>790</v>
      </c>
      <c r="J2086" s="78">
        <f t="shared" si="130"/>
        <v>0.5</v>
      </c>
      <c r="K2086" s="71">
        <f t="shared" si="128"/>
        <v>395.5</v>
      </c>
      <c r="L2086" s="69">
        <f t="shared" si="129"/>
        <v>395</v>
      </c>
      <c r="M2086" s="81">
        <f t="shared" si="131"/>
        <v>395.5</v>
      </c>
    </row>
    <row r="2087" spans="1:13" x14ac:dyDescent="0.2">
      <c r="A2087" s="133" t="str">
        <f>'Net Gen'!B2087</f>
        <v>ML2KP-Mitchell 2 KP</v>
      </c>
      <c r="B2087" s="214">
        <f>'Net Gen'!C2087</f>
        <v>44341.833333333336</v>
      </c>
      <c r="C2087" s="215" t="str">
        <f>'Net Gen'!P2087</f>
        <v>DISPATCHABLE</v>
      </c>
      <c r="D2087" s="215">
        <f>'Net Gen'!E2087</f>
        <v>394.79399999999998</v>
      </c>
      <c r="E2087" s="215">
        <f>'Net Gen'!I2087</f>
        <v>791</v>
      </c>
      <c r="F2087" s="215">
        <f>'Net Gen'!K2087</f>
        <v>791</v>
      </c>
      <c r="G2087" s="215">
        <f>'Net Gen'!N2087</f>
        <v>791</v>
      </c>
      <c r="H2087" s="215">
        <f>'Net Gen'!O2087</f>
        <v>790</v>
      </c>
      <c r="J2087" s="78">
        <f t="shared" si="130"/>
        <v>0.5</v>
      </c>
      <c r="K2087" s="71">
        <f t="shared" si="128"/>
        <v>395.5</v>
      </c>
      <c r="L2087" s="69">
        <f t="shared" si="129"/>
        <v>395</v>
      </c>
      <c r="M2087" s="81">
        <f t="shared" si="131"/>
        <v>395.5</v>
      </c>
    </row>
    <row r="2088" spans="1:13" x14ac:dyDescent="0.2">
      <c r="A2088" s="133" t="str">
        <f>'Net Gen'!B2088</f>
        <v>ML2KP-Mitchell 2 KP</v>
      </c>
      <c r="B2088" s="214">
        <f>'Net Gen'!C2088</f>
        <v>44341.875</v>
      </c>
      <c r="C2088" s="215" t="str">
        <f>'Net Gen'!P2088</f>
        <v>DISPATCHABLE</v>
      </c>
      <c r="D2088" s="215">
        <f>'Net Gen'!E2088</f>
        <v>391.298</v>
      </c>
      <c r="E2088" s="215">
        <f>'Net Gen'!I2088</f>
        <v>791</v>
      </c>
      <c r="F2088" s="215">
        <f>'Net Gen'!K2088</f>
        <v>791</v>
      </c>
      <c r="G2088" s="215">
        <f>'Net Gen'!N2088</f>
        <v>791</v>
      </c>
      <c r="H2088" s="215">
        <f>'Net Gen'!O2088</f>
        <v>790</v>
      </c>
      <c r="J2088" s="78">
        <f t="shared" si="130"/>
        <v>0.5</v>
      </c>
      <c r="K2088" s="71">
        <f t="shared" si="128"/>
        <v>395.5</v>
      </c>
      <c r="L2088" s="69">
        <f t="shared" si="129"/>
        <v>395</v>
      </c>
      <c r="M2088" s="81">
        <f t="shared" si="131"/>
        <v>395.5</v>
      </c>
    </row>
    <row r="2089" spans="1:13" x14ac:dyDescent="0.2">
      <c r="A2089" s="133" t="str">
        <f>'Net Gen'!B2089</f>
        <v>ML2KP-Mitchell 2 KP</v>
      </c>
      <c r="B2089" s="214">
        <f>'Net Gen'!C2089</f>
        <v>44341.916666666664</v>
      </c>
      <c r="C2089" s="215" t="str">
        <f>'Net Gen'!P2089</f>
        <v>DISPATCHABLE</v>
      </c>
      <c r="D2089" s="215">
        <f>'Net Gen'!E2089</f>
        <v>362.62799999999999</v>
      </c>
      <c r="E2089" s="215">
        <f>'Net Gen'!I2089</f>
        <v>790</v>
      </c>
      <c r="F2089" s="215">
        <f>'Net Gen'!K2089</f>
        <v>790</v>
      </c>
      <c r="G2089" s="215">
        <f>'Net Gen'!N2089</f>
        <v>790</v>
      </c>
      <c r="H2089" s="215">
        <f>'Net Gen'!O2089</f>
        <v>790</v>
      </c>
      <c r="J2089" s="78">
        <f t="shared" si="130"/>
        <v>0.5</v>
      </c>
      <c r="K2089" s="71">
        <f t="shared" si="128"/>
        <v>395</v>
      </c>
      <c r="L2089" s="69">
        <f t="shared" si="129"/>
        <v>395</v>
      </c>
      <c r="M2089" s="81">
        <f t="shared" si="131"/>
        <v>395</v>
      </c>
    </row>
    <row r="2090" spans="1:13" x14ac:dyDescent="0.2">
      <c r="A2090" s="133" t="str">
        <f>'Net Gen'!B2090</f>
        <v>ML2KP-Mitchell 2 KP</v>
      </c>
      <c r="B2090" s="214">
        <f>'Net Gen'!C2090</f>
        <v>44341.958333333336</v>
      </c>
      <c r="C2090" s="215" t="str">
        <f>'Net Gen'!P2090</f>
        <v>DISPATCHABLE</v>
      </c>
      <c r="D2090" s="215">
        <f>'Net Gen'!E2090</f>
        <v>365.99200000000002</v>
      </c>
      <c r="E2090" s="215">
        <f>'Net Gen'!I2090</f>
        <v>780</v>
      </c>
      <c r="F2090" s="215">
        <f>'Net Gen'!K2090</f>
        <v>790</v>
      </c>
      <c r="G2090" s="215">
        <f>'Net Gen'!N2090</f>
        <v>790</v>
      </c>
      <c r="H2090" s="215">
        <f>'Net Gen'!O2090</f>
        <v>790</v>
      </c>
      <c r="J2090" s="78">
        <f t="shared" si="130"/>
        <v>0.5</v>
      </c>
      <c r="K2090" s="71">
        <f t="shared" si="128"/>
        <v>395</v>
      </c>
      <c r="L2090" s="69">
        <f t="shared" si="129"/>
        <v>395</v>
      </c>
      <c r="M2090" s="81">
        <f t="shared" si="131"/>
        <v>390</v>
      </c>
    </row>
    <row r="2091" spans="1:13" x14ac:dyDescent="0.2">
      <c r="A2091" s="133" t="str">
        <f>'Net Gen'!B2091</f>
        <v>ML2KP-Mitchell 2 KP</v>
      </c>
      <c r="B2091" s="214">
        <f>'Net Gen'!C2091</f>
        <v>44342</v>
      </c>
      <c r="C2091" s="215" t="str">
        <f>'Net Gen'!P2091</f>
        <v>DISPATCHABLE</v>
      </c>
      <c r="D2091" s="215">
        <f>'Net Gen'!E2091</f>
        <v>347.678</v>
      </c>
      <c r="E2091" s="215">
        <f>'Net Gen'!I2091</f>
        <v>790</v>
      </c>
      <c r="F2091" s="215">
        <f>'Net Gen'!K2091</f>
        <v>790</v>
      </c>
      <c r="G2091" s="215">
        <f>'Net Gen'!N2091</f>
        <v>790</v>
      </c>
      <c r="H2091" s="215">
        <f>'Net Gen'!O2091</f>
        <v>790</v>
      </c>
      <c r="J2091" s="78">
        <f t="shared" si="130"/>
        <v>0.5</v>
      </c>
      <c r="K2091" s="71">
        <f t="shared" si="128"/>
        <v>395</v>
      </c>
      <c r="L2091" s="69">
        <f t="shared" si="129"/>
        <v>395</v>
      </c>
      <c r="M2091" s="81">
        <f t="shared" si="131"/>
        <v>395</v>
      </c>
    </row>
    <row r="2092" spans="1:13" x14ac:dyDescent="0.2">
      <c r="A2092" s="133" t="str">
        <f>'Net Gen'!B2092</f>
        <v>ML2KP-Mitchell 2 KP</v>
      </c>
      <c r="B2092" s="214">
        <f>'Net Gen'!C2092</f>
        <v>44342.041666666664</v>
      </c>
      <c r="C2092" s="215" t="str">
        <f>'Net Gen'!P2092</f>
        <v>DISPATCHABLE</v>
      </c>
      <c r="D2092" s="215">
        <f>'Net Gen'!E2092</f>
        <v>313.98</v>
      </c>
      <c r="E2092" s="215">
        <f>'Net Gen'!I2092</f>
        <v>790</v>
      </c>
      <c r="F2092" s="215">
        <f>'Net Gen'!K2092</f>
        <v>790</v>
      </c>
      <c r="G2092" s="215">
        <f>'Net Gen'!N2092</f>
        <v>790</v>
      </c>
      <c r="H2092" s="215">
        <f>'Net Gen'!O2092</f>
        <v>790</v>
      </c>
      <c r="J2092" s="78">
        <f t="shared" si="130"/>
        <v>0.5</v>
      </c>
      <c r="K2092" s="71">
        <f t="shared" si="128"/>
        <v>395</v>
      </c>
      <c r="L2092" s="69">
        <f t="shared" si="129"/>
        <v>395</v>
      </c>
      <c r="M2092" s="81">
        <f t="shared" si="131"/>
        <v>395</v>
      </c>
    </row>
    <row r="2093" spans="1:13" x14ac:dyDescent="0.2">
      <c r="A2093" s="133" t="str">
        <f>'Net Gen'!B2093</f>
        <v>ML2KP-Mitchell 2 KP</v>
      </c>
      <c r="B2093" s="214">
        <f>'Net Gen'!C2093</f>
        <v>44342.083333333336</v>
      </c>
      <c r="C2093" s="215" t="str">
        <f>'Net Gen'!P2093</f>
        <v>DISPATCHABLE</v>
      </c>
      <c r="D2093" s="215">
        <f>'Net Gen'!E2093</f>
        <v>262.17200000000003</v>
      </c>
      <c r="E2093" s="215">
        <f>'Net Gen'!I2093</f>
        <v>790</v>
      </c>
      <c r="F2093" s="215">
        <f>'Net Gen'!K2093</f>
        <v>790</v>
      </c>
      <c r="G2093" s="215">
        <f>'Net Gen'!N2093</f>
        <v>790</v>
      </c>
      <c r="H2093" s="215">
        <f>'Net Gen'!O2093</f>
        <v>790</v>
      </c>
      <c r="J2093" s="78">
        <f t="shared" si="130"/>
        <v>0.5</v>
      </c>
      <c r="K2093" s="71">
        <f t="shared" si="128"/>
        <v>395</v>
      </c>
      <c r="L2093" s="69">
        <f t="shared" si="129"/>
        <v>395</v>
      </c>
      <c r="M2093" s="81">
        <f t="shared" si="131"/>
        <v>395</v>
      </c>
    </row>
    <row r="2094" spans="1:13" x14ac:dyDescent="0.2">
      <c r="A2094" s="133" t="str">
        <f>'Net Gen'!B2094</f>
        <v>ML2KP-Mitchell 2 KP</v>
      </c>
      <c r="B2094" s="214">
        <f>'Net Gen'!C2094</f>
        <v>44342.125</v>
      </c>
      <c r="C2094" s="215" t="str">
        <f>'Net Gen'!P2094</f>
        <v>DISPATCHABLE</v>
      </c>
      <c r="D2094" s="215">
        <f>'Net Gen'!E2094</f>
        <v>206.56800000000001</v>
      </c>
      <c r="E2094" s="215">
        <f>'Net Gen'!I2094</f>
        <v>598</v>
      </c>
      <c r="F2094" s="215">
        <f>'Net Gen'!K2094</f>
        <v>598</v>
      </c>
      <c r="G2094" s="215">
        <f>'Net Gen'!N2094</f>
        <v>598</v>
      </c>
      <c r="H2094" s="215">
        <f>'Net Gen'!O2094</f>
        <v>790</v>
      </c>
      <c r="J2094" s="78">
        <f t="shared" si="130"/>
        <v>0.5</v>
      </c>
      <c r="K2094" s="71">
        <f t="shared" si="128"/>
        <v>299</v>
      </c>
      <c r="L2094" s="69">
        <f t="shared" si="129"/>
        <v>395</v>
      </c>
      <c r="M2094" s="81">
        <f t="shared" si="131"/>
        <v>299</v>
      </c>
    </row>
    <row r="2095" spans="1:13" x14ac:dyDescent="0.2">
      <c r="A2095" s="133" t="str">
        <f>'Net Gen'!B2095</f>
        <v>ML2KP-Mitchell 2 KP</v>
      </c>
      <c r="B2095" s="214">
        <f>'Net Gen'!C2095</f>
        <v>44342.166666666664</v>
      </c>
      <c r="C2095" s="215" t="str">
        <f>'Net Gen'!P2095</f>
        <v>DISPATCHABLE</v>
      </c>
      <c r="D2095" s="215">
        <f>'Net Gen'!E2095</f>
        <v>204.78800000000001</v>
      </c>
      <c r="E2095" s="215">
        <f>'Net Gen'!I2095</f>
        <v>580</v>
      </c>
      <c r="F2095" s="215">
        <f>'Net Gen'!K2095</f>
        <v>580</v>
      </c>
      <c r="G2095" s="215">
        <f>'Net Gen'!N2095</f>
        <v>580</v>
      </c>
      <c r="H2095" s="215">
        <f>'Net Gen'!O2095</f>
        <v>790</v>
      </c>
      <c r="J2095" s="78">
        <f t="shared" si="130"/>
        <v>0.5</v>
      </c>
      <c r="K2095" s="71">
        <f t="shared" si="128"/>
        <v>290</v>
      </c>
      <c r="L2095" s="69">
        <f t="shared" si="129"/>
        <v>395</v>
      </c>
      <c r="M2095" s="81">
        <f t="shared" si="131"/>
        <v>290</v>
      </c>
    </row>
    <row r="2096" spans="1:13" x14ac:dyDescent="0.2">
      <c r="A2096" s="133" t="str">
        <f>'Net Gen'!B2096</f>
        <v>ML2KP-Mitchell 2 KP</v>
      </c>
      <c r="B2096" s="214">
        <f>'Net Gen'!C2096</f>
        <v>44342.208333333336</v>
      </c>
      <c r="C2096" s="215" t="str">
        <f>'Net Gen'!P2096</f>
        <v>DISPATCHABLE</v>
      </c>
      <c r="D2096" s="215">
        <f>'Net Gen'!E2096</f>
        <v>205.27600000000001</v>
      </c>
      <c r="E2096" s="215">
        <f>'Net Gen'!I2096</f>
        <v>651</v>
      </c>
      <c r="F2096" s="215">
        <f>'Net Gen'!K2096</f>
        <v>651</v>
      </c>
      <c r="G2096" s="215">
        <f>'Net Gen'!N2096</f>
        <v>651</v>
      </c>
      <c r="H2096" s="215">
        <f>'Net Gen'!O2096</f>
        <v>790</v>
      </c>
      <c r="J2096" s="78">
        <f t="shared" si="130"/>
        <v>0.5</v>
      </c>
      <c r="K2096" s="71">
        <f t="shared" si="128"/>
        <v>325.5</v>
      </c>
      <c r="L2096" s="69">
        <f t="shared" si="129"/>
        <v>395</v>
      </c>
      <c r="M2096" s="81">
        <f t="shared" si="131"/>
        <v>325.5</v>
      </c>
    </row>
    <row r="2097" spans="1:13" x14ac:dyDescent="0.2">
      <c r="A2097" s="133" t="str">
        <f>'Net Gen'!B2097</f>
        <v>ML2KP-Mitchell 2 KP</v>
      </c>
      <c r="B2097" s="214">
        <f>'Net Gen'!C2097</f>
        <v>44342.25</v>
      </c>
      <c r="C2097" s="215" t="str">
        <f>'Net Gen'!P2097</f>
        <v>DISPATCHABLE</v>
      </c>
      <c r="D2097" s="215">
        <f>'Net Gen'!E2097</f>
        <v>205.44200000000001</v>
      </c>
      <c r="E2097" s="215">
        <f>'Net Gen'!I2097</f>
        <v>619</v>
      </c>
      <c r="F2097" s="215">
        <f>'Net Gen'!K2097</f>
        <v>619</v>
      </c>
      <c r="G2097" s="215">
        <f>'Net Gen'!N2097</f>
        <v>619</v>
      </c>
      <c r="H2097" s="215">
        <f>'Net Gen'!O2097</f>
        <v>790</v>
      </c>
      <c r="J2097" s="78">
        <f t="shared" si="130"/>
        <v>0.5</v>
      </c>
      <c r="K2097" s="71">
        <f t="shared" si="128"/>
        <v>309.5</v>
      </c>
      <c r="L2097" s="69">
        <f t="shared" si="129"/>
        <v>395</v>
      </c>
      <c r="M2097" s="81">
        <f t="shared" si="131"/>
        <v>309.5</v>
      </c>
    </row>
    <row r="2098" spans="1:13" x14ac:dyDescent="0.2">
      <c r="A2098" s="133" t="str">
        <f>'Net Gen'!B2098</f>
        <v>ML2KP-Mitchell 2 KP</v>
      </c>
      <c r="B2098" s="214">
        <f>'Net Gen'!C2098</f>
        <v>44342.291666666664</v>
      </c>
      <c r="C2098" s="215" t="str">
        <f>'Net Gen'!P2098</f>
        <v>DISPATCHABLE</v>
      </c>
      <c r="D2098" s="215">
        <f>'Net Gen'!E2098</f>
        <v>212.4</v>
      </c>
      <c r="E2098" s="215">
        <f>'Net Gen'!I2098</f>
        <v>789</v>
      </c>
      <c r="F2098" s="215">
        <f>'Net Gen'!K2098</f>
        <v>789</v>
      </c>
      <c r="G2098" s="215">
        <f>'Net Gen'!N2098</f>
        <v>789</v>
      </c>
      <c r="H2098" s="215">
        <f>'Net Gen'!O2098</f>
        <v>790</v>
      </c>
      <c r="J2098" s="78">
        <f t="shared" si="130"/>
        <v>0.5</v>
      </c>
      <c r="K2098" s="71">
        <f t="shared" si="128"/>
        <v>394.5</v>
      </c>
      <c r="L2098" s="69">
        <f t="shared" si="129"/>
        <v>395</v>
      </c>
      <c r="M2098" s="81">
        <f t="shared" si="131"/>
        <v>394.5</v>
      </c>
    </row>
    <row r="2099" spans="1:13" x14ac:dyDescent="0.2">
      <c r="A2099" s="133" t="str">
        <f>'Net Gen'!B2099</f>
        <v>ML2KP-Mitchell 2 KP</v>
      </c>
      <c r="B2099" s="214">
        <f>'Net Gen'!C2099</f>
        <v>44342.333333333336</v>
      </c>
      <c r="C2099" s="215" t="str">
        <f>'Net Gen'!P2099</f>
        <v>DISPATCHABLE</v>
      </c>
      <c r="D2099" s="215">
        <f>'Net Gen'!E2099</f>
        <v>225.61799999999999</v>
      </c>
      <c r="E2099" s="215">
        <f>'Net Gen'!I2099</f>
        <v>790</v>
      </c>
      <c r="F2099" s="215">
        <f>'Net Gen'!K2099</f>
        <v>790</v>
      </c>
      <c r="G2099" s="215">
        <f>'Net Gen'!N2099</f>
        <v>790</v>
      </c>
      <c r="H2099" s="215">
        <f>'Net Gen'!O2099</f>
        <v>790</v>
      </c>
      <c r="J2099" s="78">
        <f t="shared" si="130"/>
        <v>0.5</v>
      </c>
      <c r="K2099" s="71">
        <f t="shared" si="128"/>
        <v>395</v>
      </c>
      <c r="L2099" s="69">
        <f t="shared" si="129"/>
        <v>395</v>
      </c>
      <c r="M2099" s="81">
        <f t="shared" si="131"/>
        <v>395</v>
      </c>
    </row>
    <row r="2100" spans="1:13" x14ac:dyDescent="0.2">
      <c r="A2100" s="133" t="str">
        <f>'Net Gen'!B2100</f>
        <v>ML2KP-Mitchell 2 KP</v>
      </c>
      <c r="B2100" s="214">
        <f>'Net Gen'!C2100</f>
        <v>44342.375</v>
      </c>
      <c r="C2100" s="215" t="str">
        <f>'Net Gen'!P2100</f>
        <v>DISPATCHABLE</v>
      </c>
      <c r="D2100" s="215">
        <f>'Net Gen'!E2100</f>
        <v>227.56800000000001</v>
      </c>
      <c r="E2100" s="215">
        <f>'Net Gen'!I2100</f>
        <v>790</v>
      </c>
      <c r="F2100" s="215">
        <f>'Net Gen'!K2100</f>
        <v>790</v>
      </c>
      <c r="G2100" s="215">
        <f>'Net Gen'!N2100</f>
        <v>790</v>
      </c>
      <c r="H2100" s="215">
        <f>'Net Gen'!O2100</f>
        <v>790</v>
      </c>
      <c r="J2100" s="78">
        <f t="shared" si="130"/>
        <v>0.5</v>
      </c>
      <c r="K2100" s="71">
        <f t="shared" si="128"/>
        <v>395</v>
      </c>
      <c r="L2100" s="69">
        <f t="shared" si="129"/>
        <v>395</v>
      </c>
      <c r="M2100" s="81">
        <f t="shared" si="131"/>
        <v>395</v>
      </c>
    </row>
    <row r="2101" spans="1:13" x14ac:dyDescent="0.2">
      <c r="A2101" s="133" t="str">
        <f>'Net Gen'!B2101</f>
        <v>ML2KP-Mitchell 2 KP</v>
      </c>
      <c r="B2101" s="214">
        <f>'Net Gen'!C2101</f>
        <v>44342.416666666664</v>
      </c>
      <c r="C2101" s="215" t="str">
        <f>'Net Gen'!P2101</f>
        <v>DISPATCHABLE</v>
      </c>
      <c r="D2101" s="215">
        <f>'Net Gen'!E2101</f>
        <v>276.05599999999998</v>
      </c>
      <c r="E2101" s="215">
        <f>'Net Gen'!I2101</f>
        <v>790</v>
      </c>
      <c r="F2101" s="215">
        <f>'Net Gen'!K2101</f>
        <v>790</v>
      </c>
      <c r="G2101" s="215">
        <f>'Net Gen'!N2101</f>
        <v>790</v>
      </c>
      <c r="H2101" s="215">
        <f>'Net Gen'!O2101</f>
        <v>790</v>
      </c>
      <c r="J2101" s="78">
        <f t="shared" si="130"/>
        <v>0.5</v>
      </c>
      <c r="K2101" s="71">
        <f t="shared" si="128"/>
        <v>395</v>
      </c>
      <c r="L2101" s="69">
        <f t="shared" si="129"/>
        <v>395</v>
      </c>
      <c r="M2101" s="81">
        <f t="shared" si="131"/>
        <v>395</v>
      </c>
    </row>
    <row r="2102" spans="1:13" x14ac:dyDescent="0.2">
      <c r="A2102" s="133" t="str">
        <f>'Net Gen'!B2102</f>
        <v>ML2KP-Mitchell 2 KP</v>
      </c>
      <c r="B2102" s="214">
        <f>'Net Gen'!C2102</f>
        <v>44342.458333333336</v>
      </c>
      <c r="C2102" s="215" t="str">
        <f>'Net Gen'!P2102</f>
        <v>DISPATCHABLE</v>
      </c>
      <c r="D2102" s="215">
        <f>'Net Gen'!E2102</f>
        <v>342.35199999999998</v>
      </c>
      <c r="E2102" s="215">
        <f>'Net Gen'!I2102</f>
        <v>790</v>
      </c>
      <c r="F2102" s="215">
        <f>'Net Gen'!K2102</f>
        <v>790</v>
      </c>
      <c r="G2102" s="215">
        <f>'Net Gen'!N2102</f>
        <v>790</v>
      </c>
      <c r="H2102" s="215">
        <f>'Net Gen'!O2102</f>
        <v>790</v>
      </c>
      <c r="J2102" s="78">
        <f t="shared" si="130"/>
        <v>0.5</v>
      </c>
      <c r="K2102" s="71">
        <f t="shared" si="128"/>
        <v>395</v>
      </c>
      <c r="L2102" s="69">
        <f t="shared" si="129"/>
        <v>395</v>
      </c>
      <c r="M2102" s="81">
        <f t="shared" si="131"/>
        <v>395</v>
      </c>
    </row>
    <row r="2103" spans="1:13" x14ac:dyDescent="0.2">
      <c r="A2103" s="133" t="str">
        <f>'Net Gen'!B2103</f>
        <v>ML2KP-Mitchell 2 KP</v>
      </c>
      <c r="B2103" s="214">
        <f>'Net Gen'!C2103</f>
        <v>44342.5</v>
      </c>
      <c r="C2103" s="215" t="str">
        <f>'Net Gen'!P2103</f>
        <v>DISPATCHABLE</v>
      </c>
      <c r="D2103" s="215">
        <f>'Net Gen'!E2103</f>
        <v>370.06</v>
      </c>
      <c r="E2103" s="215">
        <f>'Net Gen'!I2103</f>
        <v>790</v>
      </c>
      <c r="F2103" s="215">
        <f>'Net Gen'!K2103</f>
        <v>790</v>
      </c>
      <c r="G2103" s="215">
        <f>'Net Gen'!N2103</f>
        <v>790</v>
      </c>
      <c r="H2103" s="215">
        <f>'Net Gen'!O2103</f>
        <v>790</v>
      </c>
      <c r="J2103" s="78">
        <f t="shared" si="130"/>
        <v>0.5</v>
      </c>
      <c r="K2103" s="71">
        <f t="shared" si="128"/>
        <v>395</v>
      </c>
      <c r="L2103" s="69">
        <f t="shared" si="129"/>
        <v>395</v>
      </c>
      <c r="M2103" s="81">
        <f t="shared" si="131"/>
        <v>395</v>
      </c>
    </row>
    <row r="2104" spans="1:13" x14ac:dyDescent="0.2">
      <c r="A2104" s="133" t="str">
        <f>'Net Gen'!B2104</f>
        <v>ML2KP-Mitchell 2 KP</v>
      </c>
      <c r="B2104" s="214">
        <f>'Net Gen'!C2104</f>
        <v>44342.541666666664</v>
      </c>
      <c r="C2104" s="215" t="str">
        <f>'Net Gen'!P2104</f>
        <v>DISPATCHABLE</v>
      </c>
      <c r="D2104" s="215">
        <f>'Net Gen'!E2104</f>
        <v>380.45800000000003</v>
      </c>
      <c r="E2104" s="215">
        <f>'Net Gen'!I2104</f>
        <v>790</v>
      </c>
      <c r="F2104" s="215">
        <f>'Net Gen'!K2104</f>
        <v>790</v>
      </c>
      <c r="G2104" s="215">
        <f>'Net Gen'!N2104</f>
        <v>790</v>
      </c>
      <c r="H2104" s="215">
        <f>'Net Gen'!O2104</f>
        <v>790</v>
      </c>
      <c r="J2104" s="78">
        <f t="shared" si="130"/>
        <v>0.5</v>
      </c>
      <c r="K2104" s="71">
        <f t="shared" si="128"/>
        <v>395</v>
      </c>
      <c r="L2104" s="69">
        <f t="shared" si="129"/>
        <v>395</v>
      </c>
      <c r="M2104" s="81">
        <f t="shared" si="131"/>
        <v>395</v>
      </c>
    </row>
    <row r="2105" spans="1:13" x14ac:dyDescent="0.2">
      <c r="A2105" s="133" t="str">
        <f>'Net Gen'!B2105</f>
        <v>ML2KP-Mitchell 2 KP</v>
      </c>
      <c r="B2105" s="214">
        <f>'Net Gen'!C2105</f>
        <v>44342.583333333336</v>
      </c>
      <c r="C2105" s="215" t="str">
        <f>'Net Gen'!P2105</f>
        <v>DISPATCHABLE</v>
      </c>
      <c r="D2105" s="215">
        <f>'Net Gen'!E2105</f>
        <v>386.86799999999999</v>
      </c>
      <c r="E2105" s="215">
        <f>'Net Gen'!I2105</f>
        <v>790</v>
      </c>
      <c r="F2105" s="215">
        <f>'Net Gen'!K2105</f>
        <v>790</v>
      </c>
      <c r="G2105" s="215">
        <f>'Net Gen'!N2105</f>
        <v>790</v>
      </c>
      <c r="H2105" s="215">
        <f>'Net Gen'!O2105</f>
        <v>790</v>
      </c>
      <c r="J2105" s="78">
        <f t="shared" si="130"/>
        <v>0.5</v>
      </c>
      <c r="K2105" s="71">
        <f t="shared" si="128"/>
        <v>395</v>
      </c>
      <c r="L2105" s="69">
        <f t="shared" si="129"/>
        <v>395</v>
      </c>
      <c r="M2105" s="81">
        <f t="shared" si="131"/>
        <v>395</v>
      </c>
    </row>
    <row r="2106" spans="1:13" x14ac:dyDescent="0.2">
      <c r="A2106" s="133" t="str">
        <f>'Net Gen'!B2106</f>
        <v>ML2KP-Mitchell 2 KP</v>
      </c>
      <c r="B2106" s="214">
        <f>'Net Gen'!C2106</f>
        <v>44342.625</v>
      </c>
      <c r="C2106" s="215" t="str">
        <f>'Net Gen'!P2106</f>
        <v>DISPATCHABLE</v>
      </c>
      <c r="D2106" s="215">
        <f>'Net Gen'!E2106</f>
        <v>372.48599999999999</v>
      </c>
      <c r="E2106" s="215">
        <f>'Net Gen'!I2106</f>
        <v>790</v>
      </c>
      <c r="F2106" s="215">
        <f>'Net Gen'!K2106</f>
        <v>790</v>
      </c>
      <c r="G2106" s="215">
        <f>'Net Gen'!N2106</f>
        <v>790</v>
      </c>
      <c r="H2106" s="215">
        <f>'Net Gen'!O2106</f>
        <v>790</v>
      </c>
      <c r="J2106" s="78">
        <f t="shared" si="130"/>
        <v>0.5</v>
      </c>
      <c r="K2106" s="71">
        <f t="shared" si="128"/>
        <v>395</v>
      </c>
      <c r="L2106" s="69">
        <f t="shared" si="129"/>
        <v>395</v>
      </c>
      <c r="M2106" s="81">
        <f t="shared" si="131"/>
        <v>395</v>
      </c>
    </row>
    <row r="2107" spans="1:13" x14ac:dyDescent="0.2">
      <c r="A2107" s="133" t="str">
        <f>'Net Gen'!B2107</f>
        <v>ML2KP-Mitchell 2 KP</v>
      </c>
      <c r="B2107" s="214">
        <f>'Net Gen'!C2107</f>
        <v>44342.666666666664</v>
      </c>
      <c r="C2107" s="215" t="str">
        <f>'Net Gen'!P2107</f>
        <v>DISPATCHABLE</v>
      </c>
      <c r="D2107" s="215">
        <f>'Net Gen'!E2107</f>
        <v>391.35599999999999</v>
      </c>
      <c r="E2107" s="215">
        <f>'Net Gen'!I2107</f>
        <v>791</v>
      </c>
      <c r="F2107" s="215">
        <f>'Net Gen'!K2107</f>
        <v>791</v>
      </c>
      <c r="G2107" s="215">
        <f>'Net Gen'!N2107</f>
        <v>791</v>
      </c>
      <c r="H2107" s="215">
        <f>'Net Gen'!O2107</f>
        <v>790</v>
      </c>
      <c r="J2107" s="78">
        <f t="shared" si="130"/>
        <v>0.5</v>
      </c>
      <c r="K2107" s="71">
        <f t="shared" si="128"/>
        <v>395.5</v>
      </c>
      <c r="L2107" s="69">
        <f t="shared" si="129"/>
        <v>395</v>
      </c>
      <c r="M2107" s="81">
        <f t="shared" si="131"/>
        <v>395.5</v>
      </c>
    </row>
    <row r="2108" spans="1:13" x14ac:dyDescent="0.2">
      <c r="A2108" s="133" t="str">
        <f>'Net Gen'!B2108</f>
        <v>ML2KP-Mitchell 2 KP</v>
      </c>
      <c r="B2108" s="214">
        <f>'Net Gen'!C2108</f>
        <v>44342.708333333336</v>
      </c>
      <c r="C2108" s="215" t="str">
        <f>'Net Gen'!P2108</f>
        <v>DISPATCHABLE</v>
      </c>
      <c r="D2108" s="215">
        <f>'Net Gen'!E2108</f>
        <v>395.17200000000003</v>
      </c>
      <c r="E2108" s="215">
        <f>'Net Gen'!I2108</f>
        <v>791</v>
      </c>
      <c r="F2108" s="215">
        <f>'Net Gen'!K2108</f>
        <v>791</v>
      </c>
      <c r="G2108" s="215">
        <f>'Net Gen'!N2108</f>
        <v>791</v>
      </c>
      <c r="H2108" s="215">
        <f>'Net Gen'!O2108</f>
        <v>790</v>
      </c>
      <c r="J2108" s="78">
        <f t="shared" si="130"/>
        <v>0.5</v>
      </c>
      <c r="K2108" s="71">
        <f t="shared" si="128"/>
        <v>395.5</v>
      </c>
      <c r="L2108" s="69">
        <f t="shared" si="129"/>
        <v>395</v>
      </c>
      <c r="M2108" s="81">
        <f t="shared" si="131"/>
        <v>395.5</v>
      </c>
    </row>
    <row r="2109" spans="1:13" x14ac:dyDescent="0.2">
      <c r="A2109" s="133" t="str">
        <f>'Net Gen'!B2109</f>
        <v>ML2KP-Mitchell 2 KP</v>
      </c>
      <c r="B2109" s="214">
        <f>'Net Gen'!C2109</f>
        <v>44342.75</v>
      </c>
      <c r="C2109" s="215" t="str">
        <f>'Net Gen'!P2109</f>
        <v>DISPATCHABLE</v>
      </c>
      <c r="D2109" s="215">
        <f>'Net Gen'!E2109</f>
        <v>372.74400000000003</v>
      </c>
      <c r="E2109" s="215">
        <f>'Net Gen'!I2109</f>
        <v>791</v>
      </c>
      <c r="F2109" s="215">
        <f>'Net Gen'!K2109</f>
        <v>791</v>
      </c>
      <c r="G2109" s="215">
        <f>'Net Gen'!N2109</f>
        <v>791</v>
      </c>
      <c r="H2109" s="215">
        <f>'Net Gen'!O2109</f>
        <v>790</v>
      </c>
      <c r="J2109" s="78">
        <f t="shared" si="130"/>
        <v>0.5</v>
      </c>
      <c r="K2109" s="71">
        <f t="shared" si="128"/>
        <v>395.5</v>
      </c>
      <c r="L2109" s="69">
        <f t="shared" si="129"/>
        <v>395</v>
      </c>
      <c r="M2109" s="81">
        <f t="shared" si="131"/>
        <v>395.5</v>
      </c>
    </row>
    <row r="2110" spans="1:13" x14ac:dyDescent="0.2">
      <c r="A2110" s="133" t="str">
        <f>'Net Gen'!B2110</f>
        <v>ML2KP-Mitchell 2 KP</v>
      </c>
      <c r="B2110" s="214">
        <f>'Net Gen'!C2110</f>
        <v>44342.791666666664</v>
      </c>
      <c r="C2110" s="215" t="str">
        <f>'Net Gen'!P2110</f>
        <v>DISPATCHABLE</v>
      </c>
      <c r="D2110" s="215">
        <f>'Net Gen'!E2110</f>
        <v>375.25</v>
      </c>
      <c r="E2110" s="215">
        <f>'Net Gen'!I2110</f>
        <v>790</v>
      </c>
      <c r="F2110" s="215">
        <f>'Net Gen'!K2110</f>
        <v>790</v>
      </c>
      <c r="G2110" s="215">
        <f>'Net Gen'!N2110</f>
        <v>790</v>
      </c>
      <c r="H2110" s="215">
        <f>'Net Gen'!O2110</f>
        <v>790</v>
      </c>
      <c r="J2110" s="78">
        <f t="shared" si="130"/>
        <v>0.5</v>
      </c>
      <c r="K2110" s="71">
        <f t="shared" si="128"/>
        <v>395</v>
      </c>
      <c r="L2110" s="69">
        <f t="shared" si="129"/>
        <v>395</v>
      </c>
      <c r="M2110" s="81">
        <f t="shared" si="131"/>
        <v>395</v>
      </c>
    </row>
    <row r="2111" spans="1:13" x14ac:dyDescent="0.2">
      <c r="A2111" s="133" t="str">
        <f>'Net Gen'!B2111</f>
        <v>ML2KP-Mitchell 2 KP</v>
      </c>
      <c r="B2111" s="214">
        <f>'Net Gen'!C2111</f>
        <v>44342.833333333336</v>
      </c>
      <c r="C2111" s="215" t="str">
        <f>'Net Gen'!P2111</f>
        <v>DISPATCHABLE</v>
      </c>
      <c r="D2111" s="215">
        <f>'Net Gen'!E2111</f>
        <v>362.18400000000003</v>
      </c>
      <c r="E2111" s="215">
        <f>'Net Gen'!I2111</f>
        <v>790</v>
      </c>
      <c r="F2111" s="215">
        <f>'Net Gen'!K2111</f>
        <v>790</v>
      </c>
      <c r="G2111" s="215">
        <f>'Net Gen'!N2111</f>
        <v>790</v>
      </c>
      <c r="H2111" s="215">
        <f>'Net Gen'!O2111</f>
        <v>790</v>
      </c>
      <c r="J2111" s="78">
        <f t="shared" si="130"/>
        <v>0.5</v>
      </c>
      <c r="K2111" s="71">
        <f t="shared" si="128"/>
        <v>395</v>
      </c>
      <c r="L2111" s="69">
        <f t="shared" si="129"/>
        <v>395</v>
      </c>
      <c r="M2111" s="81">
        <f t="shared" si="131"/>
        <v>395</v>
      </c>
    </row>
    <row r="2112" spans="1:13" x14ac:dyDescent="0.2">
      <c r="A2112" s="133" t="str">
        <f>'Net Gen'!B2112</f>
        <v>ML2KP-Mitchell 2 KP</v>
      </c>
      <c r="B2112" s="214">
        <f>'Net Gen'!C2112</f>
        <v>44342.875</v>
      </c>
      <c r="C2112" s="215" t="str">
        <f>'Net Gen'!P2112</f>
        <v>DISPATCHABLE</v>
      </c>
      <c r="D2112" s="215">
        <f>'Net Gen'!E2112</f>
        <v>368.7</v>
      </c>
      <c r="E2112" s="215">
        <f>'Net Gen'!I2112</f>
        <v>783</v>
      </c>
      <c r="F2112" s="215">
        <f>'Net Gen'!K2112</f>
        <v>790</v>
      </c>
      <c r="G2112" s="215">
        <f>'Net Gen'!N2112</f>
        <v>790</v>
      </c>
      <c r="H2112" s="215">
        <f>'Net Gen'!O2112</f>
        <v>790</v>
      </c>
      <c r="J2112" s="78">
        <f t="shared" si="130"/>
        <v>0.5</v>
      </c>
      <c r="K2112" s="71">
        <f t="shared" si="128"/>
        <v>395</v>
      </c>
      <c r="L2112" s="69">
        <f t="shared" si="129"/>
        <v>395</v>
      </c>
      <c r="M2112" s="81">
        <f t="shared" si="131"/>
        <v>391.5</v>
      </c>
    </row>
    <row r="2113" spans="1:13" x14ac:dyDescent="0.2">
      <c r="A2113" s="133" t="str">
        <f>'Net Gen'!B2113</f>
        <v>ML2KP-Mitchell 2 KP</v>
      </c>
      <c r="B2113" s="214">
        <f>'Net Gen'!C2113</f>
        <v>44342.916666666664</v>
      </c>
      <c r="C2113" s="215" t="str">
        <f>'Net Gen'!P2113</f>
        <v>DISPATCHABLE</v>
      </c>
      <c r="D2113" s="215">
        <f>'Net Gen'!E2113</f>
        <v>364.45800000000003</v>
      </c>
      <c r="E2113" s="215">
        <f>'Net Gen'!I2113</f>
        <v>790</v>
      </c>
      <c r="F2113" s="215">
        <f>'Net Gen'!K2113</f>
        <v>790</v>
      </c>
      <c r="G2113" s="215">
        <f>'Net Gen'!N2113</f>
        <v>790</v>
      </c>
      <c r="H2113" s="215">
        <f>'Net Gen'!O2113</f>
        <v>790</v>
      </c>
      <c r="J2113" s="78">
        <f t="shared" si="130"/>
        <v>0.5</v>
      </c>
      <c r="K2113" s="71">
        <f t="shared" si="128"/>
        <v>395</v>
      </c>
      <c r="L2113" s="69">
        <f t="shared" si="129"/>
        <v>395</v>
      </c>
      <c r="M2113" s="81">
        <f t="shared" si="131"/>
        <v>395</v>
      </c>
    </row>
    <row r="2114" spans="1:13" x14ac:dyDescent="0.2">
      <c r="A2114" s="133" t="str">
        <f>'Net Gen'!B2114</f>
        <v>ML2KP-Mitchell 2 KP</v>
      </c>
      <c r="B2114" s="214">
        <f>'Net Gen'!C2114</f>
        <v>44342.958333333336</v>
      </c>
      <c r="C2114" s="215" t="str">
        <f>'Net Gen'!P2114</f>
        <v>DISPATCHABLE</v>
      </c>
      <c r="D2114" s="215">
        <f>'Net Gen'!E2114</f>
        <v>376.00400000000002</v>
      </c>
      <c r="E2114" s="215">
        <f>'Net Gen'!I2114</f>
        <v>790</v>
      </c>
      <c r="F2114" s="215">
        <f>'Net Gen'!K2114</f>
        <v>790</v>
      </c>
      <c r="G2114" s="215">
        <f>'Net Gen'!N2114</f>
        <v>790</v>
      </c>
      <c r="H2114" s="215">
        <f>'Net Gen'!O2114</f>
        <v>790</v>
      </c>
      <c r="J2114" s="78">
        <f t="shared" si="130"/>
        <v>0.5</v>
      </c>
      <c r="K2114" s="71">
        <f t="shared" si="128"/>
        <v>395</v>
      </c>
      <c r="L2114" s="69">
        <f t="shared" si="129"/>
        <v>395</v>
      </c>
      <c r="M2114" s="81">
        <f t="shared" si="131"/>
        <v>395</v>
      </c>
    </row>
    <row r="2115" spans="1:13" x14ac:dyDescent="0.2">
      <c r="A2115" s="133" t="str">
        <f>'Net Gen'!B2115</f>
        <v>ML2KP-Mitchell 2 KP</v>
      </c>
      <c r="B2115" s="214">
        <f>'Net Gen'!C2115</f>
        <v>44343</v>
      </c>
      <c r="C2115" s="215" t="str">
        <f>'Net Gen'!P2115</f>
        <v>DISPATCHABLE</v>
      </c>
      <c r="D2115" s="215">
        <f>'Net Gen'!E2115</f>
        <v>367.87200000000001</v>
      </c>
      <c r="E2115" s="215">
        <f>'Net Gen'!I2115</f>
        <v>790</v>
      </c>
      <c r="F2115" s="215">
        <f>'Net Gen'!K2115</f>
        <v>790</v>
      </c>
      <c r="G2115" s="215">
        <f>'Net Gen'!N2115</f>
        <v>790</v>
      </c>
      <c r="H2115" s="215">
        <f>'Net Gen'!O2115</f>
        <v>790</v>
      </c>
      <c r="J2115" s="78">
        <f t="shared" si="130"/>
        <v>0.5</v>
      </c>
      <c r="K2115" s="71">
        <f t="shared" si="128"/>
        <v>395</v>
      </c>
      <c r="L2115" s="69">
        <f t="shared" si="129"/>
        <v>395</v>
      </c>
      <c r="M2115" s="81">
        <f t="shared" si="131"/>
        <v>395</v>
      </c>
    </row>
    <row r="2116" spans="1:13" x14ac:dyDescent="0.2">
      <c r="A2116" s="133" t="str">
        <f>'Net Gen'!B2116</f>
        <v>ML2KP-Mitchell 2 KP</v>
      </c>
      <c r="B2116" s="214">
        <f>'Net Gen'!C2116</f>
        <v>44343.041666666664</v>
      </c>
      <c r="C2116" s="215" t="str">
        <f>'Net Gen'!P2116</f>
        <v>DISPATCHABLE</v>
      </c>
      <c r="D2116" s="215">
        <f>'Net Gen'!E2116</f>
        <v>339.85399999999998</v>
      </c>
      <c r="E2116" s="215">
        <f>'Net Gen'!I2116</f>
        <v>790</v>
      </c>
      <c r="F2116" s="215">
        <f>'Net Gen'!K2116</f>
        <v>790</v>
      </c>
      <c r="G2116" s="215">
        <f>'Net Gen'!N2116</f>
        <v>790</v>
      </c>
      <c r="H2116" s="215">
        <f>'Net Gen'!O2116</f>
        <v>790</v>
      </c>
      <c r="J2116" s="78">
        <f t="shared" si="130"/>
        <v>0.5</v>
      </c>
      <c r="K2116" s="71">
        <f t="shared" ref="K2116:K2179" si="132">F2116*J2116</f>
        <v>395</v>
      </c>
      <c r="L2116" s="69">
        <f t="shared" ref="L2116:L2179" si="133">H2116*J2116</f>
        <v>395</v>
      </c>
      <c r="M2116" s="81">
        <f t="shared" si="131"/>
        <v>395</v>
      </c>
    </row>
    <row r="2117" spans="1:13" x14ac:dyDescent="0.2">
      <c r="A2117" s="133" t="str">
        <f>'Net Gen'!B2117</f>
        <v>ML2KP-Mitchell 2 KP</v>
      </c>
      <c r="B2117" s="214">
        <f>'Net Gen'!C2117</f>
        <v>44343.083333333336</v>
      </c>
      <c r="C2117" s="215" t="str">
        <f>'Net Gen'!P2117</f>
        <v>DISPATCHABLE</v>
      </c>
      <c r="D2117" s="215">
        <f>'Net Gen'!E2117</f>
        <v>305.97199999999998</v>
      </c>
      <c r="E2117" s="215">
        <f>'Net Gen'!I2117</f>
        <v>790</v>
      </c>
      <c r="F2117" s="215">
        <f>'Net Gen'!K2117</f>
        <v>790</v>
      </c>
      <c r="G2117" s="215">
        <f>'Net Gen'!N2117</f>
        <v>790</v>
      </c>
      <c r="H2117" s="215">
        <f>'Net Gen'!O2117</f>
        <v>790</v>
      </c>
      <c r="J2117" s="78">
        <f t="shared" ref="J2117:J2180" si="134">VLOOKUP(A2117,$P$4:$Q$8,2,FALSE)</f>
        <v>0.5</v>
      </c>
      <c r="K2117" s="71">
        <f t="shared" si="132"/>
        <v>395</v>
      </c>
      <c r="L2117" s="69">
        <f t="shared" si="133"/>
        <v>395</v>
      </c>
      <c r="M2117" s="81">
        <f t="shared" ref="M2117:M2180" si="135">E2117*J2117</f>
        <v>395</v>
      </c>
    </row>
    <row r="2118" spans="1:13" x14ac:dyDescent="0.2">
      <c r="A2118" s="133" t="str">
        <f>'Net Gen'!B2118</f>
        <v>ML2KP-Mitchell 2 KP</v>
      </c>
      <c r="B2118" s="214">
        <f>'Net Gen'!C2118</f>
        <v>44343.125</v>
      </c>
      <c r="C2118" s="215" t="str">
        <f>'Net Gen'!P2118</f>
        <v>DISPATCHABLE</v>
      </c>
      <c r="D2118" s="215">
        <f>'Net Gen'!E2118</f>
        <v>283.60000000000002</v>
      </c>
      <c r="E2118" s="215">
        <f>'Net Gen'!I2118</f>
        <v>790</v>
      </c>
      <c r="F2118" s="215">
        <f>'Net Gen'!K2118</f>
        <v>790</v>
      </c>
      <c r="G2118" s="215">
        <f>'Net Gen'!N2118</f>
        <v>790</v>
      </c>
      <c r="H2118" s="215">
        <f>'Net Gen'!O2118</f>
        <v>790</v>
      </c>
      <c r="J2118" s="78">
        <f t="shared" si="134"/>
        <v>0.5</v>
      </c>
      <c r="K2118" s="71">
        <f t="shared" si="132"/>
        <v>395</v>
      </c>
      <c r="L2118" s="69">
        <f t="shared" si="133"/>
        <v>395</v>
      </c>
      <c r="M2118" s="81">
        <f t="shared" si="135"/>
        <v>395</v>
      </c>
    </row>
    <row r="2119" spans="1:13" x14ac:dyDescent="0.2">
      <c r="A2119" s="133" t="str">
        <f>'Net Gen'!B2119</f>
        <v>ML2KP-Mitchell 2 KP</v>
      </c>
      <c r="B2119" s="214">
        <f>'Net Gen'!C2119</f>
        <v>44343.166666666664</v>
      </c>
      <c r="C2119" s="215" t="str">
        <f>'Net Gen'!P2119</f>
        <v>DISPATCHABLE</v>
      </c>
      <c r="D2119" s="215">
        <f>'Net Gen'!E2119</f>
        <v>258.25400000000002</v>
      </c>
      <c r="E2119" s="215">
        <f>'Net Gen'!I2119</f>
        <v>790</v>
      </c>
      <c r="F2119" s="215">
        <f>'Net Gen'!K2119</f>
        <v>790</v>
      </c>
      <c r="G2119" s="215">
        <f>'Net Gen'!N2119</f>
        <v>790</v>
      </c>
      <c r="H2119" s="215">
        <f>'Net Gen'!O2119</f>
        <v>790</v>
      </c>
      <c r="J2119" s="78">
        <f t="shared" si="134"/>
        <v>0.5</v>
      </c>
      <c r="K2119" s="71">
        <f t="shared" si="132"/>
        <v>395</v>
      </c>
      <c r="L2119" s="69">
        <f t="shared" si="133"/>
        <v>395</v>
      </c>
      <c r="M2119" s="81">
        <f t="shared" si="135"/>
        <v>395</v>
      </c>
    </row>
    <row r="2120" spans="1:13" x14ac:dyDescent="0.2">
      <c r="A2120" s="133" t="str">
        <f>'Net Gen'!B2120</f>
        <v>ML2KP-Mitchell 2 KP</v>
      </c>
      <c r="B2120" s="214">
        <f>'Net Gen'!C2120</f>
        <v>44343.208333333336</v>
      </c>
      <c r="C2120" s="215" t="str">
        <f>'Net Gen'!P2120</f>
        <v>DISPATCHABLE</v>
      </c>
      <c r="D2120" s="215">
        <f>'Net Gen'!E2120</f>
        <v>222.03399999999999</v>
      </c>
      <c r="E2120" s="215">
        <f>'Net Gen'!I2120</f>
        <v>790</v>
      </c>
      <c r="F2120" s="215">
        <f>'Net Gen'!K2120</f>
        <v>790</v>
      </c>
      <c r="G2120" s="215">
        <f>'Net Gen'!N2120</f>
        <v>790</v>
      </c>
      <c r="H2120" s="215">
        <f>'Net Gen'!O2120</f>
        <v>790</v>
      </c>
      <c r="J2120" s="78">
        <f t="shared" si="134"/>
        <v>0.5</v>
      </c>
      <c r="K2120" s="71">
        <f t="shared" si="132"/>
        <v>395</v>
      </c>
      <c r="L2120" s="69">
        <f t="shared" si="133"/>
        <v>395</v>
      </c>
      <c r="M2120" s="81">
        <f t="shared" si="135"/>
        <v>395</v>
      </c>
    </row>
    <row r="2121" spans="1:13" x14ac:dyDescent="0.2">
      <c r="A2121" s="133" t="str">
        <f>'Net Gen'!B2121</f>
        <v>ML2KP-Mitchell 2 KP</v>
      </c>
      <c r="B2121" s="214">
        <f>'Net Gen'!C2121</f>
        <v>44343.25</v>
      </c>
      <c r="C2121" s="215" t="str">
        <f>'Net Gen'!P2121</f>
        <v>DISPATCHABLE</v>
      </c>
      <c r="D2121" s="215">
        <f>'Net Gen'!E2121</f>
        <v>215.566</v>
      </c>
      <c r="E2121" s="215">
        <f>'Net Gen'!I2121</f>
        <v>790</v>
      </c>
      <c r="F2121" s="215">
        <f>'Net Gen'!K2121</f>
        <v>790</v>
      </c>
      <c r="G2121" s="215">
        <f>'Net Gen'!N2121</f>
        <v>790</v>
      </c>
      <c r="H2121" s="215">
        <f>'Net Gen'!O2121</f>
        <v>790</v>
      </c>
      <c r="J2121" s="78">
        <f t="shared" si="134"/>
        <v>0.5</v>
      </c>
      <c r="K2121" s="71">
        <f t="shared" si="132"/>
        <v>395</v>
      </c>
      <c r="L2121" s="69">
        <f t="shared" si="133"/>
        <v>395</v>
      </c>
      <c r="M2121" s="81">
        <f t="shared" si="135"/>
        <v>395</v>
      </c>
    </row>
    <row r="2122" spans="1:13" x14ac:dyDescent="0.2">
      <c r="A2122" s="133" t="str">
        <f>'Net Gen'!B2122</f>
        <v>ML2KP-Mitchell 2 KP</v>
      </c>
      <c r="B2122" s="214">
        <f>'Net Gen'!C2122</f>
        <v>44343.291666666664</v>
      </c>
      <c r="C2122" s="215" t="str">
        <f>'Net Gen'!P2122</f>
        <v>DISPATCHABLE</v>
      </c>
      <c r="D2122" s="215">
        <f>'Net Gen'!E2122</f>
        <v>205.52199999999999</v>
      </c>
      <c r="E2122" s="215">
        <f>'Net Gen'!I2122</f>
        <v>673</v>
      </c>
      <c r="F2122" s="215">
        <f>'Net Gen'!K2122</f>
        <v>673</v>
      </c>
      <c r="G2122" s="215">
        <f>'Net Gen'!N2122</f>
        <v>673</v>
      </c>
      <c r="H2122" s="215">
        <f>'Net Gen'!O2122</f>
        <v>790</v>
      </c>
      <c r="J2122" s="78">
        <f t="shared" si="134"/>
        <v>0.5</v>
      </c>
      <c r="K2122" s="71">
        <f t="shared" si="132"/>
        <v>336.5</v>
      </c>
      <c r="L2122" s="69">
        <f t="shared" si="133"/>
        <v>395</v>
      </c>
      <c r="M2122" s="81">
        <f t="shared" si="135"/>
        <v>336.5</v>
      </c>
    </row>
    <row r="2123" spans="1:13" x14ac:dyDescent="0.2">
      <c r="A2123" s="133" t="str">
        <f>'Net Gen'!B2123</f>
        <v>ML2KP-Mitchell 2 KP</v>
      </c>
      <c r="B2123" s="214">
        <f>'Net Gen'!C2123</f>
        <v>44343.333333333336</v>
      </c>
      <c r="C2123" s="215" t="str">
        <f>'Net Gen'!P2123</f>
        <v>DISPATCHABLE</v>
      </c>
      <c r="D2123" s="215">
        <f>'Net Gen'!E2123</f>
        <v>225.57400000000001</v>
      </c>
      <c r="E2123" s="215">
        <f>'Net Gen'!I2123</f>
        <v>790</v>
      </c>
      <c r="F2123" s="215">
        <f>'Net Gen'!K2123</f>
        <v>790</v>
      </c>
      <c r="G2123" s="215">
        <f>'Net Gen'!N2123</f>
        <v>790</v>
      </c>
      <c r="H2123" s="215">
        <f>'Net Gen'!O2123</f>
        <v>790</v>
      </c>
      <c r="J2123" s="78">
        <f t="shared" si="134"/>
        <v>0.5</v>
      </c>
      <c r="K2123" s="71">
        <f t="shared" si="132"/>
        <v>395</v>
      </c>
      <c r="L2123" s="69">
        <f t="shared" si="133"/>
        <v>395</v>
      </c>
      <c r="M2123" s="81">
        <f t="shared" si="135"/>
        <v>395</v>
      </c>
    </row>
    <row r="2124" spans="1:13" x14ac:dyDescent="0.2">
      <c r="A2124" s="133" t="str">
        <f>'Net Gen'!B2124</f>
        <v>ML2KP-Mitchell 2 KP</v>
      </c>
      <c r="B2124" s="214">
        <f>'Net Gen'!C2124</f>
        <v>44343.375</v>
      </c>
      <c r="C2124" s="215" t="str">
        <f>'Net Gen'!P2124</f>
        <v>DISPATCHABLE</v>
      </c>
      <c r="D2124" s="215">
        <f>'Net Gen'!E2124</f>
        <v>262.80799999999999</v>
      </c>
      <c r="E2124" s="215">
        <f>'Net Gen'!I2124</f>
        <v>790</v>
      </c>
      <c r="F2124" s="215">
        <f>'Net Gen'!K2124</f>
        <v>790</v>
      </c>
      <c r="G2124" s="215">
        <f>'Net Gen'!N2124</f>
        <v>790</v>
      </c>
      <c r="H2124" s="215">
        <f>'Net Gen'!O2124</f>
        <v>790</v>
      </c>
      <c r="J2124" s="78">
        <f t="shared" si="134"/>
        <v>0.5</v>
      </c>
      <c r="K2124" s="71">
        <f t="shared" si="132"/>
        <v>395</v>
      </c>
      <c r="L2124" s="69">
        <f t="shared" si="133"/>
        <v>395</v>
      </c>
      <c r="M2124" s="81">
        <f t="shared" si="135"/>
        <v>395</v>
      </c>
    </row>
    <row r="2125" spans="1:13" x14ac:dyDescent="0.2">
      <c r="A2125" s="133" t="str">
        <f>'Net Gen'!B2125</f>
        <v>ML2KP-Mitchell 2 KP</v>
      </c>
      <c r="B2125" s="214">
        <f>'Net Gen'!C2125</f>
        <v>44343.416666666664</v>
      </c>
      <c r="C2125" s="215" t="str">
        <f>'Net Gen'!P2125</f>
        <v>DISPATCHABLE</v>
      </c>
      <c r="D2125" s="215">
        <f>'Net Gen'!E2125</f>
        <v>278.92599999999999</v>
      </c>
      <c r="E2125" s="215">
        <f>'Net Gen'!I2125</f>
        <v>790</v>
      </c>
      <c r="F2125" s="215">
        <f>'Net Gen'!K2125</f>
        <v>790</v>
      </c>
      <c r="G2125" s="215">
        <f>'Net Gen'!N2125</f>
        <v>790</v>
      </c>
      <c r="H2125" s="215">
        <f>'Net Gen'!O2125</f>
        <v>790</v>
      </c>
      <c r="J2125" s="78">
        <f t="shared" si="134"/>
        <v>0.5</v>
      </c>
      <c r="K2125" s="71">
        <f t="shared" si="132"/>
        <v>395</v>
      </c>
      <c r="L2125" s="69">
        <f t="shared" si="133"/>
        <v>395</v>
      </c>
      <c r="M2125" s="81">
        <f t="shared" si="135"/>
        <v>395</v>
      </c>
    </row>
    <row r="2126" spans="1:13" x14ac:dyDescent="0.2">
      <c r="A2126" s="133" t="str">
        <f>'Net Gen'!B2126</f>
        <v>ML2KP-Mitchell 2 KP</v>
      </c>
      <c r="B2126" s="214">
        <f>'Net Gen'!C2126</f>
        <v>44343.458333333336</v>
      </c>
      <c r="C2126" s="215" t="str">
        <f>'Net Gen'!P2126</f>
        <v>DISPATCHABLE</v>
      </c>
      <c r="D2126" s="215">
        <f>'Net Gen'!E2126</f>
        <v>297.45400000000001</v>
      </c>
      <c r="E2126" s="215">
        <f>'Net Gen'!I2126</f>
        <v>790</v>
      </c>
      <c r="F2126" s="215">
        <f>'Net Gen'!K2126</f>
        <v>790</v>
      </c>
      <c r="G2126" s="215">
        <f>'Net Gen'!N2126</f>
        <v>790</v>
      </c>
      <c r="H2126" s="215">
        <f>'Net Gen'!O2126</f>
        <v>790</v>
      </c>
      <c r="J2126" s="78">
        <f t="shared" si="134"/>
        <v>0.5</v>
      </c>
      <c r="K2126" s="71">
        <f t="shared" si="132"/>
        <v>395</v>
      </c>
      <c r="L2126" s="69">
        <f t="shared" si="133"/>
        <v>395</v>
      </c>
      <c r="M2126" s="81">
        <f t="shared" si="135"/>
        <v>395</v>
      </c>
    </row>
    <row r="2127" spans="1:13" x14ac:dyDescent="0.2">
      <c r="A2127" s="133" t="str">
        <f>'Net Gen'!B2127</f>
        <v>ML2KP-Mitchell 2 KP</v>
      </c>
      <c r="B2127" s="214">
        <f>'Net Gen'!C2127</f>
        <v>44343.5</v>
      </c>
      <c r="C2127" s="215" t="str">
        <f>'Net Gen'!P2127</f>
        <v>DISPATCHABLE</v>
      </c>
      <c r="D2127" s="215">
        <f>'Net Gen'!E2127</f>
        <v>293.89400000000001</v>
      </c>
      <c r="E2127" s="215">
        <f>'Net Gen'!I2127</f>
        <v>790</v>
      </c>
      <c r="F2127" s="215">
        <f>'Net Gen'!K2127</f>
        <v>790</v>
      </c>
      <c r="G2127" s="215">
        <f>'Net Gen'!N2127</f>
        <v>790</v>
      </c>
      <c r="H2127" s="215">
        <f>'Net Gen'!O2127</f>
        <v>790</v>
      </c>
      <c r="J2127" s="78">
        <f t="shared" si="134"/>
        <v>0.5</v>
      </c>
      <c r="K2127" s="71">
        <f t="shared" si="132"/>
        <v>395</v>
      </c>
      <c r="L2127" s="69">
        <f t="shared" si="133"/>
        <v>395</v>
      </c>
      <c r="M2127" s="81">
        <f t="shared" si="135"/>
        <v>395</v>
      </c>
    </row>
    <row r="2128" spans="1:13" x14ac:dyDescent="0.2">
      <c r="A2128" s="133" t="str">
        <f>'Net Gen'!B2128</f>
        <v>ML2KP-Mitchell 2 KP</v>
      </c>
      <c r="B2128" s="214">
        <f>'Net Gen'!C2128</f>
        <v>44343.541666666664</v>
      </c>
      <c r="C2128" s="215" t="str">
        <f>'Net Gen'!P2128</f>
        <v>DISPATCHABLE</v>
      </c>
      <c r="D2128" s="215">
        <f>'Net Gen'!E2128</f>
        <v>324.01799999999997</v>
      </c>
      <c r="E2128" s="215">
        <f>'Net Gen'!I2128</f>
        <v>790</v>
      </c>
      <c r="F2128" s="215">
        <f>'Net Gen'!K2128</f>
        <v>790</v>
      </c>
      <c r="G2128" s="215">
        <f>'Net Gen'!N2128</f>
        <v>790</v>
      </c>
      <c r="H2128" s="215">
        <f>'Net Gen'!O2128</f>
        <v>790</v>
      </c>
      <c r="J2128" s="78">
        <f t="shared" si="134"/>
        <v>0.5</v>
      </c>
      <c r="K2128" s="71">
        <f t="shared" si="132"/>
        <v>395</v>
      </c>
      <c r="L2128" s="69">
        <f t="shared" si="133"/>
        <v>395</v>
      </c>
      <c r="M2128" s="81">
        <f t="shared" si="135"/>
        <v>395</v>
      </c>
    </row>
    <row r="2129" spans="1:13" x14ac:dyDescent="0.2">
      <c r="A2129" s="133" t="str">
        <f>'Net Gen'!B2129</f>
        <v>ML2KP-Mitchell 2 KP</v>
      </c>
      <c r="B2129" s="214">
        <f>'Net Gen'!C2129</f>
        <v>44343.583333333336</v>
      </c>
      <c r="C2129" s="215" t="str">
        <f>'Net Gen'!P2129</f>
        <v>DISPATCHABLE</v>
      </c>
      <c r="D2129" s="215">
        <f>'Net Gen'!E2129</f>
        <v>344.68200000000002</v>
      </c>
      <c r="E2129" s="215">
        <f>'Net Gen'!I2129</f>
        <v>790</v>
      </c>
      <c r="F2129" s="215">
        <f>'Net Gen'!K2129</f>
        <v>790</v>
      </c>
      <c r="G2129" s="215">
        <f>'Net Gen'!N2129</f>
        <v>790</v>
      </c>
      <c r="H2129" s="215">
        <f>'Net Gen'!O2129</f>
        <v>790</v>
      </c>
      <c r="J2129" s="78">
        <f t="shared" si="134"/>
        <v>0.5</v>
      </c>
      <c r="K2129" s="71">
        <f t="shared" si="132"/>
        <v>395</v>
      </c>
      <c r="L2129" s="69">
        <f t="shared" si="133"/>
        <v>395</v>
      </c>
      <c r="M2129" s="81">
        <f t="shared" si="135"/>
        <v>395</v>
      </c>
    </row>
    <row r="2130" spans="1:13" x14ac:dyDescent="0.2">
      <c r="A2130" s="133" t="str">
        <f>'Net Gen'!B2130</f>
        <v>ML2KP-Mitchell 2 KP</v>
      </c>
      <c r="B2130" s="214">
        <f>'Net Gen'!C2130</f>
        <v>44343.625</v>
      </c>
      <c r="C2130" s="215" t="str">
        <f>'Net Gen'!P2130</f>
        <v>DISPATCHABLE</v>
      </c>
      <c r="D2130" s="215">
        <f>'Net Gen'!E2130</f>
        <v>369.41399999999999</v>
      </c>
      <c r="E2130" s="215">
        <f>'Net Gen'!I2130</f>
        <v>790</v>
      </c>
      <c r="F2130" s="215">
        <f>'Net Gen'!K2130</f>
        <v>790</v>
      </c>
      <c r="G2130" s="215">
        <f>'Net Gen'!N2130</f>
        <v>790</v>
      </c>
      <c r="H2130" s="215">
        <f>'Net Gen'!O2130</f>
        <v>790</v>
      </c>
      <c r="J2130" s="78">
        <f t="shared" si="134"/>
        <v>0.5</v>
      </c>
      <c r="K2130" s="71">
        <f t="shared" si="132"/>
        <v>395</v>
      </c>
      <c r="L2130" s="69">
        <f t="shared" si="133"/>
        <v>395</v>
      </c>
      <c r="M2130" s="81">
        <f t="shared" si="135"/>
        <v>395</v>
      </c>
    </row>
    <row r="2131" spans="1:13" x14ac:dyDescent="0.2">
      <c r="A2131" s="133" t="str">
        <f>'Net Gen'!B2131</f>
        <v>ML2KP-Mitchell 2 KP</v>
      </c>
      <c r="B2131" s="214">
        <f>'Net Gen'!C2131</f>
        <v>44343.666666666664</v>
      </c>
      <c r="C2131" s="215" t="str">
        <f>'Net Gen'!P2131</f>
        <v>DISPATCHABLE</v>
      </c>
      <c r="D2131" s="215">
        <f>'Net Gen'!E2131</f>
        <v>390.75599999999997</v>
      </c>
      <c r="E2131" s="215">
        <f>'Net Gen'!I2131</f>
        <v>791</v>
      </c>
      <c r="F2131" s="215">
        <f>'Net Gen'!K2131</f>
        <v>791</v>
      </c>
      <c r="G2131" s="215">
        <f>'Net Gen'!N2131</f>
        <v>791</v>
      </c>
      <c r="H2131" s="215">
        <f>'Net Gen'!O2131</f>
        <v>790</v>
      </c>
      <c r="J2131" s="78">
        <f t="shared" si="134"/>
        <v>0.5</v>
      </c>
      <c r="K2131" s="71">
        <f t="shared" si="132"/>
        <v>395.5</v>
      </c>
      <c r="L2131" s="69">
        <f t="shared" si="133"/>
        <v>395</v>
      </c>
      <c r="M2131" s="81">
        <f t="shared" si="135"/>
        <v>395.5</v>
      </c>
    </row>
    <row r="2132" spans="1:13" x14ac:dyDescent="0.2">
      <c r="A2132" s="133" t="str">
        <f>'Net Gen'!B2132</f>
        <v>ML2KP-Mitchell 2 KP</v>
      </c>
      <c r="B2132" s="214">
        <f>'Net Gen'!C2132</f>
        <v>44343.708333333336</v>
      </c>
      <c r="C2132" s="215" t="str">
        <f>'Net Gen'!P2132</f>
        <v>DISPATCHABLE</v>
      </c>
      <c r="D2132" s="215">
        <f>'Net Gen'!E2132</f>
        <v>391.67599999999999</v>
      </c>
      <c r="E2132" s="215">
        <f>'Net Gen'!I2132</f>
        <v>790</v>
      </c>
      <c r="F2132" s="215">
        <f>'Net Gen'!K2132</f>
        <v>790</v>
      </c>
      <c r="G2132" s="215">
        <f>'Net Gen'!N2132</f>
        <v>790</v>
      </c>
      <c r="H2132" s="215">
        <f>'Net Gen'!O2132</f>
        <v>790</v>
      </c>
      <c r="J2132" s="78">
        <f t="shared" si="134"/>
        <v>0.5</v>
      </c>
      <c r="K2132" s="71">
        <f t="shared" si="132"/>
        <v>395</v>
      </c>
      <c r="L2132" s="69">
        <f t="shared" si="133"/>
        <v>395</v>
      </c>
      <c r="M2132" s="81">
        <f t="shared" si="135"/>
        <v>395</v>
      </c>
    </row>
    <row r="2133" spans="1:13" x14ac:dyDescent="0.2">
      <c r="A2133" s="133" t="str">
        <f>'Net Gen'!B2133</f>
        <v>ML2KP-Mitchell 2 KP</v>
      </c>
      <c r="B2133" s="214">
        <f>'Net Gen'!C2133</f>
        <v>44343.75</v>
      </c>
      <c r="C2133" s="215" t="str">
        <f>'Net Gen'!P2133</f>
        <v>DISPATCHABLE</v>
      </c>
      <c r="D2133" s="215">
        <f>'Net Gen'!E2133</f>
        <v>389.96</v>
      </c>
      <c r="E2133" s="215">
        <f>'Net Gen'!I2133</f>
        <v>790</v>
      </c>
      <c r="F2133" s="215">
        <f>'Net Gen'!K2133</f>
        <v>790</v>
      </c>
      <c r="G2133" s="215">
        <f>'Net Gen'!N2133</f>
        <v>790</v>
      </c>
      <c r="H2133" s="215">
        <f>'Net Gen'!O2133</f>
        <v>790</v>
      </c>
      <c r="J2133" s="78">
        <f t="shared" si="134"/>
        <v>0.5</v>
      </c>
      <c r="K2133" s="71">
        <f t="shared" si="132"/>
        <v>395</v>
      </c>
      <c r="L2133" s="69">
        <f t="shared" si="133"/>
        <v>395</v>
      </c>
      <c r="M2133" s="81">
        <f t="shared" si="135"/>
        <v>395</v>
      </c>
    </row>
    <row r="2134" spans="1:13" x14ac:dyDescent="0.2">
      <c r="A2134" s="133" t="str">
        <f>'Net Gen'!B2134</f>
        <v>ML2KP-Mitchell 2 KP</v>
      </c>
      <c r="B2134" s="214">
        <f>'Net Gen'!C2134</f>
        <v>44343.791666666664</v>
      </c>
      <c r="C2134" s="215" t="str">
        <f>'Net Gen'!P2134</f>
        <v>DISPATCHABLE</v>
      </c>
      <c r="D2134" s="215">
        <f>'Net Gen'!E2134</f>
        <v>394.12</v>
      </c>
      <c r="E2134" s="215">
        <f>'Net Gen'!I2134</f>
        <v>791</v>
      </c>
      <c r="F2134" s="215">
        <f>'Net Gen'!K2134</f>
        <v>791</v>
      </c>
      <c r="G2134" s="215">
        <f>'Net Gen'!N2134</f>
        <v>791</v>
      </c>
      <c r="H2134" s="215">
        <f>'Net Gen'!O2134</f>
        <v>790</v>
      </c>
      <c r="J2134" s="78">
        <f t="shared" si="134"/>
        <v>0.5</v>
      </c>
      <c r="K2134" s="71">
        <f t="shared" si="132"/>
        <v>395.5</v>
      </c>
      <c r="L2134" s="69">
        <f t="shared" si="133"/>
        <v>395</v>
      </c>
      <c r="M2134" s="81">
        <f t="shared" si="135"/>
        <v>395.5</v>
      </c>
    </row>
    <row r="2135" spans="1:13" x14ac:dyDescent="0.2">
      <c r="A2135" s="133" t="str">
        <f>'Net Gen'!B2135</f>
        <v>ML2KP-Mitchell 2 KP</v>
      </c>
      <c r="B2135" s="214">
        <f>'Net Gen'!C2135</f>
        <v>44343.833333333336</v>
      </c>
      <c r="C2135" s="215" t="str">
        <f>'Net Gen'!P2135</f>
        <v>DISPATCHABLE</v>
      </c>
      <c r="D2135" s="215">
        <f>'Net Gen'!E2135</f>
        <v>395.15600000000001</v>
      </c>
      <c r="E2135" s="215">
        <f>'Net Gen'!I2135</f>
        <v>791</v>
      </c>
      <c r="F2135" s="215">
        <f>'Net Gen'!K2135</f>
        <v>791</v>
      </c>
      <c r="G2135" s="215">
        <f>'Net Gen'!N2135</f>
        <v>791</v>
      </c>
      <c r="H2135" s="215">
        <f>'Net Gen'!O2135</f>
        <v>790</v>
      </c>
      <c r="J2135" s="78">
        <f t="shared" si="134"/>
        <v>0.5</v>
      </c>
      <c r="K2135" s="71">
        <f t="shared" si="132"/>
        <v>395.5</v>
      </c>
      <c r="L2135" s="69">
        <f t="shared" si="133"/>
        <v>395</v>
      </c>
      <c r="M2135" s="81">
        <f t="shared" si="135"/>
        <v>395.5</v>
      </c>
    </row>
    <row r="2136" spans="1:13" x14ac:dyDescent="0.2">
      <c r="A2136" s="133" t="str">
        <f>'Net Gen'!B2136</f>
        <v>ML2KP-Mitchell 2 KP</v>
      </c>
      <c r="B2136" s="214">
        <f>'Net Gen'!C2136</f>
        <v>44343.875</v>
      </c>
      <c r="C2136" s="215" t="str">
        <f>'Net Gen'!P2136</f>
        <v>DISPATCHABLE</v>
      </c>
      <c r="D2136" s="215">
        <f>'Net Gen'!E2136</f>
        <v>389.78399999999999</v>
      </c>
      <c r="E2136" s="215">
        <f>'Net Gen'!I2136</f>
        <v>791</v>
      </c>
      <c r="F2136" s="215">
        <f>'Net Gen'!K2136</f>
        <v>791</v>
      </c>
      <c r="G2136" s="215">
        <f>'Net Gen'!N2136</f>
        <v>791</v>
      </c>
      <c r="H2136" s="215">
        <f>'Net Gen'!O2136</f>
        <v>790</v>
      </c>
      <c r="J2136" s="78">
        <f t="shared" si="134"/>
        <v>0.5</v>
      </c>
      <c r="K2136" s="71">
        <f t="shared" si="132"/>
        <v>395.5</v>
      </c>
      <c r="L2136" s="69">
        <f t="shared" si="133"/>
        <v>395</v>
      </c>
      <c r="M2136" s="81">
        <f t="shared" si="135"/>
        <v>395.5</v>
      </c>
    </row>
    <row r="2137" spans="1:13" x14ac:dyDescent="0.2">
      <c r="A2137" s="133" t="str">
        <f>'Net Gen'!B2137</f>
        <v>ML2KP-Mitchell 2 KP</v>
      </c>
      <c r="B2137" s="214">
        <f>'Net Gen'!C2137</f>
        <v>44343.916666666664</v>
      </c>
      <c r="C2137" s="215" t="str">
        <f>'Net Gen'!P2137</f>
        <v>DISPATCHABLE</v>
      </c>
      <c r="D2137" s="215">
        <f>'Net Gen'!E2137</f>
        <v>365.428</v>
      </c>
      <c r="E2137" s="215">
        <f>'Net Gen'!I2137</f>
        <v>790</v>
      </c>
      <c r="F2137" s="215">
        <f>'Net Gen'!K2137</f>
        <v>790</v>
      </c>
      <c r="G2137" s="215">
        <f>'Net Gen'!N2137</f>
        <v>790</v>
      </c>
      <c r="H2137" s="215">
        <f>'Net Gen'!O2137</f>
        <v>790</v>
      </c>
      <c r="J2137" s="78">
        <f t="shared" si="134"/>
        <v>0.5</v>
      </c>
      <c r="K2137" s="71">
        <f t="shared" si="132"/>
        <v>395</v>
      </c>
      <c r="L2137" s="69">
        <f t="shared" si="133"/>
        <v>395</v>
      </c>
      <c r="M2137" s="81">
        <f t="shared" si="135"/>
        <v>395</v>
      </c>
    </row>
    <row r="2138" spans="1:13" x14ac:dyDescent="0.2">
      <c r="A2138" s="133" t="str">
        <f>'Net Gen'!B2138</f>
        <v>ML2KP-Mitchell 2 KP</v>
      </c>
      <c r="B2138" s="214">
        <f>'Net Gen'!C2138</f>
        <v>44343.958333333336</v>
      </c>
      <c r="C2138" s="215" t="str">
        <f>'Net Gen'!P2138</f>
        <v>DISPATCHABLE</v>
      </c>
      <c r="D2138" s="215">
        <f>'Net Gen'!E2138</f>
        <v>339.71199999999999</v>
      </c>
      <c r="E2138" s="215">
        <f>'Net Gen'!I2138</f>
        <v>790</v>
      </c>
      <c r="F2138" s="215">
        <f>'Net Gen'!K2138</f>
        <v>790</v>
      </c>
      <c r="G2138" s="215">
        <f>'Net Gen'!N2138</f>
        <v>790</v>
      </c>
      <c r="H2138" s="215">
        <f>'Net Gen'!O2138</f>
        <v>790</v>
      </c>
      <c r="J2138" s="78">
        <f t="shared" si="134"/>
        <v>0.5</v>
      </c>
      <c r="K2138" s="71">
        <f t="shared" si="132"/>
        <v>395</v>
      </c>
      <c r="L2138" s="69">
        <f t="shared" si="133"/>
        <v>395</v>
      </c>
      <c r="M2138" s="81">
        <f t="shared" si="135"/>
        <v>395</v>
      </c>
    </row>
    <row r="2139" spans="1:13" x14ac:dyDescent="0.2">
      <c r="A2139" s="133" t="str">
        <f>'Net Gen'!B2139</f>
        <v>ML2KP-Mitchell 2 KP</v>
      </c>
      <c r="B2139" s="214">
        <f>'Net Gen'!C2139</f>
        <v>44344</v>
      </c>
      <c r="C2139" s="215" t="str">
        <f>'Net Gen'!P2139</f>
        <v>DISPATCHABLE</v>
      </c>
      <c r="D2139" s="215">
        <f>'Net Gen'!E2139</f>
        <v>269.93599999999998</v>
      </c>
      <c r="E2139" s="215">
        <f>'Net Gen'!I2139</f>
        <v>790</v>
      </c>
      <c r="F2139" s="215">
        <f>'Net Gen'!K2139</f>
        <v>790</v>
      </c>
      <c r="G2139" s="215">
        <f>'Net Gen'!N2139</f>
        <v>790</v>
      </c>
      <c r="H2139" s="215">
        <f>'Net Gen'!O2139</f>
        <v>790</v>
      </c>
      <c r="J2139" s="78">
        <f t="shared" si="134"/>
        <v>0.5</v>
      </c>
      <c r="K2139" s="71">
        <f t="shared" si="132"/>
        <v>395</v>
      </c>
      <c r="L2139" s="69">
        <f t="shared" si="133"/>
        <v>395</v>
      </c>
      <c r="M2139" s="81">
        <f t="shared" si="135"/>
        <v>395</v>
      </c>
    </row>
    <row r="2140" spans="1:13" x14ac:dyDescent="0.2">
      <c r="A2140" s="133" t="str">
        <f>'Net Gen'!B2140</f>
        <v>ML2KP-Mitchell 2 KP</v>
      </c>
      <c r="B2140" s="214">
        <f>'Net Gen'!C2140</f>
        <v>44344.041666666664</v>
      </c>
      <c r="C2140" s="215" t="str">
        <f>'Net Gen'!P2140</f>
        <v>DISPATCHABLE</v>
      </c>
      <c r="D2140" s="215">
        <f>'Net Gen'!E2140</f>
        <v>216.34</v>
      </c>
      <c r="E2140" s="215">
        <f>'Net Gen'!I2140</f>
        <v>728</v>
      </c>
      <c r="F2140" s="215">
        <f>'Net Gen'!K2140</f>
        <v>728</v>
      </c>
      <c r="G2140" s="215">
        <f>'Net Gen'!N2140</f>
        <v>728</v>
      </c>
      <c r="H2140" s="215">
        <f>'Net Gen'!O2140</f>
        <v>790</v>
      </c>
      <c r="J2140" s="78">
        <f t="shared" si="134"/>
        <v>0.5</v>
      </c>
      <c r="K2140" s="71">
        <f t="shared" si="132"/>
        <v>364</v>
      </c>
      <c r="L2140" s="69">
        <f t="shared" si="133"/>
        <v>395</v>
      </c>
      <c r="M2140" s="81">
        <f t="shared" si="135"/>
        <v>364</v>
      </c>
    </row>
    <row r="2141" spans="1:13" x14ac:dyDescent="0.2">
      <c r="A2141" s="133" t="str">
        <f>'Net Gen'!B2141</f>
        <v>ML2KP-Mitchell 2 KP</v>
      </c>
      <c r="B2141" s="214">
        <f>'Net Gen'!C2141</f>
        <v>44344.083333333336</v>
      </c>
      <c r="C2141" s="215" t="str">
        <f>'Net Gen'!P2141</f>
        <v>DISPATCHABLE</v>
      </c>
      <c r="D2141" s="215">
        <f>'Net Gen'!E2141</f>
        <v>206.72</v>
      </c>
      <c r="E2141" s="215">
        <f>'Net Gen'!I2141</f>
        <v>689</v>
      </c>
      <c r="F2141" s="215">
        <f>'Net Gen'!K2141</f>
        <v>689</v>
      </c>
      <c r="G2141" s="215">
        <f>'Net Gen'!N2141</f>
        <v>689</v>
      </c>
      <c r="H2141" s="215">
        <f>'Net Gen'!O2141</f>
        <v>790</v>
      </c>
      <c r="J2141" s="78">
        <f t="shared" si="134"/>
        <v>0.5</v>
      </c>
      <c r="K2141" s="71">
        <f t="shared" si="132"/>
        <v>344.5</v>
      </c>
      <c r="L2141" s="69">
        <f t="shared" si="133"/>
        <v>395</v>
      </c>
      <c r="M2141" s="81">
        <f t="shared" si="135"/>
        <v>344.5</v>
      </c>
    </row>
    <row r="2142" spans="1:13" x14ac:dyDescent="0.2">
      <c r="A2142" s="133" t="str">
        <f>'Net Gen'!B2142</f>
        <v>ML2KP-Mitchell 2 KP</v>
      </c>
      <c r="B2142" s="214">
        <f>'Net Gen'!C2142</f>
        <v>44344.125</v>
      </c>
      <c r="C2142" s="215" t="str">
        <f>'Net Gen'!P2142</f>
        <v>DISPATCHABLE</v>
      </c>
      <c r="D2142" s="215">
        <f>'Net Gen'!E2142</f>
        <v>207.27600000000001</v>
      </c>
      <c r="E2142" s="215">
        <f>'Net Gen'!I2142</f>
        <v>755</v>
      </c>
      <c r="F2142" s="215">
        <f>'Net Gen'!K2142</f>
        <v>755</v>
      </c>
      <c r="G2142" s="215">
        <f>'Net Gen'!N2142</f>
        <v>755</v>
      </c>
      <c r="H2142" s="215">
        <f>'Net Gen'!O2142</f>
        <v>790</v>
      </c>
      <c r="J2142" s="78">
        <f t="shared" si="134"/>
        <v>0.5</v>
      </c>
      <c r="K2142" s="71">
        <f t="shared" si="132"/>
        <v>377.5</v>
      </c>
      <c r="L2142" s="69">
        <f t="shared" si="133"/>
        <v>395</v>
      </c>
      <c r="M2142" s="81">
        <f t="shared" si="135"/>
        <v>377.5</v>
      </c>
    </row>
    <row r="2143" spans="1:13" x14ac:dyDescent="0.2">
      <c r="A2143" s="133" t="str">
        <f>'Net Gen'!B2143</f>
        <v>ML2KP-Mitchell 2 KP</v>
      </c>
      <c r="B2143" s="214">
        <f>'Net Gen'!C2143</f>
        <v>44344.166666666664</v>
      </c>
      <c r="C2143" s="215" t="str">
        <f>'Net Gen'!P2143</f>
        <v>DISPATCHABLE</v>
      </c>
      <c r="D2143" s="215">
        <f>'Net Gen'!E2143</f>
        <v>205.392</v>
      </c>
      <c r="E2143" s="215">
        <f>'Net Gen'!I2143</f>
        <v>642</v>
      </c>
      <c r="F2143" s="215">
        <f>'Net Gen'!K2143</f>
        <v>642</v>
      </c>
      <c r="G2143" s="215">
        <f>'Net Gen'!N2143</f>
        <v>642</v>
      </c>
      <c r="H2143" s="215">
        <f>'Net Gen'!O2143</f>
        <v>790</v>
      </c>
      <c r="J2143" s="78">
        <f t="shared" si="134"/>
        <v>0.5</v>
      </c>
      <c r="K2143" s="71">
        <f t="shared" si="132"/>
        <v>321</v>
      </c>
      <c r="L2143" s="69">
        <f t="shared" si="133"/>
        <v>395</v>
      </c>
      <c r="M2143" s="81">
        <f t="shared" si="135"/>
        <v>321</v>
      </c>
    </row>
    <row r="2144" spans="1:13" x14ac:dyDescent="0.2">
      <c r="A2144" s="133" t="str">
        <f>'Net Gen'!B2144</f>
        <v>ML2KP-Mitchell 2 KP</v>
      </c>
      <c r="B2144" s="214">
        <f>'Net Gen'!C2144</f>
        <v>44344.208333333336</v>
      </c>
      <c r="C2144" s="215" t="str">
        <f>'Net Gen'!P2144</f>
        <v>DISPATCHABLE</v>
      </c>
      <c r="D2144" s="215">
        <f>'Net Gen'!E2144</f>
        <v>206.77199999999999</v>
      </c>
      <c r="E2144" s="215">
        <f>'Net Gen'!I2144</f>
        <v>701</v>
      </c>
      <c r="F2144" s="215">
        <f>'Net Gen'!K2144</f>
        <v>701</v>
      </c>
      <c r="G2144" s="215">
        <f>'Net Gen'!N2144</f>
        <v>701</v>
      </c>
      <c r="H2144" s="215">
        <f>'Net Gen'!O2144</f>
        <v>790</v>
      </c>
      <c r="J2144" s="78">
        <f t="shared" si="134"/>
        <v>0.5</v>
      </c>
      <c r="K2144" s="71">
        <f t="shared" si="132"/>
        <v>350.5</v>
      </c>
      <c r="L2144" s="69">
        <f t="shared" si="133"/>
        <v>395</v>
      </c>
      <c r="M2144" s="81">
        <f t="shared" si="135"/>
        <v>350.5</v>
      </c>
    </row>
    <row r="2145" spans="1:13" x14ac:dyDescent="0.2">
      <c r="A2145" s="133" t="str">
        <f>'Net Gen'!B2145</f>
        <v>ML2KP-Mitchell 2 KP</v>
      </c>
      <c r="B2145" s="214">
        <f>'Net Gen'!C2145</f>
        <v>44344.25</v>
      </c>
      <c r="C2145" s="215" t="str">
        <f>'Net Gen'!P2145</f>
        <v>DISPATCHABLE</v>
      </c>
      <c r="D2145" s="215">
        <f>'Net Gen'!E2145</f>
        <v>206.45599999999999</v>
      </c>
      <c r="E2145" s="215">
        <f>'Net Gen'!I2145</f>
        <v>684</v>
      </c>
      <c r="F2145" s="215">
        <f>'Net Gen'!K2145</f>
        <v>684</v>
      </c>
      <c r="G2145" s="215">
        <f>'Net Gen'!N2145</f>
        <v>684</v>
      </c>
      <c r="H2145" s="215">
        <f>'Net Gen'!O2145</f>
        <v>790</v>
      </c>
      <c r="J2145" s="78">
        <f t="shared" si="134"/>
        <v>0.5</v>
      </c>
      <c r="K2145" s="71">
        <f t="shared" si="132"/>
        <v>342</v>
      </c>
      <c r="L2145" s="69">
        <f t="shared" si="133"/>
        <v>395</v>
      </c>
      <c r="M2145" s="81">
        <f t="shared" si="135"/>
        <v>342</v>
      </c>
    </row>
    <row r="2146" spans="1:13" x14ac:dyDescent="0.2">
      <c r="A2146" s="133" t="str">
        <f>'Net Gen'!B2146</f>
        <v>ML2KP-Mitchell 2 KP</v>
      </c>
      <c r="B2146" s="214">
        <f>'Net Gen'!C2146</f>
        <v>44344.291666666664</v>
      </c>
      <c r="C2146" s="215" t="str">
        <f>'Net Gen'!P2146</f>
        <v>DISPATCHABLE</v>
      </c>
      <c r="D2146" s="215">
        <f>'Net Gen'!E2146</f>
        <v>209.392</v>
      </c>
      <c r="E2146" s="215">
        <f>'Net Gen'!I2146</f>
        <v>750</v>
      </c>
      <c r="F2146" s="215">
        <f>'Net Gen'!K2146</f>
        <v>750</v>
      </c>
      <c r="G2146" s="215">
        <f>'Net Gen'!N2146</f>
        <v>750</v>
      </c>
      <c r="H2146" s="215">
        <f>'Net Gen'!O2146</f>
        <v>790</v>
      </c>
      <c r="J2146" s="78">
        <f t="shared" si="134"/>
        <v>0.5</v>
      </c>
      <c r="K2146" s="71">
        <f t="shared" si="132"/>
        <v>375</v>
      </c>
      <c r="L2146" s="69">
        <f t="shared" si="133"/>
        <v>395</v>
      </c>
      <c r="M2146" s="81">
        <f t="shared" si="135"/>
        <v>375</v>
      </c>
    </row>
    <row r="2147" spans="1:13" x14ac:dyDescent="0.2">
      <c r="A2147" s="133" t="str">
        <f>'Net Gen'!B2147</f>
        <v>ML2KP-Mitchell 2 KP</v>
      </c>
      <c r="B2147" s="214">
        <f>'Net Gen'!C2147</f>
        <v>44344.333333333336</v>
      </c>
      <c r="C2147" s="215" t="str">
        <f>'Net Gen'!P2147</f>
        <v>DISPATCHABLE</v>
      </c>
      <c r="D2147" s="215">
        <f>'Net Gen'!E2147</f>
        <v>205.12799999999999</v>
      </c>
      <c r="E2147" s="215">
        <f>'Net Gen'!I2147</f>
        <v>640</v>
      </c>
      <c r="F2147" s="215">
        <f>'Net Gen'!K2147</f>
        <v>640</v>
      </c>
      <c r="G2147" s="215">
        <f>'Net Gen'!N2147</f>
        <v>640</v>
      </c>
      <c r="H2147" s="215">
        <f>'Net Gen'!O2147</f>
        <v>790</v>
      </c>
      <c r="J2147" s="78">
        <f t="shared" si="134"/>
        <v>0.5</v>
      </c>
      <c r="K2147" s="71">
        <f t="shared" si="132"/>
        <v>320</v>
      </c>
      <c r="L2147" s="69">
        <f t="shared" si="133"/>
        <v>395</v>
      </c>
      <c r="M2147" s="81">
        <f t="shared" si="135"/>
        <v>320</v>
      </c>
    </row>
    <row r="2148" spans="1:13" x14ac:dyDescent="0.2">
      <c r="A2148" s="133" t="str">
        <f>'Net Gen'!B2148</f>
        <v>ML2KP-Mitchell 2 KP</v>
      </c>
      <c r="B2148" s="214">
        <f>'Net Gen'!C2148</f>
        <v>44344.375</v>
      </c>
      <c r="C2148" s="215" t="str">
        <f>'Net Gen'!P2148</f>
        <v>DISPATCHABLE</v>
      </c>
      <c r="D2148" s="215">
        <f>'Net Gen'!E2148</f>
        <v>211.68799999999999</v>
      </c>
      <c r="E2148" s="215">
        <f>'Net Gen'!I2148</f>
        <v>731</v>
      </c>
      <c r="F2148" s="215">
        <f>'Net Gen'!K2148</f>
        <v>731</v>
      </c>
      <c r="G2148" s="215">
        <f>'Net Gen'!N2148</f>
        <v>731</v>
      </c>
      <c r="H2148" s="215">
        <f>'Net Gen'!O2148</f>
        <v>790</v>
      </c>
      <c r="J2148" s="78">
        <f t="shared" si="134"/>
        <v>0.5</v>
      </c>
      <c r="K2148" s="71">
        <f t="shared" si="132"/>
        <v>365.5</v>
      </c>
      <c r="L2148" s="69">
        <f t="shared" si="133"/>
        <v>395</v>
      </c>
      <c r="M2148" s="81">
        <f t="shared" si="135"/>
        <v>365.5</v>
      </c>
    </row>
    <row r="2149" spans="1:13" x14ac:dyDescent="0.2">
      <c r="A2149" s="133" t="str">
        <f>'Net Gen'!B2149</f>
        <v>ML2KP-Mitchell 2 KP</v>
      </c>
      <c r="B2149" s="214">
        <f>'Net Gen'!C2149</f>
        <v>44344.416666666664</v>
      </c>
      <c r="C2149" s="215" t="str">
        <f>'Net Gen'!P2149</f>
        <v>DISPATCHABLE</v>
      </c>
      <c r="D2149" s="215">
        <f>'Net Gen'!E2149</f>
        <v>208.328</v>
      </c>
      <c r="E2149" s="215">
        <f>'Net Gen'!I2149</f>
        <v>699</v>
      </c>
      <c r="F2149" s="215">
        <f>'Net Gen'!K2149</f>
        <v>699</v>
      </c>
      <c r="G2149" s="215">
        <f>'Net Gen'!N2149</f>
        <v>699</v>
      </c>
      <c r="H2149" s="215">
        <f>'Net Gen'!O2149</f>
        <v>790</v>
      </c>
      <c r="J2149" s="78">
        <f t="shared" si="134"/>
        <v>0.5</v>
      </c>
      <c r="K2149" s="71">
        <f t="shared" si="132"/>
        <v>349.5</v>
      </c>
      <c r="L2149" s="69">
        <f t="shared" si="133"/>
        <v>395</v>
      </c>
      <c r="M2149" s="81">
        <f t="shared" si="135"/>
        <v>349.5</v>
      </c>
    </row>
    <row r="2150" spans="1:13" x14ac:dyDescent="0.2">
      <c r="A2150" s="133" t="str">
        <f>'Net Gen'!B2150</f>
        <v>ML2KP-Mitchell 2 KP</v>
      </c>
      <c r="B2150" s="214">
        <f>'Net Gen'!C2150</f>
        <v>44344.458333333336</v>
      </c>
      <c r="C2150" s="215" t="str">
        <f>'Net Gen'!P2150</f>
        <v>DISPATCHABLE</v>
      </c>
      <c r="D2150" s="215">
        <f>'Net Gen'!E2150</f>
        <v>211</v>
      </c>
      <c r="E2150" s="215">
        <f>'Net Gen'!I2150</f>
        <v>745</v>
      </c>
      <c r="F2150" s="215">
        <f>'Net Gen'!K2150</f>
        <v>745</v>
      </c>
      <c r="G2150" s="215">
        <f>'Net Gen'!N2150</f>
        <v>745</v>
      </c>
      <c r="H2150" s="215">
        <f>'Net Gen'!O2150</f>
        <v>790</v>
      </c>
      <c r="J2150" s="78">
        <f t="shared" si="134"/>
        <v>0.5</v>
      </c>
      <c r="K2150" s="71">
        <f t="shared" si="132"/>
        <v>372.5</v>
      </c>
      <c r="L2150" s="69">
        <f t="shared" si="133"/>
        <v>395</v>
      </c>
      <c r="M2150" s="81">
        <f t="shared" si="135"/>
        <v>372.5</v>
      </c>
    </row>
    <row r="2151" spans="1:13" x14ac:dyDescent="0.2">
      <c r="A2151" s="133" t="str">
        <f>'Net Gen'!B2151</f>
        <v>ML2KP-Mitchell 2 KP</v>
      </c>
      <c r="B2151" s="214">
        <f>'Net Gen'!C2151</f>
        <v>44344.5</v>
      </c>
      <c r="C2151" s="215" t="str">
        <f>'Net Gen'!P2151</f>
        <v>DISPATCHABLE</v>
      </c>
      <c r="D2151" s="215">
        <f>'Net Gen'!E2151</f>
        <v>237.916</v>
      </c>
      <c r="E2151" s="215">
        <f>'Net Gen'!I2151</f>
        <v>768</v>
      </c>
      <c r="F2151" s="215">
        <f>'Net Gen'!K2151</f>
        <v>768</v>
      </c>
      <c r="G2151" s="215">
        <f>'Net Gen'!N2151</f>
        <v>768</v>
      </c>
      <c r="H2151" s="215">
        <f>'Net Gen'!O2151</f>
        <v>790</v>
      </c>
      <c r="J2151" s="78">
        <f t="shared" si="134"/>
        <v>0.5</v>
      </c>
      <c r="K2151" s="71">
        <f t="shared" si="132"/>
        <v>384</v>
      </c>
      <c r="L2151" s="69">
        <f t="shared" si="133"/>
        <v>395</v>
      </c>
      <c r="M2151" s="81">
        <f t="shared" si="135"/>
        <v>384</v>
      </c>
    </row>
    <row r="2152" spans="1:13" x14ac:dyDescent="0.2">
      <c r="A2152" s="133" t="str">
        <f>'Net Gen'!B2152</f>
        <v>ML2KP-Mitchell 2 KP</v>
      </c>
      <c r="B2152" s="214">
        <f>'Net Gen'!C2152</f>
        <v>44344.541666666664</v>
      </c>
      <c r="C2152" s="215" t="str">
        <f>'Net Gen'!P2152</f>
        <v>DISPATCHABLE</v>
      </c>
      <c r="D2152" s="215">
        <f>'Net Gen'!E2152</f>
        <v>265.24</v>
      </c>
      <c r="E2152" s="215">
        <f>'Net Gen'!I2152</f>
        <v>790</v>
      </c>
      <c r="F2152" s="215">
        <f>'Net Gen'!K2152</f>
        <v>790</v>
      </c>
      <c r="G2152" s="215">
        <f>'Net Gen'!N2152</f>
        <v>790</v>
      </c>
      <c r="H2152" s="215">
        <f>'Net Gen'!O2152</f>
        <v>790</v>
      </c>
      <c r="J2152" s="78">
        <f t="shared" si="134"/>
        <v>0.5</v>
      </c>
      <c r="K2152" s="71">
        <f t="shared" si="132"/>
        <v>395</v>
      </c>
      <c r="L2152" s="69">
        <f t="shared" si="133"/>
        <v>395</v>
      </c>
      <c r="M2152" s="81">
        <f t="shared" si="135"/>
        <v>395</v>
      </c>
    </row>
    <row r="2153" spans="1:13" x14ac:dyDescent="0.2">
      <c r="A2153" s="133" t="str">
        <f>'Net Gen'!B2153</f>
        <v>ML2KP-Mitchell 2 KP</v>
      </c>
      <c r="B2153" s="214">
        <f>'Net Gen'!C2153</f>
        <v>44344.583333333336</v>
      </c>
      <c r="C2153" s="215" t="str">
        <f>'Net Gen'!P2153</f>
        <v>DISPATCHABLE</v>
      </c>
      <c r="D2153" s="215">
        <f>'Net Gen'!E2153</f>
        <v>270.33999999999997</v>
      </c>
      <c r="E2153" s="215">
        <f>'Net Gen'!I2153</f>
        <v>790</v>
      </c>
      <c r="F2153" s="215">
        <f>'Net Gen'!K2153</f>
        <v>790</v>
      </c>
      <c r="G2153" s="215">
        <f>'Net Gen'!N2153</f>
        <v>790</v>
      </c>
      <c r="H2153" s="215">
        <f>'Net Gen'!O2153</f>
        <v>790</v>
      </c>
      <c r="J2153" s="78">
        <f t="shared" si="134"/>
        <v>0.5</v>
      </c>
      <c r="K2153" s="71">
        <f t="shared" si="132"/>
        <v>395</v>
      </c>
      <c r="L2153" s="69">
        <f t="shared" si="133"/>
        <v>395</v>
      </c>
      <c r="M2153" s="81">
        <f t="shared" si="135"/>
        <v>395</v>
      </c>
    </row>
    <row r="2154" spans="1:13" x14ac:dyDescent="0.2">
      <c r="A2154" s="133" t="str">
        <f>'Net Gen'!B2154</f>
        <v>ML2KP-Mitchell 2 KP</v>
      </c>
      <c r="B2154" s="214">
        <f>'Net Gen'!C2154</f>
        <v>44344.625</v>
      </c>
      <c r="C2154" s="215" t="str">
        <f>'Net Gen'!P2154</f>
        <v>DISPATCHABLE</v>
      </c>
      <c r="D2154" s="215">
        <f>'Net Gen'!E2154</f>
        <v>243.29599999999999</v>
      </c>
      <c r="E2154" s="215">
        <f>'Net Gen'!I2154</f>
        <v>790</v>
      </c>
      <c r="F2154" s="215">
        <f>'Net Gen'!K2154</f>
        <v>790</v>
      </c>
      <c r="G2154" s="215">
        <f>'Net Gen'!N2154</f>
        <v>790</v>
      </c>
      <c r="H2154" s="215">
        <f>'Net Gen'!O2154</f>
        <v>790</v>
      </c>
      <c r="J2154" s="78">
        <f t="shared" si="134"/>
        <v>0.5</v>
      </c>
      <c r="K2154" s="71">
        <f t="shared" si="132"/>
        <v>395</v>
      </c>
      <c r="L2154" s="69">
        <f t="shared" si="133"/>
        <v>395</v>
      </c>
      <c r="M2154" s="81">
        <f t="shared" si="135"/>
        <v>395</v>
      </c>
    </row>
    <row r="2155" spans="1:13" x14ac:dyDescent="0.2">
      <c r="A2155" s="133" t="str">
        <f>'Net Gen'!B2155</f>
        <v>ML2KP-Mitchell 2 KP</v>
      </c>
      <c r="B2155" s="214">
        <f>'Net Gen'!C2155</f>
        <v>44344.666666666664</v>
      </c>
      <c r="C2155" s="215" t="str">
        <f>'Net Gen'!P2155</f>
        <v>DISPATCHABLE</v>
      </c>
      <c r="D2155" s="215">
        <f>'Net Gen'!E2155</f>
        <v>211.24</v>
      </c>
      <c r="E2155" s="215">
        <f>'Net Gen'!I2155</f>
        <v>671</v>
      </c>
      <c r="F2155" s="215">
        <f>'Net Gen'!K2155</f>
        <v>671</v>
      </c>
      <c r="G2155" s="215">
        <f>'Net Gen'!N2155</f>
        <v>671</v>
      </c>
      <c r="H2155" s="215">
        <f>'Net Gen'!O2155</f>
        <v>790</v>
      </c>
      <c r="J2155" s="78">
        <f t="shared" si="134"/>
        <v>0.5</v>
      </c>
      <c r="K2155" s="71">
        <f t="shared" si="132"/>
        <v>335.5</v>
      </c>
      <c r="L2155" s="69">
        <f t="shared" si="133"/>
        <v>395</v>
      </c>
      <c r="M2155" s="81">
        <f t="shared" si="135"/>
        <v>335.5</v>
      </c>
    </row>
    <row r="2156" spans="1:13" x14ac:dyDescent="0.2">
      <c r="A2156" s="133" t="str">
        <f>'Net Gen'!B2156</f>
        <v>ML2KP-Mitchell 2 KP</v>
      </c>
      <c r="B2156" s="214">
        <f>'Net Gen'!C2156</f>
        <v>44344.708333333336</v>
      </c>
      <c r="C2156" s="215" t="str">
        <f>'Net Gen'!P2156</f>
        <v>DISPATCHABLE</v>
      </c>
      <c r="D2156" s="215">
        <f>'Net Gen'!E2156</f>
        <v>205.52</v>
      </c>
      <c r="E2156" s="215">
        <f>'Net Gen'!I2156</f>
        <v>637</v>
      </c>
      <c r="F2156" s="215">
        <f>'Net Gen'!K2156</f>
        <v>637</v>
      </c>
      <c r="G2156" s="215">
        <f>'Net Gen'!N2156</f>
        <v>637</v>
      </c>
      <c r="H2156" s="215">
        <f>'Net Gen'!O2156</f>
        <v>790</v>
      </c>
      <c r="J2156" s="78">
        <f t="shared" si="134"/>
        <v>0.5</v>
      </c>
      <c r="K2156" s="71">
        <f t="shared" si="132"/>
        <v>318.5</v>
      </c>
      <c r="L2156" s="69">
        <f t="shared" si="133"/>
        <v>395</v>
      </c>
      <c r="M2156" s="81">
        <f t="shared" si="135"/>
        <v>318.5</v>
      </c>
    </row>
    <row r="2157" spans="1:13" x14ac:dyDescent="0.2">
      <c r="A2157" s="133" t="str">
        <f>'Net Gen'!B2157</f>
        <v>ML2KP-Mitchell 2 KP</v>
      </c>
      <c r="B2157" s="214">
        <f>'Net Gen'!C2157</f>
        <v>44344.75</v>
      </c>
      <c r="C2157" s="215" t="str">
        <f>'Net Gen'!P2157</f>
        <v>DISPATCHABLE</v>
      </c>
      <c r="D2157" s="215">
        <f>'Net Gen'!E2157</f>
        <v>216.672</v>
      </c>
      <c r="E2157" s="215">
        <f>'Net Gen'!I2157</f>
        <v>790</v>
      </c>
      <c r="F2157" s="215">
        <f>'Net Gen'!K2157</f>
        <v>790</v>
      </c>
      <c r="G2157" s="215">
        <f>'Net Gen'!N2157</f>
        <v>790</v>
      </c>
      <c r="H2157" s="215">
        <f>'Net Gen'!O2157</f>
        <v>790</v>
      </c>
      <c r="J2157" s="78">
        <f t="shared" si="134"/>
        <v>0.5</v>
      </c>
      <c r="K2157" s="71">
        <f t="shared" si="132"/>
        <v>395</v>
      </c>
      <c r="L2157" s="69">
        <f t="shared" si="133"/>
        <v>395</v>
      </c>
      <c r="M2157" s="81">
        <f t="shared" si="135"/>
        <v>395</v>
      </c>
    </row>
    <row r="2158" spans="1:13" x14ac:dyDescent="0.2">
      <c r="A2158" s="133" t="str">
        <f>'Net Gen'!B2158</f>
        <v>ML2KP-Mitchell 2 KP</v>
      </c>
      <c r="B2158" s="214">
        <f>'Net Gen'!C2158</f>
        <v>44344.791666666664</v>
      </c>
      <c r="C2158" s="215" t="str">
        <f>'Net Gen'!P2158</f>
        <v>DISPATCHABLE</v>
      </c>
      <c r="D2158" s="215">
        <f>'Net Gen'!E2158</f>
        <v>205.50800000000001</v>
      </c>
      <c r="E2158" s="215">
        <f>'Net Gen'!I2158</f>
        <v>608</v>
      </c>
      <c r="F2158" s="215">
        <f>'Net Gen'!K2158</f>
        <v>608</v>
      </c>
      <c r="G2158" s="215">
        <f>'Net Gen'!N2158</f>
        <v>608</v>
      </c>
      <c r="H2158" s="215">
        <f>'Net Gen'!O2158</f>
        <v>790</v>
      </c>
      <c r="J2158" s="78">
        <f t="shared" si="134"/>
        <v>0.5</v>
      </c>
      <c r="K2158" s="71">
        <f t="shared" si="132"/>
        <v>304</v>
      </c>
      <c r="L2158" s="69">
        <f t="shared" si="133"/>
        <v>395</v>
      </c>
      <c r="M2158" s="81">
        <f t="shared" si="135"/>
        <v>304</v>
      </c>
    </row>
    <row r="2159" spans="1:13" x14ac:dyDescent="0.2">
      <c r="A2159" s="133" t="str">
        <f>'Net Gen'!B2159</f>
        <v>ML2KP-Mitchell 2 KP</v>
      </c>
      <c r="B2159" s="214">
        <f>'Net Gen'!C2159</f>
        <v>44344.833333333336</v>
      </c>
      <c r="C2159" s="215" t="str">
        <f>'Net Gen'!P2159</f>
        <v>DISPATCHABLE</v>
      </c>
      <c r="D2159" s="215">
        <f>'Net Gen'!E2159</f>
        <v>205.84800000000001</v>
      </c>
      <c r="E2159" s="215">
        <f>'Net Gen'!I2159</f>
        <v>739</v>
      </c>
      <c r="F2159" s="215">
        <f>'Net Gen'!K2159</f>
        <v>739</v>
      </c>
      <c r="G2159" s="215">
        <f>'Net Gen'!N2159</f>
        <v>739</v>
      </c>
      <c r="H2159" s="215">
        <f>'Net Gen'!O2159</f>
        <v>790</v>
      </c>
      <c r="J2159" s="78">
        <f t="shared" si="134"/>
        <v>0.5</v>
      </c>
      <c r="K2159" s="71">
        <f t="shared" si="132"/>
        <v>369.5</v>
      </c>
      <c r="L2159" s="69">
        <f t="shared" si="133"/>
        <v>395</v>
      </c>
      <c r="M2159" s="81">
        <f t="shared" si="135"/>
        <v>369.5</v>
      </c>
    </row>
    <row r="2160" spans="1:13" x14ac:dyDescent="0.2">
      <c r="A2160" s="133" t="str">
        <f>'Net Gen'!B2160</f>
        <v>ML2KP-Mitchell 2 KP</v>
      </c>
      <c r="B2160" s="214">
        <f>'Net Gen'!C2160</f>
        <v>44344.875</v>
      </c>
      <c r="C2160" s="215" t="str">
        <f>'Net Gen'!P2160</f>
        <v>DISPATCHABLE</v>
      </c>
      <c r="D2160" s="215">
        <f>'Net Gen'!E2160</f>
        <v>205.35599999999999</v>
      </c>
      <c r="E2160" s="215">
        <f>'Net Gen'!I2160</f>
        <v>632</v>
      </c>
      <c r="F2160" s="215">
        <f>'Net Gen'!K2160</f>
        <v>632</v>
      </c>
      <c r="G2160" s="215">
        <f>'Net Gen'!N2160</f>
        <v>632</v>
      </c>
      <c r="H2160" s="215">
        <f>'Net Gen'!O2160</f>
        <v>790</v>
      </c>
      <c r="J2160" s="78">
        <f t="shared" si="134"/>
        <v>0.5</v>
      </c>
      <c r="K2160" s="71">
        <f t="shared" si="132"/>
        <v>316</v>
      </c>
      <c r="L2160" s="69">
        <f t="shared" si="133"/>
        <v>395</v>
      </c>
      <c r="M2160" s="81">
        <f t="shared" si="135"/>
        <v>316</v>
      </c>
    </row>
    <row r="2161" spans="1:13" x14ac:dyDescent="0.2">
      <c r="A2161" s="133" t="str">
        <f>'Net Gen'!B2161</f>
        <v>ML2KP-Mitchell 2 KP</v>
      </c>
      <c r="B2161" s="214">
        <f>'Net Gen'!C2161</f>
        <v>44344.916666666664</v>
      </c>
      <c r="C2161" s="215" t="str">
        <f>'Net Gen'!P2161</f>
        <v>DISPATCHABLE</v>
      </c>
      <c r="D2161" s="215">
        <f>'Net Gen'!E2161</f>
        <v>215.268</v>
      </c>
      <c r="E2161" s="215">
        <f>'Net Gen'!I2161</f>
        <v>790</v>
      </c>
      <c r="F2161" s="215">
        <f>'Net Gen'!K2161</f>
        <v>790</v>
      </c>
      <c r="G2161" s="215">
        <f>'Net Gen'!N2161</f>
        <v>790</v>
      </c>
      <c r="H2161" s="215">
        <f>'Net Gen'!O2161</f>
        <v>790</v>
      </c>
      <c r="J2161" s="78">
        <f t="shared" si="134"/>
        <v>0.5</v>
      </c>
      <c r="K2161" s="71">
        <f t="shared" si="132"/>
        <v>395</v>
      </c>
      <c r="L2161" s="69">
        <f t="shared" si="133"/>
        <v>395</v>
      </c>
      <c r="M2161" s="81">
        <f t="shared" si="135"/>
        <v>395</v>
      </c>
    </row>
    <row r="2162" spans="1:13" x14ac:dyDescent="0.2">
      <c r="A2162" s="133" t="str">
        <f>'Net Gen'!B2162</f>
        <v>ML2KP-Mitchell 2 KP</v>
      </c>
      <c r="B2162" s="214">
        <f>'Net Gen'!C2162</f>
        <v>44344.958333333336</v>
      </c>
      <c r="C2162" s="215" t="str">
        <f>'Net Gen'!P2162</f>
        <v>DISPATCHABLE</v>
      </c>
      <c r="D2162" s="215">
        <f>'Net Gen'!E2162</f>
        <v>248.52</v>
      </c>
      <c r="E2162" s="215">
        <f>'Net Gen'!I2162</f>
        <v>508</v>
      </c>
      <c r="F2162" s="215">
        <f>'Net Gen'!K2162</f>
        <v>790</v>
      </c>
      <c r="G2162" s="215">
        <f>'Net Gen'!N2162</f>
        <v>790</v>
      </c>
      <c r="H2162" s="215">
        <f>'Net Gen'!O2162</f>
        <v>790</v>
      </c>
      <c r="J2162" s="78">
        <f t="shared" si="134"/>
        <v>0.5</v>
      </c>
      <c r="K2162" s="71">
        <f t="shared" si="132"/>
        <v>395</v>
      </c>
      <c r="L2162" s="69">
        <f t="shared" si="133"/>
        <v>395</v>
      </c>
      <c r="M2162" s="81">
        <f t="shared" si="135"/>
        <v>254</v>
      </c>
    </row>
    <row r="2163" spans="1:13" x14ac:dyDescent="0.2">
      <c r="A2163" s="133" t="str">
        <f>'Net Gen'!B2163</f>
        <v>ML2KP-Mitchell 2 KP</v>
      </c>
      <c r="B2163" s="214">
        <f>'Net Gen'!C2163</f>
        <v>44345</v>
      </c>
      <c r="C2163" s="215" t="str">
        <f>'Net Gen'!P2163</f>
        <v>DISPATCHABLE</v>
      </c>
      <c r="D2163" s="215">
        <f>'Net Gen'!E2163</f>
        <v>219.88399999999999</v>
      </c>
      <c r="E2163" s="215">
        <f>'Net Gen'!I2163</f>
        <v>646</v>
      </c>
      <c r="F2163" s="215">
        <f>'Net Gen'!K2163</f>
        <v>652</v>
      </c>
      <c r="G2163" s="215">
        <f>'Net Gen'!N2163</f>
        <v>652</v>
      </c>
      <c r="H2163" s="215">
        <f>'Net Gen'!O2163</f>
        <v>790</v>
      </c>
      <c r="J2163" s="78">
        <f t="shared" si="134"/>
        <v>0.5</v>
      </c>
      <c r="K2163" s="71">
        <f t="shared" si="132"/>
        <v>326</v>
      </c>
      <c r="L2163" s="69">
        <f t="shared" si="133"/>
        <v>395</v>
      </c>
      <c r="M2163" s="81">
        <f t="shared" si="135"/>
        <v>323</v>
      </c>
    </row>
    <row r="2164" spans="1:13" x14ac:dyDescent="0.2">
      <c r="A2164" s="133" t="str">
        <f>'Net Gen'!B2164</f>
        <v>ML2KP-Mitchell 2 KP</v>
      </c>
      <c r="B2164" s="214">
        <f>'Net Gen'!C2164</f>
        <v>44345.041666666664</v>
      </c>
      <c r="C2164" s="215" t="str">
        <f>'Net Gen'!P2164</f>
        <v>DISPATCHABLE</v>
      </c>
      <c r="D2164" s="215">
        <f>'Net Gen'!E2164</f>
        <v>204.78</v>
      </c>
      <c r="E2164" s="215">
        <f>'Net Gen'!I2164</f>
        <v>445</v>
      </c>
      <c r="F2164" s="215">
        <f>'Net Gen'!K2164</f>
        <v>445</v>
      </c>
      <c r="G2164" s="215">
        <f>'Net Gen'!N2164</f>
        <v>445</v>
      </c>
      <c r="H2164" s="215">
        <f>'Net Gen'!O2164</f>
        <v>790</v>
      </c>
      <c r="J2164" s="78">
        <f t="shared" si="134"/>
        <v>0.5</v>
      </c>
      <c r="K2164" s="71">
        <f t="shared" si="132"/>
        <v>222.5</v>
      </c>
      <c r="L2164" s="69">
        <f t="shared" si="133"/>
        <v>395</v>
      </c>
      <c r="M2164" s="81">
        <f t="shared" si="135"/>
        <v>222.5</v>
      </c>
    </row>
    <row r="2165" spans="1:13" x14ac:dyDescent="0.2">
      <c r="A2165" s="133" t="str">
        <f>'Net Gen'!B2165</f>
        <v>ML2KP-Mitchell 2 KP</v>
      </c>
      <c r="B2165" s="214">
        <f>'Net Gen'!C2165</f>
        <v>44345.083333333336</v>
      </c>
      <c r="C2165" s="215" t="str">
        <f>'Net Gen'!P2165</f>
        <v>DISPATCHABLE</v>
      </c>
      <c r="D2165" s="215">
        <f>'Net Gen'!E2165</f>
        <v>204.88</v>
      </c>
      <c r="E2165" s="215">
        <f>'Net Gen'!I2165</f>
        <v>550</v>
      </c>
      <c r="F2165" s="215">
        <f>'Net Gen'!K2165</f>
        <v>550</v>
      </c>
      <c r="G2165" s="215">
        <f>'Net Gen'!N2165</f>
        <v>550</v>
      </c>
      <c r="H2165" s="215">
        <f>'Net Gen'!O2165</f>
        <v>790</v>
      </c>
      <c r="J2165" s="78">
        <f t="shared" si="134"/>
        <v>0.5</v>
      </c>
      <c r="K2165" s="71">
        <f t="shared" si="132"/>
        <v>275</v>
      </c>
      <c r="L2165" s="69">
        <f t="shared" si="133"/>
        <v>395</v>
      </c>
      <c r="M2165" s="81">
        <f t="shared" si="135"/>
        <v>275</v>
      </c>
    </row>
    <row r="2166" spans="1:13" x14ac:dyDescent="0.2">
      <c r="A2166" s="133" t="str">
        <f>'Net Gen'!B2166</f>
        <v>ML2KP-Mitchell 2 KP</v>
      </c>
      <c r="B2166" s="214">
        <f>'Net Gen'!C2166</f>
        <v>44345.125</v>
      </c>
      <c r="C2166" s="215" t="str">
        <f>'Net Gen'!P2166</f>
        <v>DISPATCHABLE</v>
      </c>
      <c r="D2166" s="215">
        <f>'Net Gen'!E2166</f>
        <v>204.952</v>
      </c>
      <c r="E2166" s="215">
        <f>'Net Gen'!I2166</f>
        <v>448</v>
      </c>
      <c r="F2166" s="215">
        <f>'Net Gen'!K2166</f>
        <v>448</v>
      </c>
      <c r="G2166" s="215">
        <f>'Net Gen'!N2166</f>
        <v>448</v>
      </c>
      <c r="H2166" s="215">
        <f>'Net Gen'!O2166</f>
        <v>790</v>
      </c>
      <c r="J2166" s="78">
        <f t="shared" si="134"/>
        <v>0.5</v>
      </c>
      <c r="K2166" s="71">
        <f t="shared" si="132"/>
        <v>224</v>
      </c>
      <c r="L2166" s="69">
        <f t="shared" si="133"/>
        <v>395</v>
      </c>
      <c r="M2166" s="81">
        <f t="shared" si="135"/>
        <v>224</v>
      </c>
    </row>
    <row r="2167" spans="1:13" x14ac:dyDescent="0.2">
      <c r="A2167" s="133" t="str">
        <f>'Net Gen'!B2167</f>
        <v>ML2KP-Mitchell 2 KP</v>
      </c>
      <c r="B2167" s="214">
        <f>'Net Gen'!C2167</f>
        <v>44345.166666666664</v>
      </c>
      <c r="C2167" s="215" t="str">
        <f>'Net Gen'!P2167</f>
        <v>DISPATCHABLE</v>
      </c>
      <c r="D2167" s="215">
        <f>'Net Gen'!E2167</f>
        <v>204.68799999999999</v>
      </c>
      <c r="E2167" s="215">
        <f>'Net Gen'!I2167</f>
        <v>454</v>
      </c>
      <c r="F2167" s="215">
        <f>'Net Gen'!K2167</f>
        <v>454</v>
      </c>
      <c r="G2167" s="215">
        <f>'Net Gen'!N2167</f>
        <v>454</v>
      </c>
      <c r="H2167" s="215">
        <f>'Net Gen'!O2167</f>
        <v>790</v>
      </c>
      <c r="J2167" s="78">
        <f t="shared" si="134"/>
        <v>0.5</v>
      </c>
      <c r="K2167" s="71">
        <f t="shared" si="132"/>
        <v>227</v>
      </c>
      <c r="L2167" s="69">
        <f t="shared" si="133"/>
        <v>395</v>
      </c>
      <c r="M2167" s="81">
        <f t="shared" si="135"/>
        <v>227</v>
      </c>
    </row>
    <row r="2168" spans="1:13" x14ac:dyDescent="0.2">
      <c r="A2168" s="133" t="str">
        <f>'Net Gen'!B2168</f>
        <v>ML2KP-Mitchell 2 KP</v>
      </c>
      <c r="B2168" s="214">
        <f>'Net Gen'!C2168</f>
        <v>44345.208333333336</v>
      </c>
      <c r="C2168" s="215" t="str">
        <f>'Net Gen'!P2168</f>
        <v>DISPATCHABLE</v>
      </c>
      <c r="D2168" s="215">
        <f>'Net Gen'!E2168</f>
        <v>204.864</v>
      </c>
      <c r="E2168" s="215">
        <f>'Net Gen'!I2168</f>
        <v>479</v>
      </c>
      <c r="F2168" s="215">
        <f>'Net Gen'!K2168</f>
        <v>479</v>
      </c>
      <c r="G2168" s="215">
        <f>'Net Gen'!N2168</f>
        <v>479</v>
      </c>
      <c r="H2168" s="215">
        <f>'Net Gen'!O2168</f>
        <v>790</v>
      </c>
      <c r="J2168" s="78">
        <f t="shared" si="134"/>
        <v>0.5</v>
      </c>
      <c r="K2168" s="71">
        <f t="shared" si="132"/>
        <v>239.5</v>
      </c>
      <c r="L2168" s="69">
        <f t="shared" si="133"/>
        <v>395</v>
      </c>
      <c r="M2168" s="81">
        <f t="shared" si="135"/>
        <v>239.5</v>
      </c>
    </row>
    <row r="2169" spans="1:13" x14ac:dyDescent="0.2">
      <c r="A2169" s="133" t="str">
        <f>'Net Gen'!B2169</f>
        <v>ML2KP-Mitchell 2 KP</v>
      </c>
      <c r="B2169" s="214">
        <f>'Net Gen'!C2169</f>
        <v>44345.25</v>
      </c>
      <c r="C2169" s="215" t="str">
        <f>'Net Gen'!P2169</f>
        <v>DISPATCHABLE</v>
      </c>
      <c r="D2169" s="215">
        <f>'Net Gen'!E2169</f>
        <v>204.828</v>
      </c>
      <c r="E2169" s="215">
        <f>'Net Gen'!I2169</f>
        <v>449</v>
      </c>
      <c r="F2169" s="215">
        <f>'Net Gen'!K2169</f>
        <v>449</v>
      </c>
      <c r="G2169" s="215">
        <f>'Net Gen'!N2169</f>
        <v>449</v>
      </c>
      <c r="H2169" s="215">
        <f>'Net Gen'!O2169</f>
        <v>790</v>
      </c>
      <c r="J2169" s="78">
        <f t="shared" si="134"/>
        <v>0.5</v>
      </c>
      <c r="K2169" s="71">
        <f t="shared" si="132"/>
        <v>224.5</v>
      </c>
      <c r="L2169" s="69">
        <f t="shared" si="133"/>
        <v>395</v>
      </c>
      <c r="M2169" s="81">
        <f t="shared" si="135"/>
        <v>224.5</v>
      </c>
    </row>
    <row r="2170" spans="1:13" x14ac:dyDescent="0.2">
      <c r="A2170" s="133" t="str">
        <f>'Net Gen'!B2170</f>
        <v>ML2KP-Mitchell 2 KP</v>
      </c>
      <c r="B2170" s="214">
        <f>'Net Gen'!C2170</f>
        <v>44345.291666666664</v>
      </c>
      <c r="C2170" s="215" t="str">
        <f>'Net Gen'!P2170</f>
        <v>DISPATCHABLE</v>
      </c>
      <c r="D2170" s="215">
        <f>'Net Gen'!E2170</f>
        <v>204.84399999999999</v>
      </c>
      <c r="E2170" s="215">
        <f>'Net Gen'!I2170</f>
        <v>456</v>
      </c>
      <c r="F2170" s="215">
        <f>'Net Gen'!K2170</f>
        <v>456</v>
      </c>
      <c r="G2170" s="215">
        <f>'Net Gen'!N2170</f>
        <v>456</v>
      </c>
      <c r="H2170" s="215">
        <f>'Net Gen'!O2170</f>
        <v>790</v>
      </c>
      <c r="J2170" s="78">
        <f t="shared" si="134"/>
        <v>0.5</v>
      </c>
      <c r="K2170" s="71">
        <f t="shared" si="132"/>
        <v>228</v>
      </c>
      <c r="L2170" s="69">
        <f t="shared" si="133"/>
        <v>395</v>
      </c>
      <c r="M2170" s="81">
        <f t="shared" si="135"/>
        <v>228</v>
      </c>
    </row>
    <row r="2171" spans="1:13" x14ac:dyDescent="0.2">
      <c r="A2171" s="133" t="str">
        <f>'Net Gen'!B2171</f>
        <v>ML2KP-Mitchell 2 KP</v>
      </c>
      <c r="B2171" s="214">
        <f>'Net Gen'!C2171</f>
        <v>44345.333333333336</v>
      </c>
      <c r="C2171" s="215" t="str">
        <f>'Net Gen'!P2171</f>
        <v>DISPATCHABLE</v>
      </c>
      <c r="D2171" s="215">
        <f>'Net Gen'!E2171</f>
        <v>204.672</v>
      </c>
      <c r="E2171" s="215">
        <f>'Net Gen'!I2171</f>
        <v>444</v>
      </c>
      <c r="F2171" s="215">
        <f>'Net Gen'!K2171</f>
        <v>444</v>
      </c>
      <c r="G2171" s="215">
        <f>'Net Gen'!N2171</f>
        <v>444</v>
      </c>
      <c r="H2171" s="215">
        <f>'Net Gen'!O2171</f>
        <v>790</v>
      </c>
      <c r="J2171" s="78">
        <f t="shared" si="134"/>
        <v>0.5</v>
      </c>
      <c r="K2171" s="71">
        <f t="shared" si="132"/>
        <v>222</v>
      </c>
      <c r="L2171" s="69">
        <f t="shared" si="133"/>
        <v>395</v>
      </c>
      <c r="M2171" s="81">
        <f t="shared" si="135"/>
        <v>222</v>
      </c>
    </row>
    <row r="2172" spans="1:13" x14ac:dyDescent="0.2">
      <c r="A2172" s="133" t="str">
        <f>'Net Gen'!B2172</f>
        <v>ML2KP-Mitchell 2 KP</v>
      </c>
      <c r="B2172" s="214">
        <f>'Net Gen'!C2172</f>
        <v>44345.375</v>
      </c>
      <c r="C2172" s="215" t="str">
        <f>'Net Gen'!P2172</f>
        <v>DISPATCHABLE</v>
      </c>
      <c r="D2172" s="215">
        <f>'Net Gen'!E2172</f>
        <v>204.85599999999999</v>
      </c>
      <c r="E2172" s="215">
        <f>'Net Gen'!I2172</f>
        <v>452</v>
      </c>
      <c r="F2172" s="215">
        <f>'Net Gen'!K2172</f>
        <v>452</v>
      </c>
      <c r="G2172" s="215">
        <f>'Net Gen'!N2172</f>
        <v>452</v>
      </c>
      <c r="H2172" s="215">
        <f>'Net Gen'!O2172</f>
        <v>790</v>
      </c>
      <c r="J2172" s="78">
        <f t="shared" si="134"/>
        <v>0.5</v>
      </c>
      <c r="K2172" s="71">
        <f t="shared" si="132"/>
        <v>226</v>
      </c>
      <c r="L2172" s="69">
        <f t="shared" si="133"/>
        <v>395</v>
      </c>
      <c r="M2172" s="81">
        <f t="shared" si="135"/>
        <v>226</v>
      </c>
    </row>
    <row r="2173" spans="1:13" x14ac:dyDescent="0.2">
      <c r="A2173" s="133" t="str">
        <f>'Net Gen'!B2173</f>
        <v>ML2KP-Mitchell 2 KP</v>
      </c>
      <c r="B2173" s="214">
        <f>'Net Gen'!C2173</f>
        <v>44345.416666666664</v>
      </c>
      <c r="C2173" s="215" t="str">
        <f>'Net Gen'!P2173</f>
        <v>DISPATCHABLE</v>
      </c>
      <c r="D2173" s="215">
        <f>'Net Gen'!E2173</f>
        <v>204.804</v>
      </c>
      <c r="E2173" s="215">
        <f>'Net Gen'!I2173</f>
        <v>441</v>
      </c>
      <c r="F2173" s="215">
        <f>'Net Gen'!K2173</f>
        <v>441</v>
      </c>
      <c r="G2173" s="215">
        <f>'Net Gen'!N2173</f>
        <v>441</v>
      </c>
      <c r="H2173" s="215">
        <f>'Net Gen'!O2173</f>
        <v>790</v>
      </c>
      <c r="J2173" s="78">
        <f t="shared" si="134"/>
        <v>0.5</v>
      </c>
      <c r="K2173" s="71">
        <f t="shared" si="132"/>
        <v>220.5</v>
      </c>
      <c r="L2173" s="69">
        <f t="shared" si="133"/>
        <v>395</v>
      </c>
      <c r="M2173" s="81">
        <f t="shared" si="135"/>
        <v>220.5</v>
      </c>
    </row>
    <row r="2174" spans="1:13" x14ac:dyDescent="0.2">
      <c r="A2174" s="133" t="str">
        <f>'Net Gen'!B2174</f>
        <v>ML2KP-Mitchell 2 KP</v>
      </c>
      <c r="B2174" s="214">
        <f>'Net Gen'!C2174</f>
        <v>44345.458333333336</v>
      </c>
      <c r="C2174" s="215" t="str">
        <f>'Net Gen'!P2174</f>
        <v>DISPATCHABLE</v>
      </c>
      <c r="D2174" s="215">
        <f>'Net Gen'!E2174</f>
        <v>204.85599999999999</v>
      </c>
      <c r="E2174" s="215">
        <f>'Net Gen'!I2174</f>
        <v>442</v>
      </c>
      <c r="F2174" s="215">
        <f>'Net Gen'!K2174</f>
        <v>442</v>
      </c>
      <c r="G2174" s="215">
        <f>'Net Gen'!N2174</f>
        <v>442</v>
      </c>
      <c r="H2174" s="215">
        <f>'Net Gen'!O2174</f>
        <v>790</v>
      </c>
      <c r="J2174" s="78">
        <f t="shared" si="134"/>
        <v>0.5</v>
      </c>
      <c r="K2174" s="71">
        <f t="shared" si="132"/>
        <v>221</v>
      </c>
      <c r="L2174" s="69">
        <f t="shared" si="133"/>
        <v>395</v>
      </c>
      <c r="M2174" s="81">
        <f t="shared" si="135"/>
        <v>221</v>
      </c>
    </row>
    <row r="2175" spans="1:13" x14ac:dyDescent="0.2">
      <c r="A2175" s="133" t="str">
        <f>'Net Gen'!B2175</f>
        <v>ML2KP-Mitchell 2 KP</v>
      </c>
      <c r="B2175" s="214">
        <f>'Net Gen'!C2175</f>
        <v>44345.5</v>
      </c>
      <c r="C2175" s="215" t="str">
        <f>'Net Gen'!P2175</f>
        <v>DISPATCHABLE</v>
      </c>
      <c r="D2175" s="215">
        <f>'Net Gen'!E2175</f>
        <v>204.77199999999999</v>
      </c>
      <c r="E2175" s="215">
        <f>'Net Gen'!I2175</f>
        <v>435</v>
      </c>
      <c r="F2175" s="215">
        <f>'Net Gen'!K2175</f>
        <v>435</v>
      </c>
      <c r="G2175" s="215">
        <f>'Net Gen'!N2175</f>
        <v>435</v>
      </c>
      <c r="H2175" s="215">
        <f>'Net Gen'!O2175</f>
        <v>790</v>
      </c>
      <c r="J2175" s="78">
        <f t="shared" si="134"/>
        <v>0.5</v>
      </c>
      <c r="K2175" s="71">
        <f t="shared" si="132"/>
        <v>217.5</v>
      </c>
      <c r="L2175" s="69">
        <f t="shared" si="133"/>
        <v>395</v>
      </c>
      <c r="M2175" s="81">
        <f t="shared" si="135"/>
        <v>217.5</v>
      </c>
    </row>
    <row r="2176" spans="1:13" x14ac:dyDescent="0.2">
      <c r="A2176" s="133" t="str">
        <f>'Net Gen'!B2176</f>
        <v>ML2KP-Mitchell 2 KP</v>
      </c>
      <c r="B2176" s="214">
        <f>'Net Gen'!C2176</f>
        <v>44345.541666666664</v>
      </c>
      <c r="C2176" s="215" t="str">
        <f>'Net Gen'!P2176</f>
        <v>DISPATCHABLE</v>
      </c>
      <c r="D2176" s="215">
        <f>'Net Gen'!E2176</f>
        <v>204.70400000000001</v>
      </c>
      <c r="E2176" s="215">
        <f>'Net Gen'!I2176</f>
        <v>439</v>
      </c>
      <c r="F2176" s="215">
        <f>'Net Gen'!K2176</f>
        <v>439</v>
      </c>
      <c r="G2176" s="215">
        <f>'Net Gen'!N2176</f>
        <v>439</v>
      </c>
      <c r="H2176" s="215">
        <f>'Net Gen'!O2176</f>
        <v>790</v>
      </c>
      <c r="J2176" s="78">
        <f t="shared" si="134"/>
        <v>0.5</v>
      </c>
      <c r="K2176" s="71">
        <f t="shared" si="132"/>
        <v>219.5</v>
      </c>
      <c r="L2176" s="69">
        <f t="shared" si="133"/>
        <v>395</v>
      </c>
      <c r="M2176" s="81">
        <f t="shared" si="135"/>
        <v>219.5</v>
      </c>
    </row>
    <row r="2177" spans="1:13" x14ac:dyDescent="0.2">
      <c r="A2177" s="133" t="str">
        <f>'Net Gen'!B2177</f>
        <v>ML2KP-Mitchell 2 KP</v>
      </c>
      <c r="B2177" s="214">
        <f>'Net Gen'!C2177</f>
        <v>44345.583333333336</v>
      </c>
      <c r="C2177" s="215" t="str">
        <f>'Net Gen'!P2177</f>
        <v>DISPATCHABLE</v>
      </c>
      <c r="D2177" s="215">
        <f>'Net Gen'!E2177</f>
        <v>204.97200000000001</v>
      </c>
      <c r="E2177" s="215">
        <f>'Net Gen'!I2177</f>
        <v>481</v>
      </c>
      <c r="F2177" s="215">
        <f>'Net Gen'!K2177</f>
        <v>481</v>
      </c>
      <c r="G2177" s="215">
        <f>'Net Gen'!N2177</f>
        <v>481</v>
      </c>
      <c r="H2177" s="215">
        <f>'Net Gen'!O2177</f>
        <v>790</v>
      </c>
      <c r="J2177" s="78">
        <f t="shared" si="134"/>
        <v>0.5</v>
      </c>
      <c r="K2177" s="71">
        <f t="shared" si="132"/>
        <v>240.5</v>
      </c>
      <c r="L2177" s="69">
        <f t="shared" si="133"/>
        <v>395</v>
      </c>
      <c r="M2177" s="81">
        <f t="shared" si="135"/>
        <v>240.5</v>
      </c>
    </row>
    <row r="2178" spans="1:13" x14ac:dyDescent="0.2">
      <c r="A2178" s="133" t="str">
        <f>'Net Gen'!B2178</f>
        <v>ML2KP-Mitchell 2 KP</v>
      </c>
      <c r="B2178" s="214">
        <f>'Net Gen'!C2178</f>
        <v>44345.625</v>
      </c>
      <c r="C2178" s="215" t="str">
        <f>'Net Gen'!P2178</f>
        <v>DISPATCHABLE</v>
      </c>
      <c r="D2178" s="215">
        <f>'Net Gen'!E2178</f>
        <v>204.89599999999999</v>
      </c>
      <c r="E2178" s="215">
        <f>'Net Gen'!I2178</f>
        <v>468</v>
      </c>
      <c r="F2178" s="215">
        <f>'Net Gen'!K2178</f>
        <v>468</v>
      </c>
      <c r="G2178" s="215">
        <f>'Net Gen'!N2178</f>
        <v>468</v>
      </c>
      <c r="H2178" s="215">
        <f>'Net Gen'!O2178</f>
        <v>790</v>
      </c>
      <c r="J2178" s="78">
        <f t="shared" si="134"/>
        <v>0.5</v>
      </c>
      <c r="K2178" s="71">
        <f t="shared" si="132"/>
        <v>234</v>
      </c>
      <c r="L2178" s="69">
        <f t="shared" si="133"/>
        <v>395</v>
      </c>
      <c r="M2178" s="81">
        <f t="shared" si="135"/>
        <v>234</v>
      </c>
    </row>
    <row r="2179" spans="1:13" x14ac:dyDescent="0.2">
      <c r="A2179" s="133" t="str">
        <f>'Net Gen'!B2179</f>
        <v>ML2KP-Mitchell 2 KP</v>
      </c>
      <c r="B2179" s="214">
        <f>'Net Gen'!C2179</f>
        <v>44345.666666666664</v>
      </c>
      <c r="C2179" s="215" t="str">
        <f>'Net Gen'!P2179</f>
        <v>DISPATCHABLE</v>
      </c>
      <c r="D2179" s="215">
        <f>'Net Gen'!E2179</f>
        <v>204.74</v>
      </c>
      <c r="E2179" s="215">
        <f>'Net Gen'!I2179</f>
        <v>491</v>
      </c>
      <c r="F2179" s="215">
        <f>'Net Gen'!K2179</f>
        <v>491</v>
      </c>
      <c r="G2179" s="215">
        <f>'Net Gen'!N2179</f>
        <v>491</v>
      </c>
      <c r="H2179" s="215">
        <f>'Net Gen'!O2179</f>
        <v>790</v>
      </c>
      <c r="J2179" s="78">
        <f t="shared" si="134"/>
        <v>0.5</v>
      </c>
      <c r="K2179" s="71">
        <f t="shared" si="132"/>
        <v>245.5</v>
      </c>
      <c r="L2179" s="69">
        <f t="shared" si="133"/>
        <v>395</v>
      </c>
      <c r="M2179" s="81">
        <f t="shared" si="135"/>
        <v>245.5</v>
      </c>
    </row>
    <row r="2180" spans="1:13" x14ac:dyDescent="0.2">
      <c r="A2180" s="133" t="str">
        <f>'Net Gen'!B2180</f>
        <v>ML2KP-Mitchell 2 KP</v>
      </c>
      <c r="B2180" s="214">
        <f>'Net Gen'!C2180</f>
        <v>44345.708333333336</v>
      </c>
      <c r="C2180" s="215" t="str">
        <f>'Net Gen'!P2180</f>
        <v>DISPATCHABLE</v>
      </c>
      <c r="D2180" s="215">
        <f>'Net Gen'!E2180</f>
        <v>205.30799999999999</v>
      </c>
      <c r="E2180" s="215">
        <f>'Net Gen'!I2180</f>
        <v>508</v>
      </c>
      <c r="F2180" s="215">
        <f>'Net Gen'!K2180</f>
        <v>508</v>
      </c>
      <c r="G2180" s="215">
        <f>'Net Gen'!N2180</f>
        <v>508</v>
      </c>
      <c r="H2180" s="215">
        <f>'Net Gen'!O2180</f>
        <v>790</v>
      </c>
      <c r="J2180" s="78">
        <f t="shared" si="134"/>
        <v>0.5</v>
      </c>
      <c r="K2180" s="71">
        <f t="shared" ref="K2180:K2243" si="136">F2180*J2180</f>
        <v>254</v>
      </c>
      <c r="L2180" s="69">
        <f t="shared" ref="L2180:L2243" si="137">H2180*J2180</f>
        <v>395</v>
      </c>
      <c r="M2180" s="81">
        <f t="shared" si="135"/>
        <v>254</v>
      </c>
    </row>
    <row r="2181" spans="1:13" x14ac:dyDescent="0.2">
      <c r="A2181" s="133" t="str">
        <f>'Net Gen'!B2181</f>
        <v>ML2KP-Mitchell 2 KP</v>
      </c>
      <c r="B2181" s="214">
        <f>'Net Gen'!C2181</f>
        <v>44345.75</v>
      </c>
      <c r="C2181" s="215" t="str">
        <f>'Net Gen'!P2181</f>
        <v>DISPATCHABLE</v>
      </c>
      <c r="D2181" s="215">
        <f>'Net Gen'!E2181</f>
        <v>207.536</v>
      </c>
      <c r="E2181" s="215">
        <f>'Net Gen'!I2181</f>
        <v>729</v>
      </c>
      <c r="F2181" s="215">
        <f>'Net Gen'!K2181</f>
        <v>729</v>
      </c>
      <c r="G2181" s="215">
        <f>'Net Gen'!N2181</f>
        <v>729</v>
      </c>
      <c r="H2181" s="215">
        <f>'Net Gen'!O2181</f>
        <v>790</v>
      </c>
      <c r="J2181" s="78">
        <f t="shared" ref="J2181:J2244" si="138">VLOOKUP(A2181,$P$4:$Q$8,2,FALSE)</f>
        <v>0.5</v>
      </c>
      <c r="K2181" s="71">
        <f t="shared" si="136"/>
        <v>364.5</v>
      </c>
      <c r="L2181" s="69">
        <f t="shared" si="137"/>
        <v>395</v>
      </c>
      <c r="M2181" s="81">
        <f t="shared" ref="M2181:M2244" si="139">E2181*J2181</f>
        <v>364.5</v>
      </c>
    </row>
    <row r="2182" spans="1:13" x14ac:dyDescent="0.2">
      <c r="A2182" s="133" t="str">
        <f>'Net Gen'!B2182</f>
        <v>ML2KP-Mitchell 2 KP</v>
      </c>
      <c r="B2182" s="214">
        <f>'Net Gen'!C2182</f>
        <v>44345.791666666664</v>
      </c>
      <c r="C2182" s="215" t="str">
        <f>'Net Gen'!P2182</f>
        <v>DISPATCHABLE</v>
      </c>
      <c r="D2182" s="215">
        <f>'Net Gen'!E2182</f>
        <v>205.14400000000001</v>
      </c>
      <c r="E2182" s="215">
        <f>'Net Gen'!I2182</f>
        <v>539</v>
      </c>
      <c r="F2182" s="215">
        <f>'Net Gen'!K2182</f>
        <v>539</v>
      </c>
      <c r="G2182" s="215">
        <f>'Net Gen'!N2182</f>
        <v>539</v>
      </c>
      <c r="H2182" s="215">
        <f>'Net Gen'!O2182</f>
        <v>790</v>
      </c>
      <c r="J2182" s="78">
        <f t="shared" si="138"/>
        <v>0.5</v>
      </c>
      <c r="K2182" s="71">
        <f t="shared" si="136"/>
        <v>269.5</v>
      </c>
      <c r="L2182" s="69">
        <f t="shared" si="137"/>
        <v>395</v>
      </c>
      <c r="M2182" s="81">
        <f t="shared" si="139"/>
        <v>269.5</v>
      </c>
    </row>
    <row r="2183" spans="1:13" x14ac:dyDescent="0.2">
      <c r="A2183" s="133" t="str">
        <f>'Net Gen'!B2183</f>
        <v>ML2KP-Mitchell 2 KP</v>
      </c>
      <c r="B2183" s="214">
        <f>'Net Gen'!C2183</f>
        <v>44345.833333333336</v>
      </c>
      <c r="C2183" s="215" t="str">
        <f>'Net Gen'!P2183</f>
        <v>DISPATCHABLE</v>
      </c>
      <c r="D2183" s="215">
        <f>'Net Gen'!E2183</f>
        <v>204.89599999999999</v>
      </c>
      <c r="E2183" s="215">
        <f>'Net Gen'!I2183</f>
        <v>499</v>
      </c>
      <c r="F2183" s="215">
        <f>'Net Gen'!K2183</f>
        <v>499</v>
      </c>
      <c r="G2183" s="215">
        <f>'Net Gen'!N2183</f>
        <v>499</v>
      </c>
      <c r="H2183" s="215">
        <f>'Net Gen'!O2183</f>
        <v>790</v>
      </c>
      <c r="J2183" s="78">
        <f t="shared" si="138"/>
        <v>0.5</v>
      </c>
      <c r="K2183" s="71">
        <f t="shared" si="136"/>
        <v>249.5</v>
      </c>
      <c r="L2183" s="69">
        <f t="shared" si="137"/>
        <v>395</v>
      </c>
      <c r="M2183" s="81">
        <f t="shared" si="139"/>
        <v>249.5</v>
      </c>
    </row>
    <row r="2184" spans="1:13" x14ac:dyDescent="0.2">
      <c r="A2184" s="133" t="str">
        <f>'Net Gen'!B2184</f>
        <v>ML2KP-Mitchell 2 KP</v>
      </c>
      <c r="B2184" s="214">
        <f>'Net Gen'!C2184</f>
        <v>44345.875</v>
      </c>
      <c r="C2184" s="215" t="str">
        <f>'Net Gen'!P2184</f>
        <v>DISPATCHABLE</v>
      </c>
      <c r="D2184" s="215">
        <f>'Net Gen'!E2184</f>
        <v>204.816</v>
      </c>
      <c r="E2184" s="215">
        <f>'Net Gen'!I2184</f>
        <v>496</v>
      </c>
      <c r="F2184" s="215">
        <f>'Net Gen'!K2184</f>
        <v>496</v>
      </c>
      <c r="G2184" s="215">
        <f>'Net Gen'!N2184</f>
        <v>496</v>
      </c>
      <c r="H2184" s="215">
        <f>'Net Gen'!O2184</f>
        <v>790</v>
      </c>
      <c r="J2184" s="78">
        <f t="shared" si="138"/>
        <v>0.5</v>
      </c>
      <c r="K2184" s="71">
        <f t="shared" si="136"/>
        <v>248</v>
      </c>
      <c r="L2184" s="69">
        <f t="shared" si="137"/>
        <v>395</v>
      </c>
      <c r="M2184" s="81">
        <f t="shared" si="139"/>
        <v>248</v>
      </c>
    </row>
    <row r="2185" spans="1:13" x14ac:dyDescent="0.2">
      <c r="A2185" s="133" t="str">
        <f>'Net Gen'!B2185</f>
        <v>ML2KP-Mitchell 2 KP</v>
      </c>
      <c r="B2185" s="214">
        <f>'Net Gen'!C2185</f>
        <v>44345.916666666664</v>
      </c>
      <c r="C2185" s="215" t="str">
        <f>'Net Gen'!P2185</f>
        <v>DISPATCHABLE</v>
      </c>
      <c r="D2185" s="215">
        <f>'Net Gen'!E2185</f>
        <v>205.04</v>
      </c>
      <c r="E2185" s="215">
        <f>'Net Gen'!I2185</f>
        <v>520</v>
      </c>
      <c r="F2185" s="215">
        <f>'Net Gen'!K2185</f>
        <v>520</v>
      </c>
      <c r="G2185" s="215">
        <f>'Net Gen'!N2185</f>
        <v>520</v>
      </c>
      <c r="H2185" s="215">
        <f>'Net Gen'!O2185</f>
        <v>790</v>
      </c>
      <c r="J2185" s="78">
        <f t="shared" si="138"/>
        <v>0.5</v>
      </c>
      <c r="K2185" s="71">
        <f t="shared" si="136"/>
        <v>260</v>
      </c>
      <c r="L2185" s="69">
        <f t="shared" si="137"/>
        <v>395</v>
      </c>
      <c r="M2185" s="81">
        <f t="shared" si="139"/>
        <v>260</v>
      </c>
    </row>
    <row r="2186" spans="1:13" x14ac:dyDescent="0.2">
      <c r="A2186" s="133" t="str">
        <f>'Net Gen'!B2186</f>
        <v>ML2KP-Mitchell 2 KP</v>
      </c>
      <c r="B2186" s="214">
        <f>'Net Gen'!C2186</f>
        <v>44345.958333333336</v>
      </c>
      <c r="C2186" s="215" t="str">
        <f>'Net Gen'!P2186</f>
        <v>DISPATCHABLE</v>
      </c>
      <c r="D2186" s="215">
        <f>'Net Gen'!E2186</f>
        <v>204.852</v>
      </c>
      <c r="E2186" s="215">
        <f>'Net Gen'!I2186</f>
        <v>479</v>
      </c>
      <c r="F2186" s="215">
        <f>'Net Gen'!K2186</f>
        <v>479</v>
      </c>
      <c r="G2186" s="215">
        <f>'Net Gen'!N2186</f>
        <v>479</v>
      </c>
      <c r="H2186" s="215">
        <f>'Net Gen'!O2186</f>
        <v>790</v>
      </c>
      <c r="J2186" s="78">
        <f t="shared" si="138"/>
        <v>0.5</v>
      </c>
      <c r="K2186" s="71">
        <f t="shared" si="136"/>
        <v>239.5</v>
      </c>
      <c r="L2186" s="69">
        <f t="shared" si="137"/>
        <v>395</v>
      </c>
      <c r="M2186" s="81">
        <f t="shared" si="139"/>
        <v>239.5</v>
      </c>
    </row>
    <row r="2187" spans="1:13" x14ac:dyDescent="0.2">
      <c r="A2187" s="133" t="str">
        <f>'Net Gen'!B2187</f>
        <v>ML2KP-Mitchell 2 KP</v>
      </c>
      <c r="B2187" s="214">
        <f>'Net Gen'!C2187</f>
        <v>44346</v>
      </c>
      <c r="C2187" s="215" t="str">
        <f>'Net Gen'!P2187</f>
        <v>DISPATCHABLE</v>
      </c>
      <c r="D2187" s="215">
        <f>'Net Gen'!E2187</f>
        <v>204.75200000000001</v>
      </c>
      <c r="E2187" s="215">
        <f>'Net Gen'!I2187</f>
        <v>471</v>
      </c>
      <c r="F2187" s="215">
        <f>'Net Gen'!K2187</f>
        <v>471</v>
      </c>
      <c r="G2187" s="215">
        <f>'Net Gen'!N2187</f>
        <v>471</v>
      </c>
      <c r="H2187" s="215">
        <f>'Net Gen'!O2187</f>
        <v>790</v>
      </c>
      <c r="J2187" s="78">
        <f t="shared" si="138"/>
        <v>0.5</v>
      </c>
      <c r="K2187" s="71">
        <f t="shared" si="136"/>
        <v>235.5</v>
      </c>
      <c r="L2187" s="69">
        <f t="shared" si="137"/>
        <v>395</v>
      </c>
      <c r="M2187" s="81">
        <f t="shared" si="139"/>
        <v>235.5</v>
      </c>
    </row>
    <row r="2188" spans="1:13" x14ac:dyDescent="0.2">
      <c r="A2188" s="133" t="str">
        <f>'Net Gen'!B2188</f>
        <v>ML2KP-Mitchell 2 KP</v>
      </c>
      <c r="B2188" s="214">
        <f>'Net Gen'!C2188</f>
        <v>44346.041666666664</v>
      </c>
      <c r="C2188" s="215" t="str">
        <f>'Net Gen'!P2188</f>
        <v>DISPATCHABLE</v>
      </c>
      <c r="D2188" s="215">
        <f>'Net Gen'!E2188</f>
        <v>204.90799999999999</v>
      </c>
      <c r="E2188" s="215">
        <f>'Net Gen'!I2188</f>
        <v>488</v>
      </c>
      <c r="F2188" s="215">
        <f>'Net Gen'!K2188</f>
        <v>488</v>
      </c>
      <c r="G2188" s="215">
        <f>'Net Gen'!N2188</f>
        <v>488</v>
      </c>
      <c r="H2188" s="215">
        <f>'Net Gen'!O2188</f>
        <v>790</v>
      </c>
      <c r="J2188" s="78">
        <f t="shared" si="138"/>
        <v>0.5</v>
      </c>
      <c r="K2188" s="71">
        <f t="shared" si="136"/>
        <v>244</v>
      </c>
      <c r="L2188" s="69">
        <f t="shared" si="137"/>
        <v>395</v>
      </c>
      <c r="M2188" s="81">
        <f t="shared" si="139"/>
        <v>244</v>
      </c>
    </row>
    <row r="2189" spans="1:13" x14ac:dyDescent="0.2">
      <c r="A2189" s="133" t="str">
        <f>'Net Gen'!B2189</f>
        <v>ML2KP-Mitchell 2 KP</v>
      </c>
      <c r="B2189" s="214">
        <f>'Net Gen'!C2189</f>
        <v>44346.083333333336</v>
      </c>
      <c r="C2189" s="215" t="str">
        <f>'Net Gen'!P2189</f>
        <v>DISPATCHABLE</v>
      </c>
      <c r="D2189" s="215">
        <f>'Net Gen'!E2189</f>
        <v>204.72399999999999</v>
      </c>
      <c r="E2189" s="215">
        <f>'Net Gen'!I2189</f>
        <v>472</v>
      </c>
      <c r="F2189" s="215">
        <f>'Net Gen'!K2189</f>
        <v>472</v>
      </c>
      <c r="G2189" s="215">
        <f>'Net Gen'!N2189</f>
        <v>472</v>
      </c>
      <c r="H2189" s="215">
        <f>'Net Gen'!O2189</f>
        <v>790</v>
      </c>
      <c r="J2189" s="78">
        <f t="shared" si="138"/>
        <v>0.5</v>
      </c>
      <c r="K2189" s="71">
        <f t="shared" si="136"/>
        <v>236</v>
      </c>
      <c r="L2189" s="69">
        <f t="shared" si="137"/>
        <v>395</v>
      </c>
      <c r="M2189" s="81">
        <f t="shared" si="139"/>
        <v>236</v>
      </c>
    </row>
    <row r="2190" spans="1:13" x14ac:dyDescent="0.2">
      <c r="A2190" s="133" t="str">
        <f>'Net Gen'!B2190</f>
        <v>ML2KP-Mitchell 2 KP</v>
      </c>
      <c r="B2190" s="214">
        <f>'Net Gen'!C2190</f>
        <v>44346.125</v>
      </c>
      <c r="C2190" s="215" t="str">
        <f>'Net Gen'!P2190</f>
        <v>DISPATCHABLE</v>
      </c>
      <c r="D2190" s="215">
        <f>'Net Gen'!E2190</f>
        <v>204.88</v>
      </c>
      <c r="E2190" s="215">
        <f>'Net Gen'!I2190</f>
        <v>450</v>
      </c>
      <c r="F2190" s="215">
        <f>'Net Gen'!K2190</f>
        <v>450</v>
      </c>
      <c r="G2190" s="215">
        <f>'Net Gen'!N2190</f>
        <v>450</v>
      </c>
      <c r="H2190" s="215">
        <f>'Net Gen'!O2190</f>
        <v>790</v>
      </c>
      <c r="J2190" s="78">
        <f t="shared" si="138"/>
        <v>0.5</v>
      </c>
      <c r="K2190" s="71">
        <f t="shared" si="136"/>
        <v>225</v>
      </c>
      <c r="L2190" s="69">
        <f t="shared" si="137"/>
        <v>395</v>
      </c>
      <c r="M2190" s="81">
        <f t="shared" si="139"/>
        <v>225</v>
      </c>
    </row>
    <row r="2191" spans="1:13" x14ac:dyDescent="0.2">
      <c r="A2191" s="133" t="str">
        <f>'Net Gen'!B2191</f>
        <v>ML2KP-Mitchell 2 KP</v>
      </c>
      <c r="B2191" s="214">
        <f>'Net Gen'!C2191</f>
        <v>44346.166666666664</v>
      </c>
      <c r="C2191" s="215" t="str">
        <f>'Net Gen'!P2191</f>
        <v>DISPATCHABLE</v>
      </c>
      <c r="D2191" s="215">
        <f>'Net Gen'!E2191</f>
        <v>204.9</v>
      </c>
      <c r="E2191" s="215">
        <f>'Net Gen'!I2191</f>
        <v>479</v>
      </c>
      <c r="F2191" s="215">
        <f>'Net Gen'!K2191</f>
        <v>479</v>
      </c>
      <c r="G2191" s="215">
        <f>'Net Gen'!N2191</f>
        <v>479</v>
      </c>
      <c r="H2191" s="215">
        <f>'Net Gen'!O2191</f>
        <v>790</v>
      </c>
      <c r="J2191" s="78">
        <f t="shared" si="138"/>
        <v>0.5</v>
      </c>
      <c r="K2191" s="71">
        <f t="shared" si="136"/>
        <v>239.5</v>
      </c>
      <c r="L2191" s="69">
        <f t="shared" si="137"/>
        <v>395</v>
      </c>
      <c r="M2191" s="81">
        <f t="shared" si="139"/>
        <v>239.5</v>
      </c>
    </row>
    <row r="2192" spans="1:13" x14ac:dyDescent="0.2">
      <c r="A2192" s="133" t="str">
        <f>'Net Gen'!B2192</f>
        <v>ML2KP-Mitchell 2 KP</v>
      </c>
      <c r="B2192" s="214">
        <f>'Net Gen'!C2192</f>
        <v>44346.208333333336</v>
      </c>
      <c r="C2192" s="215" t="str">
        <f>'Net Gen'!P2192</f>
        <v>DISPATCHABLE</v>
      </c>
      <c r="D2192" s="215">
        <f>'Net Gen'!E2192</f>
        <v>204.91200000000001</v>
      </c>
      <c r="E2192" s="215">
        <f>'Net Gen'!I2192</f>
        <v>643</v>
      </c>
      <c r="F2192" s="215">
        <f>'Net Gen'!K2192</f>
        <v>643</v>
      </c>
      <c r="G2192" s="215">
        <f>'Net Gen'!N2192</f>
        <v>643</v>
      </c>
      <c r="H2192" s="215">
        <f>'Net Gen'!O2192</f>
        <v>790</v>
      </c>
      <c r="J2192" s="78">
        <f t="shared" si="138"/>
        <v>0.5</v>
      </c>
      <c r="K2192" s="71">
        <f t="shared" si="136"/>
        <v>321.5</v>
      </c>
      <c r="L2192" s="69">
        <f t="shared" si="137"/>
        <v>395</v>
      </c>
      <c r="M2192" s="81">
        <f t="shared" si="139"/>
        <v>321.5</v>
      </c>
    </row>
    <row r="2193" spans="1:13" x14ac:dyDescent="0.2">
      <c r="A2193" s="133" t="str">
        <f>'Net Gen'!B2193</f>
        <v>ML2KP-Mitchell 2 KP</v>
      </c>
      <c r="B2193" s="214">
        <f>'Net Gen'!C2193</f>
        <v>44346.25</v>
      </c>
      <c r="C2193" s="215" t="str">
        <f>'Net Gen'!P2193</f>
        <v>DISPATCHABLE</v>
      </c>
      <c r="D2193" s="215">
        <f>'Net Gen'!E2193</f>
        <v>204.86799999999999</v>
      </c>
      <c r="E2193" s="215">
        <f>'Net Gen'!I2193</f>
        <v>528</v>
      </c>
      <c r="F2193" s="215">
        <f>'Net Gen'!K2193</f>
        <v>528</v>
      </c>
      <c r="G2193" s="215">
        <f>'Net Gen'!N2193</f>
        <v>528</v>
      </c>
      <c r="H2193" s="215">
        <f>'Net Gen'!O2193</f>
        <v>790</v>
      </c>
      <c r="J2193" s="78">
        <f t="shared" si="138"/>
        <v>0.5</v>
      </c>
      <c r="K2193" s="71">
        <f t="shared" si="136"/>
        <v>264</v>
      </c>
      <c r="L2193" s="69">
        <f t="shared" si="137"/>
        <v>395</v>
      </c>
      <c r="M2193" s="81">
        <f t="shared" si="139"/>
        <v>264</v>
      </c>
    </row>
    <row r="2194" spans="1:13" x14ac:dyDescent="0.2">
      <c r="A2194" s="133" t="str">
        <f>'Net Gen'!B2194</f>
        <v>ML2KP-Mitchell 2 KP</v>
      </c>
      <c r="B2194" s="214">
        <f>'Net Gen'!C2194</f>
        <v>44346.291666666664</v>
      </c>
      <c r="C2194" s="215" t="str">
        <f>'Net Gen'!P2194</f>
        <v>DISPATCHABLE</v>
      </c>
      <c r="D2194" s="215">
        <f>'Net Gen'!E2194</f>
        <v>204.99199999999999</v>
      </c>
      <c r="E2194" s="215">
        <f>'Net Gen'!I2194</f>
        <v>616</v>
      </c>
      <c r="F2194" s="215">
        <f>'Net Gen'!K2194</f>
        <v>616</v>
      </c>
      <c r="G2194" s="215">
        <f>'Net Gen'!N2194</f>
        <v>616</v>
      </c>
      <c r="H2194" s="215">
        <f>'Net Gen'!O2194</f>
        <v>790</v>
      </c>
      <c r="J2194" s="78">
        <f t="shared" si="138"/>
        <v>0.5</v>
      </c>
      <c r="K2194" s="71">
        <f t="shared" si="136"/>
        <v>308</v>
      </c>
      <c r="L2194" s="69">
        <f t="shared" si="137"/>
        <v>395</v>
      </c>
      <c r="M2194" s="81">
        <f t="shared" si="139"/>
        <v>308</v>
      </c>
    </row>
    <row r="2195" spans="1:13" x14ac:dyDescent="0.2">
      <c r="A2195" s="133" t="str">
        <f>'Net Gen'!B2195</f>
        <v>ML2KP-Mitchell 2 KP</v>
      </c>
      <c r="B2195" s="214">
        <f>'Net Gen'!C2195</f>
        <v>44346.333333333336</v>
      </c>
      <c r="C2195" s="215" t="str">
        <f>'Net Gen'!P2195</f>
        <v>DISPATCHABLE</v>
      </c>
      <c r="D2195" s="215">
        <f>'Net Gen'!E2195</f>
        <v>205.00399999999999</v>
      </c>
      <c r="E2195" s="215">
        <f>'Net Gen'!I2195</f>
        <v>570</v>
      </c>
      <c r="F2195" s="215">
        <f>'Net Gen'!K2195</f>
        <v>570</v>
      </c>
      <c r="G2195" s="215">
        <f>'Net Gen'!N2195</f>
        <v>570</v>
      </c>
      <c r="H2195" s="215">
        <f>'Net Gen'!O2195</f>
        <v>790</v>
      </c>
      <c r="J2195" s="78">
        <f t="shared" si="138"/>
        <v>0.5</v>
      </c>
      <c r="K2195" s="71">
        <f t="shared" si="136"/>
        <v>285</v>
      </c>
      <c r="L2195" s="69">
        <f t="shared" si="137"/>
        <v>395</v>
      </c>
      <c r="M2195" s="81">
        <f t="shared" si="139"/>
        <v>285</v>
      </c>
    </row>
    <row r="2196" spans="1:13" x14ac:dyDescent="0.2">
      <c r="A2196" s="133" t="str">
        <f>'Net Gen'!B2196</f>
        <v>ML2KP-Mitchell 2 KP</v>
      </c>
      <c r="B2196" s="214">
        <f>'Net Gen'!C2196</f>
        <v>44346.375</v>
      </c>
      <c r="C2196" s="215" t="str">
        <f>'Net Gen'!P2196</f>
        <v>DISPATCHABLE</v>
      </c>
      <c r="D2196" s="215">
        <f>'Net Gen'!E2196</f>
        <v>205.08</v>
      </c>
      <c r="E2196" s="215">
        <f>'Net Gen'!I2196</f>
        <v>602</v>
      </c>
      <c r="F2196" s="215">
        <f>'Net Gen'!K2196</f>
        <v>602</v>
      </c>
      <c r="G2196" s="215">
        <f>'Net Gen'!N2196</f>
        <v>602</v>
      </c>
      <c r="H2196" s="215">
        <f>'Net Gen'!O2196</f>
        <v>790</v>
      </c>
      <c r="J2196" s="78">
        <f t="shared" si="138"/>
        <v>0.5</v>
      </c>
      <c r="K2196" s="71">
        <f t="shared" si="136"/>
        <v>301</v>
      </c>
      <c r="L2196" s="69">
        <f t="shared" si="137"/>
        <v>395</v>
      </c>
      <c r="M2196" s="81">
        <f t="shared" si="139"/>
        <v>301</v>
      </c>
    </row>
    <row r="2197" spans="1:13" x14ac:dyDescent="0.2">
      <c r="A2197" s="133" t="str">
        <f>'Net Gen'!B2197</f>
        <v>ML2KP-Mitchell 2 KP</v>
      </c>
      <c r="B2197" s="214">
        <f>'Net Gen'!C2197</f>
        <v>44346.416666666664</v>
      </c>
      <c r="C2197" s="215" t="str">
        <f>'Net Gen'!P2197</f>
        <v>DISPATCHABLE</v>
      </c>
      <c r="D2197" s="215">
        <f>'Net Gen'!E2197</f>
        <v>212.59200000000001</v>
      </c>
      <c r="E2197" s="215">
        <f>'Net Gen'!I2197</f>
        <v>790</v>
      </c>
      <c r="F2197" s="215">
        <f>'Net Gen'!K2197</f>
        <v>790</v>
      </c>
      <c r="G2197" s="215">
        <f>'Net Gen'!N2197</f>
        <v>790</v>
      </c>
      <c r="H2197" s="215">
        <f>'Net Gen'!O2197</f>
        <v>790</v>
      </c>
      <c r="J2197" s="78">
        <f t="shared" si="138"/>
        <v>0.5</v>
      </c>
      <c r="K2197" s="71">
        <f t="shared" si="136"/>
        <v>395</v>
      </c>
      <c r="L2197" s="69">
        <f t="shared" si="137"/>
        <v>395</v>
      </c>
      <c r="M2197" s="81">
        <f t="shared" si="139"/>
        <v>395</v>
      </c>
    </row>
    <row r="2198" spans="1:13" x14ac:dyDescent="0.2">
      <c r="A2198" s="133" t="str">
        <f>'Net Gen'!B2198</f>
        <v>ML2KP-Mitchell 2 KP</v>
      </c>
      <c r="B2198" s="214">
        <f>'Net Gen'!C2198</f>
        <v>44346.458333333336</v>
      </c>
      <c r="C2198" s="215" t="str">
        <f>'Net Gen'!P2198</f>
        <v>DISPATCHABLE</v>
      </c>
      <c r="D2198" s="215">
        <f>'Net Gen'!E2198</f>
        <v>205.38</v>
      </c>
      <c r="E2198" s="215">
        <f>'Net Gen'!I2198</f>
        <v>606</v>
      </c>
      <c r="F2198" s="215">
        <f>'Net Gen'!K2198</f>
        <v>606</v>
      </c>
      <c r="G2198" s="215">
        <f>'Net Gen'!N2198</f>
        <v>606</v>
      </c>
      <c r="H2198" s="215">
        <f>'Net Gen'!O2198</f>
        <v>790</v>
      </c>
      <c r="J2198" s="78">
        <f t="shared" si="138"/>
        <v>0.5</v>
      </c>
      <c r="K2198" s="71">
        <f t="shared" si="136"/>
        <v>303</v>
      </c>
      <c r="L2198" s="69">
        <f t="shared" si="137"/>
        <v>395</v>
      </c>
      <c r="M2198" s="81">
        <f t="shared" si="139"/>
        <v>303</v>
      </c>
    </row>
    <row r="2199" spans="1:13" x14ac:dyDescent="0.2">
      <c r="A2199" s="133" t="str">
        <f>'Net Gen'!B2199</f>
        <v>ML2KP-Mitchell 2 KP</v>
      </c>
      <c r="B2199" s="214">
        <f>'Net Gen'!C2199</f>
        <v>44346.5</v>
      </c>
      <c r="C2199" s="215" t="str">
        <f>'Net Gen'!P2199</f>
        <v>DISPATCHABLE</v>
      </c>
      <c r="D2199" s="215">
        <f>'Net Gen'!E2199</f>
        <v>205.148</v>
      </c>
      <c r="E2199" s="215">
        <f>'Net Gen'!I2199</f>
        <v>631</v>
      </c>
      <c r="F2199" s="215">
        <f>'Net Gen'!K2199</f>
        <v>631</v>
      </c>
      <c r="G2199" s="215">
        <f>'Net Gen'!N2199</f>
        <v>631</v>
      </c>
      <c r="H2199" s="215">
        <f>'Net Gen'!O2199</f>
        <v>790</v>
      </c>
      <c r="J2199" s="78">
        <f t="shared" si="138"/>
        <v>0.5</v>
      </c>
      <c r="K2199" s="71">
        <f t="shared" si="136"/>
        <v>315.5</v>
      </c>
      <c r="L2199" s="69">
        <f t="shared" si="137"/>
        <v>395</v>
      </c>
      <c r="M2199" s="81">
        <f t="shared" si="139"/>
        <v>315.5</v>
      </c>
    </row>
    <row r="2200" spans="1:13" x14ac:dyDescent="0.2">
      <c r="A2200" s="133" t="str">
        <f>'Net Gen'!B2200</f>
        <v>ML2KP-Mitchell 2 KP</v>
      </c>
      <c r="B2200" s="214">
        <f>'Net Gen'!C2200</f>
        <v>44346.541666666664</v>
      </c>
      <c r="C2200" s="215" t="str">
        <f>'Net Gen'!P2200</f>
        <v>DISPATCHABLE</v>
      </c>
      <c r="D2200" s="215">
        <f>'Net Gen'!E2200</f>
        <v>205.15199999999999</v>
      </c>
      <c r="E2200" s="215">
        <f>'Net Gen'!I2200</f>
        <v>662</v>
      </c>
      <c r="F2200" s="215">
        <f>'Net Gen'!K2200</f>
        <v>662</v>
      </c>
      <c r="G2200" s="215">
        <f>'Net Gen'!N2200</f>
        <v>662</v>
      </c>
      <c r="H2200" s="215">
        <f>'Net Gen'!O2200</f>
        <v>790</v>
      </c>
      <c r="J2200" s="78">
        <f t="shared" si="138"/>
        <v>0.5</v>
      </c>
      <c r="K2200" s="71">
        <f t="shared" si="136"/>
        <v>331</v>
      </c>
      <c r="L2200" s="69">
        <f t="shared" si="137"/>
        <v>395</v>
      </c>
      <c r="M2200" s="81">
        <f t="shared" si="139"/>
        <v>331</v>
      </c>
    </row>
    <row r="2201" spans="1:13" x14ac:dyDescent="0.2">
      <c r="A2201" s="133" t="str">
        <f>'Net Gen'!B2201</f>
        <v>ML2KP-Mitchell 2 KP</v>
      </c>
      <c r="B2201" s="214">
        <f>'Net Gen'!C2201</f>
        <v>44346.583333333336</v>
      </c>
      <c r="C2201" s="215" t="str">
        <f>'Net Gen'!P2201</f>
        <v>DISPATCHABLE</v>
      </c>
      <c r="D2201" s="215">
        <f>'Net Gen'!E2201</f>
        <v>205.08799999999999</v>
      </c>
      <c r="E2201" s="215">
        <f>'Net Gen'!I2201</f>
        <v>628</v>
      </c>
      <c r="F2201" s="215">
        <f>'Net Gen'!K2201</f>
        <v>628</v>
      </c>
      <c r="G2201" s="215">
        <f>'Net Gen'!N2201</f>
        <v>628</v>
      </c>
      <c r="H2201" s="215">
        <f>'Net Gen'!O2201</f>
        <v>790</v>
      </c>
      <c r="J2201" s="78">
        <f t="shared" si="138"/>
        <v>0.5</v>
      </c>
      <c r="K2201" s="71">
        <f t="shared" si="136"/>
        <v>314</v>
      </c>
      <c r="L2201" s="69">
        <f t="shared" si="137"/>
        <v>395</v>
      </c>
      <c r="M2201" s="81">
        <f t="shared" si="139"/>
        <v>314</v>
      </c>
    </row>
    <row r="2202" spans="1:13" x14ac:dyDescent="0.2">
      <c r="A2202" s="133" t="str">
        <f>'Net Gen'!B2202</f>
        <v>ML2KP-Mitchell 2 KP</v>
      </c>
      <c r="B2202" s="214">
        <f>'Net Gen'!C2202</f>
        <v>44346.625</v>
      </c>
      <c r="C2202" s="215" t="str">
        <f>'Net Gen'!P2202</f>
        <v>DISPATCHABLE</v>
      </c>
      <c r="D2202" s="215">
        <f>'Net Gen'!E2202</f>
        <v>205.01599999999999</v>
      </c>
      <c r="E2202" s="215">
        <f>'Net Gen'!I2202</f>
        <v>632</v>
      </c>
      <c r="F2202" s="215">
        <f>'Net Gen'!K2202</f>
        <v>632</v>
      </c>
      <c r="G2202" s="215">
        <f>'Net Gen'!N2202</f>
        <v>632</v>
      </c>
      <c r="H2202" s="215">
        <f>'Net Gen'!O2202</f>
        <v>790</v>
      </c>
      <c r="J2202" s="78">
        <f t="shared" si="138"/>
        <v>0.5</v>
      </c>
      <c r="K2202" s="71">
        <f t="shared" si="136"/>
        <v>316</v>
      </c>
      <c r="L2202" s="69">
        <f t="shared" si="137"/>
        <v>395</v>
      </c>
      <c r="M2202" s="81">
        <f t="shared" si="139"/>
        <v>316</v>
      </c>
    </row>
    <row r="2203" spans="1:13" x14ac:dyDescent="0.2">
      <c r="A2203" s="133" t="str">
        <f>'Net Gen'!B2203</f>
        <v>ML2KP-Mitchell 2 KP</v>
      </c>
      <c r="B2203" s="214">
        <f>'Net Gen'!C2203</f>
        <v>44346.666666666664</v>
      </c>
      <c r="C2203" s="215" t="str">
        <f>'Net Gen'!P2203</f>
        <v>DISPATCHABLE</v>
      </c>
      <c r="D2203" s="215">
        <f>'Net Gen'!E2203</f>
        <v>204.952</v>
      </c>
      <c r="E2203" s="215">
        <f>'Net Gen'!I2203</f>
        <v>607</v>
      </c>
      <c r="F2203" s="215">
        <f>'Net Gen'!K2203</f>
        <v>607</v>
      </c>
      <c r="G2203" s="215">
        <f>'Net Gen'!N2203</f>
        <v>607</v>
      </c>
      <c r="H2203" s="215">
        <f>'Net Gen'!O2203</f>
        <v>790</v>
      </c>
      <c r="J2203" s="78">
        <f t="shared" si="138"/>
        <v>0.5</v>
      </c>
      <c r="K2203" s="71">
        <f t="shared" si="136"/>
        <v>303.5</v>
      </c>
      <c r="L2203" s="69">
        <f t="shared" si="137"/>
        <v>395</v>
      </c>
      <c r="M2203" s="81">
        <f t="shared" si="139"/>
        <v>303.5</v>
      </c>
    </row>
    <row r="2204" spans="1:13" x14ac:dyDescent="0.2">
      <c r="A2204" s="133" t="str">
        <f>'Net Gen'!B2204</f>
        <v>ML2KP-Mitchell 2 KP</v>
      </c>
      <c r="B2204" s="214">
        <f>'Net Gen'!C2204</f>
        <v>44346.708333333336</v>
      </c>
      <c r="C2204" s="215" t="str">
        <f>'Net Gen'!P2204</f>
        <v>DISPATCHABLE</v>
      </c>
      <c r="D2204" s="215">
        <f>'Net Gen'!E2204</f>
        <v>205.04400000000001</v>
      </c>
      <c r="E2204" s="215">
        <f>'Net Gen'!I2204</f>
        <v>635</v>
      </c>
      <c r="F2204" s="215">
        <f>'Net Gen'!K2204</f>
        <v>635</v>
      </c>
      <c r="G2204" s="215">
        <f>'Net Gen'!N2204</f>
        <v>635</v>
      </c>
      <c r="H2204" s="215">
        <f>'Net Gen'!O2204</f>
        <v>790</v>
      </c>
      <c r="J2204" s="78">
        <f t="shared" si="138"/>
        <v>0.5</v>
      </c>
      <c r="K2204" s="71">
        <f t="shared" si="136"/>
        <v>317.5</v>
      </c>
      <c r="L2204" s="69">
        <f t="shared" si="137"/>
        <v>395</v>
      </c>
      <c r="M2204" s="81">
        <f t="shared" si="139"/>
        <v>317.5</v>
      </c>
    </row>
    <row r="2205" spans="1:13" x14ac:dyDescent="0.2">
      <c r="A2205" s="133" t="str">
        <f>'Net Gen'!B2205</f>
        <v>ML2KP-Mitchell 2 KP</v>
      </c>
      <c r="B2205" s="214">
        <f>'Net Gen'!C2205</f>
        <v>44346.75</v>
      </c>
      <c r="C2205" s="215" t="str">
        <f>'Net Gen'!P2205</f>
        <v>DISPATCHABLE</v>
      </c>
      <c r="D2205" s="215">
        <f>'Net Gen'!E2205</f>
        <v>205.12</v>
      </c>
      <c r="E2205" s="215">
        <f>'Net Gen'!I2205</f>
        <v>612</v>
      </c>
      <c r="F2205" s="215">
        <f>'Net Gen'!K2205</f>
        <v>612</v>
      </c>
      <c r="G2205" s="215">
        <f>'Net Gen'!N2205</f>
        <v>612</v>
      </c>
      <c r="H2205" s="215">
        <f>'Net Gen'!O2205</f>
        <v>790</v>
      </c>
      <c r="J2205" s="78">
        <f t="shared" si="138"/>
        <v>0.5</v>
      </c>
      <c r="K2205" s="71">
        <f t="shared" si="136"/>
        <v>306</v>
      </c>
      <c r="L2205" s="69">
        <f t="shared" si="137"/>
        <v>395</v>
      </c>
      <c r="M2205" s="81">
        <f t="shared" si="139"/>
        <v>306</v>
      </c>
    </row>
    <row r="2206" spans="1:13" x14ac:dyDescent="0.2">
      <c r="A2206" s="133" t="str">
        <f>'Net Gen'!B2206</f>
        <v>ML2KP-Mitchell 2 KP</v>
      </c>
      <c r="B2206" s="214">
        <f>'Net Gen'!C2206</f>
        <v>44346.791666666664</v>
      </c>
      <c r="C2206" s="215" t="str">
        <f>'Net Gen'!P2206</f>
        <v>DISPATCHABLE</v>
      </c>
      <c r="D2206" s="215">
        <f>'Net Gen'!E2206</f>
        <v>209.196</v>
      </c>
      <c r="E2206" s="215">
        <f>'Net Gen'!I2206</f>
        <v>779</v>
      </c>
      <c r="F2206" s="215">
        <f>'Net Gen'!K2206</f>
        <v>779</v>
      </c>
      <c r="G2206" s="215">
        <f>'Net Gen'!N2206</f>
        <v>779</v>
      </c>
      <c r="H2206" s="215">
        <f>'Net Gen'!O2206</f>
        <v>790</v>
      </c>
      <c r="J2206" s="78">
        <f t="shared" si="138"/>
        <v>0.5</v>
      </c>
      <c r="K2206" s="71">
        <f t="shared" si="136"/>
        <v>389.5</v>
      </c>
      <c r="L2206" s="69">
        <f t="shared" si="137"/>
        <v>395</v>
      </c>
      <c r="M2206" s="81">
        <f t="shared" si="139"/>
        <v>389.5</v>
      </c>
    </row>
    <row r="2207" spans="1:13" x14ac:dyDescent="0.2">
      <c r="A2207" s="133" t="str">
        <f>'Net Gen'!B2207</f>
        <v>ML2KP-Mitchell 2 KP</v>
      </c>
      <c r="B2207" s="214">
        <f>'Net Gen'!C2207</f>
        <v>44346.833333333336</v>
      </c>
      <c r="C2207" s="215" t="str">
        <f>'Net Gen'!P2207</f>
        <v>DISPATCHABLE</v>
      </c>
      <c r="D2207" s="215">
        <f>'Net Gen'!E2207</f>
        <v>205.28800000000001</v>
      </c>
      <c r="E2207" s="215">
        <f>'Net Gen'!I2207</f>
        <v>653</v>
      </c>
      <c r="F2207" s="215">
        <f>'Net Gen'!K2207</f>
        <v>653</v>
      </c>
      <c r="G2207" s="215">
        <f>'Net Gen'!N2207</f>
        <v>653</v>
      </c>
      <c r="H2207" s="215">
        <f>'Net Gen'!O2207</f>
        <v>790</v>
      </c>
      <c r="J2207" s="78">
        <f t="shared" si="138"/>
        <v>0.5</v>
      </c>
      <c r="K2207" s="71">
        <f t="shared" si="136"/>
        <v>326.5</v>
      </c>
      <c r="L2207" s="69">
        <f t="shared" si="137"/>
        <v>395</v>
      </c>
      <c r="M2207" s="81">
        <f t="shared" si="139"/>
        <v>326.5</v>
      </c>
    </row>
    <row r="2208" spans="1:13" x14ac:dyDescent="0.2">
      <c r="A2208" s="133" t="str">
        <f>'Net Gen'!B2208</f>
        <v>ML2KP-Mitchell 2 KP</v>
      </c>
      <c r="B2208" s="214">
        <f>'Net Gen'!C2208</f>
        <v>44346.875</v>
      </c>
      <c r="C2208" s="215" t="str">
        <f>'Net Gen'!P2208</f>
        <v>DISPATCHABLE</v>
      </c>
      <c r="D2208" s="215">
        <f>'Net Gen'!E2208</f>
        <v>205.42</v>
      </c>
      <c r="E2208" s="215">
        <f>'Net Gen'!I2208</f>
        <v>514</v>
      </c>
      <c r="F2208" s="215">
        <f>'Net Gen'!K2208</f>
        <v>514</v>
      </c>
      <c r="G2208" s="215">
        <f>'Net Gen'!N2208</f>
        <v>514</v>
      </c>
      <c r="H2208" s="215">
        <f>'Net Gen'!O2208</f>
        <v>790</v>
      </c>
      <c r="J2208" s="78">
        <f t="shared" si="138"/>
        <v>0.5</v>
      </c>
      <c r="K2208" s="71">
        <f t="shared" si="136"/>
        <v>257</v>
      </c>
      <c r="L2208" s="69">
        <f t="shared" si="137"/>
        <v>395</v>
      </c>
      <c r="M2208" s="81">
        <f t="shared" si="139"/>
        <v>257</v>
      </c>
    </row>
    <row r="2209" spans="1:13" x14ac:dyDescent="0.2">
      <c r="A2209" s="133" t="str">
        <f>'Net Gen'!B2209</f>
        <v>ML2KP-Mitchell 2 KP</v>
      </c>
      <c r="B2209" s="214">
        <f>'Net Gen'!C2209</f>
        <v>44346.916666666664</v>
      </c>
      <c r="C2209" s="215" t="str">
        <f>'Net Gen'!P2209</f>
        <v>DISPATCHABLE</v>
      </c>
      <c r="D2209" s="215">
        <f>'Net Gen'!E2209</f>
        <v>208.81200000000001</v>
      </c>
      <c r="E2209" s="215">
        <f>'Net Gen'!I2209</f>
        <v>708</v>
      </c>
      <c r="F2209" s="215">
        <f>'Net Gen'!K2209</f>
        <v>708</v>
      </c>
      <c r="G2209" s="215">
        <f>'Net Gen'!N2209</f>
        <v>708</v>
      </c>
      <c r="H2209" s="215">
        <f>'Net Gen'!O2209</f>
        <v>790</v>
      </c>
      <c r="J2209" s="78">
        <f t="shared" si="138"/>
        <v>0.5</v>
      </c>
      <c r="K2209" s="71">
        <f t="shared" si="136"/>
        <v>354</v>
      </c>
      <c r="L2209" s="69">
        <f t="shared" si="137"/>
        <v>395</v>
      </c>
      <c r="M2209" s="81">
        <f t="shared" si="139"/>
        <v>354</v>
      </c>
    </row>
    <row r="2210" spans="1:13" x14ac:dyDescent="0.2">
      <c r="A2210" s="133" t="str">
        <f>'Net Gen'!B2210</f>
        <v>ML2KP-Mitchell 2 KP</v>
      </c>
      <c r="B2210" s="214">
        <f>'Net Gen'!C2210</f>
        <v>44346.958333333336</v>
      </c>
      <c r="C2210" s="215" t="str">
        <f>'Net Gen'!P2210</f>
        <v>DISPATCHABLE</v>
      </c>
      <c r="D2210" s="215">
        <f>'Net Gen'!E2210</f>
        <v>208.084</v>
      </c>
      <c r="E2210" s="215">
        <f>'Net Gen'!I2210</f>
        <v>714</v>
      </c>
      <c r="F2210" s="215">
        <f>'Net Gen'!K2210</f>
        <v>714</v>
      </c>
      <c r="G2210" s="215">
        <f>'Net Gen'!N2210</f>
        <v>714</v>
      </c>
      <c r="H2210" s="215">
        <f>'Net Gen'!O2210</f>
        <v>790</v>
      </c>
      <c r="J2210" s="78">
        <f t="shared" si="138"/>
        <v>0.5</v>
      </c>
      <c r="K2210" s="71">
        <f t="shared" si="136"/>
        <v>357</v>
      </c>
      <c r="L2210" s="69">
        <f t="shared" si="137"/>
        <v>395</v>
      </c>
      <c r="M2210" s="81">
        <f t="shared" si="139"/>
        <v>357</v>
      </c>
    </row>
    <row r="2211" spans="1:13" x14ac:dyDescent="0.2">
      <c r="A2211" s="133" t="str">
        <f>'Net Gen'!B2211</f>
        <v>ML2KP-Mitchell 2 KP</v>
      </c>
      <c r="B2211" s="214">
        <f>'Net Gen'!C2211</f>
        <v>44347</v>
      </c>
      <c r="C2211" s="215" t="str">
        <f>'Net Gen'!P2211</f>
        <v>DISPATCHABLE</v>
      </c>
      <c r="D2211" s="215">
        <f>'Net Gen'!E2211</f>
        <v>204.82400000000001</v>
      </c>
      <c r="E2211" s="215">
        <f>'Net Gen'!I2211</f>
        <v>536</v>
      </c>
      <c r="F2211" s="215">
        <f>'Net Gen'!K2211</f>
        <v>536</v>
      </c>
      <c r="G2211" s="215">
        <f>'Net Gen'!N2211</f>
        <v>536</v>
      </c>
      <c r="H2211" s="215">
        <f>'Net Gen'!O2211</f>
        <v>790</v>
      </c>
      <c r="J2211" s="78">
        <f t="shared" si="138"/>
        <v>0.5</v>
      </c>
      <c r="K2211" s="71">
        <f t="shared" si="136"/>
        <v>268</v>
      </c>
      <c r="L2211" s="69">
        <f t="shared" si="137"/>
        <v>395</v>
      </c>
      <c r="M2211" s="81">
        <f t="shared" si="139"/>
        <v>268</v>
      </c>
    </row>
    <row r="2212" spans="1:13" x14ac:dyDescent="0.2">
      <c r="A2212" s="133" t="str">
        <f>'Net Gen'!B2212</f>
        <v>ML2KP-Mitchell 2 KP</v>
      </c>
      <c r="B2212" s="214">
        <f>'Net Gen'!C2212</f>
        <v>44347.041666666664</v>
      </c>
      <c r="C2212" s="215" t="str">
        <f>'Net Gen'!P2212</f>
        <v>DISPATCHABLE</v>
      </c>
      <c r="D2212" s="215">
        <f>'Net Gen'!E2212</f>
        <v>204.744</v>
      </c>
      <c r="E2212" s="215">
        <f>'Net Gen'!I2212</f>
        <v>459</v>
      </c>
      <c r="F2212" s="215">
        <f>'Net Gen'!K2212</f>
        <v>459</v>
      </c>
      <c r="G2212" s="215">
        <f>'Net Gen'!N2212</f>
        <v>459</v>
      </c>
      <c r="H2212" s="215">
        <f>'Net Gen'!O2212</f>
        <v>790</v>
      </c>
      <c r="J2212" s="78">
        <f t="shared" si="138"/>
        <v>0.5</v>
      </c>
      <c r="K2212" s="71">
        <f t="shared" si="136"/>
        <v>229.5</v>
      </c>
      <c r="L2212" s="69">
        <f t="shared" si="137"/>
        <v>395</v>
      </c>
      <c r="M2212" s="81">
        <f t="shared" si="139"/>
        <v>229.5</v>
      </c>
    </row>
    <row r="2213" spans="1:13" x14ac:dyDescent="0.2">
      <c r="A2213" s="133" t="str">
        <f>'Net Gen'!B2213</f>
        <v>ML2KP-Mitchell 2 KP</v>
      </c>
      <c r="B2213" s="214">
        <f>'Net Gen'!C2213</f>
        <v>44347.083333333336</v>
      </c>
      <c r="C2213" s="215" t="str">
        <f>'Net Gen'!P2213</f>
        <v>DISPATCHABLE</v>
      </c>
      <c r="D2213" s="215">
        <f>'Net Gen'!E2213</f>
        <v>204.80799999999999</v>
      </c>
      <c r="E2213" s="215">
        <f>'Net Gen'!I2213</f>
        <v>512</v>
      </c>
      <c r="F2213" s="215">
        <f>'Net Gen'!K2213</f>
        <v>512</v>
      </c>
      <c r="G2213" s="215">
        <f>'Net Gen'!N2213</f>
        <v>512</v>
      </c>
      <c r="H2213" s="215">
        <f>'Net Gen'!O2213</f>
        <v>790</v>
      </c>
      <c r="J2213" s="78">
        <f t="shared" si="138"/>
        <v>0.5</v>
      </c>
      <c r="K2213" s="71">
        <f t="shared" si="136"/>
        <v>256</v>
      </c>
      <c r="L2213" s="69">
        <f t="shared" si="137"/>
        <v>395</v>
      </c>
      <c r="M2213" s="81">
        <f t="shared" si="139"/>
        <v>256</v>
      </c>
    </row>
    <row r="2214" spans="1:13" x14ac:dyDescent="0.2">
      <c r="A2214" s="133" t="str">
        <f>'Net Gen'!B2214</f>
        <v>ML2KP-Mitchell 2 KP</v>
      </c>
      <c r="B2214" s="214">
        <f>'Net Gen'!C2214</f>
        <v>44347.125</v>
      </c>
      <c r="C2214" s="215" t="str">
        <f>'Net Gen'!P2214</f>
        <v>DISPATCHABLE</v>
      </c>
      <c r="D2214" s="215">
        <f>'Net Gen'!E2214</f>
        <v>204.864</v>
      </c>
      <c r="E2214" s="215">
        <f>'Net Gen'!I2214</f>
        <v>474</v>
      </c>
      <c r="F2214" s="215">
        <f>'Net Gen'!K2214</f>
        <v>474</v>
      </c>
      <c r="G2214" s="215">
        <f>'Net Gen'!N2214</f>
        <v>474</v>
      </c>
      <c r="H2214" s="215">
        <f>'Net Gen'!O2214</f>
        <v>790</v>
      </c>
      <c r="J2214" s="78">
        <f t="shared" si="138"/>
        <v>0.5</v>
      </c>
      <c r="K2214" s="71">
        <f t="shared" si="136"/>
        <v>237</v>
      </c>
      <c r="L2214" s="69">
        <f t="shared" si="137"/>
        <v>395</v>
      </c>
      <c r="M2214" s="81">
        <f t="shared" si="139"/>
        <v>237</v>
      </c>
    </row>
    <row r="2215" spans="1:13" x14ac:dyDescent="0.2">
      <c r="A2215" s="133" t="str">
        <f>'Net Gen'!B2215</f>
        <v>ML2KP-Mitchell 2 KP</v>
      </c>
      <c r="B2215" s="214">
        <f>'Net Gen'!C2215</f>
        <v>44347.166666666664</v>
      </c>
      <c r="C2215" s="215" t="str">
        <f>'Net Gen'!P2215</f>
        <v>DISPATCHABLE</v>
      </c>
      <c r="D2215" s="215">
        <f>'Net Gen'!E2215</f>
        <v>204.916</v>
      </c>
      <c r="E2215" s="215">
        <f>'Net Gen'!I2215</f>
        <v>489</v>
      </c>
      <c r="F2215" s="215">
        <f>'Net Gen'!K2215</f>
        <v>489</v>
      </c>
      <c r="G2215" s="215">
        <f>'Net Gen'!N2215</f>
        <v>489</v>
      </c>
      <c r="H2215" s="215">
        <f>'Net Gen'!O2215</f>
        <v>790</v>
      </c>
      <c r="J2215" s="78">
        <f t="shared" si="138"/>
        <v>0.5</v>
      </c>
      <c r="K2215" s="71">
        <f t="shared" si="136"/>
        <v>244.5</v>
      </c>
      <c r="L2215" s="69">
        <f t="shared" si="137"/>
        <v>395</v>
      </c>
      <c r="M2215" s="81">
        <f t="shared" si="139"/>
        <v>244.5</v>
      </c>
    </row>
    <row r="2216" spans="1:13" x14ac:dyDescent="0.2">
      <c r="A2216" s="133" t="str">
        <f>'Net Gen'!B2216</f>
        <v>ML2KP-Mitchell 2 KP</v>
      </c>
      <c r="B2216" s="214">
        <f>'Net Gen'!C2216</f>
        <v>44347.208333333336</v>
      </c>
      <c r="C2216" s="215" t="str">
        <f>'Net Gen'!P2216</f>
        <v>DISPATCHABLE</v>
      </c>
      <c r="D2216" s="215">
        <f>'Net Gen'!E2216</f>
        <v>204.71199999999999</v>
      </c>
      <c r="E2216" s="215">
        <f>'Net Gen'!I2216</f>
        <v>440</v>
      </c>
      <c r="F2216" s="215">
        <f>'Net Gen'!K2216</f>
        <v>440</v>
      </c>
      <c r="G2216" s="215">
        <f>'Net Gen'!N2216</f>
        <v>440</v>
      </c>
      <c r="H2216" s="215">
        <f>'Net Gen'!O2216</f>
        <v>790</v>
      </c>
      <c r="J2216" s="78">
        <f t="shared" si="138"/>
        <v>0.5</v>
      </c>
      <c r="K2216" s="71">
        <f t="shared" si="136"/>
        <v>220</v>
      </c>
      <c r="L2216" s="69">
        <f t="shared" si="137"/>
        <v>395</v>
      </c>
      <c r="M2216" s="81">
        <f t="shared" si="139"/>
        <v>220</v>
      </c>
    </row>
    <row r="2217" spans="1:13" x14ac:dyDescent="0.2">
      <c r="A2217" s="133" t="str">
        <f>'Net Gen'!B2217</f>
        <v>ML2KP-Mitchell 2 KP</v>
      </c>
      <c r="B2217" s="214">
        <f>'Net Gen'!C2217</f>
        <v>44347.25</v>
      </c>
      <c r="C2217" s="215" t="str">
        <f>'Net Gen'!P2217</f>
        <v>DISPATCHABLE</v>
      </c>
      <c r="D2217" s="215">
        <f>'Net Gen'!E2217</f>
        <v>204.94</v>
      </c>
      <c r="E2217" s="215">
        <f>'Net Gen'!I2217</f>
        <v>541</v>
      </c>
      <c r="F2217" s="215">
        <f>'Net Gen'!K2217</f>
        <v>541</v>
      </c>
      <c r="G2217" s="215">
        <f>'Net Gen'!N2217</f>
        <v>541</v>
      </c>
      <c r="H2217" s="215">
        <f>'Net Gen'!O2217</f>
        <v>790</v>
      </c>
      <c r="J2217" s="78">
        <f t="shared" si="138"/>
        <v>0.5</v>
      </c>
      <c r="K2217" s="71">
        <f t="shared" si="136"/>
        <v>270.5</v>
      </c>
      <c r="L2217" s="69">
        <f t="shared" si="137"/>
        <v>395</v>
      </c>
      <c r="M2217" s="81">
        <f t="shared" si="139"/>
        <v>270.5</v>
      </c>
    </row>
    <row r="2218" spans="1:13" x14ac:dyDescent="0.2">
      <c r="A2218" s="133" t="str">
        <f>'Net Gen'!B2218</f>
        <v>ML2KP-Mitchell 2 KP</v>
      </c>
      <c r="B2218" s="214">
        <f>'Net Gen'!C2218</f>
        <v>44347.291666666664</v>
      </c>
      <c r="C2218" s="215" t="str">
        <f>'Net Gen'!P2218</f>
        <v>DISPATCHABLE</v>
      </c>
      <c r="D2218" s="215">
        <f>'Net Gen'!E2218</f>
        <v>204.792</v>
      </c>
      <c r="E2218" s="215">
        <f>'Net Gen'!I2218</f>
        <v>448</v>
      </c>
      <c r="F2218" s="215">
        <f>'Net Gen'!K2218</f>
        <v>448</v>
      </c>
      <c r="G2218" s="215">
        <f>'Net Gen'!N2218</f>
        <v>448</v>
      </c>
      <c r="H2218" s="215">
        <f>'Net Gen'!O2218</f>
        <v>790</v>
      </c>
      <c r="J2218" s="78">
        <f t="shared" si="138"/>
        <v>0.5</v>
      </c>
      <c r="K2218" s="71">
        <f t="shared" si="136"/>
        <v>224</v>
      </c>
      <c r="L2218" s="69">
        <f t="shared" si="137"/>
        <v>395</v>
      </c>
      <c r="M2218" s="81">
        <f t="shared" si="139"/>
        <v>224</v>
      </c>
    </row>
    <row r="2219" spans="1:13" x14ac:dyDescent="0.2">
      <c r="A2219" s="133" t="str">
        <f>'Net Gen'!B2219</f>
        <v>ML2KP-Mitchell 2 KP</v>
      </c>
      <c r="B2219" s="214">
        <f>'Net Gen'!C2219</f>
        <v>44347.333333333336</v>
      </c>
      <c r="C2219" s="215" t="str">
        <f>'Net Gen'!P2219</f>
        <v>DISPATCHABLE</v>
      </c>
      <c r="D2219" s="215">
        <f>'Net Gen'!E2219</f>
        <v>204.708</v>
      </c>
      <c r="E2219" s="215">
        <f>'Net Gen'!I2219</f>
        <v>475</v>
      </c>
      <c r="F2219" s="215">
        <f>'Net Gen'!K2219</f>
        <v>475</v>
      </c>
      <c r="G2219" s="215">
        <f>'Net Gen'!N2219</f>
        <v>475</v>
      </c>
      <c r="H2219" s="215">
        <f>'Net Gen'!O2219</f>
        <v>790</v>
      </c>
      <c r="J2219" s="78">
        <f t="shared" si="138"/>
        <v>0.5</v>
      </c>
      <c r="K2219" s="71">
        <f t="shared" si="136"/>
        <v>237.5</v>
      </c>
      <c r="L2219" s="69">
        <f t="shared" si="137"/>
        <v>395</v>
      </c>
      <c r="M2219" s="81">
        <f t="shared" si="139"/>
        <v>237.5</v>
      </c>
    </row>
    <row r="2220" spans="1:13" x14ac:dyDescent="0.2">
      <c r="A2220" s="133" t="str">
        <f>'Net Gen'!B2220</f>
        <v>ML2KP-Mitchell 2 KP</v>
      </c>
      <c r="B2220" s="214">
        <f>'Net Gen'!C2220</f>
        <v>44347.375</v>
      </c>
      <c r="C2220" s="215" t="str">
        <f>'Net Gen'!P2220</f>
        <v>DISPATCHABLE</v>
      </c>
      <c r="D2220" s="215">
        <f>'Net Gen'!E2220</f>
        <v>204.988</v>
      </c>
      <c r="E2220" s="215">
        <f>'Net Gen'!I2220</f>
        <v>430</v>
      </c>
      <c r="F2220" s="215">
        <f>'Net Gen'!K2220</f>
        <v>430</v>
      </c>
      <c r="G2220" s="215">
        <f>'Net Gen'!N2220</f>
        <v>430</v>
      </c>
      <c r="H2220" s="215">
        <f>'Net Gen'!O2220</f>
        <v>790</v>
      </c>
      <c r="J2220" s="78">
        <f t="shared" si="138"/>
        <v>0.5</v>
      </c>
      <c r="K2220" s="71">
        <f t="shared" si="136"/>
        <v>215</v>
      </c>
      <c r="L2220" s="69">
        <f t="shared" si="137"/>
        <v>395</v>
      </c>
      <c r="M2220" s="81">
        <f t="shared" si="139"/>
        <v>215</v>
      </c>
    </row>
    <row r="2221" spans="1:13" x14ac:dyDescent="0.2">
      <c r="A2221" s="133" t="str">
        <f>'Net Gen'!B2221</f>
        <v>ML2KP-Mitchell 2 KP</v>
      </c>
      <c r="B2221" s="214">
        <f>'Net Gen'!C2221</f>
        <v>44347.416666666664</v>
      </c>
      <c r="C2221" s="215" t="str">
        <f>'Net Gen'!P2221</f>
        <v>DISPATCHABLE</v>
      </c>
      <c r="D2221" s="215">
        <f>'Net Gen'!E2221</f>
        <v>204.76</v>
      </c>
      <c r="E2221" s="215">
        <f>'Net Gen'!I2221</f>
        <v>483</v>
      </c>
      <c r="F2221" s="215">
        <f>'Net Gen'!K2221</f>
        <v>483</v>
      </c>
      <c r="G2221" s="215">
        <f>'Net Gen'!N2221</f>
        <v>483</v>
      </c>
      <c r="H2221" s="215">
        <f>'Net Gen'!O2221</f>
        <v>790</v>
      </c>
      <c r="J2221" s="78">
        <f t="shared" si="138"/>
        <v>0.5</v>
      </c>
      <c r="K2221" s="71">
        <f t="shared" si="136"/>
        <v>241.5</v>
      </c>
      <c r="L2221" s="69">
        <f t="shared" si="137"/>
        <v>395</v>
      </c>
      <c r="M2221" s="81">
        <f t="shared" si="139"/>
        <v>241.5</v>
      </c>
    </row>
    <row r="2222" spans="1:13" x14ac:dyDescent="0.2">
      <c r="A2222" s="133" t="str">
        <f>'Net Gen'!B2222</f>
        <v>ML2KP-Mitchell 2 KP</v>
      </c>
      <c r="B2222" s="214">
        <f>'Net Gen'!C2222</f>
        <v>44347.458333333336</v>
      </c>
      <c r="C2222" s="215" t="str">
        <f>'Net Gen'!P2222</f>
        <v>DISPATCHABLE</v>
      </c>
      <c r="D2222" s="215">
        <f>'Net Gen'!E2222</f>
        <v>204.82</v>
      </c>
      <c r="E2222" s="215">
        <f>'Net Gen'!I2222</f>
        <v>429</v>
      </c>
      <c r="F2222" s="215">
        <f>'Net Gen'!K2222</f>
        <v>429</v>
      </c>
      <c r="G2222" s="215">
        <f>'Net Gen'!N2222</f>
        <v>429</v>
      </c>
      <c r="H2222" s="215">
        <f>'Net Gen'!O2222</f>
        <v>790</v>
      </c>
      <c r="J2222" s="78">
        <f t="shared" si="138"/>
        <v>0.5</v>
      </c>
      <c r="K2222" s="71">
        <f t="shared" si="136"/>
        <v>214.5</v>
      </c>
      <c r="L2222" s="69">
        <f t="shared" si="137"/>
        <v>395</v>
      </c>
      <c r="M2222" s="81">
        <f t="shared" si="139"/>
        <v>214.5</v>
      </c>
    </row>
    <row r="2223" spans="1:13" x14ac:dyDescent="0.2">
      <c r="A2223" s="133" t="str">
        <f>'Net Gen'!B2223</f>
        <v>ML2KP-Mitchell 2 KP</v>
      </c>
      <c r="B2223" s="214">
        <f>'Net Gen'!C2223</f>
        <v>44347.5</v>
      </c>
      <c r="C2223" s="215" t="str">
        <f>'Net Gen'!P2223</f>
        <v>DISPATCHABLE</v>
      </c>
      <c r="D2223" s="215">
        <f>'Net Gen'!E2223</f>
        <v>204.87200000000001</v>
      </c>
      <c r="E2223" s="215">
        <f>'Net Gen'!I2223</f>
        <v>453</v>
      </c>
      <c r="F2223" s="215">
        <f>'Net Gen'!K2223</f>
        <v>453</v>
      </c>
      <c r="G2223" s="215">
        <f>'Net Gen'!N2223</f>
        <v>453</v>
      </c>
      <c r="H2223" s="215">
        <f>'Net Gen'!O2223</f>
        <v>790</v>
      </c>
      <c r="J2223" s="78">
        <f t="shared" si="138"/>
        <v>0.5</v>
      </c>
      <c r="K2223" s="71">
        <f t="shared" si="136"/>
        <v>226.5</v>
      </c>
      <c r="L2223" s="69">
        <f t="shared" si="137"/>
        <v>395</v>
      </c>
      <c r="M2223" s="81">
        <f t="shared" si="139"/>
        <v>226.5</v>
      </c>
    </row>
    <row r="2224" spans="1:13" x14ac:dyDescent="0.2">
      <c r="A2224" s="133" t="str">
        <f>'Net Gen'!B2224</f>
        <v>ML2KP-Mitchell 2 KP</v>
      </c>
      <c r="B2224" s="214">
        <f>'Net Gen'!C2224</f>
        <v>44347.541666666664</v>
      </c>
      <c r="C2224" s="215" t="str">
        <f>'Net Gen'!P2224</f>
        <v>DISPATCHABLE</v>
      </c>
      <c r="D2224" s="215">
        <f>'Net Gen'!E2224</f>
        <v>204.74799999999999</v>
      </c>
      <c r="E2224" s="215">
        <f>'Net Gen'!I2224</f>
        <v>459</v>
      </c>
      <c r="F2224" s="215">
        <f>'Net Gen'!K2224</f>
        <v>459</v>
      </c>
      <c r="G2224" s="215">
        <f>'Net Gen'!N2224</f>
        <v>459</v>
      </c>
      <c r="H2224" s="215">
        <f>'Net Gen'!O2224</f>
        <v>790</v>
      </c>
      <c r="J2224" s="78">
        <f t="shared" si="138"/>
        <v>0.5</v>
      </c>
      <c r="K2224" s="71">
        <f t="shared" si="136"/>
        <v>229.5</v>
      </c>
      <c r="L2224" s="69">
        <f t="shared" si="137"/>
        <v>395</v>
      </c>
      <c r="M2224" s="81">
        <f t="shared" si="139"/>
        <v>229.5</v>
      </c>
    </row>
    <row r="2225" spans="1:13" x14ac:dyDescent="0.2">
      <c r="A2225" s="133" t="str">
        <f>'Net Gen'!B2225</f>
        <v>ML2KP-Mitchell 2 KP</v>
      </c>
      <c r="B2225" s="214">
        <f>'Net Gen'!C2225</f>
        <v>44347.583333333336</v>
      </c>
      <c r="C2225" s="215" t="str">
        <f>'Net Gen'!P2225</f>
        <v>DISPATCHABLE</v>
      </c>
      <c r="D2225" s="215">
        <f>'Net Gen'!E2225</f>
        <v>204.96</v>
      </c>
      <c r="E2225" s="215">
        <f>'Net Gen'!I2225</f>
        <v>471</v>
      </c>
      <c r="F2225" s="215">
        <f>'Net Gen'!K2225</f>
        <v>471</v>
      </c>
      <c r="G2225" s="215">
        <f>'Net Gen'!N2225</f>
        <v>471</v>
      </c>
      <c r="H2225" s="215">
        <f>'Net Gen'!O2225</f>
        <v>790</v>
      </c>
      <c r="J2225" s="78">
        <f t="shared" si="138"/>
        <v>0.5</v>
      </c>
      <c r="K2225" s="71">
        <f t="shared" si="136"/>
        <v>235.5</v>
      </c>
      <c r="L2225" s="69">
        <f t="shared" si="137"/>
        <v>395</v>
      </c>
      <c r="M2225" s="81">
        <f t="shared" si="139"/>
        <v>235.5</v>
      </c>
    </row>
    <row r="2226" spans="1:13" x14ac:dyDescent="0.2">
      <c r="A2226" s="133" t="str">
        <f>'Net Gen'!B2226</f>
        <v>ML2KP-Mitchell 2 KP</v>
      </c>
      <c r="B2226" s="214">
        <f>'Net Gen'!C2226</f>
        <v>44347.625</v>
      </c>
      <c r="C2226" s="215" t="str">
        <f>'Net Gen'!P2226</f>
        <v>DISPATCHABLE</v>
      </c>
      <c r="D2226" s="215">
        <f>'Net Gen'!E2226</f>
        <v>204.58799999999999</v>
      </c>
      <c r="E2226" s="215">
        <f>'Net Gen'!I2226</f>
        <v>425</v>
      </c>
      <c r="F2226" s="215">
        <f>'Net Gen'!K2226</f>
        <v>425</v>
      </c>
      <c r="G2226" s="215">
        <f>'Net Gen'!N2226</f>
        <v>425</v>
      </c>
      <c r="H2226" s="215">
        <f>'Net Gen'!O2226</f>
        <v>790</v>
      </c>
      <c r="J2226" s="78">
        <f t="shared" si="138"/>
        <v>0.5</v>
      </c>
      <c r="K2226" s="71">
        <f t="shared" si="136"/>
        <v>212.5</v>
      </c>
      <c r="L2226" s="69">
        <f t="shared" si="137"/>
        <v>395</v>
      </c>
      <c r="M2226" s="81">
        <f t="shared" si="139"/>
        <v>212.5</v>
      </c>
    </row>
    <row r="2227" spans="1:13" x14ac:dyDescent="0.2">
      <c r="A2227" s="133" t="str">
        <f>'Net Gen'!B2227</f>
        <v>ML2KP-Mitchell 2 KP</v>
      </c>
      <c r="B2227" s="214">
        <f>'Net Gen'!C2227</f>
        <v>44347.666666666664</v>
      </c>
      <c r="C2227" s="215" t="str">
        <f>'Net Gen'!P2227</f>
        <v>DISPATCHABLE</v>
      </c>
      <c r="D2227" s="215">
        <f>'Net Gen'!E2227</f>
        <v>204.90799999999999</v>
      </c>
      <c r="E2227" s="215">
        <f>'Net Gen'!I2227</f>
        <v>430</v>
      </c>
      <c r="F2227" s="215">
        <f>'Net Gen'!K2227</f>
        <v>430</v>
      </c>
      <c r="G2227" s="215">
        <f>'Net Gen'!N2227</f>
        <v>430</v>
      </c>
      <c r="H2227" s="215">
        <f>'Net Gen'!O2227</f>
        <v>790</v>
      </c>
      <c r="J2227" s="78">
        <f t="shared" si="138"/>
        <v>0.5</v>
      </c>
      <c r="K2227" s="71">
        <f t="shared" si="136"/>
        <v>215</v>
      </c>
      <c r="L2227" s="69">
        <f t="shared" si="137"/>
        <v>395</v>
      </c>
      <c r="M2227" s="81">
        <f t="shared" si="139"/>
        <v>215</v>
      </c>
    </row>
    <row r="2228" spans="1:13" x14ac:dyDescent="0.2">
      <c r="A2228" s="133" t="str">
        <f>'Net Gen'!B2228</f>
        <v>ML2KP-Mitchell 2 KP</v>
      </c>
      <c r="B2228" s="214">
        <f>'Net Gen'!C2228</f>
        <v>44347.708333333336</v>
      </c>
      <c r="C2228" s="215" t="str">
        <f>'Net Gen'!P2228</f>
        <v>DISPATCHABLE</v>
      </c>
      <c r="D2228" s="215">
        <f>'Net Gen'!E2228</f>
        <v>204.732</v>
      </c>
      <c r="E2228" s="215">
        <f>'Net Gen'!I2228</f>
        <v>424</v>
      </c>
      <c r="F2228" s="215">
        <f>'Net Gen'!K2228</f>
        <v>424</v>
      </c>
      <c r="G2228" s="215">
        <f>'Net Gen'!N2228</f>
        <v>424</v>
      </c>
      <c r="H2228" s="215">
        <f>'Net Gen'!O2228</f>
        <v>790</v>
      </c>
      <c r="J2228" s="78">
        <f t="shared" si="138"/>
        <v>0.5</v>
      </c>
      <c r="K2228" s="71">
        <f t="shared" si="136"/>
        <v>212</v>
      </c>
      <c r="L2228" s="69">
        <f t="shared" si="137"/>
        <v>395</v>
      </c>
      <c r="M2228" s="81">
        <f t="shared" si="139"/>
        <v>212</v>
      </c>
    </row>
    <row r="2229" spans="1:13" x14ac:dyDescent="0.2">
      <c r="A2229" s="133" t="str">
        <f>'Net Gen'!B2229</f>
        <v>ML2KP-Mitchell 2 KP</v>
      </c>
      <c r="B2229" s="214">
        <f>'Net Gen'!C2229</f>
        <v>44347.75</v>
      </c>
      <c r="C2229" s="215" t="str">
        <f>'Net Gen'!P2229</f>
        <v>DISPATCHABLE</v>
      </c>
      <c r="D2229" s="215">
        <f>'Net Gen'!E2229</f>
        <v>204.88800000000001</v>
      </c>
      <c r="E2229" s="215">
        <f>'Net Gen'!I2229</f>
        <v>423</v>
      </c>
      <c r="F2229" s="215">
        <f>'Net Gen'!K2229</f>
        <v>423</v>
      </c>
      <c r="G2229" s="215">
        <f>'Net Gen'!N2229</f>
        <v>423</v>
      </c>
      <c r="H2229" s="215">
        <f>'Net Gen'!O2229</f>
        <v>790</v>
      </c>
      <c r="J2229" s="78">
        <f t="shared" si="138"/>
        <v>0.5</v>
      </c>
      <c r="K2229" s="71">
        <f t="shared" si="136"/>
        <v>211.5</v>
      </c>
      <c r="L2229" s="69">
        <f t="shared" si="137"/>
        <v>395</v>
      </c>
      <c r="M2229" s="81">
        <f t="shared" si="139"/>
        <v>211.5</v>
      </c>
    </row>
    <row r="2230" spans="1:13" x14ac:dyDescent="0.2">
      <c r="A2230" s="133" t="str">
        <f>'Net Gen'!B2230</f>
        <v>ML2KP-Mitchell 2 KP</v>
      </c>
      <c r="B2230" s="214">
        <f>'Net Gen'!C2230</f>
        <v>44347.791666666664</v>
      </c>
      <c r="C2230" s="215" t="str">
        <f>'Net Gen'!P2230</f>
        <v>DISPATCHABLE</v>
      </c>
      <c r="D2230" s="215">
        <f>'Net Gen'!E2230</f>
        <v>204.78</v>
      </c>
      <c r="E2230" s="215">
        <f>'Net Gen'!I2230</f>
        <v>428</v>
      </c>
      <c r="F2230" s="215">
        <f>'Net Gen'!K2230</f>
        <v>428</v>
      </c>
      <c r="G2230" s="215">
        <f>'Net Gen'!N2230</f>
        <v>428</v>
      </c>
      <c r="H2230" s="215">
        <f>'Net Gen'!O2230</f>
        <v>790</v>
      </c>
      <c r="J2230" s="78">
        <f t="shared" si="138"/>
        <v>0.5</v>
      </c>
      <c r="K2230" s="71">
        <f t="shared" si="136"/>
        <v>214</v>
      </c>
      <c r="L2230" s="69">
        <f t="shared" si="137"/>
        <v>395</v>
      </c>
      <c r="M2230" s="81">
        <f t="shared" si="139"/>
        <v>214</v>
      </c>
    </row>
    <row r="2231" spans="1:13" x14ac:dyDescent="0.2">
      <c r="A2231" s="133" t="str">
        <f>'Net Gen'!B2231</f>
        <v>ML2KP-Mitchell 2 KP</v>
      </c>
      <c r="B2231" s="214">
        <f>'Net Gen'!C2231</f>
        <v>44347.833333333336</v>
      </c>
      <c r="C2231" s="215" t="str">
        <f>'Net Gen'!P2231</f>
        <v>DISPATCHABLE</v>
      </c>
      <c r="D2231" s="215">
        <f>'Net Gen'!E2231</f>
        <v>205.64400000000001</v>
      </c>
      <c r="E2231" s="215">
        <f>'Net Gen'!I2231</f>
        <v>514</v>
      </c>
      <c r="F2231" s="215">
        <f>'Net Gen'!K2231</f>
        <v>514</v>
      </c>
      <c r="G2231" s="215">
        <f>'Net Gen'!N2231</f>
        <v>514</v>
      </c>
      <c r="H2231" s="215">
        <f>'Net Gen'!O2231</f>
        <v>790</v>
      </c>
      <c r="J2231" s="78">
        <f t="shared" si="138"/>
        <v>0.5</v>
      </c>
      <c r="K2231" s="71">
        <f t="shared" si="136"/>
        <v>257</v>
      </c>
      <c r="L2231" s="69">
        <f t="shared" si="137"/>
        <v>395</v>
      </c>
      <c r="M2231" s="81">
        <f t="shared" si="139"/>
        <v>257</v>
      </c>
    </row>
    <row r="2232" spans="1:13" x14ac:dyDescent="0.2">
      <c r="A2232" s="133" t="str">
        <f>'Net Gen'!B2232</f>
        <v>ML2KP-Mitchell 2 KP</v>
      </c>
      <c r="B2232" s="214">
        <f>'Net Gen'!C2232</f>
        <v>44347.875</v>
      </c>
      <c r="C2232" s="215" t="str">
        <f>'Net Gen'!P2232</f>
        <v>DISPATCHABLE</v>
      </c>
      <c r="D2232" s="215">
        <f>'Net Gen'!E2232</f>
        <v>216.524</v>
      </c>
      <c r="E2232" s="215">
        <f>'Net Gen'!I2232</f>
        <v>790</v>
      </c>
      <c r="F2232" s="215">
        <f>'Net Gen'!K2232</f>
        <v>790</v>
      </c>
      <c r="G2232" s="215">
        <f>'Net Gen'!N2232</f>
        <v>790</v>
      </c>
      <c r="H2232" s="215">
        <f>'Net Gen'!O2232</f>
        <v>790</v>
      </c>
      <c r="J2232" s="78">
        <f t="shared" si="138"/>
        <v>0.5</v>
      </c>
      <c r="K2232" s="71">
        <f t="shared" si="136"/>
        <v>395</v>
      </c>
      <c r="L2232" s="69">
        <f t="shared" si="137"/>
        <v>395</v>
      </c>
      <c r="M2232" s="81">
        <f t="shared" si="139"/>
        <v>395</v>
      </c>
    </row>
    <row r="2233" spans="1:13" x14ac:dyDescent="0.2">
      <c r="A2233" s="133" t="str">
        <f>'Net Gen'!B2233</f>
        <v>ML2KP-Mitchell 2 KP</v>
      </c>
      <c r="B2233" s="214">
        <f>'Net Gen'!C2233</f>
        <v>44347.916666666664</v>
      </c>
      <c r="C2233" s="215" t="str">
        <f>'Net Gen'!P2233</f>
        <v>DISPATCHABLE</v>
      </c>
      <c r="D2233" s="215">
        <f>'Net Gen'!E2233</f>
        <v>223.65600000000001</v>
      </c>
      <c r="E2233" s="215">
        <f>'Net Gen'!I2233</f>
        <v>705</v>
      </c>
      <c r="F2233" s="215">
        <f>'Net Gen'!K2233</f>
        <v>705</v>
      </c>
      <c r="G2233" s="215">
        <f>'Net Gen'!N2233</f>
        <v>705</v>
      </c>
      <c r="H2233" s="215">
        <f>'Net Gen'!O2233</f>
        <v>790</v>
      </c>
      <c r="J2233" s="78">
        <f t="shared" si="138"/>
        <v>0.5</v>
      </c>
      <c r="K2233" s="71">
        <f t="shared" si="136"/>
        <v>352.5</v>
      </c>
      <c r="L2233" s="69">
        <f t="shared" si="137"/>
        <v>395</v>
      </c>
      <c r="M2233" s="81">
        <f t="shared" si="139"/>
        <v>352.5</v>
      </c>
    </row>
    <row r="2234" spans="1:13" x14ac:dyDescent="0.2">
      <c r="A2234" s="133" t="str">
        <f>'Net Gen'!B2234</f>
        <v>ML2KP-Mitchell 2 KP</v>
      </c>
      <c r="B2234" s="214">
        <f>'Net Gen'!C2234</f>
        <v>44347.958333333336</v>
      </c>
      <c r="C2234" s="215" t="str">
        <f>'Net Gen'!P2234</f>
        <v>DISPATCHABLE</v>
      </c>
      <c r="D2234" s="215">
        <f>'Net Gen'!E2234</f>
        <v>207.96</v>
      </c>
      <c r="E2234" s="215">
        <f>'Net Gen'!I2234</f>
        <v>663</v>
      </c>
      <c r="F2234" s="215">
        <f>'Net Gen'!K2234</f>
        <v>663</v>
      </c>
      <c r="G2234" s="215">
        <f>'Net Gen'!N2234</f>
        <v>663</v>
      </c>
      <c r="H2234" s="215">
        <f>'Net Gen'!O2234</f>
        <v>790</v>
      </c>
      <c r="J2234" s="78">
        <f t="shared" si="138"/>
        <v>0.5</v>
      </c>
      <c r="K2234" s="71">
        <f t="shared" si="136"/>
        <v>331.5</v>
      </c>
      <c r="L2234" s="69">
        <f t="shared" si="137"/>
        <v>395</v>
      </c>
      <c r="M2234" s="81">
        <f t="shared" si="139"/>
        <v>331.5</v>
      </c>
    </row>
    <row r="2235" spans="1:13" x14ac:dyDescent="0.2">
      <c r="A2235" s="133" t="str">
        <f>'Net Gen'!B2235</f>
        <v>ML2KP-Mitchell 2 KP</v>
      </c>
      <c r="B2235" s="214">
        <f>'Net Gen'!C2235</f>
        <v>44348</v>
      </c>
      <c r="C2235" s="215" t="str">
        <f>'Net Gen'!P2235</f>
        <v>DISPATCHABLE</v>
      </c>
      <c r="D2235" s="215">
        <f>'Net Gen'!E2235</f>
        <v>204.988</v>
      </c>
      <c r="E2235" s="215">
        <f>'Net Gen'!I2235</f>
        <v>487</v>
      </c>
      <c r="F2235" s="215">
        <f>'Net Gen'!K2235</f>
        <v>487</v>
      </c>
      <c r="G2235" s="215">
        <f>'Net Gen'!N2235</f>
        <v>487</v>
      </c>
      <c r="H2235" s="215">
        <f>'Net Gen'!O2235</f>
        <v>790</v>
      </c>
      <c r="J2235" s="78">
        <f t="shared" si="138"/>
        <v>0.5</v>
      </c>
      <c r="K2235" s="71">
        <f t="shared" si="136"/>
        <v>243.5</v>
      </c>
      <c r="L2235" s="69">
        <f t="shared" si="137"/>
        <v>395</v>
      </c>
      <c r="M2235" s="81">
        <f t="shared" si="139"/>
        <v>243.5</v>
      </c>
    </row>
    <row r="2236" spans="1:13" x14ac:dyDescent="0.2">
      <c r="A2236" s="133" t="str">
        <f>'Net Gen'!B2236</f>
        <v>RP1KPAEG-Rockport 1 KP AEG</v>
      </c>
      <c r="B2236" s="214">
        <f>'Net Gen'!C2236</f>
        <v>44317.041666666664</v>
      </c>
      <c r="C2236" s="215" t="str">
        <f>'Net Gen'!P2236</f>
        <v>DISPATCHABLE</v>
      </c>
      <c r="D2236" s="215">
        <f>'Net Gen'!E2236</f>
        <v>75.297600000000003</v>
      </c>
      <c r="E2236" s="215">
        <f>'Net Gen'!I2236</f>
        <v>1179</v>
      </c>
      <c r="F2236" s="215">
        <f>'Net Gen'!K2236</f>
        <v>1180</v>
      </c>
      <c r="G2236" s="215">
        <f>'Net Gen'!N2236</f>
        <v>1180</v>
      </c>
      <c r="H2236" s="215">
        <f>'Net Gen'!O2236</f>
        <v>1180</v>
      </c>
      <c r="J2236" s="78">
        <f t="shared" si="138"/>
        <v>0.15</v>
      </c>
      <c r="K2236" s="71">
        <f t="shared" si="136"/>
        <v>177</v>
      </c>
      <c r="L2236" s="69">
        <f t="shared" si="137"/>
        <v>177</v>
      </c>
      <c r="M2236" s="81">
        <f t="shared" si="139"/>
        <v>176.85</v>
      </c>
    </row>
    <row r="2237" spans="1:13" x14ac:dyDescent="0.2">
      <c r="A2237" s="133" t="str">
        <f>'Net Gen'!B2237</f>
        <v>RP1KPAEG-Rockport 1 KP AEG</v>
      </c>
      <c r="B2237" s="214">
        <f>'Net Gen'!C2237</f>
        <v>44317.083333333336</v>
      </c>
      <c r="C2237" s="215" t="str">
        <f>'Net Gen'!P2237</f>
        <v>DISPATCHABLE</v>
      </c>
      <c r="D2237" s="215">
        <f>'Net Gen'!E2237</f>
        <v>75.460800000000006</v>
      </c>
      <c r="E2237" s="215">
        <f>'Net Gen'!I2237</f>
        <v>1192</v>
      </c>
      <c r="F2237" s="215">
        <f>'Net Gen'!K2237</f>
        <v>1195</v>
      </c>
      <c r="G2237" s="215">
        <f>'Net Gen'!N2237</f>
        <v>1195</v>
      </c>
      <c r="H2237" s="215">
        <f>'Net Gen'!O2237</f>
        <v>1180</v>
      </c>
      <c r="J2237" s="78">
        <f t="shared" si="138"/>
        <v>0.15</v>
      </c>
      <c r="K2237" s="71">
        <f t="shared" si="136"/>
        <v>179.25</v>
      </c>
      <c r="L2237" s="69">
        <f t="shared" si="137"/>
        <v>177</v>
      </c>
      <c r="M2237" s="81">
        <f t="shared" si="139"/>
        <v>178.79999999999998</v>
      </c>
    </row>
    <row r="2238" spans="1:13" x14ac:dyDescent="0.2">
      <c r="A2238" s="133" t="str">
        <f>'Net Gen'!B2238</f>
        <v>RP1KPAEG-Rockport 1 KP AEG</v>
      </c>
      <c r="B2238" s="214">
        <f>'Net Gen'!C2238</f>
        <v>44317.125</v>
      </c>
      <c r="C2238" s="215" t="str">
        <f>'Net Gen'!P2238</f>
        <v>DISPATCHABLE</v>
      </c>
      <c r="D2238" s="215">
        <f>'Net Gen'!E2238</f>
        <v>75.475200000000001</v>
      </c>
      <c r="E2238" s="215">
        <f>'Net Gen'!I2238</f>
        <v>1192</v>
      </c>
      <c r="F2238" s="215">
        <f>'Net Gen'!K2238</f>
        <v>1195</v>
      </c>
      <c r="G2238" s="215">
        <f>'Net Gen'!N2238</f>
        <v>1195</v>
      </c>
      <c r="H2238" s="215">
        <f>'Net Gen'!O2238</f>
        <v>1180</v>
      </c>
      <c r="J2238" s="78">
        <f t="shared" si="138"/>
        <v>0.15</v>
      </c>
      <c r="K2238" s="71">
        <f t="shared" si="136"/>
        <v>179.25</v>
      </c>
      <c r="L2238" s="69">
        <f t="shared" si="137"/>
        <v>177</v>
      </c>
      <c r="M2238" s="81">
        <f t="shared" si="139"/>
        <v>178.79999999999998</v>
      </c>
    </row>
    <row r="2239" spans="1:13" x14ac:dyDescent="0.2">
      <c r="A2239" s="133" t="str">
        <f>'Net Gen'!B2239</f>
        <v>RP1KPAEG-Rockport 1 KP AEG</v>
      </c>
      <c r="B2239" s="214">
        <f>'Net Gen'!C2239</f>
        <v>44317.166666666664</v>
      </c>
      <c r="C2239" s="215" t="str">
        <f>'Net Gen'!P2239</f>
        <v>DISPATCHABLE</v>
      </c>
      <c r="D2239" s="215">
        <f>'Net Gen'!E2239</f>
        <v>75.398399999999995</v>
      </c>
      <c r="E2239" s="215">
        <f>'Net Gen'!I2239</f>
        <v>1192</v>
      </c>
      <c r="F2239" s="215">
        <f>'Net Gen'!K2239</f>
        <v>1195</v>
      </c>
      <c r="G2239" s="215">
        <f>'Net Gen'!N2239</f>
        <v>1195</v>
      </c>
      <c r="H2239" s="215">
        <f>'Net Gen'!O2239</f>
        <v>1180</v>
      </c>
      <c r="J2239" s="78">
        <f t="shared" si="138"/>
        <v>0.15</v>
      </c>
      <c r="K2239" s="71">
        <f t="shared" si="136"/>
        <v>179.25</v>
      </c>
      <c r="L2239" s="69">
        <f t="shared" si="137"/>
        <v>177</v>
      </c>
      <c r="M2239" s="81">
        <f t="shared" si="139"/>
        <v>178.79999999999998</v>
      </c>
    </row>
    <row r="2240" spans="1:13" x14ac:dyDescent="0.2">
      <c r="A2240" s="133" t="str">
        <f>'Net Gen'!B2240</f>
        <v>RP1KPAEG-Rockport 1 KP AEG</v>
      </c>
      <c r="B2240" s="214">
        <f>'Net Gen'!C2240</f>
        <v>44317.208333333336</v>
      </c>
      <c r="C2240" s="215" t="str">
        <f>'Net Gen'!P2240</f>
        <v>DISPATCHABLE</v>
      </c>
      <c r="D2240" s="215">
        <f>'Net Gen'!E2240</f>
        <v>75.297600000000003</v>
      </c>
      <c r="E2240" s="215">
        <f>'Net Gen'!I2240</f>
        <v>1192</v>
      </c>
      <c r="F2240" s="215">
        <f>'Net Gen'!K2240</f>
        <v>1195</v>
      </c>
      <c r="G2240" s="215">
        <f>'Net Gen'!N2240</f>
        <v>1195</v>
      </c>
      <c r="H2240" s="215">
        <f>'Net Gen'!O2240</f>
        <v>1180</v>
      </c>
      <c r="J2240" s="78">
        <f t="shared" si="138"/>
        <v>0.15</v>
      </c>
      <c r="K2240" s="71">
        <f t="shared" si="136"/>
        <v>179.25</v>
      </c>
      <c r="L2240" s="69">
        <f t="shared" si="137"/>
        <v>177</v>
      </c>
      <c r="M2240" s="81">
        <f t="shared" si="139"/>
        <v>178.79999999999998</v>
      </c>
    </row>
    <row r="2241" spans="1:13" x14ac:dyDescent="0.2">
      <c r="A2241" s="133" t="str">
        <f>'Net Gen'!B2241</f>
        <v>RP1KPAEG-Rockport 1 KP AEG</v>
      </c>
      <c r="B2241" s="214">
        <f>'Net Gen'!C2241</f>
        <v>44317.25</v>
      </c>
      <c r="C2241" s="215" t="str">
        <f>'Net Gen'!P2241</f>
        <v>DISPATCHABLE</v>
      </c>
      <c r="D2241" s="215">
        <f>'Net Gen'!E2241</f>
        <v>75.403199999999998</v>
      </c>
      <c r="E2241" s="215">
        <f>'Net Gen'!I2241</f>
        <v>1192</v>
      </c>
      <c r="F2241" s="215">
        <f>'Net Gen'!K2241</f>
        <v>1195</v>
      </c>
      <c r="G2241" s="215">
        <f>'Net Gen'!N2241</f>
        <v>1195</v>
      </c>
      <c r="H2241" s="215">
        <f>'Net Gen'!O2241</f>
        <v>1180</v>
      </c>
      <c r="J2241" s="78">
        <f t="shared" si="138"/>
        <v>0.15</v>
      </c>
      <c r="K2241" s="71">
        <f t="shared" si="136"/>
        <v>179.25</v>
      </c>
      <c r="L2241" s="69">
        <f t="shared" si="137"/>
        <v>177</v>
      </c>
      <c r="M2241" s="81">
        <f t="shared" si="139"/>
        <v>178.79999999999998</v>
      </c>
    </row>
    <row r="2242" spans="1:13" x14ac:dyDescent="0.2">
      <c r="A2242" s="133" t="str">
        <f>'Net Gen'!B2242</f>
        <v>RP1KPAEG-Rockport 1 KP AEG</v>
      </c>
      <c r="B2242" s="214">
        <f>'Net Gen'!C2242</f>
        <v>44317.291666666664</v>
      </c>
      <c r="C2242" s="215" t="str">
        <f>'Net Gen'!P2242</f>
        <v>DISPATCHABLE</v>
      </c>
      <c r="D2242" s="215">
        <f>'Net Gen'!E2242</f>
        <v>75.297600000000003</v>
      </c>
      <c r="E2242" s="215">
        <f>'Net Gen'!I2242</f>
        <v>1192</v>
      </c>
      <c r="F2242" s="215">
        <f>'Net Gen'!K2242</f>
        <v>1195</v>
      </c>
      <c r="G2242" s="215">
        <f>'Net Gen'!N2242</f>
        <v>1195</v>
      </c>
      <c r="H2242" s="215">
        <f>'Net Gen'!O2242</f>
        <v>1180</v>
      </c>
      <c r="J2242" s="78">
        <f t="shared" si="138"/>
        <v>0.15</v>
      </c>
      <c r="K2242" s="71">
        <f t="shared" si="136"/>
        <v>179.25</v>
      </c>
      <c r="L2242" s="69">
        <f t="shared" si="137"/>
        <v>177</v>
      </c>
      <c r="M2242" s="81">
        <f t="shared" si="139"/>
        <v>178.79999999999998</v>
      </c>
    </row>
    <row r="2243" spans="1:13" x14ac:dyDescent="0.2">
      <c r="A2243" s="133" t="str">
        <f>'Net Gen'!B2243</f>
        <v>RP1KPAEG-Rockport 1 KP AEG</v>
      </c>
      <c r="B2243" s="214">
        <f>'Net Gen'!C2243</f>
        <v>44317.333333333336</v>
      </c>
      <c r="C2243" s="215" t="str">
        <f>'Net Gen'!P2243</f>
        <v>DISPATCHABLE</v>
      </c>
      <c r="D2243" s="215">
        <f>'Net Gen'!E2243</f>
        <v>75.432000000000002</v>
      </c>
      <c r="E2243" s="215">
        <f>'Net Gen'!I2243</f>
        <v>1192</v>
      </c>
      <c r="F2243" s="215">
        <f>'Net Gen'!K2243</f>
        <v>1195</v>
      </c>
      <c r="G2243" s="215">
        <f>'Net Gen'!N2243</f>
        <v>1195</v>
      </c>
      <c r="H2243" s="215">
        <f>'Net Gen'!O2243</f>
        <v>1180</v>
      </c>
      <c r="J2243" s="78">
        <f t="shared" si="138"/>
        <v>0.15</v>
      </c>
      <c r="K2243" s="71">
        <f t="shared" si="136"/>
        <v>179.25</v>
      </c>
      <c r="L2243" s="69">
        <f t="shared" si="137"/>
        <v>177</v>
      </c>
      <c r="M2243" s="81">
        <f t="shared" si="139"/>
        <v>178.79999999999998</v>
      </c>
    </row>
    <row r="2244" spans="1:13" x14ac:dyDescent="0.2">
      <c r="A2244" s="133" t="str">
        <f>'Net Gen'!B2244</f>
        <v>RP1KPAEG-Rockport 1 KP AEG</v>
      </c>
      <c r="B2244" s="214">
        <f>'Net Gen'!C2244</f>
        <v>44317.375</v>
      </c>
      <c r="C2244" s="215" t="str">
        <f>'Net Gen'!P2244</f>
        <v>DISPATCHABLE</v>
      </c>
      <c r="D2244" s="215">
        <f>'Net Gen'!E2244</f>
        <v>75.422399999999996</v>
      </c>
      <c r="E2244" s="215">
        <f>'Net Gen'!I2244</f>
        <v>1192</v>
      </c>
      <c r="F2244" s="215">
        <f>'Net Gen'!K2244</f>
        <v>1195</v>
      </c>
      <c r="G2244" s="215">
        <f>'Net Gen'!N2244</f>
        <v>1195</v>
      </c>
      <c r="H2244" s="215">
        <f>'Net Gen'!O2244</f>
        <v>1180</v>
      </c>
      <c r="J2244" s="78">
        <f t="shared" si="138"/>
        <v>0.15</v>
      </c>
      <c r="K2244" s="71">
        <f t="shared" ref="K2244:K2307" si="140">F2244*J2244</f>
        <v>179.25</v>
      </c>
      <c r="L2244" s="69">
        <f t="shared" ref="L2244:L2307" si="141">H2244*J2244</f>
        <v>177</v>
      </c>
      <c r="M2244" s="81">
        <f t="shared" si="139"/>
        <v>178.79999999999998</v>
      </c>
    </row>
    <row r="2245" spans="1:13" x14ac:dyDescent="0.2">
      <c r="A2245" s="133" t="str">
        <f>'Net Gen'!B2245</f>
        <v>RP1KPAEG-Rockport 1 KP AEG</v>
      </c>
      <c r="B2245" s="214">
        <f>'Net Gen'!C2245</f>
        <v>44317.416666666664</v>
      </c>
      <c r="C2245" s="215" t="str">
        <f>'Net Gen'!P2245</f>
        <v>DISPATCHABLE</v>
      </c>
      <c r="D2245" s="215">
        <f>'Net Gen'!E2245</f>
        <v>77.016000000000005</v>
      </c>
      <c r="E2245" s="215">
        <f>'Net Gen'!I2245</f>
        <v>1192</v>
      </c>
      <c r="F2245" s="215">
        <f>'Net Gen'!K2245</f>
        <v>1195</v>
      </c>
      <c r="G2245" s="215">
        <f>'Net Gen'!N2245</f>
        <v>1195</v>
      </c>
      <c r="H2245" s="215">
        <f>'Net Gen'!O2245</f>
        <v>1180</v>
      </c>
      <c r="J2245" s="78">
        <f t="shared" ref="J2245:J2308" si="142">VLOOKUP(A2245,$P$4:$Q$8,2,FALSE)</f>
        <v>0.15</v>
      </c>
      <c r="K2245" s="71">
        <f t="shared" si="140"/>
        <v>179.25</v>
      </c>
      <c r="L2245" s="69">
        <f t="shared" si="141"/>
        <v>177</v>
      </c>
      <c r="M2245" s="81">
        <f t="shared" ref="M2245:M2308" si="143">E2245*J2245</f>
        <v>178.79999999999998</v>
      </c>
    </row>
    <row r="2246" spans="1:13" x14ac:dyDescent="0.2">
      <c r="A2246" s="133" t="str">
        <f>'Net Gen'!B2246</f>
        <v>RP1KPAEG-Rockport 1 KP AEG</v>
      </c>
      <c r="B2246" s="214">
        <f>'Net Gen'!C2246</f>
        <v>44317.458333333336</v>
      </c>
      <c r="C2246" s="215" t="str">
        <f>'Net Gen'!P2246</f>
        <v>DISPATCHABLE</v>
      </c>
      <c r="D2246" s="215">
        <f>'Net Gen'!E2246</f>
        <v>96.724800000000002</v>
      </c>
      <c r="E2246" s="215">
        <f>'Net Gen'!I2246</f>
        <v>1192</v>
      </c>
      <c r="F2246" s="215">
        <f>'Net Gen'!K2246</f>
        <v>1195</v>
      </c>
      <c r="G2246" s="215">
        <f>'Net Gen'!N2246</f>
        <v>1195</v>
      </c>
      <c r="H2246" s="215">
        <f>'Net Gen'!O2246</f>
        <v>1180</v>
      </c>
      <c r="J2246" s="78">
        <f t="shared" si="142"/>
        <v>0.15</v>
      </c>
      <c r="K2246" s="71">
        <f t="shared" si="140"/>
        <v>179.25</v>
      </c>
      <c r="L2246" s="69">
        <f t="shared" si="141"/>
        <v>177</v>
      </c>
      <c r="M2246" s="81">
        <f t="shared" si="143"/>
        <v>178.79999999999998</v>
      </c>
    </row>
    <row r="2247" spans="1:13" x14ac:dyDescent="0.2">
      <c r="A2247" s="133" t="str">
        <f>'Net Gen'!B2247</f>
        <v>RP1KPAEG-Rockport 1 KP AEG</v>
      </c>
      <c r="B2247" s="214">
        <f>'Net Gen'!C2247</f>
        <v>44317.5</v>
      </c>
      <c r="C2247" s="215" t="str">
        <f>'Net Gen'!P2247</f>
        <v>DISPATCHABLE</v>
      </c>
      <c r="D2247" s="215">
        <f>'Net Gen'!E2247</f>
        <v>89.169600000000003</v>
      </c>
      <c r="E2247" s="215">
        <f>'Net Gen'!I2247</f>
        <v>1192</v>
      </c>
      <c r="F2247" s="215">
        <f>'Net Gen'!K2247</f>
        <v>1195</v>
      </c>
      <c r="G2247" s="215">
        <f>'Net Gen'!N2247</f>
        <v>1195</v>
      </c>
      <c r="H2247" s="215">
        <f>'Net Gen'!O2247</f>
        <v>1180</v>
      </c>
      <c r="J2247" s="78">
        <f t="shared" si="142"/>
        <v>0.15</v>
      </c>
      <c r="K2247" s="71">
        <f t="shared" si="140"/>
        <v>179.25</v>
      </c>
      <c r="L2247" s="69">
        <f t="shared" si="141"/>
        <v>177</v>
      </c>
      <c r="M2247" s="81">
        <f t="shared" si="143"/>
        <v>178.79999999999998</v>
      </c>
    </row>
    <row r="2248" spans="1:13" x14ac:dyDescent="0.2">
      <c r="A2248" s="133" t="str">
        <f>'Net Gen'!B2248</f>
        <v>RP1KPAEG-Rockport 1 KP AEG</v>
      </c>
      <c r="B2248" s="214">
        <f>'Net Gen'!C2248</f>
        <v>44317.541666666664</v>
      </c>
      <c r="C2248" s="215" t="str">
        <f>'Net Gen'!P2248</f>
        <v>DISPATCHABLE</v>
      </c>
      <c r="D2248" s="215">
        <f>'Net Gen'!E2248</f>
        <v>75.744</v>
      </c>
      <c r="E2248" s="215">
        <f>'Net Gen'!I2248</f>
        <v>1192</v>
      </c>
      <c r="F2248" s="215">
        <f>'Net Gen'!K2248</f>
        <v>1195</v>
      </c>
      <c r="G2248" s="215">
        <f>'Net Gen'!N2248</f>
        <v>1195</v>
      </c>
      <c r="H2248" s="215">
        <f>'Net Gen'!O2248</f>
        <v>1180</v>
      </c>
      <c r="J2248" s="78">
        <f t="shared" si="142"/>
        <v>0.15</v>
      </c>
      <c r="K2248" s="71">
        <f t="shared" si="140"/>
        <v>179.25</v>
      </c>
      <c r="L2248" s="69">
        <f t="shared" si="141"/>
        <v>177</v>
      </c>
      <c r="M2248" s="81">
        <f t="shared" si="143"/>
        <v>178.79999999999998</v>
      </c>
    </row>
    <row r="2249" spans="1:13" x14ac:dyDescent="0.2">
      <c r="A2249" s="133" t="str">
        <f>'Net Gen'!B2249</f>
        <v>RP1KPAEG-Rockport 1 KP AEG</v>
      </c>
      <c r="B2249" s="214">
        <f>'Net Gen'!C2249</f>
        <v>44317.583333333336</v>
      </c>
      <c r="C2249" s="215" t="str">
        <f>'Net Gen'!P2249</f>
        <v>DISPATCHABLE</v>
      </c>
      <c r="D2249" s="215">
        <f>'Net Gen'!E2249</f>
        <v>75.316800000000001</v>
      </c>
      <c r="E2249" s="215">
        <f>'Net Gen'!I2249</f>
        <v>1192</v>
      </c>
      <c r="F2249" s="215">
        <f>'Net Gen'!K2249</f>
        <v>1195</v>
      </c>
      <c r="G2249" s="215">
        <f>'Net Gen'!N2249</f>
        <v>1195</v>
      </c>
      <c r="H2249" s="215">
        <f>'Net Gen'!O2249</f>
        <v>1180</v>
      </c>
      <c r="J2249" s="78">
        <f t="shared" si="142"/>
        <v>0.15</v>
      </c>
      <c r="K2249" s="71">
        <f t="shared" si="140"/>
        <v>179.25</v>
      </c>
      <c r="L2249" s="69">
        <f t="shared" si="141"/>
        <v>177</v>
      </c>
      <c r="M2249" s="81">
        <f t="shared" si="143"/>
        <v>178.79999999999998</v>
      </c>
    </row>
    <row r="2250" spans="1:13" x14ac:dyDescent="0.2">
      <c r="A2250" s="133" t="str">
        <f>'Net Gen'!B2250</f>
        <v>RP1KPAEG-Rockport 1 KP AEG</v>
      </c>
      <c r="B2250" s="214">
        <f>'Net Gen'!C2250</f>
        <v>44317.625</v>
      </c>
      <c r="C2250" s="215" t="str">
        <f>'Net Gen'!P2250</f>
        <v>DISPATCHABLE</v>
      </c>
      <c r="D2250" s="215">
        <f>'Net Gen'!E2250</f>
        <v>75.374399999999994</v>
      </c>
      <c r="E2250" s="215">
        <f>'Net Gen'!I2250</f>
        <v>1192</v>
      </c>
      <c r="F2250" s="215">
        <f>'Net Gen'!K2250</f>
        <v>1195</v>
      </c>
      <c r="G2250" s="215">
        <f>'Net Gen'!N2250</f>
        <v>1195</v>
      </c>
      <c r="H2250" s="215">
        <f>'Net Gen'!O2250</f>
        <v>1180</v>
      </c>
      <c r="J2250" s="78">
        <f t="shared" si="142"/>
        <v>0.15</v>
      </c>
      <c r="K2250" s="71">
        <f t="shared" si="140"/>
        <v>179.25</v>
      </c>
      <c r="L2250" s="69">
        <f t="shared" si="141"/>
        <v>177</v>
      </c>
      <c r="M2250" s="81">
        <f t="shared" si="143"/>
        <v>178.79999999999998</v>
      </c>
    </row>
    <row r="2251" spans="1:13" x14ac:dyDescent="0.2">
      <c r="A2251" s="133" t="str">
        <f>'Net Gen'!B2251</f>
        <v>RP1KPAEG-Rockport 1 KP AEG</v>
      </c>
      <c r="B2251" s="214">
        <f>'Net Gen'!C2251</f>
        <v>44317.666666666664</v>
      </c>
      <c r="C2251" s="215" t="str">
        <f>'Net Gen'!P2251</f>
        <v>DISPATCHABLE</v>
      </c>
      <c r="D2251" s="215">
        <f>'Net Gen'!E2251</f>
        <v>75.422399999999996</v>
      </c>
      <c r="E2251" s="215">
        <f>'Net Gen'!I2251</f>
        <v>1192</v>
      </c>
      <c r="F2251" s="215">
        <f>'Net Gen'!K2251</f>
        <v>1195</v>
      </c>
      <c r="G2251" s="215">
        <f>'Net Gen'!N2251</f>
        <v>1195</v>
      </c>
      <c r="H2251" s="215">
        <f>'Net Gen'!O2251</f>
        <v>1180</v>
      </c>
      <c r="J2251" s="78">
        <f t="shared" si="142"/>
        <v>0.15</v>
      </c>
      <c r="K2251" s="71">
        <f t="shared" si="140"/>
        <v>179.25</v>
      </c>
      <c r="L2251" s="69">
        <f t="shared" si="141"/>
        <v>177</v>
      </c>
      <c r="M2251" s="81">
        <f t="shared" si="143"/>
        <v>178.79999999999998</v>
      </c>
    </row>
    <row r="2252" spans="1:13" x14ac:dyDescent="0.2">
      <c r="A2252" s="133" t="str">
        <f>'Net Gen'!B2252</f>
        <v>RP1KPAEG-Rockport 1 KP AEG</v>
      </c>
      <c r="B2252" s="214">
        <f>'Net Gen'!C2252</f>
        <v>44317.708333333336</v>
      </c>
      <c r="C2252" s="215" t="str">
        <f>'Net Gen'!P2252</f>
        <v>DISPATCHABLE</v>
      </c>
      <c r="D2252" s="215">
        <f>'Net Gen'!E2252</f>
        <v>75.508799999999994</v>
      </c>
      <c r="E2252" s="215">
        <f>'Net Gen'!I2252</f>
        <v>1179</v>
      </c>
      <c r="F2252" s="215">
        <f>'Net Gen'!K2252</f>
        <v>1180</v>
      </c>
      <c r="G2252" s="215">
        <f>'Net Gen'!N2252</f>
        <v>1180</v>
      </c>
      <c r="H2252" s="215">
        <f>'Net Gen'!O2252</f>
        <v>1180</v>
      </c>
      <c r="J2252" s="78">
        <f t="shared" si="142"/>
        <v>0.15</v>
      </c>
      <c r="K2252" s="71">
        <f t="shared" si="140"/>
        <v>177</v>
      </c>
      <c r="L2252" s="69">
        <f t="shared" si="141"/>
        <v>177</v>
      </c>
      <c r="M2252" s="81">
        <f t="shared" si="143"/>
        <v>176.85</v>
      </c>
    </row>
    <row r="2253" spans="1:13" x14ac:dyDescent="0.2">
      <c r="A2253" s="133" t="str">
        <f>'Net Gen'!B2253</f>
        <v>RP1KPAEG-Rockport 1 KP AEG</v>
      </c>
      <c r="B2253" s="214">
        <f>'Net Gen'!C2253</f>
        <v>44317.75</v>
      </c>
      <c r="C2253" s="215" t="str">
        <f>'Net Gen'!P2253</f>
        <v>DISPATCHABLE</v>
      </c>
      <c r="D2253" s="215">
        <f>'Net Gen'!E2253</f>
        <v>75.6096</v>
      </c>
      <c r="E2253" s="215">
        <f>'Net Gen'!I2253</f>
        <v>1179</v>
      </c>
      <c r="F2253" s="215">
        <f>'Net Gen'!K2253</f>
        <v>1180</v>
      </c>
      <c r="G2253" s="215">
        <f>'Net Gen'!N2253</f>
        <v>1180</v>
      </c>
      <c r="H2253" s="215">
        <f>'Net Gen'!O2253</f>
        <v>1180</v>
      </c>
      <c r="J2253" s="78">
        <f t="shared" si="142"/>
        <v>0.15</v>
      </c>
      <c r="K2253" s="71">
        <f t="shared" si="140"/>
        <v>177</v>
      </c>
      <c r="L2253" s="69">
        <f t="shared" si="141"/>
        <v>177</v>
      </c>
      <c r="M2253" s="81">
        <f t="shared" si="143"/>
        <v>176.85</v>
      </c>
    </row>
    <row r="2254" spans="1:13" x14ac:dyDescent="0.2">
      <c r="A2254" s="133" t="str">
        <f>'Net Gen'!B2254</f>
        <v>RP1KPAEG-Rockport 1 KP AEG</v>
      </c>
      <c r="B2254" s="214">
        <f>'Net Gen'!C2254</f>
        <v>44317.791666666664</v>
      </c>
      <c r="C2254" s="215" t="str">
        <f>'Net Gen'!P2254</f>
        <v>DISPATCHABLE</v>
      </c>
      <c r="D2254" s="215">
        <f>'Net Gen'!E2254</f>
        <v>84.139200000000002</v>
      </c>
      <c r="E2254" s="215">
        <f>'Net Gen'!I2254</f>
        <v>1179</v>
      </c>
      <c r="F2254" s="215">
        <f>'Net Gen'!K2254</f>
        <v>1180</v>
      </c>
      <c r="G2254" s="215">
        <f>'Net Gen'!N2254</f>
        <v>1180</v>
      </c>
      <c r="H2254" s="215">
        <f>'Net Gen'!O2254</f>
        <v>1180</v>
      </c>
      <c r="J2254" s="78">
        <f t="shared" si="142"/>
        <v>0.15</v>
      </c>
      <c r="K2254" s="71">
        <f t="shared" si="140"/>
        <v>177</v>
      </c>
      <c r="L2254" s="69">
        <f t="shared" si="141"/>
        <v>177</v>
      </c>
      <c r="M2254" s="81">
        <f t="shared" si="143"/>
        <v>176.85</v>
      </c>
    </row>
    <row r="2255" spans="1:13" x14ac:dyDescent="0.2">
      <c r="A2255" s="133" t="str">
        <f>'Net Gen'!B2255</f>
        <v>RP1KPAEG-Rockport 1 KP AEG</v>
      </c>
      <c r="B2255" s="214">
        <f>'Net Gen'!C2255</f>
        <v>44317.833333333336</v>
      </c>
      <c r="C2255" s="215" t="str">
        <f>'Net Gen'!P2255</f>
        <v>DISPATCHABLE</v>
      </c>
      <c r="D2255" s="215">
        <f>'Net Gen'!E2255</f>
        <v>88.372799999999998</v>
      </c>
      <c r="E2255" s="215">
        <f>'Net Gen'!I2255</f>
        <v>1179</v>
      </c>
      <c r="F2255" s="215">
        <f>'Net Gen'!K2255</f>
        <v>1180</v>
      </c>
      <c r="G2255" s="215">
        <f>'Net Gen'!N2255</f>
        <v>1180</v>
      </c>
      <c r="H2255" s="215">
        <f>'Net Gen'!O2255</f>
        <v>1180</v>
      </c>
      <c r="J2255" s="78">
        <f t="shared" si="142"/>
        <v>0.15</v>
      </c>
      <c r="K2255" s="71">
        <f t="shared" si="140"/>
        <v>177</v>
      </c>
      <c r="L2255" s="69">
        <f t="shared" si="141"/>
        <v>177</v>
      </c>
      <c r="M2255" s="81">
        <f t="shared" si="143"/>
        <v>176.85</v>
      </c>
    </row>
    <row r="2256" spans="1:13" x14ac:dyDescent="0.2">
      <c r="A2256" s="133" t="str">
        <f>'Net Gen'!B2256</f>
        <v>RP1KPAEG-Rockport 1 KP AEG</v>
      </c>
      <c r="B2256" s="214">
        <f>'Net Gen'!C2256</f>
        <v>44317.875</v>
      </c>
      <c r="C2256" s="215" t="str">
        <f>'Net Gen'!P2256</f>
        <v>DISPATCHABLE</v>
      </c>
      <c r="D2256" s="215">
        <f>'Net Gen'!E2256</f>
        <v>79.070400000000006</v>
      </c>
      <c r="E2256" s="215">
        <f>'Net Gen'!I2256</f>
        <v>1179</v>
      </c>
      <c r="F2256" s="215">
        <f>'Net Gen'!K2256</f>
        <v>1180</v>
      </c>
      <c r="G2256" s="215">
        <f>'Net Gen'!N2256</f>
        <v>1180</v>
      </c>
      <c r="H2256" s="215">
        <f>'Net Gen'!O2256</f>
        <v>1180</v>
      </c>
      <c r="J2256" s="78">
        <f t="shared" si="142"/>
        <v>0.15</v>
      </c>
      <c r="K2256" s="71">
        <f t="shared" si="140"/>
        <v>177</v>
      </c>
      <c r="L2256" s="69">
        <f t="shared" si="141"/>
        <v>177</v>
      </c>
      <c r="M2256" s="81">
        <f t="shared" si="143"/>
        <v>176.85</v>
      </c>
    </row>
    <row r="2257" spans="1:13" x14ac:dyDescent="0.2">
      <c r="A2257" s="133" t="str">
        <f>'Net Gen'!B2257</f>
        <v>RP1KPAEG-Rockport 1 KP AEG</v>
      </c>
      <c r="B2257" s="214">
        <f>'Net Gen'!C2257</f>
        <v>44317.916666666664</v>
      </c>
      <c r="C2257" s="215" t="str">
        <f>'Net Gen'!P2257</f>
        <v>DISPATCHABLE</v>
      </c>
      <c r="D2257" s="215">
        <f>'Net Gen'!E2257</f>
        <v>77.836799999999997</v>
      </c>
      <c r="E2257" s="215">
        <f>'Net Gen'!I2257</f>
        <v>1179</v>
      </c>
      <c r="F2257" s="215">
        <f>'Net Gen'!K2257</f>
        <v>1180</v>
      </c>
      <c r="G2257" s="215">
        <f>'Net Gen'!N2257</f>
        <v>1180</v>
      </c>
      <c r="H2257" s="215">
        <f>'Net Gen'!O2257</f>
        <v>1180</v>
      </c>
      <c r="J2257" s="78">
        <f t="shared" si="142"/>
        <v>0.15</v>
      </c>
      <c r="K2257" s="71">
        <f t="shared" si="140"/>
        <v>177</v>
      </c>
      <c r="L2257" s="69">
        <f t="shared" si="141"/>
        <v>177</v>
      </c>
      <c r="M2257" s="81">
        <f t="shared" si="143"/>
        <v>176.85</v>
      </c>
    </row>
    <row r="2258" spans="1:13" x14ac:dyDescent="0.2">
      <c r="A2258" s="133" t="str">
        <f>'Net Gen'!B2258</f>
        <v>RP1KPAEG-Rockport 1 KP AEG</v>
      </c>
      <c r="B2258" s="214">
        <f>'Net Gen'!C2258</f>
        <v>44317.958333333336</v>
      </c>
      <c r="C2258" s="215" t="str">
        <f>'Net Gen'!P2258</f>
        <v>DISPATCHABLE</v>
      </c>
      <c r="D2258" s="215">
        <f>'Net Gen'!E2258</f>
        <v>75.427199999999999</v>
      </c>
      <c r="E2258" s="215">
        <f>'Net Gen'!I2258</f>
        <v>1179</v>
      </c>
      <c r="F2258" s="215">
        <f>'Net Gen'!K2258</f>
        <v>1180</v>
      </c>
      <c r="G2258" s="215">
        <f>'Net Gen'!N2258</f>
        <v>1180</v>
      </c>
      <c r="H2258" s="215">
        <f>'Net Gen'!O2258</f>
        <v>1180</v>
      </c>
      <c r="J2258" s="78">
        <f t="shared" si="142"/>
        <v>0.15</v>
      </c>
      <c r="K2258" s="71">
        <f t="shared" si="140"/>
        <v>177</v>
      </c>
      <c r="L2258" s="69">
        <f t="shared" si="141"/>
        <v>177</v>
      </c>
      <c r="M2258" s="81">
        <f t="shared" si="143"/>
        <v>176.85</v>
      </c>
    </row>
    <row r="2259" spans="1:13" x14ac:dyDescent="0.2">
      <c r="A2259" s="133" t="str">
        <f>'Net Gen'!B2259</f>
        <v>RP1KPAEG-Rockport 1 KP AEG</v>
      </c>
      <c r="B2259" s="214">
        <f>'Net Gen'!C2259</f>
        <v>44318</v>
      </c>
      <c r="C2259" s="215" t="str">
        <f>'Net Gen'!P2259</f>
        <v>DISPATCHABLE</v>
      </c>
      <c r="D2259" s="215">
        <f>'Net Gen'!E2259</f>
        <v>74.875200000000007</v>
      </c>
      <c r="E2259" s="215">
        <f>'Net Gen'!I2259</f>
        <v>1179</v>
      </c>
      <c r="F2259" s="215">
        <f>'Net Gen'!K2259</f>
        <v>1180</v>
      </c>
      <c r="G2259" s="215">
        <f>'Net Gen'!N2259</f>
        <v>1180</v>
      </c>
      <c r="H2259" s="215">
        <f>'Net Gen'!O2259</f>
        <v>1180</v>
      </c>
      <c r="J2259" s="78">
        <f t="shared" si="142"/>
        <v>0.15</v>
      </c>
      <c r="K2259" s="71">
        <f t="shared" si="140"/>
        <v>177</v>
      </c>
      <c r="L2259" s="69">
        <f t="shared" si="141"/>
        <v>177</v>
      </c>
      <c r="M2259" s="81">
        <f t="shared" si="143"/>
        <v>176.85</v>
      </c>
    </row>
    <row r="2260" spans="1:13" x14ac:dyDescent="0.2">
      <c r="A2260" s="133" t="str">
        <f>'Net Gen'!B2260</f>
        <v>RP1KPAEG-Rockport 1 KP AEG</v>
      </c>
      <c r="B2260" s="214">
        <f>'Net Gen'!C2260</f>
        <v>44318.041666666664</v>
      </c>
      <c r="C2260" s="215" t="str">
        <f>'Net Gen'!P2260</f>
        <v>DISPATCHABLE</v>
      </c>
      <c r="D2260" s="215">
        <f>'Net Gen'!E2260</f>
        <v>74.956800000000001</v>
      </c>
      <c r="E2260" s="215">
        <f>'Net Gen'!I2260</f>
        <v>730</v>
      </c>
      <c r="F2260" s="215">
        <f>'Net Gen'!K2260</f>
        <v>1180</v>
      </c>
      <c r="G2260" s="215">
        <f>'Net Gen'!N2260</f>
        <v>1180</v>
      </c>
      <c r="H2260" s="215">
        <f>'Net Gen'!O2260</f>
        <v>1180</v>
      </c>
      <c r="J2260" s="78">
        <f t="shared" si="142"/>
        <v>0.15</v>
      </c>
      <c r="K2260" s="71">
        <f t="shared" si="140"/>
        <v>177</v>
      </c>
      <c r="L2260" s="69">
        <f t="shared" si="141"/>
        <v>177</v>
      </c>
      <c r="M2260" s="81">
        <f t="shared" si="143"/>
        <v>109.5</v>
      </c>
    </row>
    <row r="2261" spans="1:13" x14ac:dyDescent="0.2">
      <c r="A2261" s="133" t="str">
        <f>'Net Gen'!B2261</f>
        <v>RP1KPAEG-Rockport 1 KP AEG</v>
      </c>
      <c r="B2261" s="214">
        <f>'Net Gen'!C2261</f>
        <v>44318.083333333336</v>
      </c>
      <c r="C2261" s="215" t="str">
        <f>'Net Gen'!P2261</f>
        <v>DISPATCHABLE</v>
      </c>
      <c r="D2261" s="215">
        <f>'Net Gen'!E2261</f>
        <v>74.8416</v>
      </c>
      <c r="E2261" s="215">
        <f>'Net Gen'!I2261</f>
        <v>1192</v>
      </c>
      <c r="F2261" s="215">
        <f>'Net Gen'!K2261</f>
        <v>1195</v>
      </c>
      <c r="G2261" s="215">
        <f>'Net Gen'!N2261</f>
        <v>1195</v>
      </c>
      <c r="H2261" s="215">
        <f>'Net Gen'!O2261</f>
        <v>1180</v>
      </c>
      <c r="J2261" s="78">
        <f t="shared" si="142"/>
        <v>0.15</v>
      </c>
      <c r="K2261" s="71">
        <f t="shared" si="140"/>
        <v>179.25</v>
      </c>
      <c r="L2261" s="69">
        <f t="shared" si="141"/>
        <v>177</v>
      </c>
      <c r="M2261" s="81">
        <f t="shared" si="143"/>
        <v>178.79999999999998</v>
      </c>
    </row>
    <row r="2262" spans="1:13" x14ac:dyDescent="0.2">
      <c r="A2262" s="133" t="str">
        <f>'Net Gen'!B2262</f>
        <v>RP1KPAEG-Rockport 1 KP AEG</v>
      </c>
      <c r="B2262" s="214">
        <f>'Net Gen'!C2262</f>
        <v>44318.125</v>
      </c>
      <c r="C2262" s="215" t="str">
        <f>'Net Gen'!P2262</f>
        <v>DISPATCHABLE</v>
      </c>
      <c r="D2262" s="215">
        <f>'Net Gen'!E2262</f>
        <v>75.004800000000003</v>
      </c>
      <c r="E2262" s="215">
        <f>'Net Gen'!I2262</f>
        <v>1192</v>
      </c>
      <c r="F2262" s="215">
        <f>'Net Gen'!K2262</f>
        <v>1195</v>
      </c>
      <c r="G2262" s="215">
        <f>'Net Gen'!N2262</f>
        <v>1195</v>
      </c>
      <c r="H2262" s="215">
        <f>'Net Gen'!O2262</f>
        <v>1180</v>
      </c>
      <c r="J2262" s="78">
        <f t="shared" si="142"/>
        <v>0.15</v>
      </c>
      <c r="K2262" s="71">
        <f t="shared" si="140"/>
        <v>179.25</v>
      </c>
      <c r="L2262" s="69">
        <f t="shared" si="141"/>
        <v>177</v>
      </c>
      <c r="M2262" s="81">
        <f t="shared" si="143"/>
        <v>178.79999999999998</v>
      </c>
    </row>
    <row r="2263" spans="1:13" x14ac:dyDescent="0.2">
      <c r="A2263" s="133" t="str">
        <f>'Net Gen'!B2263</f>
        <v>RP1KPAEG-Rockport 1 KP AEG</v>
      </c>
      <c r="B2263" s="214">
        <f>'Net Gen'!C2263</f>
        <v>44318.166666666664</v>
      </c>
      <c r="C2263" s="215" t="str">
        <f>'Net Gen'!P2263</f>
        <v>DISPATCHABLE</v>
      </c>
      <c r="D2263" s="215">
        <f>'Net Gen'!E2263</f>
        <v>74.990399999999994</v>
      </c>
      <c r="E2263" s="215">
        <f>'Net Gen'!I2263</f>
        <v>1192</v>
      </c>
      <c r="F2263" s="215">
        <f>'Net Gen'!K2263</f>
        <v>1195</v>
      </c>
      <c r="G2263" s="215">
        <f>'Net Gen'!N2263</f>
        <v>1195</v>
      </c>
      <c r="H2263" s="215">
        <f>'Net Gen'!O2263</f>
        <v>1180</v>
      </c>
      <c r="J2263" s="78">
        <f t="shared" si="142"/>
        <v>0.15</v>
      </c>
      <c r="K2263" s="71">
        <f t="shared" si="140"/>
        <v>179.25</v>
      </c>
      <c r="L2263" s="69">
        <f t="shared" si="141"/>
        <v>177</v>
      </c>
      <c r="M2263" s="81">
        <f t="shared" si="143"/>
        <v>178.79999999999998</v>
      </c>
    </row>
    <row r="2264" spans="1:13" x14ac:dyDescent="0.2">
      <c r="A2264" s="133" t="str">
        <f>'Net Gen'!B2264</f>
        <v>RP1KPAEG-Rockport 1 KP AEG</v>
      </c>
      <c r="B2264" s="214">
        <f>'Net Gen'!C2264</f>
        <v>44318.208333333336</v>
      </c>
      <c r="C2264" s="215" t="str">
        <f>'Net Gen'!P2264</f>
        <v>DISPATCHABLE</v>
      </c>
      <c r="D2264" s="215">
        <f>'Net Gen'!E2264</f>
        <v>74.923199999999994</v>
      </c>
      <c r="E2264" s="215">
        <f>'Net Gen'!I2264</f>
        <v>1192</v>
      </c>
      <c r="F2264" s="215">
        <f>'Net Gen'!K2264</f>
        <v>1195</v>
      </c>
      <c r="G2264" s="215">
        <f>'Net Gen'!N2264</f>
        <v>1195</v>
      </c>
      <c r="H2264" s="215">
        <f>'Net Gen'!O2264</f>
        <v>1180</v>
      </c>
      <c r="J2264" s="78">
        <f t="shared" si="142"/>
        <v>0.15</v>
      </c>
      <c r="K2264" s="71">
        <f t="shared" si="140"/>
        <v>179.25</v>
      </c>
      <c r="L2264" s="69">
        <f t="shared" si="141"/>
        <v>177</v>
      </c>
      <c r="M2264" s="81">
        <f t="shared" si="143"/>
        <v>178.79999999999998</v>
      </c>
    </row>
    <row r="2265" spans="1:13" x14ac:dyDescent="0.2">
      <c r="A2265" s="133" t="str">
        <f>'Net Gen'!B2265</f>
        <v>RP1KPAEG-Rockport 1 KP AEG</v>
      </c>
      <c r="B2265" s="214">
        <f>'Net Gen'!C2265</f>
        <v>44318.25</v>
      </c>
      <c r="C2265" s="215" t="str">
        <f>'Net Gen'!P2265</f>
        <v>DISPATCHABLE</v>
      </c>
      <c r="D2265" s="215">
        <f>'Net Gen'!E2265</f>
        <v>74.894400000000005</v>
      </c>
      <c r="E2265" s="215">
        <f>'Net Gen'!I2265</f>
        <v>1192</v>
      </c>
      <c r="F2265" s="215">
        <f>'Net Gen'!K2265</f>
        <v>1195</v>
      </c>
      <c r="G2265" s="215">
        <f>'Net Gen'!N2265</f>
        <v>1195</v>
      </c>
      <c r="H2265" s="215">
        <f>'Net Gen'!O2265</f>
        <v>1180</v>
      </c>
      <c r="J2265" s="78">
        <f t="shared" si="142"/>
        <v>0.15</v>
      </c>
      <c r="K2265" s="71">
        <f t="shared" si="140"/>
        <v>179.25</v>
      </c>
      <c r="L2265" s="69">
        <f t="shared" si="141"/>
        <v>177</v>
      </c>
      <c r="M2265" s="81">
        <f t="shared" si="143"/>
        <v>178.79999999999998</v>
      </c>
    </row>
    <row r="2266" spans="1:13" x14ac:dyDescent="0.2">
      <c r="A2266" s="133" t="str">
        <f>'Net Gen'!B2266</f>
        <v>RP1KPAEG-Rockport 1 KP AEG</v>
      </c>
      <c r="B2266" s="214">
        <f>'Net Gen'!C2266</f>
        <v>44318.291666666664</v>
      </c>
      <c r="C2266" s="215" t="str">
        <f>'Net Gen'!P2266</f>
        <v>DISPATCHABLE</v>
      </c>
      <c r="D2266" s="215">
        <f>'Net Gen'!E2266</f>
        <v>74.803200000000004</v>
      </c>
      <c r="E2266" s="215">
        <f>'Net Gen'!I2266</f>
        <v>1192</v>
      </c>
      <c r="F2266" s="215">
        <f>'Net Gen'!K2266</f>
        <v>1192</v>
      </c>
      <c r="G2266" s="215">
        <f>'Net Gen'!N2266</f>
        <v>1192</v>
      </c>
      <c r="H2266" s="215">
        <f>'Net Gen'!O2266</f>
        <v>1180</v>
      </c>
      <c r="J2266" s="78">
        <f t="shared" si="142"/>
        <v>0.15</v>
      </c>
      <c r="K2266" s="71">
        <f t="shared" si="140"/>
        <v>178.79999999999998</v>
      </c>
      <c r="L2266" s="69">
        <f t="shared" si="141"/>
        <v>177</v>
      </c>
      <c r="M2266" s="81">
        <f t="shared" si="143"/>
        <v>178.79999999999998</v>
      </c>
    </row>
    <row r="2267" spans="1:13" x14ac:dyDescent="0.2">
      <c r="A2267" s="133" t="str">
        <f>'Net Gen'!B2267</f>
        <v>RP1KPAEG-Rockport 1 KP AEG</v>
      </c>
      <c r="B2267" s="214">
        <f>'Net Gen'!C2267</f>
        <v>44318.333333333336</v>
      </c>
      <c r="C2267" s="215" t="str">
        <f>'Net Gen'!P2267</f>
        <v>DISPATCHABLE</v>
      </c>
      <c r="D2267" s="215">
        <f>'Net Gen'!E2267</f>
        <v>75.052800000000005</v>
      </c>
      <c r="E2267" s="215">
        <f>'Net Gen'!I2267</f>
        <v>1192</v>
      </c>
      <c r="F2267" s="215">
        <f>'Net Gen'!K2267</f>
        <v>1192</v>
      </c>
      <c r="G2267" s="215">
        <f>'Net Gen'!N2267</f>
        <v>1192</v>
      </c>
      <c r="H2267" s="215">
        <f>'Net Gen'!O2267</f>
        <v>1180</v>
      </c>
      <c r="J2267" s="78">
        <f t="shared" si="142"/>
        <v>0.15</v>
      </c>
      <c r="K2267" s="71">
        <f t="shared" si="140"/>
        <v>178.79999999999998</v>
      </c>
      <c r="L2267" s="69">
        <f t="shared" si="141"/>
        <v>177</v>
      </c>
      <c r="M2267" s="81">
        <f t="shared" si="143"/>
        <v>178.79999999999998</v>
      </c>
    </row>
    <row r="2268" spans="1:13" x14ac:dyDescent="0.2">
      <c r="A2268" s="133" t="str">
        <f>'Net Gen'!B2268</f>
        <v>RP1KPAEG-Rockport 1 KP AEG</v>
      </c>
      <c r="B2268" s="214">
        <f>'Net Gen'!C2268</f>
        <v>44318.375</v>
      </c>
      <c r="C2268" s="215" t="str">
        <f>'Net Gen'!P2268</f>
        <v>DISPATCHABLE</v>
      </c>
      <c r="D2268" s="215">
        <f>'Net Gen'!E2268</f>
        <v>75.028800000000004</v>
      </c>
      <c r="E2268" s="215">
        <f>'Net Gen'!I2268</f>
        <v>1192</v>
      </c>
      <c r="F2268" s="215">
        <f>'Net Gen'!K2268</f>
        <v>1195</v>
      </c>
      <c r="G2268" s="215">
        <f>'Net Gen'!N2268</f>
        <v>1195</v>
      </c>
      <c r="H2268" s="215">
        <f>'Net Gen'!O2268</f>
        <v>1180</v>
      </c>
      <c r="J2268" s="78">
        <f t="shared" si="142"/>
        <v>0.15</v>
      </c>
      <c r="K2268" s="71">
        <f t="shared" si="140"/>
        <v>179.25</v>
      </c>
      <c r="L2268" s="69">
        <f t="shared" si="141"/>
        <v>177</v>
      </c>
      <c r="M2268" s="81">
        <f t="shared" si="143"/>
        <v>178.79999999999998</v>
      </c>
    </row>
    <row r="2269" spans="1:13" x14ac:dyDescent="0.2">
      <c r="A2269" s="133" t="str">
        <f>'Net Gen'!B2269</f>
        <v>RP1KPAEG-Rockport 1 KP AEG</v>
      </c>
      <c r="B2269" s="214">
        <f>'Net Gen'!C2269</f>
        <v>44318.416666666664</v>
      </c>
      <c r="C2269" s="215" t="str">
        <f>'Net Gen'!P2269</f>
        <v>DISPATCHABLE</v>
      </c>
      <c r="D2269" s="215">
        <f>'Net Gen'!E2269</f>
        <v>75.974400000000003</v>
      </c>
      <c r="E2269" s="215">
        <f>'Net Gen'!I2269</f>
        <v>1192</v>
      </c>
      <c r="F2269" s="215">
        <f>'Net Gen'!K2269</f>
        <v>1195</v>
      </c>
      <c r="G2269" s="215">
        <f>'Net Gen'!N2269</f>
        <v>1195</v>
      </c>
      <c r="H2269" s="215">
        <f>'Net Gen'!O2269</f>
        <v>1180</v>
      </c>
      <c r="J2269" s="78">
        <f t="shared" si="142"/>
        <v>0.15</v>
      </c>
      <c r="K2269" s="71">
        <f t="shared" si="140"/>
        <v>179.25</v>
      </c>
      <c r="L2269" s="69">
        <f t="shared" si="141"/>
        <v>177</v>
      </c>
      <c r="M2269" s="81">
        <f t="shared" si="143"/>
        <v>178.79999999999998</v>
      </c>
    </row>
    <row r="2270" spans="1:13" x14ac:dyDescent="0.2">
      <c r="A2270" s="133" t="str">
        <f>'Net Gen'!B2270</f>
        <v>RP1KPAEG-Rockport 1 KP AEG</v>
      </c>
      <c r="B2270" s="214">
        <f>'Net Gen'!C2270</f>
        <v>44318.458333333336</v>
      </c>
      <c r="C2270" s="215" t="str">
        <f>'Net Gen'!P2270</f>
        <v>DISPATCHABLE</v>
      </c>
      <c r="D2270" s="215">
        <f>'Net Gen'!E2270</f>
        <v>76.6464</v>
      </c>
      <c r="E2270" s="215">
        <f>'Net Gen'!I2270</f>
        <v>1192</v>
      </c>
      <c r="F2270" s="215">
        <f>'Net Gen'!K2270</f>
        <v>1195</v>
      </c>
      <c r="G2270" s="215">
        <f>'Net Gen'!N2270</f>
        <v>1195</v>
      </c>
      <c r="H2270" s="215">
        <f>'Net Gen'!O2270</f>
        <v>1180</v>
      </c>
      <c r="J2270" s="78">
        <f t="shared" si="142"/>
        <v>0.15</v>
      </c>
      <c r="K2270" s="71">
        <f t="shared" si="140"/>
        <v>179.25</v>
      </c>
      <c r="L2270" s="69">
        <f t="shared" si="141"/>
        <v>177</v>
      </c>
      <c r="M2270" s="81">
        <f t="shared" si="143"/>
        <v>178.79999999999998</v>
      </c>
    </row>
    <row r="2271" spans="1:13" x14ac:dyDescent="0.2">
      <c r="A2271" s="133" t="str">
        <f>'Net Gen'!B2271</f>
        <v>RP1KPAEG-Rockport 1 KP AEG</v>
      </c>
      <c r="B2271" s="214">
        <f>'Net Gen'!C2271</f>
        <v>44318.5</v>
      </c>
      <c r="C2271" s="215" t="str">
        <f>'Net Gen'!P2271</f>
        <v>DISPATCHABLE</v>
      </c>
      <c r="D2271" s="215">
        <f>'Net Gen'!E2271</f>
        <v>75.758399999999995</v>
      </c>
      <c r="E2271" s="215">
        <f>'Net Gen'!I2271</f>
        <v>1192</v>
      </c>
      <c r="F2271" s="215">
        <f>'Net Gen'!K2271</f>
        <v>1195</v>
      </c>
      <c r="G2271" s="215">
        <f>'Net Gen'!N2271</f>
        <v>1195</v>
      </c>
      <c r="H2271" s="215">
        <f>'Net Gen'!O2271</f>
        <v>1180</v>
      </c>
      <c r="J2271" s="78">
        <f t="shared" si="142"/>
        <v>0.15</v>
      </c>
      <c r="K2271" s="71">
        <f t="shared" si="140"/>
        <v>179.25</v>
      </c>
      <c r="L2271" s="69">
        <f t="shared" si="141"/>
        <v>177</v>
      </c>
      <c r="M2271" s="81">
        <f t="shared" si="143"/>
        <v>178.79999999999998</v>
      </c>
    </row>
    <row r="2272" spans="1:13" x14ac:dyDescent="0.2">
      <c r="A2272" s="133" t="str">
        <f>'Net Gen'!B2272</f>
        <v>RP1KPAEG-Rockport 1 KP AEG</v>
      </c>
      <c r="B2272" s="214">
        <f>'Net Gen'!C2272</f>
        <v>44318.541666666664</v>
      </c>
      <c r="C2272" s="215" t="str">
        <f>'Net Gen'!P2272</f>
        <v>DISPATCHABLE</v>
      </c>
      <c r="D2272" s="215">
        <f>'Net Gen'!E2272</f>
        <v>75.888000000000005</v>
      </c>
      <c r="E2272" s="215">
        <f>'Net Gen'!I2272</f>
        <v>1192</v>
      </c>
      <c r="F2272" s="215">
        <f>'Net Gen'!K2272</f>
        <v>1195</v>
      </c>
      <c r="G2272" s="215">
        <f>'Net Gen'!N2272</f>
        <v>1195</v>
      </c>
      <c r="H2272" s="215">
        <f>'Net Gen'!O2272</f>
        <v>1180</v>
      </c>
      <c r="J2272" s="78">
        <f t="shared" si="142"/>
        <v>0.15</v>
      </c>
      <c r="K2272" s="71">
        <f t="shared" si="140"/>
        <v>179.25</v>
      </c>
      <c r="L2272" s="69">
        <f t="shared" si="141"/>
        <v>177</v>
      </c>
      <c r="M2272" s="81">
        <f t="shared" si="143"/>
        <v>178.79999999999998</v>
      </c>
    </row>
    <row r="2273" spans="1:13" x14ac:dyDescent="0.2">
      <c r="A2273" s="133" t="str">
        <f>'Net Gen'!B2273</f>
        <v>RP1KPAEG-Rockport 1 KP AEG</v>
      </c>
      <c r="B2273" s="214">
        <f>'Net Gen'!C2273</f>
        <v>44318.583333333336</v>
      </c>
      <c r="C2273" s="215" t="str">
        <f>'Net Gen'!P2273</f>
        <v>DISPATCHABLE</v>
      </c>
      <c r="D2273" s="215">
        <f>'Net Gen'!E2273</f>
        <v>75.528000000000006</v>
      </c>
      <c r="E2273" s="215">
        <f>'Net Gen'!I2273</f>
        <v>1192</v>
      </c>
      <c r="F2273" s="215">
        <f>'Net Gen'!K2273</f>
        <v>1195</v>
      </c>
      <c r="G2273" s="215">
        <f>'Net Gen'!N2273</f>
        <v>1195</v>
      </c>
      <c r="H2273" s="215">
        <f>'Net Gen'!O2273</f>
        <v>1180</v>
      </c>
      <c r="J2273" s="78">
        <f t="shared" si="142"/>
        <v>0.15</v>
      </c>
      <c r="K2273" s="71">
        <f t="shared" si="140"/>
        <v>179.25</v>
      </c>
      <c r="L2273" s="69">
        <f t="shared" si="141"/>
        <v>177</v>
      </c>
      <c r="M2273" s="81">
        <f t="shared" si="143"/>
        <v>178.79999999999998</v>
      </c>
    </row>
    <row r="2274" spans="1:13" x14ac:dyDescent="0.2">
      <c r="A2274" s="133" t="str">
        <f>'Net Gen'!B2274</f>
        <v>RP1KPAEG-Rockport 1 KP AEG</v>
      </c>
      <c r="B2274" s="214">
        <f>'Net Gen'!C2274</f>
        <v>44318.625</v>
      </c>
      <c r="C2274" s="215" t="str">
        <f>'Net Gen'!P2274</f>
        <v>DISPATCHABLE</v>
      </c>
      <c r="D2274" s="215">
        <f>'Net Gen'!E2274</f>
        <v>75.153599999999997</v>
      </c>
      <c r="E2274" s="215">
        <f>'Net Gen'!I2274</f>
        <v>1192</v>
      </c>
      <c r="F2274" s="215">
        <f>'Net Gen'!K2274</f>
        <v>1195</v>
      </c>
      <c r="G2274" s="215">
        <f>'Net Gen'!N2274</f>
        <v>1195</v>
      </c>
      <c r="H2274" s="215">
        <f>'Net Gen'!O2274</f>
        <v>1180</v>
      </c>
      <c r="J2274" s="78">
        <f t="shared" si="142"/>
        <v>0.15</v>
      </c>
      <c r="K2274" s="71">
        <f t="shared" si="140"/>
        <v>179.25</v>
      </c>
      <c r="L2274" s="69">
        <f t="shared" si="141"/>
        <v>177</v>
      </c>
      <c r="M2274" s="81">
        <f t="shared" si="143"/>
        <v>178.79999999999998</v>
      </c>
    </row>
    <row r="2275" spans="1:13" x14ac:dyDescent="0.2">
      <c r="A2275" s="133" t="str">
        <f>'Net Gen'!B2275</f>
        <v>RP1KPAEG-Rockport 1 KP AEG</v>
      </c>
      <c r="B2275" s="214">
        <f>'Net Gen'!C2275</f>
        <v>44318.666666666664</v>
      </c>
      <c r="C2275" s="215" t="str">
        <f>'Net Gen'!P2275</f>
        <v>DISPATCHABLE</v>
      </c>
      <c r="D2275" s="215">
        <f>'Net Gen'!E2275</f>
        <v>80.352000000000004</v>
      </c>
      <c r="E2275" s="215">
        <f>'Net Gen'!I2275</f>
        <v>1192</v>
      </c>
      <c r="F2275" s="215">
        <f>'Net Gen'!K2275</f>
        <v>1195</v>
      </c>
      <c r="G2275" s="215">
        <f>'Net Gen'!N2275</f>
        <v>1195</v>
      </c>
      <c r="H2275" s="215">
        <f>'Net Gen'!O2275</f>
        <v>1180</v>
      </c>
      <c r="J2275" s="78">
        <f t="shared" si="142"/>
        <v>0.15</v>
      </c>
      <c r="K2275" s="71">
        <f t="shared" si="140"/>
        <v>179.25</v>
      </c>
      <c r="L2275" s="69">
        <f t="shared" si="141"/>
        <v>177</v>
      </c>
      <c r="M2275" s="81">
        <f t="shared" si="143"/>
        <v>178.79999999999998</v>
      </c>
    </row>
    <row r="2276" spans="1:13" x14ac:dyDescent="0.2">
      <c r="A2276" s="133" t="str">
        <f>'Net Gen'!B2276</f>
        <v>RP1KPAEG-Rockport 1 KP AEG</v>
      </c>
      <c r="B2276" s="214">
        <f>'Net Gen'!C2276</f>
        <v>44318.708333333336</v>
      </c>
      <c r="C2276" s="215" t="str">
        <f>'Net Gen'!P2276</f>
        <v>DISPATCHABLE</v>
      </c>
      <c r="D2276" s="215">
        <f>'Net Gen'!E2276</f>
        <v>80.927999999999997</v>
      </c>
      <c r="E2276" s="215">
        <f>'Net Gen'!I2276</f>
        <v>1179</v>
      </c>
      <c r="F2276" s="215">
        <f>'Net Gen'!K2276</f>
        <v>1180</v>
      </c>
      <c r="G2276" s="215">
        <f>'Net Gen'!N2276</f>
        <v>1180</v>
      </c>
      <c r="H2276" s="215">
        <f>'Net Gen'!O2276</f>
        <v>1180</v>
      </c>
      <c r="J2276" s="78">
        <f t="shared" si="142"/>
        <v>0.15</v>
      </c>
      <c r="K2276" s="71">
        <f t="shared" si="140"/>
        <v>177</v>
      </c>
      <c r="L2276" s="69">
        <f t="shared" si="141"/>
        <v>177</v>
      </c>
      <c r="M2276" s="81">
        <f t="shared" si="143"/>
        <v>176.85</v>
      </c>
    </row>
    <row r="2277" spans="1:13" x14ac:dyDescent="0.2">
      <c r="A2277" s="133" t="str">
        <f>'Net Gen'!B2277</f>
        <v>RP1KPAEG-Rockport 1 KP AEG</v>
      </c>
      <c r="B2277" s="214">
        <f>'Net Gen'!C2277</f>
        <v>44318.75</v>
      </c>
      <c r="C2277" s="215" t="str">
        <f>'Net Gen'!P2277</f>
        <v>DISPATCHABLE</v>
      </c>
      <c r="D2277" s="215">
        <f>'Net Gen'!E2277</f>
        <v>76.103999999999999</v>
      </c>
      <c r="E2277" s="215">
        <f>'Net Gen'!I2277</f>
        <v>1179</v>
      </c>
      <c r="F2277" s="215">
        <f>'Net Gen'!K2277</f>
        <v>1180</v>
      </c>
      <c r="G2277" s="215">
        <f>'Net Gen'!N2277</f>
        <v>1180</v>
      </c>
      <c r="H2277" s="215">
        <f>'Net Gen'!O2277</f>
        <v>1180</v>
      </c>
      <c r="J2277" s="78">
        <f t="shared" si="142"/>
        <v>0.15</v>
      </c>
      <c r="K2277" s="71">
        <f t="shared" si="140"/>
        <v>177</v>
      </c>
      <c r="L2277" s="69">
        <f t="shared" si="141"/>
        <v>177</v>
      </c>
      <c r="M2277" s="81">
        <f t="shared" si="143"/>
        <v>176.85</v>
      </c>
    </row>
    <row r="2278" spans="1:13" x14ac:dyDescent="0.2">
      <c r="A2278" s="133" t="str">
        <f>'Net Gen'!B2278</f>
        <v>RP1KPAEG-Rockport 1 KP AEG</v>
      </c>
      <c r="B2278" s="214">
        <f>'Net Gen'!C2278</f>
        <v>44318.791666666664</v>
      </c>
      <c r="C2278" s="215" t="str">
        <f>'Net Gen'!P2278</f>
        <v>DISPATCHABLE</v>
      </c>
      <c r="D2278" s="215">
        <f>'Net Gen'!E2278</f>
        <v>76.046400000000006</v>
      </c>
      <c r="E2278" s="215">
        <f>'Net Gen'!I2278</f>
        <v>1179</v>
      </c>
      <c r="F2278" s="215">
        <f>'Net Gen'!K2278</f>
        <v>1180</v>
      </c>
      <c r="G2278" s="215">
        <f>'Net Gen'!N2278</f>
        <v>1180</v>
      </c>
      <c r="H2278" s="215">
        <f>'Net Gen'!O2278</f>
        <v>1180</v>
      </c>
      <c r="J2278" s="78">
        <f t="shared" si="142"/>
        <v>0.15</v>
      </c>
      <c r="K2278" s="71">
        <f t="shared" si="140"/>
        <v>177</v>
      </c>
      <c r="L2278" s="69">
        <f t="shared" si="141"/>
        <v>177</v>
      </c>
      <c r="M2278" s="81">
        <f t="shared" si="143"/>
        <v>176.85</v>
      </c>
    </row>
    <row r="2279" spans="1:13" x14ac:dyDescent="0.2">
      <c r="A2279" s="133" t="str">
        <f>'Net Gen'!B2279</f>
        <v>RP1KPAEG-Rockport 1 KP AEG</v>
      </c>
      <c r="B2279" s="214">
        <f>'Net Gen'!C2279</f>
        <v>44318.833333333336</v>
      </c>
      <c r="C2279" s="215" t="str">
        <f>'Net Gen'!P2279</f>
        <v>DISPATCHABLE</v>
      </c>
      <c r="D2279" s="215">
        <f>'Net Gen'!E2279</f>
        <v>75.235200000000006</v>
      </c>
      <c r="E2279" s="215">
        <f>'Net Gen'!I2279</f>
        <v>1179</v>
      </c>
      <c r="F2279" s="215">
        <f>'Net Gen'!K2279</f>
        <v>1180</v>
      </c>
      <c r="G2279" s="215">
        <f>'Net Gen'!N2279</f>
        <v>1180</v>
      </c>
      <c r="H2279" s="215">
        <f>'Net Gen'!O2279</f>
        <v>1180</v>
      </c>
      <c r="J2279" s="78">
        <f t="shared" si="142"/>
        <v>0.15</v>
      </c>
      <c r="K2279" s="71">
        <f t="shared" si="140"/>
        <v>177</v>
      </c>
      <c r="L2279" s="69">
        <f t="shared" si="141"/>
        <v>177</v>
      </c>
      <c r="M2279" s="81">
        <f t="shared" si="143"/>
        <v>176.85</v>
      </c>
    </row>
    <row r="2280" spans="1:13" x14ac:dyDescent="0.2">
      <c r="A2280" s="133" t="str">
        <f>'Net Gen'!B2280</f>
        <v>RP1KPAEG-Rockport 1 KP AEG</v>
      </c>
      <c r="B2280" s="214">
        <f>'Net Gen'!C2280</f>
        <v>44318.875</v>
      </c>
      <c r="C2280" s="215" t="str">
        <f>'Net Gen'!P2280</f>
        <v>DISPATCHABLE</v>
      </c>
      <c r="D2280" s="215">
        <f>'Net Gen'!E2280</f>
        <v>77.616</v>
      </c>
      <c r="E2280" s="215">
        <f>'Net Gen'!I2280</f>
        <v>1179</v>
      </c>
      <c r="F2280" s="215">
        <f>'Net Gen'!K2280</f>
        <v>1180</v>
      </c>
      <c r="G2280" s="215">
        <f>'Net Gen'!N2280</f>
        <v>1180</v>
      </c>
      <c r="H2280" s="215">
        <f>'Net Gen'!O2280</f>
        <v>1180</v>
      </c>
      <c r="J2280" s="78">
        <f t="shared" si="142"/>
        <v>0.15</v>
      </c>
      <c r="K2280" s="71">
        <f t="shared" si="140"/>
        <v>177</v>
      </c>
      <c r="L2280" s="69">
        <f t="shared" si="141"/>
        <v>177</v>
      </c>
      <c r="M2280" s="81">
        <f t="shared" si="143"/>
        <v>176.85</v>
      </c>
    </row>
    <row r="2281" spans="1:13" x14ac:dyDescent="0.2">
      <c r="A2281" s="133" t="str">
        <f>'Net Gen'!B2281</f>
        <v>RP1KPAEG-Rockport 1 KP AEG</v>
      </c>
      <c r="B2281" s="214">
        <f>'Net Gen'!C2281</f>
        <v>44318.916666666664</v>
      </c>
      <c r="C2281" s="215" t="str">
        <f>'Net Gen'!P2281</f>
        <v>DISPATCHABLE</v>
      </c>
      <c r="D2281" s="215">
        <f>'Net Gen'!E2281</f>
        <v>75.456000000000003</v>
      </c>
      <c r="E2281" s="215">
        <f>'Net Gen'!I2281</f>
        <v>1179</v>
      </c>
      <c r="F2281" s="215">
        <f>'Net Gen'!K2281</f>
        <v>1180</v>
      </c>
      <c r="G2281" s="215">
        <f>'Net Gen'!N2281</f>
        <v>1180</v>
      </c>
      <c r="H2281" s="215">
        <f>'Net Gen'!O2281</f>
        <v>1180</v>
      </c>
      <c r="J2281" s="78">
        <f t="shared" si="142"/>
        <v>0.15</v>
      </c>
      <c r="K2281" s="71">
        <f t="shared" si="140"/>
        <v>177</v>
      </c>
      <c r="L2281" s="69">
        <f t="shared" si="141"/>
        <v>177</v>
      </c>
      <c r="M2281" s="81">
        <f t="shared" si="143"/>
        <v>176.85</v>
      </c>
    </row>
    <row r="2282" spans="1:13" x14ac:dyDescent="0.2">
      <c r="A2282" s="133" t="str">
        <f>'Net Gen'!B2282</f>
        <v>RP1KPAEG-Rockport 1 KP AEG</v>
      </c>
      <c r="B2282" s="214">
        <f>'Net Gen'!C2282</f>
        <v>44318.958333333336</v>
      </c>
      <c r="C2282" s="215" t="str">
        <f>'Net Gen'!P2282</f>
        <v>DISPATCHABLE</v>
      </c>
      <c r="D2282" s="215">
        <f>'Net Gen'!E2282</f>
        <v>75.432000000000002</v>
      </c>
      <c r="E2282" s="215">
        <f>'Net Gen'!I2282</f>
        <v>1179</v>
      </c>
      <c r="F2282" s="215">
        <f>'Net Gen'!K2282</f>
        <v>1180</v>
      </c>
      <c r="G2282" s="215">
        <f>'Net Gen'!N2282</f>
        <v>1180</v>
      </c>
      <c r="H2282" s="215">
        <f>'Net Gen'!O2282</f>
        <v>1180</v>
      </c>
      <c r="J2282" s="78">
        <f t="shared" si="142"/>
        <v>0.15</v>
      </c>
      <c r="K2282" s="71">
        <f t="shared" si="140"/>
        <v>177</v>
      </c>
      <c r="L2282" s="69">
        <f t="shared" si="141"/>
        <v>177</v>
      </c>
      <c r="M2282" s="81">
        <f t="shared" si="143"/>
        <v>176.85</v>
      </c>
    </row>
    <row r="2283" spans="1:13" x14ac:dyDescent="0.2">
      <c r="A2283" s="133" t="str">
        <f>'Net Gen'!B2283</f>
        <v>RP1KPAEG-Rockport 1 KP AEG</v>
      </c>
      <c r="B2283" s="214">
        <f>'Net Gen'!C2283</f>
        <v>44319</v>
      </c>
      <c r="C2283" s="215" t="str">
        <f>'Net Gen'!P2283</f>
        <v>DISPATCHABLE</v>
      </c>
      <c r="D2283" s="215">
        <f>'Net Gen'!E2283</f>
        <v>75.254400000000004</v>
      </c>
      <c r="E2283" s="215">
        <f>'Net Gen'!I2283</f>
        <v>1179</v>
      </c>
      <c r="F2283" s="215">
        <f>'Net Gen'!K2283</f>
        <v>1180</v>
      </c>
      <c r="G2283" s="215">
        <f>'Net Gen'!N2283</f>
        <v>1180</v>
      </c>
      <c r="H2283" s="215">
        <f>'Net Gen'!O2283</f>
        <v>1180</v>
      </c>
      <c r="J2283" s="78">
        <f t="shared" si="142"/>
        <v>0.15</v>
      </c>
      <c r="K2283" s="71">
        <f t="shared" si="140"/>
        <v>177</v>
      </c>
      <c r="L2283" s="69">
        <f t="shared" si="141"/>
        <v>177</v>
      </c>
      <c r="M2283" s="81">
        <f t="shared" si="143"/>
        <v>176.85</v>
      </c>
    </row>
    <row r="2284" spans="1:13" x14ac:dyDescent="0.2">
      <c r="A2284" s="133" t="str">
        <f>'Net Gen'!B2284</f>
        <v>RP1KPAEG-Rockport 1 KP AEG</v>
      </c>
      <c r="B2284" s="214">
        <f>'Net Gen'!C2284</f>
        <v>44319.041666666664</v>
      </c>
      <c r="C2284" s="215" t="str">
        <f>'Net Gen'!P2284</f>
        <v>DISPATCHABLE</v>
      </c>
      <c r="D2284" s="215">
        <f>'Net Gen'!E2284</f>
        <v>75.528000000000006</v>
      </c>
      <c r="E2284" s="215">
        <f>'Net Gen'!I2284</f>
        <v>1192</v>
      </c>
      <c r="F2284" s="215">
        <f>'Net Gen'!K2284</f>
        <v>1192</v>
      </c>
      <c r="G2284" s="215">
        <f>'Net Gen'!N2284</f>
        <v>1192</v>
      </c>
      <c r="H2284" s="215">
        <f>'Net Gen'!O2284</f>
        <v>1180</v>
      </c>
      <c r="J2284" s="78">
        <f t="shared" si="142"/>
        <v>0.15</v>
      </c>
      <c r="K2284" s="71">
        <f t="shared" si="140"/>
        <v>178.79999999999998</v>
      </c>
      <c r="L2284" s="69">
        <f t="shared" si="141"/>
        <v>177</v>
      </c>
      <c r="M2284" s="81">
        <f t="shared" si="143"/>
        <v>178.79999999999998</v>
      </c>
    </row>
    <row r="2285" spans="1:13" x14ac:dyDescent="0.2">
      <c r="A2285" s="133" t="str">
        <f>'Net Gen'!B2285</f>
        <v>RP1KPAEG-Rockport 1 KP AEG</v>
      </c>
      <c r="B2285" s="214">
        <f>'Net Gen'!C2285</f>
        <v>44319.083333333336</v>
      </c>
      <c r="C2285" s="215" t="str">
        <f>'Net Gen'!P2285</f>
        <v>DISPATCHABLE</v>
      </c>
      <c r="D2285" s="215">
        <f>'Net Gen'!E2285</f>
        <v>75.139200000000002</v>
      </c>
      <c r="E2285" s="215">
        <f>'Net Gen'!I2285</f>
        <v>1192</v>
      </c>
      <c r="F2285" s="215">
        <f>'Net Gen'!K2285</f>
        <v>1193</v>
      </c>
      <c r="G2285" s="215">
        <f>'Net Gen'!N2285</f>
        <v>1193</v>
      </c>
      <c r="H2285" s="215">
        <f>'Net Gen'!O2285</f>
        <v>1180</v>
      </c>
      <c r="J2285" s="78">
        <f t="shared" si="142"/>
        <v>0.15</v>
      </c>
      <c r="K2285" s="71">
        <f t="shared" si="140"/>
        <v>178.95</v>
      </c>
      <c r="L2285" s="69">
        <f t="shared" si="141"/>
        <v>177</v>
      </c>
      <c r="M2285" s="81">
        <f t="shared" si="143"/>
        <v>178.79999999999998</v>
      </c>
    </row>
    <row r="2286" spans="1:13" x14ac:dyDescent="0.2">
      <c r="A2286" s="133" t="str">
        <f>'Net Gen'!B2286</f>
        <v>RP1KPAEG-Rockport 1 KP AEG</v>
      </c>
      <c r="B2286" s="214">
        <f>'Net Gen'!C2286</f>
        <v>44319.125</v>
      </c>
      <c r="C2286" s="215" t="str">
        <f>'Net Gen'!P2286</f>
        <v>DISPATCHABLE</v>
      </c>
      <c r="D2286" s="215">
        <f>'Net Gen'!E2286</f>
        <v>75.532799999999995</v>
      </c>
      <c r="E2286" s="215">
        <f>'Net Gen'!I2286</f>
        <v>1192</v>
      </c>
      <c r="F2286" s="215">
        <f>'Net Gen'!K2286</f>
        <v>1193</v>
      </c>
      <c r="G2286" s="215">
        <f>'Net Gen'!N2286</f>
        <v>1193</v>
      </c>
      <c r="H2286" s="215">
        <f>'Net Gen'!O2286</f>
        <v>1180</v>
      </c>
      <c r="J2286" s="78">
        <f t="shared" si="142"/>
        <v>0.15</v>
      </c>
      <c r="K2286" s="71">
        <f t="shared" si="140"/>
        <v>178.95</v>
      </c>
      <c r="L2286" s="69">
        <f t="shared" si="141"/>
        <v>177</v>
      </c>
      <c r="M2286" s="81">
        <f t="shared" si="143"/>
        <v>178.79999999999998</v>
      </c>
    </row>
    <row r="2287" spans="1:13" x14ac:dyDescent="0.2">
      <c r="A2287" s="133" t="str">
        <f>'Net Gen'!B2287</f>
        <v>RP1KPAEG-Rockport 1 KP AEG</v>
      </c>
      <c r="B2287" s="214">
        <f>'Net Gen'!C2287</f>
        <v>44319.166666666664</v>
      </c>
      <c r="C2287" s="215" t="str">
        <f>'Net Gen'!P2287</f>
        <v>DISPATCHABLE</v>
      </c>
      <c r="D2287" s="215">
        <f>'Net Gen'!E2287</f>
        <v>75.148799999999994</v>
      </c>
      <c r="E2287" s="215">
        <f>'Net Gen'!I2287</f>
        <v>1192</v>
      </c>
      <c r="F2287" s="215">
        <f>'Net Gen'!K2287</f>
        <v>1193</v>
      </c>
      <c r="G2287" s="215">
        <f>'Net Gen'!N2287</f>
        <v>1193</v>
      </c>
      <c r="H2287" s="215">
        <f>'Net Gen'!O2287</f>
        <v>1180</v>
      </c>
      <c r="J2287" s="78">
        <f t="shared" si="142"/>
        <v>0.15</v>
      </c>
      <c r="K2287" s="71">
        <f t="shared" si="140"/>
        <v>178.95</v>
      </c>
      <c r="L2287" s="69">
        <f t="shared" si="141"/>
        <v>177</v>
      </c>
      <c r="M2287" s="81">
        <f t="shared" si="143"/>
        <v>178.79999999999998</v>
      </c>
    </row>
    <row r="2288" spans="1:13" x14ac:dyDescent="0.2">
      <c r="A2288" s="133" t="str">
        <f>'Net Gen'!B2288</f>
        <v>RP1KPAEG-Rockport 1 KP AEG</v>
      </c>
      <c r="B2288" s="214">
        <f>'Net Gen'!C2288</f>
        <v>44319.208333333336</v>
      </c>
      <c r="C2288" s="215" t="str">
        <f>'Net Gen'!P2288</f>
        <v>DISPATCHABLE</v>
      </c>
      <c r="D2288" s="215">
        <f>'Net Gen'!E2288</f>
        <v>75.345600000000005</v>
      </c>
      <c r="E2288" s="215">
        <f>'Net Gen'!I2288</f>
        <v>1192</v>
      </c>
      <c r="F2288" s="215">
        <f>'Net Gen'!K2288</f>
        <v>1193</v>
      </c>
      <c r="G2288" s="215">
        <f>'Net Gen'!N2288</f>
        <v>1193</v>
      </c>
      <c r="H2288" s="215">
        <f>'Net Gen'!O2288</f>
        <v>1180</v>
      </c>
      <c r="J2288" s="78">
        <f t="shared" si="142"/>
        <v>0.15</v>
      </c>
      <c r="K2288" s="71">
        <f t="shared" si="140"/>
        <v>178.95</v>
      </c>
      <c r="L2288" s="69">
        <f t="shared" si="141"/>
        <v>177</v>
      </c>
      <c r="M2288" s="81">
        <f t="shared" si="143"/>
        <v>178.79999999999998</v>
      </c>
    </row>
    <row r="2289" spans="1:13" x14ac:dyDescent="0.2">
      <c r="A2289" s="133" t="str">
        <f>'Net Gen'!B2289</f>
        <v>RP1KPAEG-Rockport 1 KP AEG</v>
      </c>
      <c r="B2289" s="214">
        <f>'Net Gen'!C2289</f>
        <v>44319.25</v>
      </c>
      <c r="C2289" s="215" t="str">
        <f>'Net Gen'!P2289</f>
        <v>DISPATCHABLE</v>
      </c>
      <c r="D2289" s="215">
        <f>'Net Gen'!E2289</f>
        <v>75.566400000000002</v>
      </c>
      <c r="E2289" s="215">
        <f>'Net Gen'!I2289</f>
        <v>1192</v>
      </c>
      <c r="F2289" s="215">
        <f>'Net Gen'!K2289</f>
        <v>1193</v>
      </c>
      <c r="G2289" s="215">
        <f>'Net Gen'!N2289</f>
        <v>1193</v>
      </c>
      <c r="H2289" s="215">
        <f>'Net Gen'!O2289</f>
        <v>1180</v>
      </c>
      <c r="J2289" s="78">
        <f t="shared" si="142"/>
        <v>0.15</v>
      </c>
      <c r="K2289" s="71">
        <f t="shared" si="140"/>
        <v>178.95</v>
      </c>
      <c r="L2289" s="69">
        <f t="shared" si="141"/>
        <v>177</v>
      </c>
      <c r="M2289" s="81">
        <f t="shared" si="143"/>
        <v>178.79999999999998</v>
      </c>
    </row>
    <row r="2290" spans="1:13" x14ac:dyDescent="0.2">
      <c r="A2290" s="133" t="str">
        <f>'Net Gen'!B2290</f>
        <v>RP1KPAEG-Rockport 1 KP AEG</v>
      </c>
      <c r="B2290" s="214">
        <f>'Net Gen'!C2290</f>
        <v>44319.291666666664</v>
      </c>
      <c r="C2290" s="215" t="str">
        <f>'Net Gen'!P2290</f>
        <v>DISPATCHABLE</v>
      </c>
      <c r="D2290" s="215">
        <f>'Net Gen'!E2290</f>
        <v>82.272000000000006</v>
      </c>
      <c r="E2290" s="215">
        <f>'Net Gen'!I2290</f>
        <v>1192</v>
      </c>
      <c r="F2290" s="215">
        <f>'Net Gen'!K2290</f>
        <v>1193</v>
      </c>
      <c r="G2290" s="215">
        <f>'Net Gen'!N2290</f>
        <v>1193</v>
      </c>
      <c r="H2290" s="215">
        <f>'Net Gen'!O2290</f>
        <v>1180</v>
      </c>
      <c r="J2290" s="78">
        <f t="shared" si="142"/>
        <v>0.15</v>
      </c>
      <c r="K2290" s="71">
        <f t="shared" si="140"/>
        <v>178.95</v>
      </c>
      <c r="L2290" s="69">
        <f t="shared" si="141"/>
        <v>177</v>
      </c>
      <c r="M2290" s="81">
        <f t="shared" si="143"/>
        <v>178.79999999999998</v>
      </c>
    </row>
    <row r="2291" spans="1:13" x14ac:dyDescent="0.2">
      <c r="A2291" s="133" t="str">
        <f>'Net Gen'!B2291</f>
        <v>RP1KPAEG-Rockport 1 KP AEG</v>
      </c>
      <c r="B2291" s="214">
        <f>'Net Gen'!C2291</f>
        <v>44319.333333333336</v>
      </c>
      <c r="C2291" s="215" t="str">
        <f>'Net Gen'!P2291</f>
        <v>DISPATCHABLE</v>
      </c>
      <c r="D2291" s="215">
        <f>'Net Gen'!E2291</f>
        <v>106.83839999999999</v>
      </c>
      <c r="E2291" s="215">
        <f>'Net Gen'!I2291</f>
        <v>1192</v>
      </c>
      <c r="F2291" s="215">
        <f>'Net Gen'!K2291</f>
        <v>1193</v>
      </c>
      <c r="G2291" s="215">
        <f>'Net Gen'!N2291</f>
        <v>1193</v>
      </c>
      <c r="H2291" s="215">
        <f>'Net Gen'!O2291</f>
        <v>1180</v>
      </c>
      <c r="J2291" s="78">
        <f t="shared" si="142"/>
        <v>0.15</v>
      </c>
      <c r="K2291" s="71">
        <f t="shared" si="140"/>
        <v>178.95</v>
      </c>
      <c r="L2291" s="69">
        <f t="shared" si="141"/>
        <v>177</v>
      </c>
      <c r="M2291" s="81">
        <f t="shared" si="143"/>
        <v>178.79999999999998</v>
      </c>
    </row>
    <row r="2292" spans="1:13" x14ac:dyDescent="0.2">
      <c r="A2292" s="133" t="str">
        <f>'Net Gen'!B2292</f>
        <v>RP1KPAEG-Rockport 1 KP AEG</v>
      </c>
      <c r="B2292" s="214">
        <f>'Net Gen'!C2292</f>
        <v>44319.375</v>
      </c>
      <c r="C2292" s="215" t="str">
        <f>'Net Gen'!P2292</f>
        <v>DISPATCHABLE</v>
      </c>
      <c r="D2292" s="215">
        <f>'Net Gen'!E2292</f>
        <v>115.6272</v>
      </c>
      <c r="E2292" s="215">
        <f>'Net Gen'!I2292</f>
        <v>1192</v>
      </c>
      <c r="F2292" s="215">
        <f>'Net Gen'!K2292</f>
        <v>1193</v>
      </c>
      <c r="G2292" s="215">
        <f>'Net Gen'!N2292</f>
        <v>1193</v>
      </c>
      <c r="H2292" s="215">
        <f>'Net Gen'!O2292</f>
        <v>1180</v>
      </c>
      <c r="J2292" s="78">
        <f t="shared" si="142"/>
        <v>0.15</v>
      </c>
      <c r="K2292" s="71">
        <f t="shared" si="140"/>
        <v>178.95</v>
      </c>
      <c r="L2292" s="69">
        <f t="shared" si="141"/>
        <v>177</v>
      </c>
      <c r="M2292" s="81">
        <f t="shared" si="143"/>
        <v>178.79999999999998</v>
      </c>
    </row>
    <row r="2293" spans="1:13" x14ac:dyDescent="0.2">
      <c r="A2293" s="133" t="str">
        <f>'Net Gen'!B2293</f>
        <v>RP1KPAEG-Rockport 1 KP AEG</v>
      </c>
      <c r="B2293" s="214">
        <f>'Net Gen'!C2293</f>
        <v>44319.416666666664</v>
      </c>
      <c r="C2293" s="215" t="str">
        <f>'Net Gen'!P2293</f>
        <v>DISPATCHABLE</v>
      </c>
      <c r="D2293" s="215">
        <f>'Net Gen'!E2293</f>
        <v>107.7072</v>
      </c>
      <c r="E2293" s="215">
        <f>'Net Gen'!I2293</f>
        <v>1192</v>
      </c>
      <c r="F2293" s="215">
        <f>'Net Gen'!K2293</f>
        <v>1193</v>
      </c>
      <c r="G2293" s="215">
        <f>'Net Gen'!N2293</f>
        <v>1193</v>
      </c>
      <c r="H2293" s="215">
        <f>'Net Gen'!O2293</f>
        <v>1180</v>
      </c>
      <c r="J2293" s="78">
        <f t="shared" si="142"/>
        <v>0.15</v>
      </c>
      <c r="K2293" s="71">
        <f t="shared" si="140"/>
        <v>178.95</v>
      </c>
      <c r="L2293" s="69">
        <f t="shared" si="141"/>
        <v>177</v>
      </c>
      <c r="M2293" s="81">
        <f t="shared" si="143"/>
        <v>178.79999999999998</v>
      </c>
    </row>
    <row r="2294" spans="1:13" x14ac:dyDescent="0.2">
      <c r="A2294" s="133" t="str">
        <f>'Net Gen'!B2294</f>
        <v>RP1KPAEG-Rockport 1 KP AEG</v>
      </c>
      <c r="B2294" s="214">
        <f>'Net Gen'!C2294</f>
        <v>44319.458333333336</v>
      </c>
      <c r="C2294" s="215" t="str">
        <f>'Net Gen'!P2294</f>
        <v>DISPATCHABLE</v>
      </c>
      <c r="D2294" s="215">
        <f>'Net Gen'!E2294</f>
        <v>115.20480000000001</v>
      </c>
      <c r="E2294" s="215">
        <f>'Net Gen'!I2294</f>
        <v>1192</v>
      </c>
      <c r="F2294" s="215">
        <f>'Net Gen'!K2294</f>
        <v>1193</v>
      </c>
      <c r="G2294" s="215">
        <f>'Net Gen'!N2294</f>
        <v>1193</v>
      </c>
      <c r="H2294" s="215">
        <f>'Net Gen'!O2294</f>
        <v>1180</v>
      </c>
      <c r="J2294" s="78">
        <f t="shared" si="142"/>
        <v>0.15</v>
      </c>
      <c r="K2294" s="71">
        <f t="shared" si="140"/>
        <v>178.95</v>
      </c>
      <c r="L2294" s="69">
        <f t="shared" si="141"/>
        <v>177</v>
      </c>
      <c r="M2294" s="81">
        <f t="shared" si="143"/>
        <v>178.79999999999998</v>
      </c>
    </row>
    <row r="2295" spans="1:13" x14ac:dyDescent="0.2">
      <c r="A2295" s="133" t="str">
        <f>'Net Gen'!B2295</f>
        <v>RP1KPAEG-Rockport 1 KP AEG</v>
      </c>
      <c r="B2295" s="214">
        <f>'Net Gen'!C2295</f>
        <v>44319.5</v>
      </c>
      <c r="C2295" s="215" t="str">
        <f>'Net Gen'!P2295</f>
        <v>DISPATCHABLE</v>
      </c>
      <c r="D2295" s="215">
        <f>'Net Gen'!E2295</f>
        <v>122.0256</v>
      </c>
      <c r="E2295" s="215">
        <f>'Net Gen'!I2295</f>
        <v>1192</v>
      </c>
      <c r="F2295" s="215">
        <f>'Net Gen'!K2295</f>
        <v>1193</v>
      </c>
      <c r="G2295" s="215">
        <f>'Net Gen'!N2295</f>
        <v>1193</v>
      </c>
      <c r="H2295" s="215">
        <f>'Net Gen'!O2295</f>
        <v>1180</v>
      </c>
      <c r="J2295" s="78">
        <f t="shared" si="142"/>
        <v>0.15</v>
      </c>
      <c r="K2295" s="71">
        <f t="shared" si="140"/>
        <v>178.95</v>
      </c>
      <c r="L2295" s="69">
        <f t="shared" si="141"/>
        <v>177</v>
      </c>
      <c r="M2295" s="81">
        <f t="shared" si="143"/>
        <v>178.79999999999998</v>
      </c>
    </row>
    <row r="2296" spans="1:13" x14ac:dyDescent="0.2">
      <c r="A2296" s="133" t="str">
        <f>'Net Gen'!B2296</f>
        <v>RP1KPAEG-Rockport 1 KP AEG</v>
      </c>
      <c r="B2296" s="214">
        <f>'Net Gen'!C2296</f>
        <v>44319.541666666664</v>
      </c>
      <c r="C2296" s="215" t="str">
        <f>'Net Gen'!P2296</f>
        <v>DISPATCHABLE</v>
      </c>
      <c r="D2296" s="215">
        <f>'Net Gen'!E2296</f>
        <v>127.2384</v>
      </c>
      <c r="E2296" s="215">
        <f>'Net Gen'!I2296</f>
        <v>1192</v>
      </c>
      <c r="F2296" s="215">
        <f>'Net Gen'!K2296</f>
        <v>1193</v>
      </c>
      <c r="G2296" s="215">
        <f>'Net Gen'!N2296</f>
        <v>1193</v>
      </c>
      <c r="H2296" s="215">
        <f>'Net Gen'!O2296</f>
        <v>1180</v>
      </c>
      <c r="J2296" s="78">
        <f t="shared" si="142"/>
        <v>0.15</v>
      </c>
      <c r="K2296" s="71">
        <f t="shared" si="140"/>
        <v>178.95</v>
      </c>
      <c r="L2296" s="69">
        <f t="shared" si="141"/>
        <v>177</v>
      </c>
      <c r="M2296" s="81">
        <f t="shared" si="143"/>
        <v>178.79999999999998</v>
      </c>
    </row>
    <row r="2297" spans="1:13" x14ac:dyDescent="0.2">
      <c r="A2297" s="133" t="str">
        <f>'Net Gen'!B2297</f>
        <v>RP1KPAEG-Rockport 1 KP AEG</v>
      </c>
      <c r="B2297" s="214">
        <f>'Net Gen'!C2297</f>
        <v>44319.583333333336</v>
      </c>
      <c r="C2297" s="215" t="str">
        <f>'Net Gen'!P2297</f>
        <v>DISPATCHABLE</v>
      </c>
      <c r="D2297" s="215">
        <f>'Net Gen'!E2297</f>
        <v>145.18559999999999</v>
      </c>
      <c r="E2297" s="215">
        <f>'Net Gen'!I2297</f>
        <v>1192</v>
      </c>
      <c r="F2297" s="215">
        <f>'Net Gen'!K2297</f>
        <v>1193</v>
      </c>
      <c r="G2297" s="215">
        <f>'Net Gen'!N2297</f>
        <v>1193</v>
      </c>
      <c r="H2297" s="215">
        <f>'Net Gen'!O2297</f>
        <v>1180</v>
      </c>
      <c r="J2297" s="78">
        <f t="shared" si="142"/>
        <v>0.15</v>
      </c>
      <c r="K2297" s="71">
        <f t="shared" si="140"/>
        <v>178.95</v>
      </c>
      <c r="L2297" s="69">
        <f t="shared" si="141"/>
        <v>177</v>
      </c>
      <c r="M2297" s="81">
        <f t="shared" si="143"/>
        <v>178.79999999999998</v>
      </c>
    </row>
    <row r="2298" spans="1:13" x14ac:dyDescent="0.2">
      <c r="A2298" s="133" t="str">
        <f>'Net Gen'!B2298</f>
        <v>RP1KPAEG-Rockport 1 KP AEG</v>
      </c>
      <c r="B2298" s="214">
        <f>'Net Gen'!C2298</f>
        <v>44319.625</v>
      </c>
      <c r="C2298" s="215" t="str">
        <f>'Net Gen'!P2298</f>
        <v>DISPATCHABLE</v>
      </c>
      <c r="D2298" s="215">
        <f>'Net Gen'!E2298</f>
        <v>167.78399999999999</v>
      </c>
      <c r="E2298" s="215">
        <f>'Net Gen'!I2298</f>
        <v>1300</v>
      </c>
      <c r="F2298" s="215">
        <f>'Net Gen'!K2298</f>
        <v>1301</v>
      </c>
      <c r="G2298" s="215">
        <f>'Net Gen'!N2298</f>
        <v>1301</v>
      </c>
      <c r="H2298" s="215">
        <f>'Net Gen'!O2298</f>
        <v>1298</v>
      </c>
      <c r="J2298" s="78">
        <f t="shared" si="142"/>
        <v>0.15</v>
      </c>
      <c r="K2298" s="71">
        <f t="shared" si="140"/>
        <v>195.15</v>
      </c>
      <c r="L2298" s="69">
        <f t="shared" si="141"/>
        <v>194.7</v>
      </c>
      <c r="M2298" s="81">
        <f t="shared" si="143"/>
        <v>195</v>
      </c>
    </row>
    <row r="2299" spans="1:13" x14ac:dyDescent="0.2">
      <c r="A2299" s="133" t="str">
        <f>'Net Gen'!B2299</f>
        <v>RP1KPAEG-Rockport 1 KP AEG</v>
      </c>
      <c r="B2299" s="214">
        <f>'Net Gen'!C2299</f>
        <v>44319.666666666664</v>
      </c>
      <c r="C2299" s="215" t="str">
        <f>'Net Gen'!P2299</f>
        <v>DISPATCHABLE</v>
      </c>
      <c r="D2299" s="215">
        <f>'Net Gen'!E2299</f>
        <v>159.9648</v>
      </c>
      <c r="E2299" s="215">
        <f>'Net Gen'!I2299</f>
        <v>1320</v>
      </c>
      <c r="F2299" s="215">
        <f>'Net Gen'!K2299</f>
        <v>1320</v>
      </c>
      <c r="G2299" s="215">
        <f>'Net Gen'!N2299</f>
        <v>1320</v>
      </c>
      <c r="H2299" s="215">
        <f>'Net Gen'!O2299</f>
        <v>1320</v>
      </c>
      <c r="J2299" s="78">
        <f t="shared" si="142"/>
        <v>0.15</v>
      </c>
      <c r="K2299" s="71">
        <f t="shared" si="140"/>
        <v>198</v>
      </c>
      <c r="L2299" s="69">
        <f t="shared" si="141"/>
        <v>198</v>
      </c>
      <c r="M2299" s="81">
        <f t="shared" si="143"/>
        <v>198</v>
      </c>
    </row>
    <row r="2300" spans="1:13" x14ac:dyDescent="0.2">
      <c r="A2300" s="133" t="str">
        <f>'Net Gen'!B2300</f>
        <v>RP1KPAEG-Rockport 1 KP AEG</v>
      </c>
      <c r="B2300" s="214">
        <f>'Net Gen'!C2300</f>
        <v>44319.708333333336</v>
      </c>
      <c r="C2300" s="215" t="str">
        <f>'Net Gen'!P2300</f>
        <v>DISPATCHABLE</v>
      </c>
      <c r="D2300" s="215">
        <f>'Net Gen'!E2300</f>
        <v>181.8288</v>
      </c>
      <c r="E2300" s="215">
        <f>'Net Gen'!I2300</f>
        <v>1320</v>
      </c>
      <c r="F2300" s="215">
        <f>'Net Gen'!K2300</f>
        <v>1320</v>
      </c>
      <c r="G2300" s="215">
        <f>'Net Gen'!N2300</f>
        <v>1320</v>
      </c>
      <c r="H2300" s="215">
        <f>'Net Gen'!O2300</f>
        <v>1320</v>
      </c>
      <c r="J2300" s="78">
        <f t="shared" si="142"/>
        <v>0.15</v>
      </c>
      <c r="K2300" s="71">
        <f t="shared" si="140"/>
        <v>198</v>
      </c>
      <c r="L2300" s="69">
        <f t="shared" si="141"/>
        <v>198</v>
      </c>
      <c r="M2300" s="81">
        <f t="shared" si="143"/>
        <v>198</v>
      </c>
    </row>
    <row r="2301" spans="1:13" x14ac:dyDescent="0.2">
      <c r="A2301" s="133" t="str">
        <f>'Net Gen'!B2301</f>
        <v>RP1KPAEG-Rockport 1 KP AEG</v>
      </c>
      <c r="B2301" s="214">
        <f>'Net Gen'!C2301</f>
        <v>44319.75</v>
      </c>
      <c r="C2301" s="215" t="str">
        <f>'Net Gen'!P2301</f>
        <v>DISPATCHABLE</v>
      </c>
      <c r="D2301" s="215">
        <f>'Net Gen'!E2301</f>
        <v>185.6112</v>
      </c>
      <c r="E2301" s="215">
        <f>'Net Gen'!I2301</f>
        <v>1285</v>
      </c>
      <c r="F2301" s="215">
        <f>'Net Gen'!K2301</f>
        <v>1320</v>
      </c>
      <c r="G2301" s="215">
        <f>'Net Gen'!N2301</f>
        <v>1320</v>
      </c>
      <c r="H2301" s="215">
        <f>'Net Gen'!O2301</f>
        <v>1320</v>
      </c>
      <c r="J2301" s="78">
        <f t="shared" si="142"/>
        <v>0.15</v>
      </c>
      <c r="K2301" s="71">
        <f t="shared" si="140"/>
        <v>198</v>
      </c>
      <c r="L2301" s="69">
        <f t="shared" si="141"/>
        <v>198</v>
      </c>
      <c r="M2301" s="81">
        <f t="shared" si="143"/>
        <v>192.75</v>
      </c>
    </row>
    <row r="2302" spans="1:13" x14ac:dyDescent="0.2">
      <c r="A2302" s="133" t="str">
        <f>'Net Gen'!B2302</f>
        <v>RP1KPAEG-Rockport 1 KP AEG</v>
      </c>
      <c r="B2302" s="214">
        <f>'Net Gen'!C2302</f>
        <v>44319.791666666664</v>
      </c>
      <c r="C2302" s="215" t="str">
        <f>'Net Gen'!P2302</f>
        <v>DISPATCHABLE</v>
      </c>
      <c r="D2302" s="215">
        <f>'Net Gen'!E2302</f>
        <v>180.3648</v>
      </c>
      <c r="E2302" s="215">
        <f>'Net Gen'!I2302</f>
        <v>1255</v>
      </c>
      <c r="F2302" s="215">
        <f>'Net Gen'!K2302</f>
        <v>1320</v>
      </c>
      <c r="G2302" s="215">
        <f>'Net Gen'!N2302</f>
        <v>1320</v>
      </c>
      <c r="H2302" s="215">
        <f>'Net Gen'!O2302</f>
        <v>1320</v>
      </c>
      <c r="J2302" s="78">
        <f t="shared" si="142"/>
        <v>0.15</v>
      </c>
      <c r="K2302" s="71">
        <f t="shared" si="140"/>
        <v>198</v>
      </c>
      <c r="L2302" s="69">
        <f t="shared" si="141"/>
        <v>198</v>
      </c>
      <c r="M2302" s="81">
        <f t="shared" si="143"/>
        <v>188.25</v>
      </c>
    </row>
    <row r="2303" spans="1:13" x14ac:dyDescent="0.2">
      <c r="A2303" s="133" t="str">
        <f>'Net Gen'!B2303</f>
        <v>RP1KPAEG-Rockport 1 KP AEG</v>
      </c>
      <c r="B2303" s="214">
        <f>'Net Gen'!C2303</f>
        <v>44319.833333333336</v>
      </c>
      <c r="C2303" s="215" t="str">
        <f>'Net Gen'!P2303</f>
        <v>DISPATCHABLE</v>
      </c>
      <c r="D2303" s="215">
        <f>'Net Gen'!E2303</f>
        <v>169.90559999999999</v>
      </c>
      <c r="E2303" s="215">
        <f>'Net Gen'!I2303</f>
        <v>1251</v>
      </c>
      <c r="F2303" s="215">
        <f>'Net Gen'!K2303</f>
        <v>1320</v>
      </c>
      <c r="G2303" s="215">
        <f>'Net Gen'!N2303</f>
        <v>1320</v>
      </c>
      <c r="H2303" s="215">
        <f>'Net Gen'!O2303</f>
        <v>1320</v>
      </c>
      <c r="J2303" s="78">
        <f t="shared" si="142"/>
        <v>0.15</v>
      </c>
      <c r="K2303" s="71">
        <f t="shared" si="140"/>
        <v>198</v>
      </c>
      <c r="L2303" s="69">
        <f t="shared" si="141"/>
        <v>198</v>
      </c>
      <c r="M2303" s="81">
        <f t="shared" si="143"/>
        <v>187.65</v>
      </c>
    </row>
    <row r="2304" spans="1:13" x14ac:dyDescent="0.2">
      <c r="A2304" s="133" t="str">
        <f>'Net Gen'!B2304</f>
        <v>RP1KPAEG-Rockport 1 KP AEG</v>
      </c>
      <c r="B2304" s="214">
        <f>'Net Gen'!C2304</f>
        <v>44319.875</v>
      </c>
      <c r="C2304" s="215" t="str">
        <f>'Net Gen'!P2304</f>
        <v>DISPATCHABLE</v>
      </c>
      <c r="D2304" s="215">
        <f>'Net Gen'!E2304</f>
        <v>148.52160000000001</v>
      </c>
      <c r="E2304" s="215">
        <f>'Net Gen'!I2304</f>
        <v>1290</v>
      </c>
      <c r="F2304" s="215">
        <f>'Net Gen'!K2304</f>
        <v>1320</v>
      </c>
      <c r="G2304" s="215">
        <f>'Net Gen'!N2304</f>
        <v>1320</v>
      </c>
      <c r="H2304" s="215">
        <f>'Net Gen'!O2304</f>
        <v>1320</v>
      </c>
      <c r="J2304" s="78">
        <f t="shared" si="142"/>
        <v>0.15</v>
      </c>
      <c r="K2304" s="71">
        <f t="shared" si="140"/>
        <v>198</v>
      </c>
      <c r="L2304" s="69">
        <f t="shared" si="141"/>
        <v>198</v>
      </c>
      <c r="M2304" s="81">
        <f t="shared" si="143"/>
        <v>193.5</v>
      </c>
    </row>
    <row r="2305" spans="1:13" x14ac:dyDescent="0.2">
      <c r="A2305" s="133" t="str">
        <f>'Net Gen'!B2305</f>
        <v>RP1KPAEG-Rockport 1 KP AEG</v>
      </c>
      <c r="B2305" s="214">
        <f>'Net Gen'!C2305</f>
        <v>44319.916666666664</v>
      </c>
      <c r="C2305" s="215" t="str">
        <f>'Net Gen'!P2305</f>
        <v>DISPATCHABLE</v>
      </c>
      <c r="D2305" s="215">
        <f>'Net Gen'!E2305</f>
        <v>160.27199999999999</v>
      </c>
      <c r="E2305" s="215">
        <f>'Net Gen'!I2305</f>
        <v>1298</v>
      </c>
      <c r="F2305" s="215">
        <f>'Net Gen'!K2305</f>
        <v>1320</v>
      </c>
      <c r="G2305" s="215">
        <f>'Net Gen'!N2305</f>
        <v>1320</v>
      </c>
      <c r="H2305" s="215">
        <f>'Net Gen'!O2305</f>
        <v>1320</v>
      </c>
      <c r="J2305" s="78">
        <f t="shared" si="142"/>
        <v>0.15</v>
      </c>
      <c r="K2305" s="71">
        <f t="shared" si="140"/>
        <v>198</v>
      </c>
      <c r="L2305" s="69">
        <f t="shared" si="141"/>
        <v>198</v>
      </c>
      <c r="M2305" s="81">
        <f t="shared" si="143"/>
        <v>194.7</v>
      </c>
    </row>
    <row r="2306" spans="1:13" x14ac:dyDescent="0.2">
      <c r="A2306" s="133" t="str">
        <f>'Net Gen'!B2306</f>
        <v>RP1KPAEG-Rockport 1 KP AEG</v>
      </c>
      <c r="B2306" s="214">
        <f>'Net Gen'!C2306</f>
        <v>44319.958333333336</v>
      </c>
      <c r="C2306" s="215" t="str">
        <f>'Net Gen'!P2306</f>
        <v>DISPATCHABLE</v>
      </c>
      <c r="D2306" s="215">
        <f>'Net Gen'!E2306</f>
        <v>133.25280000000001</v>
      </c>
      <c r="E2306" s="215">
        <f>'Net Gen'!I2306</f>
        <v>1320</v>
      </c>
      <c r="F2306" s="215">
        <f>'Net Gen'!K2306</f>
        <v>1320</v>
      </c>
      <c r="G2306" s="215">
        <f>'Net Gen'!N2306</f>
        <v>1320</v>
      </c>
      <c r="H2306" s="215">
        <f>'Net Gen'!O2306</f>
        <v>1320</v>
      </c>
      <c r="J2306" s="78">
        <f t="shared" si="142"/>
        <v>0.15</v>
      </c>
      <c r="K2306" s="71">
        <f t="shared" si="140"/>
        <v>198</v>
      </c>
      <c r="L2306" s="69">
        <f t="shared" si="141"/>
        <v>198</v>
      </c>
      <c r="M2306" s="81">
        <f t="shared" si="143"/>
        <v>198</v>
      </c>
    </row>
    <row r="2307" spans="1:13" x14ac:dyDescent="0.2">
      <c r="A2307" s="133" t="str">
        <f>'Net Gen'!B2307</f>
        <v>RP1KPAEG-Rockport 1 KP AEG</v>
      </c>
      <c r="B2307" s="214">
        <f>'Net Gen'!C2307</f>
        <v>44320</v>
      </c>
      <c r="C2307" s="215" t="str">
        <f>'Net Gen'!P2307</f>
        <v>DISPATCHABLE</v>
      </c>
      <c r="D2307" s="215">
        <f>'Net Gen'!E2307</f>
        <v>98.140799999999999</v>
      </c>
      <c r="E2307" s="215">
        <f>'Net Gen'!I2307</f>
        <v>1320</v>
      </c>
      <c r="F2307" s="215">
        <f>'Net Gen'!K2307</f>
        <v>1320</v>
      </c>
      <c r="G2307" s="215">
        <f>'Net Gen'!N2307</f>
        <v>1320</v>
      </c>
      <c r="H2307" s="215">
        <f>'Net Gen'!O2307</f>
        <v>1320</v>
      </c>
      <c r="J2307" s="78">
        <f t="shared" si="142"/>
        <v>0.15</v>
      </c>
      <c r="K2307" s="71">
        <f t="shared" si="140"/>
        <v>198</v>
      </c>
      <c r="L2307" s="69">
        <f t="shared" si="141"/>
        <v>198</v>
      </c>
      <c r="M2307" s="81">
        <f t="shared" si="143"/>
        <v>198</v>
      </c>
    </row>
    <row r="2308" spans="1:13" x14ac:dyDescent="0.2">
      <c r="A2308" s="133" t="str">
        <f>'Net Gen'!B2308</f>
        <v>RP1KPAEG-Rockport 1 KP AEG</v>
      </c>
      <c r="B2308" s="214">
        <f>'Net Gen'!C2308</f>
        <v>44320.041666666664</v>
      </c>
      <c r="C2308" s="215" t="str">
        <f>'Net Gen'!P2308</f>
        <v>DISPATCHABLE</v>
      </c>
      <c r="D2308" s="215">
        <f>'Net Gen'!E2308</f>
        <v>77.352000000000004</v>
      </c>
      <c r="E2308" s="215">
        <f>'Net Gen'!I2308</f>
        <v>1320</v>
      </c>
      <c r="F2308" s="215">
        <f>'Net Gen'!K2308</f>
        <v>1320</v>
      </c>
      <c r="G2308" s="215">
        <f>'Net Gen'!N2308</f>
        <v>1320</v>
      </c>
      <c r="H2308" s="215">
        <f>'Net Gen'!O2308</f>
        <v>1320</v>
      </c>
      <c r="J2308" s="78">
        <f t="shared" si="142"/>
        <v>0.15</v>
      </c>
      <c r="K2308" s="71">
        <f t="shared" ref="K2308:K2371" si="144">F2308*J2308</f>
        <v>198</v>
      </c>
      <c r="L2308" s="69">
        <f t="shared" ref="L2308:L2371" si="145">H2308*J2308</f>
        <v>198</v>
      </c>
      <c r="M2308" s="81">
        <f t="shared" si="143"/>
        <v>198</v>
      </c>
    </row>
    <row r="2309" spans="1:13" x14ac:dyDescent="0.2">
      <c r="A2309" s="133" t="str">
        <f>'Net Gen'!B2309</f>
        <v>RP1KPAEG-Rockport 1 KP AEG</v>
      </c>
      <c r="B2309" s="214">
        <f>'Net Gen'!C2309</f>
        <v>44320.083333333336</v>
      </c>
      <c r="C2309" s="215" t="str">
        <f>'Net Gen'!P2309</f>
        <v>DISPATCHABLE</v>
      </c>
      <c r="D2309" s="215">
        <f>'Net Gen'!E2309</f>
        <v>75.710400000000007</v>
      </c>
      <c r="E2309" s="215">
        <f>'Net Gen'!I2309</f>
        <v>1320</v>
      </c>
      <c r="F2309" s="215">
        <f>'Net Gen'!K2309</f>
        <v>1320</v>
      </c>
      <c r="G2309" s="215">
        <f>'Net Gen'!N2309</f>
        <v>1320</v>
      </c>
      <c r="H2309" s="215">
        <f>'Net Gen'!O2309</f>
        <v>1320</v>
      </c>
      <c r="J2309" s="78">
        <f t="shared" ref="J2309:J2372" si="146">VLOOKUP(A2309,$P$4:$Q$8,2,FALSE)</f>
        <v>0.15</v>
      </c>
      <c r="K2309" s="71">
        <f t="shared" si="144"/>
        <v>198</v>
      </c>
      <c r="L2309" s="69">
        <f t="shared" si="145"/>
        <v>198</v>
      </c>
      <c r="M2309" s="81">
        <f t="shared" ref="M2309:M2372" si="147">E2309*J2309</f>
        <v>198</v>
      </c>
    </row>
    <row r="2310" spans="1:13" x14ac:dyDescent="0.2">
      <c r="A2310" s="133" t="str">
        <f>'Net Gen'!B2310</f>
        <v>RP1KPAEG-Rockport 1 KP AEG</v>
      </c>
      <c r="B2310" s="214">
        <f>'Net Gen'!C2310</f>
        <v>44320.125</v>
      </c>
      <c r="C2310" s="215" t="str">
        <f>'Net Gen'!P2310</f>
        <v>DISPATCHABLE</v>
      </c>
      <c r="D2310" s="215">
        <f>'Net Gen'!E2310</f>
        <v>75.657600000000002</v>
      </c>
      <c r="E2310" s="215">
        <f>'Net Gen'!I2310</f>
        <v>1320</v>
      </c>
      <c r="F2310" s="215">
        <f>'Net Gen'!K2310</f>
        <v>1320</v>
      </c>
      <c r="G2310" s="215">
        <f>'Net Gen'!N2310</f>
        <v>1320</v>
      </c>
      <c r="H2310" s="215">
        <f>'Net Gen'!O2310</f>
        <v>1320</v>
      </c>
      <c r="J2310" s="78">
        <f t="shared" si="146"/>
        <v>0.15</v>
      </c>
      <c r="K2310" s="71">
        <f t="shared" si="144"/>
        <v>198</v>
      </c>
      <c r="L2310" s="69">
        <f t="shared" si="145"/>
        <v>198</v>
      </c>
      <c r="M2310" s="81">
        <f t="shared" si="147"/>
        <v>198</v>
      </c>
    </row>
    <row r="2311" spans="1:13" x14ac:dyDescent="0.2">
      <c r="A2311" s="133" t="str">
        <f>'Net Gen'!B2311</f>
        <v>RP1KPAEG-Rockport 1 KP AEG</v>
      </c>
      <c r="B2311" s="214">
        <f>'Net Gen'!C2311</f>
        <v>44320.166666666664</v>
      </c>
      <c r="C2311" s="215" t="str">
        <f>'Net Gen'!P2311</f>
        <v>DISPATCHABLE</v>
      </c>
      <c r="D2311" s="215">
        <f>'Net Gen'!E2311</f>
        <v>75.772800000000004</v>
      </c>
      <c r="E2311" s="215">
        <f>'Net Gen'!I2311</f>
        <v>1320</v>
      </c>
      <c r="F2311" s="215">
        <f>'Net Gen'!K2311</f>
        <v>1320</v>
      </c>
      <c r="G2311" s="215">
        <f>'Net Gen'!N2311</f>
        <v>1320</v>
      </c>
      <c r="H2311" s="215">
        <f>'Net Gen'!O2311</f>
        <v>1320</v>
      </c>
      <c r="J2311" s="78">
        <f t="shared" si="146"/>
        <v>0.15</v>
      </c>
      <c r="K2311" s="71">
        <f t="shared" si="144"/>
        <v>198</v>
      </c>
      <c r="L2311" s="69">
        <f t="shared" si="145"/>
        <v>198</v>
      </c>
      <c r="M2311" s="81">
        <f t="shared" si="147"/>
        <v>198</v>
      </c>
    </row>
    <row r="2312" spans="1:13" x14ac:dyDescent="0.2">
      <c r="A2312" s="133" t="str">
        <f>'Net Gen'!B2312</f>
        <v>RP1KPAEG-Rockport 1 KP AEG</v>
      </c>
      <c r="B2312" s="214">
        <f>'Net Gen'!C2312</f>
        <v>44320.208333333336</v>
      </c>
      <c r="C2312" s="215" t="str">
        <f>'Net Gen'!P2312</f>
        <v>DISPATCHABLE</v>
      </c>
      <c r="D2312" s="215">
        <f>'Net Gen'!E2312</f>
        <v>75.748800000000003</v>
      </c>
      <c r="E2312" s="215">
        <f>'Net Gen'!I2312</f>
        <v>1320</v>
      </c>
      <c r="F2312" s="215">
        <f>'Net Gen'!K2312</f>
        <v>1320</v>
      </c>
      <c r="G2312" s="215">
        <f>'Net Gen'!N2312</f>
        <v>1320</v>
      </c>
      <c r="H2312" s="215">
        <f>'Net Gen'!O2312</f>
        <v>1320</v>
      </c>
      <c r="J2312" s="78">
        <f t="shared" si="146"/>
        <v>0.15</v>
      </c>
      <c r="K2312" s="71">
        <f t="shared" si="144"/>
        <v>198</v>
      </c>
      <c r="L2312" s="69">
        <f t="shared" si="145"/>
        <v>198</v>
      </c>
      <c r="M2312" s="81">
        <f t="shared" si="147"/>
        <v>198</v>
      </c>
    </row>
    <row r="2313" spans="1:13" x14ac:dyDescent="0.2">
      <c r="A2313" s="133" t="str">
        <f>'Net Gen'!B2313</f>
        <v>RP1KPAEG-Rockport 1 KP AEG</v>
      </c>
      <c r="B2313" s="214">
        <f>'Net Gen'!C2313</f>
        <v>44320.25</v>
      </c>
      <c r="C2313" s="215" t="str">
        <f>'Net Gen'!P2313</f>
        <v>DISPATCHABLE</v>
      </c>
      <c r="D2313" s="215">
        <f>'Net Gen'!E2313</f>
        <v>75.638400000000004</v>
      </c>
      <c r="E2313" s="215">
        <f>'Net Gen'!I2313</f>
        <v>1320</v>
      </c>
      <c r="F2313" s="215">
        <f>'Net Gen'!K2313</f>
        <v>1320</v>
      </c>
      <c r="G2313" s="215">
        <f>'Net Gen'!N2313</f>
        <v>1320</v>
      </c>
      <c r="H2313" s="215">
        <f>'Net Gen'!O2313</f>
        <v>1320</v>
      </c>
      <c r="J2313" s="78">
        <f t="shared" si="146"/>
        <v>0.15</v>
      </c>
      <c r="K2313" s="71">
        <f t="shared" si="144"/>
        <v>198</v>
      </c>
      <c r="L2313" s="69">
        <f t="shared" si="145"/>
        <v>198</v>
      </c>
      <c r="M2313" s="81">
        <f t="shared" si="147"/>
        <v>198</v>
      </c>
    </row>
    <row r="2314" spans="1:13" x14ac:dyDescent="0.2">
      <c r="A2314" s="133" t="str">
        <f>'Net Gen'!B2314</f>
        <v>RP1KPAEG-Rockport 1 KP AEG</v>
      </c>
      <c r="B2314" s="214">
        <f>'Net Gen'!C2314</f>
        <v>44320.291666666664</v>
      </c>
      <c r="C2314" s="215" t="str">
        <f>'Net Gen'!P2314</f>
        <v>DISPATCHABLE</v>
      </c>
      <c r="D2314" s="215">
        <f>'Net Gen'!E2314</f>
        <v>102.12479999999999</v>
      </c>
      <c r="E2314" s="215">
        <f>'Net Gen'!I2314</f>
        <v>1320</v>
      </c>
      <c r="F2314" s="215">
        <f>'Net Gen'!K2314</f>
        <v>1320</v>
      </c>
      <c r="G2314" s="215">
        <f>'Net Gen'!N2314</f>
        <v>1320</v>
      </c>
      <c r="H2314" s="215">
        <f>'Net Gen'!O2314</f>
        <v>1320</v>
      </c>
      <c r="J2314" s="78">
        <f t="shared" si="146"/>
        <v>0.15</v>
      </c>
      <c r="K2314" s="71">
        <f t="shared" si="144"/>
        <v>198</v>
      </c>
      <c r="L2314" s="69">
        <f t="shared" si="145"/>
        <v>198</v>
      </c>
      <c r="M2314" s="81">
        <f t="shared" si="147"/>
        <v>198</v>
      </c>
    </row>
    <row r="2315" spans="1:13" x14ac:dyDescent="0.2">
      <c r="A2315" s="133" t="str">
        <f>'Net Gen'!B2315</f>
        <v>RP1KPAEG-Rockport 1 KP AEG</v>
      </c>
      <c r="B2315" s="214">
        <f>'Net Gen'!C2315</f>
        <v>44320.333333333336</v>
      </c>
      <c r="C2315" s="215" t="str">
        <f>'Net Gen'!P2315</f>
        <v>DISPATCHABLE</v>
      </c>
      <c r="D2315" s="215">
        <f>'Net Gen'!E2315</f>
        <v>134.5248</v>
      </c>
      <c r="E2315" s="215">
        <f>'Net Gen'!I2315</f>
        <v>1320</v>
      </c>
      <c r="F2315" s="215">
        <f>'Net Gen'!K2315</f>
        <v>1320</v>
      </c>
      <c r="G2315" s="215">
        <f>'Net Gen'!N2315</f>
        <v>1320</v>
      </c>
      <c r="H2315" s="215">
        <f>'Net Gen'!O2315</f>
        <v>1320</v>
      </c>
      <c r="J2315" s="78">
        <f t="shared" si="146"/>
        <v>0.15</v>
      </c>
      <c r="K2315" s="71">
        <f t="shared" si="144"/>
        <v>198</v>
      </c>
      <c r="L2315" s="69">
        <f t="shared" si="145"/>
        <v>198</v>
      </c>
      <c r="M2315" s="81">
        <f t="shared" si="147"/>
        <v>198</v>
      </c>
    </row>
    <row r="2316" spans="1:13" x14ac:dyDescent="0.2">
      <c r="A2316" s="133" t="str">
        <f>'Net Gen'!B2316</f>
        <v>RP1KPAEG-Rockport 1 KP AEG</v>
      </c>
      <c r="B2316" s="214">
        <f>'Net Gen'!C2316</f>
        <v>44320.375</v>
      </c>
      <c r="C2316" s="215" t="str">
        <f>'Net Gen'!P2316</f>
        <v>DISPATCHABLE</v>
      </c>
      <c r="D2316" s="215">
        <f>'Net Gen'!E2316</f>
        <v>162.19200000000001</v>
      </c>
      <c r="E2316" s="215">
        <f>'Net Gen'!I2316</f>
        <v>1320</v>
      </c>
      <c r="F2316" s="215">
        <f>'Net Gen'!K2316</f>
        <v>1320</v>
      </c>
      <c r="G2316" s="215">
        <f>'Net Gen'!N2316</f>
        <v>1320</v>
      </c>
      <c r="H2316" s="215">
        <f>'Net Gen'!O2316</f>
        <v>1320</v>
      </c>
      <c r="J2316" s="78">
        <f t="shared" si="146"/>
        <v>0.15</v>
      </c>
      <c r="K2316" s="71">
        <f t="shared" si="144"/>
        <v>198</v>
      </c>
      <c r="L2316" s="69">
        <f t="shared" si="145"/>
        <v>198</v>
      </c>
      <c r="M2316" s="81">
        <f t="shared" si="147"/>
        <v>198</v>
      </c>
    </row>
    <row r="2317" spans="1:13" x14ac:dyDescent="0.2">
      <c r="A2317" s="133" t="str">
        <f>'Net Gen'!B2317</f>
        <v>RP1KPAEG-Rockport 1 KP AEG</v>
      </c>
      <c r="B2317" s="214">
        <f>'Net Gen'!C2317</f>
        <v>44320.416666666664</v>
      </c>
      <c r="C2317" s="215" t="str">
        <f>'Net Gen'!P2317</f>
        <v>DISPATCHABLE</v>
      </c>
      <c r="D2317" s="215">
        <f>'Net Gen'!E2317</f>
        <v>165.14879999999999</v>
      </c>
      <c r="E2317" s="215">
        <f>'Net Gen'!I2317</f>
        <v>1141</v>
      </c>
      <c r="F2317" s="215">
        <f>'Net Gen'!K2317</f>
        <v>1320</v>
      </c>
      <c r="G2317" s="215">
        <f>'Net Gen'!N2317</f>
        <v>1320</v>
      </c>
      <c r="H2317" s="215">
        <f>'Net Gen'!O2317</f>
        <v>1320</v>
      </c>
      <c r="J2317" s="78">
        <f t="shared" si="146"/>
        <v>0.15</v>
      </c>
      <c r="K2317" s="71">
        <f t="shared" si="144"/>
        <v>198</v>
      </c>
      <c r="L2317" s="69">
        <f t="shared" si="145"/>
        <v>198</v>
      </c>
      <c r="M2317" s="81">
        <f t="shared" si="147"/>
        <v>171.15</v>
      </c>
    </row>
    <row r="2318" spans="1:13" x14ac:dyDescent="0.2">
      <c r="A2318" s="133" t="str">
        <f>'Net Gen'!B2318</f>
        <v>RP1KPAEG-Rockport 1 KP AEG</v>
      </c>
      <c r="B2318" s="214">
        <f>'Net Gen'!C2318</f>
        <v>44320.458333333336</v>
      </c>
      <c r="C2318" s="215" t="str">
        <f>'Net Gen'!P2318</f>
        <v>DISPATCHABLE</v>
      </c>
      <c r="D2318" s="215">
        <f>'Net Gen'!E2318</f>
        <v>165.3408</v>
      </c>
      <c r="E2318" s="215">
        <f>'Net Gen'!I2318</f>
        <v>1104</v>
      </c>
      <c r="F2318" s="215">
        <f>'Net Gen'!K2318</f>
        <v>1320</v>
      </c>
      <c r="G2318" s="215">
        <f>'Net Gen'!N2318</f>
        <v>1320</v>
      </c>
      <c r="H2318" s="215">
        <f>'Net Gen'!O2318</f>
        <v>1320</v>
      </c>
      <c r="J2318" s="78">
        <f t="shared" si="146"/>
        <v>0.15</v>
      </c>
      <c r="K2318" s="71">
        <f t="shared" si="144"/>
        <v>198</v>
      </c>
      <c r="L2318" s="69">
        <f t="shared" si="145"/>
        <v>198</v>
      </c>
      <c r="M2318" s="81">
        <f t="shared" si="147"/>
        <v>165.6</v>
      </c>
    </row>
    <row r="2319" spans="1:13" x14ac:dyDescent="0.2">
      <c r="A2319" s="133" t="str">
        <f>'Net Gen'!B2319</f>
        <v>RP1KPAEG-Rockport 1 KP AEG</v>
      </c>
      <c r="B2319" s="214">
        <f>'Net Gen'!C2319</f>
        <v>44320.5</v>
      </c>
      <c r="C2319" s="215" t="str">
        <f>'Net Gen'!P2319</f>
        <v>DISPATCHABLE</v>
      </c>
      <c r="D2319" s="215">
        <f>'Net Gen'!E2319</f>
        <v>165.31200000000001</v>
      </c>
      <c r="E2319" s="215">
        <f>'Net Gen'!I2319</f>
        <v>1103</v>
      </c>
      <c r="F2319" s="215">
        <f>'Net Gen'!K2319</f>
        <v>1320</v>
      </c>
      <c r="G2319" s="215">
        <f>'Net Gen'!N2319</f>
        <v>1320</v>
      </c>
      <c r="H2319" s="215">
        <f>'Net Gen'!O2319</f>
        <v>1320</v>
      </c>
      <c r="J2319" s="78">
        <f t="shared" si="146"/>
        <v>0.15</v>
      </c>
      <c r="K2319" s="71">
        <f t="shared" si="144"/>
        <v>198</v>
      </c>
      <c r="L2319" s="69">
        <f t="shared" si="145"/>
        <v>198</v>
      </c>
      <c r="M2319" s="81">
        <f t="shared" si="147"/>
        <v>165.45</v>
      </c>
    </row>
    <row r="2320" spans="1:13" x14ac:dyDescent="0.2">
      <c r="A2320" s="133" t="str">
        <f>'Net Gen'!B2320</f>
        <v>RP1KPAEG-Rockport 1 KP AEG</v>
      </c>
      <c r="B2320" s="214">
        <f>'Net Gen'!C2320</f>
        <v>44320.541666666664</v>
      </c>
      <c r="C2320" s="215" t="str">
        <f>'Net Gen'!P2320</f>
        <v>DISPATCHABLE</v>
      </c>
      <c r="D2320" s="215">
        <f>'Net Gen'!E2320</f>
        <v>165.47040000000001</v>
      </c>
      <c r="E2320" s="215">
        <f>'Net Gen'!I2320</f>
        <v>1103</v>
      </c>
      <c r="F2320" s="215">
        <f>'Net Gen'!K2320</f>
        <v>1320</v>
      </c>
      <c r="G2320" s="215">
        <f>'Net Gen'!N2320</f>
        <v>1320</v>
      </c>
      <c r="H2320" s="215">
        <f>'Net Gen'!O2320</f>
        <v>1320</v>
      </c>
      <c r="J2320" s="78">
        <f t="shared" si="146"/>
        <v>0.15</v>
      </c>
      <c r="K2320" s="71">
        <f t="shared" si="144"/>
        <v>198</v>
      </c>
      <c r="L2320" s="69">
        <f t="shared" si="145"/>
        <v>198</v>
      </c>
      <c r="M2320" s="81">
        <f t="shared" si="147"/>
        <v>165.45</v>
      </c>
    </row>
    <row r="2321" spans="1:13" x14ac:dyDescent="0.2">
      <c r="A2321" s="133" t="str">
        <f>'Net Gen'!B2321</f>
        <v>RP1KPAEG-Rockport 1 KP AEG</v>
      </c>
      <c r="B2321" s="214">
        <f>'Net Gen'!C2321</f>
        <v>44320.583333333336</v>
      </c>
      <c r="C2321" s="215" t="str">
        <f>'Net Gen'!P2321</f>
        <v>DISPATCHABLE</v>
      </c>
      <c r="D2321" s="215">
        <f>'Net Gen'!E2321</f>
        <v>165.31200000000001</v>
      </c>
      <c r="E2321" s="215">
        <f>'Net Gen'!I2321</f>
        <v>1103</v>
      </c>
      <c r="F2321" s="215">
        <f>'Net Gen'!K2321</f>
        <v>1320</v>
      </c>
      <c r="G2321" s="215">
        <f>'Net Gen'!N2321</f>
        <v>1320</v>
      </c>
      <c r="H2321" s="215">
        <f>'Net Gen'!O2321</f>
        <v>1320</v>
      </c>
      <c r="J2321" s="78">
        <f t="shared" si="146"/>
        <v>0.15</v>
      </c>
      <c r="K2321" s="71">
        <f t="shared" si="144"/>
        <v>198</v>
      </c>
      <c r="L2321" s="69">
        <f t="shared" si="145"/>
        <v>198</v>
      </c>
      <c r="M2321" s="81">
        <f t="shared" si="147"/>
        <v>165.45</v>
      </c>
    </row>
    <row r="2322" spans="1:13" x14ac:dyDescent="0.2">
      <c r="A2322" s="133" t="str">
        <f>'Net Gen'!B2322</f>
        <v>RP1KPAEG-Rockport 1 KP AEG</v>
      </c>
      <c r="B2322" s="214">
        <f>'Net Gen'!C2322</f>
        <v>44320.625</v>
      </c>
      <c r="C2322" s="215" t="str">
        <f>'Net Gen'!P2322</f>
        <v>DISPATCHABLE</v>
      </c>
      <c r="D2322" s="215">
        <f>'Net Gen'!E2322</f>
        <v>165.5136</v>
      </c>
      <c r="E2322" s="215">
        <f>'Net Gen'!I2322</f>
        <v>1104</v>
      </c>
      <c r="F2322" s="215">
        <f>'Net Gen'!K2322</f>
        <v>1320</v>
      </c>
      <c r="G2322" s="215">
        <f>'Net Gen'!N2322</f>
        <v>1320</v>
      </c>
      <c r="H2322" s="215">
        <f>'Net Gen'!O2322</f>
        <v>1320</v>
      </c>
      <c r="J2322" s="78">
        <f t="shared" si="146"/>
        <v>0.15</v>
      </c>
      <c r="K2322" s="71">
        <f t="shared" si="144"/>
        <v>198</v>
      </c>
      <c r="L2322" s="69">
        <f t="shared" si="145"/>
        <v>198</v>
      </c>
      <c r="M2322" s="81">
        <f t="shared" si="147"/>
        <v>165.6</v>
      </c>
    </row>
    <row r="2323" spans="1:13" x14ac:dyDescent="0.2">
      <c r="A2323" s="133" t="str">
        <f>'Net Gen'!B2323</f>
        <v>RP1KPAEG-Rockport 1 KP AEG</v>
      </c>
      <c r="B2323" s="214">
        <f>'Net Gen'!C2323</f>
        <v>44320.666666666664</v>
      </c>
      <c r="C2323" s="215" t="str">
        <f>'Net Gen'!P2323</f>
        <v>DISPATCHABLE</v>
      </c>
      <c r="D2323" s="215">
        <f>'Net Gen'!E2323</f>
        <v>165.1584</v>
      </c>
      <c r="E2323" s="215">
        <f>'Net Gen'!I2323</f>
        <v>1102</v>
      </c>
      <c r="F2323" s="215">
        <f>'Net Gen'!K2323</f>
        <v>1320</v>
      </c>
      <c r="G2323" s="215">
        <f>'Net Gen'!N2323</f>
        <v>1320</v>
      </c>
      <c r="H2323" s="215">
        <f>'Net Gen'!O2323</f>
        <v>1320</v>
      </c>
      <c r="J2323" s="78">
        <f t="shared" si="146"/>
        <v>0.15</v>
      </c>
      <c r="K2323" s="71">
        <f t="shared" si="144"/>
        <v>198</v>
      </c>
      <c r="L2323" s="69">
        <f t="shared" si="145"/>
        <v>198</v>
      </c>
      <c r="M2323" s="81">
        <f t="shared" si="147"/>
        <v>165.29999999999998</v>
      </c>
    </row>
    <row r="2324" spans="1:13" x14ac:dyDescent="0.2">
      <c r="A2324" s="133" t="str">
        <f>'Net Gen'!B2324</f>
        <v>RP1KPAEG-Rockport 1 KP AEG</v>
      </c>
      <c r="B2324" s="214">
        <f>'Net Gen'!C2324</f>
        <v>44320.708333333336</v>
      </c>
      <c r="C2324" s="215" t="str">
        <f>'Net Gen'!P2324</f>
        <v>DISPATCHABLE</v>
      </c>
      <c r="D2324" s="215">
        <f>'Net Gen'!E2324</f>
        <v>165.5136</v>
      </c>
      <c r="E2324" s="215">
        <f>'Net Gen'!I2324</f>
        <v>1104</v>
      </c>
      <c r="F2324" s="215">
        <f>'Net Gen'!K2324</f>
        <v>1320</v>
      </c>
      <c r="G2324" s="215">
        <f>'Net Gen'!N2324</f>
        <v>1320</v>
      </c>
      <c r="H2324" s="215">
        <f>'Net Gen'!O2324</f>
        <v>1320</v>
      </c>
      <c r="J2324" s="78">
        <f t="shared" si="146"/>
        <v>0.15</v>
      </c>
      <c r="K2324" s="71">
        <f t="shared" si="144"/>
        <v>198</v>
      </c>
      <c r="L2324" s="69">
        <f t="shared" si="145"/>
        <v>198</v>
      </c>
      <c r="M2324" s="81">
        <f t="shared" si="147"/>
        <v>165.6</v>
      </c>
    </row>
    <row r="2325" spans="1:13" x14ac:dyDescent="0.2">
      <c r="A2325" s="133" t="str">
        <f>'Net Gen'!B2325</f>
        <v>RP1KPAEG-Rockport 1 KP AEG</v>
      </c>
      <c r="B2325" s="214">
        <f>'Net Gen'!C2325</f>
        <v>44320.75</v>
      </c>
      <c r="C2325" s="215" t="str">
        <f>'Net Gen'!P2325</f>
        <v>DISPATCHABLE</v>
      </c>
      <c r="D2325" s="215">
        <f>'Net Gen'!E2325</f>
        <v>165.2784</v>
      </c>
      <c r="E2325" s="215">
        <f>'Net Gen'!I2325</f>
        <v>1258</v>
      </c>
      <c r="F2325" s="215">
        <f>'Net Gen'!K2325</f>
        <v>1320</v>
      </c>
      <c r="G2325" s="215">
        <f>'Net Gen'!N2325</f>
        <v>1320</v>
      </c>
      <c r="H2325" s="215">
        <f>'Net Gen'!O2325</f>
        <v>1320</v>
      </c>
      <c r="J2325" s="78">
        <f t="shared" si="146"/>
        <v>0.15</v>
      </c>
      <c r="K2325" s="71">
        <f t="shared" si="144"/>
        <v>198</v>
      </c>
      <c r="L2325" s="69">
        <f t="shared" si="145"/>
        <v>198</v>
      </c>
      <c r="M2325" s="81">
        <f t="shared" si="147"/>
        <v>188.7</v>
      </c>
    </row>
    <row r="2326" spans="1:13" x14ac:dyDescent="0.2">
      <c r="A2326" s="133" t="str">
        <f>'Net Gen'!B2326</f>
        <v>RP1KPAEG-Rockport 1 KP AEG</v>
      </c>
      <c r="B2326" s="214">
        <f>'Net Gen'!C2326</f>
        <v>44320.791666666664</v>
      </c>
      <c r="C2326" s="215" t="str">
        <f>'Net Gen'!P2326</f>
        <v>DISPATCHABLE</v>
      </c>
      <c r="D2326" s="215">
        <f>'Net Gen'!E2326</f>
        <v>144.57599999999999</v>
      </c>
      <c r="E2326" s="215">
        <f>'Net Gen'!I2326</f>
        <v>1320</v>
      </c>
      <c r="F2326" s="215">
        <f>'Net Gen'!K2326</f>
        <v>1320</v>
      </c>
      <c r="G2326" s="215">
        <f>'Net Gen'!N2326</f>
        <v>1320</v>
      </c>
      <c r="H2326" s="215">
        <f>'Net Gen'!O2326</f>
        <v>1320</v>
      </c>
      <c r="J2326" s="78">
        <f t="shared" si="146"/>
        <v>0.15</v>
      </c>
      <c r="K2326" s="71">
        <f t="shared" si="144"/>
        <v>198</v>
      </c>
      <c r="L2326" s="69">
        <f t="shared" si="145"/>
        <v>198</v>
      </c>
      <c r="M2326" s="81">
        <f t="shared" si="147"/>
        <v>198</v>
      </c>
    </row>
    <row r="2327" spans="1:13" x14ac:dyDescent="0.2">
      <c r="A2327" s="133" t="str">
        <f>'Net Gen'!B2327</f>
        <v>RP1KPAEG-Rockport 1 KP AEG</v>
      </c>
      <c r="B2327" s="214">
        <f>'Net Gen'!C2327</f>
        <v>44320.833333333336</v>
      </c>
      <c r="C2327" s="215" t="str">
        <f>'Net Gen'!P2327</f>
        <v>DISPATCHABLE</v>
      </c>
      <c r="D2327" s="215">
        <f>'Net Gen'!E2327</f>
        <v>112.8528</v>
      </c>
      <c r="E2327" s="215">
        <f>'Net Gen'!I2327</f>
        <v>1320</v>
      </c>
      <c r="F2327" s="215">
        <f>'Net Gen'!K2327</f>
        <v>1320</v>
      </c>
      <c r="G2327" s="215">
        <f>'Net Gen'!N2327</f>
        <v>1320</v>
      </c>
      <c r="H2327" s="215">
        <f>'Net Gen'!O2327</f>
        <v>1320</v>
      </c>
      <c r="J2327" s="78">
        <f t="shared" si="146"/>
        <v>0.15</v>
      </c>
      <c r="K2327" s="71">
        <f t="shared" si="144"/>
        <v>198</v>
      </c>
      <c r="L2327" s="69">
        <f t="shared" si="145"/>
        <v>198</v>
      </c>
      <c r="M2327" s="81">
        <f t="shared" si="147"/>
        <v>198</v>
      </c>
    </row>
    <row r="2328" spans="1:13" x14ac:dyDescent="0.2">
      <c r="A2328" s="133" t="str">
        <f>'Net Gen'!B2328</f>
        <v>RP1KPAEG-Rockport 1 KP AEG</v>
      </c>
      <c r="B2328" s="214">
        <f>'Net Gen'!C2328</f>
        <v>44320.875</v>
      </c>
      <c r="C2328" s="215" t="str">
        <f>'Net Gen'!P2328</f>
        <v>DISPATCHABLE</v>
      </c>
      <c r="D2328" s="215">
        <f>'Net Gen'!E2328</f>
        <v>93.2256</v>
      </c>
      <c r="E2328" s="215">
        <f>'Net Gen'!I2328</f>
        <v>1320</v>
      </c>
      <c r="F2328" s="215">
        <f>'Net Gen'!K2328</f>
        <v>1320</v>
      </c>
      <c r="G2328" s="215">
        <f>'Net Gen'!N2328</f>
        <v>1320</v>
      </c>
      <c r="H2328" s="215">
        <f>'Net Gen'!O2328</f>
        <v>1320</v>
      </c>
      <c r="J2328" s="78">
        <f t="shared" si="146"/>
        <v>0.15</v>
      </c>
      <c r="K2328" s="71">
        <f t="shared" si="144"/>
        <v>198</v>
      </c>
      <c r="L2328" s="69">
        <f t="shared" si="145"/>
        <v>198</v>
      </c>
      <c r="M2328" s="81">
        <f t="shared" si="147"/>
        <v>198</v>
      </c>
    </row>
    <row r="2329" spans="1:13" x14ac:dyDescent="0.2">
      <c r="A2329" s="133" t="str">
        <f>'Net Gen'!B2329</f>
        <v>RP1KPAEG-Rockport 1 KP AEG</v>
      </c>
      <c r="B2329" s="214">
        <f>'Net Gen'!C2329</f>
        <v>44320.916666666664</v>
      </c>
      <c r="C2329" s="215" t="str">
        <f>'Net Gen'!P2329</f>
        <v>DISPATCHABLE</v>
      </c>
      <c r="D2329" s="215">
        <f>'Net Gen'!E2329</f>
        <v>106.94880000000001</v>
      </c>
      <c r="E2329" s="215">
        <f>'Net Gen'!I2329</f>
        <v>1320</v>
      </c>
      <c r="F2329" s="215">
        <f>'Net Gen'!K2329</f>
        <v>1320</v>
      </c>
      <c r="G2329" s="215">
        <f>'Net Gen'!N2329</f>
        <v>1320</v>
      </c>
      <c r="H2329" s="215">
        <f>'Net Gen'!O2329</f>
        <v>1320</v>
      </c>
      <c r="J2329" s="78">
        <f t="shared" si="146"/>
        <v>0.15</v>
      </c>
      <c r="K2329" s="71">
        <f t="shared" si="144"/>
        <v>198</v>
      </c>
      <c r="L2329" s="69">
        <f t="shared" si="145"/>
        <v>198</v>
      </c>
      <c r="M2329" s="81">
        <f t="shared" si="147"/>
        <v>198</v>
      </c>
    </row>
    <row r="2330" spans="1:13" x14ac:dyDescent="0.2">
      <c r="A2330" s="133" t="str">
        <f>'Net Gen'!B2330</f>
        <v>RP1KPAEG-Rockport 1 KP AEG</v>
      </c>
      <c r="B2330" s="214">
        <f>'Net Gen'!C2330</f>
        <v>44320.958333333336</v>
      </c>
      <c r="C2330" s="215" t="str">
        <f>'Net Gen'!P2330</f>
        <v>DISPATCHABLE</v>
      </c>
      <c r="D2330" s="215">
        <f>'Net Gen'!E2330</f>
        <v>102.5472</v>
      </c>
      <c r="E2330" s="215">
        <f>'Net Gen'!I2330</f>
        <v>1320</v>
      </c>
      <c r="F2330" s="215">
        <f>'Net Gen'!K2330</f>
        <v>1320</v>
      </c>
      <c r="G2330" s="215">
        <f>'Net Gen'!N2330</f>
        <v>1320</v>
      </c>
      <c r="H2330" s="215">
        <f>'Net Gen'!O2330</f>
        <v>1320</v>
      </c>
      <c r="J2330" s="78">
        <f t="shared" si="146"/>
        <v>0.15</v>
      </c>
      <c r="K2330" s="71">
        <f t="shared" si="144"/>
        <v>198</v>
      </c>
      <c r="L2330" s="69">
        <f t="shared" si="145"/>
        <v>198</v>
      </c>
      <c r="M2330" s="81">
        <f t="shared" si="147"/>
        <v>198</v>
      </c>
    </row>
    <row r="2331" spans="1:13" x14ac:dyDescent="0.2">
      <c r="A2331" s="133" t="str">
        <f>'Net Gen'!B2331</f>
        <v>RP1KPAEG-Rockport 1 KP AEG</v>
      </c>
      <c r="B2331" s="214">
        <f>'Net Gen'!C2331</f>
        <v>44321</v>
      </c>
      <c r="C2331" s="215" t="str">
        <f>'Net Gen'!P2331</f>
        <v>DISPATCHABLE</v>
      </c>
      <c r="D2331" s="215">
        <f>'Net Gen'!E2331</f>
        <v>94.012799999999999</v>
      </c>
      <c r="E2331" s="215">
        <f>'Net Gen'!I2331</f>
        <v>1320</v>
      </c>
      <c r="F2331" s="215">
        <f>'Net Gen'!K2331</f>
        <v>1320</v>
      </c>
      <c r="G2331" s="215">
        <f>'Net Gen'!N2331</f>
        <v>1320</v>
      </c>
      <c r="H2331" s="215">
        <f>'Net Gen'!O2331</f>
        <v>1320</v>
      </c>
      <c r="J2331" s="78">
        <f t="shared" si="146"/>
        <v>0.15</v>
      </c>
      <c r="K2331" s="71">
        <f t="shared" si="144"/>
        <v>198</v>
      </c>
      <c r="L2331" s="69">
        <f t="shared" si="145"/>
        <v>198</v>
      </c>
      <c r="M2331" s="81">
        <f t="shared" si="147"/>
        <v>198</v>
      </c>
    </row>
    <row r="2332" spans="1:13" x14ac:dyDescent="0.2">
      <c r="A2332" s="133" t="str">
        <f>'Net Gen'!B2332</f>
        <v>RP1KPAEG-Rockport 1 KP AEG</v>
      </c>
      <c r="B2332" s="214">
        <f>'Net Gen'!C2332</f>
        <v>44321.041666666664</v>
      </c>
      <c r="C2332" s="215" t="str">
        <f>'Net Gen'!P2332</f>
        <v>DISPATCHABLE</v>
      </c>
      <c r="D2332" s="215">
        <f>'Net Gen'!E2332</f>
        <v>79.876800000000003</v>
      </c>
      <c r="E2332" s="215">
        <f>'Net Gen'!I2332</f>
        <v>1320</v>
      </c>
      <c r="F2332" s="215">
        <f>'Net Gen'!K2332</f>
        <v>1320</v>
      </c>
      <c r="G2332" s="215">
        <f>'Net Gen'!N2332</f>
        <v>1320</v>
      </c>
      <c r="H2332" s="215">
        <f>'Net Gen'!O2332</f>
        <v>1320</v>
      </c>
      <c r="J2332" s="78">
        <f t="shared" si="146"/>
        <v>0.15</v>
      </c>
      <c r="K2332" s="71">
        <f t="shared" si="144"/>
        <v>198</v>
      </c>
      <c r="L2332" s="69">
        <f t="shared" si="145"/>
        <v>198</v>
      </c>
      <c r="M2332" s="81">
        <f t="shared" si="147"/>
        <v>198</v>
      </c>
    </row>
    <row r="2333" spans="1:13" x14ac:dyDescent="0.2">
      <c r="A2333" s="133" t="str">
        <f>'Net Gen'!B2333</f>
        <v>RP1KPAEG-Rockport 1 KP AEG</v>
      </c>
      <c r="B2333" s="214">
        <f>'Net Gen'!C2333</f>
        <v>44321.083333333336</v>
      </c>
      <c r="C2333" s="215" t="str">
        <f>'Net Gen'!P2333</f>
        <v>DISPATCHABLE</v>
      </c>
      <c r="D2333" s="215">
        <f>'Net Gen'!E2333</f>
        <v>75.873599999999996</v>
      </c>
      <c r="E2333" s="215">
        <f>'Net Gen'!I2333</f>
        <v>1320</v>
      </c>
      <c r="F2333" s="215">
        <f>'Net Gen'!K2333</f>
        <v>1320</v>
      </c>
      <c r="G2333" s="215">
        <f>'Net Gen'!N2333</f>
        <v>1320</v>
      </c>
      <c r="H2333" s="215">
        <f>'Net Gen'!O2333</f>
        <v>1320</v>
      </c>
      <c r="J2333" s="78">
        <f t="shared" si="146"/>
        <v>0.15</v>
      </c>
      <c r="K2333" s="71">
        <f t="shared" si="144"/>
        <v>198</v>
      </c>
      <c r="L2333" s="69">
        <f t="shared" si="145"/>
        <v>198</v>
      </c>
      <c r="M2333" s="81">
        <f t="shared" si="147"/>
        <v>198</v>
      </c>
    </row>
    <row r="2334" spans="1:13" x14ac:dyDescent="0.2">
      <c r="A2334" s="133" t="str">
        <f>'Net Gen'!B2334</f>
        <v>RP1KPAEG-Rockport 1 KP AEG</v>
      </c>
      <c r="B2334" s="214">
        <f>'Net Gen'!C2334</f>
        <v>44321.125</v>
      </c>
      <c r="C2334" s="215" t="str">
        <f>'Net Gen'!P2334</f>
        <v>DISPATCHABLE</v>
      </c>
      <c r="D2334" s="215">
        <f>'Net Gen'!E2334</f>
        <v>75.9024</v>
      </c>
      <c r="E2334" s="215">
        <f>'Net Gen'!I2334</f>
        <v>1320</v>
      </c>
      <c r="F2334" s="215">
        <f>'Net Gen'!K2334</f>
        <v>1320</v>
      </c>
      <c r="G2334" s="215">
        <f>'Net Gen'!N2334</f>
        <v>1320</v>
      </c>
      <c r="H2334" s="215">
        <f>'Net Gen'!O2334</f>
        <v>1320</v>
      </c>
      <c r="J2334" s="78">
        <f t="shared" si="146"/>
        <v>0.15</v>
      </c>
      <c r="K2334" s="71">
        <f t="shared" si="144"/>
        <v>198</v>
      </c>
      <c r="L2334" s="69">
        <f t="shared" si="145"/>
        <v>198</v>
      </c>
      <c r="M2334" s="81">
        <f t="shared" si="147"/>
        <v>198</v>
      </c>
    </row>
    <row r="2335" spans="1:13" x14ac:dyDescent="0.2">
      <c r="A2335" s="133" t="str">
        <f>'Net Gen'!B2335</f>
        <v>RP1KPAEG-Rockport 1 KP AEG</v>
      </c>
      <c r="B2335" s="214">
        <f>'Net Gen'!C2335</f>
        <v>44321.166666666664</v>
      </c>
      <c r="C2335" s="215" t="str">
        <f>'Net Gen'!P2335</f>
        <v>DISPATCHABLE</v>
      </c>
      <c r="D2335" s="215">
        <f>'Net Gen'!E2335</f>
        <v>75.916799999999995</v>
      </c>
      <c r="E2335" s="215">
        <f>'Net Gen'!I2335</f>
        <v>1320</v>
      </c>
      <c r="F2335" s="215">
        <f>'Net Gen'!K2335</f>
        <v>1320</v>
      </c>
      <c r="G2335" s="215">
        <f>'Net Gen'!N2335</f>
        <v>1320</v>
      </c>
      <c r="H2335" s="215">
        <f>'Net Gen'!O2335</f>
        <v>1320</v>
      </c>
      <c r="J2335" s="78">
        <f t="shared" si="146"/>
        <v>0.15</v>
      </c>
      <c r="K2335" s="71">
        <f t="shared" si="144"/>
        <v>198</v>
      </c>
      <c r="L2335" s="69">
        <f t="shared" si="145"/>
        <v>198</v>
      </c>
      <c r="M2335" s="81">
        <f t="shared" si="147"/>
        <v>198</v>
      </c>
    </row>
    <row r="2336" spans="1:13" x14ac:dyDescent="0.2">
      <c r="A2336" s="133" t="str">
        <f>'Net Gen'!B2336</f>
        <v>RP1KPAEG-Rockport 1 KP AEG</v>
      </c>
      <c r="B2336" s="214">
        <f>'Net Gen'!C2336</f>
        <v>44321.208333333336</v>
      </c>
      <c r="C2336" s="215" t="str">
        <f>'Net Gen'!P2336</f>
        <v>DISPATCHABLE</v>
      </c>
      <c r="D2336" s="215">
        <f>'Net Gen'!E2336</f>
        <v>75.883200000000002</v>
      </c>
      <c r="E2336" s="215">
        <f>'Net Gen'!I2336</f>
        <v>1320</v>
      </c>
      <c r="F2336" s="215">
        <f>'Net Gen'!K2336</f>
        <v>1320</v>
      </c>
      <c r="G2336" s="215">
        <f>'Net Gen'!N2336</f>
        <v>1320</v>
      </c>
      <c r="H2336" s="215">
        <f>'Net Gen'!O2336</f>
        <v>1320</v>
      </c>
      <c r="J2336" s="78">
        <f t="shared" si="146"/>
        <v>0.15</v>
      </c>
      <c r="K2336" s="71">
        <f t="shared" si="144"/>
        <v>198</v>
      </c>
      <c r="L2336" s="69">
        <f t="shared" si="145"/>
        <v>198</v>
      </c>
      <c r="M2336" s="81">
        <f t="shared" si="147"/>
        <v>198</v>
      </c>
    </row>
    <row r="2337" spans="1:13" x14ac:dyDescent="0.2">
      <c r="A2337" s="133" t="str">
        <f>'Net Gen'!B2337</f>
        <v>RP1KPAEG-Rockport 1 KP AEG</v>
      </c>
      <c r="B2337" s="214">
        <f>'Net Gen'!C2337</f>
        <v>44321.25</v>
      </c>
      <c r="C2337" s="215" t="str">
        <f>'Net Gen'!P2337</f>
        <v>DISPATCHABLE</v>
      </c>
      <c r="D2337" s="215">
        <f>'Net Gen'!E2337</f>
        <v>75.768000000000001</v>
      </c>
      <c r="E2337" s="215">
        <f>'Net Gen'!I2337</f>
        <v>1320</v>
      </c>
      <c r="F2337" s="215">
        <f>'Net Gen'!K2337</f>
        <v>1320</v>
      </c>
      <c r="G2337" s="215">
        <f>'Net Gen'!N2337</f>
        <v>1320</v>
      </c>
      <c r="H2337" s="215">
        <f>'Net Gen'!O2337</f>
        <v>1320</v>
      </c>
      <c r="J2337" s="78">
        <f t="shared" si="146"/>
        <v>0.15</v>
      </c>
      <c r="K2337" s="71">
        <f t="shared" si="144"/>
        <v>198</v>
      </c>
      <c r="L2337" s="69">
        <f t="shared" si="145"/>
        <v>198</v>
      </c>
      <c r="M2337" s="81">
        <f t="shared" si="147"/>
        <v>198</v>
      </c>
    </row>
    <row r="2338" spans="1:13" x14ac:dyDescent="0.2">
      <c r="A2338" s="133" t="str">
        <f>'Net Gen'!B2338</f>
        <v>RP1KPAEG-Rockport 1 KP AEG</v>
      </c>
      <c r="B2338" s="214">
        <f>'Net Gen'!C2338</f>
        <v>44321.291666666664</v>
      </c>
      <c r="C2338" s="215" t="str">
        <f>'Net Gen'!P2338</f>
        <v>DISPATCHABLE</v>
      </c>
      <c r="D2338" s="215">
        <f>'Net Gen'!E2338</f>
        <v>98.059200000000004</v>
      </c>
      <c r="E2338" s="215">
        <f>'Net Gen'!I2338</f>
        <v>1320</v>
      </c>
      <c r="F2338" s="215">
        <f>'Net Gen'!K2338</f>
        <v>1320</v>
      </c>
      <c r="G2338" s="215">
        <f>'Net Gen'!N2338</f>
        <v>1320</v>
      </c>
      <c r="H2338" s="215">
        <f>'Net Gen'!O2338</f>
        <v>1320</v>
      </c>
      <c r="J2338" s="78">
        <f t="shared" si="146"/>
        <v>0.15</v>
      </c>
      <c r="K2338" s="71">
        <f t="shared" si="144"/>
        <v>198</v>
      </c>
      <c r="L2338" s="69">
        <f t="shared" si="145"/>
        <v>198</v>
      </c>
      <c r="M2338" s="81">
        <f t="shared" si="147"/>
        <v>198</v>
      </c>
    </row>
    <row r="2339" spans="1:13" x14ac:dyDescent="0.2">
      <c r="A2339" s="133" t="str">
        <f>'Net Gen'!B2339</f>
        <v>RP1KPAEG-Rockport 1 KP AEG</v>
      </c>
      <c r="B2339" s="214">
        <f>'Net Gen'!C2339</f>
        <v>44321.333333333336</v>
      </c>
      <c r="C2339" s="215" t="str">
        <f>'Net Gen'!P2339</f>
        <v>DISPATCHABLE</v>
      </c>
      <c r="D2339" s="215">
        <f>'Net Gen'!E2339</f>
        <v>132.2784</v>
      </c>
      <c r="E2339" s="215">
        <f>'Net Gen'!I2339</f>
        <v>1320</v>
      </c>
      <c r="F2339" s="215">
        <f>'Net Gen'!K2339</f>
        <v>1320</v>
      </c>
      <c r="G2339" s="215">
        <f>'Net Gen'!N2339</f>
        <v>1320</v>
      </c>
      <c r="H2339" s="215">
        <f>'Net Gen'!O2339</f>
        <v>1320</v>
      </c>
      <c r="J2339" s="78">
        <f t="shared" si="146"/>
        <v>0.15</v>
      </c>
      <c r="K2339" s="71">
        <f t="shared" si="144"/>
        <v>198</v>
      </c>
      <c r="L2339" s="69">
        <f t="shared" si="145"/>
        <v>198</v>
      </c>
      <c r="M2339" s="81">
        <f t="shared" si="147"/>
        <v>198</v>
      </c>
    </row>
    <row r="2340" spans="1:13" x14ac:dyDescent="0.2">
      <c r="A2340" s="133" t="str">
        <f>'Net Gen'!B2340</f>
        <v>RP1KPAEG-Rockport 1 KP AEG</v>
      </c>
      <c r="B2340" s="214">
        <f>'Net Gen'!C2340</f>
        <v>44321.375</v>
      </c>
      <c r="C2340" s="215" t="str">
        <f>'Net Gen'!P2340</f>
        <v>DISPATCHABLE</v>
      </c>
      <c r="D2340" s="215">
        <f>'Net Gen'!E2340</f>
        <v>168.12960000000001</v>
      </c>
      <c r="E2340" s="215">
        <f>'Net Gen'!I2340</f>
        <v>1320</v>
      </c>
      <c r="F2340" s="215">
        <f>'Net Gen'!K2340</f>
        <v>1320</v>
      </c>
      <c r="G2340" s="215">
        <f>'Net Gen'!N2340</f>
        <v>1320</v>
      </c>
      <c r="H2340" s="215">
        <f>'Net Gen'!O2340</f>
        <v>1320</v>
      </c>
      <c r="J2340" s="78">
        <f t="shared" si="146"/>
        <v>0.15</v>
      </c>
      <c r="K2340" s="71">
        <f t="shared" si="144"/>
        <v>198</v>
      </c>
      <c r="L2340" s="69">
        <f t="shared" si="145"/>
        <v>198</v>
      </c>
      <c r="M2340" s="81">
        <f t="shared" si="147"/>
        <v>198</v>
      </c>
    </row>
    <row r="2341" spans="1:13" x14ac:dyDescent="0.2">
      <c r="A2341" s="133" t="str">
        <f>'Net Gen'!B2341</f>
        <v>RP1KPAEG-Rockport 1 KP AEG</v>
      </c>
      <c r="B2341" s="214">
        <f>'Net Gen'!C2341</f>
        <v>44321.416666666664</v>
      </c>
      <c r="C2341" s="215" t="str">
        <f>'Net Gen'!P2341</f>
        <v>DISPATCHABLE</v>
      </c>
      <c r="D2341" s="215">
        <f>'Net Gen'!E2341</f>
        <v>165.072</v>
      </c>
      <c r="E2341" s="215">
        <f>'Net Gen'!I2341</f>
        <v>1108</v>
      </c>
      <c r="F2341" s="215">
        <f>'Net Gen'!K2341</f>
        <v>1320</v>
      </c>
      <c r="G2341" s="215">
        <f>'Net Gen'!N2341</f>
        <v>1320</v>
      </c>
      <c r="H2341" s="215">
        <f>'Net Gen'!O2341</f>
        <v>1320</v>
      </c>
      <c r="J2341" s="78">
        <f t="shared" si="146"/>
        <v>0.15</v>
      </c>
      <c r="K2341" s="71">
        <f t="shared" si="144"/>
        <v>198</v>
      </c>
      <c r="L2341" s="69">
        <f t="shared" si="145"/>
        <v>198</v>
      </c>
      <c r="M2341" s="81">
        <f t="shared" si="147"/>
        <v>166.2</v>
      </c>
    </row>
    <row r="2342" spans="1:13" x14ac:dyDescent="0.2">
      <c r="A2342" s="133" t="str">
        <f>'Net Gen'!B2342</f>
        <v>RP1KPAEG-Rockport 1 KP AEG</v>
      </c>
      <c r="B2342" s="214">
        <f>'Net Gen'!C2342</f>
        <v>44321.458333333336</v>
      </c>
      <c r="C2342" s="215" t="str">
        <f>'Net Gen'!P2342</f>
        <v>DISPATCHABLE</v>
      </c>
      <c r="D2342" s="215">
        <f>'Net Gen'!E2342</f>
        <v>164.8656</v>
      </c>
      <c r="E2342" s="215">
        <f>'Net Gen'!I2342</f>
        <v>1101</v>
      </c>
      <c r="F2342" s="215">
        <f>'Net Gen'!K2342</f>
        <v>1320</v>
      </c>
      <c r="G2342" s="215">
        <f>'Net Gen'!N2342</f>
        <v>1320</v>
      </c>
      <c r="H2342" s="215">
        <f>'Net Gen'!O2342</f>
        <v>1320</v>
      </c>
      <c r="J2342" s="78">
        <f t="shared" si="146"/>
        <v>0.15</v>
      </c>
      <c r="K2342" s="71">
        <f t="shared" si="144"/>
        <v>198</v>
      </c>
      <c r="L2342" s="69">
        <f t="shared" si="145"/>
        <v>198</v>
      </c>
      <c r="M2342" s="81">
        <f t="shared" si="147"/>
        <v>165.15</v>
      </c>
    </row>
    <row r="2343" spans="1:13" x14ac:dyDescent="0.2">
      <c r="A2343" s="133" t="str">
        <f>'Net Gen'!B2343</f>
        <v>RP1KPAEG-Rockport 1 KP AEG</v>
      </c>
      <c r="B2343" s="214">
        <f>'Net Gen'!C2343</f>
        <v>44321.5</v>
      </c>
      <c r="C2343" s="215" t="str">
        <f>'Net Gen'!P2343</f>
        <v>DISPATCHABLE</v>
      </c>
      <c r="D2343" s="215">
        <f>'Net Gen'!E2343</f>
        <v>165.03360000000001</v>
      </c>
      <c r="E2343" s="215">
        <f>'Net Gen'!I2343</f>
        <v>1101</v>
      </c>
      <c r="F2343" s="215">
        <f>'Net Gen'!K2343</f>
        <v>1320</v>
      </c>
      <c r="G2343" s="215">
        <f>'Net Gen'!N2343</f>
        <v>1320</v>
      </c>
      <c r="H2343" s="215">
        <f>'Net Gen'!O2343</f>
        <v>1320</v>
      </c>
      <c r="J2343" s="78">
        <f t="shared" si="146"/>
        <v>0.15</v>
      </c>
      <c r="K2343" s="71">
        <f t="shared" si="144"/>
        <v>198</v>
      </c>
      <c r="L2343" s="69">
        <f t="shared" si="145"/>
        <v>198</v>
      </c>
      <c r="M2343" s="81">
        <f t="shared" si="147"/>
        <v>165.15</v>
      </c>
    </row>
    <row r="2344" spans="1:13" x14ac:dyDescent="0.2">
      <c r="A2344" s="133" t="str">
        <f>'Net Gen'!B2344</f>
        <v>RP1KPAEG-Rockport 1 KP AEG</v>
      </c>
      <c r="B2344" s="214">
        <f>'Net Gen'!C2344</f>
        <v>44321.541666666664</v>
      </c>
      <c r="C2344" s="215" t="str">
        <f>'Net Gen'!P2344</f>
        <v>DISPATCHABLE</v>
      </c>
      <c r="D2344" s="215">
        <f>'Net Gen'!E2344</f>
        <v>164.86080000000001</v>
      </c>
      <c r="E2344" s="215">
        <f>'Net Gen'!I2344</f>
        <v>1101</v>
      </c>
      <c r="F2344" s="215">
        <f>'Net Gen'!K2344</f>
        <v>1320</v>
      </c>
      <c r="G2344" s="215">
        <f>'Net Gen'!N2344</f>
        <v>1320</v>
      </c>
      <c r="H2344" s="215">
        <f>'Net Gen'!O2344</f>
        <v>1320</v>
      </c>
      <c r="J2344" s="78">
        <f t="shared" si="146"/>
        <v>0.15</v>
      </c>
      <c r="K2344" s="71">
        <f t="shared" si="144"/>
        <v>198</v>
      </c>
      <c r="L2344" s="69">
        <f t="shared" si="145"/>
        <v>198</v>
      </c>
      <c r="M2344" s="81">
        <f t="shared" si="147"/>
        <v>165.15</v>
      </c>
    </row>
    <row r="2345" spans="1:13" x14ac:dyDescent="0.2">
      <c r="A2345" s="133" t="str">
        <f>'Net Gen'!B2345</f>
        <v>RP1KPAEG-Rockport 1 KP AEG</v>
      </c>
      <c r="B2345" s="214">
        <f>'Net Gen'!C2345</f>
        <v>44321.583333333336</v>
      </c>
      <c r="C2345" s="215" t="str">
        <f>'Net Gen'!P2345</f>
        <v>DISPATCHABLE</v>
      </c>
      <c r="D2345" s="215">
        <f>'Net Gen'!E2345</f>
        <v>164.72640000000001</v>
      </c>
      <c r="E2345" s="215">
        <f>'Net Gen'!I2345</f>
        <v>1101</v>
      </c>
      <c r="F2345" s="215">
        <f>'Net Gen'!K2345</f>
        <v>1320</v>
      </c>
      <c r="G2345" s="215">
        <f>'Net Gen'!N2345</f>
        <v>1320</v>
      </c>
      <c r="H2345" s="215">
        <f>'Net Gen'!O2345</f>
        <v>1320</v>
      </c>
      <c r="J2345" s="78">
        <f t="shared" si="146"/>
        <v>0.15</v>
      </c>
      <c r="K2345" s="71">
        <f t="shared" si="144"/>
        <v>198</v>
      </c>
      <c r="L2345" s="69">
        <f t="shared" si="145"/>
        <v>198</v>
      </c>
      <c r="M2345" s="81">
        <f t="shared" si="147"/>
        <v>165.15</v>
      </c>
    </row>
    <row r="2346" spans="1:13" x14ac:dyDescent="0.2">
      <c r="A2346" s="133" t="str">
        <f>'Net Gen'!B2346</f>
        <v>RP1KPAEG-Rockport 1 KP AEG</v>
      </c>
      <c r="B2346" s="214">
        <f>'Net Gen'!C2346</f>
        <v>44321.625</v>
      </c>
      <c r="C2346" s="215" t="str">
        <f>'Net Gen'!P2346</f>
        <v>DISPATCHABLE</v>
      </c>
      <c r="D2346" s="215">
        <f>'Net Gen'!E2346</f>
        <v>164.78880000000001</v>
      </c>
      <c r="E2346" s="215">
        <f>'Net Gen'!I2346</f>
        <v>1101</v>
      </c>
      <c r="F2346" s="215">
        <f>'Net Gen'!K2346</f>
        <v>1320</v>
      </c>
      <c r="G2346" s="215">
        <f>'Net Gen'!N2346</f>
        <v>1320</v>
      </c>
      <c r="H2346" s="215">
        <f>'Net Gen'!O2346</f>
        <v>1320</v>
      </c>
      <c r="J2346" s="78">
        <f t="shared" si="146"/>
        <v>0.15</v>
      </c>
      <c r="K2346" s="71">
        <f t="shared" si="144"/>
        <v>198</v>
      </c>
      <c r="L2346" s="69">
        <f t="shared" si="145"/>
        <v>198</v>
      </c>
      <c r="M2346" s="81">
        <f t="shared" si="147"/>
        <v>165.15</v>
      </c>
    </row>
    <row r="2347" spans="1:13" x14ac:dyDescent="0.2">
      <c r="A2347" s="133" t="str">
        <f>'Net Gen'!B2347</f>
        <v>RP1KPAEG-Rockport 1 KP AEG</v>
      </c>
      <c r="B2347" s="214">
        <f>'Net Gen'!C2347</f>
        <v>44321.666666666664</v>
      </c>
      <c r="C2347" s="215" t="str">
        <f>'Net Gen'!P2347</f>
        <v>DISPATCHABLE</v>
      </c>
      <c r="D2347" s="215">
        <f>'Net Gen'!E2347</f>
        <v>165.13919999999999</v>
      </c>
      <c r="E2347" s="215">
        <f>'Net Gen'!I2347</f>
        <v>1102</v>
      </c>
      <c r="F2347" s="215">
        <f>'Net Gen'!K2347</f>
        <v>1320</v>
      </c>
      <c r="G2347" s="215">
        <f>'Net Gen'!N2347</f>
        <v>1320</v>
      </c>
      <c r="H2347" s="215">
        <f>'Net Gen'!O2347</f>
        <v>1320</v>
      </c>
      <c r="J2347" s="78">
        <f t="shared" si="146"/>
        <v>0.15</v>
      </c>
      <c r="K2347" s="71">
        <f t="shared" si="144"/>
        <v>198</v>
      </c>
      <c r="L2347" s="69">
        <f t="shared" si="145"/>
        <v>198</v>
      </c>
      <c r="M2347" s="81">
        <f t="shared" si="147"/>
        <v>165.29999999999998</v>
      </c>
    </row>
    <row r="2348" spans="1:13" x14ac:dyDescent="0.2">
      <c r="A2348" s="133" t="str">
        <f>'Net Gen'!B2348</f>
        <v>RP1KPAEG-Rockport 1 KP AEG</v>
      </c>
      <c r="B2348" s="214">
        <f>'Net Gen'!C2348</f>
        <v>44321.708333333336</v>
      </c>
      <c r="C2348" s="215" t="str">
        <f>'Net Gen'!P2348</f>
        <v>DISPATCHABLE</v>
      </c>
      <c r="D2348" s="215">
        <f>'Net Gen'!E2348</f>
        <v>164.8272</v>
      </c>
      <c r="E2348" s="215">
        <f>'Net Gen'!I2348</f>
        <v>1101</v>
      </c>
      <c r="F2348" s="215">
        <f>'Net Gen'!K2348</f>
        <v>1320</v>
      </c>
      <c r="G2348" s="215">
        <f>'Net Gen'!N2348</f>
        <v>1320</v>
      </c>
      <c r="H2348" s="215">
        <f>'Net Gen'!O2348</f>
        <v>1320</v>
      </c>
      <c r="J2348" s="78">
        <f t="shared" si="146"/>
        <v>0.15</v>
      </c>
      <c r="K2348" s="71">
        <f t="shared" si="144"/>
        <v>198</v>
      </c>
      <c r="L2348" s="69">
        <f t="shared" si="145"/>
        <v>198</v>
      </c>
      <c r="M2348" s="81">
        <f t="shared" si="147"/>
        <v>165.15</v>
      </c>
    </row>
    <row r="2349" spans="1:13" x14ac:dyDescent="0.2">
      <c r="A2349" s="133" t="str">
        <f>'Net Gen'!B2349</f>
        <v>RP1KPAEG-Rockport 1 KP AEG</v>
      </c>
      <c r="B2349" s="214">
        <f>'Net Gen'!C2349</f>
        <v>44321.75</v>
      </c>
      <c r="C2349" s="215" t="str">
        <f>'Net Gen'!P2349</f>
        <v>DISPATCHABLE</v>
      </c>
      <c r="D2349" s="215">
        <f>'Net Gen'!E2349</f>
        <v>163.8768</v>
      </c>
      <c r="E2349" s="215">
        <f>'Net Gen'!I2349</f>
        <v>1184</v>
      </c>
      <c r="F2349" s="215">
        <f>'Net Gen'!K2349</f>
        <v>1320</v>
      </c>
      <c r="G2349" s="215">
        <f>'Net Gen'!N2349</f>
        <v>1320</v>
      </c>
      <c r="H2349" s="215">
        <f>'Net Gen'!O2349</f>
        <v>1320</v>
      </c>
      <c r="J2349" s="78">
        <f t="shared" si="146"/>
        <v>0.15</v>
      </c>
      <c r="K2349" s="71">
        <f t="shared" si="144"/>
        <v>198</v>
      </c>
      <c r="L2349" s="69">
        <f t="shared" si="145"/>
        <v>198</v>
      </c>
      <c r="M2349" s="81">
        <f t="shared" si="147"/>
        <v>177.6</v>
      </c>
    </row>
    <row r="2350" spans="1:13" x14ac:dyDescent="0.2">
      <c r="A2350" s="133" t="str">
        <f>'Net Gen'!B2350</f>
        <v>RP1KPAEG-Rockport 1 KP AEG</v>
      </c>
      <c r="B2350" s="214">
        <f>'Net Gen'!C2350</f>
        <v>44321.791666666664</v>
      </c>
      <c r="C2350" s="215" t="str">
        <f>'Net Gen'!P2350</f>
        <v>DISPATCHABLE</v>
      </c>
      <c r="D2350" s="215">
        <f>'Net Gen'!E2350</f>
        <v>141.76320000000001</v>
      </c>
      <c r="E2350" s="215">
        <f>'Net Gen'!I2350</f>
        <v>1320</v>
      </c>
      <c r="F2350" s="215">
        <f>'Net Gen'!K2350</f>
        <v>1320</v>
      </c>
      <c r="G2350" s="215">
        <f>'Net Gen'!N2350</f>
        <v>1320</v>
      </c>
      <c r="H2350" s="215">
        <f>'Net Gen'!O2350</f>
        <v>1320</v>
      </c>
      <c r="J2350" s="78">
        <f t="shared" si="146"/>
        <v>0.15</v>
      </c>
      <c r="K2350" s="71">
        <f t="shared" si="144"/>
        <v>198</v>
      </c>
      <c r="L2350" s="69">
        <f t="shared" si="145"/>
        <v>198</v>
      </c>
      <c r="M2350" s="81">
        <f t="shared" si="147"/>
        <v>198</v>
      </c>
    </row>
    <row r="2351" spans="1:13" x14ac:dyDescent="0.2">
      <c r="A2351" s="133" t="str">
        <f>'Net Gen'!B2351</f>
        <v>RP1KPAEG-Rockport 1 KP AEG</v>
      </c>
      <c r="B2351" s="214">
        <f>'Net Gen'!C2351</f>
        <v>44321.833333333336</v>
      </c>
      <c r="C2351" s="215" t="str">
        <f>'Net Gen'!P2351</f>
        <v>DISPATCHABLE</v>
      </c>
      <c r="D2351" s="215">
        <f>'Net Gen'!E2351</f>
        <v>119.71680000000001</v>
      </c>
      <c r="E2351" s="215">
        <f>'Net Gen'!I2351</f>
        <v>1320</v>
      </c>
      <c r="F2351" s="215">
        <f>'Net Gen'!K2351</f>
        <v>1320</v>
      </c>
      <c r="G2351" s="215">
        <f>'Net Gen'!N2351</f>
        <v>1320</v>
      </c>
      <c r="H2351" s="215">
        <f>'Net Gen'!O2351</f>
        <v>1320</v>
      </c>
      <c r="J2351" s="78">
        <f t="shared" si="146"/>
        <v>0.15</v>
      </c>
      <c r="K2351" s="71">
        <f t="shared" si="144"/>
        <v>198</v>
      </c>
      <c r="L2351" s="69">
        <f t="shared" si="145"/>
        <v>198</v>
      </c>
      <c r="M2351" s="81">
        <f t="shared" si="147"/>
        <v>198</v>
      </c>
    </row>
    <row r="2352" spans="1:13" x14ac:dyDescent="0.2">
      <c r="A2352" s="133" t="str">
        <f>'Net Gen'!B2352</f>
        <v>RP1KPAEG-Rockport 1 KP AEG</v>
      </c>
      <c r="B2352" s="214">
        <f>'Net Gen'!C2352</f>
        <v>44321.875</v>
      </c>
      <c r="C2352" s="215" t="str">
        <f>'Net Gen'!P2352</f>
        <v>DISPATCHABLE</v>
      </c>
      <c r="D2352" s="215">
        <f>'Net Gen'!E2352</f>
        <v>111.9264</v>
      </c>
      <c r="E2352" s="215">
        <f>'Net Gen'!I2352</f>
        <v>1320</v>
      </c>
      <c r="F2352" s="215">
        <f>'Net Gen'!K2352</f>
        <v>1320</v>
      </c>
      <c r="G2352" s="215">
        <f>'Net Gen'!N2352</f>
        <v>1320</v>
      </c>
      <c r="H2352" s="215">
        <f>'Net Gen'!O2352</f>
        <v>1320</v>
      </c>
      <c r="J2352" s="78">
        <f t="shared" si="146"/>
        <v>0.15</v>
      </c>
      <c r="K2352" s="71">
        <f t="shared" si="144"/>
        <v>198</v>
      </c>
      <c r="L2352" s="69">
        <f t="shared" si="145"/>
        <v>198</v>
      </c>
      <c r="M2352" s="81">
        <f t="shared" si="147"/>
        <v>198</v>
      </c>
    </row>
    <row r="2353" spans="1:13" x14ac:dyDescent="0.2">
      <c r="A2353" s="133" t="str">
        <f>'Net Gen'!B2353</f>
        <v>RP1KPAEG-Rockport 1 KP AEG</v>
      </c>
      <c r="B2353" s="214">
        <f>'Net Gen'!C2353</f>
        <v>44321.916666666664</v>
      </c>
      <c r="C2353" s="215" t="str">
        <f>'Net Gen'!P2353</f>
        <v>DISPATCHABLE</v>
      </c>
      <c r="D2353" s="215">
        <f>'Net Gen'!E2353</f>
        <v>116.7792</v>
      </c>
      <c r="E2353" s="215">
        <f>'Net Gen'!I2353</f>
        <v>1320</v>
      </c>
      <c r="F2353" s="215">
        <f>'Net Gen'!K2353</f>
        <v>1320</v>
      </c>
      <c r="G2353" s="215">
        <f>'Net Gen'!N2353</f>
        <v>1320</v>
      </c>
      <c r="H2353" s="215">
        <f>'Net Gen'!O2353</f>
        <v>1320</v>
      </c>
      <c r="J2353" s="78">
        <f t="shared" si="146"/>
        <v>0.15</v>
      </c>
      <c r="K2353" s="71">
        <f t="shared" si="144"/>
        <v>198</v>
      </c>
      <c r="L2353" s="69">
        <f t="shared" si="145"/>
        <v>198</v>
      </c>
      <c r="M2353" s="81">
        <f t="shared" si="147"/>
        <v>198</v>
      </c>
    </row>
    <row r="2354" spans="1:13" x14ac:dyDescent="0.2">
      <c r="A2354" s="133" t="str">
        <f>'Net Gen'!B2354</f>
        <v>RP1KPAEG-Rockport 1 KP AEG</v>
      </c>
      <c r="B2354" s="214">
        <f>'Net Gen'!C2354</f>
        <v>44321.958333333336</v>
      </c>
      <c r="C2354" s="215" t="str">
        <f>'Net Gen'!P2354</f>
        <v>DISPATCHABLE</v>
      </c>
      <c r="D2354" s="215">
        <f>'Net Gen'!E2354</f>
        <v>98.471999999999994</v>
      </c>
      <c r="E2354" s="215">
        <f>'Net Gen'!I2354</f>
        <v>1320</v>
      </c>
      <c r="F2354" s="215">
        <f>'Net Gen'!K2354</f>
        <v>1320</v>
      </c>
      <c r="G2354" s="215">
        <f>'Net Gen'!N2354</f>
        <v>1320</v>
      </c>
      <c r="H2354" s="215">
        <f>'Net Gen'!O2354</f>
        <v>1320</v>
      </c>
      <c r="J2354" s="78">
        <f t="shared" si="146"/>
        <v>0.15</v>
      </c>
      <c r="K2354" s="71">
        <f t="shared" si="144"/>
        <v>198</v>
      </c>
      <c r="L2354" s="69">
        <f t="shared" si="145"/>
        <v>198</v>
      </c>
      <c r="M2354" s="81">
        <f t="shared" si="147"/>
        <v>198</v>
      </c>
    </row>
    <row r="2355" spans="1:13" x14ac:dyDescent="0.2">
      <c r="A2355" s="133" t="str">
        <f>'Net Gen'!B2355</f>
        <v>RP1KPAEG-Rockport 1 KP AEG</v>
      </c>
      <c r="B2355" s="214">
        <f>'Net Gen'!C2355</f>
        <v>44322</v>
      </c>
      <c r="C2355" s="215" t="str">
        <f>'Net Gen'!P2355</f>
        <v>DISPATCHABLE</v>
      </c>
      <c r="D2355" s="215">
        <f>'Net Gen'!E2355</f>
        <v>77.212800000000001</v>
      </c>
      <c r="E2355" s="215">
        <f>'Net Gen'!I2355</f>
        <v>1320</v>
      </c>
      <c r="F2355" s="215">
        <f>'Net Gen'!K2355</f>
        <v>1320</v>
      </c>
      <c r="G2355" s="215">
        <f>'Net Gen'!N2355</f>
        <v>1320</v>
      </c>
      <c r="H2355" s="215">
        <f>'Net Gen'!O2355</f>
        <v>1320</v>
      </c>
      <c r="J2355" s="78">
        <f t="shared" si="146"/>
        <v>0.15</v>
      </c>
      <c r="K2355" s="71">
        <f t="shared" si="144"/>
        <v>198</v>
      </c>
      <c r="L2355" s="69">
        <f t="shared" si="145"/>
        <v>198</v>
      </c>
      <c r="M2355" s="81">
        <f t="shared" si="147"/>
        <v>198</v>
      </c>
    </row>
    <row r="2356" spans="1:13" x14ac:dyDescent="0.2">
      <c r="A2356" s="133" t="str">
        <f>'Net Gen'!B2356</f>
        <v>RP1KPAEG-Rockport 1 KP AEG</v>
      </c>
      <c r="B2356" s="214">
        <f>'Net Gen'!C2356</f>
        <v>44322.041666666664</v>
      </c>
      <c r="C2356" s="215" t="str">
        <f>'Net Gen'!P2356</f>
        <v>DISPATCHABLE</v>
      </c>
      <c r="D2356" s="215">
        <f>'Net Gen'!E2356</f>
        <v>76.315200000000004</v>
      </c>
      <c r="E2356" s="215">
        <f>'Net Gen'!I2356</f>
        <v>1320</v>
      </c>
      <c r="F2356" s="215">
        <f>'Net Gen'!K2356</f>
        <v>1320</v>
      </c>
      <c r="G2356" s="215">
        <f>'Net Gen'!N2356</f>
        <v>1320</v>
      </c>
      <c r="H2356" s="215">
        <f>'Net Gen'!O2356</f>
        <v>1320</v>
      </c>
      <c r="J2356" s="78">
        <f t="shared" si="146"/>
        <v>0.15</v>
      </c>
      <c r="K2356" s="71">
        <f t="shared" si="144"/>
        <v>198</v>
      </c>
      <c r="L2356" s="69">
        <f t="shared" si="145"/>
        <v>198</v>
      </c>
      <c r="M2356" s="81">
        <f t="shared" si="147"/>
        <v>198</v>
      </c>
    </row>
    <row r="2357" spans="1:13" x14ac:dyDescent="0.2">
      <c r="A2357" s="133" t="str">
        <f>'Net Gen'!B2357</f>
        <v>RP1KPAEG-Rockport 1 KP AEG</v>
      </c>
      <c r="B2357" s="214">
        <f>'Net Gen'!C2357</f>
        <v>44322.083333333336</v>
      </c>
      <c r="C2357" s="215" t="str">
        <f>'Net Gen'!P2357</f>
        <v>DISPATCHABLE</v>
      </c>
      <c r="D2357" s="215">
        <f>'Net Gen'!E2357</f>
        <v>76.209599999999995</v>
      </c>
      <c r="E2357" s="215">
        <f>'Net Gen'!I2357</f>
        <v>1320</v>
      </c>
      <c r="F2357" s="215">
        <f>'Net Gen'!K2357</f>
        <v>1320</v>
      </c>
      <c r="G2357" s="215">
        <f>'Net Gen'!N2357</f>
        <v>1320</v>
      </c>
      <c r="H2357" s="215">
        <f>'Net Gen'!O2357</f>
        <v>1320</v>
      </c>
      <c r="J2357" s="78">
        <f t="shared" si="146"/>
        <v>0.15</v>
      </c>
      <c r="K2357" s="71">
        <f t="shared" si="144"/>
        <v>198</v>
      </c>
      <c r="L2357" s="69">
        <f t="shared" si="145"/>
        <v>198</v>
      </c>
      <c r="M2357" s="81">
        <f t="shared" si="147"/>
        <v>198</v>
      </c>
    </row>
    <row r="2358" spans="1:13" x14ac:dyDescent="0.2">
      <c r="A2358" s="133" t="str">
        <f>'Net Gen'!B2358</f>
        <v>RP1KPAEG-Rockport 1 KP AEG</v>
      </c>
      <c r="B2358" s="214">
        <f>'Net Gen'!C2358</f>
        <v>44322.125</v>
      </c>
      <c r="C2358" s="215" t="str">
        <f>'Net Gen'!P2358</f>
        <v>DISPATCHABLE</v>
      </c>
      <c r="D2358" s="215">
        <f>'Net Gen'!E2358</f>
        <v>76.296000000000006</v>
      </c>
      <c r="E2358" s="215">
        <f>'Net Gen'!I2358</f>
        <v>1320</v>
      </c>
      <c r="F2358" s="215">
        <f>'Net Gen'!K2358</f>
        <v>1320</v>
      </c>
      <c r="G2358" s="215">
        <f>'Net Gen'!N2358</f>
        <v>1320</v>
      </c>
      <c r="H2358" s="215">
        <f>'Net Gen'!O2358</f>
        <v>1320</v>
      </c>
      <c r="J2358" s="78">
        <f t="shared" si="146"/>
        <v>0.15</v>
      </c>
      <c r="K2358" s="71">
        <f t="shared" si="144"/>
        <v>198</v>
      </c>
      <c r="L2358" s="69">
        <f t="shared" si="145"/>
        <v>198</v>
      </c>
      <c r="M2358" s="81">
        <f t="shared" si="147"/>
        <v>198</v>
      </c>
    </row>
    <row r="2359" spans="1:13" x14ac:dyDescent="0.2">
      <c r="A2359" s="133" t="str">
        <f>'Net Gen'!B2359</f>
        <v>RP1KPAEG-Rockport 1 KP AEG</v>
      </c>
      <c r="B2359" s="214">
        <f>'Net Gen'!C2359</f>
        <v>44322.166666666664</v>
      </c>
      <c r="C2359" s="215" t="str">
        <f>'Net Gen'!P2359</f>
        <v>DISPATCHABLE</v>
      </c>
      <c r="D2359" s="215">
        <f>'Net Gen'!E2359</f>
        <v>76.281599999999997</v>
      </c>
      <c r="E2359" s="215">
        <f>'Net Gen'!I2359</f>
        <v>1320</v>
      </c>
      <c r="F2359" s="215">
        <f>'Net Gen'!K2359</f>
        <v>1320</v>
      </c>
      <c r="G2359" s="215">
        <f>'Net Gen'!N2359</f>
        <v>1320</v>
      </c>
      <c r="H2359" s="215">
        <f>'Net Gen'!O2359</f>
        <v>1320</v>
      </c>
      <c r="J2359" s="78">
        <f t="shared" si="146"/>
        <v>0.15</v>
      </c>
      <c r="K2359" s="71">
        <f t="shared" si="144"/>
        <v>198</v>
      </c>
      <c r="L2359" s="69">
        <f t="shared" si="145"/>
        <v>198</v>
      </c>
      <c r="M2359" s="81">
        <f t="shared" si="147"/>
        <v>198</v>
      </c>
    </row>
    <row r="2360" spans="1:13" x14ac:dyDescent="0.2">
      <c r="A2360" s="133" t="str">
        <f>'Net Gen'!B2360</f>
        <v>RP1KPAEG-Rockport 1 KP AEG</v>
      </c>
      <c r="B2360" s="214">
        <f>'Net Gen'!C2360</f>
        <v>44322.208333333336</v>
      </c>
      <c r="C2360" s="215" t="str">
        <f>'Net Gen'!P2360</f>
        <v>DISPATCHABLE</v>
      </c>
      <c r="D2360" s="215">
        <f>'Net Gen'!E2360</f>
        <v>76.444800000000001</v>
      </c>
      <c r="E2360" s="215">
        <f>'Net Gen'!I2360</f>
        <v>1320</v>
      </c>
      <c r="F2360" s="215">
        <f>'Net Gen'!K2360</f>
        <v>1320</v>
      </c>
      <c r="G2360" s="215">
        <f>'Net Gen'!N2360</f>
        <v>1320</v>
      </c>
      <c r="H2360" s="215">
        <f>'Net Gen'!O2360</f>
        <v>1320</v>
      </c>
      <c r="J2360" s="78">
        <f t="shared" si="146"/>
        <v>0.15</v>
      </c>
      <c r="K2360" s="71">
        <f t="shared" si="144"/>
        <v>198</v>
      </c>
      <c r="L2360" s="69">
        <f t="shared" si="145"/>
        <v>198</v>
      </c>
      <c r="M2360" s="81">
        <f t="shared" si="147"/>
        <v>198</v>
      </c>
    </row>
    <row r="2361" spans="1:13" x14ac:dyDescent="0.2">
      <c r="A2361" s="133" t="str">
        <f>'Net Gen'!B2361</f>
        <v>RP1KPAEG-Rockport 1 KP AEG</v>
      </c>
      <c r="B2361" s="214">
        <f>'Net Gen'!C2361</f>
        <v>44322.25</v>
      </c>
      <c r="C2361" s="215" t="str">
        <f>'Net Gen'!P2361</f>
        <v>DISPATCHABLE</v>
      </c>
      <c r="D2361" s="215">
        <f>'Net Gen'!E2361</f>
        <v>82.934399999999997</v>
      </c>
      <c r="E2361" s="215">
        <f>'Net Gen'!I2361</f>
        <v>1320</v>
      </c>
      <c r="F2361" s="215">
        <f>'Net Gen'!K2361</f>
        <v>1320</v>
      </c>
      <c r="G2361" s="215">
        <f>'Net Gen'!N2361</f>
        <v>1320</v>
      </c>
      <c r="H2361" s="215">
        <f>'Net Gen'!O2361</f>
        <v>1320</v>
      </c>
      <c r="J2361" s="78">
        <f t="shared" si="146"/>
        <v>0.15</v>
      </c>
      <c r="K2361" s="71">
        <f t="shared" si="144"/>
        <v>198</v>
      </c>
      <c r="L2361" s="69">
        <f t="shared" si="145"/>
        <v>198</v>
      </c>
      <c r="M2361" s="81">
        <f t="shared" si="147"/>
        <v>198</v>
      </c>
    </row>
    <row r="2362" spans="1:13" x14ac:dyDescent="0.2">
      <c r="A2362" s="133" t="str">
        <f>'Net Gen'!B2362</f>
        <v>RP1KPAEG-Rockport 1 KP AEG</v>
      </c>
      <c r="B2362" s="214">
        <f>'Net Gen'!C2362</f>
        <v>44322.291666666664</v>
      </c>
      <c r="C2362" s="215" t="str">
        <f>'Net Gen'!P2362</f>
        <v>DISPATCHABLE</v>
      </c>
      <c r="D2362" s="215">
        <f>'Net Gen'!E2362</f>
        <v>105.48480000000001</v>
      </c>
      <c r="E2362" s="215">
        <f>'Net Gen'!I2362</f>
        <v>1320</v>
      </c>
      <c r="F2362" s="215">
        <f>'Net Gen'!K2362</f>
        <v>1320</v>
      </c>
      <c r="G2362" s="215">
        <f>'Net Gen'!N2362</f>
        <v>1320</v>
      </c>
      <c r="H2362" s="215">
        <f>'Net Gen'!O2362</f>
        <v>1320</v>
      </c>
      <c r="J2362" s="78">
        <f t="shared" si="146"/>
        <v>0.15</v>
      </c>
      <c r="K2362" s="71">
        <f t="shared" si="144"/>
        <v>198</v>
      </c>
      <c r="L2362" s="69">
        <f t="shared" si="145"/>
        <v>198</v>
      </c>
      <c r="M2362" s="81">
        <f t="shared" si="147"/>
        <v>198</v>
      </c>
    </row>
    <row r="2363" spans="1:13" x14ac:dyDescent="0.2">
      <c r="A2363" s="133" t="str">
        <f>'Net Gen'!B2363</f>
        <v>RP1KPAEG-Rockport 1 KP AEG</v>
      </c>
      <c r="B2363" s="214">
        <f>'Net Gen'!C2363</f>
        <v>44322.333333333336</v>
      </c>
      <c r="C2363" s="215" t="str">
        <f>'Net Gen'!P2363</f>
        <v>DISPATCHABLE</v>
      </c>
      <c r="D2363" s="215">
        <f>'Net Gen'!E2363</f>
        <v>143.5488</v>
      </c>
      <c r="E2363" s="215">
        <f>'Net Gen'!I2363</f>
        <v>1320</v>
      </c>
      <c r="F2363" s="215">
        <f>'Net Gen'!K2363</f>
        <v>1320</v>
      </c>
      <c r="G2363" s="215">
        <f>'Net Gen'!N2363</f>
        <v>1320</v>
      </c>
      <c r="H2363" s="215">
        <f>'Net Gen'!O2363</f>
        <v>1320</v>
      </c>
      <c r="J2363" s="78">
        <f t="shared" si="146"/>
        <v>0.15</v>
      </c>
      <c r="K2363" s="71">
        <f t="shared" si="144"/>
        <v>198</v>
      </c>
      <c r="L2363" s="69">
        <f t="shared" si="145"/>
        <v>198</v>
      </c>
      <c r="M2363" s="81">
        <f t="shared" si="147"/>
        <v>198</v>
      </c>
    </row>
    <row r="2364" spans="1:13" x14ac:dyDescent="0.2">
      <c r="A2364" s="133" t="str">
        <f>'Net Gen'!B2364</f>
        <v>RP1KPAEG-Rockport 1 KP AEG</v>
      </c>
      <c r="B2364" s="214">
        <f>'Net Gen'!C2364</f>
        <v>44322.375</v>
      </c>
      <c r="C2364" s="215" t="str">
        <f>'Net Gen'!P2364</f>
        <v>DISPATCHABLE</v>
      </c>
      <c r="D2364" s="215">
        <f>'Net Gen'!E2364</f>
        <v>165.8784</v>
      </c>
      <c r="E2364" s="215">
        <f>'Net Gen'!I2364</f>
        <v>1320</v>
      </c>
      <c r="F2364" s="215">
        <f>'Net Gen'!K2364</f>
        <v>1320</v>
      </c>
      <c r="G2364" s="215">
        <f>'Net Gen'!N2364</f>
        <v>1320</v>
      </c>
      <c r="H2364" s="215">
        <f>'Net Gen'!O2364</f>
        <v>1320</v>
      </c>
      <c r="J2364" s="78">
        <f t="shared" si="146"/>
        <v>0.15</v>
      </c>
      <c r="K2364" s="71">
        <f t="shared" si="144"/>
        <v>198</v>
      </c>
      <c r="L2364" s="69">
        <f t="shared" si="145"/>
        <v>198</v>
      </c>
      <c r="M2364" s="81">
        <f t="shared" si="147"/>
        <v>198</v>
      </c>
    </row>
    <row r="2365" spans="1:13" x14ac:dyDescent="0.2">
      <c r="A2365" s="133" t="str">
        <f>'Net Gen'!B2365</f>
        <v>RP1KPAEG-Rockport 1 KP AEG</v>
      </c>
      <c r="B2365" s="214">
        <f>'Net Gen'!C2365</f>
        <v>44322.416666666664</v>
      </c>
      <c r="C2365" s="215" t="str">
        <f>'Net Gen'!P2365</f>
        <v>DISPATCHABLE</v>
      </c>
      <c r="D2365" s="215">
        <f>'Net Gen'!E2365</f>
        <v>165.21600000000001</v>
      </c>
      <c r="E2365" s="215">
        <f>'Net Gen'!I2365</f>
        <v>1108</v>
      </c>
      <c r="F2365" s="215">
        <f>'Net Gen'!K2365</f>
        <v>1320</v>
      </c>
      <c r="G2365" s="215">
        <f>'Net Gen'!N2365</f>
        <v>1320</v>
      </c>
      <c r="H2365" s="215">
        <f>'Net Gen'!O2365</f>
        <v>1320</v>
      </c>
      <c r="J2365" s="78">
        <f t="shared" si="146"/>
        <v>0.15</v>
      </c>
      <c r="K2365" s="71">
        <f t="shared" si="144"/>
        <v>198</v>
      </c>
      <c r="L2365" s="69">
        <f t="shared" si="145"/>
        <v>198</v>
      </c>
      <c r="M2365" s="81">
        <f t="shared" si="147"/>
        <v>166.2</v>
      </c>
    </row>
    <row r="2366" spans="1:13" x14ac:dyDescent="0.2">
      <c r="A2366" s="133" t="str">
        <f>'Net Gen'!B2366</f>
        <v>RP1KPAEG-Rockport 1 KP AEG</v>
      </c>
      <c r="B2366" s="214">
        <f>'Net Gen'!C2366</f>
        <v>44322.458333333336</v>
      </c>
      <c r="C2366" s="215" t="str">
        <f>'Net Gen'!P2366</f>
        <v>DISPATCHABLE</v>
      </c>
      <c r="D2366" s="215">
        <f>'Net Gen'!E2366</f>
        <v>165.52799999999999</v>
      </c>
      <c r="E2366" s="215">
        <f>'Net Gen'!I2366</f>
        <v>1103</v>
      </c>
      <c r="F2366" s="215">
        <f>'Net Gen'!K2366</f>
        <v>1320</v>
      </c>
      <c r="G2366" s="215">
        <f>'Net Gen'!N2366</f>
        <v>1320</v>
      </c>
      <c r="H2366" s="215">
        <f>'Net Gen'!O2366</f>
        <v>1320</v>
      </c>
      <c r="J2366" s="78">
        <f t="shared" si="146"/>
        <v>0.15</v>
      </c>
      <c r="K2366" s="71">
        <f t="shared" si="144"/>
        <v>198</v>
      </c>
      <c r="L2366" s="69">
        <f t="shared" si="145"/>
        <v>198</v>
      </c>
      <c r="M2366" s="81">
        <f t="shared" si="147"/>
        <v>165.45</v>
      </c>
    </row>
    <row r="2367" spans="1:13" x14ac:dyDescent="0.2">
      <c r="A2367" s="133" t="str">
        <f>'Net Gen'!B2367</f>
        <v>RP1KPAEG-Rockport 1 KP AEG</v>
      </c>
      <c r="B2367" s="214">
        <f>'Net Gen'!C2367</f>
        <v>44322.5</v>
      </c>
      <c r="C2367" s="215" t="str">
        <f>'Net Gen'!P2367</f>
        <v>DISPATCHABLE</v>
      </c>
      <c r="D2367" s="215">
        <f>'Net Gen'!E2367</f>
        <v>165.44159999999999</v>
      </c>
      <c r="E2367" s="215">
        <f>'Net Gen'!I2367</f>
        <v>1105</v>
      </c>
      <c r="F2367" s="215">
        <f>'Net Gen'!K2367</f>
        <v>1320</v>
      </c>
      <c r="G2367" s="215">
        <f>'Net Gen'!N2367</f>
        <v>1320</v>
      </c>
      <c r="H2367" s="215">
        <f>'Net Gen'!O2367</f>
        <v>1320</v>
      </c>
      <c r="J2367" s="78">
        <f t="shared" si="146"/>
        <v>0.15</v>
      </c>
      <c r="K2367" s="71">
        <f t="shared" si="144"/>
        <v>198</v>
      </c>
      <c r="L2367" s="69">
        <f t="shared" si="145"/>
        <v>198</v>
      </c>
      <c r="M2367" s="81">
        <f t="shared" si="147"/>
        <v>165.75</v>
      </c>
    </row>
    <row r="2368" spans="1:13" x14ac:dyDescent="0.2">
      <c r="A2368" s="133" t="str">
        <f>'Net Gen'!B2368</f>
        <v>RP1KPAEG-Rockport 1 KP AEG</v>
      </c>
      <c r="B2368" s="214">
        <f>'Net Gen'!C2368</f>
        <v>44322.541666666664</v>
      </c>
      <c r="C2368" s="215" t="str">
        <f>'Net Gen'!P2368</f>
        <v>DISPATCHABLE</v>
      </c>
      <c r="D2368" s="215">
        <f>'Net Gen'!E2368</f>
        <v>165.4512</v>
      </c>
      <c r="E2368" s="215">
        <f>'Net Gen'!I2368</f>
        <v>1104</v>
      </c>
      <c r="F2368" s="215">
        <f>'Net Gen'!K2368</f>
        <v>1320</v>
      </c>
      <c r="G2368" s="215">
        <f>'Net Gen'!N2368</f>
        <v>1320</v>
      </c>
      <c r="H2368" s="215">
        <f>'Net Gen'!O2368</f>
        <v>1320</v>
      </c>
      <c r="J2368" s="78">
        <f t="shared" si="146"/>
        <v>0.15</v>
      </c>
      <c r="K2368" s="71">
        <f t="shared" si="144"/>
        <v>198</v>
      </c>
      <c r="L2368" s="69">
        <f t="shared" si="145"/>
        <v>198</v>
      </c>
      <c r="M2368" s="81">
        <f t="shared" si="147"/>
        <v>165.6</v>
      </c>
    </row>
    <row r="2369" spans="1:13" x14ac:dyDescent="0.2">
      <c r="A2369" s="133" t="str">
        <f>'Net Gen'!B2369</f>
        <v>RP1KPAEG-Rockport 1 KP AEG</v>
      </c>
      <c r="B2369" s="214">
        <f>'Net Gen'!C2369</f>
        <v>44322.583333333336</v>
      </c>
      <c r="C2369" s="215" t="str">
        <f>'Net Gen'!P2369</f>
        <v>DISPATCHABLE</v>
      </c>
      <c r="D2369" s="215">
        <f>'Net Gen'!E2369</f>
        <v>165.53280000000001</v>
      </c>
      <c r="E2369" s="215">
        <f>'Net Gen'!I2369</f>
        <v>1104</v>
      </c>
      <c r="F2369" s="215">
        <f>'Net Gen'!K2369</f>
        <v>1320</v>
      </c>
      <c r="G2369" s="215">
        <f>'Net Gen'!N2369</f>
        <v>1320</v>
      </c>
      <c r="H2369" s="215">
        <f>'Net Gen'!O2369</f>
        <v>1320</v>
      </c>
      <c r="J2369" s="78">
        <f t="shared" si="146"/>
        <v>0.15</v>
      </c>
      <c r="K2369" s="71">
        <f t="shared" si="144"/>
        <v>198</v>
      </c>
      <c r="L2369" s="69">
        <f t="shared" si="145"/>
        <v>198</v>
      </c>
      <c r="M2369" s="81">
        <f t="shared" si="147"/>
        <v>165.6</v>
      </c>
    </row>
    <row r="2370" spans="1:13" x14ac:dyDescent="0.2">
      <c r="A2370" s="133" t="str">
        <f>'Net Gen'!B2370</f>
        <v>RP1KPAEG-Rockport 1 KP AEG</v>
      </c>
      <c r="B2370" s="214">
        <f>'Net Gen'!C2370</f>
        <v>44322.625</v>
      </c>
      <c r="C2370" s="215" t="str">
        <f>'Net Gen'!P2370</f>
        <v>DISPATCHABLE</v>
      </c>
      <c r="D2370" s="215">
        <f>'Net Gen'!E2370</f>
        <v>165.39840000000001</v>
      </c>
      <c r="E2370" s="215">
        <f>'Net Gen'!I2370</f>
        <v>1103</v>
      </c>
      <c r="F2370" s="215">
        <f>'Net Gen'!K2370</f>
        <v>1320</v>
      </c>
      <c r="G2370" s="215">
        <f>'Net Gen'!N2370</f>
        <v>1320</v>
      </c>
      <c r="H2370" s="215">
        <f>'Net Gen'!O2370</f>
        <v>1320</v>
      </c>
      <c r="J2370" s="78">
        <f t="shared" si="146"/>
        <v>0.15</v>
      </c>
      <c r="K2370" s="71">
        <f t="shared" si="144"/>
        <v>198</v>
      </c>
      <c r="L2370" s="69">
        <f t="shared" si="145"/>
        <v>198</v>
      </c>
      <c r="M2370" s="81">
        <f t="shared" si="147"/>
        <v>165.45</v>
      </c>
    </row>
    <row r="2371" spans="1:13" x14ac:dyDescent="0.2">
      <c r="A2371" s="133" t="str">
        <f>'Net Gen'!B2371</f>
        <v>RP1KPAEG-Rockport 1 KP AEG</v>
      </c>
      <c r="B2371" s="214">
        <f>'Net Gen'!C2371</f>
        <v>44322.666666666664</v>
      </c>
      <c r="C2371" s="215" t="str">
        <f>'Net Gen'!P2371</f>
        <v>DISPATCHABLE</v>
      </c>
      <c r="D2371" s="215">
        <f>'Net Gen'!E2371</f>
        <v>165.5376</v>
      </c>
      <c r="E2371" s="215">
        <f>'Net Gen'!I2371</f>
        <v>1104</v>
      </c>
      <c r="F2371" s="215">
        <f>'Net Gen'!K2371</f>
        <v>1320</v>
      </c>
      <c r="G2371" s="215">
        <f>'Net Gen'!N2371</f>
        <v>1320</v>
      </c>
      <c r="H2371" s="215">
        <f>'Net Gen'!O2371</f>
        <v>1320</v>
      </c>
      <c r="J2371" s="78">
        <f t="shared" si="146"/>
        <v>0.15</v>
      </c>
      <c r="K2371" s="71">
        <f t="shared" si="144"/>
        <v>198</v>
      </c>
      <c r="L2371" s="69">
        <f t="shared" si="145"/>
        <v>198</v>
      </c>
      <c r="M2371" s="81">
        <f t="shared" si="147"/>
        <v>165.6</v>
      </c>
    </row>
    <row r="2372" spans="1:13" x14ac:dyDescent="0.2">
      <c r="A2372" s="133" t="str">
        <f>'Net Gen'!B2372</f>
        <v>RP1KPAEG-Rockport 1 KP AEG</v>
      </c>
      <c r="B2372" s="214">
        <f>'Net Gen'!C2372</f>
        <v>44322.708333333336</v>
      </c>
      <c r="C2372" s="215" t="str">
        <f>'Net Gen'!P2372</f>
        <v>DISPATCHABLE</v>
      </c>
      <c r="D2372" s="215">
        <f>'Net Gen'!E2372</f>
        <v>165.56639999999999</v>
      </c>
      <c r="E2372" s="215">
        <f>'Net Gen'!I2372</f>
        <v>1104</v>
      </c>
      <c r="F2372" s="215">
        <f>'Net Gen'!K2372</f>
        <v>1320</v>
      </c>
      <c r="G2372" s="215">
        <f>'Net Gen'!N2372</f>
        <v>1320</v>
      </c>
      <c r="H2372" s="215">
        <f>'Net Gen'!O2372</f>
        <v>1320</v>
      </c>
      <c r="J2372" s="78">
        <f t="shared" si="146"/>
        <v>0.15</v>
      </c>
      <c r="K2372" s="71">
        <f t="shared" ref="K2372:K2435" si="148">F2372*J2372</f>
        <v>198</v>
      </c>
      <c r="L2372" s="69">
        <f t="shared" ref="L2372:L2435" si="149">H2372*J2372</f>
        <v>198</v>
      </c>
      <c r="M2372" s="81">
        <f t="shared" si="147"/>
        <v>165.6</v>
      </c>
    </row>
    <row r="2373" spans="1:13" x14ac:dyDescent="0.2">
      <c r="A2373" s="133" t="str">
        <f>'Net Gen'!B2373</f>
        <v>RP1KPAEG-Rockport 1 KP AEG</v>
      </c>
      <c r="B2373" s="214">
        <f>'Net Gen'!C2373</f>
        <v>44322.75</v>
      </c>
      <c r="C2373" s="215" t="str">
        <f>'Net Gen'!P2373</f>
        <v>DISPATCHABLE</v>
      </c>
      <c r="D2373" s="215">
        <f>'Net Gen'!E2373</f>
        <v>165.40799999999999</v>
      </c>
      <c r="E2373" s="215">
        <f>'Net Gen'!I2373</f>
        <v>1103</v>
      </c>
      <c r="F2373" s="215">
        <f>'Net Gen'!K2373</f>
        <v>1320</v>
      </c>
      <c r="G2373" s="215">
        <f>'Net Gen'!N2373</f>
        <v>1320</v>
      </c>
      <c r="H2373" s="215">
        <f>'Net Gen'!O2373</f>
        <v>1320</v>
      </c>
      <c r="J2373" s="78">
        <f t="shared" ref="J2373:J2436" si="150">VLOOKUP(A2373,$P$4:$Q$8,2,FALSE)</f>
        <v>0.15</v>
      </c>
      <c r="K2373" s="71">
        <f t="shared" si="148"/>
        <v>198</v>
      </c>
      <c r="L2373" s="69">
        <f t="shared" si="149"/>
        <v>198</v>
      </c>
      <c r="M2373" s="81">
        <f t="shared" ref="M2373:M2436" si="151">E2373*J2373</f>
        <v>165.45</v>
      </c>
    </row>
    <row r="2374" spans="1:13" x14ac:dyDescent="0.2">
      <c r="A2374" s="133" t="str">
        <f>'Net Gen'!B2374</f>
        <v>RP1KPAEG-Rockport 1 KP AEG</v>
      </c>
      <c r="B2374" s="214">
        <f>'Net Gen'!C2374</f>
        <v>44322.791666666664</v>
      </c>
      <c r="C2374" s="215" t="str">
        <f>'Net Gen'!P2374</f>
        <v>DISPATCHABLE</v>
      </c>
      <c r="D2374" s="215">
        <f>'Net Gen'!E2374</f>
        <v>159.13919999999999</v>
      </c>
      <c r="E2374" s="215">
        <f>'Net Gen'!I2374</f>
        <v>1251</v>
      </c>
      <c r="F2374" s="215">
        <f>'Net Gen'!K2374</f>
        <v>1320</v>
      </c>
      <c r="G2374" s="215">
        <f>'Net Gen'!N2374</f>
        <v>1320</v>
      </c>
      <c r="H2374" s="215">
        <f>'Net Gen'!O2374</f>
        <v>1320</v>
      </c>
      <c r="J2374" s="78">
        <f t="shared" si="150"/>
        <v>0.15</v>
      </c>
      <c r="K2374" s="71">
        <f t="shared" si="148"/>
        <v>198</v>
      </c>
      <c r="L2374" s="69">
        <f t="shared" si="149"/>
        <v>198</v>
      </c>
      <c r="M2374" s="81">
        <f t="shared" si="151"/>
        <v>187.65</v>
      </c>
    </row>
    <row r="2375" spans="1:13" x14ac:dyDescent="0.2">
      <c r="A2375" s="133" t="str">
        <f>'Net Gen'!B2375</f>
        <v>RP1KPAEG-Rockport 1 KP AEG</v>
      </c>
      <c r="B2375" s="214">
        <f>'Net Gen'!C2375</f>
        <v>44322.833333333336</v>
      </c>
      <c r="C2375" s="215" t="str">
        <f>'Net Gen'!P2375</f>
        <v>DISPATCHABLE</v>
      </c>
      <c r="D2375" s="215">
        <f>'Net Gen'!E2375</f>
        <v>162.14400000000001</v>
      </c>
      <c r="E2375" s="215">
        <f>'Net Gen'!I2375</f>
        <v>1320</v>
      </c>
      <c r="F2375" s="215">
        <f>'Net Gen'!K2375</f>
        <v>1320</v>
      </c>
      <c r="G2375" s="215">
        <f>'Net Gen'!N2375</f>
        <v>1320</v>
      </c>
      <c r="H2375" s="215">
        <f>'Net Gen'!O2375</f>
        <v>1320</v>
      </c>
      <c r="J2375" s="78">
        <f t="shared" si="150"/>
        <v>0.15</v>
      </c>
      <c r="K2375" s="71">
        <f t="shared" si="148"/>
        <v>198</v>
      </c>
      <c r="L2375" s="69">
        <f t="shared" si="149"/>
        <v>198</v>
      </c>
      <c r="M2375" s="81">
        <f t="shared" si="151"/>
        <v>198</v>
      </c>
    </row>
    <row r="2376" spans="1:13" x14ac:dyDescent="0.2">
      <c r="A2376" s="133" t="str">
        <f>'Net Gen'!B2376</f>
        <v>RP1KPAEG-Rockport 1 KP AEG</v>
      </c>
      <c r="B2376" s="214">
        <f>'Net Gen'!C2376</f>
        <v>44322.875</v>
      </c>
      <c r="C2376" s="215" t="str">
        <f>'Net Gen'!P2376</f>
        <v>DISPATCHABLE</v>
      </c>
      <c r="D2376" s="215">
        <f>'Net Gen'!E2376</f>
        <v>170.33279999999999</v>
      </c>
      <c r="E2376" s="215">
        <f>'Net Gen'!I2376</f>
        <v>1320</v>
      </c>
      <c r="F2376" s="215">
        <f>'Net Gen'!K2376</f>
        <v>1320</v>
      </c>
      <c r="G2376" s="215">
        <f>'Net Gen'!N2376</f>
        <v>1320</v>
      </c>
      <c r="H2376" s="215">
        <f>'Net Gen'!O2376</f>
        <v>1320</v>
      </c>
      <c r="J2376" s="78">
        <f t="shared" si="150"/>
        <v>0.15</v>
      </c>
      <c r="K2376" s="71">
        <f t="shared" si="148"/>
        <v>198</v>
      </c>
      <c r="L2376" s="69">
        <f t="shared" si="149"/>
        <v>198</v>
      </c>
      <c r="M2376" s="81">
        <f t="shared" si="151"/>
        <v>198</v>
      </c>
    </row>
    <row r="2377" spans="1:13" x14ac:dyDescent="0.2">
      <c r="A2377" s="133" t="str">
        <f>'Net Gen'!B2377</f>
        <v>RP1KPAEG-Rockport 1 KP AEG</v>
      </c>
      <c r="B2377" s="214">
        <f>'Net Gen'!C2377</f>
        <v>44322.916666666664</v>
      </c>
      <c r="C2377" s="215" t="str">
        <f>'Net Gen'!P2377</f>
        <v>DISPATCHABLE</v>
      </c>
      <c r="D2377" s="215">
        <f>'Net Gen'!E2377</f>
        <v>189.55680000000001</v>
      </c>
      <c r="E2377" s="215">
        <f>'Net Gen'!I2377</f>
        <v>1320</v>
      </c>
      <c r="F2377" s="215">
        <f>'Net Gen'!K2377</f>
        <v>1320</v>
      </c>
      <c r="G2377" s="215">
        <f>'Net Gen'!N2377</f>
        <v>1320</v>
      </c>
      <c r="H2377" s="215">
        <f>'Net Gen'!O2377</f>
        <v>1320</v>
      </c>
      <c r="J2377" s="78">
        <f t="shared" si="150"/>
        <v>0.15</v>
      </c>
      <c r="K2377" s="71">
        <f t="shared" si="148"/>
        <v>198</v>
      </c>
      <c r="L2377" s="69">
        <f t="shared" si="149"/>
        <v>198</v>
      </c>
      <c r="M2377" s="81">
        <f t="shared" si="151"/>
        <v>198</v>
      </c>
    </row>
    <row r="2378" spans="1:13" x14ac:dyDescent="0.2">
      <c r="A2378" s="133" t="str">
        <f>'Net Gen'!B2378</f>
        <v>RP1KPAEG-Rockport 1 KP AEG</v>
      </c>
      <c r="B2378" s="214">
        <f>'Net Gen'!C2378</f>
        <v>44322.958333333336</v>
      </c>
      <c r="C2378" s="215" t="str">
        <f>'Net Gen'!P2378</f>
        <v>DISPATCHABLE</v>
      </c>
      <c r="D2378" s="215">
        <f>'Net Gen'!E2378</f>
        <v>181.9248</v>
      </c>
      <c r="E2378" s="215">
        <f>'Net Gen'!I2378</f>
        <v>1320</v>
      </c>
      <c r="F2378" s="215">
        <f>'Net Gen'!K2378</f>
        <v>1320</v>
      </c>
      <c r="G2378" s="215">
        <f>'Net Gen'!N2378</f>
        <v>1320</v>
      </c>
      <c r="H2378" s="215">
        <f>'Net Gen'!O2378</f>
        <v>1320</v>
      </c>
      <c r="J2378" s="78">
        <f t="shared" si="150"/>
        <v>0.15</v>
      </c>
      <c r="K2378" s="71">
        <f t="shared" si="148"/>
        <v>198</v>
      </c>
      <c r="L2378" s="69">
        <f t="shared" si="149"/>
        <v>198</v>
      </c>
      <c r="M2378" s="81">
        <f t="shared" si="151"/>
        <v>198</v>
      </c>
    </row>
    <row r="2379" spans="1:13" x14ac:dyDescent="0.2">
      <c r="A2379" s="133" t="str">
        <f>'Net Gen'!B2379</f>
        <v>RP1KPAEG-Rockport 1 KP AEG</v>
      </c>
      <c r="B2379" s="214">
        <f>'Net Gen'!C2379</f>
        <v>44323</v>
      </c>
      <c r="C2379" s="215" t="str">
        <f>'Net Gen'!P2379</f>
        <v>DISPATCHABLE</v>
      </c>
      <c r="D2379" s="215">
        <f>'Net Gen'!E2379</f>
        <v>151.83840000000001</v>
      </c>
      <c r="E2379" s="215">
        <f>'Net Gen'!I2379</f>
        <v>1320</v>
      </c>
      <c r="F2379" s="215">
        <f>'Net Gen'!K2379</f>
        <v>1320</v>
      </c>
      <c r="G2379" s="215">
        <f>'Net Gen'!N2379</f>
        <v>1320</v>
      </c>
      <c r="H2379" s="215">
        <f>'Net Gen'!O2379</f>
        <v>1320</v>
      </c>
      <c r="J2379" s="78">
        <f t="shared" si="150"/>
        <v>0.15</v>
      </c>
      <c r="K2379" s="71">
        <f t="shared" si="148"/>
        <v>198</v>
      </c>
      <c r="L2379" s="69">
        <f t="shared" si="149"/>
        <v>198</v>
      </c>
      <c r="M2379" s="81">
        <f t="shared" si="151"/>
        <v>198</v>
      </c>
    </row>
    <row r="2380" spans="1:13" x14ac:dyDescent="0.2">
      <c r="A2380" s="133" t="str">
        <f>'Net Gen'!B2380</f>
        <v>RP1KPAEG-Rockport 1 KP AEG</v>
      </c>
      <c r="B2380" s="214">
        <f>'Net Gen'!C2380</f>
        <v>44323.041666666664</v>
      </c>
      <c r="C2380" s="215" t="str">
        <f>'Net Gen'!P2380</f>
        <v>DISPATCHABLE</v>
      </c>
      <c r="D2380" s="215">
        <f>'Net Gen'!E2380</f>
        <v>121.512</v>
      </c>
      <c r="E2380" s="215">
        <f>'Net Gen'!I2380</f>
        <v>1320</v>
      </c>
      <c r="F2380" s="215">
        <f>'Net Gen'!K2380</f>
        <v>1320</v>
      </c>
      <c r="G2380" s="215">
        <f>'Net Gen'!N2380</f>
        <v>1320</v>
      </c>
      <c r="H2380" s="215">
        <f>'Net Gen'!O2380</f>
        <v>1320</v>
      </c>
      <c r="J2380" s="78">
        <f t="shared" si="150"/>
        <v>0.15</v>
      </c>
      <c r="K2380" s="71">
        <f t="shared" si="148"/>
        <v>198</v>
      </c>
      <c r="L2380" s="69">
        <f t="shared" si="149"/>
        <v>198</v>
      </c>
      <c r="M2380" s="81">
        <f t="shared" si="151"/>
        <v>198</v>
      </c>
    </row>
    <row r="2381" spans="1:13" x14ac:dyDescent="0.2">
      <c r="A2381" s="133" t="str">
        <f>'Net Gen'!B2381</f>
        <v>RP1KPAEG-Rockport 1 KP AEG</v>
      </c>
      <c r="B2381" s="214">
        <f>'Net Gen'!C2381</f>
        <v>44323.083333333336</v>
      </c>
      <c r="C2381" s="215" t="str">
        <f>'Net Gen'!P2381</f>
        <v>DISPATCHABLE</v>
      </c>
      <c r="D2381" s="215">
        <f>'Net Gen'!E2381</f>
        <v>93.331199999999995</v>
      </c>
      <c r="E2381" s="215">
        <f>'Net Gen'!I2381</f>
        <v>1320</v>
      </c>
      <c r="F2381" s="215">
        <f>'Net Gen'!K2381</f>
        <v>1320</v>
      </c>
      <c r="G2381" s="215">
        <f>'Net Gen'!N2381</f>
        <v>1320</v>
      </c>
      <c r="H2381" s="215">
        <f>'Net Gen'!O2381</f>
        <v>1320</v>
      </c>
      <c r="J2381" s="78">
        <f t="shared" si="150"/>
        <v>0.15</v>
      </c>
      <c r="K2381" s="71">
        <f t="shared" si="148"/>
        <v>198</v>
      </c>
      <c r="L2381" s="69">
        <f t="shared" si="149"/>
        <v>198</v>
      </c>
      <c r="M2381" s="81">
        <f t="shared" si="151"/>
        <v>198</v>
      </c>
    </row>
    <row r="2382" spans="1:13" x14ac:dyDescent="0.2">
      <c r="A2382" s="133" t="str">
        <f>'Net Gen'!B2382</f>
        <v>RP1KPAEG-Rockport 1 KP AEG</v>
      </c>
      <c r="B2382" s="214">
        <f>'Net Gen'!C2382</f>
        <v>44323.125</v>
      </c>
      <c r="C2382" s="215" t="str">
        <f>'Net Gen'!P2382</f>
        <v>DISPATCHABLE</v>
      </c>
      <c r="D2382" s="215">
        <f>'Net Gen'!E2382</f>
        <v>77.875200000000007</v>
      </c>
      <c r="E2382" s="215">
        <f>'Net Gen'!I2382</f>
        <v>1320</v>
      </c>
      <c r="F2382" s="215">
        <f>'Net Gen'!K2382</f>
        <v>1320</v>
      </c>
      <c r="G2382" s="215">
        <f>'Net Gen'!N2382</f>
        <v>1320</v>
      </c>
      <c r="H2382" s="215">
        <f>'Net Gen'!O2382</f>
        <v>1320</v>
      </c>
      <c r="J2382" s="78">
        <f t="shared" si="150"/>
        <v>0.15</v>
      </c>
      <c r="K2382" s="71">
        <f t="shared" si="148"/>
        <v>198</v>
      </c>
      <c r="L2382" s="69">
        <f t="shared" si="149"/>
        <v>198</v>
      </c>
      <c r="M2382" s="81">
        <f t="shared" si="151"/>
        <v>198</v>
      </c>
    </row>
    <row r="2383" spans="1:13" x14ac:dyDescent="0.2">
      <c r="A2383" s="133" t="str">
        <f>'Net Gen'!B2383</f>
        <v>RP1KPAEG-Rockport 1 KP AEG</v>
      </c>
      <c r="B2383" s="214">
        <f>'Net Gen'!C2383</f>
        <v>44323.166666666664</v>
      </c>
      <c r="C2383" s="215" t="str">
        <f>'Net Gen'!P2383</f>
        <v>DISPATCHABLE</v>
      </c>
      <c r="D2383" s="215">
        <f>'Net Gen'!E2383</f>
        <v>76.137600000000006</v>
      </c>
      <c r="E2383" s="215">
        <f>'Net Gen'!I2383</f>
        <v>1320</v>
      </c>
      <c r="F2383" s="215">
        <f>'Net Gen'!K2383</f>
        <v>1320</v>
      </c>
      <c r="G2383" s="215">
        <f>'Net Gen'!N2383</f>
        <v>1320</v>
      </c>
      <c r="H2383" s="215">
        <f>'Net Gen'!O2383</f>
        <v>1320</v>
      </c>
      <c r="J2383" s="78">
        <f t="shared" si="150"/>
        <v>0.15</v>
      </c>
      <c r="K2383" s="71">
        <f t="shared" si="148"/>
        <v>198</v>
      </c>
      <c r="L2383" s="69">
        <f t="shared" si="149"/>
        <v>198</v>
      </c>
      <c r="M2383" s="81">
        <f t="shared" si="151"/>
        <v>198</v>
      </c>
    </row>
    <row r="2384" spans="1:13" x14ac:dyDescent="0.2">
      <c r="A2384" s="133" t="str">
        <f>'Net Gen'!B2384</f>
        <v>RP1KPAEG-Rockport 1 KP AEG</v>
      </c>
      <c r="B2384" s="214">
        <f>'Net Gen'!C2384</f>
        <v>44323.208333333336</v>
      </c>
      <c r="C2384" s="215" t="str">
        <f>'Net Gen'!P2384</f>
        <v>DISPATCHABLE</v>
      </c>
      <c r="D2384" s="215">
        <f>'Net Gen'!E2384</f>
        <v>76.128</v>
      </c>
      <c r="E2384" s="215">
        <f>'Net Gen'!I2384</f>
        <v>1320</v>
      </c>
      <c r="F2384" s="215">
        <f>'Net Gen'!K2384</f>
        <v>1320</v>
      </c>
      <c r="G2384" s="215">
        <f>'Net Gen'!N2384</f>
        <v>1320</v>
      </c>
      <c r="H2384" s="215">
        <f>'Net Gen'!O2384</f>
        <v>1320</v>
      </c>
      <c r="J2384" s="78">
        <f t="shared" si="150"/>
        <v>0.15</v>
      </c>
      <c r="K2384" s="71">
        <f t="shared" si="148"/>
        <v>198</v>
      </c>
      <c r="L2384" s="69">
        <f t="shared" si="149"/>
        <v>198</v>
      </c>
      <c r="M2384" s="81">
        <f t="shared" si="151"/>
        <v>198</v>
      </c>
    </row>
    <row r="2385" spans="1:13" x14ac:dyDescent="0.2">
      <c r="A2385" s="133" t="str">
        <f>'Net Gen'!B2385</f>
        <v>RP1KPAEG-Rockport 1 KP AEG</v>
      </c>
      <c r="B2385" s="214">
        <f>'Net Gen'!C2385</f>
        <v>44323.25</v>
      </c>
      <c r="C2385" s="215" t="str">
        <f>'Net Gen'!P2385</f>
        <v>DISPATCHABLE</v>
      </c>
      <c r="D2385" s="215">
        <f>'Net Gen'!E2385</f>
        <v>76.238399999999999</v>
      </c>
      <c r="E2385" s="215">
        <f>'Net Gen'!I2385</f>
        <v>1320</v>
      </c>
      <c r="F2385" s="215">
        <f>'Net Gen'!K2385</f>
        <v>1320</v>
      </c>
      <c r="G2385" s="215">
        <f>'Net Gen'!N2385</f>
        <v>1320</v>
      </c>
      <c r="H2385" s="215">
        <f>'Net Gen'!O2385</f>
        <v>1320</v>
      </c>
      <c r="J2385" s="78">
        <f t="shared" si="150"/>
        <v>0.15</v>
      </c>
      <c r="K2385" s="71">
        <f t="shared" si="148"/>
        <v>198</v>
      </c>
      <c r="L2385" s="69">
        <f t="shared" si="149"/>
        <v>198</v>
      </c>
      <c r="M2385" s="81">
        <f t="shared" si="151"/>
        <v>198</v>
      </c>
    </row>
    <row r="2386" spans="1:13" x14ac:dyDescent="0.2">
      <c r="A2386" s="133" t="str">
        <f>'Net Gen'!B2386</f>
        <v>RP1KPAEG-Rockport 1 KP AEG</v>
      </c>
      <c r="B2386" s="214">
        <f>'Net Gen'!C2386</f>
        <v>44323.291666666664</v>
      </c>
      <c r="C2386" s="215" t="str">
        <f>'Net Gen'!P2386</f>
        <v>DISPATCHABLE</v>
      </c>
      <c r="D2386" s="215">
        <f>'Net Gen'!E2386</f>
        <v>86.591999999999999</v>
      </c>
      <c r="E2386" s="215">
        <f>'Net Gen'!I2386</f>
        <v>1320</v>
      </c>
      <c r="F2386" s="215">
        <f>'Net Gen'!K2386</f>
        <v>1320</v>
      </c>
      <c r="G2386" s="215">
        <f>'Net Gen'!N2386</f>
        <v>1320</v>
      </c>
      <c r="H2386" s="215">
        <f>'Net Gen'!O2386</f>
        <v>1320</v>
      </c>
      <c r="J2386" s="78">
        <f t="shared" si="150"/>
        <v>0.15</v>
      </c>
      <c r="K2386" s="71">
        <f t="shared" si="148"/>
        <v>198</v>
      </c>
      <c r="L2386" s="69">
        <f t="shared" si="149"/>
        <v>198</v>
      </c>
      <c r="M2386" s="81">
        <f t="shared" si="151"/>
        <v>198</v>
      </c>
    </row>
    <row r="2387" spans="1:13" x14ac:dyDescent="0.2">
      <c r="A2387" s="133" t="str">
        <f>'Net Gen'!B2387</f>
        <v>RP1KPAEG-Rockport 1 KP AEG</v>
      </c>
      <c r="B2387" s="214">
        <f>'Net Gen'!C2387</f>
        <v>44323.333333333336</v>
      </c>
      <c r="C2387" s="215" t="str">
        <f>'Net Gen'!P2387</f>
        <v>DISPATCHABLE</v>
      </c>
      <c r="D2387" s="215">
        <f>'Net Gen'!E2387</f>
        <v>78.950400000000002</v>
      </c>
      <c r="E2387" s="215">
        <f>'Net Gen'!I2387</f>
        <v>1320</v>
      </c>
      <c r="F2387" s="215">
        <f>'Net Gen'!K2387</f>
        <v>1320</v>
      </c>
      <c r="G2387" s="215">
        <f>'Net Gen'!N2387</f>
        <v>1320</v>
      </c>
      <c r="H2387" s="215">
        <f>'Net Gen'!O2387</f>
        <v>1320</v>
      </c>
      <c r="J2387" s="78">
        <f t="shared" si="150"/>
        <v>0.15</v>
      </c>
      <c r="K2387" s="71">
        <f t="shared" si="148"/>
        <v>198</v>
      </c>
      <c r="L2387" s="69">
        <f t="shared" si="149"/>
        <v>198</v>
      </c>
      <c r="M2387" s="81">
        <f t="shared" si="151"/>
        <v>198</v>
      </c>
    </row>
    <row r="2388" spans="1:13" x14ac:dyDescent="0.2">
      <c r="A2388" s="133" t="str">
        <f>'Net Gen'!B2388</f>
        <v>RP1KPAEG-Rockport 1 KP AEG</v>
      </c>
      <c r="B2388" s="214">
        <f>'Net Gen'!C2388</f>
        <v>44323.375</v>
      </c>
      <c r="C2388" s="215" t="str">
        <f>'Net Gen'!P2388</f>
        <v>DISPATCHABLE</v>
      </c>
      <c r="D2388" s="215">
        <f>'Net Gen'!E2388</f>
        <v>96.177599999999998</v>
      </c>
      <c r="E2388" s="215">
        <f>'Net Gen'!I2388</f>
        <v>1320</v>
      </c>
      <c r="F2388" s="215">
        <f>'Net Gen'!K2388</f>
        <v>1320</v>
      </c>
      <c r="G2388" s="215">
        <f>'Net Gen'!N2388</f>
        <v>1320</v>
      </c>
      <c r="H2388" s="215">
        <f>'Net Gen'!O2388</f>
        <v>1320</v>
      </c>
      <c r="J2388" s="78">
        <f t="shared" si="150"/>
        <v>0.15</v>
      </c>
      <c r="K2388" s="71">
        <f t="shared" si="148"/>
        <v>198</v>
      </c>
      <c r="L2388" s="69">
        <f t="shared" si="149"/>
        <v>198</v>
      </c>
      <c r="M2388" s="81">
        <f t="shared" si="151"/>
        <v>198</v>
      </c>
    </row>
    <row r="2389" spans="1:13" x14ac:dyDescent="0.2">
      <c r="A2389" s="133" t="str">
        <f>'Net Gen'!B2389</f>
        <v>RP1KPAEG-Rockport 1 KP AEG</v>
      </c>
      <c r="B2389" s="214">
        <f>'Net Gen'!C2389</f>
        <v>44323.416666666664</v>
      </c>
      <c r="C2389" s="215" t="str">
        <f>'Net Gen'!P2389</f>
        <v>DISPATCHABLE</v>
      </c>
      <c r="D2389" s="215">
        <f>'Net Gen'!E2389</f>
        <v>112.13760000000001</v>
      </c>
      <c r="E2389" s="215">
        <f>'Net Gen'!I2389</f>
        <v>1320</v>
      </c>
      <c r="F2389" s="215">
        <f>'Net Gen'!K2389</f>
        <v>1320</v>
      </c>
      <c r="G2389" s="215">
        <f>'Net Gen'!N2389</f>
        <v>1320</v>
      </c>
      <c r="H2389" s="215">
        <f>'Net Gen'!O2389</f>
        <v>1320</v>
      </c>
      <c r="J2389" s="78">
        <f t="shared" si="150"/>
        <v>0.15</v>
      </c>
      <c r="K2389" s="71">
        <f t="shared" si="148"/>
        <v>198</v>
      </c>
      <c r="L2389" s="69">
        <f t="shared" si="149"/>
        <v>198</v>
      </c>
      <c r="M2389" s="81">
        <f t="shared" si="151"/>
        <v>198</v>
      </c>
    </row>
    <row r="2390" spans="1:13" x14ac:dyDescent="0.2">
      <c r="A2390" s="133" t="str">
        <f>'Net Gen'!B2390</f>
        <v>RP1KPAEG-Rockport 1 KP AEG</v>
      </c>
      <c r="B2390" s="214">
        <f>'Net Gen'!C2390</f>
        <v>44323.458333333336</v>
      </c>
      <c r="C2390" s="215" t="str">
        <f>'Net Gen'!P2390</f>
        <v>DISPATCHABLE</v>
      </c>
      <c r="D2390" s="215">
        <f>'Net Gen'!E2390</f>
        <v>115.4928</v>
      </c>
      <c r="E2390" s="215">
        <f>'Net Gen'!I2390</f>
        <v>1320</v>
      </c>
      <c r="F2390" s="215">
        <f>'Net Gen'!K2390</f>
        <v>1320</v>
      </c>
      <c r="G2390" s="215">
        <f>'Net Gen'!N2390</f>
        <v>1320</v>
      </c>
      <c r="H2390" s="215">
        <f>'Net Gen'!O2390</f>
        <v>1320</v>
      </c>
      <c r="J2390" s="78">
        <f t="shared" si="150"/>
        <v>0.15</v>
      </c>
      <c r="K2390" s="71">
        <f t="shared" si="148"/>
        <v>198</v>
      </c>
      <c r="L2390" s="69">
        <f t="shared" si="149"/>
        <v>198</v>
      </c>
      <c r="M2390" s="81">
        <f t="shared" si="151"/>
        <v>198</v>
      </c>
    </row>
    <row r="2391" spans="1:13" x14ac:dyDescent="0.2">
      <c r="A2391" s="133" t="str">
        <f>'Net Gen'!B2391</f>
        <v>RP1KPAEG-Rockport 1 KP AEG</v>
      </c>
      <c r="B2391" s="214">
        <f>'Net Gen'!C2391</f>
        <v>44323.5</v>
      </c>
      <c r="C2391" s="215" t="str">
        <f>'Net Gen'!P2391</f>
        <v>DISPATCHABLE</v>
      </c>
      <c r="D2391" s="215">
        <f>'Net Gen'!E2391</f>
        <v>87.873599999999996</v>
      </c>
      <c r="E2391" s="215">
        <f>'Net Gen'!I2391</f>
        <v>1320</v>
      </c>
      <c r="F2391" s="215">
        <f>'Net Gen'!K2391</f>
        <v>1320</v>
      </c>
      <c r="G2391" s="215">
        <f>'Net Gen'!N2391</f>
        <v>1320</v>
      </c>
      <c r="H2391" s="215">
        <f>'Net Gen'!O2391</f>
        <v>1320</v>
      </c>
      <c r="J2391" s="78">
        <f t="shared" si="150"/>
        <v>0.15</v>
      </c>
      <c r="K2391" s="71">
        <f t="shared" si="148"/>
        <v>198</v>
      </c>
      <c r="L2391" s="69">
        <f t="shared" si="149"/>
        <v>198</v>
      </c>
      <c r="M2391" s="81">
        <f t="shared" si="151"/>
        <v>198</v>
      </c>
    </row>
    <row r="2392" spans="1:13" x14ac:dyDescent="0.2">
      <c r="A2392" s="133" t="str">
        <f>'Net Gen'!B2392</f>
        <v>RP1KPAEG-Rockport 1 KP AEG</v>
      </c>
      <c r="B2392" s="214">
        <f>'Net Gen'!C2392</f>
        <v>44323.541666666664</v>
      </c>
      <c r="C2392" s="215" t="str">
        <f>'Net Gen'!P2392</f>
        <v>DISPATCHABLE</v>
      </c>
      <c r="D2392" s="215">
        <f>'Net Gen'!E2392</f>
        <v>76.147199999999998</v>
      </c>
      <c r="E2392" s="215">
        <f>'Net Gen'!I2392</f>
        <v>1320</v>
      </c>
      <c r="F2392" s="215">
        <f>'Net Gen'!K2392</f>
        <v>1320</v>
      </c>
      <c r="G2392" s="215">
        <f>'Net Gen'!N2392</f>
        <v>1320</v>
      </c>
      <c r="H2392" s="215">
        <f>'Net Gen'!O2392</f>
        <v>1320</v>
      </c>
      <c r="J2392" s="78">
        <f t="shared" si="150"/>
        <v>0.15</v>
      </c>
      <c r="K2392" s="71">
        <f t="shared" si="148"/>
        <v>198</v>
      </c>
      <c r="L2392" s="69">
        <f t="shared" si="149"/>
        <v>198</v>
      </c>
      <c r="M2392" s="81">
        <f t="shared" si="151"/>
        <v>198</v>
      </c>
    </row>
    <row r="2393" spans="1:13" x14ac:dyDescent="0.2">
      <c r="A2393" s="133" t="str">
        <f>'Net Gen'!B2393</f>
        <v>RP1KPAEG-Rockport 1 KP AEG</v>
      </c>
      <c r="B2393" s="214">
        <f>'Net Gen'!C2393</f>
        <v>44323.583333333336</v>
      </c>
      <c r="C2393" s="215" t="str">
        <f>'Net Gen'!P2393</f>
        <v>DISPATCHABLE</v>
      </c>
      <c r="D2393" s="215">
        <f>'Net Gen'!E2393</f>
        <v>74.784000000000006</v>
      </c>
      <c r="E2393" s="215">
        <f>'Net Gen'!I2393</f>
        <v>1320</v>
      </c>
      <c r="F2393" s="215">
        <f>'Net Gen'!K2393</f>
        <v>1320</v>
      </c>
      <c r="G2393" s="215">
        <f>'Net Gen'!N2393</f>
        <v>1320</v>
      </c>
      <c r="H2393" s="215">
        <f>'Net Gen'!O2393</f>
        <v>1320</v>
      </c>
      <c r="J2393" s="78">
        <f t="shared" si="150"/>
        <v>0.15</v>
      </c>
      <c r="K2393" s="71">
        <f t="shared" si="148"/>
        <v>198</v>
      </c>
      <c r="L2393" s="69">
        <f t="shared" si="149"/>
        <v>198</v>
      </c>
      <c r="M2393" s="81">
        <f t="shared" si="151"/>
        <v>198</v>
      </c>
    </row>
    <row r="2394" spans="1:13" x14ac:dyDescent="0.2">
      <c r="A2394" s="133" t="str">
        <f>'Net Gen'!B2394</f>
        <v>RP1KPAEG-Rockport 1 KP AEG</v>
      </c>
      <c r="B2394" s="214">
        <f>'Net Gen'!C2394</f>
        <v>44323.625</v>
      </c>
      <c r="C2394" s="215" t="str">
        <f>'Net Gen'!P2394</f>
        <v>DISPATCHABLE</v>
      </c>
      <c r="D2394" s="215">
        <f>'Net Gen'!E2394</f>
        <v>74.736000000000004</v>
      </c>
      <c r="E2394" s="215">
        <f>'Net Gen'!I2394</f>
        <v>1320</v>
      </c>
      <c r="F2394" s="215">
        <f>'Net Gen'!K2394</f>
        <v>1320</v>
      </c>
      <c r="G2394" s="215">
        <f>'Net Gen'!N2394</f>
        <v>1320</v>
      </c>
      <c r="H2394" s="215">
        <f>'Net Gen'!O2394</f>
        <v>1320</v>
      </c>
      <c r="J2394" s="78">
        <f t="shared" si="150"/>
        <v>0.15</v>
      </c>
      <c r="K2394" s="71">
        <f t="shared" si="148"/>
        <v>198</v>
      </c>
      <c r="L2394" s="69">
        <f t="shared" si="149"/>
        <v>198</v>
      </c>
      <c r="M2394" s="81">
        <f t="shared" si="151"/>
        <v>198</v>
      </c>
    </row>
    <row r="2395" spans="1:13" x14ac:dyDescent="0.2">
      <c r="A2395" s="133" t="str">
        <f>'Net Gen'!B2395</f>
        <v>RP1KPAEG-Rockport 1 KP AEG</v>
      </c>
      <c r="B2395" s="214">
        <f>'Net Gen'!C2395</f>
        <v>44323.666666666664</v>
      </c>
      <c r="C2395" s="215" t="str">
        <f>'Net Gen'!P2395</f>
        <v>DISPATCHABLE</v>
      </c>
      <c r="D2395" s="215">
        <f>'Net Gen'!E2395</f>
        <v>74.692800000000005</v>
      </c>
      <c r="E2395" s="215">
        <f>'Net Gen'!I2395</f>
        <v>1320</v>
      </c>
      <c r="F2395" s="215">
        <f>'Net Gen'!K2395</f>
        <v>1320</v>
      </c>
      <c r="G2395" s="215">
        <f>'Net Gen'!N2395</f>
        <v>1320</v>
      </c>
      <c r="H2395" s="215">
        <f>'Net Gen'!O2395</f>
        <v>1320</v>
      </c>
      <c r="J2395" s="78">
        <f t="shared" si="150"/>
        <v>0.15</v>
      </c>
      <c r="K2395" s="71">
        <f t="shared" si="148"/>
        <v>198</v>
      </c>
      <c r="L2395" s="69">
        <f t="shared" si="149"/>
        <v>198</v>
      </c>
      <c r="M2395" s="81">
        <f t="shared" si="151"/>
        <v>198</v>
      </c>
    </row>
    <row r="2396" spans="1:13" x14ac:dyDescent="0.2">
      <c r="A2396" s="133" t="str">
        <f>'Net Gen'!B2396</f>
        <v>RP1KPAEG-Rockport 1 KP AEG</v>
      </c>
      <c r="B2396" s="214">
        <f>'Net Gen'!C2396</f>
        <v>44323.708333333336</v>
      </c>
      <c r="C2396" s="215" t="str">
        <f>'Net Gen'!P2396</f>
        <v>DISPATCHABLE</v>
      </c>
      <c r="D2396" s="215">
        <f>'Net Gen'!E2396</f>
        <v>74.884799999999998</v>
      </c>
      <c r="E2396" s="215">
        <f>'Net Gen'!I2396</f>
        <v>1320</v>
      </c>
      <c r="F2396" s="215">
        <f>'Net Gen'!K2396</f>
        <v>1320</v>
      </c>
      <c r="G2396" s="215">
        <f>'Net Gen'!N2396</f>
        <v>1320</v>
      </c>
      <c r="H2396" s="215">
        <f>'Net Gen'!O2396</f>
        <v>1320</v>
      </c>
      <c r="J2396" s="78">
        <f t="shared" si="150"/>
        <v>0.15</v>
      </c>
      <c r="K2396" s="71">
        <f t="shared" si="148"/>
        <v>198</v>
      </c>
      <c r="L2396" s="69">
        <f t="shared" si="149"/>
        <v>198</v>
      </c>
      <c r="M2396" s="81">
        <f t="shared" si="151"/>
        <v>198</v>
      </c>
    </row>
    <row r="2397" spans="1:13" x14ac:dyDescent="0.2">
      <c r="A2397" s="133" t="str">
        <f>'Net Gen'!B2397</f>
        <v>RP1KPAEG-Rockport 1 KP AEG</v>
      </c>
      <c r="B2397" s="214">
        <f>'Net Gen'!C2397</f>
        <v>44323.75</v>
      </c>
      <c r="C2397" s="215" t="str">
        <f>'Net Gen'!P2397</f>
        <v>DISPATCHABLE</v>
      </c>
      <c r="D2397" s="215">
        <f>'Net Gen'!E2397</f>
        <v>74.784000000000006</v>
      </c>
      <c r="E2397" s="215">
        <f>'Net Gen'!I2397</f>
        <v>1320</v>
      </c>
      <c r="F2397" s="215">
        <f>'Net Gen'!K2397</f>
        <v>1320</v>
      </c>
      <c r="G2397" s="215">
        <f>'Net Gen'!N2397</f>
        <v>1320</v>
      </c>
      <c r="H2397" s="215">
        <f>'Net Gen'!O2397</f>
        <v>1320</v>
      </c>
      <c r="J2397" s="78">
        <f t="shared" si="150"/>
        <v>0.15</v>
      </c>
      <c r="K2397" s="71">
        <f t="shared" si="148"/>
        <v>198</v>
      </c>
      <c r="L2397" s="69">
        <f t="shared" si="149"/>
        <v>198</v>
      </c>
      <c r="M2397" s="81">
        <f t="shared" si="151"/>
        <v>198</v>
      </c>
    </row>
    <row r="2398" spans="1:13" x14ac:dyDescent="0.2">
      <c r="A2398" s="133" t="str">
        <f>'Net Gen'!B2398</f>
        <v>RP1KPAEG-Rockport 1 KP AEG</v>
      </c>
      <c r="B2398" s="214">
        <f>'Net Gen'!C2398</f>
        <v>44323.791666666664</v>
      </c>
      <c r="C2398" s="215" t="str">
        <f>'Net Gen'!P2398</f>
        <v>DISPATCHABLE</v>
      </c>
      <c r="D2398" s="215">
        <f>'Net Gen'!E2398</f>
        <v>74.64</v>
      </c>
      <c r="E2398" s="215">
        <f>'Net Gen'!I2398</f>
        <v>1320</v>
      </c>
      <c r="F2398" s="215">
        <f>'Net Gen'!K2398</f>
        <v>1320</v>
      </c>
      <c r="G2398" s="215">
        <f>'Net Gen'!N2398</f>
        <v>1320</v>
      </c>
      <c r="H2398" s="215">
        <f>'Net Gen'!O2398</f>
        <v>1320</v>
      </c>
      <c r="J2398" s="78">
        <f t="shared" si="150"/>
        <v>0.15</v>
      </c>
      <c r="K2398" s="71">
        <f t="shared" si="148"/>
        <v>198</v>
      </c>
      <c r="L2398" s="69">
        <f t="shared" si="149"/>
        <v>198</v>
      </c>
      <c r="M2398" s="81">
        <f t="shared" si="151"/>
        <v>198</v>
      </c>
    </row>
    <row r="2399" spans="1:13" x14ac:dyDescent="0.2">
      <c r="A2399" s="133" t="str">
        <f>'Net Gen'!B2399</f>
        <v>RP1KPAEG-Rockport 1 KP AEG</v>
      </c>
      <c r="B2399" s="214">
        <f>'Net Gen'!C2399</f>
        <v>44323.833333333336</v>
      </c>
      <c r="C2399" s="215" t="str">
        <f>'Net Gen'!P2399</f>
        <v>DISPATCHABLE</v>
      </c>
      <c r="D2399" s="215">
        <f>'Net Gen'!E2399</f>
        <v>74.740799999999993</v>
      </c>
      <c r="E2399" s="215">
        <f>'Net Gen'!I2399</f>
        <v>1320</v>
      </c>
      <c r="F2399" s="215">
        <f>'Net Gen'!K2399</f>
        <v>1320</v>
      </c>
      <c r="G2399" s="215">
        <f>'Net Gen'!N2399</f>
        <v>1320</v>
      </c>
      <c r="H2399" s="215">
        <f>'Net Gen'!O2399</f>
        <v>1320</v>
      </c>
      <c r="J2399" s="78">
        <f t="shared" si="150"/>
        <v>0.15</v>
      </c>
      <c r="K2399" s="71">
        <f t="shared" si="148"/>
        <v>198</v>
      </c>
      <c r="L2399" s="69">
        <f t="shared" si="149"/>
        <v>198</v>
      </c>
      <c r="M2399" s="81">
        <f t="shared" si="151"/>
        <v>198</v>
      </c>
    </row>
    <row r="2400" spans="1:13" x14ac:dyDescent="0.2">
      <c r="A2400" s="133" t="str">
        <f>'Net Gen'!B2400</f>
        <v>RP1KPAEG-Rockport 1 KP AEG</v>
      </c>
      <c r="B2400" s="214">
        <f>'Net Gen'!C2400</f>
        <v>44323.875</v>
      </c>
      <c r="C2400" s="215" t="str">
        <f>'Net Gen'!P2400</f>
        <v>DISPATCHABLE</v>
      </c>
      <c r="D2400" s="215">
        <f>'Net Gen'!E2400</f>
        <v>76.617599999999996</v>
      </c>
      <c r="E2400" s="215">
        <f>'Net Gen'!I2400</f>
        <v>1320</v>
      </c>
      <c r="F2400" s="215">
        <f>'Net Gen'!K2400</f>
        <v>1320</v>
      </c>
      <c r="G2400" s="215">
        <f>'Net Gen'!N2400</f>
        <v>1320</v>
      </c>
      <c r="H2400" s="215">
        <f>'Net Gen'!O2400</f>
        <v>1320</v>
      </c>
      <c r="J2400" s="78">
        <f t="shared" si="150"/>
        <v>0.15</v>
      </c>
      <c r="K2400" s="71">
        <f t="shared" si="148"/>
        <v>198</v>
      </c>
      <c r="L2400" s="69">
        <f t="shared" si="149"/>
        <v>198</v>
      </c>
      <c r="M2400" s="81">
        <f t="shared" si="151"/>
        <v>198</v>
      </c>
    </row>
    <row r="2401" spans="1:13" x14ac:dyDescent="0.2">
      <c r="A2401" s="133" t="str">
        <f>'Net Gen'!B2401</f>
        <v>RP1KPAEG-Rockport 1 KP AEG</v>
      </c>
      <c r="B2401" s="214">
        <f>'Net Gen'!C2401</f>
        <v>44323.916666666664</v>
      </c>
      <c r="C2401" s="215" t="str">
        <f>'Net Gen'!P2401</f>
        <v>DISPATCHABLE</v>
      </c>
      <c r="D2401" s="215">
        <f>'Net Gen'!E2401</f>
        <v>76.924800000000005</v>
      </c>
      <c r="E2401" s="215">
        <f>'Net Gen'!I2401</f>
        <v>1320</v>
      </c>
      <c r="F2401" s="215">
        <f>'Net Gen'!K2401</f>
        <v>1320</v>
      </c>
      <c r="G2401" s="215">
        <f>'Net Gen'!N2401</f>
        <v>1320</v>
      </c>
      <c r="H2401" s="215">
        <f>'Net Gen'!O2401</f>
        <v>1320</v>
      </c>
      <c r="J2401" s="78">
        <f t="shared" si="150"/>
        <v>0.15</v>
      </c>
      <c r="K2401" s="71">
        <f t="shared" si="148"/>
        <v>198</v>
      </c>
      <c r="L2401" s="69">
        <f t="shared" si="149"/>
        <v>198</v>
      </c>
      <c r="M2401" s="81">
        <f t="shared" si="151"/>
        <v>198</v>
      </c>
    </row>
    <row r="2402" spans="1:13" x14ac:dyDescent="0.2">
      <c r="A2402" s="133" t="str">
        <f>'Net Gen'!B2402</f>
        <v>RP1KPAEG-Rockport 1 KP AEG</v>
      </c>
      <c r="B2402" s="214">
        <f>'Net Gen'!C2402</f>
        <v>44323.958333333336</v>
      </c>
      <c r="C2402" s="215" t="str">
        <f>'Net Gen'!P2402</f>
        <v>DISPATCHABLE</v>
      </c>
      <c r="D2402" s="215">
        <f>'Net Gen'!E2402</f>
        <v>78.681600000000003</v>
      </c>
      <c r="E2402" s="215">
        <f>'Net Gen'!I2402</f>
        <v>1320</v>
      </c>
      <c r="F2402" s="215">
        <f>'Net Gen'!K2402</f>
        <v>1320</v>
      </c>
      <c r="G2402" s="215">
        <f>'Net Gen'!N2402</f>
        <v>1320</v>
      </c>
      <c r="H2402" s="215">
        <f>'Net Gen'!O2402</f>
        <v>1320</v>
      </c>
      <c r="J2402" s="78">
        <f t="shared" si="150"/>
        <v>0.15</v>
      </c>
      <c r="K2402" s="71">
        <f t="shared" si="148"/>
        <v>198</v>
      </c>
      <c r="L2402" s="69">
        <f t="shared" si="149"/>
        <v>198</v>
      </c>
      <c r="M2402" s="81">
        <f t="shared" si="151"/>
        <v>198</v>
      </c>
    </row>
    <row r="2403" spans="1:13" x14ac:dyDescent="0.2">
      <c r="A2403" s="133" t="str">
        <f>'Net Gen'!B2403</f>
        <v>RP1KPAEG-Rockport 1 KP AEG</v>
      </c>
      <c r="B2403" s="214">
        <f>'Net Gen'!C2403</f>
        <v>44324</v>
      </c>
      <c r="C2403" s="215" t="str">
        <f>'Net Gen'!P2403</f>
        <v>DISPATCHABLE</v>
      </c>
      <c r="D2403" s="215">
        <f>'Net Gen'!E2403</f>
        <v>75.499200000000002</v>
      </c>
      <c r="E2403" s="215">
        <f>'Net Gen'!I2403</f>
        <v>1320</v>
      </c>
      <c r="F2403" s="215">
        <f>'Net Gen'!K2403</f>
        <v>1320</v>
      </c>
      <c r="G2403" s="215">
        <f>'Net Gen'!N2403</f>
        <v>1320</v>
      </c>
      <c r="H2403" s="215">
        <f>'Net Gen'!O2403</f>
        <v>1320</v>
      </c>
      <c r="J2403" s="78">
        <f t="shared" si="150"/>
        <v>0.15</v>
      </c>
      <c r="K2403" s="71">
        <f t="shared" si="148"/>
        <v>198</v>
      </c>
      <c r="L2403" s="69">
        <f t="shared" si="149"/>
        <v>198</v>
      </c>
      <c r="M2403" s="81">
        <f t="shared" si="151"/>
        <v>198</v>
      </c>
    </row>
    <row r="2404" spans="1:13" x14ac:dyDescent="0.2">
      <c r="A2404" s="133" t="str">
        <f>'Net Gen'!B2404</f>
        <v>RP1KPAEG-Rockport 1 KP AEG</v>
      </c>
      <c r="B2404" s="214">
        <f>'Net Gen'!C2404</f>
        <v>44324.041666666664</v>
      </c>
      <c r="C2404" s="215" t="str">
        <f>'Net Gen'!P2404</f>
        <v>DISPATCHABLE</v>
      </c>
      <c r="D2404" s="215">
        <f>'Net Gen'!E2404</f>
        <v>75.667199999999994</v>
      </c>
      <c r="E2404" s="215">
        <f>'Net Gen'!I2404</f>
        <v>1320</v>
      </c>
      <c r="F2404" s="215">
        <f>'Net Gen'!K2404</f>
        <v>1320</v>
      </c>
      <c r="G2404" s="215">
        <f>'Net Gen'!N2404</f>
        <v>1320</v>
      </c>
      <c r="H2404" s="215">
        <f>'Net Gen'!O2404</f>
        <v>1320</v>
      </c>
      <c r="J2404" s="78">
        <f t="shared" si="150"/>
        <v>0.15</v>
      </c>
      <c r="K2404" s="71">
        <f t="shared" si="148"/>
        <v>198</v>
      </c>
      <c r="L2404" s="69">
        <f t="shared" si="149"/>
        <v>198</v>
      </c>
      <c r="M2404" s="81">
        <f t="shared" si="151"/>
        <v>198</v>
      </c>
    </row>
    <row r="2405" spans="1:13" x14ac:dyDescent="0.2">
      <c r="A2405" s="133" t="str">
        <f>'Net Gen'!B2405</f>
        <v>RP1KPAEG-Rockport 1 KP AEG</v>
      </c>
      <c r="B2405" s="214">
        <f>'Net Gen'!C2405</f>
        <v>44324.083333333336</v>
      </c>
      <c r="C2405" s="215" t="str">
        <f>'Net Gen'!P2405</f>
        <v>DISPATCHABLE</v>
      </c>
      <c r="D2405" s="215">
        <f>'Net Gen'!E2405</f>
        <v>75.599999999999994</v>
      </c>
      <c r="E2405" s="215">
        <f>'Net Gen'!I2405</f>
        <v>1320</v>
      </c>
      <c r="F2405" s="215">
        <f>'Net Gen'!K2405</f>
        <v>1320</v>
      </c>
      <c r="G2405" s="215">
        <f>'Net Gen'!N2405</f>
        <v>1320</v>
      </c>
      <c r="H2405" s="215">
        <f>'Net Gen'!O2405</f>
        <v>1320</v>
      </c>
      <c r="J2405" s="78">
        <f t="shared" si="150"/>
        <v>0.15</v>
      </c>
      <c r="K2405" s="71">
        <f t="shared" si="148"/>
        <v>198</v>
      </c>
      <c r="L2405" s="69">
        <f t="shared" si="149"/>
        <v>198</v>
      </c>
      <c r="M2405" s="81">
        <f t="shared" si="151"/>
        <v>198</v>
      </c>
    </row>
    <row r="2406" spans="1:13" x14ac:dyDescent="0.2">
      <c r="A2406" s="133" t="str">
        <f>'Net Gen'!B2406</f>
        <v>RP1KPAEG-Rockport 1 KP AEG</v>
      </c>
      <c r="B2406" s="214">
        <f>'Net Gen'!C2406</f>
        <v>44324.125</v>
      </c>
      <c r="C2406" s="215" t="str">
        <f>'Net Gen'!P2406</f>
        <v>DISPATCHABLE</v>
      </c>
      <c r="D2406" s="215">
        <f>'Net Gen'!E2406</f>
        <v>75.513599999999997</v>
      </c>
      <c r="E2406" s="215">
        <f>'Net Gen'!I2406</f>
        <v>673</v>
      </c>
      <c r="F2406" s="215">
        <f>'Net Gen'!K2406</f>
        <v>1320</v>
      </c>
      <c r="G2406" s="215">
        <f>'Net Gen'!N2406</f>
        <v>1320</v>
      </c>
      <c r="H2406" s="215">
        <f>'Net Gen'!O2406</f>
        <v>1320</v>
      </c>
      <c r="J2406" s="78">
        <f t="shared" si="150"/>
        <v>0.15</v>
      </c>
      <c r="K2406" s="71">
        <f t="shared" si="148"/>
        <v>198</v>
      </c>
      <c r="L2406" s="69">
        <f t="shared" si="149"/>
        <v>198</v>
      </c>
      <c r="M2406" s="81">
        <f t="shared" si="151"/>
        <v>100.95</v>
      </c>
    </row>
    <row r="2407" spans="1:13" x14ac:dyDescent="0.2">
      <c r="A2407" s="133" t="str">
        <f>'Net Gen'!B2407</f>
        <v>RP1KPAEG-Rockport 1 KP AEG</v>
      </c>
      <c r="B2407" s="214">
        <f>'Net Gen'!C2407</f>
        <v>44324.166666666664</v>
      </c>
      <c r="C2407" s="215" t="str">
        <f>'Net Gen'!P2407</f>
        <v>DISPATCHABLE</v>
      </c>
      <c r="D2407" s="215">
        <f>'Net Gen'!E2407</f>
        <v>76.449600000000004</v>
      </c>
      <c r="E2407" s="215">
        <f>'Net Gen'!I2407</f>
        <v>1320</v>
      </c>
      <c r="F2407" s="215">
        <f>'Net Gen'!K2407</f>
        <v>1320</v>
      </c>
      <c r="G2407" s="215">
        <f>'Net Gen'!N2407</f>
        <v>1320</v>
      </c>
      <c r="H2407" s="215">
        <f>'Net Gen'!O2407</f>
        <v>1320</v>
      </c>
      <c r="J2407" s="78">
        <f t="shared" si="150"/>
        <v>0.15</v>
      </c>
      <c r="K2407" s="71">
        <f t="shared" si="148"/>
        <v>198</v>
      </c>
      <c r="L2407" s="69">
        <f t="shared" si="149"/>
        <v>198</v>
      </c>
      <c r="M2407" s="81">
        <f t="shared" si="151"/>
        <v>198</v>
      </c>
    </row>
    <row r="2408" spans="1:13" x14ac:dyDescent="0.2">
      <c r="A2408" s="133" t="str">
        <f>'Net Gen'!B2408</f>
        <v>RP1KPAEG-Rockport 1 KP AEG</v>
      </c>
      <c r="B2408" s="214">
        <f>'Net Gen'!C2408</f>
        <v>44324.208333333336</v>
      </c>
      <c r="C2408" s="215" t="str">
        <f>'Net Gen'!P2408</f>
        <v>DISPATCHABLE</v>
      </c>
      <c r="D2408" s="215">
        <f>'Net Gen'!E2408</f>
        <v>76.444800000000001</v>
      </c>
      <c r="E2408" s="215">
        <f>'Net Gen'!I2408</f>
        <v>1320</v>
      </c>
      <c r="F2408" s="215">
        <f>'Net Gen'!K2408</f>
        <v>1320</v>
      </c>
      <c r="G2408" s="215">
        <f>'Net Gen'!N2408</f>
        <v>1320</v>
      </c>
      <c r="H2408" s="215">
        <f>'Net Gen'!O2408</f>
        <v>1320</v>
      </c>
      <c r="J2408" s="78">
        <f t="shared" si="150"/>
        <v>0.15</v>
      </c>
      <c r="K2408" s="71">
        <f t="shared" si="148"/>
        <v>198</v>
      </c>
      <c r="L2408" s="69">
        <f t="shared" si="149"/>
        <v>198</v>
      </c>
      <c r="M2408" s="81">
        <f t="shared" si="151"/>
        <v>198</v>
      </c>
    </row>
    <row r="2409" spans="1:13" x14ac:dyDescent="0.2">
      <c r="A2409" s="133" t="str">
        <f>'Net Gen'!B2409</f>
        <v>RP1KPAEG-Rockport 1 KP AEG</v>
      </c>
      <c r="B2409" s="214">
        <f>'Net Gen'!C2409</f>
        <v>44324.25</v>
      </c>
      <c r="C2409" s="215" t="str">
        <f>'Net Gen'!P2409</f>
        <v>DISPATCHABLE</v>
      </c>
      <c r="D2409" s="215">
        <f>'Net Gen'!E2409</f>
        <v>83.011200000000002</v>
      </c>
      <c r="E2409" s="215">
        <f>'Net Gen'!I2409</f>
        <v>1320</v>
      </c>
      <c r="F2409" s="215">
        <f>'Net Gen'!K2409</f>
        <v>1320</v>
      </c>
      <c r="G2409" s="215">
        <f>'Net Gen'!N2409</f>
        <v>1320</v>
      </c>
      <c r="H2409" s="215">
        <f>'Net Gen'!O2409</f>
        <v>1320</v>
      </c>
      <c r="J2409" s="78">
        <f t="shared" si="150"/>
        <v>0.15</v>
      </c>
      <c r="K2409" s="71">
        <f t="shared" si="148"/>
        <v>198</v>
      </c>
      <c r="L2409" s="69">
        <f t="shared" si="149"/>
        <v>198</v>
      </c>
      <c r="M2409" s="81">
        <f t="shared" si="151"/>
        <v>198</v>
      </c>
    </row>
    <row r="2410" spans="1:13" x14ac:dyDescent="0.2">
      <c r="A2410" s="133" t="str">
        <f>'Net Gen'!B2410</f>
        <v>RP1KPAEG-Rockport 1 KP AEG</v>
      </c>
      <c r="B2410" s="214">
        <f>'Net Gen'!C2410</f>
        <v>44324.291666666664</v>
      </c>
      <c r="C2410" s="215" t="str">
        <f>'Net Gen'!P2410</f>
        <v>DISPATCHABLE</v>
      </c>
      <c r="D2410" s="215">
        <f>'Net Gen'!E2410</f>
        <v>88.296000000000006</v>
      </c>
      <c r="E2410" s="215">
        <f>'Net Gen'!I2410</f>
        <v>1320</v>
      </c>
      <c r="F2410" s="215">
        <f>'Net Gen'!K2410</f>
        <v>1320</v>
      </c>
      <c r="G2410" s="215">
        <f>'Net Gen'!N2410</f>
        <v>1320</v>
      </c>
      <c r="H2410" s="215">
        <f>'Net Gen'!O2410</f>
        <v>1320</v>
      </c>
      <c r="J2410" s="78">
        <f t="shared" si="150"/>
        <v>0.15</v>
      </c>
      <c r="K2410" s="71">
        <f t="shared" si="148"/>
        <v>198</v>
      </c>
      <c r="L2410" s="69">
        <f t="shared" si="149"/>
        <v>198</v>
      </c>
      <c r="M2410" s="81">
        <f t="shared" si="151"/>
        <v>198</v>
      </c>
    </row>
    <row r="2411" spans="1:13" x14ac:dyDescent="0.2">
      <c r="A2411" s="133" t="str">
        <f>'Net Gen'!B2411</f>
        <v>RP1KPAEG-Rockport 1 KP AEG</v>
      </c>
      <c r="B2411" s="214">
        <f>'Net Gen'!C2411</f>
        <v>44324.333333333336</v>
      </c>
      <c r="C2411" s="215" t="str">
        <f>'Net Gen'!P2411</f>
        <v>DISPATCHABLE</v>
      </c>
      <c r="D2411" s="215">
        <f>'Net Gen'!E2411</f>
        <v>76.910399999999996</v>
      </c>
      <c r="E2411" s="215">
        <f>'Net Gen'!I2411</f>
        <v>1320</v>
      </c>
      <c r="F2411" s="215">
        <f>'Net Gen'!K2411</f>
        <v>1320</v>
      </c>
      <c r="G2411" s="215">
        <f>'Net Gen'!N2411</f>
        <v>1320</v>
      </c>
      <c r="H2411" s="215">
        <f>'Net Gen'!O2411</f>
        <v>1320</v>
      </c>
      <c r="J2411" s="78">
        <f t="shared" si="150"/>
        <v>0.15</v>
      </c>
      <c r="K2411" s="71">
        <f t="shared" si="148"/>
        <v>198</v>
      </c>
      <c r="L2411" s="69">
        <f t="shared" si="149"/>
        <v>198</v>
      </c>
      <c r="M2411" s="81">
        <f t="shared" si="151"/>
        <v>198</v>
      </c>
    </row>
    <row r="2412" spans="1:13" x14ac:dyDescent="0.2">
      <c r="A2412" s="133" t="str">
        <f>'Net Gen'!B2412</f>
        <v>RP1KPAEG-Rockport 1 KP AEG</v>
      </c>
      <c r="B2412" s="214">
        <f>'Net Gen'!C2412</f>
        <v>44324.375</v>
      </c>
      <c r="C2412" s="215" t="str">
        <f>'Net Gen'!P2412</f>
        <v>DISPATCHABLE</v>
      </c>
      <c r="D2412" s="215">
        <f>'Net Gen'!E2412</f>
        <v>87.614400000000003</v>
      </c>
      <c r="E2412" s="215">
        <f>'Net Gen'!I2412</f>
        <v>1320</v>
      </c>
      <c r="F2412" s="215">
        <f>'Net Gen'!K2412</f>
        <v>1320</v>
      </c>
      <c r="G2412" s="215">
        <f>'Net Gen'!N2412</f>
        <v>1320</v>
      </c>
      <c r="H2412" s="215">
        <f>'Net Gen'!O2412</f>
        <v>1320</v>
      </c>
      <c r="J2412" s="78">
        <f t="shared" si="150"/>
        <v>0.15</v>
      </c>
      <c r="K2412" s="71">
        <f t="shared" si="148"/>
        <v>198</v>
      </c>
      <c r="L2412" s="69">
        <f t="shared" si="149"/>
        <v>198</v>
      </c>
      <c r="M2412" s="81">
        <f t="shared" si="151"/>
        <v>198</v>
      </c>
    </row>
    <row r="2413" spans="1:13" x14ac:dyDescent="0.2">
      <c r="A2413" s="133" t="str">
        <f>'Net Gen'!B2413</f>
        <v>RP1KPAEG-Rockport 1 KP AEG</v>
      </c>
      <c r="B2413" s="214">
        <f>'Net Gen'!C2413</f>
        <v>44324.416666666664</v>
      </c>
      <c r="C2413" s="215" t="str">
        <f>'Net Gen'!P2413</f>
        <v>DISPATCHABLE</v>
      </c>
      <c r="D2413" s="215">
        <f>'Net Gen'!E2413</f>
        <v>103.6176</v>
      </c>
      <c r="E2413" s="215">
        <f>'Net Gen'!I2413</f>
        <v>1320</v>
      </c>
      <c r="F2413" s="215">
        <f>'Net Gen'!K2413</f>
        <v>1320</v>
      </c>
      <c r="G2413" s="215">
        <f>'Net Gen'!N2413</f>
        <v>1320</v>
      </c>
      <c r="H2413" s="215">
        <f>'Net Gen'!O2413</f>
        <v>1320</v>
      </c>
      <c r="J2413" s="78">
        <f t="shared" si="150"/>
        <v>0.15</v>
      </c>
      <c r="K2413" s="71">
        <f t="shared" si="148"/>
        <v>198</v>
      </c>
      <c r="L2413" s="69">
        <f t="shared" si="149"/>
        <v>198</v>
      </c>
      <c r="M2413" s="81">
        <f t="shared" si="151"/>
        <v>198</v>
      </c>
    </row>
    <row r="2414" spans="1:13" x14ac:dyDescent="0.2">
      <c r="A2414" s="133" t="str">
        <f>'Net Gen'!B2414</f>
        <v>RP1KPAEG-Rockport 1 KP AEG</v>
      </c>
      <c r="B2414" s="214">
        <f>'Net Gen'!C2414</f>
        <v>44324.458333333336</v>
      </c>
      <c r="C2414" s="215" t="str">
        <f>'Net Gen'!P2414</f>
        <v>DISPATCHABLE</v>
      </c>
      <c r="D2414" s="215">
        <f>'Net Gen'!E2414</f>
        <v>93.422399999999996</v>
      </c>
      <c r="E2414" s="215">
        <f>'Net Gen'!I2414</f>
        <v>1320</v>
      </c>
      <c r="F2414" s="215">
        <f>'Net Gen'!K2414</f>
        <v>1320</v>
      </c>
      <c r="G2414" s="215">
        <f>'Net Gen'!N2414</f>
        <v>1320</v>
      </c>
      <c r="H2414" s="215">
        <f>'Net Gen'!O2414</f>
        <v>1320</v>
      </c>
      <c r="J2414" s="78">
        <f t="shared" si="150"/>
        <v>0.15</v>
      </c>
      <c r="K2414" s="71">
        <f t="shared" si="148"/>
        <v>198</v>
      </c>
      <c r="L2414" s="69">
        <f t="shared" si="149"/>
        <v>198</v>
      </c>
      <c r="M2414" s="81">
        <f t="shared" si="151"/>
        <v>198</v>
      </c>
    </row>
    <row r="2415" spans="1:13" x14ac:dyDescent="0.2">
      <c r="A2415" s="133" t="str">
        <f>'Net Gen'!B2415</f>
        <v>RP1KPAEG-Rockport 1 KP AEG</v>
      </c>
      <c r="B2415" s="214">
        <f>'Net Gen'!C2415</f>
        <v>44324.5</v>
      </c>
      <c r="C2415" s="215" t="str">
        <f>'Net Gen'!P2415</f>
        <v>DISPATCHABLE</v>
      </c>
      <c r="D2415" s="215">
        <f>'Net Gen'!E2415</f>
        <v>86.385599999999997</v>
      </c>
      <c r="E2415" s="215">
        <f>'Net Gen'!I2415</f>
        <v>1320</v>
      </c>
      <c r="F2415" s="215">
        <f>'Net Gen'!K2415</f>
        <v>1320</v>
      </c>
      <c r="G2415" s="215">
        <f>'Net Gen'!N2415</f>
        <v>1320</v>
      </c>
      <c r="H2415" s="215">
        <f>'Net Gen'!O2415</f>
        <v>1320</v>
      </c>
      <c r="J2415" s="78">
        <f t="shared" si="150"/>
        <v>0.15</v>
      </c>
      <c r="K2415" s="71">
        <f t="shared" si="148"/>
        <v>198</v>
      </c>
      <c r="L2415" s="69">
        <f t="shared" si="149"/>
        <v>198</v>
      </c>
      <c r="M2415" s="81">
        <f t="shared" si="151"/>
        <v>198</v>
      </c>
    </row>
    <row r="2416" spans="1:13" x14ac:dyDescent="0.2">
      <c r="A2416" s="133" t="str">
        <f>'Net Gen'!B2416</f>
        <v>RP1KPAEG-Rockport 1 KP AEG</v>
      </c>
      <c r="B2416" s="214">
        <f>'Net Gen'!C2416</f>
        <v>44324.541666666664</v>
      </c>
      <c r="C2416" s="215" t="str">
        <f>'Net Gen'!P2416</f>
        <v>DISPATCHABLE</v>
      </c>
      <c r="D2416" s="215">
        <f>'Net Gen'!E2416</f>
        <v>81.12</v>
      </c>
      <c r="E2416" s="215">
        <f>'Net Gen'!I2416</f>
        <v>1320</v>
      </c>
      <c r="F2416" s="215">
        <f>'Net Gen'!K2416</f>
        <v>1320</v>
      </c>
      <c r="G2416" s="215">
        <f>'Net Gen'!N2416</f>
        <v>1320</v>
      </c>
      <c r="H2416" s="215">
        <f>'Net Gen'!O2416</f>
        <v>1320</v>
      </c>
      <c r="J2416" s="78">
        <f t="shared" si="150"/>
        <v>0.15</v>
      </c>
      <c r="K2416" s="71">
        <f t="shared" si="148"/>
        <v>198</v>
      </c>
      <c r="L2416" s="69">
        <f t="shared" si="149"/>
        <v>198</v>
      </c>
      <c r="M2416" s="81">
        <f t="shared" si="151"/>
        <v>198</v>
      </c>
    </row>
    <row r="2417" spans="1:13" x14ac:dyDescent="0.2">
      <c r="A2417" s="133" t="str">
        <f>'Net Gen'!B2417</f>
        <v>RP1KPAEG-Rockport 1 KP AEG</v>
      </c>
      <c r="B2417" s="214">
        <f>'Net Gen'!C2417</f>
        <v>44324.583333333336</v>
      </c>
      <c r="C2417" s="215" t="str">
        <f>'Net Gen'!P2417</f>
        <v>DISPATCHABLE</v>
      </c>
      <c r="D2417" s="215">
        <f>'Net Gen'!E2417</f>
        <v>78.681600000000003</v>
      </c>
      <c r="E2417" s="215">
        <f>'Net Gen'!I2417</f>
        <v>1320</v>
      </c>
      <c r="F2417" s="215">
        <f>'Net Gen'!K2417</f>
        <v>1320</v>
      </c>
      <c r="G2417" s="215">
        <f>'Net Gen'!N2417</f>
        <v>1320</v>
      </c>
      <c r="H2417" s="215">
        <f>'Net Gen'!O2417</f>
        <v>1320</v>
      </c>
      <c r="J2417" s="78">
        <f t="shared" si="150"/>
        <v>0.15</v>
      </c>
      <c r="K2417" s="71">
        <f t="shared" si="148"/>
        <v>198</v>
      </c>
      <c r="L2417" s="69">
        <f t="shared" si="149"/>
        <v>198</v>
      </c>
      <c r="M2417" s="81">
        <f t="shared" si="151"/>
        <v>198</v>
      </c>
    </row>
    <row r="2418" spans="1:13" x14ac:dyDescent="0.2">
      <c r="A2418" s="133" t="str">
        <f>'Net Gen'!B2418</f>
        <v>RP1KPAEG-Rockport 1 KP AEG</v>
      </c>
      <c r="B2418" s="214">
        <f>'Net Gen'!C2418</f>
        <v>44324.625</v>
      </c>
      <c r="C2418" s="215" t="str">
        <f>'Net Gen'!P2418</f>
        <v>DISPATCHABLE</v>
      </c>
      <c r="D2418" s="215">
        <f>'Net Gen'!E2418</f>
        <v>75.211200000000005</v>
      </c>
      <c r="E2418" s="215">
        <f>'Net Gen'!I2418</f>
        <v>1320</v>
      </c>
      <c r="F2418" s="215">
        <f>'Net Gen'!K2418</f>
        <v>1320</v>
      </c>
      <c r="G2418" s="215">
        <f>'Net Gen'!N2418</f>
        <v>1320</v>
      </c>
      <c r="H2418" s="215">
        <f>'Net Gen'!O2418</f>
        <v>1320</v>
      </c>
      <c r="J2418" s="78">
        <f t="shared" si="150"/>
        <v>0.15</v>
      </c>
      <c r="K2418" s="71">
        <f t="shared" si="148"/>
        <v>198</v>
      </c>
      <c r="L2418" s="69">
        <f t="shared" si="149"/>
        <v>198</v>
      </c>
      <c r="M2418" s="81">
        <f t="shared" si="151"/>
        <v>198</v>
      </c>
    </row>
    <row r="2419" spans="1:13" x14ac:dyDescent="0.2">
      <c r="A2419" s="133" t="str">
        <f>'Net Gen'!B2419</f>
        <v>RP1KPAEG-Rockport 1 KP AEG</v>
      </c>
      <c r="B2419" s="214">
        <f>'Net Gen'!C2419</f>
        <v>44324.666666666664</v>
      </c>
      <c r="C2419" s="215" t="str">
        <f>'Net Gen'!P2419</f>
        <v>DISPATCHABLE</v>
      </c>
      <c r="D2419" s="215">
        <f>'Net Gen'!E2419</f>
        <v>75.163200000000003</v>
      </c>
      <c r="E2419" s="215">
        <f>'Net Gen'!I2419</f>
        <v>1320</v>
      </c>
      <c r="F2419" s="215">
        <f>'Net Gen'!K2419</f>
        <v>1320</v>
      </c>
      <c r="G2419" s="215">
        <f>'Net Gen'!N2419</f>
        <v>1320</v>
      </c>
      <c r="H2419" s="215">
        <f>'Net Gen'!O2419</f>
        <v>1320</v>
      </c>
      <c r="J2419" s="78">
        <f t="shared" si="150"/>
        <v>0.15</v>
      </c>
      <c r="K2419" s="71">
        <f t="shared" si="148"/>
        <v>198</v>
      </c>
      <c r="L2419" s="69">
        <f t="shared" si="149"/>
        <v>198</v>
      </c>
      <c r="M2419" s="81">
        <f t="shared" si="151"/>
        <v>198</v>
      </c>
    </row>
    <row r="2420" spans="1:13" x14ac:dyDescent="0.2">
      <c r="A2420" s="133" t="str">
        <f>'Net Gen'!B2420</f>
        <v>RP1KPAEG-Rockport 1 KP AEG</v>
      </c>
      <c r="B2420" s="214">
        <f>'Net Gen'!C2420</f>
        <v>44324.708333333336</v>
      </c>
      <c r="C2420" s="215" t="str">
        <f>'Net Gen'!P2420</f>
        <v>DISPATCHABLE</v>
      </c>
      <c r="D2420" s="215">
        <f>'Net Gen'!E2420</f>
        <v>75.062399999999997</v>
      </c>
      <c r="E2420" s="215">
        <f>'Net Gen'!I2420</f>
        <v>1320</v>
      </c>
      <c r="F2420" s="215">
        <f>'Net Gen'!K2420</f>
        <v>1320</v>
      </c>
      <c r="G2420" s="215">
        <f>'Net Gen'!N2420</f>
        <v>1320</v>
      </c>
      <c r="H2420" s="215">
        <f>'Net Gen'!O2420</f>
        <v>1320</v>
      </c>
      <c r="J2420" s="78">
        <f t="shared" si="150"/>
        <v>0.15</v>
      </c>
      <c r="K2420" s="71">
        <f t="shared" si="148"/>
        <v>198</v>
      </c>
      <c r="L2420" s="69">
        <f t="shared" si="149"/>
        <v>198</v>
      </c>
      <c r="M2420" s="81">
        <f t="shared" si="151"/>
        <v>198</v>
      </c>
    </row>
    <row r="2421" spans="1:13" x14ac:dyDescent="0.2">
      <c r="A2421" s="133" t="str">
        <f>'Net Gen'!B2421</f>
        <v>RP1KPAEG-Rockport 1 KP AEG</v>
      </c>
      <c r="B2421" s="214">
        <f>'Net Gen'!C2421</f>
        <v>44324.75</v>
      </c>
      <c r="C2421" s="215" t="str">
        <f>'Net Gen'!P2421</f>
        <v>DISPATCHABLE</v>
      </c>
      <c r="D2421" s="215">
        <f>'Net Gen'!E2421</f>
        <v>75.177599999999998</v>
      </c>
      <c r="E2421" s="215">
        <f>'Net Gen'!I2421</f>
        <v>1320</v>
      </c>
      <c r="F2421" s="215">
        <f>'Net Gen'!K2421</f>
        <v>1320</v>
      </c>
      <c r="G2421" s="215">
        <f>'Net Gen'!N2421</f>
        <v>1320</v>
      </c>
      <c r="H2421" s="215">
        <f>'Net Gen'!O2421</f>
        <v>1320</v>
      </c>
      <c r="J2421" s="78">
        <f t="shared" si="150"/>
        <v>0.15</v>
      </c>
      <c r="K2421" s="71">
        <f t="shared" si="148"/>
        <v>198</v>
      </c>
      <c r="L2421" s="69">
        <f t="shared" si="149"/>
        <v>198</v>
      </c>
      <c r="M2421" s="81">
        <f t="shared" si="151"/>
        <v>198</v>
      </c>
    </row>
    <row r="2422" spans="1:13" x14ac:dyDescent="0.2">
      <c r="A2422" s="133" t="str">
        <f>'Net Gen'!B2422</f>
        <v>RP1KPAEG-Rockport 1 KP AEG</v>
      </c>
      <c r="B2422" s="214">
        <f>'Net Gen'!C2422</f>
        <v>44324.791666666664</v>
      </c>
      <c r="C2422" s="215" t="str">
        <f>'Net Gen'!P2422</f>
        <v>DISPATCHABLE</v>
      </c>
      <c r="D2422" s="215">
        <f>'Net Gen'!E2422</f>
        <v>75.115200000000002</v>
      </c>
      <c r="E2422" s="215">
        <f>'Net Gen'!I2422</f>
        <v>1320</v>
      </c>
      <c r="F2422" s="215">
        <f>'Net Gen'!K2422</f>
        <v>1320</v>
      </c>
      <c r="G2422" s="215">
        <f>'Net Gen'!N2422</f>
        <v>1320</v>
      </c>
      <c r="H2422" s="215">
        <f>'Net Gen'!O2422</f>
        <v>1320</v>
      </c>
      <c r="J2422" s="78">
        <f t="shared" si="150"/>
        <v>0.15</v>
      </c>
      <c r="K2422" s="71">
        <f t="shared" si="148"/>
        <v>198</v>
      </c>
      <c r="L2422" s="69">
        <f t="shared" si="149"/>
        <v>198</v>
      </c>
      <c r="M2422" s="81">
        <f t="shared" si="151"/>
        <v>198</v>
      </c>
    </row>
    <row r="2423" spans="1:13" x14ac:dyDescent="0.2">
      <c r="A2423" s="133" t="str">
        <f>'Net Gen'!B2423</f>
        <v>RP1KPAEG-Rockport 1 KP AEG</v>
      </c>
      <c r="B2423" s="214">
        <f>'Net Gen'!C2423</f>
        <v>44324.833333333336</v>
      </c>
      <c r="C2423" s="215" t="str">
        <f>'Net Gen'!P2423</f>
        <v>DISPATCHABLE</v>
      </c>
      <c r="D2423" s="215">
        <f>'Net Gen'!E2423</f>
        <v>78.623999999999995</v>
      </c>
      <c r="E2423" s="215">
        <f>'Net Gen'!I2423</f>
        <v>1320</v>
      </c>
      <c r="F2423" s="215">
        <f>'Net Gen'!K2423</f>
        <v>1320</v>
      </c>
      <c r="G2423" s="215">
        <f>'Net Gen'!N2423</f>
        <v>1320</v>
      </c>
      <c r="H2423" s="215">
        <f>'Net Gen'!O2423</f>
        <v>1320</v>
      </c>
      <c r="J2423" s="78">
        <f t="shared" si="150"/>
        <v>0.15</v>
      </c>
      <c r="K2423" s="71">
        <f t="shared" si="148"/>
        <v>198</v>
      </c>
      <c r="L2423" s="69">
        <f t="shared" si="149"/>
        <v>198</v>
      </c>
      <c r="M2423" s="81">
        <f t="shared" si="151"/>
        <v>198</v>
      </c>
    </row>
    <row r="2424" spans="1:13" x14ac:dyDescent="0.2">
      <c r="A2424" s="133" t="str">
        <f>'Net Gen'!B2424</f>
        <v>RP1KPAEG-Rockport 1 KP AEG</v>
      </c>
      <c r="B2424" s="214">
        <f>'Net Gen'!C2424</f>
        <v>44324.875</v>
      </c>
      <c r="C2424" s="215" t="str">
        <f>'Net Gen'!P2424</f>
        <v>DISPATCHABLE</v>
      </c>
      <c r="D2424" s="215">
        <f>'Net Gen'!E2424</f>
        <v>77.817599999999999</v>
      </c>
      <c r="E2424" s="215">
        <f>'Net Gen'!I2424</f>
        <v>1320</v>
      </c>
      <c r="F2424" s="215">
        <f>'Net Gen'!K2424</f>
        <v>1320</v>
      </c>
      <c r="G2424" s="215">
        <f>'Net Gen'!N2424</f>
        <v>1320</v>
      </c>
      <c r="H2424" s="215">
        <f>'Net Gen'!O2424</f>
        <v>1320</v>
      </c>
      <c r="J2424" s="78">
        <f t="shared" si="150"/>
        <v>0.15</v>
      </c>
      <c r="K2424" s="71">
        <f t="shared" si="148"/>
        <v>198</v>
      </c>
      <c r="L2424" s="69">
        <f t="shared" si="149"/>
        <v>198</v>
      </c>
      <c r="M2424" s="81">
        <f t="shared" si="151"/>
        <v>198</v>
      </c>
    </row>
    <row r="2425" spans="1:13" x14ac:dyDescent="0.2">
      <c r="A2425" s="133" t="str">
        <f>'Net Gen'!B2425</f>
        <v>RP1KPAEG-Rockport 1 KP AEG</v>
      </c>
      <c r="B2425" s="214">
        <f>'Net Gen'!C2425</f>
        <v>44324.916666666664</v>
      </c>
      <c r="C2425" s="215" t="str">
        <f>'Net Gen'!P2425</f>
        <v>DISPATCHABLE</v>
      </c>
      <c r="D2425" s="215">
        <f>'Net Gen'!E2425</f>
        <v>92.500799999999998</v>
      </c>
      <c r="E2425" s="215">
        <f>'Net Gen'!I2425</f>
        <v>1320</v>
      </c>
      <c r="F2425" s="215">
        <f>'Net Gen'!K2425</f>
        <v>1320</v>
      </c>
      <c r="G2425" s="215">
        <f>'Net Gen'!N2425</f>
        <v>1320</v>
      </c>
      <c r="H2425" s="215">
        <f>'Net Gen'!O2425</f>
        <v>1320</v>
      </c>
      <c r="J2425" s="78">
        <f t="shared" si="150"/>
        <v>0.15</v>
      </c>
      <c r="K2425" s="71">
        <f t="shared" si="148"/>
        <v>198</v>
      </c>
      <c r="L2425" s="69">
        <f t="shared" si="149"/>
        <v>198</v>
      </c>
      <c r="M2425" s="81">
        <f t="shared" si="151"/>
        <v>198</v>
      </c>
    </row>
    <row r="2426" spans="1:13" x14ac:dyDescent="0.2">
      <c r="A2426" s="133" t="str">
        <f>'Net Gen'!B2426</f>
        <v>RP1KPAEG-Rockport 1 KP AEG</v>
      </c>
      <c r="B2426" s="214">
        <f>'Net Gen'!C2426</f>
        <v>44324.958333333336</v>
      </c>
      <c r="C2426" s="215" t="str">
        <f>'Net Gen'!P2426</f>
        <v>DISPATCHABLE</v>
      </c>
      <c r="D2426" s="215">
        <f>'Net Gen'!E2426</f>
        <v>96.84</v>
      </c>
      <c r="E2426" s="215">
        <f>'Net Gen'!I2426</f>
        <v>1320</v>
      </c>
      <c r="F2426" s="215">
        <f>'Net Gen'!K2426</f>
        <v>1320</v>
      </c>
      <c r="G2426" s="215">
        <f>'Net Gen'!N2426</f>
        <v>1320</v>
      </c>
      <c r="H2426" s="215">
        <f>'Net Gen'!O2426</f>
        <v>1320</v>
      </c>
      <c r="J2426" s="78">
        <f t="shared" si="150"/>
        <v>0.15</v>
      </c>
      <c r="K2426" s="71">
        <f t="shared" si="148"/>
        <v>198</v>
      </c>
      <c r="L2426" s="69">
        <f t="shared" si="149"/>
        <v>198</v>
      </c>
      <c r="M2426" s="81">
        <f t="shared" si="151"/>
        <v>198</v>
      </c>
    </row>
    <row r="2427" spans="1:13" x14ac:dyDescent="0.2">
      <c r="A2427" s="133" t="str">
        <f>'Net Gen'!B2427</f>
        <v>RP1KPAEG-Rockport 1 KP AEG</v>
      </c>
      <c r="B2427" s="214">
        <f>'Net Gen'!C2427</f>
        <v>44325</v>
      </c>
      <c r="C2427" s="215" t="str">
        <f>'Net Gen'!P2427</f>
        <v>DISPATCHABLE</v>
      </c>
      <c r="D2427" s="215">
        <f>'Net Gen'!E2427</f>
        <v>82.689599999999999</v>
      </c>
      <c r="E2427" s="215">
        <f>'Net Gen'!I2427</f>
        <v>1320</v>
      </c>
      <c r="F2427" s="215">
        <f>'Net Gen'!K2427</f>
        <v>1320</v>
      </c>
      <c r="G2427" s="215">
        <f>'Net Gen'!N2427</f>
        <v>1320</v>
      </c>
      <c r="H2427" s="215">
        <f>'Net Gen'!O2427</f>
        <v>1320</v>
      </c>
      <c r="J2427" s="78">
        <f t="shared" si="150"/>
        <v>0.15</v>
      </c>
      <c r="K2427" s="71">
        <f t="shared" si="148"/>
        <v>198</v>
      </c>
      <c r="L2427" s="69">
        <f t="shared" si="149"/>
        <v>198</v>
      </c>
      <c r="M2427" s="81">
        <f t="shared" si="151"/>
        <v>198</v>
      </c>
    </row>
    <row r="2428" spans="1:13" x14ac:dyDescent="0.2">
      <c r="A2428" s="133" t="str">
        <f>'Net Gen'!B2428</f>
        <v>RP1KPAEG-Rockport 1 KP AEG</v>
      </c>
      <c r="B2428" s="214">
        <f>'Net Gen'!C2428</f>
        <v>44325.041666666664</v>
      </c>
      <c r="C2428" s="215" t="str">
        <f>'Net Gen'!P2428</f>
        <v>DISPATCHABLE</v>
      </c>
      <c r="D2428" s="215">
        <f>'Net Gen'!E2428</f>
        <v>75.825599999999994</v>
      </c>
      <c r="E2428" s="215">
        <f>'Net Gen'!I2428</f>
        <v>1320</v>
      </c>
      <c r="F2428" s="215">
        <f>'Net Gen'!K2428</f>
        <v>1320</v>
      </c>
      <c r="G2428" s="215">
        <f>'Net Gen'!N2428</f>
        <v>1320</v>
      </c>
      <c r="H2428" s="215">
        <f>'Net Gen'!O2428</f>
        <v>1320</v>
      </c>
      <c r="J2428" s="78">
        <f t="shared" si="150"/>
        <v>0.15</v>
      </c>
      <c r="K2428" s="71">
        <f t="shared" si="148"/>
        <v>198</v>
      </c>
      <c r="L2428" s="69">
        <f t="shared" si="149"/>
        <v>198</v>
      </c>
      <c r="M2428" s="81">
        <f t="shared" si="151"/>
        <v>198</v>
      </c>
    </row>
    <row r="2429" spans="1:13" x14ac:dyDescent="0.2">
      <c r="A2429" s="133" t="str">
        <f>'Net Gen'!B2429</f>
        <v>RP1KPAEG-Rockport 1 KP AEG</v>
      </c>
      <c r="B2429" s="214">
        <f>'Net Gen'!C2429</f>
        <v>44325.083333333336</v>
      </c>
      <c r="C2429" s="215" t="str">
        <f>'Net Gen'!P2429</f>
        <v>DISPATCHABLE</v>
      </c>
      <c r="D2429" s="215">
        <f>'Net Gen'!E2429</f>
        <v>75.988799999999998</v>
      </c>
      <c r="E2429" s="215">
        <f>'Net Gen'!I2429</f>
        <v>1320</v>
      </c>
      <c r="F2429" s="215">
        <f>'Net Gen'!K2429</f>
        <v>1320</v>
      </c>
      <c r="G2429" s="215">
        <f>'Net Gen'!N2429</f>
        <v>1320</v>
      </c>
      <c r="H2429" s="215">
        <f>'Net Gen'!O2429</f>
        <v>1320</v>
      </c>
      <c r="J2429" s="78">
        <f t="shared" si="150"/>
        <v>0.15</v>
      </c>
      <c r="K2429" s="71">
        <f t="shared" si="148"/>
        <v>198</v>
      </c>
      <c r="L2429" s="69">
        <f t="shared" si="149"/>
        <v>198</v>
      </c>
      <c r="M2429" s="81">
        <f t="shared" si="151"/>
        <v>198</v>
      </c>
    </row>
    <row r="2430" spans="1:13" x14ac:dyDescent="0.2">
      <c r="A2430" s="133" t="str">
        <f>'Net Gen'!B2430</f>
        <v>RP1KPAEG-Rockport 1 KP AEG</v>
      </c>
      <c r="B2430" s="214">
        <f>'Net Gen'!C2430</f>
        <v>44325.125</v>
      </c>
      <c r="C2430" s="215" t="str">
        <f>'Net Gen'!P2430</f>
        <v>DISPATCHABLE</v>
      </c>
      <c r="D2430" s="215">
        <f>'Net Gen'!E2430</f>
        <v>76.007999999999996</v>
      </c>
      <c r="E2430" s="215">
        <f>'Net Gen'!I2430</f>
        <v>1320</v>
      </c>
      <c r="F2430" s="215">
        <f>'Net Gen'!K2430</f>
        <v>1320</v>
      </c>
      <c r="G2430" s="215">
        <f>'Net Gen'!N2430</f>
        <v>1320</v>
      </c>
      <c r="H2430" s="215">
        <f>'Net Gen'!O2430</f>
        <v>1320</v>
      </c>
      <c r="J2430" s="78">
        <f t="shared" si="150"/>
        <v>0.15</v>
      </c>
      <c r="K2430" s="71">
        <f t="shared" si="148"/>
        <v>198</v>
      </c>
      <c r="L2430" s="69">
        <f t="shared" si="149"/>
        <v>198</v>
      </c>
      <c r="M2430" s="81">
        <f t="shared" si="151"/>
        <v>198</v>
      </c>
    </row>
    <row r="2431" spans="1:13" x14ac:dyDescent="0.2">
      <c r="A2431" s="133" t="str">
        <f>'Net Gen'!B2431</f>
        <v>RP1KPAEG-Rockport 1 KP AEG</v>
      </c>
      <c r="B2431" s="214">
        <f>'Net Gen'!C2431</f>
        <v>44325.166666666664</v>
      </c>
      <c r="C2431" s="215" t="str">
        <f>'Net Gen'!P2431</f>
        <v>DISPATCHABLE</v>
      </c>
      <c r="D2431" s="215">
        <f>'Net Gen'!E2431</f>
        <v>75.964799999999997</v>
      </c>
      <c r="E2431" s="215">
        <f>'Net Gen'!I2431</f>
        <v>1320</v>
      </c>
      <c r="F2431" s="215">
        <f>'Net Gen'!K2431</f>
        <v>1320</v>
      </c>
      <c r="G2431" s="215">
        <f>'Net Gen'!N2431</f>
        <v>1320</v>
      </c>
      <c r="H2431" s="215">
        <f>'Net Gen'!O2431</f>
        <v>1320</v>
      </c>
      <c r="J2431" s="78">
        <f t="shared" si="150"/>
        <v>0.15</v>
      </c>
      <c r="K2431" s="71">
        <f t="shared" si="148"/>
        <v>198</v>
      </c>
      <c r="L2431" s="69">
        <f t="shared" si="149"/>
        <v>198</v>
      </c>
      <c r="M2431" s="81">
        <f t="shared" si="151"/>
        <v>198</v>
      </c>
    </row>
    <row r="2432" spans="1:13" x14ac:dyDescent="0.2">
      <c r="A2432" s="133" t="str">
        <f>'Net Gen'!B2432</f>
        <v>RP1KPAEG-Rockport 1 KP AEG</v>
      </c>
      <c r="B2432" s="214">
        <f>'Net Gen'!C2432</f>
        <v>44325.208333333336</v>
      </c>
      <c r="C2432" s="215" t="str">
        <f>'Net Gen'!P2432</f>
        <v>DISPATCHABLE</v>
      </c>
      <c r="D2432" s="215">
        <f>'Net Gen'!E2432</f>
        <v>75.998400000000004</v>
      </c>
      <c r="E2432" s="215">
        <f>'Net Gen'!I2432</f>
        <v>1320</v>
      </c>
      <c r="F2432" s="215">
        <f>'Net Gen'!K2432</f>
        <v>1320</v>
      </c>
      <c r="G2432" s="215">
        <f>'Net Gen'!N2432</f>
        <v>1320</v>
      </c>
      <c r="H2432" s="215">
        <f>'Net Gen'!O2432</f>
        <v>1320</v>
      </c>
      <c r="J2432" s="78">
        <f t="shared" si="150"/>
        <v>0.15</v>
      </c>
      <c r="K2432" s="71">
        <f t="shared" si="148"/>
        <v>198</v>
      </c>
      <c r="L2432" s="69">
        <f t="shared" si="149"/>
        <v>198</v>
      </c>
      <c r="M2432" s="81">
        <f t="shared" si="151"/>
        <v>198</v>
      </c>
    </row>
    <row r="2433" spans="1:13" x14ac:dyDescent="0.2">
      <c r="A2433" s="133" t="str">
        <f>'Net Gen'!B2433</f>
        <v>RP1KPAEG-Rockport 1 KP AEG</v>
      </c>
      <c r="B2433" s="214">
        <f>'Net Gen'!C2433</f>
        <v>44325.25</v>
      </c>
      <c r="C2433" s="215" t="str">
        <f>'Net Gen'!P2433</f>
        <v>DISPATCHABLE</v>
      </c>
      <c r="D2433" s="215">
        <f>'Net Gen'!E2433</f>
        <v>75.964799999999997</v>
      </c>
      <c r="E2433" s="215">
        <f>'Net Gen'!I2433</f>
        <v>1320</v>
      </c>
      <c r="F2433" s="215">
        <f>'Net Gen'!K2433</f>
        <v>1320</v>
      </c>
      <c r="G2433" s="215">
        <f>'Net Gen'!N2433</f>
        <v>1320</v>
      </c>
      <c r="H2433" s="215">
        <f>'Net Gen'!O2433</f>
        <v>1320</v>
      </c>
      <c r="J2433" s="78">
        <f t="shared" si="150"/>
        <v>0.15</v>
      </c>
      <c r="K2433" s="71">
        <f t="shared" si="148"/>
        <v>198</v>
      </c>
      <c r="L2433" s="69">
        <f t="shared" si="149"/>
        <v>198</v>
      </c>
      <c r="M2433" s="81">
        <f t="shared" si="151"/>
        <v>198</v>
      </c>
    </row>
    <row r="2434" spans="1:13" x14ac:dyDescent="0.2">
      <c r="A2434" s="133" t="str">
        <f>'Net Gen'!B2434</f>
        <v>RP1KPAEG-Rockport 1 KP AEG</v>
      </c>
      <c r="B2434" s="214">
        <f>'Net Gen'!C2434</f>
        <v>44325.291666666664</v>
      </c>
      <c r="C2434" s="215" t="str">
        <f>'Net Gen'!P2434</f>
        <v>DISPATCHABLE</v>
      </c>
      <c r="D2434" s="215">
        <f>'Net Gen'!E2434</f>
        <v>76.041600000000003</v>
      </c>
      <c r="E2434" s="215">
        <f>'Net Gen'!I2434</f>
        <v>1320</v>
      </c>
      <c r="F2434" s="215">
        <f>'Net Gen'!K2434</f>
        <v>1320</v>
      </c>
      <c r="G2434" s="215">
        <f>'Net Gen'!N2434</f>
        <v>1320</v>
      </c>
      <c r="H2434" s="215">
        <f>'Net Gen'!O2434</f>
        <v>1320</v>
      </c>
      <c r="J2434" s="78">
        <f t="shared" si="150"/>
        <v>0.15</v>
      </c>
      <c r="K2434" s="71">
        <f t="shared" si="148"/>
        <v>198</v>
      </c>
      <c r="L2434" s="69">
        <f t="shared" si="149"/>
        <v>198</v>
      </c>
      <c r="M2434" s="81">
        <f t="shared" si="151"/>
        <v>198</v>
      </c>
    </row>
    <row r="2435" spans="1:13" x14ac:dyDescent="0.2">
      <c r="A2435" s="133" t="str">
        <f>'Net Gen'!B2435</f>
        <v>RP1KPAEG-Rockport 1 KP AEG</v>
      </c>
      <c r="B2435" s="214">
        <f>'Net Gen'!C2435</f>
        <v>44325.333333333336</v>
      </c>
      <c r="C2435" s="215" t="str">
        <f>'Net Gen'!P2435</f>
        <v>DISPATCHABLE</v>
      </c>
      <c r="D2435" s="215">
        <f>'Net Gen'!E2435</f>
        <v>76.108800000000002</v>
      </c>
      <c r="E2435" s="215">
        <f>'Net Gen'!I2435</f>
        <v>1320</v>
      </c>
      <c r="F2435" s="215">
        <f>'Net Gen'!K2435</f>
        <v>1320</v>
      </c>
      <c r="G2435" s="215">
        <f>'Net Gen'!N2435</f>
        <v>1320</v>
      </c>
      <c r="H2435" s="215">
        <f>'Net Gen'!O2435</f>
        <v>1320</v>
      </c>
      <c r="J2435" s="78">
        <f t="shared" si="150"/>
        <v>0.15</v>
      </c>
      <c r="K2435" s="71">
        <f t="shared" si="148"/>
        <v>198</v>
      </c>
      <c r="L2435" s="69">
        <f t="shared" si="149"/>
        <v>198</v>
      </c>
      <c r="M2435" s="81">
        <f t="shared" si="151"/>
        <v>198</v>
      </c>
    </row>
    <row r="2436" spans="1:13" x14ac:dyDescent="0.2">
      <c r="A2436" s="133" t="str">
        <f>'Net Gen'!B2436</f>
        <v>RP1KPAEG-Rockport 1 KP AEG</v>
      </c>
      <c r="B2436" s="214">
        <f>'Net Gen'!C2436</f>
        <v>44325.375</v>
      </c>
      <c r="C2436" s="215" t="str">
        <f>'Net Gen'!P2436</f>
        <v>DISPATCHABLE</v>
      </c>
      <c r="D2436" s="215">
        <f>'Net Gen'!E2436</f>
        <v>76.0608</v>
      </c>
      <c r="E2436" s="215">
        <f>'Net Gen'!I2436</f>
        <v>1320</v>
      </c>
      <c r="F2436" s="215">
        <f>'Net Gen'!K2436</f>
        <v>1320</v>
      </c>
      <c r="G2436" s="215">
        <f>'Net Gen'!N2436</f>
        <v>1320</v>
      </c>
      <c r="H2436" s="215">
        <f>'Net Gen'!O2436</f>
        <v>1320</v>
      </c>
      <c r="J2436" s="78">
        <f t="shared" si="150"/>
        <v>0.15</v>
      </c>
      <c r="K2436" s="71">
        <f t="shared" ref="K2436:K2499" si="152">F2436*J2436</f>
        <v>198</v>
      </c>
      <c r="L2436" s="69">
        <f t="shared" ref="L2436:L2499" si="153">H2436*J2436</f>
        <v>198</v>
      </c>
      <c r="M2436" s="81">
        <f t="shared" si="151"/>
        <v>198</v>
      </c>
    </row>
    <row r="2437" spans="1:13" x14ac:dyDescent="0.2">
      <c r="A2437" s="133" t="str">
        <f>'Net Gen'!B2437</f>
        <v>RP1KPAEG-Rockport 1 KP AEG</v>
      </c>
      <c r="B2437" s="214">
        <f>'Net Gen'!C2437</f>
        <v>44325.416666666664</v>
      </c>
      <c r="C2437" s="215" t="str">
        <f>'Net Gen'!P2437</f>
        <v>DISPATCHABLE</v>
      </c>
      <c r="D2437" s="215">
        <f>'Net Gen'!E2437</f>
        <v>75.988799999999998</v>
      </c>
      <c r="E2437" s="215">
        <f>'Net Gen'!I2437</f>
        <v>1320</v>
      </c>
      <c r="F2437" s="215">
        <f>'Net Gen'!K2437</f>
        <v>1320</v>
      </c>
      <c r="G2437" s="215">
        <f>'Net Gen'!N2437</f>
        <v>1320</v>
      </c>
      <c r="H2437" s="215">
        <f>'Net Gen'!O2437</f>
        <v>1320</v>
      </c>
      <c r="J2437" s="78">
        <f t="shared" ref="J2437:J2500" si="154">VLOOKUP(A2437,$P$4:$Q$8,2,FALSE)</f>
        <v>0.15</v>
      </c>
      <c r="K2437" s="71">
        <f t="shared" si="152"/>
        <v>198</v>
      </c>
      <c r="L2437" s="69">
        <f t="shared" si="153"/>
        <v>198</v>
      </c>
      <c r="M2437" s="81">
        <f t="shared" ref="M2437:M2500" si="155">E2437*J2437</f>
        <v>198</v>
      </c>
    </row>
    <row r="2438" spans="1:13" x14ac:dyDescent="0.2">
      <c r="A2438" s="133" t="str">
        <f>'Net Gen'!B2438</f>
        <v>RP1KPAEG-Rockport 1 KP AEG</v>
      </c>
      <c r="B2438" s="214">
        <f>'Net Gen'!C2438</f>
        <v>44325.458333333336</v>
      </c>
      <c r="C2438" s="215" t="str">
        <f>'Net Gen'!P2438</f>
        <v>DISPATCHABLE</v>
      </c>
      <c r="D2438" s="215">
        <f>'Net Gen'!E2438</f>
        <v>76.099199999999996</v>
      </c>
      <c r="E2438" s="215">
        <f>'Net Gen'!I2438</f>
        <v>1320</v>
      </c>
      <c r="F2438" s="215">
        <f>'Net Gen'!K2438</f>
        <v>1320</v>
      </c>
      <c r="G2438" s="215">
        <f>'Net Gen'!N2438</f>
        <v>1320</v>
      </c>
      <c r="H2438" s="215">
        <f>'Net Gen'!O2438</f>
        <v>1320</v>
      </c>
      <c r="J2438" s="78">
        <f t="shared" si="154"/>
        <v>0.15</v>
      </c>
      <c r="K2438" s="71">
        <f t="shared" si="152"/>
        <v>198</v>
      </c>
      <c r="L2438" s="69">
        <f t="shared" si="153"/>
        <v>198</v>
      </c>
      <c r="M2438" s="81">
        <f t="shared" si="155"/>
        <v>198</v>
      </c>
    </row>
    <row r="2439" spans="1:13" x14ac:dyDescent="0.2">
      <c r="A2439" s="133" t="str">
        <f>'Net Gen'!B2439</f>
        <v>RP1KPAEG-Rockport 1 KP AEG</v>
      </c>
      <c r="B2439" s="214">
        <f>'Net Gen'!C2439</f>
        <v>44325.5</v>
      </c>
      <c r="C2439" s="215" t="str">
        <f>'Net Gen'!P2439</f>
        <v>DISPATCHABLE</v>
      </c>
      <c r="D2439" s="215">
        <f>'Net Gen'!E2439</f>
        <v>75.1584</v>
      </c>
      <c r="E2439" s="215">
        <f>'Net Gen'!I2439</f>
        <v>1320</v>
      </c>
      <c r="F2439" s="215">
        <f>'Net Gen'!K2439</f>
        <v>1320</v>
      </c>
      <c r="G2439" s="215">
        <f>'Net Gen'!N2439</f>
        <v>1320</v>
      </c>
      <c r="H2439" s="215">
        <f>'Net Gen'!O2439</f>
        <v>1320</v>
      </c>
      <c r="J2439" s="78">
        <f t="shared" si="154"/>
        <v>0.15</v>
      </c>
      <c r="K2439" s="71">
        <f t="shared" si="152"/>
        <v>198</v>
      </c>
      <c r="L2439" s="69">
        <f t="shared" si="153"/>
        <v>198</v>
      </c>
      <c r="M2439" s="81">
        <f t="shared" si="155"/>
        <v>198</v>
      </c>
    </row>
    <row r="2440" spans="1:13" x14ac:dyDescent="0.2">
      <c r="A2440" s="133" t="str">
        <f>'Net Gen'!B2440</f>
        <v>RP1KPAEG-Rockport 1 KP AEG</v>
      </c>
      <c r="B2440" s="214">
        <f>'Net Gen'!C2440</f>
        <v>44325.541666666664</v>
      </c>
      <c r="C2440" s="215" t="str">
        <f>'Net Gen'!P2440</f>
        <v>DISPATCHABLE</v>
      </c>
      <c r="D2440" s="215">
        <f>'Net Gen'!E2440</f>
        <v>75.057599999999994</v>
      </c>
      <c r="E2440" s="215">
        <f>'Net Gen'!I2440</f>
        <v>1320</v>
      </c>
      <c r="F2440" s="215">
        <f>'Net Gen'!K2440</f>
        <v>1320</v>
      </c>
      <c r="G2440" s="215">
        <f>'Net Gen'!N2440</f>
        <v>1320</v>
      </c>
      <c r="H2440" s="215">
        <f>'Net Gen'!O2440</f>
        <v>1320</v>
      </c>
      <c r="J2440" s="78">
        <f t="shared" si="154"/>
        <v>0.15</v>
      </c>
      <c r="K2440" s="71">
        <f t="shared" si="152"/>
        <v>198</v>
      </c>
      <c r="L2440" s="69">
        <f t="shared" si="153"/>
        <v>198</v>
      </c>
      <c r="M2440" s="81">
        <f t="shared" si="155"/>
        <v>198</v>
      </c>
    </row>
    <row r="2441" spans="1:13" x14ac:dyDescent="0.2">
      <c r="A2441" s="133" t="str">
        <f>'Net Gen'!B2441</f>
        <v>RP1KPAEG-Rockport 1 KP AEG</v>
      </c>
      <c r="B2441" s="214">
        <f>'Net Gen'!C2441</f>
        <v>44325.583333333336</v>
      </c>
      <c r="C2441" s="215" t="str">
        <f>'Net Gen'!P2441</f>
        <v>DISPATCHABLE</v>
      </c>
      <c r="D2441" s="215">
        <f>'Net Gen'!E2441</f>
        <v>74.908799999999999</v>
      </c>
      <c r="E2441" s="215">
        <f>'Net Gen'!I2441</f>
        <v>1320</v>
      </c>
      <c r="F2441" s="215">
        <f>'Net Gen'!K2441</f>
        <v>1320</v>
      </c>
      <c r="G2441" s="215">
        <f>'Net Gen'!N2441</f>
        <v>1320</v>
      </c>
      <c r="H2441" s="215">
        <f>'Net Gen'!O2441</f>
        <v>1320</v>
      </c>
      <c r="J2441" s="78">
        <f t="shared" si="154"/>
        <v>0.15</v>
      </c>
      <c r="K2441" s="71">
        <f t="shared" si="152"/>
        <v>198</v>
      </c>
      <c r="L2441" s="69">
        <f t="shared" si="153"/>
        <v>198</v>
      </c>
      <c r="M2441" s="81">
        <f t="shared" si="155"/>
        <v>198</v>
      </c>
    </row>
    <row r="2442" spans="1:13" x14ac:dyDescent="0.2">
      <c r="A2442" s="133" t="str">
        <f>'Net Gen'!B2442</f>
        <v>RP1KPAEG-Rockport 1 KP AEG</v>
      </c>
      <c r="B2442" s="214">
        <f>'Net Gen'!C2442</f>
        <v>44325.625</v>
      </c>
      <c r="C2442" s="215" t="str">
        <f>'Net Gen'!P2442</f>
        <v>DISPATCHABLE</v>
      </c>
      <c r="D2442" s="215">
        <f>'Net Gen'!E2442</f>
        <v>74.870400000000004</v>
      </c>
      <c r="E2442" s="215">
        <f>'Net Gen'!I2442</f>
        <v>1320</v>
      </c>
      <c r="F2442" s="215">
        <f>'Net Gen'!K2442</f>
        <v>1320</v>
      </c>
      <c r="G2442" s="215">
        <f>'Net Gen'!N2442</f>
        <v>1320</v>
      </c>
      <c r="H2442" s="215">
        <f>'Net Gen'!O2442</f>
        <v>1320</v>
      </c>
      <c r="J2442" s="78">
        <f t="shared" si="154"/>
        <v>0.15</v>
      </c>
      <c r="K2442" s="71">
        <f t="shared" si="152"/>
        <v>198</v>
      </c>
      <c r="L2442" s="69">
        <f t="shared" si="153"/>
        <v>198</v>
      </c>
      <c r="M2442" s="81">
        <f t="shared" si="155"/>
        <v>198</v>
      </c>
    </row>
    <row r="2443" spans="1:13" x14ac:dyDescent="0.2">
      <c r="A2443" s="133" t="str">
        <f>'Net Gen'!B2443</f>
        <v>RP1KPAEG-Rockport 1 KP AEG</v>
      </c>
      <c r="B2443" s="214">
        <f>'Net Gen'!C2443</f>
        <v>44325.666666666664</v>
      </c>
      <c r="C2443" s="215" t="str">
        <f>'Net Gen'!P2443</f>
        <v>DISPATCHABLE</v>
      </c>
      <c r="D2443" s="215">
        <f>'Net Gen'!E2443</f>
        <v>75.062399999999997</v>
      </c>
      <c r="E2443" s="215">
        <f>'Net Gen'!I2443</f>
        <v>1320</v>
      </c>
      <c r="F2443" s="215">
        <f>'Net Gen'!K2443</f>
        <v>1320</v>
      </c>
      <c r="G2443" s="215">
        <f>'Net Gen'!N2443</f>
        <v>1320</v>
      </c>
      <c r="H2443" s="215">
        <f>'Net Gen'!O2443</f>
        <v>1320</v>
      </c>
      <c r="J2443" s="78">
        <f t="shared" si="154"/>
        <v>0.15</v>
      </c>
      <c r="K2443" s="71">
        <f t="shared" si="152"/>
        <v>198</v>
      </c>
      <c r="L2443" s="69">
        <f t="shared" si="153"/>
        <v>198</v>
      </c>
      <c r="M2443" s="81">
        <f t="shared" si="155"/>
        <v>198</v>
      </c>
    </row>
    <row r="2444" spans="1:13" x14ac:dyDescent="0.2">
      <c r="A2444" s="133" t="str">
        <f>'Net Gen'!B2444</f>
        <v>RP1KPAEG-Rockport 1 KP AEG</v>
      </c>
      <c r="B2444" s="214">
        <f>'Net Gen'!C2444</f>
        <v>44325.708333333336</v>
      </c>
      <c r="C2444" s="215" t="str">
        <f>'Net Gen'!P2444</f>
        <v>DISPATCHABLE</v>
      </c>
      <c r="D2444" s="215">
        <f>'Net Gen'!E2444</f>
        <v>75.052800000000005</v>
      </c>
      <c r="E2444" s="215">
        <f>'Net Gen'!I2444</f>
        <v>1320</v>
      </c>
      <c r="F2444" s="215">
        <f>'Net Gen'!K2444</f>
        <v>1320</v>
      </c>
      <c r="G2444" s="215">
        <f>'Net Gen'!N2444</f>
        <v>1320</v>
      </c>
      <c r="H2444" s="215">
        <f>'Net Gen'!O2444</f>
        <v>1320</v>
      </c>
      <c r="J2444" s="78">
        <f t="shared" si="154"/>
        <v>0.15</v>
      </c>
      <c r="K2444" s="71">
        <f t="shared" si="152"/>
        <v>198</v>
      </c>
      <c r="L2444" s="69">
        <f t="shared" si="153"/>
        <v>198</v>
      </c>
      <c r="M2444" s="81">
        <f t="shared" si="155"/>
        <v>198</v>
      </c>
    </row>
    <row r="2445" spans="1:13" x14ac:dyDescent="0.2">
      <c r="A2445" s="133" t="str">
        <f>'Net Gen'!B2445</f>
        <v>RP1KPAEG-Rockport 1 KP AEG</v>
      </c>
      <c r="B2445" s="214">
        <f>'Net Gen'!C2445</f>
        <v>44325.75</v>
      </c>
      <c r="C2445" s="215" t="str">
        <f>'Net Gen'!P2445</f>
        <v>DISPATCHABLE</v>
      </c>
      <c r="D2445" s="215">
        <f>'Net Gen'!E2445</f>
        <v>74.995199999999997</v>
      </c>
      <c r="E2445" s="215">
        <f>'Net Gen'!I2445</f>
        <v>1320</v>
      </c>
      <c r="F2445" s="215">
        <f>'Net Gen'!K2445</f>
        <v>1320</v>
      </c>
      <c r="G2445" s="215">
        <f>'Net Gen'!N2445</f>
        <v>1320</v>
      </c>
      <c r="H2445" s="215">
        <f>'Net Gen'!O2445</f>
        <v>1320</v>
      </c>
      <c r="J2445" s="78">
        <f t="shared" si="154"/>
        <v>0.15</v>
      </c>
      <c r="K2445" s="71">
        <f t="shared" si="152"/>
        <v>198</v>
      </c>
      <c r="L2445" s="69">
        <f t="shared" si="153"/>
        <v>198</v>
      </c>
      <c r="M2445" s="81">
        <f t="shared" si="155"/>
        <v>198</v>
      </c>
    </row>
    <row r="2446" spans="1:13" x14ac:dyDescent="0.2">
      <c r="A2446" s="133" t="str">
        <f>'Net Gen'!B2446</f>
        <v>RP1KPAEG-Rockport 1 KP AEG</v>
      </c>
      <c r="B2446" s="214">
        <f>'Net Gen'!C2446</f>
        <v>44325.791666666664</v>
      </c>
      <c r="C2446" s="215" t="str">
        <f>'Net Gen'!P2446</f>
        <v>DISPATCHABLE</v>
      </c>
      <c r="D2446" s="215">
        <f>'Net Gen'!E2446</f>
        <v>79.017600000000002</v>
      </c>
      <c r="E2446" s="215">
        <f>'Net Gen'!I2446</f>
        <v>1320</v>
      </c>
      <c r="F2446" s="215">
        <f>'Net Gen'!K2446</f>
        <v>1320</v>
      </c>
      <c r="G2446" s="215">
        <f>'Net Gen'!N2446</f>
        <v>1320</v>
      </c>
      <c r="H2446" s="215">
        <f>'Net Gen'!O2446</f>
        <v>1320</v>
      </c>
      <c r="J2446" s="78">
        <f t="shared" si="154"/>
        <v>0.15</v>
      </c>
      <c r="K2446" s="71">
        <f t="shared" si="152"/>
        <v>198</v>
      </c>
      <c r="L2446" s="69">
        <f t="shared" si="153"/>
        <v>198</v>
      </c>
      <c r="M2446" s="81">
        <f t="shared" si="155"/>
        <v>198</v>
      </c>
    </row>
    <row r="2447" spans="1:13" x14ac:dyDescent="0.2">
      <c r="A2447" s="133" t="str">
        <f>'Net Gen'!B2447</f>
        <v>RP1KPAEG-Rockport 1 KP AEG</v>
      </c>
      <c r="B2447" s="214">
        <f>'Net Gen'!C2447</f>
        <v>44325.833333333336</v>
      </c>
      <c r="C2447" s="215" t="str">
        <f>'Net Gen'!P2447</f>
        <v>DISPATCHABLE</v>
      </c>
      <c r="D2447" s="215">
        <f>'Net Gen'!E2447</f>
        <v>76.103999999999999</v>
      </c>
      <c r="E2447" s="215">
        <f>'Net Gen'!I2447</f>
        <v>1320</v>
      </c>
      <c r="F2447" s="215">
        <f>'Net Gen'!K2447</f>
        <v>1320</v>
      </c>
      <c r="G2447" s="215">
        <f>'Net Gen'!N2447</f>
        <v>1320</v>
      </c>
      <c r="H2447" s="215">
        <f>'Net Gen'!O2447</f>
        <v>1320</v>
      </c>
      <c r="J2447" s="78">
        <f t="shared" si="154"/>
        <v>0.15</v>
      </c>
      <c r="K2447" s="71">
        <f t="shared" si="152"/>
        <v>198</v>
      </c>
      <c r="L2447" s="69">
        <f t="shared" si="153"/>
        <v>198</v>
      </c>
      <c r="M2447" s="81">
        <f t="shared" si="155"/>
        <v>198</v>
      </c>
    </row>
    <row r="2448" spans="1:13" x14ac:dyDescent="0.2">
      <c r="A2448" s="133" t="str">
        <f>'Net Gen'!B2448</f>
        <v>RP1KPAEG-Rockport 1 KP AEG</v>
      </c>
      <c r="B2448" s="214">
        <f>'Net Gen'!C2448</f>
        <v>44325.875</v>
      </c>
      <c r="C2448" s="215" t="str">
        <f>'Net Gen'!P2448</f>
        <v>DISPATCHABLE</v>
      </c>
      <c r="D2448" s="215">
        <f>'Net Gen'!E2448</f>
        <v>81.988799999999998</v>
      </c>
      <c r="E2448" s="215">
        <f>'Net Gen'!I2448</f>
        <v>1320</v>
      </c>
      <c r="F2448" s="215">
        <f>'Net Gen'!K2448</f>
        <v>1320</v>
      </c>
      <c r="G2448" s="215">
        <f>'Net Gen'!N2448</f>
        <v>1320</v>
      </c>
      <c r="H2448" s="215">
        <f>'Net Gen'!O2448</f>
        <v>1320</v>
      </c>
      <c r="J2448" s="78">
        <f t="shared" si="154"/>
        <v>0.15</v>
      </c>
      <c r="K2448" s="71">
        <f t="shared" si="152"/>
        <v>198</v>
      </c>
      <c r="L2448" s="69">
        <f t="shared" si="153"/>
        <v>198</v>
      </c>
      <c r="M2448" s="81">
        <f t="shared" si="155"/>
        <v>198</v>
      </c>
    </row>
    <row r="2449" spans="1:13" x14ac:dyDescent="0.2">
      <c r="A2449" s="133" t="str">
        <f>'Net Gen'!B2449</f>
        <v>RP1KPAEG-Rockport 1 KP AEG</v>
      </c>
      <c r="B2449" s="214">
        <f>'Net Gen'!C2449</f>
        <v>44325.916666666664</v>
      </c>
      <c r="C2449" s="215" t="str">
        <f>'Net Gen'!P2449</f>
        <v>DISPATCHABLE</v>
      </c>
      <c r="D2449" s="215">
        <f>'Net Gen'!E2449</f>
        <v>90.235200000000006</v>
      </c>
      <c r="E2449" s="215">
        <f>'Net Gen'!I2449</f>
        <v>1320</v>
      </c>
      <c r="F2449" s="215">
        <f>'Net Gen'!K2449</f>
        <v>1320</v>
      </c>
      <c r="G2449" s="215">
        <f>'Net Gen'!N2449</f>
        <v>1320</v>
      </c>
      <c r="H2449" s="215">
        <f>'Net Gen'!O2449</f>
        <v>1320</v>
      </c>
      <c r="J2449" s="78">
        <f t="shared" si="154"/>
        <v>0.15</v>
      </c>
      <c r="K2449" s="71">
        <f t="shared" si="152"/>
        <v>198</v>
      </c>
      <c r="L2449" s="69">
        <f t="shared" si="153"/>
        <v>198</v>
      </c>
      <c r="M2449" s="81">
        <f t="shared" si="155"/>
        <v>198</v>
      </c>
    </row>
    <row r="2450" spans="1:13" x14ac:dyDescent="0.2">
      <c r="A2450" s="133" t="str">
        <f>'Net Gen'!B2450</f>
        <v>RP1KPAEG-Rockport 1 KP AEG</v>
      </c>
      <c r="B2450" s="214">
        <f>'Net Gen'!C2450</f>
        <v>44325.958333333336</v>
      </c>
      <c r="C2450" s="215" t="str">
        <f>'Net Gen'!P2450</f>
        <v>DISPATCHABLE</v>
      </c>
      <c r="D2450" s="215">
        <f>'Net Gen'!E2450</f>
        <v>80.721599999999995</v>
      </c>
      <c r="E2450" s="215">
        <f>'Net Gen'!I2450</f>
        <v>1320</v>
      </c>
      <c r="F2450" s="215">
        <f>'Net Gen'!K2450</f>
        <v>1320</v>
      </c>
      <c r="G2450" s="215">
        <f>'Net Gen'!N2450</f>
        <v>1320</v>
      </c>
      <c r="H2450" s="215">
        <f>'Net Gen'!O2450</f>
        <v>1320</v>
      </c>
      <c r="J2450" s="78">
        <f t="shared" si="154"/>
        <v>0.15</v>
      </c>
      <c r="K2450" s="71">
        <f t="shared" si="152"/>
        <v>198</v>
      </c>
      <c r="L2450" s="69">
        <f t="shared" si="153"/>
        <v>198</v>
      </c>
      <c r="M2450" s="81">
        <f t="shared" si="155"/>
        <v>198</v>
      </c>
    </row>
    <row r="2451" spans="1:13" x14ac:dyDescent="0.2">
      <c r="A2451" s="133" t="str">
        <f>'Net Gen'!B2451</f>
        <v>RP1KPAEG-Rockport 1 KP AEG</v>
      </c>
      <c r="B2451" s="214">
        <f>'Net Gen'!C2451</f>
        <v>44326</v>
      </c>
      <c r="C2451" s="215" t="str">
        <f>'Net Gen'!P2451</f>
        <v>DISPATCHABLE</v>
      </c>
      <c r="D2451" s="215">
        <f>'Net Gen'!E2451</f>
        <v>76.459199999999996</v>
      </c>
      <c r="E2451" s="215">
        <f>'Net Gen'!I2451</f>
        <v>1320</v>
      </c>
      <c r="F2451" s="215">
        <f>'Net Gen'!K2451</f>
        <v>1320</v>
      </c>
      <c r="G2451" s="215">
        <f>'Net Gen'!N2451</f>
        <v>1320</v>
      </c>
      <c r="H2451" s="215">
        <f>'Net Gen'!O2451</f>
        <v>1320</v>
      </c>
      <c r="J2451" s="78">
        <f t="shared" si="154"/>
        <v>0.15</v>
      </c>
      <c r="K2451" s="71">
        <f t="shared" si="152"/>
        <v>198</v>
      </c>
      <c r="L2451" s="69">
        <f t="shared" si="153"/>
        <v>198</v>
      </c>
      <c r="M2451" s="81">
        <f t="shared" si="155"/>
        <v>198</v>
      </c>
    </row>
    <row r="2452" spans="1:13" x14ac:dyDescent="0.2">
      <c r="A2452" s="133" t="str">
        <f>'Net Gen'!B2452</f>
        <v>RP1KPAEG-Rockport 1 KP AEG</v>
      </c>
      <c r="B2452" s="214">
        <f>'Net Gen'!C2452</f>
        <v>44326.041666666664</v>
      </c>
      <c r="C2452" s="215" t="str">
        <f>'Net Gen'!P2452</f>
        <v>DISPATCHABLE</v>
      </c>
      <c r="D2452" s="215">
        <f>'Net Gen'!E2452</f>
        <v>76.022400000000005</v>
      </c>
      <c r="E2452" s="215">
        <f>'Net Gen'!I2452</f>
        <v>1320</v>
      </c>
      <c r="F2452" s="215">
        <f>'Net Gen'!K2452</f>
        <v>1320</v>
      </c>
      <c r="G2452" s="215">
        <f>'Net Gen'!N2452</f>
        <v>1320</v>
      </c>
      <c r="H2452" s="215">
        <f>'Net Gen'!O2452</f>
        <v>1320</v>
      </c>
      <c r="J2452" s="78">
        <f t="shared" si="154"/>
        <v>0.15</v>
      </c>
      <c r="K2452" s="71">
        <f t="shared" si="152"/>
        <v>198</v>
      </c>
      <c r="L2452" s="69">
        <f t="shared" si="153"/>
        <v>198</v>
      </c>
      <c r="M2452" s="81">
        <f t="shared" si="155"/>
        <v>198</v>
      </c>
    </row>
    <row r="2453" spans="1:13" x14ac:dyDescent="0.2">
      <c r="A2453" s="133" t="str">
        <f>'Net Gen'!B2453</f>
        <v>RP1KPAEG-Rockport 1 KP AEG</v>
      </c>
      <c r="B2453" s="214">
        <f>'Net Gen'!C2453</f>
        <v>44326.083333333336</v>
      </c>
      <c r="C2453" s="215" t="str">
        <f>'Net Gen'!P2453</f>
        <v>DISPATCHABLE</v>
      </c>
      <c r="D2453" s="215">
        <f>'Net Gen'!E2453</f>
        <v>75.744</v>
      </c>
      <c r="E2453" s="215">
        <f>'Net Gen'!I2453</f>
        <v>1320</v>
      </c>
      <c r="F2453" s="215">
        <f>'Net Gen'!K2453</f>
        <v>1320</v>
      </c>
      <c r="G2453" s="215">
        <f>'Net Gen'!N2453</f>
        <v>1320</v>
      </c>
      <c r="H2453" s="215">
        <f>'Net Gen'!O2453</f>
        <v>1320</v>
      </c>
      <c r="J2453" s="78">
        <f t="shared" si="154"/>
        <v>0.15</v>
      </c>
      <c r="K2453" s="71">
        <f t="shared" si="152"/>
        <v>198</v>
      </c>
      <c r="L2453" s="69">
        <f t="shared" si="153"/>
        <v>198</v>
      </c>
      <c r="M2453" s="81">
        <f t="shared" si="155"/>
        <v>198</v>
      </c>
    </row>
    <row r="2454" spans="1:13" x14ac:dyDescent="0.2">
      <c r="A2454" s="133" t="str">
        <f>'Net Gen'!B2454</f>
        <v>RP1KPAEG-Rockport 1 KP AEG</v>
      </c>
      <c r="B2454" s="214">
        <f>'Net Gen'!C2454</f>
        <v>44326.125</v>
      </c>
      <c r="C2454" s="215" t="str">
        <f>'Net Gen'!P2454</f>
        <v>DISPATCHABLE</v>
      </c>
      <c r="D2454" s="215">
        <f>'Net Gen'!E2454</f>
        <v>75.825599999999994</v>
      </c>
      <c r="E2454" s="215">
        <f>'Net Gen'!I2454</f>
        <v>1320</v>
      </c>
      <c r="F2454" s="215">
        <f>'Net Gen'!K2454</f>
        <v>1320</v>
      </c>
      <c r="G2454" s="215">
        <f>'Net Gen'!N2454</f>
        <v>1320</v>
      </c>
      <c r="H2454" s="215">
        <f>'Net Gen'!O2454</f>
        <v>1320</v>
      </c>
      <c r="J2454" s="78">
        <f t="shared" si="154"/>
        <v>0.15</v>
      </c>
      <c r="K2454" s="71">
        <f t="shared" si="152"/>
        <v>198</v>
      </c>
      <c r="L2454" s="69">
        <f t="shared" si="153"/>
        <v>198</v>
      </c>
      <c r="M2454" s="81">
        <f t="shared" si="155"/>
        <v>198</v>
      </c>
    </row>
    <row r="2455" spans="1:13" x14ac:dyDescent="0.2">
      <c r="A2455" s="133" t="str">
        <f>'Net Gen'!B2455</f>
        <v>RP1KPAEG-Rockport 1 KP AEG</v>
      </c>
      <c r="B2455" s="214">
        <f>'Net Gen'!C2455</f>
        <v>44326.166666666664</v>
      </c>
      <c r="C2455" s="215" t="str">
        <f>'Net Gen'!P2455</f>
        <v>DISPATCHABLE</v>
      </c>
      <c r="D2455" s="215">
        <f>'Net Gen'!E2455</f>
        <v>75.830399999999997</v>
      </c>
      <c r="E2455" s="215">
        <f>'Net Gen'!I2455</f>
        <v>1320</v>
      </c>
      <c r="F2455" s="215">
        <f>'Net Gen'!K2455</f>
        <v>1320</v>
      </c>
      <c r="G2455" s="215">
        <f>'Net Gen'!N2455</f>
        <v>1320</v>
      </c>
      <c r="H2455" s="215">
        <f>'Net Gen'!O2455</f>
        <v>1320</v>
      </c>
      <c r="J2455" s="78">
        <f t="shared" si="154"/>
        <v>0.15</v>
      </c>
      <c r="K2455" s="71">
        <f t="shared" si="152"/>
        <v>198</v>
      </c>
      <c r="L2455" s="69">
        <f t="shared" si="153"/>
        <v>198</v>
      </c>
      <c r="M2455" s="81">
        <f t="shared" si="155"/>
        <v>198</v>
      </c>
    </row>
    <row r="2456" spans="1:13" x14ac:dyDescent="0.2">
      <c r="A2456" s="133" t="str">
        <f>'Net Gen'!B2456</f>
        <v>RP1KPAEG-Rockport 1 KP AEG</v>
      </c>
      <c r="B2456" s="214">
        <f>'Net Gen'!C2456</f>
        <v>44326.208333333336</v>
      </c>
      <c r="C2456" s="215" t="str">
        <f>'Net Gen'!P2456</f>
        <v>DISPATCHABLE</v>
      </c>
      <c r="D2456" s="215">
        <f>'Net Gen'!E2456</f>
        <v>75.724800000000002</v>
      </c>
      <c r="E2456" s="215">
        <f>'Net Gen'!I2456</f>
        <v>1320</v>
      </c>
      <c r="F2456" s="215">
        <f>'Net Gen'!K2456</f>
        <v>1320</v>
      </c>
      <c r="G2456" s="215">
        <f>'Net Gen'!N2456</f>
        <v>1320</v>
      </c>
      <c r="H2456" s="215">
        <f>'Net Gen'!O2456</f>
        <v>1320</v>
      </c>
      <c r="J2456" s="78">
        <f t="shared" si="154"/>
        <v>0.15</v>
      </c>
      <c r="K2456" s="71">
        <f t="shared" si="152"/>
        <v>198</v>
      </c>
      <c r="L2456" s="69">
        <f t="shared" si="153"/>
        <v>198</v>
      </c>
      <c r="M2456" s="81">
        <f t="shared" si="155"/>
        <v>198</v>
      </c>
    </row>
    <row r="2457" spans="1:13" x14ac:dyDescent="0.2">
      <c r="A2457" s="133" t="str">
        <f>'Net Gen'!B2457</f>
        <v>RP1KPAEG-Rockport 1 KP AEG</v>
      </c>
      <c r="B2457" s="214">
        <f>'Net Gen'!C2457</f>
        <v>44326.25</v>
      </c>
      <c r="C2457" s="215" t="str">
        <f>'Net Gen'!P2457</f>
        <v>DISPATCHABLE</v>
      </c>
      <c r="D2457" s="215">
        <f>'Net Gen'!E2457</f>
        <v>75.820800000000006</v>
      </c>
      <c r="E2457" s="215">
        <f>'Net Gen'!I2457</f>
        <v>1320</v>
      </c>
      <c r="F2457" s="215">
        <f>'Net Gen'!K2457</f>
        <v>1320</v>
      </c>
      <c r="G2457" s="215">
        <f>'Net Gen'!N2457</f>
        <v>1320</v>
      </c>
      <c r="H2457" s="215">
        <f>'Net Gen'!O2457</f>
        <v>1320</v>
      </c>
      <c r="J2457" s="78">
        <f t="shared" si="154"/>
        <v>0.15</v>
      </c>
      <c r="K2457" s="71">
        <f t="shared" si="152"/>
        <v>198</v>
      </c>
      <c r="L2457" s="69">
        <f t="shared" si="153"/>
        <v>198</v>
      </c>
      <c r="M2457" s="81">
        <f t="shared" si="155"/>
        <v>198</v>
      </c>
    </row>
    <row r="2458" spans="1:13" x14ac:dyDescent="0.2">
      <c r="A2458" s="133" t="str">
        <f>'Net Gen'!B2458</f>
        <v>RP1KPAEG-Rockport 1 KP AEG</v>
      </c>
      <c r="B2458" s="214">
        <f>'Net Gen'!C2458</f>
        <v>44326.291666666664</v>
      </c>
      <c r="C2458" s="215" t="str">
        <f>'Net Gen'!P2458</f>
        <v>DISPATCHABLE</v>
      </c>
      <c r="D2458" s="215">
        <f>'Net Gen'!E2458</f>
        <v>75.657600000000002</v>
      </c>
      <c r="E2458" s="215">
        <f>'Net Gen'!I2458</f>
        <v>1320</v>
      </c>
      <c r="F2458" s="215">
        <f>'Net Gen'!K2458</f>
        <v>1320</v>
      </c>
      <c r="G2458" s="215">
        <f>'Net Gen'!N2458</f>
        <v>1320</v>
      </c>
      <c r="H2458" s="215">
        <f>'Net Gen'!O2458</f>
        <v>1320</v>
      </c>
      <c r="J2458" s="78">
        <f t="shared" si="154"/>
        <v>0.15</v>
      </c>
      <c r="K2458" s="71">
        <f t="shared" si="152"/>
        <v>198</v>
      </c>
      <c r="L2458" s="69">
        <f t="shared" si="153"/>
        <v>198</v>
      </c>
      <c r="M2458" s="81">
        <f t="shared" si="155"/>
        <v>198</v>
      </c>
    </row>
    <row r="2459" spans="1:13" x14ac:dyDescent="0.2">
      <c r="A2459" s="133" t="str">
        <f>'Net Gen'!B2459</f>
        <v>RP1KPAEG-Rockport 1 KP AEG</v>
      </c>
      <c r="B2459" s="214">
        <f>'Net Gen'!C2459</f>
        <v>44326.333333333336</v>
      </c>
      <c r="C2459" s="215" t="str">
        <f>'Net Gen'!P2459</f>
        <v>DISPATCHABLE</v>
      </c>
      <c r="D2459" s="215">
        <f>'Net Gen'!E2459</f>
        <v>85.7376</v>
      </c>
      <c r="E2459" s="215">
        <f>'Net Gen'!I2459</f>
        <v>1320</v>
      </c>
      <c r="F2459" s="215">
        <f>'Net Gen'!K2459</f>
        <v>1320</v>
      </c>
      <c r="G2459" s="215">
        <f>'Net Gen'!N2459</f>
        <v>1320</v>
      </c>
      <c r="H2459" s="215">
        <f>'Net Gen'!O2459</f>
        <v>1320</v>
      </c>
      <c r="J2459" s="78">
        <f t="shared" si="154"/>
        <v>0.15</v>
      </c>
      <c r="K2459" s="71">
        <f t="shared" si="152"/>
        <v>198</v>
      </c>
      <c r="L2459" s="69">
        <f t="shared" si="153"/>
        <v>198</v>
      </c>
      <c r="M2459" s="81">
        <f t="shared" si="155"/>
        <v>198</v>
      </c>
    </row>
    <row r="2460" spans="1:13" x14ac:dyDescent="0.2">
      <c r="A2460" s="133" t="str">
        <f>'Net Gen'!B2460</f>
        <v>RP1KPAEG-Rockport 1 KP AEG</v>
      </c>
      <c r="B2460" s="214">
        <f>'Net Gen'!C2460</f>
        <v>44326.375</v>
      </c>
      <c r="C2460" s="215" t="str">
        <f>'Net Gen'!P2460</f>
        <v>DISPATCHABLE</v>
      </c>
      <c r="D2460" s="215">
        <f>'Net Gen'!E2460</f>
        <v>82.574399999999997</v>
      </c>
      <c r="E2460" s="215">
        <f>'Net Gen'!I2460</f>
        <v>1320</v>
      </c>
      <c r="F2460" s="215">
        <f>'Net Gen'!K2460</f>
        <v>1320</v>
      </c>
      <c r="G2460" s="215">
        <f>'Net Gen'!N2460</f>
        <v>1320</v>
      </c>
      <c r="H2460" s="215">
        <f>'Net Gen'!O2460</f>
        <v>1320</v>
      </c>
      <c r="J2460" s="78">
        <f t="shared" si="154"/>
        <v>0.15</v>
      </c>
      <c r="K2460" s="71">
        <f t="shared" si="152"/>
        <v>198</v>
      </c>
      <c r="L2460" s="69">
        <f t="shared" si="153"/>
        <v>198</v>
      </c>
      <c r="M2460" s="81">
        <f t="shared" si="155"/>
        <v>198</v>
      </c>
    </row>
    <row r="2461" spans="1:13" x14ac:dyDescent="0.2">
      <c r="A2461" s="133" t="str">
        <f>'Net Gen'!B2461</f>
        <v>RP1KPAEG-Rockport 1 KP AEG</v>
      </c>
      <c r="B2461" s="214">
        <f>'Net Gen'!C2461</f>
        <v>44326.416666666664</v>
      </c>
      <c r="C2461" s="215" t="str">
        <f>'Net Gen'!P2461</f>
        <v>DISPATCHABLE</v>
      </c>
      <c r="D2461" s="215">
        <f>'Net Gen'!E2461</f>
        <v>85.612799999999993</v>
      </c>
      <c r="E2461" s="215">
        <f>'Net Gen'!I2461</f>
        <v>1320</v>
      </c>
      <c r="F2461" s="215">
        <f>'Net Gen'!K2461</f>
        <v>1320</v>
      </c>
      <c r="G2461" s="215">
        <f>'Net Gen'!N2461</f>
        <v>1320</v>
      </c>
      <c r="H2461" s="215">
        <f>'Net Gen'!O2461</f>
        <v>1320</v>
      </c>
      <c r="J2461" s="78">
        <f t="shared" si="154"/>
        <v>0.15</v>
      </c>
      <c r="K2461" s="71">
        <f t="shared" si="152"/>
        <v>198</v>
      </c>
      <c r="L2461" s="69">
        <f t="shared" si="153"/>
        <v>198</v>
      </c>
      <c r="M2461" s="81">
        <f t="shared" si="155"/>
        <v>198</v>
      </c>
    </row>
    <row r="2462" spans="1:13" x14ac:dyDescent="0.2">
      <c r="A2462" s="133" t="str">
        <f>'Net Gen'!B2462</f>
        <v>RP1KPAEG-Rockport 1 KP AEG</v>
      </c>
      <c r="B2462" s="214">
        <f>'Net Gen'!C2462</f>
        <v>44326.458333333336</v>
      </c>
      <c r="C2462" s="215" t="str">
        <f>'Net Gen'!P2462</f>
        <v>DISPATCHABLE</v>
      </c>
      <c r="D2462" s="215">
        <f>'Net Gen'!E2462</f>
        <v>91.900800000000004</v>
      </c>
      <c r="E2462" s="215">
        <f>'Net Gen'!I2462</f>
        <v>1320</v>
      </c>
      <c r="F2462" s="215">
        <f>'Net Gen'!K2462</f>
        <v>1320</v>
      </c>
      <c r="G2462" s="215">
        <f>'Net Gen'!N2462</f>
        <v>1320</v>
      </c>
      <c r="H2462" s="215">
        <f>'Net Gen'!O2462</f>
        <v>1320</v>
      </c>
      <c r="J2462" s="78">
        <f t="shared" si="154"/>
        <v>0.15</v>
      </c>
      <c r="K2462" s="71">
        <f t="shared" si="152"/>
        <v>198</v>
      </c>
      <c r="L2462" s="69">
        <f t="shared" si="153"/>
        <v>198</v>
      </c>
      <c r="M2462" s="81">
        <f t="shared" si="155"/>
        <v>198</v>
      </c>
    </row>
    <row r="2463" spans="1:13" x14ac:dyDescent="0.2">
      <c r="A2463" s="133" t="str">
        <f>'Net Gen'!B2463</f>
        <v>RP1KPAEG-Rockport 1 KP AEG</v>
      </c>
      <c r="B2463" s="214">
        <f>'Net Gen'!C2463</f>
        <v>44326.5</v>
      </c>
      <c r="C2463" s="215" t="str">
        <f>'Net Gen'!P2463</f>
        <v>DISPATCHABLE</v>
      </c>
      <c r="D2463" s="215">
        <f>'Net Gen'!E2463</f>
        <v>95.577600000000004</v>
      </c>
      <c r="E2463" s="215">
        <f>'Net Gen'!I2463</f>
        <v>1320</v>
      </c>
      <c r="F2463" s="215">
        <f>'Net Gen'!K2463</f>
        <v>1320</v>
      </c>
      <c r="G2463" s="215">
        <f>'Net Gen'!N2463</f>
        <v>1320</v>
      </c>
      <c r="H2463" s="215">
        <f>'Net Gen'!O2463</f>
        <v>1320</v>
      </c>
      <c r="J2463" s="78">
        <f t="shared" si="154"/>
        <v>0.15</v>
      </c>
      <c r="K2463" s="71">
        <f t="shared" si="152"/>
        <v>198</v>
      </c>
      <c r="L2463" s="69">
        <f t="shared" si="153"/>
        <v>198</v>
      </c>
      <c r="M2463" s="81">
        <f t="shared" si="155"/>
        <v>198</v>
      </c>
    </row>
    <row r="2464" spans="1:13" x14ac:dyDescent="0.2">
      <c r="A2464" s="133" t="str">
        <f>'Net Gen'!B2464</f>
        <v>RP1KPAEG-Rockport 1 KP AEG</v>
      </c>
      <c r="B2464" s="214">
        <f>'Net Gen'!C2464</f>
        <v>44326.541666666664</v>
      </c>
      <c r="C2464" s="215" t="str">
        <f>'Net Gen'!P2464</f>
        <v>DISPATCHABLE</v>
      </c>
      <c r="D2464" s="215">
        <f>'Net Gen'!E2464</f>
        <v>91.219200000000001</v>
      </c>
      <c r="E2464" s="215">
        <f>'Net Gen'!I2464</f>
        <v>1320</v>
      </c>
      <c r="F2464" s="215">
        <f>'Net Gen'!K2464</f>
        <v>1320</v>
      </c>
      <c r="G2464" s="215">
        <f>'Net Gen'!N2464</f>
        <v>1320</v>
      </c>
      <c r="H2464" s="215">
        <f>'Net Gen'!O2464</f>
        <v>1320</v>
      </c>
      <c r="J2464" s="78">
        <f t="shared" si="154"/>
        <v>0.15</v>
      </c>
      <c r="K2464" s="71">
        <f t="shared" si="152"/>
        <v>198</v>
      </c>
      <c r="L2464" s="69">
        <f t="shared" si="153"/>
        <v>198</v>
      </c>
      <c r="M2464" s="81">
        <f t="shared" si="155"/>
        <v>198</v>
      </c>
    </row>
    <row r="2465" spans="1:13" x14ac:dyDescent="0.2">
      <c r="A2465" s="133" t="str">
        <f>'Net Gen'!B2465</f>
        <v>RP1KPAEG-Rockport 1 KP AEG</v>
      </c>
      <c r="B2465" s="214">
        <f>'Net Gen'!C2465</f>
        <v>44326.583333333336</v>
      </c>
      <c r="C2465" s="215" t="str">
        <f>'Net Gen'!P2465</f>
        <v>DISPATCHABLE</v>
      </c>
      <c r="D2465" s="215">
        <f>'Net Gen'!E2465</f>
        <v>76.584000000000003</v>
      </c>
      <c r="E2465" s="215">
        <f>'Net Gen'!I2465</f>
        <v>1320</v>
      </c>
      <c r="F2465" s="215">
        <f>'Net Gen'!K2465</f>
        <v>1320</v>
      </c>
      <c r="G2465" s="215">
        <f>'Net Gen'!N2465</f>
        <v>1320</v>
      </c>
      <c r="H2465" s="215">
        <f>'Net Gen'!O2465</f>
        <v>1320</v>
      </c>
      <c r="J2465" s="78">
        <f t="shared" si="154"/>
        <v>0.15</v>
      </c>
      <c r="K2465" s="71">
        <f t="shared" si="152"/>
        <v>198</v>
      </c>
      <c r="L2465" s="69">
        <f t="shared" si="153"/>
        <v>198</v>
      </c>
      <c r="M2465" s="81">
        <f t="shared" si="155"/>
        <v>198</v>
      </c>
    </row>
    <row r="2466" spans="1:13" x14ac:dyDescent="0.2">
      <c r="A2466" s="133" t="str">
        <f>'Net Gen'!B2466</f>
        <v>RP1KPAEG-Rockport 1 KP AEG</v>
      </c>
      <c r="B2466" s="214">
        <f>'Net Gen'!C2466</f>
        <v>44326.625</v>
      </c>
      <c r="C2466" s="215" t="str">
        <f>'Net Gen'!P2466</f>
        <v>DISPATCHABLE</v>
      </c>
      <c r="D2466" s="215">
        <f>'Net Gen'!E2466</f>
        <v>79.531199999999998</v>
      </c>
      <c r="E2466" s="215">
        <f>'Net Gen'!I2466</f>
        <v>1320</v>
      </c>
      <c r="F2466" s="215">
        <f>'Net Gen'!K2466</f>
        <v>1320</v>
      </c>
      <c r="G2466" s="215">
        <f>'Net Gen'!N2466</f>
        <v>1320</v>
      </c>
      <c r="H2466" s="215">
        <f>'Net Gen'!O2466</f>
        <v>1320</v>
      </c>
      <c r="J2466" s="78">
        <f t="shared" si="154"/>
        <v>0.15</v>
      </c>
      <c r="K2466" s="71">
        <f t="shared" si="152"/>
        <v>198</v>
      </c>
      <c r="L2466" s="69">
        <f t="shared" si="153"/>
        <v>198</v>
      </c>
      <c r="M2466" s="81">
        <f t="shared" si="155"/>
        <v>198</v>
      </c>
    </row>
    <row r="2467" spans="1:13" x14ac:dyDescent="0.2">
      <c r="A2467" s="133" t="str">
        <f>'Net Gen'!B2467</f>
        <v>RP1KPAEG-Rockport 1 KP AEG</v>
      </c>
      <c r="B2467" s="214">
        <f>'Net Gen'!C2467</f>
        <v>44326.666666666664</v>
      </c>
      <c r="C2467" s="215" t="str">
        <f>'Net Gen'!P2467</f>
        <v>DISPATCHABLE</v>
      </c>
      <c r="D2467" s="215">
        <f>'Net Gen'!E2467</f>
        <v>77.673599999999993</v>
      </c>
      <c r="E2467" s="215">
        <f>'Net Gen'!I2467</f>
        <v>1320</v>
      </c>
      <c r="F2467" s="215">
        <f>'Net Gen'!K2467</f>
        <v>1320</v>
      </c>
      <c r="G2467" s="215">
        <f>'Net Gen'!N2467</f>
        <v>1320</v>
      </c>
      <c r="H2467" s="215">
        <f>'Net Gen'!O2467</f>
        <v>1320</v>
      </c>
      <c r="J2467" s="78">
        <f t="shared" si="154"/>
        <v>0.15</v>
      </c>
      <c r="K2467" s="71">
        <f t="shared" si="152"/>
        <v>198</v>
      </c>
      <c r="L2467" s="69">
        <f t="shared" si="153"/>
        <v>198</v>
      </c>
      <c r="M2467" s="81">
        <f t="shared" si="155"/>
        <v>198</v>
      </c>
    </row>
    <row r="2468" spans="1:13" x14ac:dyDescent="0.2">
      <c r="A2468" s="133" t="str">
        <f>'Net Gen'!B2468</f>
        <v>RP1KPAEG-Rockport 1 KP AEG</v>
      </c>
      <c r="B2468" s="214">
        <f>'Net Gen'!C2468</f>
        <v>44326.708333333336</v>
      </c>
      <c r="C2468" s="215" t="str">
        <f>'Net Gen'!P2468</f>
        <v>DISPATCHABLE</v>
      </c>
      <c r="D2468" s="215">
        <f>'Net Gen'!E2468</f>
        <v>83.0976</v>
      </c>
      <c r="E2468" s="215">
        <f>'Net Gen'!I2468</f>
        <v>1320</v>
      </c>
      <c r="F2468" s="215">
        <f>'Net Gen'!K2468</f>
        <v>1320</v>
      </c>
      <c r="G2468" s="215">
        <f>'Net Gen'!N2468</f>
        <v>1320</v>
      </c>
      <c r="H2468" s="215">
        <f>'Net Gen'!O2468</f>
        <v>1320</v>
      </c>
      <c r="J2468" s="78">
        <f t="shared" si="154"/>
        <v>0.15</v>
      </c>
      <c r="K2468" s="71">
        <f t="shared" si="152"/>
        <v>198</v>
      </c>
      <c r="L2468" s="69">
        <f t="shared" si="153"/>
        <v>198</v>
      </c>
      <c r="M2468" s="81">
        <f t="shared" si="155"/>
        <v>198</v>
      </c>
    </row>
    <row r="2469" spans="1:13" x14ac:dyDescent="0.2">
      <c r="A2469" s="133" t="str">
        <f>'Net Gen'!B2469</f>
        <v>RP1KPAEG-Rockport 1 KP AEG</v>
      </c>
      <c r="B2469" s="214">
        <f>'Net Gen'!C2469</f>
        <v>44326.75</v>
      </c>
      <c r="C2469" s="215" t="str">
        <f>'Net Gen'!P2469</f>
        <v>DISPATCHABLE</v>
      </c>
      <c r="D2469" s="215">
        <f>'Net Gen'!E2469</f>
        <v>75.691199999999995</v>
      </c>
      <c r="E2469" s="215">
        <f>'Net Gen'!I2469</f>
        <v>1320</v>
      </c>
      <c r="F2469" s="215">
        <f>'Net Gen'!K2469</f>
        <v>1320</v>
      </c>
      <c r="G2469" s="215">
        <f>'Net Gen'!N2469</f>
        <v>1320</v>
      </c>
      <c r="H2469" s="215">
        <f>'Net Gen'!O2469</f>
        <v>1320</v>
      </c>
      <c r="J2469" s="78">
        <f t="shared" si="154"/>
        <v>0.15</v>
      </c>
      <c r="K2469" s="71">
        <f t="shared" si="152"/>
        <v>198</v>
      </c>
      <c r="L2469" s="69">
        <f t="shared" si="153"/>
        <v>198</v>
      </c>
      <c r="M2469" s="81">
        <f t="shared" si="155"/>
        <v>198</v>
      </c>
    </row>
    <row r="2470" spans="1:13" x14ac:dyDescent="0.2">
      <c r="A2470" s="133" t="str">
        <f>'Net Gen'!B2470</f>
        <v>RP1KPAEG-Rockport 1 KP AEG</v>
      </c>
      <c r="B2470" s="214">
        <f>'Net Gen'!C2470</f>
        <v>44326.791666666664</v>
      </c>
      <c r="C2470" s="215" t="str">
        <f>'Net Gen'!P2470</f>
        <v>DISPATCHABLE</v>
      </c>
      <c r="D2470" s="215">
        <f>'Net Gen'!E2470</f>
        <v>78.403199999999998</v>
      </c>
      <c r="E2470" s="215">
        <f>'Net Gen'!I2470</f>
        <v>1320</v>
      </c>
      <c r="F2470" s="215">
        <f>'Net Gen'!K2470</f>
        <v>1320</v>
      </c>
      <c r="G2470" s="215">
        <f>'Net Gen'!N2470</f>
        <v>1320</v>
      </c>
      <c r="H2470" s="215">
        <f>'Net Gen'!O2470</f>
        <v>1320</v>
      </c>
      <c r="J2470" s="78">
        <f t="shared" si="154"/>
        <v>0.15</v>
      </c>
      <c r="K2470" s="71">
        <f t="shared" si="152"/>
        <v>198</v>
      </c>
      <c r="L2470" s="69">
        <f t="shared" si="153"/>
        <v>198</v>
      </c>
      <c r="M2470" s="81">
        <f t="shared" si="155"/>
        <v>198</v>
      </c>
    </row>
    <row r="2471" spans="1:13" x14ac:dyDescent="0.2">
      <c r="A2471" s="133" t="str">
        <f>'Net Gen'!B2471</f>
        <v>RP1KPAEG-Rockport 1 KP AEG</v>
      </c>
      <c r="B2471" s="214">
        <f>'Net Gen'!C2471</f>
        <v>44326.833333333336</v>
      </c>
      <c r="C2471" s="215" t="str">
        <f>'Net Gen'!P2471</f>
        <v>DISPATCHABLE</v>
      </c>
      <c r="D2471" s="215">
        <f>'Net Gen'!E2471</f>
        <v>91.329599999999999</v>
      </c>
      <c r="E2471" s="215">
        <f>'Net Gen'!I2471</f>
        <v>1320</v>
      </c>
      <c r="F2471" s="215">
        <f>'Net Gen'!K2471</f>
        <v>1320</v>
      </c>
      <c r="G2471" s="215">
        <f>'Net Gen'!N2471</f>
        <v>1320</v>
      </c>
      <c r="H2471" s="215">
        <f>'Net Gen'!O2471</f>
        <v>1320</v>
      </c>
      <c r="J2471" s="78">
        <f t="shared" si="154"/>
        <v>0.15</v>
      </c>
      <c r="K2471" s="71">
        <f t="shared" si="152"/>
        <v>198</v>
      </c>
      <c r="L2471" s="69">
        <f t="shared" si="153"/>
        <v>198</v>
      </c>
      <c r="M2471" s="81">
        <f t="shared" si="155"/>
        <v>198</v>
      </c>
    </row>
    <row r="2472" spans="1:13" x14ac:dyDescent="0.2">
      <c r="A2472" s="133" t="str">
        <f>'Net Gen'!B2472</f>
        <v>RP1KPAEG-Rockport 1 KP AEG</v>
      </c>
      <c r="B2472" s="214">
        <f>'Net Gen'!C2472</f>
        <v>44326.875</v>
      </c>
      <c r="C2472" s="215" t="str">
        <f>'Net Gen'!P2472</f>
        <v>DISPATCHABLE</v>
      </c>
      <c r="D2472" s="215">
        <f>'Net Gen'!E2472</f>
        <v>100.5936</v>
      </c>
      <c r="E2472" s="215">
        <f>'Net Gen'!I2472</f>
        <v>1320</v>
      </c>
      <c r="F2472" s="215">
        <f>'Net Gen'!K2472</f>
        <v>1320</v>
      </c>
      <c r="G2472" s="215">
        <f>'Net Gen'!N2472</f>
        <v>1320</v>
      </c>
      <c r="H2472" s="215">
        <f>'Net Gen'!O2472</f>
        <v>1320</v>
      </c>
      <c r="J2472" s="78">
        <f t="shared" si="154"/>
        <v>0.15</v>
      </c>
      <c r="K2472" s="71">
        <f t="shared" si="152"/>
        <v>198</v>
      </c>
      <c r="L2472" s="69">
        <f t="shared" si="153"/>
        <v>198</v>
      </c>
      <c r="M2472" s="81">
        <f t="shared" si="155"/>
        <v>198</v>
      </c>
    </row>
    <row r="2473" spans="1:13" x14ac:dyDescent="0.2">
      <c r="A2473" s="133" t="str">
        <f>'Net Gen'!B2473</f>
        <v>RP1KPAEG-Rockport 1 KP AEG</v>
      </c>
      <c r="B2473" s="214">
        <f>'Net Gen'!C2473</f>
        <v>44326.916666666664</v>
      </c>
      <c r="C2473" s="215" t="str">
        <f>'Net Gen'!P2473</f>
        <v>DISPATCHABLE</v>
      </c>
      <c r="D2473" s="215">
        <f>'Net Gen'!E2473</f>
        <v>108.71040000000001</v>
      </c>
      <c r="E2473" s="215">
        <f>'Net Gen'!I2473</f>
        <v>1320</v>
      </c>
      <c r="F2473" s="215">
        <f>'Net Gen'!K2473</f>
        <v>1320</v>
      </c>
      <c r="G2473" s="215">
        <f>'Net Gen'!N2473</f>
        <v>1320</v>
      </c>
      <c r="H2473" s="215">
        <f>'Net Gen'!O2473</f>
        <v>1320</v>
      </c>
      <c r="J2473" s="78">
        <f t="shared" si="154"/>
        <v>0.15</v>
      </c>
      <c r="K2473" s="71">
        <f t="shared" si="152"/>
        <v>198</v>
      </c>
      <c r="L2473" s="69">
        <f t="shared" si="153"/>
        <v>198</v>
      </c>
      <c r="M2473" s="81">
        <f t="shared" si="155"/>
        <v>198</v>
      </c>
    </row>
    <row r="2474" spans="1:13" x14ac:dyDescent="0.2">
      <c r="A2474" s="133" t="str">
        <f>'Net Gen'!B2474</f>
        <v>RP1KPAEG-Rockport 1 KP AEG</v>
      </c>
      <c r="B2474" s="214">
        <f>'Net Gen'!C2474</f>
        <v>44326.958333333336</v>
      </c>
      <c r="C2474" s="215" t="str">
        <f>'Net Gen'!P2474</f>
        <v>DISPATCHABLE</v>
      </c>
      <c r="D2474" s="215">
        <f>'Net Gen'!E2474</f>
        <v>89.995199999999997</v>
      </c>
      <c r="E2474" s="215">
        <f>'Net Gen'!I2474</f>
        <v>1320</v>
      </c>
      <c r="F2474" s="215">
        <f>'Net Gen'!K2474</f>
        <v>1320</v>
      </c>
      <c r="G2474" s="215">
        <f>'Net Gen'!N2474</f>
        <v>1320</v>
      </c>
      <c r="H2474" s="215">
        <f>'Net Gen'!O2474</f>
        <v>1320</v>
      </c>
      <c r="J2474" s="78">
        <f t="shared" si="154"/>
        <v>0.15</v>
      </c>
      <c r="K2474" s="71">
        <f t="shared" si="152"/>
        <v>198</v>
      </c>
      <c r="L2474" s="69">
        <f t="shared" si="153"/>
        <v>198</v>
      </c>
      <c r="M2474" s="81">
        <f t="shared" si="155"/>
        <v>198</v>
      </c>
    </row>
    <row r="2475" spans="1:13" x14ac:dyDescent="0.2">
      <c r="A2475" s="133" t="str">
        <f>'Net Gen'!B2475</f>
        <v>RP1KPAEG-Rockport 1 KP AEG</v>
      </c>
      <c r="B2475" s="214">
        <f>'Net Gen'!C2475</f>
        <v>44327</v>
      </c>
      <c r="C2475" s="215" t="str">
        <f>'Net Gen'!P2475</f>
        <v>DISPATCHABLE</v>
      </c>
      <c r="D2475" s="215">
        <f>'Net Gen'!E2475</f>
        <v>75.148799999999994</v>
      </c>
      <c r="E2475" s="215">
        <f>'Net Gen'!I2475</f>
        <v>1320</v>
      </c>
      <c r="F2475" s="215">
        <f>'Net Gen'!K2475</f>
        <v>1320</v>
      </c>
      <c r="G2475" s="215">
        <f>'Net Gen'!N2475</f>
        <v>1320</v>
      </c>
      <c r="H2475" s="215">
        <f>'Net Gen'!O2475</f>
        <v>1320</v>
      </c>
      <c r="J2475" s="78">
        <f t="shared" si="154"/>
        <v>0.15</v>
      </c>
      <c r="K2475" s="71">
        <f t="shared" si="152"/>
        <v>198</v>
      </c>
      <c r="L2475" s="69">
        <f t="shared" si="153"/>
        <v>198</v>
      </c>
      <c r="M2475" s="81">
        <f t="shared" si="155"/>
        <v>198</v>
      </c>
    </row>
    <row r="2476" spans="1:13" x14ac:dyDescent="0.2">
      <c r="A2476" s="133" t="str">
        <f>'Net Gen'!B2476</f>
        <v>RP1KPAEG-Rockport 1 KP AEG</v>
      </c>
      <c r="B2476" s="214">
        <f>'Net Gen'!C2476</f>
        <v>44327.041666666664</v>
      </c>
      <c r="C2476" s="215" t="str">
        <f>'Net Gen'!P2476</f>
        <v>DISPATCHABLE</v>
      </c>
      <c r="D2476" s="215">
        <f>'Net Gen'!E2476</f>
        <v>75.235200000000006</v>
      </c>
      <c r="E2476" s="215">
        <f>'Net Gen'!I2476</f>
        <v>1320</v>
      </c>
      <c r="F2476" s="215">
        <f>'Net Gen'!K2476</f>
        <v>1320</v>
      </c>
      <c r="G2476" s="215">
        <f>'Net Gen'!N2476</f>
        <v>1320</v>
      </c>
      <c r="H2476" s="215">
        <f>'Net Gen'!O2476</f>
        <v>1320</v>
      </c>
      <c r="J2476" s="78">
        <f t="shared" si="154"/>
        <v>0.15</v>
      </c>
      <c r="K2476" s="71">
        <f t="shared" si="152"/>
        <v>198</v>
      </c>
      <c r="L2476" s="69">
        <f t="shared" si="153"/>
        <v>198</v>
      </c>
      <c r="M2476" s="81">
        <f t="shared" si="155"/>
        <v>198</v>
      </c>
    </row>
    <row r="2477" spans="1:13" x14ac:dyDescent="0.2">
      <c r="A2477" s="133" t="str">
        <f>'Net Gen'!B2477</f>
        <v>RP1KPAEG-Rockport 1 KP AEG</v>
      </c>
      <c r="B2477" s="214">
        <f>'Net Gen'!C2477</f>
        <v>44327.083333333336</v>
      </c>
      <c r="C2477" s="215" t="str">
        <f>'Net Gen'!P2477</f>
        <v>DISPATCHABLE</v>
      </c>
      <c r="D2477" s="215">
        <f>'Net Gen'!E2477</f>
        <v>75.0672</v>
      </c>
      <c r="E2477" s="215">
        <f>'Net Gen'!I2477</f>
        <v>1320</v>
      </c>
      <c r="F2477" s="215">
        <f>'Net Gen'!K2477</f>
        <v>1320</v>
      </c>
      <c r="G2477" s="215">
        <f>'Net Gen'!N2477</f>
        <v>1320</v>
      </c>
      <c r="H2477" s="215">
        <f>'Net Gen'!O2477</f>
        <v>1320</v>
      </c>
      <c r="J2477" s="78">
        <f t="shared" si="154"/>
        <v>0.15</v>
      </c>
      <c r="K2477" s="71">
        <f t="shared" si="152"/>
        <v>198</v>
      </c>
      <c r="L2477" s="69">
        <f t="shared" si="153"/>
        <v>198</v>
      </c>
      <c r="M2477" s="81">
        <f t="shared" si="155"/>
        <v>198</v>
      </c>
    </row>
    <row r="2478" spans="1:13" x14ac:dyDescent="0.2">
      <c r="A2478" s="133" t="str">
        <f>'Net Gen'!B2478</f>
        <v>RP1KPAEG-Rockport 1 KP AEG</v>
      </c>
      <c r="B2478" s="214">
        <f>'Net Gen'!C2478</f>
        <v>44327.125</v>
      </c>
      <c r="C2478" s="215" t="str">
        <f>'Net Gen'!P2478</f>
        <v>DISPATCHABLE</v>
      </c>
      <c r="D2478" s="215">
        <f>'Net Gen'!E2478</f>
        <v>75.153599999999997</v>
      </c>
      <c r="E2478" s="215">
        <f>'Net Gen'!I2478</f>
        <v>1320</v>
      </c>
      <c r="F2478" s="215">
        <f>'Net Gen'!K2478</f>
        <v>1320</v>
      </c>
      <c r="G2478" s="215">
        <f>'Net Gen'!N2478</f>
        <v>1320</v>
      </c>
      <c r="H2478" s="215">
        <f>'Net Gen'!O2478</f>
        <v>1320</v>
      </c>
      <c r="J2478" s="78">
        <f t="shared" si="154"/>
        <v>0.15</v>
      </c>
      <c r="K2478" s="71">
        <f t="shared" si="152"/>
        <v>198</v>
      </c>
      <c r="L2478" s="69">
        <f t="shared" si="153"/>
        <v>198</v>
      </c>
      <c r="M2478" s="81">
        <f t="shared" si="155"/>
        <v>198</v>
      </c>
    </row>
    <row r="2479" spans="1:13" x14ac:dyDescent="0.2">
      <c r="A2479" s="133" t="str">
        <f>'Net Gen'!B2479</f>
        <v>RP1KPAEG-Rockport 1 KP AEG</v>
      </c>
      <c r="B2479" s="214">
        <f>'Net Gen'!C2479</f>
        <v>44327.166666666664</v>
      </c>
      <c r="C2479" s="215" t="str">
        <f>'Net Gen'!P2479</f>
        <v>DISPATCHABLE</v>
      </c>
      <c r="D2479" s="215">
        <f>'Net Gen'!E2479</f>
        <v>75.144000000000005</v>
      </c>
      <c r="E2479" s="215">
        <f>'Net Gen'!I2479</f>
        <v>1320</v>
      </c>
      <c r="F2479" s="215">
        <f>'Net Gen'!K2479</f>
        <v>1320</v>
      </c>
      <c r="G2479" s="215">
        <f>'Net Gen'!N2479</f>
        <v>1320</v>
      </c>
      <c r="H2479" s="215">
        <f>'Net Gen'!O2479</f>
        <v>1320</v>
      </c>
      <c r="J2479" s="78">
        <f t="shared" si="154"/>
        <v>0.15</v>
      </c>
      <c r="K2479" s="71">
        <f t="shared" si="152"/>
        <v>198</v>
      </c>
      <c r="L2479" s="69">
        <f t="shared" si="153"/>
        <v>198</v>
      </c>
      <c r="M2479" s="81">
        <f t="shared" si="155"/>
        <v>198</v>
      </c>
    </row>
    <row r="2480" spans="1:13" x14ac:dyDescent="0.2">
      <c r="A2480" s="133" t="str">
        <f>'Net Gen'!B2480</f>
        <v>RP1KPAEG-Rockport 1 KP AEG</v>
      </c>
      <c r="B2480" s="214">
        <f>'Net Gen'!C2480</f>
        <v>44327.208333333336</v>
      </c>
      <c r="C2480" s="215" t="str">
        <f>'Net Gen'!P2480</f>
        <v>DISPATCHABLE</v>
      </c>
      <c r="D2480" s="215">
        <f>'Net Gen'!E2480</f>
        <v>75.033600000000007</v>
      </c>
      <c r="E2480" s="215">
        <f>'Net Gen'!I2480</f>
        <v>1320</v>
      </c>
      <c r="F2480" s="215">
        <f>'Net Gen'!K2480</f>
        <v>1320</v>
      </c>
      <c r="G2480" s="215">
        <f>'Net Gen'!N2480</f>
        <v>1320</v>
      </c>
      <c r="H2480" s="215">
        <f>'Net Gen'!O2480</f>
        <v>1320</v>
      </c>
      <c r="J2480" s="78">
        <f t="shared" si="154"/>
        <v>0.15</v>
      </c>
      <c r="K2480" s="71">
        <f t="shared" si="152"/>
        <v>198</v>
      </c>
      <c r="L2480" s="69">
        <f t="shared" si="153"/>
        <v>198</v>
      </c>
      <c r="M2480" s="81">
        <f t="shared" si="155"/>
        <v>198</v>
      </c>
    </row>
    <row r="2481" spans="1:13" x14ac:dyDescent="0.2">
      <c r="A2481" s="133" t="str">
        <f>'Net Gen'!B2481</f>
        <v>RP1KPAEG-Rockport 1 KP AEG</v>
      </c>
      <c r="B2481" s="214">
        <f>'Net Gen'!C2481</f>
        <v>44327.25</v>
      </c>
      <c r="C2481" s="215" t="str">
        <f>'Net Gen'!P2481</f>
        <v>DISPATCHABLE</v>
      </c>
      <c r="D2481" s="215">
        <f>'Net Gen'!E2481</f>
        <v>75.230400000000003</v>
      </c>
      <c r="E2481" s="215">
        <f>'Net Gen'!I2481</f>
        <v>1320</v>
      </c>
      <c r="F2481" s="215">
        <f>'Net Gen'!K2481</f>
        <v>1320</v>
      </c>
      <c r="G2481" s="215">
        <f>'Net Gen'!N2481</f>
        <v>1320</v>
      </c>
      <c r="H2481" s="215">
        <f>'Net Gen'!O2481</f>
        <v>1320</v>
      </c>
      <c r="J2481" s="78">
        <f t="shared" si="154"/>
        <v>0.15</v>
      </c>
      <c r="K2481" s="71">
        <f t="shared" si="152"/>
        <v>198</v>
      </c>
      <c r="L2481" s="69">
        <f t="shared" si="153"/>
        <v>198</v>
      </c>
      <c r="M2481" s="81">
        <f t="shared" si="155"/>
        <v>198</v>
      </c>
    </row>
    <row r="2482" spans="1:13" x14ac:dyDescent="0.2">
      <c r="A2482" s="133" t="str">
        <f>'Net Gen'!B2482</f>
        <v>RP1KPAEG-Rockport 1 KP AEG</v>
      </c>
      <c r="B2482" s="214">
        <f>'Net Gen'!C2482</f>
        <v>44327.291666666664</v>
      </c>
      <c r="C2482" s="215" t="str">
        <f>'Net Gen'!P2482</f>
        <v>DISPATCHABLE</v>
      </c>
      <c r="D2482" s="215">
        <f>'Net Gen'!E2482</f>
        <v>75.316800000000001</v>
      </c>
      <c r="E2482" s="215">
        <f>'Net Gen'!I2482</f>
        <v>1320</v>
      </c>
      <c r="F2482" s="215">
        <f>'Net Gen'!K2482</f>
        <v>1320</v>
      </c>
      <c r="G2482" s="215">
        <f>'Net Gen'!N2482</f>
        <v>1320</v>
      </c>
      <c r="H2482" s="215">
        <f>'Net Gen'!O2482</f>
        <v>1320</v>
      </c>
      <c r="J2482" s="78">
        <f t="shared" si="154"/>
        <v>0.15</v>
      </c>
      <c r="K2482" s="71">
        <f t="shared" si="152"/>
        <v>198</v>
      </c>
      <c r="L2482" s="69">
        <f t="shared" si="153"/>
        <v>198</v>
      </c>
      <c r="M2482" s="81">
        <f t="shared" si="155"/>
        <v>198</v>
      </c>
    </row>
    <row r="2483" spans="1:13" x14ac:dyDescent="0.2">
      <c r="A2483" s="133" t="str">
        <f>'Net Gen'!B2483</f>
        <v>RP1KPAEG-Rockport 1 KP AEG</v>
      </c>
      <c r="B2483" s="214">
        <f>'Net Gen'!C2483</f>
        <v>44327.333333333336</v>
      </c>
      <c r="C2483" s="215" t="str">
        <f>'Net Gen'!P2483</f>
        <v>DISPATCHABLE</v>
      </c>
      <c r="D2483" s="215">
        <f>'Net Gen'!E2483</f>
        <v>77.467200000000005</v>
      </c>
      <c r="E2483" s="215">
        <f>'Net Gen'!I2483</f>
        <v>1320</v>
      </c>
      <c r="F2483" s="215">
        <f>'Net Gen'!K2483</f>
        <v>1320</v>
      </c>
      <c r="G2483" s="215">
        <f>'Net Gen'!N2483</f>
        <v>1320</v>
      </c>
      <c r="H2483" s="215">
        <f>'Net Gen'!O2483</f>
        <v>1320</v>
      </c>
      <c r="J2483" s="78">
        <f t="shared" si="154"/>
        <v>0.15</v>
      </c>
      <c r="K2483" s="71">
        <f t="shared" si="152"/>
        <v>198</v>
      </c>
      <c r="L2483" s="69">
        <f t="shared" si="153"/>
        <v>198</v>
      </c>
      <c r="M2483" s="81">
        <f t="shared" si="155"/>
        <v>198</v>
      </c>
    </row>
    <row r="2484" spans="1:13" x14ac:dyDescent="0.2">
      <c r="A2484" s="133" t="str">
        <f>'Net Gen'!B2484</f>
        <v>RP1KPAEG-Rockport 1 KP AEG</v>
      </c>
      <c r="B2484" s="214">
        <f>'Net Gen'!C2484</f>
        <v>44327.375</v>
      </c>
      <c r="C2484" s="215" t="str">
        <f>'Net Gen'!P2484</f>
        <v>DISPATCHABLE</v>
      </c>
      <c r="D2484" s="215">
        <f>'Net Gen'!E2484</f>
        <v>106.72799999999999</v>
      </c>
      <c r="E2484" s="215">
        <f>'Net Gen'!I2484</f>
        <v>1320</v>
      </c>
      <c r="F2484" s="215">
        <f>'Net Gen'!K2484</f>
        <v>1320</v>
      </c>
      <c r="G2484" s="215">
        <f>'Net Gen'!N2484</f>
        <v>1320</v>
      </c>
      <c r="H2484" s="215">
        <f>'Net Gen'!O2484</f>
        <v>1320</v>
      </c>
      <c r="J2484" s="78">
        <f t="shared" si="154"/>
        <v>0.15</v>
      </c>
      <c r="K2484" s="71">
        <f t="shared" si="152"/>
        <v>198</v>
      </c>
      <c r="L2484" s="69">
        <f t="shared" si="153"/>
        <v>198</v>
      </c>
      <c r="M2484" s="81">
        <f t="shared" si="155"/>
        <v>198</v>
      </c>
    </row>
    <row r="2485" spans="1:13" x14ac:dyDescent="0.2">
      <c r="A2485" s="133" t="str">
        <f>'Net Gen'!B2485</f>
        <v>RP1KPAEG-Rockport 1 KP AEG</v>
      </c>
      <c r="B2485" s="214">
        <f>'Net Gen'!C2485</f>
        <v>44327.416666666664</v>
      </c>
      <c r="C2485" s="215" t="str">
        <f>'Net Gen'!P2485</f>
        <v>DISPATCHABLE</v>
      </c>
      <c r="D2485" s="215">
        <f>'Net Gen'!E2485</f>
        <v>139.41120000000001</v>
      </c>
      <c r="E2485" s="215">
        <f>'Net Gen'!I2485</f>
        <v>1320</v>
      </c>
      <c r="F2485" s="215">
        <f>'Net Gen'!K2485</f>
        <v>1320</v>
      </c>
      <c r="G2485" s="215">
        <f>'Net Gen'!N2485</f>
        <v>1320</v>
      </c>
      <c r="H2485" s="215">
        <f>'Net Gen'!O2485</f>
        <v>1320</v>
      </c>
      <c r="J2485" s="78">
        <f t="shared" si="154"/>
        <v>0.15</v>
      </c>
      <c r="K2485" s="71">
        <f t="shared" si="152"/>
        <v>198</v>
      </c>
      <c r="L2485" s="69">
        <f t="shared" si="153"/>
        <v>198</v>
      </c>
      <c r="M2485" s="81">
        <f t="shared" si="155"/>
        <v>198</v>
      </c>
    </row>
    <row r="2486" spans="1:13" x14ac:dyDescent="0.2">
      <c r="A2486" s="133" t="str">
        <f>'Net Gen'!B2486</f>
        <v>RP1KPAEG-Rockport 1 KP AEG</v>
      </c>
      <c r="B2486" s="214">
        <f>'Net Gen'!C2486</f>
        <v>44327.458333333336</v>
      </c>
      <c r="C2486" s="215" t="str">
        <f>'Net Gen'!P2486</f>
        <v>DISPATCHABLE</v>
      </c>
      <c r="D2486" s="215">
        <f>'Net Gen'!E2486</f>
        <v>170.6688</v>
      </c>
      <c r="E2486" s="215">
        <f>'Net Gen'!I2486</f>
        <v>1320</v>
      </c>
      <c r="F2486" s="215">
        <f>'Net Gen'!K2486</f>
        <v>1320</v>
      </c>
      <c r="G2486" s="215">
        <f>'Net Gen'!N2486</f>
        <v>1320</v>
      </c>
      <c r="H2486" s="215">
        <f>'Net Gen'!O2486</f>
        <v>1320</v>
      </c>
      <c r="J2486" s="78">
        <f t="shared" si="154"/>
        <v>0.15</v>
      </c>
      <c r="K2486" s="71">
        <f t="shared" si="152"/>
        <v>198</v>
      </c>
      <c r="L2486" s="69">
        <f t="shared" si="153"/>
        <v>198</v>
      </c>
      <c r="M2486" s="81">
        <f t="shared" si="155"/>
        <v>198</v>
      </c>
    </row>
    <row r="2487" spans="1:13" x14ac:dyDescent="0.2">
      <c r="A2487" s="133" t="str">
        <f>'Net Gen'!B2487</f>
        <v>RP1KPAEG-Rockport 1 KP AEG</v>
      </c>
      <c r="B2487" s="214">
        <f>'Net Gen'!C2487</f>
        <v>44327.5</v>
      </c>
      <c r="C2487" s="215" t="str">
        <f>'Net Gen'!P2487</f>
        <v>DISPATCHABLE</v>
      </c>
      <c r="D2487" s="215">
        <f>'Net Gen'!E2487</f>
        <v>180.6336</v>
      </c>
      <c r="E2487" s="215">
        <f>'Net Gen'!I2487</f>
        <v>1320</v>
      </c>
      <c r="F2487" s="215">
        <f>'Net Gen'!K2487</f>
        <v>1320</v>
      </c>
      <c r="G2487" s="215">
        <f>'Net Gen'!N2487</f>
        <v>1320</v>
      </c>
      <c r="H2487" s="215">
        <f>'Net Gen'!O2487</f>
        <v>1320</v>
      </c>
      <c r="J2487" s="78">
        <f t="shared" si="154"/>
        <v>0.15</v>
      </c>
      <c r="K2487" s="71">
        <f t="shared" si="152"/>
        <v>198</v>
      </c>
      <c r="L2487" s="69">
        <f t="shared" si="153"/>
        <v>198</v>
      </c>
      <c r="M2487" s="81">
        <f t="shared" si="155"/>
        <v>198</v>
      </c>
    </row>
    <row r="2488" spans="1:13" x14ac:dyDescent="0.2">
      <c r="A2488" s="133" t="str">
        <f>'Net Gen'!B2488</f>
        <v>RP1KPAEG-Rockport 1 KP AEG</v>
      </c>
      <c r="B2488" s="214">
        <f>'Net Gen'!C2488</f>
        <v>44327.541666666664</v>
      </c>
      <c r="C2488" s="215" t="str">
        <f>'Net Gen'!P2488</f>
        <v>DISPATCHABLE</v>
      </c>
      <c r="D2488" s="215">
        <f>'Net Gen'!E2488</f>
        <v>180.3888</v>
      </c>
      <c r="E2488" s="215">
        <f>'Net Gen'!I2488</f>
        <v>1320</v>
      </c>
      <c r="F2488" s="215">
        <f>'Net Gen'!K2488</f>
        <v>1320</v>
      </c>
      <c r="G2488" s="215">
        <f>'Net Gen'!N2488</f>
        <v>1320</v>
      </c>
      <c r="H2488" s="215">
        <f>'Net Gen'!O2488</f>
        <v>1320</v>
      </c>
      <c r="J2488" s="78">
        <f t="shared" si="154"/>
        <v>0.15</v>
      </c>
      <c r="K2488" s="71">
        <f t="shared" si="152"/>
        <v>198</v>
      </c>
      <c r="L2488" s="69">
        <f t="shared" si="153"/>
        <v>198</v>
      </c>
      <c r="M2488" s="81">
        <f t="shared" si="155"/>
        <v>198</v>
      </c>
    </row>
    <row r="2489" spans="1:13" x14ac:dyDescent="0.2">
      <c r="A2489" s="133" t="str">
        <f>'Net Gen'!B2489</f>
        <v>RP1KPAEG-Rockport 1 KP AEG</v>
      </c>
      <c r="B2489" s="214">
        <f>'Net Gen'!C2489</f>
        <v>44327.583333333336</v>
      </c>
      <c r="C2489" s="215" t="str">
        <f>'Net Gen'!P2489</f>
        <v>DISPATCHABLE</v>
      </c>
      <c r="D2489" s="215">
        <f>'Net Gen'!E2489</f>
        <v>180.2208</v>
      </c>
      <c r="E2489" s="215">
        <f>'Net Gen'!I2489</f>
        <v>1320</v>
      </c>
      <c r="F2489" s="215">
        <f>'Net Gen'!K2489</f>
        <v>1320</v>
      </c>
      <c r="G2489" s="215">
        <f>'Net Gen'!N2489</f>
        <v>1320</v>
      </c>
      <c r="H2489" s="215">
        <f>'Net Gen'!O2489</f>
        <v>1320</v>
      </c>
      <c r="J2489" s="78">
        <f t="shared" si="154"/>
        <v>0.15</v>
      </c>
      <c r="K2489" s="71">
        <f t="shared" si="152"/>
        <v>198</v>
      </c>
      <c r="L2489" s="69">
        <f t="shared" si="153"/>
        <v>198</v>
      </c>
      <c r="M2489" s="81">
        <f t="shared" si="155"/>
        <v>198</v>
      </c>
    </row>
    <row r="2490" spans="1:13" x14ac:dyDescent="0.2">
      <c r="A2490" s="133" t="str">
        <f>'Net Gen'!B2490</f>
        <v>RP1KPAEG-Rockport 1 KP AEG</v>
      </c>
      <c r="B2490" s="214">
        <f>'Net Gen'!C2490</f>
        <v>44327.625</v>
      </c>
      <c r="C2490" s="215" t="str">
        <f>'Net Gen'!P2490</f>
        <v>DISPATCHABLE</v>
      </c>
      <c r="D2490" s="215">
        <f>'Net Gen'!E2490</f>
        <v>179.6112</v>
      </c>
      <c r="E2490" s="215">
        <f>'Net Gen'!I2490</f>
        <v>1320</v>
      </c>
      <c r="F2490" s="215">
        <f>'Net Gen'!K2490</f>
        <v>1320</v>
      </c>
      <c r="G2490" s="215">
        <f>'Net Gen'!N2490</f>
        <v>1320</v>
      </c>
      <c r="H2490" s="215">
        <f>'Net Gen'!O2490</f>
        <v>1320</v>
      </c>
      <c r="J2490" s="78">
        <f t="shared" si="154"/>
        <v>0.15</v>
      </c>
      <c r="K2490" s="71">
        <f t="shared" si="152"/>
        <v>198</v>
      </c>
      <c r="L2490" s="69">
        <f t="shared" si="153"/>
        <v>198</v>
      </c>
      <c r="M2490" s="81">
        <f t="shared" si="155"/>
        <v>198</v>
      </c>
    </row>
    <row r="2491" spans="1:13" x14ac:dyDescent="0.2">
      <c r="A2491" s="133" t="str">
        <f>'Net Gen'!B2491</f>
        <v>RP1KPAEG-Rockport 1 KP AEG</v>
      </c>
      <c r="B2491" s="214">
        <f>'Net Gen'!C2491</f>
        <v>44327.666666666664</v>
      </c>
      <c r="C2491" s="215" t="str">
        <f>'Net Gen'!P2491</f>
        <v>DISPATCHABLE</v>
      </c>
      <c r="D2491" s="215">
        <f>'Net Gen'!E2491</f>
        <v>155.2176</v>
      </c>
      <c r="E2491" s="215">
        <f>'Net Gen'!I2491</f>
        <v>1320</v>
      </c>
      <c r="F2491" s="215">
        <f>'Net Gen'!K2491</f>
        <v>1320</v>
      </c>
      <c r="G2491" s="215">
        <f>'Net Gen'!N2491</f>
        <v>1320</v>
      </c>
      <c r="H2491" s="215">
        <f>'Net Gen'!O2491</f>
        <v>1320</v>
      </c>
      <c r="J2491" s="78">
        <f t="shared" si="154"/>
        <v>0.15</v>
      </c>
      <c r="K2491" s="71">
        <f t="shared" si="152"/>
        <v>198</v>
      </c>
      <c r="L2491" s="69">
        <f t="shared" si="153"/>
        <v>198</v>
      </c>
      <c r="M2491" s="81">
        <f t="shared" si="155"/>
        <v>198</v>
      </c>
    </row>
    <row r="2492" spans="1:13" x14ac:dyDescent="0.2">
      <c r="A2492" s="133" t="str">
        <f>'Net Gen'!B2492</f>
        <v>RP1KPAEG-Rockport 1 KP AEG</v>
      </c>
      <c r="B2492" s="214">
        <f>'Net Gen'!C2492</f>
        <v>44327.708333333336</v>
      </c>
      <c r="C2492" s="215" t="str">
        <f>'Net Gen'!P2492</f>
        <v>DISPATCHABLE</v>
      </c>
      <c r="D2492" s="215">
        <f>'Net Gen'!E2492</f>
        <v>126.2256</v>
      </c>
      <c r="E2492" s="215">
        <f>'Net Gen'!I2492</f>
        <v>1320</v>
      </c>
      <c r="F2492" s="215">
        <f>'Net Gen'!K2492</f>
        <v>1320</v>
      </c>
      <c r="G2492" s="215">
        <f>'Net Gen'!N2492</f>
        <v>1320</v>
      </c>
      <c r="H2492" s="215">
        <f>'Net Gen'!O2492</f>
        <v>1320</v>
      </c>
      <c r="J2492" s="78">
        <f t="shared" si="154"/>
        <v>0.15</v>
      </c>
      <c r="K2492" s="71">
        <f t="shared" si="152"/>
        <v>198</v>
      </c>
      <c r="L2492" s="69">
        <f t="shared" si="153"/>
        <v>198</v>
      </c>
      <c r="M2492" s="81">
        <f t="shared" si="155"/>
        <v>198</v>
      </c>
    </row>
    <row r="2493" spans="1:13" x14ac:dyDescent="0.2">
      <c r="A2493" s="133" t="str">
        <f>'Net Gen'!B2493</f>
        <v>RP1KPAEG-Rockport 1 KP AEG</v>
      </c>
      <c r="B2493" s="214">
        <f>'Net Gen'!C2493</f>
        <v>44327.75</v>
      </c>
      <c r="C2493" s="215" t="str">
        <f>'Net Gen'!P2493</f>
        <v>DISPATCHABLE</v>
      </c>
      <c r="D2493" s="215">
        <f>'Net Gen'!E2493</f>
        <v>109.2384</v>
      </c>
      <c r="E2493" s="215">
        <f>'Net Gen'!I2493</f>
        <v>1320</v>
      </c>
      <c r="F2493" s="215">
        <f>'Net Gen'!K2493</f>
        <v>1320</v>
      </c>
      <c r="G2493" s="215">
        <f>'Net Gen'!N2493</f>
        <v>1320</v>
      </c>
      <c r="H2493" s="215">
        <f>'Net Gen'!O2493</f>
        <v>1320</v>
      </c>
      <c r="J2493" s="78">
        <f t="shared" si="154"/>
        <v>0.15</v>
      </c>
      <c r="K2493" s="71">
        <f t="shared" si="152"/>
        <v>198</v>
      </c>
      <c r="L2493" s="69">
        <f t="shared" si="153"/>
        <v>198</v>
      </c>
      <c r="M2493" s="81">
        <f t="shared" si="155"/>
        <v>198</v>
      </c>
    </row>
    <row r="2494" spans="1:13" x14ac:dyDescent="0.2">
      <c r="A2494" s="133" t="str">
        <f>'Net Gen'!B2494</f>
        <v>RP1KPAEG-Rockport 1 KP AEG</v>
      </c>
      <c r="B2494" s="214">
        <f>'Net Gen'!C2494</f>
        <v>44327.791666666664</v>
      </c>
      <c r="C2494" s="215" t="str">
        <f>'Net Gen'!P2494</f>
        <v>DISPATCHABLE</v>
      </c>
      <c r="D2494" s="215">
        <f>'Net Gen'!E2494</f>
        <v>93.316800000000001</v>
      </c>
      <c r="E2494" s="215">
        <f>'Net Gen'!I2494</f>
        <v>1320</v>
      </c>
      <c r="F2494" s="215">
        <f>'Net Gen'!K2494</f>
        <v>1320</v>
      </c>
      <c r="G2494" s="215">
        <f>'Net Gen'!N2494</f>
        <v>1320</v>
      </c>
      <c r="H2494" s="215">
        <f>'Net Gen'!O2494</f>
        <v>1320</v>
      </c>
      <c r="J2494" s="78">
        <f t="shared" si="154"/>
        <v>0.15</v>
      </c>
      <c r="K2494" s="71">
        <f t="shared" si="152"/>
        <v>198</v>
      </c>
      <c r="L2494" s="69">
        <f t="shared" si="153"/>
        <v>198</v>
      </c>
      <c r="M2494" s="81">
        <f t="shared" si="155"/>
        <v>198</v>
      </c>
    </row>
    <row r="2495" spans="1:13" x14ac:dyDescent="0.2">
      <c r="A2495" s="133" t="str">
        <f>'Net Gen'!B2495</f>
        <v>RP1KPAEG-Rockport 1 KP AEG</v>
      </c>
      <c r="B2495" s="214">
        <f>'Net Gen'!C2495</f>
        <v>44327.833333333336</v>
      </c>
      <c r="C2495" s="215" t="str">
        <f>'Net Gen'!P2495</f>
        <v>DISPATCHABLE</v>
      </c>
      <c r="D2495" s="215">
        <f>'Net Gen'!E2495</f>
        <v>93.374399999999994</v>
      </c>
      <c r="E2495" s="215">
        <f>'Net Gen'!I2495</f>
        <v>1320</v>
      </c>
      <c r="F2495" s="215">
        <f>'Net Gen'!K2495</f>
        <v>1320</v>
      </c>
      <c r="G2495" s="215">
        <f>'Net Gen'!N2495</f>
        <v>1320</v>
      </c>
      <c r="H2495" s="215">
        <f>'Net Gen'!O2495</f>
        <v>1320</v>
      </c>
      <c r="J2495" s="78">
        <f t="shared" si="154"/>
        <v>0.15</v>
      </c>
      <c r="K2495" s="71">
        <f t="shared" si="152"/>
        <v>198</v>
      </c>
      <c r="L2495" s="69">
        <f t="shared" si="153"/>
        <v>198</v>
      </c>
      <c r="M2495" s="81">
        <f t="shared" si="155"/>
        <v>198</v>
      </c>
    </row>
    <row r="2496" spans="1:13" x14ac:dyDescent="0.2">
      <c r="A2496" s="133" t="str">
        <f>'Net Gen'!B2496</f>
        <v>RP1KPAEG-Rockport 1 KP AEG</v>
      </c>
      <c r="B2496" s="214">
        <f>'Net Gen'!C2496</f>
        <v>44327.875</v>
      </c>
      <c r="C2496" s="215" t="str">
        <f>'Net Gen'!P2496</f>
        <v>DISPATCHABLE</v>
      </c>
      <c r="D2496" s="215">
        <f>'Net Gen'!E2496</f>
        <v>85.257599999999996</v>
      </c>
      <c r="E2496" s="215">
        <f>'Net Gen'!I2496</f>
        <v>1320</v>
      </c>
      <c r="F2496" s="215">
        <f>'Net Gen'!K2496</f>
        <v>1320</v>
      </c>
      <c r="G2496" s="215">
        <f>'Net Gen'!N2496</f>
        <v>1320</v>
      </c>
      <c r="H2496" s="215">
        <f>'Net Gen'!O2496</f>
        <v>1320</v>
      </c>
      <c r="J2496" s="78">
        <f t="shared" si="154"/>
        <v>0.15</v>
      </c>
      <c r="K2496" s="71">
        <f t="shared" si="152"/>
        <v>198</v>
      </c>
      <c r="L2496" s="69">
        <f t="shared" si="153"/>
        <v>198</v>
      </c>
      <c r="M2496" s="81">
        <f t="shared" si="155"/>
        <v>198</v>
      </c>
    </row>
    <row r="2497" spans="1:13" x14ac:dyDescent="0.2">
      <c r="A2497" s="133" t="str">
        <f>'Net Gen'!B2497</f>
        <v>RP1KPAEG-Rockport 1 KP AEG</v>
      </c>
      <c r="B2497" s="214">
        <f>'Net Gen'!C2497</f>
        <v>44327.916666666664</v>
      </c>
      <c r="C2497" s="215" t="str">
        <f>'Net Gen'!P2497</f>
        <v>DISPATCHABLE</v>
      </c>
      <c r="D2497" s="215">
        <f>'Net Gen'!E2497</f>
        <v>98.073599999999999</v>
      </c>
      <c r="E2497" s="215">
        <f>'Net Gen'!I2497</f>
        <v>1320</v>
      </c>
      <c r="F2497" s="215">
        <f>'Net Gen'!K2497</f>
        <v>1320</v>
      </c>
      <c r="G2497" s="215">
        <f>'Net Gen'!N2497</f>
        <v>1320</v>
      </c>
      <c r="H2497" s="215">
        <f>'Net Gen'!O2497</f>
        <v>1320</v>
      </c>
      <c r="J2497" s="78">
        <f t="shared" si="154"/>
        <v>0.15</v>
      </c>
      <c r="K2497" s="71">
        <f t="shared" si="152"/>
        <v>198</v>
      </c>
      <c r="L2497" s="69">
        <f t="shared" si="153"/>
        <v>198</v>
      </c>
      <c r="M2497" s="81">
        <f t="shared" si="155"/>
        <v>198</v>
      </c>
    </row>
    <row r="2498" spans="1:13" x14ac:dyDescent="0.2">
      <c r="A2498" s="133" t="str">
        <f>'Net Gen'!B2498</f>
        <v>RP1KPAEG-Rockport 1 KP AEG</v>
      </c>
      <c r="B2498" s="214">
        <f>'Net Gen'!C2498</f>
        <v>44327.958333333336</v>
      </c>
      <c r="C2498" s="215" t="str">
        <f>'Net Gen'!P2498</f>
        <v>DISPATCHABLE</v>
      </c>
      <c r="D2498" s="215">
        <f>'Net Gen'!E2498</f>
        <v>89.150400000000005</v>
      </c>
      <c r="E2498" s="215">
        <f>'Net Gen'!I2498</f>
        <v>1320</v>
      </c>
      <c r="F2498" s="215">
        <f>'Net Gen'!K2498</f>
        <v>1320</v>
      </c>
      <c r="G2498" s="215">
        <f>'Net Gen'!N2498</f>
        <v>1320</v>
      </c>
      <c r="H2498" s="215">
        <f>'Net Gen'!O2498</f>
        <v>1320</v>
      </c>
      <c r="J2498" s="78">
        <f t="shared" si="154"/>
        <v>0.15</v>
      </c>
      <c r="K2498" s="71">
        <f t="shared" si="152"/>
        <v>198</v>
      </c>
      <c r="L2498" s="69">
        <f t="shared" si="153"/>
        <v>198</v>
      </c>
      <c r="M2498" s="81">
        <f t="shared" si="155"/>
        <v>198</v>
      </c>
    </row>
    <row r="2499" spans="1:13" x14ac:dyDescent="0.2">
      <c r="A2499" s="133" t="str">
        <f>'Net Gen'!B2499</f>
        <v>RP1KPAEG-Rockport 1 KP AEG</v>
      </c>
      <c r="B2499" s="214">
        <f>'Net Gen'!C2499</f>
        <v>44328</v>
      </c>
      <c r="C2499" s="215" t="str">
        <f>'Net Gen'!P2499</f>
        <v>DISPATCHABLE</v>
      </c>
      <c r="D2499" s="215">
        <f>'Net Gen'!E2499</f>
        <v>78.955200000000005</v>
      </c>
      <c r="E2499" s="215">
        <f>'Net Gen'!I2499</f>
        <v>1320</v>
      </c>
      <c r="F2499" s="215">
        <f>'Net Gen'!K2499</f>
        <v>1320</v>
      </c>
      <c r="G2499" s="215">
        <f>'Net Gen'!N2499</f>
        <v>1320</v>
      </c>
      <c r="H2499" s="215">
        <f>'Net Gen'!O2499</f>
        <v>1320</v>
      </c>
      <c r="J2499" s="78">
        <f t="shared" si="154"/>
        <v>0.15</v>
      </c>
      <c r="K2499" s="71">
        <f t="shared" si="152"/>
        <v>198</v>
      </c>
      <c r="L2499" s="69">
        <f t="shared" si="153"/>
        <v>198</v>
      </c>
      <c r="M2499" s="81">
        <f t="shared" si="155"/>
        <v>198</v>
      </c>
    </row>
    <row r="2500" spans="1:13" x14ac:dyDescent="0.2">
      <c r="A2500" s="133" t="str">
        <f>'Net Gen'!B2500</f>
        <v>RP1KPAEG-Rockport 1 KP AEG</v>
      </c>
      <c r="B2500" s="214">
        <f>'Net Gen'!C2500</f>
        <v>44328.041666666664</v>
      </c>
      <c r="C2500" s="215" t="str">
        <f>'Net Gen'!P2500</f>
        <v>DISPATCHABLE</v>
      </c>
      <c r="D2500" s="215">
        <f>'Net Gen'!E2500</f>
        <v>75.168000000000006</v>
      </c>
      <c r="E2500" s="215">
        <f>'Net Gen'!I2500</f>
        <v>1320</v>
      </c>
      <c r="F2500" s="215">
        <f>'Net Gen'!K2500</f>
        <v>1320</v>
      </c>
      <c r="G2500" s="215">
        <f>'Net Gen'!N2500</f>
        <v>1320</v>
      </c>
      <c r="H2500" s="215">
        <f>'Net Gen'!O2500</f>
        <v>1320</v>
      </c>
      <c r="J2500" s="78">
        <f t="shared" si="154"/>
        <v>0.15</v>
      </c>
      <c r="K2500" s="71">
        <f t="shared" ref="K2500:K2563" si="156">F2500*J2500</f>
        <v>198</v>
      </c>
      <c r="L2500" s="69">
        <f t="shared" ref="L2500:L2563" si="157">H2500*J2500</f>
        <v>198</v>
      </c>
      <c r="M2500" s="81">
        <f t="shared" si="155"/>
        <v>198</v>
      </c>
    </row>
    <row r="2501" spans="1:13" x14ac:dyDescent="0.2">
      <c r="A2501" s="133" t="str">
        <f>'Net Gen'!B2501</f>
        <v>RP1KPAEG-Rockport 1 KP AEG</v>
      </c>
      <c r="B2501" s="214">
        <f>'Net Gen'!C2501</f>
        <v>44328.083333333336</v>
      </c>
      <c r="C2501" s="215" t="str">
        <f>'Net Gen'!P2501</f>
        <v>DISPATCHABLE</v>
      </c>
      <c r="D2501" s="215">
        <f>'Net Gen'!E2501</f>
        <v>75.215999999999994</v>
      </c>
      <c r="E2501" s="215">
        <f>'Net Gen'!I2501</f>
        <v>1320</v>
      </c>
      <c r="F2501" s="215">
        <f>'Net Gen'!K2501</f>
        <v>1320</v>
      </c>
      <c r="G2501" s="215">
        <f>'Net Gen'!N2501</f>
        <v>1320</v>
      </c>
      <c r="H2501" s="215">
        <f>'Net Gen'!O2501</f>
        <v>1320</v>
      </c>
      <c r="J2501" s="78">
        <f t="shared" ref="J2501:J2564" si="158">VLOOKUP(A2501,$P$4:$Q$8,2,FALSE)</f>
        <v>0.15</v>
      </c>
      <c r="K2501" s="71">
        <f t="shared" si="156"/>
        <v>198</v>
      </c>
      <c r="L2501" s="69">
        <f t="shared" si="157"/>
        <v>198</v>
      </c>
      <c r="M2501" s="81">
        <f t="shared" ref="M2501:M2564" si="159">E2501*J2501</f>
        <v>198</v>
      </c>
    </row>
    <row r="2502" spans="1:13" x14ac:dyDescent="0.2">
      <c r="A2502" s="133" t="str">
        <f>'Net Gen'!B2502</f>
        <v>RP1KPAEG-Rockport 1 KP AEG</v>
      </c>
      <c r="B2502" s="214">
        <f>'Net Gen'!C2502</f>
        <v>44328.125</v>
      </c>
      <c r="C2502" s="215" t="str">
        <f>'Net Gen'!P2502</f>
        <v>DISPATCHABLE</v>
      </c>
      <c r="D2502" s="215">
        <f>'Net Gen'!E2502</f>
        <v>75.182400000000001</v>
      </c>
      <c r="E2502" s="215">
        <f>'Net Gen'!I2502</f>
        <v>1320</v>
      </c>
      <c r="F2502" s="215">
        <f>'Net Gen'!K2502</f>
        <v>1320</v>
      </c>
      <c r="G2502" s="215">
        <f>'Net Gen'!N2502</f>
        <v>1320</v>
      </c>
      <c r="H2502" s="215">
        <f>'Net Gen'!O2502</f>
        <v>1320</v>
      </c>
      <c r="J2502" s="78">
        <f t="shared" si="158"/>
        <v>0.15</v>
      </c>
      <c r="K2502" s="71">
        <f t="shared" si="156"/>
        <v>198</v>
      </c>
      <c r="L2502" s="69">
        <f t="shared" si="157"/>
        <v>198</v>
      </c>
      <c r="M2502" s="81">
        <f t="shared" si="159"/>
        <v>198</v>
      </c>
    </row>
    <row r="2503" spans="1:13" x14ac:dyDescent="0.2">
      <c r="A2503" s="133" t="str">
        <f>'Net Gen'!B2503</f>
        <v>RP1KPAEG-Rockport 1 KP AEG</v>
      </c>
      <c r="B2503" s="214">
        <f>'Net Gen'!C2503</f>
        <v>44328.166666666664</v>
      </c>
      <c r="C2503" s="215" t="str">
        <f>'Net Gen'!P2503</f>
        <v>DISPATCHABLE</v>
      </c>
      <c r="D2503" s="215">
        <f>'Net Gen'!E2503</f>
        <v>75.172799999999995</v>
      </c>
      <c r="E2503" s="215">
        <f>'Net Gen'!I2503</f>
        <v>1320</v>
      </c>
      <c r="F2503" s="215">
        <f>'Net Gen'!K2503</f>
        <v>1320</v>
      </c>
      <c r="G2503" s="215">
        <f>'Net Gen'!N2503</f>
        <v>1320</v>
      </c>
      <c r="H2503" s="215">
        <f>'Net Gen'!O2503</f>
        <v>1320</v>
      </c>
      <c r="J2503" s="78">
        <f t="shared" si="158"/>
        <v>0.15</v>
      </c>
      <c r="K2503" s="71">
        <f t="shared" si="156"/>
        <v>198</v>
      </c>
      <c r="L2503" s="69">
        <f t="shared" si="157"/>
        <v>198</v>
      </c>
      <c r="M2503" s="81">
        <f t="shared" si="159"/>
        <v>198</v>
      </c>
    </row>
    <row r="2504" spans="1:13" x14ac:dyDescent="0.2">
      <c r="A2504" s="133" t="str">
        <f>'Net Gen'!B2504</f>
        <v>RP1KPAEG-Rockport 1 KP AEG</v>
      </c>
      <c r="B2504" s="214">
        <f>'Net Gen'!C2504</f>
        <v>44328.208333333336</v>
      </c>
      <c r="C2504" s="215" t="str">
        <f>'Net Gen'!P2504</f>
        <v>DISPATCHABLE</v>
      </c>
      <c r="D2504" s="215">
        <f>'Net Gen'!E2504</f>
        <v>75.191999999999993</v>
      </c>
      <c r="E2504" s="215">
        <f>'Net Gen'!I2504</f>
        <v>1320</v>
      </c>
      <c r="F2504" s="215">
        <f>'Net Gen'!K2504</f>
        <v>1320</v>
      </c>
      <c r="G2504" s="215">
        <f>'Net Gen'!N2504</f>
        <v>1320</v>
      </c>
      <c r="H2504" s="215">
        <f>'Net Gen'!O2504</f>
        <v>1320</v>
      </c>
      <c r="J2504" s="78">
        <f t="shared" si="158"/>
        <v>0.15</v>
      </c>
      <c r="K2504" s="71">
        <f t="shared" si="156"/>
        <v>198</v>
      </c>
      <c r="L2504" s="69">
        <f t="shared" si="157"/>
        <v>198</v>
      </c>
      <c r="M2504" s="81">
        <f t="shared" si="159"/>
        <v>198</v>
      </c>
    </row>
    <row r="2505" spans="1:13" x14ac:dyDescent="0.2">
      <c r="A2505" s="133" t="str">
        <f>'Net Gen'!B2505</f>
        <v>RP1KPAEG-Rockport 1 KP AEG</v>
      </c>
      <c r="B2505" s="214">
        <f>'Net Gen'!C2505</f>
        <v>44328.25</v>
      </c>
      <c r="C2505" s="215" t="str">
        <f>'Net Gen'!P2505</f>
        <v>DISPATCHABLE</v>
      </c>
      <c r="D2505" s="215">
        <f>'Net Gen'!E2505</f>
        <v>75.038399999999996</v>
      </c>
      <c r="E2505" s="215">
        <f>'Net Gen'!I2505</f>
        <v>1320</v>
      </c>
      <c r="F2505" s="215">
        <f>'Net Gen'!K2505</f>
        <v>1320</v>
      </c>
      <c r="G2505" s="215">
        <f>'Net Gen'!N2505</f>
        <v>1320</v>
      </c>
      <c r="H2505" s="215">
        <f>'Net Gen'!O2505</f>
        <v>1320</v>
      </c>
      <c r="J2505" s="78">
        <f t="shared" si="158"/>
        <v>0.15</v>
      </c>
      <c r="K2505" s="71">
        <f t="shared" si="156"/>
        <v>198</v>
      </c>
      <c r="L2505" s="69">
        <f t="shared" si="157"/>
        <v>198</v>
      </c>
      <c r="M2505" s="81">
        <f t="shared" si="159"/>
        <v>198</v>
      </c>
    </row>
    <row r="2506" spans="1:13" x14ac:dyDescent="0.2">
      <c r="A2506" s="133" t="str">
        <f>'Net Gen'!B2506</f>
        <v>RP1KPAEG-Rockport 1 KP AEG</v>
      </c>
      <c r="B2506" s="214">
        <f>'Net Gen'!C2506</f>
        <v>44328.291666666664</v>
      </c>
      <c r="C2506" s="215" t="str">
        <f>'Net Gen'!P2506</f>
        <v>DISPATCHABLE</v>
      </c>
      <c r="D2506" s="215">
        <f>'Net Gen'!E2506</f>
        <v>75.734399999999994</v>
      </c>
      <c r="E2506" s="215">
        <f>'Net Gen'!I2506</f>
        <v>1320</v>
      </c>
      <c r="F2506" s="215">
        <f>'Net Gen'!K2506</f>
        <v>1320</v>
      </c>
      <c r="G2506" s="215">
        <f>'Net Gen'!N2506</f>
        <v>1320</v>
      </c>
      <c r="H2506" s="215">
        <f>'Net Gen'!O2506</f>
        <v>1320</v>
      </c>
      <c r="J2506" s="78">
        <f t="shared" si="158"/>
        <v>0.15</v>
      </c>
      <c r="K2506" s="71">
        <f t="shared" si="156"/>
        <v>198</v>
      </c>
      <c r="L2506" s="69">
        <f t="shared" si="157"/>
        <v>198</v>
      </c>
      <c r="M2506" s="81">
        <f t="shared" si="159"/>
        <v>198</v>
      </c>
    </row>
    <row r="2507" spans="1:13" x14ac:dyDescent="0.2">
      <c r="A2507" s="133" t="str">
        <f>'Net Gen'!B2507</f>
        <v>RP1KPAEG-Rockport 1 KP AEG</v>
      </c>
      <c r="B2507" s="214">
        <f>'Net Gen'!C2507</f>
        <v>44328.333333333336</v>
      </c>
      <c r="C2507" s="215" t="str">
        <f>'Net Gen'!P2507</f>
        <v>DISPATCHABLE</v>
      </c>
      <c r="D2507" s="215">
        <f>'Net Gen'!E2507</f>
        <v>88.137600000000006</v>
      </c>
      <c r="E2507" s="215">
        <f>'Net Gen'!I2507</f>
        <v>1320</v>
      </c>
      <c r="F2507" s="215">
        <f>'Net Gen'!K2507</f>
        <v>1320</v>
      </c>
      <c r="G2507" s="215">
        <f>'Net Gen'!N2507</f>
        <v>1320</v>
      </c>
      <c r="H2507" s="215">
        <f>'Net Gen'!O2507</f>
        <v>1320</v>
      </c>
      <c r="J2507" s="78">
        <f t="shared" si="158"/>
        <v>0.15</v>
      </c>
      <c r="K2507" s="71">
        <f t="shared" si="156"/>
        <v>198</v>
      </c>
      <c r="L2507" s="69">
        <f t="shared" si="157"/>
        <v>198</v>
      </c>
      <c r="M2507" s="81">
        <f t="shared" si="159"/>
        <v>198</v>
      </c>
    </row>
    <row r="2508" spans="1:13" x14ac:dyDescent="0.2">
      <c r="A2508" s="133" t="str">
        <f>'Net Gen'!B2508</f>
        <v>RP1KPAEG-Rockport 1 KP AEG</v>
      </c>
      <c r="B2508" s="214">
        <f>'Net Gen'!C2508</f>
        <v>44328.375</v>
      </c>
      <c r="C2508" s="215" t="str">
        <f>'Net Gen'!P2508</f>
        <v>DISPATCHABLE</v>
      </c>
      <c r="D2508" s="215">
        <f>'Net Gen'!E2508</f>
        <v>105.75839999999999</v>
      </c>
      <c r="E2508" s="215">
        <f>'Net Gen'!I2508</f>
        <v>1320</v>
      </c>
      <c r="F2508" s="215">
        <f>'Net Gen'!K2508</f>
        <v>1320</v>
      </c>
      <c r="G2508" s="215">
        <f>'Net Gen'!N2508</f>
        <v>1320</v>
      </c>
      <c r="H2508" s="215">
        <f>'Net Gen'!O2508</f>
        <v>1320</v>
      </c>
      <c r="J2508" s="78">
        <f t="shared" si="158"/>
        <v>0.15</v>
      </c>
      <c r="K2508" s="71">
        <f t="shared" si="156"/>
        <v>198</v>
      </c>
      <c r="L2508" s="69">
        <f t="shared" si="157"/>
        <v>198</v>
      </c>
      <c r="M2508" s="81">
        <f t="shared" si="159"/>
        <v>198</v>
      </c>
    </row>
    <row r="2509" spans="1:13" x14ac:dyDescent="0.2">
      <c r="A2509" s="133" t="str">
        <f>'Net Gen'!B2509</f>
        <v>RP1KPAEG-Rockport 1 KP AEG</v>
      </c>
      <c r="B2509" s="214">
        <f>'Net Gen'!C2509</f>
        <v>44328.416666666664</v>
      </c>
      <c r="C2509" s="215" t="str">
        <f>'Net Gen'!P2509</f>
        <v>DISPATCHABLE</v>
      </c>
      <c r="D2509" s="215">
        <f>'Net Gen'!E2509</f>
        <v>118.2432</v>
      </c>
      <c r="E2509" s="215">
        <f>'Net Gen'!I2509</f>
        <v>1320</v>
      </c>
      <c r="F2509" s="215">
        <f>'Net Gen'!K2509</f>
        <v>1320</v>
      </c>
      <c r="G2509" s="215">
        <f>'Net Gen'!N2509</f>
        <v>1320</v>
      </c>
      <c r="H2509" s="215">
        <f>'Net Gen'!O2509</f>
        <v>1320</v>
      </c>
      <c r="J2509" s="78">
        <f t="shared" si="158"/>
        <v>0.15</v>
      </c>
      <c r="K2509" s="71">
        <f t="shared" si="156"/>
        <v>198</v>
      </c>
      <c r="L2509" s="69">
        <f t="shared" si="157"/>
        <v>198</v>
      </c>
      <c r="M2509" s="81">
        <f t="shared" si="159"/>
        <v>198</v>
      </c>
    </row>
    <row r="2510" spans="1:13" x14ac:dyDescent="0.2">
      <c r="A2510" s="133" t="str">
        <f>'Net Gen'!B2510</f>
        <v>RP1KPAEG-Rockport 1 KP AEG</v>
      </c>
      <c r="B2510" s="214">
        <f>'Net Gen'!C2510</f>
        <v>44328.458333333336</v>
      </c>
      <c r="C2510" s="215" t="str">
        <f>'Net Gen'!P2510</f>
        <v>DISPATCHABLE</v>
      </c>
      <c r="D2510" s="215">
        <f>'Net Gen'!E2510</f>
        <v>142.07040000000001</v>
      </c>
      <c r="E2510" s="215">
        <f>'Net Gen'!I2510</f>
        <v>1320</v>
      </c>
      <c r="F2510" s="215">
        <f>'Net Gen'!K2510</f>
        <v>1320</v>
      </c>
      <c r="G2510" s="215">
        <f>'Net Gen'!N2510</f>
        <v>1320</v>
      </c>
      <c r="H2510" s="215">
        <f>'Net Gen'!O2510</f>
        <v>1320</v>
      </c>
      <c r="J2510" s="78">
        <f t="shared" si="158"/>
        <v>0.15</v>
      </c>
      <c r="K2510" s="71">
        <f t="shared" si="156"/>
        <v>198</v>
      </c>
      <c r="L2510" s="69">
        <f t="shared" si="157"/>
        <v>198</v>
      </c>
      <c r="M2510" s="81">
        <f t="shared" si="159"/>
        <v>198</v>
      </c>
    </row>
    <row r="2511" spans="1:13" x14ac:dyDescent="0.2">
      <c r="A2511" s="133" t="str">
        <f>'Net Gen'!B2511</f>
        <v>RP1KPAEG-Rockport 1 KP AEG</v>
      </c>
      <c r="B2511" s="214">
        <f>'Net Gen'!C2511</f>
        <v>44328.5</v>
      </c>
      <c r="C2511" s="215" t="str">
        <f>'Net Gen'!P2511</f>
        <v>DISPATCHABLE</v>
      </c>
      <c r="D2511" s="215">
        <f>'Net Gen'!E2511</f>
        <v>140.232</v>
      </c>
      <c r="E2511" s="215">
        <f>'Net Gen'!I2511</f>
        <v>1320</v>
      </c>
      <c r="F2511" s="215">
        <f>'Net Gen'!K2511</f>
        <v>1320</v>
      </c>
      <c r="G2511" s="215">
        <f>'Net Gen'!N2511</f>
        <v>1320</v>
      </c>
      <c r="H2511" s="215">
        <f>'Net Gen'!O2511</f>
        <v>1320</v>
      </c>
      <c r="J2511" s="78">
        <f t="shared" si="158"/>
        <v>0.15</v>
      </c>
      <c r="K2511" s="71">
        <f t="shared" si="156"/>
        <v>198</v>
      </c>
      <c r="L2511" s="69">
        <f t="shared" si="157"/>
        <v>198</v>
      </c>
      <c r="M2511" s="81">
        <f t="shared" si="159"/>
        <v>198</v>
      </c>
    </row>
    <row r="2512" spans="1:13" x14ac:dyDescent="0.2">
      <c r="A2512" s="133" t="str">
        <f>'Net Gen'!B2512</f>
        <v>RP1KPAEG-Rockport 1 KP AEG</v>
      </c>
      <c r="B2512" s="214">
        <f>'Net Gen'!C2512</f>
        <v>44328.541666666664</v>
      </c>
      <c r="C2512" s="215" t="str">
        <f>'Net Gen'!P2512</f>
        <v>DISPATCHABLE</v>
      </c>
      <c r="D2512" s="215">
        <f>'Net Gen'!E2512</f>
        <v>130.83359999999999</v>
      </c>
      <c r="E2512" s="215">
        <f>'Net Gen'!I2512</f>
        <v>1320</v>
      </c>
      <c r="F2512" s="215">
        <f>'Net Gen'!K2512</f>
        <v>1320</v>
      </c>
      <c r="G2512" s="215">
        <f>'Net Gen'!N2512</f>
        <v>1320</v>
      </c>
      <c r="H2512" s="215">
        <f>'Net Gen'!O2512</f>
        <v>1320</v>
      </c>
      <c r="J2512" s="78">
        <f t="shared" si="158"/>
        <v>0.15</v>
      </c>
      <c r="K2512" s="71">
        <f t="shared" si="156"/>
        <v>198</v>
      </c>
      <c r="L2512" s="69">
        <f t="shared" si="157"/>
        <v>198</v>
      </c>
      <c r="M2512" s="81">
        <f t="shared" si="159"/>
        <v>198</v>
      </c>
    </row>
    <row r="2513" spans="1:13" x14ac:dyDescent="0.2">
      <c r="A2513" s="133" t="str">
        <f>'Net Gen'!B2513</f>
        <v>RP1KPAEG-Rockport 1 KP AEG</v>
      </c>
      <c r="B2513" s="214">
        <f>'Net Gen'!C2513</f>
        <v>44328.583333333336</v>
      </c>
      <c r="C2513" s="215" t="str">
        <f>'Net Gen'!P2513</f>
        <v>DISPATCHABLE</v>
      </c>
      <c r="D2513" s="215">
        <f>'Net Gen'!E2513</f>
        <v>113.9376</v>
      </c>
      <c r="E2513" s="215">
        <f>'Net Gen'!I2513</f>
        <v>1320</v>
      </c>
      <c r="F2513" s="215">
        <f>'Net Gen'!K2513</f>
        <v>1320</v>
      </c>
      <c r="G2513" s="215">
        <f>'Net Gen'!N2513</f>
        <v>1320</v>
      </c>
      <c r="H2513" s="215">
        <f>'Net Gen'!O2513</f>
        <v>1320</v>
      </c>
      <c r="J2513" s="78">
        <f t="shared" si="158"/>
        <v>0.15</v>
      </c>
      <c r="K2513" s="71">
        <f t="shared" si="156"/>
        <v>198</v>
      </c>
      <c r="L2513" s="69">
        <f t="shared" si="157"/>
        <v>198</v>
      </c>
      <c r="M2513" s="81">
        <f t="shared" si="159"/>
        <v>198</v>
      </c>
    </row>
    <row r="2514" spans="1:13" x14ac:dyDescent="0.2">
      <c r="A2514" s="133" t="str">
        <f>'Net Gen'!B2514</f>
        <v>RP1KPAEG-Rockport 1 KP AEG</v>
      </c>
      <c r="B2514" s="214">
        <f>'Net Gen'!C2514</f>
        <v>44328.625</v>
      </c>
      <c r="C2514" s="215" t="str">
        <f>'Net Gen'!P2514</f>
        <v>DISPATCHABLE</v>
      </c>
      <c r="D2514" s="215">
        <f>'Net Gen'!E2514</f>
        <v>90.316800000000001</v>
      </c>
      <c r="E2514" s="215">
        <f>'Net Gen'!I2514</f>
        <v>1320</v>
      </c>
      <c r="F2514" s="215">
        <f>'Net Gen'!K2514</f>
        <v>1320</v>
      </c>
      <c r="G2514" s="215">
        <f>'Net Gen'!N2514</f>
        <v>1320</v>
      </c>
      <c r="H2514" s="215">
        <f>'Net Gen'!O2514</f>
        <v>1320</v>
      </c>
      <c r="J2514" s="78">
        <f t="shared" si="158"/>
        <v>0.15</v>
      </c>
      <c r="K2514" s="71">
        <f>F2514*J2514</f>
        <v>198</v>
      </c>
      <c r="L2514" s="69">
        <f t="shared" si="157"/>
        <v>198</v>
      </c>
      <c r="M2514" s="81">
        <f t="shared" si="159"/>
        <v>198</v>
      </c>
    </row>
    <row r="2515" spans="1:13" x14ac:dyDescent="0.2">
      <c r="A2515" s="133" t="str">
        <f>'Net Gen'!B2515</f>
        <v>RP1KPAEG-Rockport 1 KP AEG</v>
      </c>
      <c r="B2515" s="214">
        <f>'Net Gen'!C2515</f>
        <v>44328.666666666664</v>
      </c>
      <c r="C2515" s="215" t="str">
        <f>'Net Gen'!P2515</f>
        <v>DISPATCHABLE</v>
      </c>
      <c r="D2515" s="215">
        <f>'Net Gen'!E2515</f>
        <v>83.995199999999997</v>
      </c>
      <c r="E2515" s="215">
        <f>'Net Gen'!I2515</f>
        <v>1320</v>
      </c>
      <c r="F2515" s="215">
        <f>'Net Gen'!K2515</f>
        <v>1320</v>
      </c>
      <c r="G2515" s="215">
        <f>'Net Gen'!N2515</f>
        <v>1320</v>
      </c>
      <c r="H2515" s="215">
        <f>'Net Gen'!O2515</f>
        <v>1320</v>
      </c>
      <c r="J2515" s="78">
        <f t="shared" si="158"/>
        <v>0.15</v>
      </c>
      <c r="K2515" s="71">
        <f t="shared" si="156"/>
        <v>198</v>
      </c>
      <c r="L2515" s="69">
        <f t="shared" si="157"/>
        <v>198</v>
      </c>
      <c r="M2515" s="81">
        <f t="shared" si="159"/>
        <v>198</v>
      </c>
    </row>
    <row r="2516" spans="1:13" x14ac:dyDescent="0.2">
      <c r="A2516" s="133" t="str">
        <f>'Net Gen'!B2516</f>
        <v>RP1KPAEG-Rockport 1 KP AEG</v>
      </c>
      <c r="B2516" s="214">
        <f>'Net Gen'!C2516</f>
        <v>44328.708333333336</v>
      </c>
      <c r="C2516" s="215" t="str">
        <f>'Net Gen'!P2516</f>
        <v>DISPATCHABLE</v>
      </c>
      <c r="D2516" s="215">
        <f>'Net Gen'!E2516</f>
        <v>100.3152</v>
      </c>
      <c r="E2516" s="215">
        <f>'Net Gen'!I2516</f>
        <v>1320</v>
      </c>
      <c r="F2516" s="215">
        <f>'Net Gen'!K2516</f>
        <v>1320</v>
      </c>
      <c r="G2516" s="215">
        <f>'Net Gen'!N2516</f>
        <v>1320</v>
      </c>
      <c r="H2516" s="215">
        <f>'Net Gen'!O2516</f>
        <v>1320</v>
      </c>
      <c r="J2516" s="78">
        <f t="shared" si="158"/>
        <v>0.15</v>
      </c>
      <c r="K2516" s="71">
        <f t="shared" si="156"/>
        <v>198</v>
      </c>
      <c r="L2516" s="69">
        <f t="shared" si="157"/>
        <v>198</v>
      </c>
      <c r="M2516" s="81">
        <f t="shared" si="159"/>
        <v>198</v>
      </c>
    </row>
    <row r="2517" spans="1:13" x14ac:dyDescent="0.2">
      <c r="A2517" s="133" t="str">
        <f>'Net Gen'!B2517</f>
        <v>RP1KPAEG-Rockport 1 KP AEG</v>
      </c>
      <c r="B2517" s="214">
        <f>'Net Gen'!C2517</f>
        <v>44328.75</v>
      </c>
      <c r="C2517" s="215" t="str">
        <f>'Net Gen'!P2517</f>
        <v>DISPATCHABLE</v>
      </c>
      <c r="D2517" s="215">
        <f>'Net Gen'!E2517</f>
        <v>100.56480000000001</v>
      </c>
      <c r="E2517" s="215">
        <f>'Net Gen'!I2517</f>
        <v>1320</v>
      </c>
      <c r="F2517" s="215">
        <f>'Net Gen'!K2517</f>
        <v>1320</v>
      </c>
      <c r="G2517" s="215">
        <f>'Net Gen'!N2517</f>
        <v>1320</v>
      </c>
      <c r="H2517" s="215">
        <f>'Net Gen'!O2517</f>
        <v>1320</v>
      </c>
      <c r="J2517" s="78">
        <f t="shared" si="158"/>
        <v>0.15</v>
      </c>
      <c r="K2517" s="71">
        <f t="shared" si="156"/>
        <v>198</v>
      </c>
      <c r="L2517" s="69">
        <f t="shared" si="157"/>
        <v>198</v>
      </c>
      <c r="M2517" s="81">
        <f t="shared" si="159"/>
        <v>198</v>
      </c>
    </row>
    <row r="2518" spans="1:13" x14ac:dyDescent="0.2">
      <c r="A2518" s="133" t="str">
        <f>'Net Gen'!B2518</f>
        <v>RP1KPAEG-Rockport 1 KP AEG</v>
      </c>
      <c r="B2518" s="214">
        <f>'Net Gen'!C2518</f>
        <v>44328.791666666664</v>
      </c>
      <c r="C2518" s="215" t="str">
        <f>'Net Gen'!P2518</f>
        <v>DISPATCHABLE</v>
      </c>
      <c r="D2518" s="215">
        <f>'Net Gen'!E2518</f>
        <v>94.459199999999996</v>
      </c>
      <c r="E2518" s="215">
        <f>'Net Gen'!I2518</f>
        <v>1320</v>
      </c>
      <c r="F2518" s="215">
        <f>'Net Gen'!K2518</f>
        <v>1320</v>
      </c>
      <c r="G2518" s="215">
        <f>'Net Gen'!N2518</f>
        <v>1320</v>
      </c>
      <c r="H2518" s="215">
        <f>'Net Gen'!O2518</f>
        <v>1320</v>
      </c>
      <c r="J2518" s="78">
        <f t="shared" si="158"/>
        <v>0.15</v>
      </c>
      <c r="K2518" s="71">
        <f t="shared" si="156"/>
        <v>198</v>
      </c>
      <c r="L2518" s="69">
        <f t="shared" si="157"/>
        <v>198</v>
      </c>
      <c r="M2518" s="81">
        <f t="shared" si="159"/>
        <v>198</v>
      </c>
    </row>
    <row r="2519" spans="1:13" x14ac:dyDescent="0.2">
      <c r="A2519" s="133" t="str">
        <f>'Net Gen'!B2519</f>
        <v>RP1KPAEG-Rockport 1 KP AEG</v>
      </c>
      <c r="B2519" s="214">
        <f>'Net Gen'!C2519</f>
        <v>44328.833333333336</v>
      </c>
      <c r="C2519" s="215" t="str">
        <f>'Net Gen'!P2519</f>
        <v>DISPATCHABLE</v>
      </c>
      <c r="D2519" s="215">
        <f>'Net Gen'!E2519</f>
        <v>78.100800000000007</v>
      </c>
      <c r="E2519" s="215">
        <f>'Net Gen'!I2519</f>
        <v>1320</v>
      </c>
      <c r="F2519" s="215">
        <f>'Net Gen'!K2519</f>
        <v>1320</v>
      </c>
      <c r="G2519" s="215">
        <f>'Net Gen'!N2519</f>
        <v>1320</v>
      </c>
      <c r="H2519" s="215">
        <f>'Net Gen'!O2519</f>
        <v>1320</v>
      </c>
      <c r="J2519" s="78">
        <f t="shared" si="158"/>
        <v>0.15</v>
      </c>
      <c r="K2519" s="71">
        <f t="shared" si="156"/>
        <v>198</v>
      </c>
      <c r="L2519" s="69">
        <f t="shared" si="157"/>
        <v>198</v>
      </c>
      <c r="M2519" s="81">
        <f t="shared" si="159"/>
        <v>198</v>
      </c>
    </row>
    <row r="2520" spans="1:13" x14ac:dyDescent="0.2">
      <c r="A2520" s="133" t="str">
        <f>'Net Gen'!B2520</f>
        <v>RP1KPAEG-Rockport 1 KP AEG</v>
      </c>
      <c r="B2520" s="214">
        <f>'Net Gen'!C2520</f>
        <v>44328.875</v>
      </c>
      <c r="C2520" s="215" t="str">
        <f>'Net Gen'!P2520</f>
        <v>DISPATCHABLE</v>
      </c>
      <c r="D2520" s="215">
        <f>'Net Gen'!E2520</f>
        <v>83.179199999999994</v>
      </c>
      <c r="E2520" s="215">
        <f>'Net Gen'!I2520</f>
        <v>1320</v>
      </c>
      <c r="F2520" s="215">
        <f>'Net Gen'!K2520</f>
        <v>1320</v>
      </c>
      <c r="G2520" s="215">
        <f>'Net Gen'!N2520</f>
        <v>1320</v>
      </c>
      <c r="H2520" s="215">
        <f>'Net Gen'!O2520</f>
        <v>1320</v>
      </c>
      <c r="J2520" s="78">
        <f t="shared" si="158"/>
        <v>0.15</v>
      </c>
      <c r="K2520" s="71">
        <f t="shared" si="156"/>
        <v>198</v>
      </c>
      <c r="L2520" s="69">
        <f t="shared" si="157"/>
        <v>198</v>
      </c>
      <c r="M2520" s="81">
        <f t="shared" si="159"/>
        <v>198</v>
      </c>
    </row>
    <row r="2521" spans="1:13" x14ac:dyDescent="0.2">
      <c r="A2521" s="133" t="str">
        <f>'Net Gen'!B2521</f>
        <v>RP1KPAEG-Rockport 1 KP AEG</v>
      </c>
      <c r="B2521" s="214">
        <f>'Net Gen'!C2521</f>
        <v>44328.916666666664</v>
      </c>
      <c r="C2521" s="215" t="str">
        <f>'Net Gen'!P2521</f>
        <v>DISPATCHABLE</v>
      </c>
      <c r="D2521" s="215">
        <f>'Net Gen'!E2521</f>
        <v>76.910399999999996</v>
      </c>
      <c r="E2521" s="215">
        <f>'Net Gen'!I2521</f>
        <v>1320</v>
      </c>
      <c r="F2521" s="215">
        <f>'Net Gen'!K2521</f>
        <v>1320</v>
      </c>
      <c r="G2521" s="215">
        <f>'Net Gen'!N2521</f>
        <v>1320</v>
      </c>
      <c r="H2521" s="215">
        <f>'Net Gen'!O2521</f>
        <v>1320</v>
      </c>
      <c r="J2521" s="78">
        <f t="shared" si="158"/>
        <v>0.15</v>
      </c>
      <c r="K2521" s="71">
        <f t="shared" si="156"/>
        <v>198</v>
      </c>
      <c r="L2521" s="69">
        <f t="shared" si="157"/>
        <v>198</v>
      </c>
      <c r="M2521" s="81">
        <f t="shared" si="159"/>
        <v>198</v>
      </c>
    </row>
    <row r="2522" spans="1:13" x14ac:dyDescent="0.2">
      <c r="A2522" s="133" t="str">
        <f>'Net Gen'!B2522</f>
        <v>RP1KPAEG-Rockport 1 KP AEG</v>
      </c>
      <c r="B2522" s="214">
        <f>'Net Gen'!C2522</f>
        <v>44328.958333333336</v>
      </c>
      <c r="C2522" s="215" t="str">
        <f>'Net Gen'!P2522</f>
        <v>DISPATCHABLE</v>
      </c>
      <c r="D2522" s="215">
        <f>'Net Gen'!E2522</f>
        <v>75.408000000000001</v>
      </c>
      <c r="E2522" s="215">
        <f>'Net Gen'!I2522</f>
        <v>1320</v>
      </c>
      <c r="F2522" s="215">
        <f>'Net Gen'!K2522</f>
        <v>1320</v>
      </c>
      <c r="G2522" s="215">
        <f>'Net Gen'!N2522</f>
        <v>1320</v>
      </c>
      <c r="H2522" s="215">
        <f>'Net Gen'!O2522</f>
        <v>1320</v>
      </c>
      <c r="J2522" s="78">
        <f t="shared" si="158"/>
        <v>0.15</v>
      </c>
      <c r="K2522" s="71">
        <f t="shared" si="156"/>
        <v>198</v>
      </c>
      <c r="L2522" s="69">
        <f t="shared" si="157"/>
        <v>198</v>
      </c>
      <c r="M2522" s="81">
        <f t="shared" si="159"/>
        <v>198</v>
      </c>
    </row>
    <row r="2523" spans="1:13" x14ac:dyDescent="0.2">
      <c r="A2523" s="133" t="str">
        <f>'Net Gen'!B2523</f>
        <v>RP1KPAEG-Rockport 1 KP AEG</v>
      </c>
      <c r="B2523" s="214">
        <f>'Net Gen'!C2523</f>
        <v>44329</v>
      </c>
      <c r="C2523" s="215" t="str">
        <f>'Net Gen'!P2523</f>
        <v>DISPATCHABLE</v>
      </c>
      <c r="D2523" s="215">
        <f>'Net Gen'!E2523</f>
        <v>75.403199999999998</v>
      </c>
      <c r="E2523" s="215">
        <f>'Net Gen'!I2523</f>
        <v>1320</v>
      </c>
      <c r="F2523" s="215">
        <f>'Net Gen'!K2523</f>
        <v>1320</v>
      </c>
      <c r="G2523" s="215">
        <f>'Net Gen'!N2523</f>
        <v>1320</v>
      </c>
      <c r="H2523" s="215">
        <f>'Net Gen'!O2523</f>
        <v>1320</v>
      </c>
      <c r="J2523" s="78">
        <f t="shared" si="158"/>
        <v>0.15</v>
      </c>
      <c r="K2523" s="71">
        <f t="shared" si="156"/>
        <v>198</v>
      </c>
      <c r="L2523" s="69">
        <f t="shared" si="157"/>
        <v>198</v>
      </c>
      <c r="M2523" s="81">
        <f t="shared" si="159"/>
        <v>198</v>
      </c>
    </row>
    <row r="2524" spans="1:13" x14ac:dyDescent="0.2">
      <c r="A2524" s="133" t="str">
        <f>'Net Gen'!B2524</f>
        <v>RP1KPAEG-Rockport 1 KP AEG</v>
      </c>
      <c r="B2524" s="214">
        <f>'Net Gen'!C2524</f>
        <v>44329.041666666664</v>
      </c>
      <c r="C2524" s="215" t="str">
        <f>'Net Gen'!P2524</f>
        <v>DISPATCHABLE</v>
      </c>
      <c r="D2524" s="215">
        <f>'Net Gen'!E2524</f>
        <v>75.244799999999998</v>
      </c>
      <c r="E2524" s="215">
        <f>'Net Gen'!I2524</f>
        <v>1320</v>
      </c>
      <c r="F2524" s="215">
        <f>'Net Gen'!K2524</f>
        <v>1320</v>
      </c>
      <c r="G2524" s="215">
        <f>'Net Gen'!N2524</f>
        <v>1320</v>
      </c>
      <c r="H2524" s="215">
        <f>'Net Gen'!O2524</f>
        <v>1320</v>
      </c>
      <c r="J2524" s="78">
        <f t="shared" si="158"/>
        <v>0.15</v>
      </c>
      <c r="K2524" s="71">
        <f t="shared" si="156"/>
        <v>198</v>
      </c>
      <c r="L2524" s="69">
        <f t="shared" si="157"/>
        <v>198</v>
      </c>
      <c r="M2524" s="81">
        <f t="shared" si="159"/>
        <v>198</v>
      </c>
    </row>
    <row r="2525" spans="1:13" x14ac:dyDescent="0.2">
      <c r="A2525" s="133" t="str">
        <f>'Net Gen'!B2525</f>
        <v>RP1KPAEG-Rockport 1 KP AEG</v>
      </c>
      <c r="B2525" s="214">
        <f>'Net Gen'!C2525</f>
        <v>44329.083333333336</v>
      </c>
      <c r="C2525" s="215" t="str">
        <f>'Net Gen'!P2525</f>
        <v>DISPATCHABLE</v>
      </c>
      <c r="D2525" s="215">
        <f>'Net Gen'!E2525</f>
        <v>75.552000000000007</v>
      </c>
      <c r="E2525" s="215">
        <f>'Net Gen'!I2525</f>
        <v>1320</v>
      </c>
      <c r="F2525" s="215">
        <f>'Net Gen'!K2525</f>
        <v>1320</v>
      </c>
      <c r="G2525" s="215">
        <f>'Net Gen'!N2525</f>
        <v>1320</v>
      </c>
      <c r="H2525" s="215">
        <f>'Net Gen'!O2525</f>
        <v>1320</v>
      </c>
      <c r="J2525" s="78">
        <f t="shared" si="158"/>
        <v>0.15</v>
      </c>
      <c r="K2525" s="71">
        <f t="shared" si="156"/>
        <v>198</v>
      </c>
      <c r="L2525" s="69">
        <f t="shared" si="157"/>
        <v>198</v>
      </c>
      <c r="M2525" s="81">
        <f t="shared" si="159"/>
        <v>198</v>
      </c>
    </row>
    <row r="2526" spans="1:13" x14ac:dyDescent="0.2">
      <c r="A2526" s="133" t="str">
        <f>'Net Gen'!B2526</f>
        <v>RP1KPAEG-Rockport 1 KP AEG</v>
      </c>
      <c r="B2526" s="214">
        <f>'Net Gen'!C2526</f>
        <v>44329.125</v>
      </c>
      <c r="C2526" s="215" t="str">
        <f>'Net Gen'!P2526</f>
        <v>DISPATCHABLE</v>
      </c>
      <c r="D2526" s="215">
        <f>'Net Gen'!E2526</f>
        <v>75.436800000000005</v>
      </c>
      <c r="E2526" s="215">
        <f>'Net Gen'!I2526</f>
        <v>1320</v>
      </c>
      <c r="F2526" s="215">
        <f>'Net Gen'!K2526</f>
        <v>1320</v>
      </c>
      <c r="G2526" s="215">
        <f>'Net Gen'!N2526</f>
        <v>1320</v>
      </c>
      <c r="H2526" s="215">
        <f>'Net Gen'!O2526</f>
        <v>1320</v>
      </c>
      <c r="J2526" s="78">
        <f t="shared" si="158"/>
        <v>0.15</v>
      </c>
      <c r="K2526" s="71">
        <f t="shared" si="156"/>
        <v>198</v>
      </c>
      <c r="L2526" s="69">
        <f t="shared" si="157"/>
        <v>198</v>
      </c>
      <c r="M2526" s="81">
        <f t="shared" si="159"/>
        <v>198</v>
      </c>
    </row>
    <row r="2527" spans="1:13" x14ac:dyDescent="0.2">
      <c r="A2527" s="133" t="str">
        <f>'Net Gen'!B2527</f>
        <v>RP1KPAEG-Rockport 1 KP AEG</v>
      </c>
      <c r="B2527" s="214">
        <f>'Net Gen'!C2527</f>
        <v>44329.166666666664</v>
      </c>
      <c r="C2527" s="215" t="str">
        <f>'Net Gen'!P2527</f>
        <v>DISPATCHABLE</v>
      </c>
      <c r="D2527" s="215">
        <f>'Net Gen'!E2527</f>
        <v>75.326400000000007</v>
      </c>
      <c r="E2527" s="215">
        <f>'Net Gen'!I2527</f>
        <v>1320</v>
      </c>
      <c r="F2527" s="215">
        <f>'Net Gen'!K2527</f>
        <v>1320</v>
      </c>
      <c r="G2527" s="215">
        <f>'Net Gen'!N2527</f>
        <v>1320</v>
      </c>
      <c r="H2527" s="215">
        <f>'Net Gen'!O2527</f>
        <v>1320</v>
      </c>
      <c r="J2527" s="78">
        <f t="shared" si="158"/>
        <v>0.15</v>
      </c>
      <c r="K2527" s="71">
        <f t="shared" si="156"/>
        <v>198</v>
      </c>
      <c r="L2527" s="69">
        <f t="shared" si="157"/>
        <v>198</v>
      </c>
      <c r="M2527" s="81">
        <f t="shared" si="159"/>
        <v>198</v>
      </c>
    </row>
    <row r="2528" spans="1:13" x14ac:dyDescent="0.2">
      <c r="A2528" s="133" t="str">
        <f>'Net Gen'!B2528</f>
        <v>RP1KPAEG-Rockport 1 KP AEG</v>
      </c>
      <c r="B2528" s="214">
        <f>'Net Gen'!C2528</f>
        <v>44329.208333333336</v>
      </c>
      <c r="C2528" s="215" t="str">
        <f>'Net Gen'!P2528</f>
        <v>DISPATCHABLE</v>
      </c>
      <c r="D2528" s="215">
        <f>'Net Gen'!E2528</f>
        <v>75.369600000000005</v>
      </c>
      <c r="E2528" s="215">
        <f>'Net Gen'!I2528</f>
        <v>1320</v>
      </c>
      <c r="F2528" s="215">
        <f>'Net Gen'!K2528</f>
        <v>1320</v>
      </c>
      <c r="G2528" s="215">
        <f>'Net Gen'!N2528</f>
        <v>1320</v>
      </c>
      <c r="H2528" s="215">
        <f>'Net Gen'!O2528</f>
        <v>1320</v>
      </c>
      <c r="J2528" s="78">
        <f t="shared" si="158"/>
        <v>0.15</v>
      </c>
      <c r="K2528" s="71">
        <f t="shared" si="156"/>
        <v>198</v>
      </c>
      <c r="L2528" s="69">
        <f t="shared" si="157"/>
        <v>198</v>
      </c>
      <c r="M2528" s="81">
        <f t="shared" si="159"/>
        <v>198</v>
      </c>
    </row>
    <row r="2529" spans="1:13" x14ac:dyDescent="0.2">
      <c r="A2529" s="133" t="str">
        <f>'Net Gen'!B2529</f>
        <v>RP1KPAEG-Rockport 1 KP AEG</v>
      </c>
      <c r="B2529" s="214">
        <f>'Net Gen'!C2529</f>
        <v>44329.25</v>
      </c>
      <c r="C2529" s="215" t="str">
        <f>'Net Gen'!P2529</f>
        <v>DISPATCHABLE</v>
      </c>
      <c r="D2529" s="215">
        <f>'Net Gen'!E2529</f>
        <v>79.622399999999999</v>
      </c>
      <c r="E2529" s="215">
        <f>'Net Gen'!I2529</f>
        <v>1320</v>
      </c>
      <c r="F2529" s="215">
        <f>'Net Gen'!K2529</f>
        <v>1320</v>
      </c>
      <c r="G2529" s="215">
        <f>'Net Gen'!N2529</f>
        <v>1320</v>
      </c>
      <c r="H2529" s="215">
        <f>'Net Gen'!O2529</f>
        <v>1320</v>
      </c>
      <c r="J2529" s="78">
        <f t="shared" si="158"/>
        <v>0.15</v>
      </c>
      <c r="K2529" s="71">
        <f t="shared" si="156"/>
        <v>198</v>
      </c>
      <c r="L2529" s="69">
        <f t="shared" si="157"/>
        <v>198</v>
      </c>
      <c r="M2529" s="81">
        <f t="shared" si="159"/>
        <v>198</v>
      </c>
    </row>
    <row r="2530" spans="1:13" x14ac:dyDescent="0.2">
      <c r="A2530" s="133" t="str">
        <f>'Net Gen'!B2530</f>
        <v>RP1KPAEG-Rockport 1 KP AEG</v>
      </c>
      <c r="B2530" s="214">
        <f>'Net Gen'!C2530</f>
        <v>44329.291666666664</v>
      </c>
      <c r="C2530" s="215" t="str">
        <f>'Net Gen'!P2530</f>
        <v>DISPATCHABLE</v>
      </c>
      <c r="D2530" s="215">
        <f>'Net Gen'!E2530</f>
        <v>82.612799999999993</v>
      </c>
      <c r="E2530" s="215">
        <f>'Net Gen'!I2530</f>
        <v>1320</v>
      </c>
      <c r="F2530" s="215">
        <f>'Net Gen'!K2530</f>
        <v>1320</v>
      </c>
      <c r="G2530" s="215">
        <f>'Net Gen'!N2530</f>
        <v>1320</v>
      </c>
      <c r="H2530" s="215">
        <f>'Net Gen'!O2530</f>
        <v>1320</v>
      </c>
      <c r="J2530" s="78">
        <f t="shared" si="158"/>
        <v>0.15</v>
      </c>
      <c r="K2530" s="71">
        <f t="shared" si="156"/>
        <v>198</v>
      </c>
      <c r="L2530" s="69">
        <f t="shared" si="157"/>
        <v>198</v>
      </c>
      <c r="M2530" s="81">
        <f t="shared" si="159"/>
        <v>198</v>
      </c>
    </row>
    <row r="2531" spans="1:13" x14ac:dyDescent="0.2">
      <c r="A2531" s="133" t="str">
        <f>'Net Gen'!B2531</f>
        <v>RP1KPAEG-Rockport 1 KP AEG</v>
      </c>
      <c r="B2531" s="214">
        <f>'Net Gen'!C2531</f>
        <v>44329.333333333336</v>
      </c>
      <c r="C2531" s="215" t="str">
        <f>'Net Gen'!P2531</f>
        <v>DISPATCHABLE</v>
      </c>
      <c r="D2531" s="215">
        <f>'Net Gen'!E2531</f>
        <v>81.307199999999995</v>
      </c>
      <c r="E2531" s="215">
        <f>'Net Gen'!I2531</f>
        <v>1320</v>
      </c>
      <c r="F2531" s="215">
        <f>'Net Gen'!K2531</f>
        <v>1320</v>
      </c>
      <c r="G2531" s="215">
        <f>'Net Gen'!N2531</f>
        <v>1320</v>
      </c>
      <c r="H2531" s="215">
        <f>'Net Gen'!O2531</f>
        <v>1320</v>
      </c>
      <c r="J2531" s="78">
        <f t="shared" si="158"/>
        <v>0.15</v>
      </c>
      <c r="K2531" s="71">
        <f t="shared" si="156"/>
        <v>198</v>
      </c>
      <c r="L2531" s="69">
        <f t="shared" si="157"/>
        <v>198</v>
      </c>
      <c r="M2531" s="81">
        <f t="shared" si="159"/>
        <v>198</v>
      </c>
    </row>
    <row r="2532" spans="1:13" x14ac:dyDescent="0.2">
      <c r="A2532" s="133" t="str">
        <f>'Net Gen'!B2532</f>
        <v>RP1KPAEG-Rockport 1 KP AEG</v>
      </c>
      <c r="B2532" s="214">
        <f>'Net Gen'!C2532</f>
        <v>44329.375</v>
      </c>
      <c r="C2532" s="215" t="str">
        <f>'Net Gen'!P2532</f>
        <v>DISPATCHABLE</v>
      </c>
      <c r="D2532" s="215">
        <f>'Net Gen'!E2532</f>
        <v>75.220799999999997</v>
      </c>
      <c r="E2532" s="215">
        <f>'Net Gen'!I2532</f>
        <v>1320</v>
      </c>
      <c r="F2532" s="215">
        <f>'Net Gen'!K2532</f>
        <v>1320</v>
      </c>
      <c r="G2532" s="215">
        <f>'Net Gen'!N2532</f>
        <v>1320</v>
      </c>
      <c r="H2532" s="215">
        <f>'Net Gen'!O2532</f>
        <v>1320</v>
      </c>
      <c r="J2532" s="78">
        <f t="shared" si="158"/>
        <v>0.15</v>
      </c>
      <c r="K2532" s="71">
        <f t="shared" si="156"/>
        <v>198</v>
      </c>
      <c r="L2532" s="69">
        <f t="shared" si="157"/>
        <v>198</v>
      </c>
      <c r="M2532" s="81">
        <f t="shared" si="159"/>
        <v>198</v>
      </c>
    </row>
    <row r="2533" spans="1:13" x14ac:dyDescent="0.2">
      <c r="A2533" s="133" t="str">
        <f>'Net Gen'!B2533</f>
        <v>RP1KPAEG-Rockport 1 KP AEG</v>
      </c>
      <c r="B2533" s="214">
        <f>'Net Gen'!C2533</f>
        <v>44329.416666666664</v>
      </c>
      <c r="C2533" s="215" t="str">
        <f>'Net Gen'!P2533</f>
        <v>DISPATCHABLE</v>
      </c>
      <c r="D2533" s="215">
        <f>'Net Gen'!E2533</f>
        <v>75.273600000000002</v>
      </c>
      <c r="E2533" s="215">
        <f>'Net Gen'!I2533</f>
        <v>1320</v>
      </c>
      <c r="F2533" s="215">
        <f>'Net Gen'!K2533</f>
        <v>1320</v>
      </c>
      <c r="G2533" s="215">
        <f>'Net Gen'!N2533</f>
        <v>1320</v>
      </c>
      <c r="H2533" s="215">
        <f>'Net Gen'!O2533</f>
        <v>1320</v>
      </c>
      <c r="J2533" s="78">
        <f t="shared" si="158"/>
        <v>0.15</v>
      </c>
      <c r="K2533" s="71">
        <f t="shared" si="156"/>
        <v>198</v>
      </c>
      <c r="L2533" s="69">
        <f t="shared" si="157"/>
        <v>198</v>
      </c>
      <c r="M2533" s="81">
        <f t="shared" si="159"/>
        <v>198</v>
      </c>
    </row>
    <row r="2534" spans="1:13" x14ac:dyDescent="0.2">
      <c r="A2534" s="133" t="str">
        <f>'Net Gen'!B2534</f>
        <v>RP1KPAEG-Rockport 1 KP AEG</v>
      </c>
      <c r="B2534" s="214">
        <f>'Net Gen'!C2534</f>
        <v>44329.458333333336</v>
      </c>
      <c r="C2534" s="215" t="str">
        <f>'Net Gen'!P2534</f>
        <v>DISPATCHABLE</v>
      </c>
      <c r="D2534" s="215">
        <f>'Net Gen'!E2534</f>
        <v>75.043199999999999</v>
      </c>
      <c r="E2534" s="215">
        <f>'Net Gen'!I2534</f>
        <v>1320</v>
      </c>
      <c r="F2534" s="215">
        <f>'Net Gen'!K2534</f>
        <v>1320</v>
      </c>
      <c r="G2534" s="215">
        <f>'Net Gen'!N2534</f>
        <v>1320</v>
      </c>
      <c r="H2534" s="215">
        <f>'Net Gen'!O2534</f>
        <v>1320</v>
      </c>
      <c r="J2534" s="78">
        <f t="shared" si="158"/>
        <v>0.15</v>
      </c>
      <c r="K2534" s="71">
        <f t="shared" si="156"/>
        <v>198</v>
      </c>
      <c r="L2534" s="69">
        <f t="shared" si="157"/>
        <v>198</v>
      </c>
      <c r="M2534" s="81">
        <f t="shared" si="159"/>
        <v>198</v>
      </c>
    </row>
    <row r="2535" spans="1:13" x14ac:dyDescent="0.2">
      <c r="A2535" s="133" t="str">
        <f>'Net Gen'!B2535</f>
        <v>RP1KPAEG-Rockport 1 KP AEG</v>
      </c>
      <c r="B2535" s="214">
        <f>'Net Gen'!C2535</f>
        <v>44329.5</v>
      </c>
      <c r="C2535" s="215" t="str">
        <f>'Net Gen'!P2535</f>
        <v>DISPATCHABLE</v>
      </c>
      <c r="D2535" s="215">
        <f>'Net Gen'!E2535</f>
        <v>75.206400000000002</v>
      </c>
      <c r="E2535" s="215">
        <f>'Net Gen'!I2535</f>
        <v>1320</v>
      </c>
      <c r="F2535" s="215">
        <f>'Net Gen'!K2535</f>
        <v>1320</v>
      </c>
      <c r="G2535" s="215">
        <f>'Net Gen'!N2535</f>
        <v>1320</v>
      </c>
      <c r="H2535" s="215">
        <f>'Net Gen'!O2535</f>
        <v>1320</v>
      </c>
      <c r="J2535" s="78">
        <f t="shared" si="158"/>
        <v>0.15</v>
      </c>
      <c r="K2535" s="71">
        <f t="shared" si="156"/>
        <v>198</v>
      </c>
      <c r="L2535" s="69">
        <f t="shared" si="157"/>
        <v>198</v>
      </c>
      <c r="M2535" s="81">
        <f t="shared" si="159"/>
        <v>198</v>
      </c>
    </row>
    <row r="2536" spans="1:13" x14ac:dyDescent="0.2">
      <c r="A2536" s="133" t="str">
        <f>'Net Gen'!B2536</f>
        <v>RP1KPAEG-Rockport 1 KP AEG</v>
      </c>
      <c r="B2536" s="214">
        <f>'Net Gen'!C2536</f>
        <v>44329.541666666664</v>
      </c>
      <c r="C2536" s="215" t="str">
        <f>'Net Gen'!P2536</f>
        <v>DISPATCHABLE</v>
      </c>
      <c r="D2536" s="215">
        <f>'Net Gen'!E2536</f>
        <v>75.888000000000005</v>
      </c>
      <c r="E2536" s="215">
        <f>'Net Gen'!I2536</f>
        <v>1320</v>
      </c>
      <c r="F2536" s="215">
        <f>'Net Gen'!K2536</f>
        <v>1320</v>
      </c>
      <c r="G2536" s="215">
        <f>'Net Gen'!N2536</f>
        <v>1320</v>
      </c>
      <c r="H2536" s="215">
        <f>'Net Gen'!O2536</f>
        <v>1320</v>
      </c>
      <c r="J2536" s="78">
        <f t="shared" si="158"/>
        <v>0.15</v>
      </c>
      <c r="K2536" s="71">
        <f t="shared" si="156"/>
        <v>198</v>
      </c>
      <c r="L2536" s="69">
        <f t="shared" si="157"/>
        <v>198</v>
      </c>
      <c r="M2536" s="81">
        <f t="shared" si="159"/>
        <v>198</v>
      </c>
    </row>
    <row r="2537" spans="1:13" x14ac:dyDescent="0.2">
      <c r="A2537" s="133" t="str">
        <f>'Net Gen'!B2537</f>
        <v>RP1KPAEG-Rockport 1 KP AEG</v>
      </c>
      <c r="B2537" s="214">
        <f>'Net Gen'!C2537</f>
        <v>44329.583333333336</v>
      </c>
      <c r="C2537" s="215" t="str">
        <f>'Net Gen'!P2537</f>
        <v>DISPATCHABLE</v>
      </c>
      <c r="D2537" s="215">
        <f>'Net Gen'!E2537</f>
        <v>75.384</v>
      </c>
      <c r="E2537" s="215">
        <f>'Net Gen'!I2537</f>
        <v>1320</v>
      </c>
      <c r="F2537" s="215">
        <f>'Net Gen'!K2537</f>
        <v>1320</v>
      </c>
      <c r="G2537" s="215">
        <f>'Net Gen'!N2537</f>
        <v>1320</v>
      </c>
      <c r="H2537" s="215">
        <f>'Net Gen'!O2537</f>
        <v>1320</v>
      </c>
      <c r="J2537" s="78">
        <f t="shared" si="158"/>
        <v>0.15</v>
      </c>
      <c r="K2537" s="71">
        <f t="shared" si="156"/>
        <v>198</v>
      </c>
      <c r="L2537" s="69">
        <f t="shared" si="157"/>
        <v>198</v>
      </c>
      <c r="M2537" s="81">
        <f t="shared" si="159"/>
        <v>198</v>
      </c>
    </row>
    <row r="2538" spans="1:13" x14ac:dyDescent="0.2">
      <c r="A2538" s="133" t="str">
        <f>'Net Gen'!B2538</f>
        <v>RP1KPAEG-Rockport 1 KP AEG</v>
      </c>
      <c r="B2538" s="214">
        <f>'Net Gen'!C2538</f>
        <v>44329.625</v>
      </c>
      <c r="C2538" s="215" t="str">
        <f>'Net Gen'!P2538</f>
        <v>DISPATCHABLE</v>
      </c>
      <c r="D2538" s="215">
        <f>'Net Gen'!E2538</f>
        <v>86.961600000000004</v>
      </c>
      <c r="E2538" s="215">
        <f>'Net Gen'!I2538</f>
        <v>1320</v>
      </c>
      <c r="F2538" s="215">
        <f>'Net Gen'!K2538</f>
        <v>1320</v>
      </c>
      <c r="G2538" s="215">
        <f>'Net Gen'!N2538</f>
        <v>1320</v>
      </c>
      <c r="H2538" s="215">
        <f>'Net Gen'!O2538</f>
        <v>1320</v>
      </c>
      <c r="J2538" s="78">
        <f t="shared" si="158"/>
        <v>0.15</v>
      </c>
      <c r="K2538" s="71">
        <f t="shared" si="156"/>
        <v>198</v>
      </c>
      <c r="L2538" s="69">
        <f t="shared" si="157"/>
        <v>198</v>
      </c>
      <c r="M2538" s="81">
        <f t="shared" si="159"/>
        <v>198</v>
      </c>
    </row>
    <row r="2539" spans="1:13" x14ac:dyDescent="0.2">
      <c r="A2539" s="133" t="str">
        <f>'Net Gen'!B2539</f>
        <v>RP1KPAEG-Rockport 1 KP AEG</v>
      </c>
      <c r="B2539" s="214">
        <f>'Net Gen'!C2539</f>
        <v>44329.666666666664</v>
      </c>
      <c r="C2539" s="215" t="str">
        <f>'Net Gen'!P2539</f>
        <v>DISPATCHABLE</v>
      </c>
      <c r="D2539" s="215">
        <f>'Net Gen'!E2539</f>
        <v>78.998400000000004</v>
      </c>
      <c r="E2539" s="215">
        <f>'Net Gen'!I2539</f>
        <v>1320</v>
      </c>
      <c r="F2539" s="215">
        <f>'Net Gen'!K2539</f>
        <v>1320</v>
      </c>
      <c r="G2539" s="215">
        <f>'Net Gen'!N2539</f>
        <v>1320</v>
      </c>
      <c r="H2539" s="215">
        <f>'Net Gen'!O2539</f>
        <v>1320</v>
      </c>
      <c r="J2539" s="78">
        <f t="shared" si="158"/>
        <v>0.15</v>
      </c>
      <c r="K2539" s="71">
        <f t="shared" si="156"/>
        <v>198</v>
      </c>
      <c r="L2539" s="69">
        <f t="shared" si="157"/>
        <v>198</v>
      </c>
      <c r="M2539" s="81">
        <f t="shared" si="159"/>
        <v>198</v>
      </c>
    </row>
    <row r="2540" spans="1:13" x14ac:dyDescent="0.2">
      <c r="A2540" s="133" t="str">
        <f>'Net Gen'!B2540</f>
        <v>RP1KPAEG-Rockport 1 KP AEG</v>
      </c>
      <c r="B2540" s="214">
        <f>'Net Gen'!C2540</f>
        <v>44329.708333333336</v>
      </c>
      <c r="C2540" s="215" t="str">
        <f>'Net Gen'!P2540</f>
        <v>DISPATCHABLE</v>
      </c>
      <c r="D2540" s="215">
        <f>'Net Gen'!E2540</f>
        <v>75.364800000000002</v>
      </c>
      <c r="E2540" s="215">
        <f>'Net Gen'!I2540</f>
        <v>1320</v>
      </c>
      <c r="F2540" s="215">
        <f>'Net Gen'!K2540</f>
        <v>1320</v>
      </c>
      <c r="G2540" s="215">
        <f>'Net Gen'!N2540</f>
        <v>1320</v>
      </c>
      <c r="H2540" s="215">
        <f>'Net Gen'!O2540</f>
        <v>1320</v>
      </c>
      <c r="J2540" s="78">
        <f t="shared" si="158"/>
        <v>0.15</v>
      </c>
      <c r="K2540" s="71">
        <f t="shared" si="156"/>
        <v>198</v>
      </c>
      <c r="L2540" s="69">
        <f t="shared" si="157"/>
        <v>198</v>
      </c>
      <c r="M2540" s="81">
        <f t="shared" si="159"/>
        <v>198</v>
      </c>
    </row>
    <row r="2541" spans="1:13" x14ac:dyDescent="0.2">
      <c r="A2541" s="133" t="str">
        <f>'Net Gen'!B2541</f>
        <v>RP1KPAEG-Rockport 1 KP AEG</v>
      </c>
      <c r="B2541" s="214">
        <f>'Net Gen'!C2541</f>
        <v>44329.75</v>
      </c>
      <c r="C2541" s="215" t="str">
        <f>'Net Gen'!P2541</f>
        <v>DISPATCHABLE</v>
      </c>
      <c r="D2541" s="215">
        <f>'Net Gen'!E2541</f>
        <v>75.542400000000001</v>
      </c>
      <c r="E2541" s="215">
        <f>'Net Gen'!I2541</f>
        <v>1320</v>
      </c>
      <c r="F2541" s="215">
        <f>'Net Gen'!K2541</f>
        <v>1320</v>
      </c>
      <c r="G2541" s="215">
        <f>'Net Gen'!N2541</f>
        <v>1320</v>
      </c>
      <c r="H2541" s="215">
        <f>'Net Gen'!O2541</f>
        <v>1320</v>
      </c>
      <c r="J2541" s="78">
        <f t="shared" si="158"/>
        <v>0.15</v>
      </c>
      <c r="K2541" s="71">
        <f t="shared" si="156"/>
        <v>198</v>
      </c>
      <c r="L2541" s="69">
        <f t="shared" si="157"/>
        <v>198</v>
      </c>
      <c r="M2541" s="81">
        <f t="shared" si="159"/>
        <v>198</v>
      </c>
    </row>
    <row r="2542" spans="1:13" x14ac:dyDescent="0.2">
      <c r="A2542" s="133" t="str">
        <f>'Net Gen'!B2542</f>
        <v>RP1KPAEG-Rockport 1 KP AEG</v>
      </c>
      <c r="B2542" s="214">
        <f>'Net Gen'!C2542</f>
        <v>44329.791666666664</v>
      </c>
      <c r="C2542" s="215" t="str">
        <f>'Net Gen'!P2542</f>
        <v>DISPATCHABLE</v>
      </c>
      <c r="D2542" s="215">
        <f>'Net Gen'!E2542</f>
        <v>75.417599999999993</v>
      </c>
      <c r="E2542" s="215">
        <f>'Net Gen'!I2542</f>
        <v>1320</v>
      </c>
      <c r="F2542" s="215">
        <f>'Net Gen'!K2542</f>
        <v>1320</v>
      </c>
      <c r="G2542" s="215">
        <f>'Net Gen'!N2542</f>
        <v>1320</v>
      </c>
      <c r="H2542" s="215">
        <f>'Net Gen'!O2542</f>
        <v>1320</v>
      </c>
      <c r="J2542" s="78">
        <f t="shared" si="158"/>
        <v>0.15</v>
      </c>
      <c r="K2542" s="71">
        <f t="shared" si="156"/>
        <v>198</v>
      </c>
      <c r="L2542" s="69">
        <f t="shared" si="157"/>
        <v>198</v>
      </c>
      <c r="M2542" s="81">
        <f t="shared" si="159"/>
        <v>198</v>
      </c>
    </row>
    <row r="2543" spans="1:13" x14ac:dyDescent="0.2">
      <c r="A2543" s="133" t="str">
        <f>'Net Gen'!B2543</f>
        <v>RP1KPAEG-Rockport 1 KP AEG</v>
      </c>
      <c r="B2543" s="214">
        <f>'Net Gen'!C2543</f>
        <v>44329.833333333336</v>
      </c>
      <c r="C2543" s="215" t="str">
        <f>'Net Gen'!P2543</f>
        <v>DISPATCHABLE</v>
      </c>
      <c r="D2543" s="215">
        <f>'Net Gen'!E2543</f>
        <v>75.465599999999995</v>
      </c>
      <c r="E2543" s="215">
        <f>'Net Gen'!I2543</f>
        <v>1320</v>
      </c>
      <c r="F2543" s="215">
        <f>'Net Gen'!K2543</f>
        <v>1320</v>
      </c>
      <c r="G2543" s="215">
        <f>'Net Gen'!N2543</f>
        <v>1320</v>
      </c>
      <c r="H2543" s="215">
        <f>'Net Gen'!O2543</f>
        <v>1320</v>
      </c>
      <c r="J2543" s="78">
        <f t="shared" si="158"/>
        <v>0.15</v>
      </c>
      <c r="K2543" s="71">
        <f t="shared" si="156"/>
        <v>198</v>
      </c>
      <c r="L2543" s="69">
        <f t="shared" si="157"/>
        <v>198</v>
      </c>
      <c r="M2543" s="81">
        <f t="shared" si="159"/>
        <v>198</v>
      </c>
    </row>
    <row r="2544" spans="1:13" x14ac:dyDescent="0.2">
      <c r="A2544" s="133" t="str">
        <f>'Net Gen'!B2544</f>
        <v>RP1KPAEG-Rockport 1 KP AEG</v>
      </c>
      <c r="B2544" s="214">
        <f>'Net Gen'!C2544</f>
        <v>44329.875</v>
      </c>
      <c r="C2544" s="215" t="str">
        <f>'Net Gen'!P2544</f>
        <v>DISPATCHABLE</v>
      </c>
      <c r="D2544" s="215">
        <f>'Net Gen'!E2544</f>
        <v>75.268799999999999</v>
      </c>
      <c r="E2544" s="215">
        <f>'Net Gen'!I2544</f>
        <v>1320</v>
      </c>
      <c r="F2544" s="215">
        <f>'Net Gen'!K2544</f>
        <v>1320</v>
      </c>
      <c r="G2544" s="215">
        <f>'Net Gen'!N2544</f>
        <v>1320</v>
      </c>
      <c r="H2544" s="215">
        <f>'Net Gen'!O2544</f>
        <v>1320</v>
      </c>
      <c r="J2544" s="78">
        <f t="shared" si="158"/>
        <v>0.15</v>
      </c>
      <c r="K2544" s="71">
        <f t="shared" si="156"/>
        <v>198</v>
      </c>
      <c r="L2544" s="69">
        <f t="shared" si="157"/>
        <v>198</v>
      </c>
      <c r="M2544" s="81">
        <f t="shared" si="159"/>
        <v>198</v>
      </c>
    </row>
    <row r="2545" spans="1:13" x14ac:dyDescent="0.2">
      <c r="A2545" s="133" t="str">
        <f>'Net Gen'!B2545</f>
        <v>RP1KPAEG-Rockport 1 KP AEG</v>
      </c>
      <c r="B2545" s="214">
        <f>'Net Gen'!C2545</f>
        <v>44329.916666666664</v>
      </c>
      <c r="C2545" s="215" t="str">
        <f>'Net Gen'!P2545</f>
        <v>DISPATCHABLE</v>
      </c>
      <c r="D2545" s="215">
        <f>'Net Gen'!E2545</f>
        <v>75.239999999999995</v>
      </c>
      <c r="E2545" s="215">
        <f>'Net Gen'!I2545</f>
        <v>1320</v>
      </c>
      <c r="F2545" s="215">
        <f>'Net Gen'!K2545</f>
        <v>1320</v>
      </c>
      <c r="G2545" s="215">
        <f>'Net Gen'!N2545</f>
        <v>1320</v>
      </c>
      <c r="H2545" s="215">
        <f>'Net Gen'!O2545</f>
        <v>1320</v>
      </c>
      <c r="J2545" s="78">
        <f t="shared" si="158"/>
        <v>0.15</v>
      </c>
      <c r="K2545" s="71">
        <f t="shared" si="156"/>
        <v>198</v>
      </c>
      <c r="L2545" s="69">
        <f t="shared" si="157"/>
        <v>198</v>
      </c>
      <c r="M2545" s="81">
        <f t="shared" si="159"/>
        <v>198</v>
      </c>
    </row>
    <row r="2546" spans="1:13" x14ac:dyDescent="0.2">
      <c r="A2546" s="133" t="str">
        <f>'Net Gen'!B2546</f>
        <v>RP1KPAEG-Rockport 1 KP AEG</v>
      </c>
      <c r="B2546" s="214">
        <f>'Net Gen'!C2546</f>
        <v>44329.958333333336</v>
      </c>
      <c r="C2546" s="215" t="str">
        <f>'Net Gen'!P2546</f>
        <v>DISPATCHABLE</v>
      </c>
      <c r="D2546" s="215">
        <f>'Net Gen'!E2546</f>
        <v>75.215999999999994</v>
      </c>
      <c r="E2546" s="215">
        <f>'Net Gen'!I2546</f>
        <v>1320</v>
      </c>
      <c r="F2546" s="215">
        <f>'Net Gen'!K2546</f>
        <v>1320</v>
      </c>
      <c r="G2546" s="215">
        <f>'Net Gen'!N2546</f>
        <v>1320</v>
      </c>
      <c r="H2546" s="215">
        <f>'Net Gen'!O2546</f>
        <v>1320</v>
      </c>
      <c r="J2546" s="78">
        <f t="shared" si="158"/>
        <v>0.15</v>
      </c>
      <c r="K2546" s="71">
        <f t="shared" si="156"/>
        <v>198</v>
      </c>
      <c r="L2546" s="69">
        <f t="shared" si="157"/>
        <v>198</v>
      </c>
      <c r="M2546" s="81">
        <f t="shared" si="159"/>
        <v>198</v>
      </c>
    </row>
    <row r="2547" spans="1:13" x14ac:dyDescent="0.2">
      <c r="A2547" s="133" t="str">
        <f>'Net Gen'!B2547</f>
        <v>RP1KPAEG-Rockport 1 KP AEG</v>
      </c>
      <c r="B2547" s="214">
        <f>'Net Gen'!C2547</f>
        <v>44330</v>
      </c>
      <c r="C2547" s="215" t="str">
        <f>'Net Gen'!P2547</f>
        <v>DISPATCHABLE</v>
      </c>
      <c r="D2547" s="215">
        <f>'Net Gen'!E2547</f>
        <v>75.273600000000002</v>
      </c>
      <c r="E2547" s="215">
        <f>'Net Gen'!I2547</f>
        <v>1320</v>
      </c>
      <c r="F2547" s="215">
        <f>'Net Gen'!K2547</f>
        <v>1320</v>
      </c>
      <c r="G2547" s="215">
        <f>'Net Gen'!N2547</f>
        <v>1320</v>
      </c>
      <c r="H2547" s="215">
        <f>'Net Gen'!O2547</f>
        <v>1320</v>
      </c>
      <c r="J2547" s="78">
        <f t="shared" si="158"/>
        <v>0.15</v>
      </c>
      <c r="K2547" s="71">
        <f t="shared" si="156"/>
        <v>198</v>
      </c>
      <c r="L2547" s="69">
        <f t="shared" si="157"/>
        <v>198</v>
      </c>
      <c r="M2547" s="81">
        <f t="shared" si="159"/>
        <v>198</v>
      </c>
    </row>
    <row r="2548" spans="1:13" x14ac:dyDescent="0.2">
      <c r="A2548" s="133" t="str">
        <f>'Net Gen'!B2548</f>
        <v>RP1KPAEG-Rockport 1 KP AEG</v>
      </c>
      <c r="B2548" s="214">
        <f>'Net Gen'!C2548</f>
        <v>44330.041666666664</v>
      </c>
      <c r="C2548" s="215" t="str">
        <f>'Net Gen'!P2548</f>
        <v>DISPATCHABLE</v>
      </c>
      <c r="D2548" s="215">
        <f>'Net Gen'!E2548</f>
        <v>75.009600000000006</v>
      </c>
      <c r="E2548" s="215">
        <f>'Net Gen'!I2548</f>
        <v>1320</v>
      </c>
      <c r="F2548" s="215">
        <f>'Net Gen'!K2548</f>
        <v>1320</v>
      </c>
      <c r="G2548" s="215">
        <f>'Net Gen'!N2548</f>
        <v>1320</v>
      </c>
      <c r="H2548" s="215">
        <f>'Net Gen'!O2548</f>
        <v>1320</v>
      </c>
      <c r="J2548" s="78">
        <f t="shared" si="158"/>
        <v>0.15</v>
      </c>
      <c r="K2548" s="71">
        <f t="shared" si="156"/>
        <v>198</v>
      </c>
      <c r="L2548" s="69">
        <f t="shared" si="157"/>
        <v>198</v>
      </c>
      <c r="M2548" s="81">
        <f t="shared" si="159"/>
        <v>198</v>
      </c>
    </row>
    <row r="2549" spans="1:13" x14ac:dyDescent="0.2">
      <c r="A2549" s="133" t="str">
        <f>'Net Gen'!B2549</f>
        <v>RP1KPAEG-Rockport 1 KP AEG</v>
      </c>
      <c r="B2549" s="214">
        <f>'Net Gen'!C2549</f>
        <v>44330.083333333336</v>
      </c>
      <c r="C2549" s="215" t="str">
        <f>'Net Gen'!P2549</f>
        <v>DISPATCHABLE</v>
      </c>
      <c r="D2549" s="215">
        <f>'Net Gen'!E2549</f>
        <v>75.220799999999997</v>
      </c>
      <c r="E2549" s="215">
        <f>'Net Gen'!I2549</f>
        <v>1320</v>
      </c>
      <c r="F2549" s="215">
        <f>'Net Gen'!K2549</f>
        <v>1320</v>
      </c>
      <c r="G2549" s="215">
        <f>'Net Gen'!N2549</f>
        <v>1320</v>
      </c>
      <c r="H2549" s="215">
        <f>'Net Gen'!O2549</f>
        <v>1320</v>
      </c>
      <c r="J2549" s="78">
        <f t="shared" si="158"/>
        <v>0.15</v>
      </c>
      <c r="K2549" s="71">
        <f t="shared" si="156"/>
        <v>198</v>
      </c>
      <c r="L2549" s="69">
        <f t="shared" si="157"/>
        <v>198</v>
      </c>
      <c r="M2549" s="81">
        <f t="shared" si="159"/>
        <v>198</v>
      </c>
    </row>
    <row r="2550" spans="1:13" x14ac:dyDescent="0.2">
      <c r="A2550" s="133" t="str">
        <f>'Net Gen'!B2550</f>
        <v>RP1KPAEG-Rockport 1 KP AEG</v>
      </c>
      <c r="B2550" s="214">
        <f>'Net Gen'!C2550</f>
        <v>44330.125</v>
      </c>
      <c r="C2550" s="215" t="str">
        <f>'Net Gen'!P2550</f>
        <v>DISPATCHABLE</v>
      </c>
      <c r="D2550" s="215">
        <f>'Net Gen'!E2550</f>
        <v>75.172799999999995</v>
      </c>
      <c r="E2550" s="215">
        <f>'Net Gen'!I2550</f>
        <v>1320</v>
      </c>
      <c r="F2550" s="215">
        <f>'Net Gen'!K2550</f>
        <v>1320</v>
      </c>
      <c r="G2550" s="215">
        <f>'Net Gen'!N2550</f>
        <v>1320</v>
      </c>
      <c r="H2550" s="215">
        <f>'Net Gen'!O2550</f>
        <v>1320</v>
      </c>
      <c r="J2550" s="78">
        <f t="shared" si="158"/>
        <v>0.15</v>
      </c>
      <c r="K2550" s="71">
        <f t="shared" si="156"/>
        <v>198</v>
      </c>
      <c r="L2550" s="69">
        <f t="shared" si="157"/>
        <v>198</v>
      </c>
      <c r="M2550" s="81">
        <f t="shared" si="159"/>
        <v>198</v>
      </c>
    </row>
    <row r="2551" spans="1:13" x14ac:dyDescent="0.2">
      <c r="A2551" s="133" t="str">
        <f>'Net Gen'!B2551</f>
        <v>RP1KPAEG-Rockport 1 KP AEG</v>
      </c>
      <c r="B2551" s="214">
        <f>'Net Gen'!C2551</f>
        <v>44330.166666666664</v>
      </c>
      <c r="C2551" s="215" t="str">
        <f>'Net Gen'!P2551</f>
        <v>DISPATCHABLE</v>
      </c>
      <c r="D2551" s="215">
        <f>'Net Gen'!E2551</f>
        <v>75.139200000000002</v>
      </c>
      <c r="E2551" s="215">
        <f>'Net Gen'!I2551</f>
        <v>1320</v>
      </c>
      <c r="F2551" s="215">
        <f>'Net Gen'!K2551</f>
        <v>1320</v>
      </c>
      <c r="G2551" s="215">
        <f>'Net Gen'!N2551</f>
        <v>1320</v>
      </c>
      <c r="H2551" s="215">
        <f>'Net Gen'!O2551</f>
        <v>1320</v>
      </c>
      <c r="J2551" s="78">
        <f t="shared" si="158"/>
        <v>0.15</v>
      </c>
      <c r="K2551" s="71">
        <f t="shared" si="156"/>
        <v>198</v>
      </c>
      <c r="L2551" s="69">
        <f t="shared" si="157"/>
        <v>198</v>
      </c>
      <c r="M2551" s="81">
        <f t="shared" si="159"/>
        <v>198</v>
      </c>
    </row>
    <row r="2552" spans="1:13" x14ac:dyDescent="0.2">
      <c r="A2552" s="133" t="str">
        <f>'Net Gen'!B2552</f>
        <v>RP1KPAEG-Rockport 1 KP AEG</v>
      </c>
      <c r="B2552" s="214">
        <f>'Net Gen'!C2552</f>
        <v>44330.208333333336</v>
      </c>
      <c r="C2552" s="215" t="str">
        <f>'Net Gen'!P2552</f>
        <v>DISPATCHABLE</v>
      </c>
      <c r="D2552" s="215">
        <f>'Net Gen'!E2552</f>
        <v>75.105599999999995</v>
      </c>
      <c r="E2552" s="215">
        <f>'Net Gen'!I2552</f>
        <v>1320</v>
      </c>
      <c r="F2552" s="215">
        <f>'Net Gen'!K2552</f>
        <v>1320</v>
      </c>
      <c r="G2552" s="215">
        <f>'Net Gen'!N2552</f>
        <v>1320</v>
      </c>
      <c r="H2552" s="215">
        <f>'Net Gen'!O2552</f>
        <v>1320</v>
      </c>
      <c r="J2552" s="78">
        <f t="shared" si="158"/>
        <v>0.15</v>
      </c>
      <c r="K2552" s="71">
        <f t="shared" si="156"/>
        <v>198</v>
      </c>
      <c r="L2552" s="69">
        <f t="shared" si="157"/>
        <v>198</v>
      </c>
      <c r="M2552" s="81">
        <f t="shared" si="159"/>
        <v>198</v>
      </c>
    </row>
    <row r="2553" spans="1:13" x14ac:dyDescent="0.2">
      <c r="A2553" s="133" t="str">
        <f>'Net Gen'!B2553</f>
        <v>RP1KPAEG-Rockport 1 KP AEG</v>
      </c>
      <c r="B2553" s="214">
        <f>'Net Gen'!C2553</f>
        <v>44330.25</v>
      </c>
      <c r="C2553" s="215" t="str">
        <f>'Net Gen'!P2553</f>
        <v>DISPATCHABLE</v>
      </c>
      <c r="D2553" s="215">
        <f>'Net Gen'!E2553</f>
        <v>75.206400000000002</v>
      </c>
      <c r="E2553" s="215">
        <f>'Net Gen'!I2553</f>
        <v>1320</v>
      </c>
      <c r="F2553" s="215">
        <f>'Net Gen'!K2553</f>
        <v>1320</v>
      </c>
      <c r="G2553" s="215">
        <f>'Net Gen'!N2553</f>
        <v>1320</v>
      </c>
      <c r="H2553" s="215">
        <f>'Net Gen'!O2553</f>
        <v>1320</v>
      </c>
      <c r="J2553" s="78">
        <f t="shared" si="158"/>
        <v>0.15</v>
      </c>
      <c r="K2553" s="71">
        <f t="shared" si="156"/>
        <v>198</v>
      </c>
      <c r="L2553" s="69">
        <f t="shared" si="157"/>
        <v>198</v>
      </c>
      <c r="M2553" s="81">
        <f t="shared" si="159"/>
        <v>198</v>
      </c>
    </row>
    <row r="2554" spans="1:13" x14ac:dyDescent="0.2">
      <c r="A2554" s="133" t="str">
        <f>'Net Gen'!B2554</f>
        <v>RP1KPAEG-Rockport 1 KP AEG</v>
      </c>
      <c r="B2554" s="214">
        <f>'Net Gen'!C2554</f>
        <v>44330.291666666664</v>
      </c>
      <c r="C2554" s="215" t="str">
        <f>'Net Gen'!P2554</f>
        <v>DISPATCHABLE</v>
      </c>
      <c r="D2554" s="215">
        <f>'Net Gen'!E2554</f>
        <v>75.043199999999999</v>
      </c>
      <c r="E2554" s="215">
        <f>'Net Gen'!I2554</f>
        <v>1320</v>
      </c>
      <c r="F2554" s="215">
        <f>'Net Gen'!K2554</f>
        <v>1320</v>
      </c>
      <c r="G2554" s="215">
        <f>'Net Gen'!N2554</f>
        <v>1320</v>
      </c>
      <c r="H2554" s="215">
        <f>'Net Gen'!O2554</f>
        <v>1320</v>
      </c>
      <c r="J2554" s="78">
        <f t="shared" si="158"/>
        <v>0.15</v>
      </c>
      <c r="K2554" s="71">
        <f t="shared" si="156"/>
        <v>198</v>
      </c>
      <c r="L2554" s="69">
        <f t="shared" si="157"/>
        <v>198</v>
      </c>
      <c r="M2554" s="81">
        <f t="shared" si="159"/>
        <v>198</v>
      </c>
    </row>
    <row r="2555" spans="1:13" x14ac:dyDescent="0.2">
      <c r="A2555" s="133" t="str">
        <f>'Net Gen'!B2555</f>
        <v>RP1KPAEG-Rockport 1 KP AEG</v>
      </c>
      <c r="B2555" s="214">
        <f>'Net Gen'!C2555</f>
        <v>44330.333333333336</v>
      </c>
      <c r="C2555" s="215" t="str">
        <f>'Net Gen'!P2555</f>
        <v>DISPATCHABLE</v>
      </c>
      <c r="D2555" s="215">
        <f>'Net Gen'!E2555</f>
        <v>75.144000000000005</v>
      </c>
      <c r="E2555" s="215">
        <f>'Net Gen'!I2555</f>
        <v>1320</v>
      </c>
      <c r="F2555" s="215">
        <f>'Net Gen'!K2555</f>
        <v>1320</v>
      </c>
      <c r="G2555" s="215">
        <f>'Net Gen'!N2555</f>
        <v>1320</v>
      </c>
      <c r="H2555" s="215">
        <f>'Net Gen'!O2555</f>
        <v>1320</v>
      </c>
      <c r="J2555" s="78">
        <f t="shared" si="158"/>
        <v>0.15</v>
      </c>
      <c r="K2555" s="71">
        <f t="shared" si="156"/>
        <v>198</v>
      </c>
      <c r="L2555" s="69">
        <f t="shared" si="157"/>
        <v>198</v>
      </c>
      <c r="M2555" s="81">
        <f t="shared" si="159"/>
        <v>198</v>
      </c>
    </row>
    <row r="2556" spans="1:13" x14ac:dyDescent="0.2">
      <c r="A2556" s="133" t="str">
        <f>'Net Gen'!B2556</f>
        <v>RP1KPAEG-Rockport 1 KP AEG</v>
      </c>
      <c r="B2556" s="214">
        <f>'Net Gen'!C2556</f>
        <v>44330.375</v>
      </c>
      <c r="C2556" s="215" t="str">
        <f>'Net Gen'!P2556</f>
        <v>DISPATCHABLE</v>
      </c>
      <c r="D2556" s="215">
        <f>'Net Gen'!E2556</f>
        <v>75.1584</v>
      </c>
      <c r="E2556" s="215">
        <f>'Net Gen'!I2556</f>
        <v>1320</v>
      </c>
      <c r="F2556" s="215">
        <f>'Net Gen'!K2556</f>
        <v>1320</v>
      </c>
      <c r="G2556" s="215">
        <f>'Net Gen'!N2556</f>
        <v>1320</v>
      </c>
      <c r="H2556" s="215">
        <f>'Net Gen'!O2556</f>
        <v>1320</v>
      </c>
      <c r="J2556" s="78">
        <f t="shared" si="158"/>
        <v>0.15</v>
      </c>
      <c r="K2556" s="71">
        <f t="shared" si="156"/>
        <v>198</v>
      </c>
      <c r="L2556" s="69">
        <f t="shared" si="157"/>
        <v>198</v>
      </c>
      <c r="M2556" s="81">
        <f t="shared" si="159"/>
        <v>198</v>
      </c>
    </row>
    <row r="2557" spans="1:13" x14ac:dyDescent="0.2">
      <c r="A2557" s="133" t="str">
        <f>'Net Gen'!B2557</f>
        <v>RP1KPAEG-Rockport 1 KP AEG</v>
      </c>
      <c r="B2557" s="214">
        <f>'Net Gen'!C2557</f>
        <v>44330.416666666664</v>
      </c>
      <c r="C2557" s="215" t="str">
        <f>'Net Gen'!P2557</f>
        <v>DISPATCHABLE</v>
      </c>
      <c r="D2557" s="215">
        <f>'Net Gen'!E2557</f>
        <v>83.731200000000001</v>
      </c>
      <c r="E2557" s="215">
        <f>'Net Gen'!I2557</f>
        <v>1320</v>
      </c>
      <c r="F2557" s="215">
        <f>'Net Gen'!K2557</f>
        <v>1320</v>
      </c>
      <c r="G2557" s="215">
        <f>'Net Gen'!N2557</f>
        <v>1320</v>
      </c>
      <c r="H2557" s="215">
        <f>'Net Gen'!O2557</f>
        <v>1320</v>
      </c>
      <c r="J2557" s="78">
        <f t="shared" si="158"/>
        <v>0.15</v>
      </c>
      <c r="K2557" s="71">
        <f t="shared" si="156"/>
        <v>198</v>
      </c>
      <c r="L2557" s="69">
        <f t="shared" si="157"/>
        <v>198</v>
      </c>
      <c r="M2557" s="81">
        <f t="shared" si="159"/>
        <v>198</v>
      </c>
    </row>
    <row r="2558" spans="1:13" x14ac:dyDescent="0.2">
      <c r="A2558" s="133" t="str">
        <f>'Net Gen'!B2558</f>
        <v>RP1KPAEG-Rockport 1 KP AEG</v>
      </c>
      <c r="B2558" s="214">
        <f>'Net Gen'!C2558</f>
        <v>44330.458333333336</v>
      </c>
      <c r="C2558" s="215" t="str">
        <f>'Net Gen'!P2558</f>
        <v>DISPATCHABLE</v>
      </c>
      <c r="D2558" s="215">
        <f>'Net Gen'!E2558</f>
        <v>89.788799999999995</v>
      </c>
      <c r="E2558" s="215">
        <f>'Net Gen'!I2558</f>
        <v>1320</v>
      </c>
      <c r="F2558" s="215">
        <f>'Net Gen'!K2558</f>
        <v>1320</v>
      </c>
      <c r="G2558" s="215">
        <f>'Net Gen'!N2558</f>
        <v>1320</v>
      </c>
      <c r="H2558" s="215">
        <f>'Net Gen'!O2558</f>
        <v>1320</v>
      </c>
      <c r="J2558" s="78">
        <f t="shared" si="158"/>
        <v>0.15</v>
      </c>
      <c r="K2558" s="71">
        <f t="shared" si="156"/>
        <v>198</v>
      </c>
      <c r="L2558" s="69">
        <f t="shared" si="157"/>
        <v>198</v>
      </c>
      <c r="M2558" s="81">
        <f t="shared" si="159"/>
        <v>198</v>
      </c>
    </row>
    <row r="2559" spans="1:13" x14ac:dyDescent="0.2">
      <c r="A2559" s="133" t="str">
        <f>'Net Gen'!B2559</f>
        <v>RP1KPAEG-Rockport 1 KP AEG</v>
      </c>
      <c r="B2559" s="214">
        <f>'Net Gen'!C2559</f>
        <v>44330.5</v>
      </c>
      <c r="C2559" s="215" t="str">
        <f>'Net Gen'!P2559</f>
        <v>DISPATCHABLE</v>
      </c>
      <c r="D2559" s="215">
        <f>'Net Gen'!E2559</f>
        <v>101.928</v>
      </c>
      <c r="E2559" s="215">
        <f>'Net Gen'!I2559</f>
        <v>1320</v>
      </c>
      <c r="F2559" s="215">
        <f>'Net Gen'!K2559</f>
        <v>1320</v>
      </c>
      <c r="G2559" s="215">
        <f>'Net Gen'!N2559</f>
        <v>1320</v>
      </c>
      <c r="H2559" s="215">
        <f>'Net Gen'!O2559</f>
        <v>1320</v>
      </c>
      <c r="J2559" s="78">
        <f t="shared" si="158"/>
        <v>0.15</v>
      </c>
      <c r="K2559" s="71">
        <f t="shared" si="156"/>
        <v>198</v>
      </c>
      <c r="L2559" s="69">
        <f t="shared" si="157"/>
        <v>198</v>
      </c>
      <c r="M2559" s="81">
        <f t="shared" si="159"/>
        <v>198</v>
      </c>
    </row>
    <row r="2560" spans="1:13" x14ac:dyDescent="0.2">
      <c r="A2560" s="133" t="str">
        <f>'Net Gen'!B2560</f>
        <v>RP1KPAEG-Rockport 1 KP AEG</v>
      </c>
      <c r="B2560" s="214">
        <f>'Net Gen'!C2560</f>
        <v>44330.541666666664</v>
      </c>
      <c r="C2560" s="215" t="str">
        <f>'Net Gen'!P2560</f>
        <v>DISPATCHABLE</v>
      </c>
      <c r="D2560" s="215">
        <f>'Net Gen'!E2560</f>
        <v>125.904</v>
      </c>
      <c r="E2560" s="215">
        <f>'Net Gen'!I2560</f>
        <v>1320</v>
      </c>
      <c r="F2560" s="215">
        <f>'Net Gen'!K2560</f>
        <v>1320</v>
      </c>
      <c r="G2560" s="215">
        <f>'Net Gen'!N2560</f>
        <v>1320</v>
      </c>
      <c r="H2560" s="215">
        <f>'Net Gen'!O2560</f>
        <v>1320</v>
      </c>
      <c r="J2560" s="78">
        <f t="shared" si="158"/>
        <v>0.15</v>
      </c>
      <c r="K2560" s="71">
        <f t="shared" si="156"/>
        <v>198</v>
      </c>
      <c r="L2560" s="69">
        <f t="shared" si="157"/>
        <v>198</v>
      </c>
      <c r="M2560" s="81">
        <f t="shared" si="159"/>
        <v>198</v>
      </c>
    </row>
    <row r="2561" spans="1:13" x14ac:dyDescent="0.2">
      <c r="A2561" s="133" t="str">
        <f>'Net Gen'!B2561</f>
        <v>RP1KPAEG-Rockport 1 KP AEG</v>
      </c>
      <c r="B2561" s="214">
        <f>'Net Gen'!C2561</f>
        <v>44330.583333333336</v>
      </c>
      <c r="C2561" s="215" t="str">
        <f>'Net Gen'!P2561</f>
        <v>DISPATCHABLE</v>
      </c>
      <c r="D2561" s="215">
        <f>'Net Gen'!E2561</f>
        <v>118.5552</v>
      </c>
      <c r="E2561" s="215">
        <f>'Net Gen'!I2561</f>
        <v>1320</v>
      </c>
      <c r="F2561" s="215">
        <f>'Net Gen'!K2561</f>
        <v>1320</v>
      </c>
      <c r="G2561" s="215">
        <f>'Net Gen'!N2561</f>
        <v>1320</v>
      </c>
      <c r="H2561" s="215">
        <f>'Net Gen'!O2561</f>
        <v>1320</v>
      </c>
      <c r="J2561" s="78">
        <f t="shared" si="158"/>
        <v>0.15</v>
      </c>
      <c r="K2561" s="71">
        <f t="shared" si="156"/>
        <v>198</v>
      </c>
      <c r="L2561" s="69">
        <f t="shared" si="157"/>
        <v>198</v>
      </c>
      <c r="M2561" s="81">
        <f t="shared" si="159"/>
        <v>198</v>
      </c>
    </row>
    <row r="2562" spans="1:13" x14ac:dyDescent="0.2">
      <c r="A2562" s="133" t="str">
        <f>'Net Gen'!B2562</f>
        <v>RP1KPAEG-Rockport 1 KP AEG</v>
      </c>
      <c r="B2562" s="214">
        <f>'Net Gen'!C2562</f>
        <v>44330.625</v>
      </c>
      <c r="C2562" s="215" t="str">
        <f>'Net Gen'!P2562</f>
        <v>DISPATCHABLE</v>
      </c>
      <c r="D2562" s="215">
        <f>'Net Gen'!E2562</f>
        <v>100.2576</v>
      </c>
      <c r="E2562" s="215">
        <f>'Net Gen'!I2562</f>
        <v>1320</v>
      </c>
      <c r="F2562" s="215">
        <f>'Net Gen'!K2562</f>
        <v>1320</v>
      </c>
      <c r="G2562" s="215">
        <f>'Net Gen'!N2562</f>
        <v>1320</v>
      </c>
      <c r="H2562" s="215">
        <f>'Net Gen'!O2562</f>
        <v>1320</v>
      </c>
      <c r="J2562" s="78">
        <f t="shared" si="158"/>
        <v>0.15</v>
      </c>
      <c r="K2562" s="71">
        <f t="shared" si="156"/>
        <v>198</v>
      </c>
      <c r="L2562" s="69">
        <f t="shared" si="157"/>
        <v>198</v>
      </c>
      <c r="M2562" s="81">
        <f t="shared" si="159"/>
        <v>198</v>
      </c>
    </row>
    <row r="2563" spans="1:13" x14ac:dyDescent="0.2">
      <c r="A2563" s="133" t="str">
        <f>'Net Gen'!B2563</f>
        <v>RP1KPAEG-Rockport 1 KP AEG</v>
      </c>
      <c r="B2563" s="214">
        <f>'Net Gen'!C2563</f>
        <v>44330.666666666664</v>
      </c>
      <c r="C2563" s="215" t="str">
        <f>'Net Gen'!P2563</f>
        <v>DISPATCHABLE</v>
      </c>
      <c r="D2563" s="215">
        <f>'Net Gen'!E2563</f>
        <v>78.921599999999998</v>
      </c>
      <c r="E2563" s="215">
        <f>'Net Gen'!I2563</f>
        <v>1320</v>
      </c>
      <c r="F2563" s="215">
        <f>'Net Gen'!K2563</f>
        <v>1320</v>
      </c>
      <c r="G2563" s="215">
        <f>'Net Gen'!N2563</f>
        <v>1320</v>
      </c>
      <c r="H2563" s="215">
        <f>'Net Gen'!O2563</f>
        <v>1320</v>
      </c>
      <c r="J2563" s="78">
        <f t="shared" si="158"/>
        <v>0.15</v>
      </c>
      <c r="K2563" s="71">
        <f t="shared" si="156"/>
        <v>198</v>
      </c>
      <c r="L2563" s="69">
        <f t="shared" si="157"/>
        <v>198</v>
      </c>
      <c r="M2563" s="81">
        <f t="shared" si="159"/>
        <v>198</v>
      </c>
    </row>
    <row r="2564" spans="1:13" x14ac:dyDescent="0.2">
      <c r="A2564" s="133" t="str">
        <f>'Net Gen'!B2564</f>
        <v>RP1KPAEG-Rockport 1 KP AEG</v>
      </c>
      <c r="B2564" s="214">
        <f>'Net Gen'!C2564</f>
        <v>44330.708333333336</v>
      </c>
      <c r="C2564" s="215" t="str">
        <f>'Net Gen'!P2564</f>
        <v>DISPATCHABLE</v>
      </c>
      <c r="D2564" s="215">
        <f>'Net Gen'!E2564</f>
        <v>76.828800000000001</v>
      </c>
      <c r="E2564" s="215">
        <f>'Net Gen'!I2564</f>
        <v>1320</v>
      </c>
      <c r="F2564" s="215">
        <f>'Net Gen'!K2564</f>
        <v>1320</v>
      </c>
      <c r="G2564" s="215">
        <f>'Net Gen'!N2564</f>
        <v>1320</v>
      </c>
      <c r="H2564" s="215">
        <f>'Net Gen'!O2564</f>
        <v>1320</v>
      </c>
      <c r="J2564" s="78">
        <f t="shared" si="158"/>
        <v>0.15</v>
      </c>
      <c r="K2564" s="71">
        <f t="shared" ref="K2564:K2627" si="160">F2564*J2564</f>
        <v>198</v>
      </c>
      <c r="L2564" s="69">
        <f t="shared" ref="L2564:L2627" si="161">H2564*J2564</f>
        <v>198</v>
      </c>
      <c r="M2564" s="81">
        <f t="shared" si="159"/>
        <v>198</v>
      </c>
    </row>
    <row r="2565" spans="1:13" x14ac:dyDescent="0.2">
      <c r="A2565" s="133" t="str">
        <f>'Net Gen'!B2565</f>
        <v>RP1KPAEG-Rockport 1 KP AEG</v>
      </c>
      <c r="B2565" s="214">
        <f>'Net Gen'!C2565</f>
        <v>44330.75</v>
      </c>
      <c r="C2565" s="215" t="str">
        <f>'Net Gen'!P2565</f>
        <v>DISPATCHABLE</v>
      </c>
      <c r="D2565" s="215">
        <f>'Net Gen'!E2565</f>
        <v>76.099199999999996</v>
      </c>
      <c r="E2565" s="215">
        <f>'Net Gen'!I2565</f>
        <v>1320</v>
      </c>
      <c r="F2565" s="215">
        <f>'Net Gen'!K2565</f>
        <v>1320</v>
      </c>
      <c r="G2565" s="215">
        <f>'Net Gen'!N2565</f>
        <v>1320</v>
      </c>
      <c r="H2565" s="215">
        <f>'Net Gen'!O2565</f>
        <v>1320</v>
      </c>
      <c r="J2565" s="78">
        <f t="shared" ref="J2565:J2628" si="162">VLOOKUP(A2565,$P$4:$Q$8,2,FALSE)</f>
        <v>0.15</v>
      </c>
      <c r="K2565" s="71">
        <f t="shared" si="160"/>
        <v>198</v>
      </c>
      <c r="L2565" s="69">
        <f t="shared" si="161"/>
        <v>198</v>
      </c>
      <c r="M2565" s="81">
        <f t="shared" ref="M2565:M2628" si="163">E2565*J2565</f>
        <v>198</v>
      </c>
    </row>
    <row r="2566" spans="1:13" x14ac:dyDescent="0.2">
      <c r="A2566" s="133" t="str">
        <f>'Net Gen'!B2566</f>
        <v>RP1KPAEG-Rockport 1 KP AEG</v>
      </c>
      <c r="B2566" s="214">
        <f>'Net Gen'!C2566</f>
        <v>44330.791666666664</v>
      </c>
      <c r="C2566" s="215" t="str">
        <f>'Net Gen'!P2566</f>
        <v>DISPATCHABLE</v>
      </c>
      <c r="D2566" s="215">
        <f>'Net Gen'!E2566</f>
        <v>75.129599999999996</v>
      </c>
      <c r="E2566" s="215">
        <f>'Net Gen'!I2566</f>
        <v>1320</v>
      </c>
      <c r="F2566" s="215">
        <f>'Net Gen'!K2566</f>
        <v>1320</v>
      </c>
      <c r="G2566" s="215">
        <f>'Net Gen'!N2566</f>
        <v>1320</v>
      </c>
      <c r="H2566" s="215">
        <f>'Net Gen'!O2566</f>
        <v>1320</v>
      </c>
      <c r="J2566" s="78">
        <f t="shared" si="162"/>
        <v>0.15</v>
      </c>
      <c r="K2566" s="71">
        <f t="shared" si="160"/>
        <v>198</v>
      </c>
      <c r="L2566" s="69">
        <f t="shared" si="161"/>
        <v>198</v>
      </c>
      <c r="M2566" s="81">
        <f t="shared" si="163"/>
        <v>198</v>
      </c>
    </row>
    <row r="2567" spans="1:13" x14ac:dyDescent="0.2">
      <c r="A2567" s="133" t="str">
        <f>'Net Gen'!B2567</f>
        <v>RP1KPAEG-Rockport 1 KP AEG</v>
      </c>
      <c r="B2567" s="214">
        <f>'Net Gen'!C2567</f>
        <v>44330.833333333336</v>
      </c>
      <c r="C2567" s="215" t="str">
        <f>'Net Gen'!P2567</f>
        <v>DISPATCHABLE</v>
      </c>
      <c r="D2567" s="215">
        <f>'Net Gen'!E2567</f>
        <v>75.393600000000006</v>
      </c>
      <c r="E2567" s="215">
        <f>'Net Gen'!I2567</f>
        <v>1320</v>
      </c>
      <c r="F2567" s="215">
        <f>'Net Gen'!K2567</f>
        <v>1320</v>
      </c>
      <c r="G2567" s="215">
        <f>'Net Gen'!N2567</f>
        <v>1320</v>
      </c>
      <c r="H2567" s="215">
        <f>'Net Gen'!O2567</f>
        <v>1320</v>
      </c>
      <c r="J2567" s="78">
        <f t="shared" si="162"/>
        <v>0.15</v>
      </c>
      <c r="K2567" s="71">
        <f t="shared" si="160"/>
        <v>198</v>
      </c>
      <c r="L2567" s="69">
        <f t="shared" si="161"/>
        <v>198</v>
      </c>
      <c r="M2567" s="81">
        <f t="shared" si="163"/>
        <v>198</v>
      </c>
    </row>
    <row r="2568" spans="1:13" x14ac:dyDescent="0.2">
      <c r="A2568" s="133" t="str">
        <f>'Net Gen'!B2568</f>
        <v>RP1KPAEG-Rockport 1 KP AEG</v>
      </c>
      <c r="B2568" s="214">
        <f>'Net Gen'!C2568</f>
        <v>44330.875</v>
      </c>
      <c r="C2568" s="215" t="str">
        <f>'Net Gen'!P2568</f>
        <v>DISPATCHABLE</v>
      </c>
      <c r="D2568" s="215">
        <f>'Net Gen'!E2568</f>
        <v>75.326400000000007</v>
      </c>
      <c r="E2568" s="215">
        <f>'Net Gen'!I2568</f>
        <v>1320</v>
      </c>
      <c r="F2568" s="215">
        <f>'Net Gen'!K2568</f>
        <v>1320</v>
      </c>
      <c r="G2568" s="215">
        <f>'Net Gen'!N2568</f>
        <v>1320</v>
      </c>
      <c r="H2568" s="215">
        <f>'Net Gen'!O2568</f>
        <v>1320</v>
      </c>
      <c r="J2568" s="78">
        <f t="shared" si="162"/>
        <v>0.15</v>
      </c>
      <c r="K2568" s="71">
        <f t="shared" si="160"/>
        <v>198</v>
      </c>
      <c r="L2568" s="69">
        <f t="shared" si="161"/>
        <v>198</v>
      </c>
      <c r="M2568" s="81">
        <f t="shared" si="163"/>
        <v>198</v>
      </c>
    </row>
    <row r="2569" spans="1:13" x14ac:dyDescent="0.2">
      <c r="A2569" s="133" t="str">
        <f>'Net Gen'!B2569</f>
        <v>RP1KPAEG-Rockport 1 KP AEG</v>
      </c>
      <c r="B2569" s="214">
        <f>'Net Gen'!C2569</f>
        <v>44330.916666666664</v>
      </c>
      <c r="C2569" s="215" t="str">
        <f>'Net Gen'!P2569</f>
        <v>DISPATCHABLE</v>
      </c>
      <c r="D2569" s="215">
        <f>'Net Gen'!E2569</f>
        <v>88.343999999999994</v>
      </c>
      <c r="E2569" s="215">
        <f>'Net Gen'!I2569</f>
        <v>1320</v>
      </c>
      <c r="F2569" s="215">
        <f>'Net Gen'!K2569</f>
        <v>1320</v>
      </c>
      <c r="G2569" s="215">
        <f>'Net Gen'!N2569</f>
        <v>1320</v>
      </c>
      <c r="H2569" s="215">
        <f>'Net Gen'!O2569</f>
        <v>1320</v>
      </c>
      <c r="J2569" s="78">
        <f t="shared" si="162"/>
        <v>0.15</v>
      </c>
      <c r="K2569" s="71">
        <f t="shared" si="160"/>
        <v>198</v>
      </c>
      <c r="L2569" s="69">
        <f t="shared" si="161"/>
        <v>198</v>
      </c>
      <c r="M2569" s="81">
        <f t="shared" si="163"/>
        <v>198</v>
      </c>
    </row>
    <row r="2570" spans="1:13" x14ac:dyDescent="0.2">
      <c r="A2570" s="133" t="str">
        <f>'Net Gen'!B2570</f>
        <v>RP1KPAEG-Rockport 1 KP AEG</v>
      </c>
      <c r="B2570" s="214">
        <f>'Net Gen'!C2570</f>
        <v>44330.958333333336</v>
      </c>
      <c r="C2570" s="215" t="str">
        <f>'Net Gen'!P2570</f>
        <v>DISPATCHABLE</v>
      </c>
      <c r="D2570" s="215">
        <f>'Net Gen'!E2570</f>
        <v>85.046400000000006</v>
      </c>
      <c r="E2570" s="215">
        <f>'Net Gen'!I2570</f>
        <v>1320</v>
      </c>
      <c r="F2570" s="215">
        <f>'Net Gen'!K2570</f>
        <v>1320</v>
      </c>
      <c r="G2570" s="215">
        <f>'Net Gen'!N2570</f>
        <v>1320</v>
      </c>
      <c r="H2570" s="215">
        <f>'Net Gen'!O2570</f>
        <v>1320</v>
      </c>
      <c r="J2570" s="78">
        <f t="shared" si="162"/>
        <v>0.15</v>
      </c>
      <c r="K2570" s="71">
        <f t="shared" si="160"/>
        <v>198</v>
      </c>
      <c r="L2570" s="69">
        <f t="shared" si="161"/>
        <v>198</v>
      </c>
      <c r="M2570" s="81">
        <f t="shared" si="163"/>
        <v>198</v>
      </c>
    </row>
    <row r="2571" spans="1:13" x14ac:dyDescent="0.2">
      <c r="A2571" s="133" t="str">
        <f>'Net Gen'!B2571</f>
        <v>RP1KPAEG-Rockport 1 KP AEG</v>
      </c>
      <c r="B2571" s="214">
        <f>'Net Gen'!C2571</f>
        <v>44331</v>
      </c>
      <c r="C2571" s="215" t="str">
        <f>'Net Gen'!P2571</f>
        <v>DISPATCHABLE</v>
      </c>
      <c r="D2571" s="215">
        <f>'Net Gen'!E2571</f>
        <v>76.252799999999993</v>
      </c>
      <c r="E2571" s="215">
        <f>'Net Gen'!I2571</f>
        <v>1320</v>
      </c>
      <c r="F2571" s="215">
        <f>'Net Gen'!K2571</f>
        <v>1320</v>
      </c>
      <c r="G2571" s="215">
        <f>'Net Gen'!N2571</f>
        <v>1320</v>
      </c>
      <c r="H2571" s="215">
        <f>'Net Gen'!O2571</f>
        <v>1320</v>
      </c>
      <c r="J2571" s="78">
        <f t="shared" si="162"/>
        <v>0.15</v>
      </c>
      <c r="K2571" s="71">
        <f t="shared" si="160"/>
        <v>198</v>
      </c>
      <c r="L2571" s="69">
        <f t="shared" si="161"/>
        <v>198</v>
      </c>
      <c r="M2571" s="81">
        <f t="shared" si="163"/>
        <v>198</v>
      </c>
    </row>
    <row r="2572" spans="1:13" x14ac:dyDescent="0.2">
      <c r="A2572" s="133" t="str">
        <f>'Net Gen'!B2572</f>
        <v>RP1KPAEG-Rockport 1 KP AEG</v>
      </c>
      <c r="B2572" s="214">
        <f>'Net Gen'!C2572</f>
        <v>44331.041666666664</v>
      </c>
      <c r="C2572" s="215" t="str">
        <f>'Net Gen'!P2572</f>
        <v>DISPATCHABLE</v>
      </c>
      <c r="D2572" s="215">
        <f>'Net Gen'!E2572</f>
        <v>75.691199999999995</v>
      </c>
      <c r="E2572" s="215">
        <f>'Net Gen'!I2572</f>
        <v>1320</v>
      </c>
      <c r="F2572" s="215">
        <f>'Net Gen'!K2572</f>
        <v>1320</v>
      </c>
      <c r="G2572" s="215">
        <f>'Net Gen'!N2572</f>
        <v>1320</v>
      </c>
      <c r="H2572" s="215">
        <f>'Net Gen'!O2572</f>
        <v>1320</v>
      </c>
      <c r="J2572" s="78">
        <f t="shared" si="162"/>
        <v>0.15</v>
      </c>
      <c r="K2572" s="71">
        <f t="shared" si="160"/>
        <v>198</v>
      </c>
      <c r="L2572" s="69">
        <f t="shared" si="161"/>
        <v>198</v>
      </c>
      <c r="M2572" s="81">
        <f t="shared" si="163"/>
        <v>198</v>
      </c>
    </row>
    <row r="2573" spans="1:13" x14ac:dyDescent="0.2">
      <c r="A2573" s="133" t="str">
        <f>'Net Gen'!B2573</f>
        <v>RP1KPAEG-Rockport 1 KP AEG</v>
      </c>
      <c r="B2573" s="214">
        <f>'Net Gen'!C2573</f>
        <v>44331.083333333336</v>
      </c>
      <c r="C2573" s="215" t="str">
        <f>'Net Gen'!P2573</f>
        <v>DISPATCHABLE</v>
      </c>
      <c r="D2573" s="215">
        <f>'Net Gen'!E2573</f>
        <v>75.744</v>
      </c>
      <c r="E2573" s="215">
        <f>'Net Gen'!I2573</f>
        <v>1320</v>
      </c>
      <c r="F2573" s="215">
        <f>'Net Gen'!K2573</f>
        <v>1320</v>
      </c>
      <c r="G2573" s="215">
        <f>'Net Gen'!N2573</f>
        <v>1320</v>
      </c>
      <c r="H2573" s="215">
        <f>'Net Gen'!O2573</f>
        <v>1320</v>
      </c>
      <c r="J2573" s="78">
        <f t="shared" si="162"/>
        <v>0.15</v>
      </c>
      <c r="K2573" s="71">
        <f t="shared" si="160"/>
        <v>198</v>
      </c>
      <c r="L2573" s="69">
        <f t="shared" si="161"/>
        <v>198</v>
      </c>
      <c r="M2573" s="81">
        <f t="shared" si="163"/>
        <v>198</v>
      </c>
    </row>
    <row r="2574" spans="1:13" x14ac:dyDescent="0.2">
      <c r="A2574" s="133" t="str">
        <f>'Net Gen'!B2574</f>
        <v>RP1KPAEG-Rockport 1 KP AEG</v>
      </c>
      <c r="B2574" s="214">
        <f>'Net Gen'!C2574</f>
        <v>44331.125</v>
      </c>
      <c r="C2574" s="215" t="str">
        <f>'Net Gen'!P2574</f>
        <v>DISPATCHABLE</v>
      </c>
      <c r="D2574" s="215">
        <f>'Net Gen'!E2574</f>
        <v>75.931200000000004</v>
      </c>
      <c r="E2574" s="215">
        <f>'Net Gen'!I2574</f>
        <v>1320</v>
      </c>
      <c r="F2574" s="215">
        <f>'Net Gen'!K2574</f>
        <v>1320</v>
      </c>
      <c r="G2574" s="215">
        <f>'Net Gen'!N2574</f>
        <v>1320</v>
      </c>
      <c r="H2574" s="215">
        <f>'Net Gen'!O2574</f>
        <v>1320</v>
      </c>
      <c r="J2574" s="78">
        <f t="shared" si="162"/>
        <v>0.15</v>
      </c>
      <c r="K2574" s="71">
        <f t="shared" si="160"/>
        <v>198</v>
      </c>
      <c r="L2574" s="69">
        <f t="shared" si="161"/>
        <v>198</v>
      </c>
      <c r="M2574" s="81">
        <f t="shared" si="163"/>
        <v>198</v>
      </c>
    </row>
    <row r="2575" spans="1:13" x14ac:dyDescent="0.2">
      <c r="A2575" s="133" t="str">
        <f>'Net Gen'!B2575</f>
        <v>RP1KPAEG-Rockport 1 KP AEG</v>
      </c>
      <c r="B2575" s="214">
        <f>'Net Gen'!C2575</f>
        <v>44331.166666666664</v>
      </c>
      <c r="C2575" s="215" t="str">
        <f>'Net Gen'!P2575</f>
        <v>DISPATCHABLE</v>
      </c>
      <c r="D2575" s="215">
        <f>'Net Gen'!E2575</f>
        <v>75.916799999999995</v>
      </c>
      <c r="E2575" s="215">
        <f>'Net Gen'!I2575</f>
        <v>1320</v>
      </c>
      <c r="F2575" s="215">
        <f>'Net Gen'!K2575</f>
        <v>1320</v>
      </c>
      <c r="G2575" s="215">
        <f>'Net Gen'!N2575</f>
        <v>1320</v>
      </c>
      <c r="H2575" s="215">
        <f>'Net Gen'!O2575</f>
        <v>1320</v>
      </c>
      <c r="J2575" s="78">
        <f t="shared" si="162"/>
        <v>0.15</v>
      </c>
      <c r="K2575" s="71">
        <f t="shared" si="160"/>
        <v>198</v>
      </c>
      <c r="L2575" s="69">
        <f t="shared" si="161"/>
        <v>198</v>
      </c>
      <c r="M2575" s="81">
        <f t="shared" si="163"/>
        <v>198</v>
      </c>
    </row>
    <row r="2576" spans="1:13" x14ac:dyDescent="0.2">
      <c r="A2576" s="133" t="str">
        <f>'Net Gen'!B2576</f>
        <v>RP1KPAEG-Rockport 1 KP AEG</v>
      </c>
      <c r="B2576" s="214">
        <f>'Net Gen'!C2576</f>
        <v>44331.208333333336</v>
      </c>
      <c r="C2576" s="215" t="str">
        <f>'Net Gen'!P2576</f>
        <v>DISPATCHABLE</v>
      </c>
      <c r="D2576" s="215">
        <f>'Net Gen'!E2576</f>
        <v>75.868799999999993</v>
      </c>
      <c r="E2576" s="215">
        <f>'Net Gen'!I2576</f>
        <v>1320</v>
      </c>
      <c r="F2576" s="215">
        <f>'Net Gen'!K2576</f>
        <v>1320</v>
      </c>
      <c r="G2576" s="215">
        <f>'Net Gen'!N2576</f>
        <v>1320</v>
      </c>
      <c r="H2576" s="215">
        <f>'Net Gen'!O2576</f>
        <v>1320</v>
      </c>
      <c r="J2576" s="78">
        <f t="shared" si="162"/>
        <v>0.15</v>
      </c>
      <c r="K2576" s="71">
        <f t="shared" si="160"/>
        <v>198</v>
      </c>
      <c r="L2576" s="69">
        <f t="shared" si="161"/>
        <v>198</v>
      </c>
      <c r="M2576" s="81">
        <f t="shared" si="163"/>
        <v>198</v>
      </c>
    </row>
    <row r="2577" spans="1:13" x14ac:dyDescent="0.2">
      <c r="A2577" s="133" t="str">
        <f>'Net Gen'!B2577</f>
        <v>RP1KPAEG-Rockport 1 KP AEG</v>
      </c>
      <c r="B2577" s="214">
        <f>'Net Gen'!C2577</f>
        <v>44331.25</v>
      </c>
      <c r="C2577" s="215" t="str">
        <f>'Net Gen'!P2577</f>
        <v>DISPATCHABLE</v>
      </c>
      <c r="D2577" s="215">
        <f>'Net Gen'!E2577</f>
        <v>75.585599999999999</v>
      </c>
      <c r="E2577" s="215">
        <f>'Net Gen'!I2577</f>
        <v>1320</v>
      </c>
      <c r="F2577" s="215">
        <f>'Net Gen'!K2577</f>
        <v>1320</v>
      </c>
      <c r="G2577" s="215">
        <f>'Net Gen'!N2577</f>
        <v>1320</v>
      </c>
      <c r="H2577" s="215">
        <f>'Net Gen'!O2577</f>
        <v>1320</v>
      </c>
      <c r="J2577" s="78">
        <f t="shared" si="162"/>
        <v>0.15</v>
      </c>
      <c r="K2577" s="71">
        <f t="shared" si="160"/>
        <v>198</v>
      </c>
      <c r="L2577" s="69">
        <f t="shared" si="161"/>
        <v>198</v>
      </c>
      <c r="M2577" s="81">
        <f t="shared" si="163"/>
        <v>198</v>
      </c>
    </row>
    <row r="2578" spans="1:13" x14ac:dyDescent="0.2">
      <c r="A2578" s="133" t="str">
        <f>'Net Gen'!B2578</f>
        <v>RP1KPAEG-Rockport 1 KP AEG</v>
      </c>
      <c r="B2578" s="214">
        <f>'Net Gen'!C2578</f>
        <v>44331.291666666664</v>
      </c>
      <c r="C2578" s="215" t="str">
        <f>'Net Gen'!P2578</f>
        <v>DISPATCHABLE</v>
      </c>
      <c r="D2578" s="215">
        <f>'Net Gen'!E2578</f>
        <v>75.643199999999993</v>
      </c>
      <c r="E2578" s="215">
        <f>'Net Gen'!I2578</f>
        <v>1320</v>
      </c>
      <c r="F2578" s="215">
        <f>'Net Gen'!K2578</f>
        <v>1320</v>
      </c>
      <c r="G2578" s="215">
        <f>'Net Gen'!N2578</f>
        <v>1320</v>
      </c>
      <c r="H2578" s="215">
        <f>'Net Gen'!O2578</f>
        <v>1320</v>
      </c>
      <c r="J2578" s="78">
        <f t="shared" si="162"/>
        <v>0.15</v>
      </c>
      <c r="K2578" s="71">
        <f t="shared" si="160"/>
        <v>198</v>
      </c>
      <c r="L2578" s="69">
        <f t="shared" si="161"/>
        <v>198</v>
      </c>
      <c r="M2578" s="81">
        <f t="shared" si="163"/>
        <v>198</v>
      </c>
    </row>
    <row r="2579" spans="1:13" x14ac:dyDescent="0.2">
      <c r="A2579" s="133" t="str">
        <f>'Net Gen'!B2579</f>
        <v>RP1KPAEG-Rockport 1 KP AEG</v>
      </c>
      <c r="B2579" s="214">
        <f>'Net Gen'!C2579</f>
        <v>44331.333333333336</v>
      </c>
      <c r="C2579" s="215" t="str">
        <f>'Net Gen'!P2579</f>
        <v>DISPATCHABLE</v>
      </c>
      <c r="D2579" s="215">
        <f>'Net Gen'!E2579</f>
        <v>75.729600000000005</v>
      </c>
      <c r="E2579" s="215">
        <f>'Net Gen'!I2579</f>
        <v>1320</v>
      </c>
      <c r="F2579" s="215">
        <f>'Net Gen'!K2579</f>
        <v>1320</v>
      </c>
      <c r="G2579" s="215">
        <f>'Net Gen'!N2579</f>
        <v>1320</v>
      </c>
      <c r="H2579" s="215">
        <f>'Net Gen'!O2579</f>
        <v>1320</v>
      </c>
      <c r="J2579" s="78">
        <f t="shared" si="162"/>
        <v>0.15</v>
      </c>
      <c r="K2579" s="71">
        <f t="shared" si="160"/>
        <v>198</v>
      </c>
      <c r="L2579" s="69">
        <f t="shared" si="161"/>
        <v>198</v>
      </c>
      <c r="M2579" s="81">
        <f t="shared" si="163"/>
        <v>198</v>
      </c>
    </row>
    <row r="2580" spans="1:13" x14ac:dyDescent="0.2">
      <c r="A2580" s="133" t="str">
        <f>'Net Gen'!B2580</f>
        <v>RP1KPAEG-Rockport 1 KP AEG</v>
      </c>
      <c r="B2580" s="214">
        <f>'Net Gen'!C2580</f>
        <v>44331.375</v>
      </c>
      <c r="C2580" s="215" t="str">
        <f>'Net Gen'!P2580</f>
        <v>DISPATCHABLE</v>
      </c>
      <c r="D2580" s="215">
        <f>'Net Gen'!E2580</f>
        <v>75.748800000000003</v>
      </c>
      <c r="E2580" s="215">
        <f>'Net Gen'!I2580</f>
        <v>1320</v>
      </c>
      <c r="F2580" s="215">
        <f>'Net Gen'!K2580</f>
        <v>1320</v>
      </c>
      <c r="G2580" s="215">
        <f>'Net Gen'!N2580</f>
        <v>1320</v>
      </c>
      <c r="H2580" s="215">
        <f>'Net Gen'!O2580</f>
        <v>1320</v>
      </c>
      <c r="J2580" s="78">
        <f t="shared" si="162"/>
        <v>0.15</v>
      </c>
      <c r="K2580" s="71">
        <f t="shared" si="160"/>
        <v>198</v>
      </c>
      <c r="L2580" s="69">
        <f t="shared" si="161"/>
        <v>198</v>
      </c>
      <c r="M2580" s="81">
        <f t="shared" si="163"/>
        <v>198</v>
      </c>
    </row>
    <row r="2581" spans="1:13" x14ac:dyDescent="0.2">
      <c r="A2581" s="133" t="str">
        <f>'Net Gen'!B2581</f>
        <v>RP1KPAEG-Rockport 1 KP AEG</v>
      </c>
      <c r="B2581" s="214">
        <f>'Net Gen'!C2581</f>
        <v>44331.416666666664</v>
      </c>
      <c r="C2581" s="215" t="str">
        <f>'Net Gen'!P2581</f>
        <v>DISPATCHABLE</v>
      </c>
      <c r="D2581" s="215">
        <f>'Net Gen'!E2581</f>
        <v>75.647999999999996</v>
      </c>
      <c r="E2581" s="215">
        <f>'Net Gen'!I2581</f>
        <v>523</v>
      </c>
      <c r="F2581" s="215">
        <f>'Net Gen'!K2581</f>
        <v>1320</v>
      </c>
      <c r="G2581" s="215">
        <f>'Net Gen'!N2581</f>
        <v>1320</v>
      </c>
      <c r="H2581" s="215">
        <f>'Net Gen'!O2581</f>
        <v>1320</v>
      </c>
      <c r="J2581" s="78">
        <f t="shared" si="162"/>
        <v>0.15</v>
      </c>
      <c r="K2581" s="71">
        <f t="shared" si="160"/>
        <v>198</v>
      </c>
      <c r="L2581" s="69">
        <f t="shared" si="161"/>
        <v>198</v>
      </c>
      <c r="M2581" s="81">
        <f t="shared" si="163"/>
        <v>78.45</v>
      </c>
    </row>
    <row r="2582" spans="1:13" x14ac:dyDescent="0.2">
      <c r="A2582" s="133" t="str">
        <f>'Net Gen'!B2582</f>
        <v>RP1KPAEG-Rockport 1 KP AEG</v>
      </c>
      <c r="B2582" s="214">
        <f>'Net Gen'!C2582</f>
        <v>44331.458333333336</v>
      </c>
      <c r="C2582" s="215" t="str">
        <f>'Net Gen'!P2582</f>
        <v>DISPATCHABLE</v>
      </c>
      <c r="D2582" s="215">
        <f>'Net Gen'!E2582</f>
        <v>78.302400000000006</v>
      </c>
      <c r="E2582" s="215">
        <f>'Net Gen'!I2582</f>
        <v>1221</v>
      </c>
      <c r="F2582" s="215">
        <f>'Net Gen'!K2582</f>
        <v>1320</v>
      </c>
      <c r="G2582" s="215">
        <f>'Net Gen'!N2582</f>
        <v>1320</v>
      </c>
      <c r="H2582" s="215">
        <f>'Net Gen'!O2582</f>
        <v>1320</v>
      </c>
      <c r="J2582" s="78">
        <f t="shared" si="162"/>
        <v>0.15</v>
      </c>
      <c r="K2582" s="71">
        <f t="shared" si="160"/>
        <v>198</v>
      </c>
      <c r="L2582" s="69">
        <f t="shared" si="161"/>
        <v>198</v>
      </c>
      <c r="M2582" s="81">
        <f t="shared" si="163"/>
        <v>183.15</v>
      </c>
    </row>
    <row r="2583" spans="1:13" x14ac:dyDescent="0.2">
      <c r="A2583" s="133" t="str">
        <f>'Net Gen'!B2583</f>
        <v>RP1KPAEG-Rockport 1 KP AEG</v>
      </c>
      <c r="B2583" s="214">
        <f>'Net Gen'!C2583</f>
        <v>44331.5</v>
      </c>
      <c r="C2583" s="215" t="str">
        <f>'Net Gen'!P2583</f>
        <v>DISPATCHABLE</v>
      </c>
      <c r="D2583" s="215">
        <f>'Net Gen'!E2583</f>
        <v>75.647999999999996</v>
      </c>
      <c r="E2583" s="215">
        <f>'Net Gen'!I2583</f>
        <v>1320</v>
      </c>
      <c r="F2583" s="215">
        <f>'Net Gen'!K2583</f>
        <v>1320</v>
      </c>
      <c r="G2583" s="215">
        <f>'Net Gen'!N2583</f>
        <v>1320</v>
      </c>
      <c r="H2583" s="215">
        <f>'Net Gen'!O2583</f>
        <v>1320</v>
      </c>
      <c r="J2583" s="78">
        <f t="shared" si="162"/>
        <v>0.15</v>
      </c>
      <c r="K2583" s="71">
        <f t="shared" si="160"/>
        <v>198</v>
      </c>
      <c r="L2583" s="69">
        <f t="shared" si="161"/>
        <v>198</v>
      </c>
      <c r="M2583" s="81">
        <f t="shared" si="163"/>
        <v>198</v>
      </c>
    </row>
    <row r="2584" spans="1:13" x14ac:dyDescent="0.2">
      <c r="A2584" s="133" t="str">
        <f>'Net Gen'!B2584</f>
        <v>RP1KPAEG-Rockport 1 KP AEG</v>
      </c>
      <c r="B2584" s="214">
        <f>'Net Gen'!C2584</f>
        <v>44331.541666666664</v>
      </c>
      <c r="C2584" s="215" t="str">
        <f>'Net Gen'!P2584</f>
        <v>DISPATCHABLE</v>
      </c>
      <c r="D2584" s="215">
        <f>'Net Gen'!E2584</f>
        <v>75.796800000000005</v>
      </c>
      <c r="E2584" s="215">
        <f>'Net Gen'!I2584</f>
        <v>1320</v>
      </c>
      <c r="F2584" s="215">
        <f>'Net Gen'!K2584</f>
        <v>1320</v>
      </c>
      <c r="G2584" s="215">
        <f>'Net Gen'!N2584</f>
        <v>1320</v>
      </c>
      <c r="H2584" s="215">
        <f>'Net Gen'!O2584</f>
        <v>1320</v>
      </c>
      <c r="J2584" s="78">
        <f t="shared" si="162"/>
        <v>0.15</v>
      </c>
      <c r="K2584" s="71">
        <f t="shared" si="160"/>
        <v>198</v>
      </c>
      <c r="L2584" s="69">
        <f t="shared" si="161"/>
        <v>198</v>
      </c>
      <c r="M2584" s="81">
        <f t="shared" si="163"/>
        <v>198</v>
      </c>
    </row>
    <row r="2585" spans="1:13" x14ac:dyDescent="0.2">
      <c r="A2585" s="133" t="str">
        <f>'Net Gen'!B2585</f>
        <v>RP1KPAEG-Rockport 1 KP AEG</v>
      </c>
      <c r="B2585" s="214">
        <f>'Net Gen'!C2585</f>
        <v>44331.583333333336</v>
      </c>
      <c r="C2585" s="215" t="str">
        <f>'Net Gen'!P2585</f>
        <v>DISPATCHABLE</v>
      </c>
      <c r="D2585" s="215">
        <f>'Net Gen'!E2585</f>
        <v>78.844800000000006</v>
      </c>
      <c r="E2585" s="215">
        <f>'Net Gen'!I2585</f>
        <v>1320</v>
      </c>
      <c r="F2585" s="215">
        <f>'Net Gen'!K2585</f>
        <v>1320</v>
      </c>
      <c r="G2585" s="215">
        <f>'Net Gen'!N2585</f>
        <v>1320</v>
      </c>
      <c r="H2585" s="215">
        <f>'Net Gen'!O2585</f>
        <v>1320</v>
      </c>
      <c r="J2585" s="78">
        <f t="shared" si="162"/>
        <v>0.15</v>
      </c>
      <c r="K2585" s="71">
        <f t="shared" si="160"/>
        <v>198</v>
      </c>
      <c r="L2585" s="69">
        <f t="shared" si="161"/>
        <v>198</v>
      </c>
      <c r="M2585" s="81">
        <f t="shared" si="163"/>
        <v>198</v>
      </c>
    </row>
    <row r="2586" spans="1:13" x14ac:dyDescent="0.2">
      <c r="A2586" s="133" t="str">
        <f>'Net Gen'!B2586</f>
        <v>RP1KPAEG-Rockport 1 KP AEG</v>
      </c>
      <c r="B2586" s="214">
        <f>'Net Gen'!C2586</f>
        <v>44331.625</v>
      </c>
      <c r="C2586" s="215" t="str">
        <f>'Net Gen'!P2586</f>
        <v>DISPATCHABLE</v>
      </c>
      <c r="D2586" s="215">
        <f>'Net Gen'!E2586</f>
        <v>75.6768</v>
      </c>
      <c r="E2586" s="215">
        <f>'Net Gen'!I2586</f>
        <v>1320</v>
      </c>
      <c r="F2586" s="215">
        <f>'Net Gen'!K2586</f>
        <v>1320</v>
      </c>
      <c r="G2586" s="215">
        <f>'Net Gen'!N2586</f>
        <v>1320</v>
      </c>
      <c r="H2586" s="215">
        <f>'Net Gen'!O2586</f>
        <v>1320</v>
      </c>
      <c r="J2586" s="78">
        <f t="shared" si="162"/>
        <v>0.15</v>
      </c>
      <c r="K2586" s="71">
        <f t="shared" si="160"/>
        <v>198</v>
      </c>
      <c r="L2586" s="69">
        <f t="shared" si="161"/>
        <v>198</v>
      </c>
      <c r="M2586" s="81">
        <f t="shared" si="163"/>
        <v>198</v>
      </c>
    </row>
    <row r="2587" spans="1:13" x14ac:dyDescent="0.2">
      <c r="A2587" s="133" t="str">
        <f>'Net Gen'!B2587</f>
        <v>RP1KPAEG-Rockport 1 KP AEG</v>
      </c>
      <c r="B2587" s="214">
        <f>'Net Gen'!C2587</f>
        <v>44331.666666666664</v>
      </c>
      <c r="C2587" s="215" t="str">
        <f>'Net Gen'!P2587</f>
        <v>DISPATCHABLE</v>
      </c>
      <c r="D2587" s="215">
        <f>'Net Gen'!E2587</f>
        <v>76.099199999999996</v>
      </c>
      <c r="E2587" s="215">
        <f>'Net Gen'!I2587</f>
        <v>1320</v>
      </c>
      <c r="F2587" s="215">
        <f>'Net Gen'!K2587</f>
        <v>1320</v>
      </c>
      <c r="G2587" s="215">
        <f>'Net Gen'!N2587</f>
        <v>1320</v>
      </c>
      <c r="H2587" s="215">
        <f>'Net Gen'!O2587</f>
        <v>1320</v>
      </c>
      <c r="J2587" s="78">
        <f t="shared" si="162"/>
        <v>0.15</v>
      </c>
      <c r="K2587" s="71">
        <f t="shared" si="160"/>
        <v>198</v>
      </c>
      <c r="L2587" s="69">
        <f t="shared" si="161"/>
        <v>198</v>
      </c>
      <c r="M2587" s="81">
        <f t="shared" si="163"/>
        <v>198</v>
      </c>
    </row>
    <row r="2588" spans="1:13" x14ac:dyDescent="0.2">
      <c r="A2588" s="133" t="str">
        <f>'Net Gen'!B2588</f>
        <v>RP1KPAEG-Rockport 1 KP AEG</v>
      </c>
      <c r="B2588" s="214">
        <f>'Net Gen'!C2588</f>
        <v>44331.708333333336</v>
      </c>
      <c r="C2588" s="215" t="str">
        <f>'Net Gen'!P2588</f>
        <v>DISPATCHABLE</v>
      </c>
      <c r="D2588" s="215">
        <f>'Net Gen'!E2588</f>
        <v>79.790400000000005</v>
      </c>
      <c r="E2588" s="215">
        <f>'Net Gen'!I2588</f>
        <v>1320</v>
      </c>
      <c r="F2588" s="215">
        <f>'Net Gen'!K2588</f>
        <v>1320</v>
      </c>
      <c r="G2588" s="215">
        <f>'Net Gen'!N2588</f>
        <v>1320</v>
      </c>
      <c r="H2588" s="215">
        <f>'Net Gen'!O2588</f>
        <v>1320</v>
      </c>
      <c r="J2588" s="78">
        <f t="shared" si="162"/>
        <v>0.15</v>
      </c>
      <c r="K2588" s="71">
        <f t="shared" si="160"/>
        <v>198</v>
      </c>
      <c r="L2588" s="69">
        <f t="shared" si="161"/>
        <v>198</v>
      </c>
      <c r="M2588" s="81">
        <f t="shared" si="163"/>
        <v>198</v>
      </c>
    </row>
    <row r="2589" spans="1:13" x14ac:dyDescent="0.2">
      <c r="A2589" s="133" t="str">
        <f>'Net Gen'!B2589</f>
        <v>RP1KPAEG-Rockport 1 KP AEG</v>
      </c>
      <c r="B2589" s="214">
        <f>'Net Gen'!C2589</f>
        <v>44331.75</v>
      </c>
      <c r="C2589" s="215" t="str">
        <f>'Net Gen'!P2589</f>
        <v>DISPATCHABLE</v>
      </c>
      <c r="D2589" s="215">
        <f>'Net Gen'!E2589</f>
        <v>80.419200000000004</v>
      </c>
      <c r="E2589" s="215">
        <f>'Net Gen'!I2589</f>
        <v>1320</v>
      </c>
      <c r="F2589" s="215">
        <f>'Net Gen'!K2589</f>
        <v>1320</v>
      </c>
      <c r="G2589" s="215">
        <f>'Net Gen'!N2589</f>
        <v>1320</v>
      </c>
      <c r="H2589" s="215">
        <f>'Net Gen'!O2589</f>
        <v>1320</v>
      </c>
      <c r="J2589" s="78">
        <f t="shared" si="162"/>
        <v>0.15</v>
      </c>
      <c r="K2589" s="71">
        <f t="shared" si="160"/>
        <v>198</v>
      </c>
      <c r="L2589" s="69">
        <f t="shared" si="161"/>
        <v>198</v>
      </c>
      <c r="M2589" s="81">
        <f t="shared" si="163"/>
        <v>198</v>
      </c>
    </row>
    <row r="2590" spans="1:13" x14ac:dyDescent="0.2">
      <c r="A2590" s="133" t="str">
        <f>'Net Gen'!B2590</f>
        <v>RP1KPAEG-Rockport 1 KP AEG</v>
      </c>
      <c r="B2590" s="214">
        <f>'Net Gen'!C2590</f>
        <v>44331.791666666664</v>
      </c>
      <c r="C2590" s="215" t="str">
        <f>'Net Gen'!P2590</f>
        <v>DISPATCHABLE</v>
      </c>
      <c r="D2590" s="215">
        <f>'Net Gen'!E2590</f>
        <v>79.055999999999997</v>
      </c>
      <c r="E2590" s="215">
        <f>'Net Gen'!I2590</f>
        <v>1320</v>
      </c>
      <c r="F2590" s="215">
        <f>'Net Gen'!K2590</f>
        <v>1320</v>
      </c>
      <c r="G2590" s="215">
        <f>'Net Gen'!N2590</f>
        <v>1320</v>
      </c>
      <c r="H2590" s="215">
        <f>'Net Gen'!O2590</f>
        <v>1320</v>
      </c>
      <c r="J2590" s="78">
        <f t="shared" si="162"/>
        <v>0.15</v>
      </c>
      <c r="K2590" s="71">
        <f t="shared" si="160"/>
        <v>198</v>
      </c>
      <c r="L2590" s="69">
        <f t="shared" si="161"/>
        <v>198</v>
      </c>
      <c r="M2590" s="81">
        <f t="shared" si="163"/>
        <v>198</v>
      </c>
    </row>
    <row r="2591" spans="1:13" x14ac:dyDescent="0.2">
      <c r="A2591" s="133" t="str">
        <f>'Net Gen'!B2591</f>
        <v>RP1KPAEG-Rockport 1 KP AEG</v>
      </c>
      <c r="B2591" s="214">
        <f>'Net Gen'!C2591</f>
        <v>44331.833333333336</v>
      </c>
      <c r="C2591" s="215" t="str">
        <f>'Net Gen'!P2591</f>
        <v>DISPATCHABLE</v>
      </c>
      <c r="D2591" s="215">
        <f>'Net Gen'!E2591</f>
        <v>75.657600000000002</v>
      </c>
      <c r="E2591" s="215">
        <f>'Net Gen'!I2591</f>
        <v>1320</v>
      </c>
      <c r="F2591" s="215">
        <f>'Net Gen'!K2591</f>
        <v>1320</v>
      </c>
      <c r="G2591" s="215">
        <f>'Net Gen'!N2591</f>
        <v>1320</v>
      </c>
      <c r="H2591" s="215">
        <f>'Net Gen'!O2591</f>
        <v>1320</v>
      </c>
      <c r="J2591" s="78">
        <f t="shared" si="162"/>
        <v>0.15</v>
      </c>
      <c r="K2591" s="71">
        <f t="shared" si="160"/>
        <v>198</v>
      </c>
      <c r="L2591" s="69">
        <f t="shared" si="161"/>
        <v>198</v>
      </c>
      <c r="M2591" s="81">
        <f t="shared" si="163"/>
        <v>198</v>
      </c>
    </row>
    <row r="2592" spans="1:13" x14ac:dyDescent="0.2">
      <c r="A2592" s="133" t="str">
        <f>'Net Gen'!B2592</f>
        <v>RP1KPAEG-Rockport 1 KP AEG</v>
      </c>
      <c r="B2592" s="214">
        <f>'Net Gen'!C2592</f>
        <v>44331.875</v>
      </c>
      <c r="C2592" s="215" t="str">
        <f>'Net Gen'!P2592</f>
        <v>DISPATCHABLE</v>
      </c>
      <c r="D2592" s="215">
        <f>'Net Gen'!E2592</f>
        <v>75.307199999999995</v>
      </c>
      <c r="E2592" s="215">
        <f>'Net Gen'!I2592</f>
        <v>1320</v>
      </c>
      <c r="F2592" s="215">
        <f>'Net Gen'!K2592</f>
        <v>1320</v>
      </c>
      <c r="G2592" s="215">
        <f>'Net Gen'!N2592</f>
        <v>1320</v>
      </c>
      <c r="H2592" s="215">
        <f>'Net Gen'!O2592</f>
        <v>1320</v>
      </c>
      <c r="J2592" s="78">
        <f t="shared" si="162"/>
        <v>0.15</v>
      </c>
      <c r="K2592" s="71">
        <f t="shared" si="160"/>
        <v>198</v>
      </c>
      <c r="L2592" s="69">
        <f t="shared" si="161"/>
        <v>198</v>
      </c>
      <c r="M2592" s="81">
        <f t="shared" si="163"/>
        <v>198</v>
      </c>
    </row>
    <row r="2593" spans="1:13" x14ac:dyDescent="0.2">
      <c r="A2593" s="133" t="str">
        <f>'Net Gen'!B2593</f>
        <v>RP1KPAEG-Rockport 1 KP AEG</v>
      </c>
      <c r="B2593" s="214">
        <f>'Net Gen'!C2593</f>
        <v>44331.916666666664</v>
      </c>
      <c r="C2593" s="215" t="str">
        <f>'Net Gen'!P2593</f>
        <v>DISPATCHABLE</v>
      </c>
      <c r="D2593" s="215">
        <f>'Net Gen'!E2593</f>
        <v>90.979200000000006</v>
      </c>
      <c r="E2593" s="215">
        <f>'Net Gen'!I2593</f>
        <v>1320</v>
      </c>
      <c r="F2593" s="215">
        <f>'Net Gen'!K2593</f>
        <v>1320</v>
      </c>
      <c r="G2593" s="215">
        <f>'Net Gen'!N2593</f>
        <v>1320</v>
      </c>
      <c r="H2593" s="215">
        <f>'Net Gen'!O2593</f>
        <v>1320</v>
      </c>
      <c r="J2593" s="78">
        <f t="shared" si="162"/>
        <v>0.15</v>
      </c>
      <c r="K2593" s="71">
        <f t="shared" si="160"/>
        <v>198</v>
      </c>
      <c r="L2593" s="69">
        <f t="shared" si="161"/>
        <v>198</v>
      </c>
      <c r="M2593" s="81">
        <f t="shared" si="163"/>
        <v>198</v>
      </c>
    </row>
    <row r="2594" spans="1:13" x14ac:dyDescent="0.2">
      <c r="A2594" s="133" t="str">
        <f>'Net Gen'!B2594</f>
        <v>RP1KPAEG-Rockport 1 KP AEG</v>
      </c>
      <c r="B2594" s="214">
        <f>'Net Gen'!C2594</f>
        <v>44331.958333333336</v>
      </c>
      <c r="C2594" s="215" t="str">
        <f>'Net Gen'!P2594</f>
        <v>DISPATCHABLE</v>
      </c>
      <c r="D2594" s="215">
        <f>'Net Gen'!E2594</f>
        <v>82.823999999999998</v>
      </c>
      <c r="E2594" s="215">
        <f>'Net Gen'!I2594</f>
        <v>1320</v>
      </c>
      <c r="F2594" s="215">
        <f>'Net Gen'!K2594</f>
        <v>1320</v>
      </c>
      <c r="G2594" s="215">
        <f>'Net Gen'!N2594</f>
        <v>1320</v>
      </c>
      <c r="H2594" s="215">
        <f>'Net Gen'!O2594</f>
        <v>1320</v>
      </c>
      <c r="J2594" s="78">
        <f t="shared" si="162"/>
        <v>0.15</v>
      </c>
      <c r="K2594" s="71">
        <f t="shared" si="160"/>
        <v>198</v>
      </c>
      <c r="L2594" s="69">
        <f t="shared" si="161"/>
        <v>198</v>
      </c>
      <c r="M2594" s="81">
        <f t="shared" si="163"/>
        <v>198</v>
      </c>
    </row>
    <row r="2595" spans="1:13" x14ac:dyDescent="0.2">
      <c r="A2595" s="133" t="str">
        <f>'Net Gen'!B2595</f>
        <v>RP1KPAEG-Rockport 1 KP AEG</v>
      </c>
      <c r="B2595" s="214">
        <f>'Net Gen'!C2595</f>
        <v>44332</v>
      </c>
      <c r="C2595" s="215" t="str">
        <f>'Net Gen'!P2595</f>
        <v>DISPATCHABLE</v>
      </c>
      <c r="D2595" s="215">
        <f>'Net Gen'!E2595</f>
        <v>75.8352</v>
      </c>
      <c r="E2595" s="215">
        <f>'Net Gen'!I2595</f>
        <v>1320</v>
      </c>
      <c r="F2595" s="215">
        <f>'Net Gen'!K2595</f>
        <v>1320</v>
      </c>
      <c r="G2595" s="215">
        <f>'Net Gen'!N2595</f>
        <v>1320</v>
      </c>
      <c r="H2595" s="215">
        <f>'Net Gen'!O2595</f>
        <v>1320</v>
      </c>
      <c r="J2595" s="78">
        <f t="shared" si="162"/>
        <v>0.15</v>
      </c>
      <c r="K2595" s="71">
        <f t="shared" si="160"/>
        <v>198</v>
      </c>
      <c r="L2595" s="69">
        <f t="shared" si="161"/>
        <v>198</v>
      </c>
      <c r="M2595" s="81">
        <f t="shared" si="163"/>
        <v>198</v>
      </c>
    </row>
    <row r="2596" spans="1:13" x14ac:dyDescent="0.2">
      <c r="A2596" s="133" t="str">
        <f>'Net Gen'!B2596</f>
        <v>RP1KPAEG-Rockport 1 KP AEG</v>
      </c>
      <c r="B2596" s="214">
        <f>'Net Gen'!C2596</f>
        <v>44332.041666666664</v>
      </c>
      <c r="C2596" s="215" t="str">
        <f>'Net Gen'!P2596</f>
        <v>DISPATCHABLE</v>
      </c>
      <c r="D2596" s="215">
        <f>'Net Gen'!E2596</f>
        <v>75.561599999999999</v>
      </c>
      <c r="E2596" s="215">
        <f>'Net Gen'!I2596</f>
        <v>1320</v>
      </c>
      <c r="F2596" s="215">
        <f>'Net Gen'!K2596</f>
        <v>1320</v>
      </c>
      <c r="G2596" s="215">
        <f>'Net Gen'!N2596</f>
        <v>1320</v>
      </c>
      <c r="H2596" s="215">
        <f>'Net Gen'!O2596</f>
        <v>1320</v>
      </c>
      <c r="J2596" s="78">
        <f t="shared" si="162"/>
        <v>0.15</v>
      </c>
      <c r="K2596" s="71">
        <f t="shared" si="160"/>
        <v>198</v>
      </c>
      <c r="L2596" s="69">
        <f t="shared" si="161"/>
        <v>198</v>
      </c>
      <c r="M2596" s="81">
        <f t="shared" si="163"/>
        <v>198</v>
      </c>
    </row>
    <row r="2597" spans="1:13" x14ac:dyDescent="0.2">
      <c r="A2597" s="133" t="str">
        <f>'Net Gen'!B2597</f>
        <v>RP1KPAEG-Rockport 1 KP AEG</v>
      </c>
      <c r="B2597" s="214">
        <f>'Net Gen'!C2597</f>
        <v>44332.083333333336</v>
      </c>
      <c r="C2597" s="215" t="str">
        <f>'Net Gen'!P2597</f>
        <v>DISPATCHABLE</v>
      </c>
      <c r="D2597" s="215">
        <f>'Net Gen'!E2597</f>
        <v>75.499200000000002</v>
      </c>
      <c r="E2597" s="215">
        <f>'Net Gen'!I2597</f>
        <v>1320</v>
      </c>
      <c r="F2597" s="215">
        <f>'Net Gen'!K2597</f>
        <v>1320</v>
      </c>
      <c r="G2597" s="215">
        <f>'Net Gen'!N2597</f>
        <v>1320</v>
      </c>
      <c r="H2597" s="215">
        <f>'Net Gen'!O2597</f>
        <v>1320</v>
      </c>
      <c r="J2597" s="78">
        <f t="shared" si="162"/>
        <v>0.15</v>
      </c>
      <c r="K2597" s="71">
        <f t="shared" si="160"/>
        <v>198</v>
      </c>
      <c r="L2597" s="69">
        <f t="shared" si="161"/>
        <v>198</v>
      </c>
      <c r="M2597" s="81">
        <f t="shared" si="163"/>
        <v>198</v>
      </c>
    </row>
    <row r="2598" spans="1:13" x14ac:dyDescent="0.2">
      <c r="A2598" s="133" t="str">
        <f>'Net Gen'!B2598</f>
        <v>RP1KPAEG-Rockport 1 KP AEG</v>
      </c>
      <c r="B2598" s="214">
        <f>'Net Gen'!C2598</f>
        <v>44332.125</v>
      </c>
      <c r="C2598" s="215" t="str">
        <f>'Net Gen'!P2598</f>
        <v>DISPATCHABLE</v>
      </c>
      <c r="D2598" s="215">
        <f>'Net Gen'!E2598</f>
        <v>75.446399999999997</v>
      </c>
      <c r="E2598" s="215">
        <f>'Net Gen'!I2598</f>
        <v>1320</v>
      </c>
      <c r="F2598" s="215">
        <f>'Net Gen'!K2598</f>
        <v>1320</v>
      </c>
      <c r="G2598" s="215">
        <f>'Net Gen'!N2598</f>
        <v>1320</v>
      </c>
      <c r="H2598" s="215">
        <f>'Net Gen'!O2598</f>
        <v>1320</v>
      </c>
      <c r="J2598" s="78">
        <f t="shared" si="162"/>
        <v>0.15</v>
      </c>
      <c r="K2598" s="71">
        <f t="shared" si="160"/>
        <v>198</v>
      </c>
      <c r="L2598" s="69">
        <f t="shared" si="161"/>
        <v>198</v>
      </c>
      <c r="M2598" s="81">
        <f t="shared" si="163"/>
        <v>198</v>
      </c>
    </row>
    <row r="2599" spans="1:13" x14ac:dyDescent="0.2">
      <c r="A2599" s="133" t="str">
        <f>'Net Gen'!B2599</f>
        <v>RP1KPAEG-Rockport 1 KP AEG</v>
      </c>
      <c r="B2599" s="214">
        <f>'Net Gen'!C2599</f>
        <v>44332.166666666664</v>
      </c>
      <c r="C2599" s="215" t="str">
        <f>'Net Gen'!P2599</f>
        <v>DISPATCHABLE</v>
      </c>
      <c r="D2599" s="215">
        <f>'Net Gen'!E2599</f>
        <v>75.475200000000001</v>
      </c>
      <c r="E2599" s="215">
        <f>'Net Gen'!I2599</f>
        <v>1320</v>
      </c>
      <c r="F2599" s="215">
        <f>'Net Gen'!K2599</f>
        <v>1320</v>
      </c>
      <c r="G2599" s="215">
        <f>'Net Gen'!N2599</f>
        <v>1320</v>
      </c>
      <c r="H2599" s="215">
        <f>'Net Gen'!O2599</f>
        <v>1320</v>
      </c>
      <c r="J2599" s="78">
        <f t="shared" si="162"/>
        <v>0.15</v>
      </c>
      <c r="K2599" s="71">
        <f t="shared" si="160"/>
        <v>198</v>
      </c>
      <c r="L2599" s="69">
        <f t="shared" si="161"/>
        <v>198</v>
      </c>
      <c r="M2599" s="81">
        <f t="shared" si="163"/>
        <v>198</v>
      </c>
    </row>
    <row r="2600" spans="1:13" x14ac:dyDescent="0.2">
      <c r="A2600" s="133" t="str">
        <f>'Net Gen'!B2600</f>
        <v>RP1KPAEG-Rockport 1 KP AEG</v>
      </c>
      <c r="B2600" s="214">
        <f>'Net Gen'!C2600</f>
        <v>44332.208333333336</v>
      </c>
      <c r="C2600" s="215" t="str">
        <f>'Net Gen'!P2600</f>
        <v>DISPATCHABLE</v>
      </c>
      <c r="D2600" s="215">
        <f>'Net Gen'!E2600</f>
        <v>75.379199999999997</v>
      </c>
      <c r="E2600" s="215">
        <f>'Net Gen'!I2600</f>
        <v>1320</v>
      </c>
      <c r="F2600" s="215">
        <f>'Net Gen'!K2600</f>
        <v>1320</v>
      </c>
      <c r="G2600" s="215">
        <f>'Net Gen'!N2600</f>
        <v>1320</v>
      </c>
      <c r="H2600" s="215">
        <f>'Net Gen'!O2600</f>
        <v>1320</v>
      </c>
      <c r="J2600" s="78">
        <f t="shared" si="162"/>
        <v>0.15</v>
      </c>
      <c r="K2600" s="71">
        <f t="shared" si="160"/>
        <v>198</v>
      </c>
      <c r="L2600" s="69">
        <f t="shared" si="161"/>
        <v>198</v>
      </c>
      <c r="M2600" s="81">
        <f t="shared" si="163"/>
        <v>198</v>
      </c>
    </row>
    <row r="2601" spans="1:13" x14ac:dyDescent="0.2">
      <c r="A2601" s="133" t="str">
        <f>'Net Gen'!B2601</f>
        <v>RP1KPAEG-Rockport 1 KP AEG</v>
      </c>
      <c r="B2601" s="214">
        <f>'Net Gen'!C2601</f>
        <v>44332.25</v>
      </c>
      <c r="C2601" s="215" t="str">
        <f>'Net Gen'!P2601</f>
        <v>DISPATCHABLE</v>
      </c>
      <c r="D2601" s="215">
        <f>'Net Gen'!E2601</f>
        <v>75.263999999999996</v>
      </c>
      <c r="E2601" s="215">
        <f>'Net Gen'!I2601</f>
        <v>1320</v>
      </c>
      <c r="F2601" s="215">
        <f>'Net Gen'!K2601</f>
        <v>1320</v>
      </c>
      <c r="G2601" s="215">
        <f>'Net Gen'!N2601</f>
        <v>1320</v>
      </c>
      <c r="H2601" s="215">
        <f>'Net Gen'!O2601</f>
        <v>1320</v>
      </c>
      <c r="J2601" s="78">
        <f t="shared" si="162"/>
        <v>0.15</v>
      </c>
      <c r="K2601" s="71">
        <f t="shared" si="160"/>
        <v>198</v>
      </c>
      <c r="L2601" s="69">
        <f t="shared" si="161"/>
        <v>198</v>
      </c>
      <c r="M2601" s="81">
        <f t="shared" si="163"/>
        <v>198</v>
      </c>
    </row>
    <row r="2602" spans="1:13" x14ac:dyDescent="0.2">
      <c r="A2602" s="133" t="str">
        <f>'Net Gen'!B2602</f>
        <v>RP1KPAEG-Rockport 1 KP AEG</v>
      </c>
      <c r="B2602" s="214">
        <f>'Net Gen'!C2602</f>
        <v>44332.291666666664</v>
      </c>
      <c r="C2602" s="215" t="str">
        <f>'Net Gen'!P2602</f>
        <v>DISPATCHABLE</v>
      </c>
      <c r="D2602" s="215">
        <f>'Net Gen'!E2602</f>
        <v>75.456000000000003</v>
      </c>
      <c r="E2602" s="215">
        <f>'Net Gen'!I2602</f>
        <v>1320</v>
      </c>
      <c r="F2602" s="215">
        <f>'Net Gen'!K2602</f>
        <v>1320</v>
      </c>
      <c r="G2602" s="215">
        <f>'Net Gen'!N2602</f>
        <v>1320</v>
      </c>
      <c r="H2602" s="215">
        <f>'Net Gen'!O2602</f>
        <v>1320</v>
      </c>
      <c r="J2602" s="78">
        <f t="shared" si="162"/>
        <v>0.15</v>
      </c>
      <c r="K2602" s="71">
        <f t="shared" si="160"/>
        <v>198</v>
      </c>
      <c r="L2602" s="69">
        <f t="shared" si="161"/>
        <v>198</v>
      </c>
      <c r="M2602" s="81">
        <f t="shared" si="163"/>
        <v>198</v>
      </c>
    </row>
    <row r="2603" spans="1:13" x14ac:dyDescent="0.2">
      <c r="A2603" s="133" t="str">
        <f>'Net Gen'!B2603</f>
        <v>RP1KPAEG-Rockport 1 KP AEG</v>
      </c>
      <c r="B2603" s="214">
        <f>'Net Gen'!C2603</f>
        <v>44332.333333333336</v>
      </c>
      <c r="C2603" s="215" t="str">
        <f>'Net Gen'!P2603</f>
        <v>DISPATCHABLE</v>
      </c>
      <c r="D2603" s="215">
        <f>'Net Gen'!E2603</f>
        <v>75.489599999999996</v>
      </c>
      <c r="E2603" s="215">
        <f>'Net Gen'!I2603</f>
        <v>1320</v>
      </c>
      <c r="F2603" s="215">
        <f>'Net Gen'!K2603</f>
        <v>1320</v>
      </c>
      <c r="G2603" s="215">
        <f>'Net Gen'!N2603</f>
        <v>1320</v>
      </c>
      <c r="H2603" s="215">
        <f>'Net Gen'!O2603</f>
        <v>1320</v>
      </c>
      <c r="J2603" s="78">
        <f t="shared" si="162"/>
        <v>0.15</v>
      </c>
      <c r="K2603" s="71">
        <f t="shared" si="160"/>
        <v>198</v>
      </c>
      <c r="L2603" s="69">
        <f t="shared" si="161"/>
        <v>198</v>
      </c>
      <c r="M2603" s="81">
        <f t="shared" si="163"/>
        <v>198</v>
      </c>
    </row>
    <row r="2604" spans="1:13" x14ac:dyDescent="0.2">
      <c r="A2604" s="133" t="str">
        <f>'Net Gen'!B2604</f>
        <v>RP1KPAEG-Rockport 1 KP AEG</v>
      </c>
      <c r="B2604" s="214">
        <f>'Net Gen'!C2604</f>
        <v>44332.375</v>
      </c>
      <c r="C2604" s="215" t="str">
        <f>'Net Gen'!P2604</f>
        <v>DISPATCHABLE</v>
      </c>
      <c r="D2604" s="215">
        <f>'Net Gen'!E2604</f>
        <v>75.441599999999994</v>
      </c>
      <c r="E2604" s="215">
        <f>'Net Gen'!I2604</f>
        <v>1320</v>
      </c>
      <c r="F2604" s="215">
        <f>'Net Gen'!K2604</f>
        <v>1320</v>
      </c>
      <c r="G2604" s="215">
        <f>'Net Gen'!N2604</f>
        <v>1320</v>
      </c>
      <c r="H2604" s="215">
        <f>'Net Gen'!O2604</f>
        <v>1320</v>
      </c>
      <c r="J2604" s="78">
        <f t="shared" si="162"/>
        <v>0.15</v>
      </c>
      <c r="K2604" s="71">
        <f t="shared" si="160"/>
        <v>198</v>
      </c>
      <c r="L2604" s="69">
        <f t="shared" si="161"/>
        <v>198</v>
      </c>
      <c r="M2604" s="81">
        <f t="shared" si="163"/>
        <v>198</v>
      </c>
    </row>
    <row r="2605" spans="1:13" x14ac:dyDescent="0.2">
      <c r="A2605" s="133" t="str">
        <f>'Net Gen'!B2605</f>
        <v>RP1KPAEG-Rockport 1 KP AEG</v>
      </c>
      <c r="B2605" s="214">
        <f>'Net Gen'!C2605</f>
        <v>44332.416666666664</v>
      </c>
      <c r="C2605" s="215" t="str">
        <f>'Net Gen'!P2605</f>
        <v>DISPATCHABLE</v>
      </c>
      <c r="D2605" s="215">
        <f>'Net Gen'!E2605</f>
        <v>75.475200000000001</v>
      </c>
      <c r="E2605" s="215">
        <f>'Net Gen'!I2605</f>
        <v>1320</v>
      </c>
      <c r="F2605" s="215">
        <f>'Net Gen'!K2605</f>
        <v>1320</v>
      </c>
      <c r="G2605" s="215">
        <f>'Net Gen'!N2605</f>
        <v>1320</v>
      </c>
      <c r="H2605" s="215">
        <f>'Net Gen'!O2605</f>
        <v>1320</v>
      </c>
      <c r="J2605" s="78">
        <f t="shared" si="162"/>
        <v>0.15</v>
      </c>
      <c r="K2605" s="71">
        <f t="shared" si="160"/>
        <v>198</v>
      </c>
      <c r="L2605" s="69">
        <f t="shared" si="161"/>
        <v>198</v>
      </c>
      <c r="M2605" s="81">
        <f t="shared" si="163"/>
        <v>198</v>
      </c>
    </row>
    <row r="2606" spans="1:13" x14ac:dyDescent="0.2">
      <c r="A2606" s="133" t="str">
        <f>'Net Gen'!B2606</f>
        <v>RP1KPAEG-Rockport 1 KP AEG</v>
      </c>
      <c r="B2606" s="214">
        <f>'Net Gen'!C2606</f>
        <v>44332.458333333336</v>
      </c>
      <c r="C2606" s="215" t="str">
        <f>'Net Gen'!P2606</f>
        <v>DISPATCHABLE</v>
      </c>
      <c r="D2606" s="215">
        <f>'Net Gen'!E2606</f>
        <v>75.364800000000002</v>
      </c>
      <c r="E2606" s="215">
        <f>'Net Gen'!I2606</f>
        <v>1320</v>
      </c>
      <c r="F2606" s="215">
        <f>'Net Gen'!K2606</f>
        <v>1320</v>
      </c>
      <c r="G2606" s="215">
        <f>'Net Gen'!N2606</f>
        <v>1320</v>
      </c>
      <c r="H2606" s="215">
        <f>'Net Gen'!O2606</f>
        <v>1320</v>
      </c>
      <c r="J2606" s="78">
        <f t="shared" si="162"/>
        <v>0.15</v>
      </c>
      <c r="K2606" s="71">
        <f t="shared" si="160"/>
        <v>198</v>
      </c>
      <c r="L2606" s="69">
        <f t="shared" si="161"/>
        <v>198</v>
      </c>
      <c r="M2606" s="81">
        <f t="shared" si="163"/>
        <v>198</v>
      </c>
    </row>
    <row r="2607" spans="1:13" x14ac:dyDescent="0.2">
      <c r="A2607" s="133" t="str">
        <f>'Net Gen'!B2607</f>
        <v>RP1KPAEG-Rockport 1 KP AEG</v>
      </c>
      <c r="B2607" s="214">
        <f>'Net Gen'!C2607</f>
        <v>44332.5</v>
      </c>
      <c r="C2607" s="215" t="str">
        <f>'Net Gen'!P2607</f>
        <v>DISPATCHABLE</v>
      </c>
      <c r="D2607" s="215">
        <f>'Net Gen'!E2607</f>
        <v>75.393600000000006</v>
      </c>
      <c r="E2607" s="215">
        <f>'Net Gen'!I2607</f>
        <v>1320</v>
      </c>
      <c r="F2607" s="215">
        <f>'Net Gen'!K2607</f>
        <v>1320</v>
      </c>
      <c r="G2607" s="215">
        <f>'Net Gen'!N2607</f>
        <v>1320</v>
      </c>
      <c r="H2607" s="215">
        <f>'Net Gen'!O2607</f>
        <v>1320</v>
      </c>
      <c r="J2607" s="78">
        <f t="shared" si="162"/>
        <v>0.15</v>
      </c>
      <c r="K2607" s="71">
        <f t="shared" si="160"/>
        <v>198</v>
      </c>
      <c r="L2607" s="69">
        <f t="shared" si="161"/>
        <v>198</v>
      </c>
      <c r="M2607" s="81">
        <f t="shared" si="163"/>
        <v>198</v>
      </c>
    </row>
    <row r="2608" spans="1:13" x14ac:dyDescent="0.2">
      <c r="A2608" s="133" t="str">
        <f>'Net Gen'!B2608</f>
        <v>RP1KPAEG-Rockport 1 KP AEG</v>
      </c>
      <c r="B2608" s="214">
        <f>'Net Gen'!C2608</f>
        <v>44332.541666666664</v>
      </c>
      <c r="C2608" s="215" t="str">
        <f>'Net Gen'!P2608</f>
        <v>DISPATCHABLE</v>
      </c>
      <c r="D2608" s="215">
        <f>'Net Gen'!E2608</f>
        <v>75.489599999999996</v>
      </c>
      <c r="E2608" s="215">
        <f>'Net Gen'!I2608</f>
        <v>1320</v>
      </c>
      <c r="F2608" s="215">
        <f>'Net Gen'!K2608</f>
        <v>1320</v>
      </c>
      <c r="G2608" s="215">
        <f>'Net Gen'!N2608</f>
        <v>1320</v>
      </c>
      <c r="H2608" s="215">
        <f>'Net Gen'!O2608</f>
        <v>1320</v>
      </c>
      <c r="J2608" s="78">
        <f t="shared" si="162"/>
        <v>0.15</v>
      </c>
      <c r="K2608" s="71">
        <f t="shared" si="160"/>
        <v>198</v>
      </c>
      <c r="L2608" s="69">
        <f t="shared" si="161"/>
        <v>198</v>
      </c>
      <c r="M2608" s="81">
        <f t="shared" si="163"/>
        <v>198</v>
      </c>
    </row>
    <row r="2609" spans="1:13" x14ac:dyDescent="0.2">
      <c r="A2609" s="133" t="str">
        <f>'Net Gen'!B2609</f>
        <v>RP1KPAEG-Rockport 1 KP AEG</v>
      </c>
      <c r="B2609" s="214">
        <f>'Net Gen'!C2609</f>
        <v>44332.583333333336</v>
      </c>
      <c r="C2609" s="215" t="str">
        <f>'Net Gen'!P2609</f>
        <v>DISPATCHABLE</v>
      </c>
      <c r="D2609" s="215">
        <f>'Net Gen'!E2609</f>
        <v>75.417599999999993</v>
      </c>
      <c r="E2609" s="215">
        <f>'Net Gen'!I2609</f>
        <v>1320</v>
      </c>
      <c r="F2609" s="215">
        <f>'Net Gen'!K2609</f>
        <v>1320</v>
      </c>
      <c r="G2609" s="215">
        <f>'Net Gen'!N2609</f>
        <v>1320</v>
      </c>
      <c r="H2609" s="215">
        <f>'Net Gen'!O2609</f>
        <v>1320</v>
      </c>
      <c r="J2609" s="78">
        <f t="shared" si="162"/>
        <v>0.15</v>
      </c>
      <c r="K2609" s="71">
        <f t="shared" si="160"/>
        <v>198</v>
      </c>
      <c r="L2609" s="69">
        <f t="shared" si="161"/>
        <v>198</v>
      </c>
      <c r="M2609" s="81">
        <f t="shared" si="163"/>
        <v>198</v>
      </c>
    </row>
    <row r="2610" spans="1:13" x14ac:dyDescent="0.2">
      <c r="A2610" s="133" t="str">
        <f>'Net Gen'!B2610</f>
        <v>RP1KPAEG-Rockport 1 KP AEG</v>
      </c>
      <c r="B2610" s="214">
        <f>'Net Gen'!C2610</f>
        <v>44332.625</v>
      </c>
      <c r="C2610" s="215" t="str">
        <f>'Net Gen'!P2610</f>
        <v>DISPATCHABLE</v>
      </c>
      <c r="D2610" s="215">
        <f>'Net Gen'!E2610</f>
        <v>75.484800000000007</v>
      </c>
      <c r="E2610" s="215">
        <f>'Net Gen'!I2610</f>
        <v>1320</v>
      </c>
      <c r="F2610" s="215">
        <f>'Net Gen'!K2610</f>
        <v>1320</v>
      </c>
      <c r="G2610" s="215">
        <f>'Net Gen'!N2610</f>
        <v>1320</v>
      </c>
      <c r="H2610" s="215">
        <f>'Net Gen'!O2610</f>
        <v>1320</v>
      </c>
      <c r="J2610" s="78">
        <f t="shared" si="162"/>
        <v>0.15</v>
      </c>
      <c r="K2610" s="71">
        <f t="shared" si="160"/>
        <v>198</v>
      </c>
      <c r="L2610" s="69">
        <f t="shared" si="161"/>
        <v>198</v>
      </c>
      <c r="M2610" s="81">
        <f t="shared" si="163"/>
        <v>198</v>
      </c>
    </row>
    <row r="2611" spans="1:13" x14ac:dyDescent="0.2">
      <c r="A2611" s="133" t="str">
        <f>'Net Gen'!B2611</f>
        <v>RP1KPAEG-Rockport 1 KP AEG</v>
      </c>
      <c r="B2611" s="214">
        <f>'Net Gen'!C2611</f>
        <v>44332.666666666664</v>
      </c>
      <c r="C2611" s="215" t="str">
        <f>'Net Gen'!P2611</f>
        <v>DISPATCHABLE</v>
      </c>
      <c r="D2611" s="215">
        <f>'Net Gen'!E2611</f>
        <v>75.504000000000005</v>
      </c>
      <c r="E2611" s="215">
        <f>'Net Gen'!I2611</f>
        <v>1320</v>
      </c>
      <c r="F2611" s="215">
        <f>'Net Gen'!K2611</f>
        <v>1320</v>
      </c>
      <c r="G2611" s="215">
        <f>'Net Gen'!N2611</f>
        <v>1320</v>
      </c>
      <c r="H2611" s="215">
        <f>'Net Gen'!O2611</f>
        <v>1320</v>
      </c>
      <c r="J2611" s="78">
        <f t="shared" si="162"/>
        <v>0.15</v>
      </c>
      <c r="K2611" s="71">
        <f t="shared" si="160"/>
        <v>198</v>
      </c>
      <c r="L2611" s="69">
        <f t="shared" si="161"/>
        <v>198</v>
      </c>
      <c r="M2611" s="81">
        <f t="shared" si="163"/>
        <v>198</v>
      </c>
    </row>
    <row r="2612" spans="1:13" x14ac:dyDescent="0.2">
      <c r="A2612" s="133" t="str">
        <f>'Net Gen'!B2612</f>
        <v>RP1KPAEG-Rockport 1 KP AEG</v>
      </c>
      <c r="B2612" s="214">
        <f>'Net Gen'!C2612</f>
        <v>44332.708333333336</v>
      </c>
      <c r="C2612" s="215" t="str">
        <f>'Net Gen'!P2612</f>
        <v>DISPATCHABLE</v>
      </c>
      <c r="D2612" s="215">
        <f>'Net Gen'!E2612</f>
        <v>80.328000000000003</v>
      </c>
      <c r="E2612" s="215">
        <f>'Net Gen'!I2612</f>
        <v>1320</v>
      </c>
      <c r="F2612" s="215">
        <f>'Net Gen'!K2612</f>
        <v>1320</v>
      </c>
      <c r="G2612" s="215">
        <f>'Net Gen'!N2612</f>
        <v>1320</v>
      </c>
      <c r="H2612" s="215">
        <f>'Net Gen'!O2612</f>
        <v>1320</v>
      </c>
      <c r="J2612" s="78">
        <f t="shared" si="162"/>
        <v>0.15</v>
      </c>
      <c r="K2612" s="71">
        <f t="shared" si="160"/>
        <v>198</v>
      </c>
      <c r="L2612" s="69">
        <f t="shared" si="161"/>
        <v>198</v>
      </c>
      <c r="M2612" s="81">
        <f t="shared" si="163"/>
        <v>198</v>
      </c>
    </row>
    <row r="2613" spans="1:13" x14ac:dyDescent="0.2">
      <c r="A2613" s="133" t="str">
        <f>'Net Gen'!B2613</f>
        <v>RP1KPAEG-Rockport 1 KP AEG</v>
      </c>
      <c r="B2613" s="214">
        <f>'Net Gen'!C2613</f>
        <v>44332.75</v>
      </c>
      <c r="C2613" s="215" t="str">
        <f>'Net Gen'!P2613</f>
        <v>DISPATCHABLE</v>
      </c>
      <c r="D2613" s="215">
        <f>'Net Gen'!E2613</f>
        <v>83.414400000000001</v>
      </c>
      <c r="E2613" s="215">
        <f>'Net Gen'!I2613</f>
        <v>1320</v>
      </c>
      <c r="F2613" s="215">
        <f>'Net Gen'!K2613</f>
        <v>1320</v>
      </c>
      <c r="G2613" s="215">
        <f>'Net Gen'!N2613</f>
        <v>1320</v>
      </c>
      <c r="H2613" s="215">
        <f>'Net Gen'!O2613</f>
        <v>1320</v>
      </c>
      <c r="J2613" s="78">
        <f t="shared" si="162"/>
        <v>0.15</v>
      </c>
      <c r="K2613" s="71">
        <f t="shared" si="160"/>
        <v>198</v>
      </c>
      <c r="L2613" s="69">
        <f t="shared" si="161"/>
        <v>198</v>
      </c>
      <c r="M2613" s="81">
        <f t="shared" si="163"/>
        <v>198</v>
      </c>
    </row>
    <row r="2614" spans="1:13" x14ac:dyDescent="0.2">
      <c r="A2614" s="133" t="str">
        <f>'Net Gen'!B2614</f>
        <v>RP1KPAEG-Rockport 1 KP AEG</v>
      </c>
      <c r="B2614" s="214">
        <f>'Net Gen'!C2614</f>
        <v>44332.791666666664</v>
      </c>
      <c r="C2614" s="215" t="str">
        <f>'Net Gen'!P2614</f>
        <v>DISPATCHABLE</v>
      </c>
      <c r="D2614" s="215">
        <f>'Net Gen'!E2614</f>
        <v>82.190399999999997</v>
      </c>
      <c r="E2614" s="215">
        <f>'Net Gen'!I2614</f>
        <v>1320</v>
      </c>
      <c r="F2614" s="215">
        <f>'Net Gen'!K2614</f>
        <v>1320</v>
      </c>
      <c r="G2614" s="215">
        <f>'Net Gen'!N2614</f>
        <v>1320</v>
      </c>
      <c r="H2614" s="215">
        <f>'Net Gen'!O2614</f>
        <v>1320</v>
      </c>
      <c r="J2614" s="78">
        <f t="shared" si="162"/>
        <v>0.15</v>
      </c>
      <c r="K2614" s="71">
        <f t="shared" si="160"/>
        <v>198</v>
      </c>
      <c r="L2614" s="69">
        <f t="shared" si="161"/>
        <v>198</v>
      </c>
      <c r="M2614" s="81">
        <f t="shared" si="163"/>
        <v>198</v>
      </c>
    </row>
    <row r="2615" spans="1:13" x14ac:dyDescent="0.2">
      <c r="A2615" s="133" t="str">
        <f>'Net Gen'!B2615</f>
        <v>RP1KPAEG-Rockport 1 KP AEG</v>
      </c>
      <c r="B2615" s="214">
        <f>'Net Gen'!C2615</f>
        <v>44332.833333333336</v>
      </c>
      <c r="C2615" s="215" t="str">
        <f>'Net Gen'!P2615</f>
        <v>DISPATCHABLE</v>
      </c>
      <c r="D2615" s="215">
        <f>'Net Gen'!E2615</f>
        <v>75.072000000000003</v>
      </c>
      <c r="E2615" s="215">
        <f>'Net Gen'!I2615</f>
        <v>1320</v>
      </c>
      <c r="F2615" s="215">
        <f>'Net Gen'!K2615</f>
        <v>1320</v>
      </c>
      <c r="G2615" s="215">
        <f>'Net Gen'!N2615</f>
        <v>1320</v>
      </c>
      <c r="H2615" s="215">
        <f>'Net Gen'!O2615</f>
        <v>1320</v>
      </c>
      <c r="J2615" s="78">
        <f t="shared" si="162"/>
        <v>0.15</v>
      </c>
      <c r="K2615" s="71">
        <f t="shared" si="160"/>
        <v>198</v>
      </c>
      <c r="L2615" s="69">
        <f t="shared" si="161"/>
        <v>198</v>
      </c>
      <c r="M2615" s="81">
        <f t="shared" si="163"/>
        <v>198</v>
      </c>
    </row>
    <row r="2616" spans="1:13" x14ac:dyDescent="0.2">
      <c r="A2616" s="133" t="str">
        <f>'Net Gen'!B2616</f>
        <v>RP1KPAEG-Rockport 1 KP AEG</v>
      </c>
      <c r="B2616" s="214">
        <f>'Net Gen'!C2616</f>
        <v>44332.875</v>
      </c>
      <c r="C2616" s="215" t="str">
        <f>'Net Gen'!P2616</f>
        <v>DISPATCHABLE</v>
      </c>
      <c r="D2616" s="215">
        <f>'Net Gen'!E2616</f>
        <v>78.623999999999995</v>
      </c>
      <c r="E2616" s="215">
        <f>'Net Gen'!I2616</f>
        <v>1320</v>
      </c>
      <c r="F2616" s="215">
        <f>'Net Gen'!K2616</f>
        <v>1320</v>
      </c>
      <c r="G2616" s="215">
        <f>'Net Gen'!N2616</f>
        <v>1320</v>
      </c>
      <c r="H2616" s="215">
        <f>'Net Gen'!O2616</f>
        <v>1320</v>
      </c>
      <c r="J2616" s="78">
        <f t="shared" si="162"/>
        <v>0.15</v>
      </c>
      <c r="K2616" s="71">
        <f t="shared" si="160"/>
        <v>198</v>
      </c>
      <c r="L2616" s="69">
        <f t="shared" si="161"/>
        <v>198</v>
      </c>
      <c r="M2616" s="81">
        <f t="shared" si="163"/>
        <v>198</v>
      </c>
    </row>
    <row r="2617" spans="1:13" x14ac:dyDescent="0.2">
      <c r="A2617" s="133" t="str">
        <f>'Net Gen'!B2617</f>
        <v>RP1KPAEG-Rockport 1 KP AEG</v>
      </c>
      <c r="B2617" s="214">
        <f>'Net Gen'!C2617</f>
        <v>44332.916666666664</v>
      </c>
      <c r="C2617" s="215" t="str">
        <f>'Net Gen'!P2617</f>
        <v>DISPATCHABLE</v>
      </c>
      <c r="D2617" s="215">
        <f>'Net Gen'!E2617</f>
        <v>80.068799999999996</v>
      </c>
      <c r="E2617" s="215">
        <f>'Net Gen'!I2617</f>
        <v>1320</v>
      </c>
      <c r="F2617" s="215">
        <f>'Net Gen'!K2617</f>
        <v>1320</v>
      </c>
      <c r="G2617" s="215">
        <f>'Net Gen'!N2617</f>
        <v>1320</v>
      </c>
      <c r="H2617" s="215">
        <f>'Net Gen'!O2617</f>
        <v>1320</v>
      </c>
      <c r="J2617" s="78">
        <f t="shared" si="162"/>
        <v>0.15</v>
      </c>
      <c r="K2617" s="71">
        <f t="shared" si="160"/>
        <v>198</v>
      </c>
      <c r="L2617" s="69">
        <f t="shared" si="161"/>
        <v>198</v>
      </c>
      <c r="M2617" s="81">
        <f t="shared" si="163"/>
        <v>198</v>
      </c>
    </row>
    <row r="2618" spans="1:13" x14ac:dyDescent="0.2">
      <c r="A2618" s="133" t="str">
        <f>'Net Gen'!B2618</f>
        <v>RP1KPAEG-Rockport 1 KP AEG</v>
      </c>
      <c r="B2618" s="214">
        <f>'Net Gen'!C2618</f>
        <v>44332.958333333336</v>
      </c>
      <c r="C2618" s="215" t="str">
        <f>'Net Gen'!P2618</f>
        <v>DISPATCHABLE</v>
      </c>
      <c r="D2618" s="215">
        <f>'Net Gen'!E2618</f>
        <v>75.643199999999993</v>
      </c>
      <c r="E2618" s="215">
        <f>'Net Gen'!I2618</f>
        <v>1320</v>
      </c>
      <c r="F2618" s="215">
        <f>'Net Gen'!K2618</f>
        <v>1320</v>
      </c>
      <c r="G2618" s="215">
        <f>'Net Gen'!N2618</f>
        <v>1320</v>
      </c>
      <c r="H2618" s="215">
        <f>'Net Gen'!O2618</f>
        <v>1320</v>
      </c>
      <c r="J2618" s="78">
        <f t="shared" si="162"/>
        <v>0.15</v>
      </c>
      <c r="K2618" s="71">
        <f t="shared" si="160"/>
        <v>198</v>
      </c>
      <c r="L2618" s="69">
        <f t="shared" si="161"/>
        <v>198</v>
      </c>
      <c r="M2618" s="81">
        <f t="shared" si="163"/>
        <v>198</v>
      </c>
    </row>
    <row r="2619" spans="1:13" x14ac:dyDescent="0.2">
      <c r="A2619" s="133" t="str">
        <f>'Net Gen'!B2619</f>
        <v>RP1KPAEG-Rockport 1 KP AEG</v>
      </c>
      <c r="B2619" s="214">
        <f>'Net Gen'!C2619</f>
        <v>44333</v>
      </c>
      <c r="C2619" s="215" t="str">
        <f>'Net Gen'!P2619</f>
        <v>DISPATCHABLE</v>
      </c>
      <c r="D2619" s="215">
        <f>'Net Gen'!E2619</f>
        <v>75.561599999999999</v>
      </c>
      <c r="E2619" s="215">
        <f>'Net Gen'!I2619</f>
        <v>1320</v>
      </c>
      <c r="F2619" s="215">
        <f>'Net Gen'!K2619</f>
        <v>1320</v>
      </c>
      <c r="G2619" s="215">
        <f>'Net Gen'!N2619</f>
        <v>1320</v>
      </c>
      <c r="H2619" s="215">
        <f>'Net Gen'!O2619</f>
        <v>1320</v>
      </c>
      <c r="J2619" s="78">
        <f t="shared" si="162"/>
        <v>0.15</v>
      </c>
      <c r="K2619" s="71">
        <f t="shared" si="160"/>
        <v>198</v>
      </c>
      <c r="L2619" s="69">
        <f t="shared" si="161"/>
        <v>198</v>
      </c>
      <c r="M2619" s="81">
        <f t="shared" si="163"/>
        <v>198</v>
      </c>
    </row>
    <row r="2620" spans="1:13" x14ac:dyDescent="0.2">
      <c r="A2620" s="133" t="str">
        <f>'Net Gen'!B2620</f>
        <v>RP1KPAEG-Rockport 1 KP AEG</v>
      </c>
      <c r="B2620" s="214">
        <f>'Net Gen'!C2620</f>
        <v>44333.041666666664</v>
      </c>
      <c r="C2620" s="215" t="str">
        <f>'Net Gen'!P2620</f>
        <v>DISPATCHABLE</v>
      </c>
      <c r="D2620" s="215">
        <f>'Net Gen'!E2620</f>
        <v>75.782399999999996</v>
      </c>
      <c r="E2620" s="215">
        <f>'Net Gen'!I2620</f>
        <v>1320</v>
      </c>
      <c r="F2620" s="215">
        <f>'Net Gen'!K2620</f>
        <v>1320</v>
      </c>
      <c r="G2620" s="215">
        <f>'Net Gen'!N2620</f>
        <v>1320</v>
      </c>
      <c r="H2620" s="215">
        <f>'Net Gen'!O2620</f>
        <v>1320</v>
      </c>
      <c r="J2620" s="78">
        <f t="shared" si="162"/>
        <v>0.15</v>
      </c>
      <c r="K2620" s="71">
        <f t="shared" si="160"/>
        <v>198</v>
      </c>
      <c r="L2620" s="69">
        <f t="shared" si="161"/>
        <v>198</v>
      </c>
      <c r="M2620" s="81">
        <f t="shared" si="163"/>
        <v>198</v>
      </c>
    </row>
    <row r="2621" spans="1:13" x14ac:dyDescent="0.2">
      <c r="A2621" s="133" t="str">
        <f>'Net Gen'!B2621</f>
        <v>RP1KPAEG-Rockport 1 KP AEG</v>
      </c>
      <c r="B2621" s="214">
        <f>'Net Gen'!C2621</f>
        <v>44333.083333333336</v>
      </c>
      <c r="C2621" s="215" t="str">
        <f>'Net Gen'!P2621</f>
        <v>DISPATCHABLE</v>
      </c>
      <c r="D2621" s="215">
        <f>'Net Gen'!E2621</f>
        <v>75.599999999999994</v>
      </c>
      <c r="E2621" s="215">
        <f>'Net Gen'!I2621</f>
        <v>1320</v>
      </c>
      <c r="F2621" s="215">
        <f>'Net Gen'!K2621</f>
        <v>1320</v>
      </c>
      <c r="G2621" s="215">
        <f>'Net Gen'!N2621</f>
        <v>1320</v>
      </c>
      <c r="H2621" s="215">
        <f>'Net Gen'!O2621</f>
        <v>1320</v>
      </c>
      <c r="J2621" s="78">
        <f t="shared" si="162"/>
        <v>0.15</v>
      </c>
      <c r="K2621" s="71">
        <f t="shared" si="160"/>
        <v>198</v>
      </c>
      <c r="L2621" s="69">
        <f t="shared" si="161"/>
        <v>198</v>
      </c>
      <c r="M2621" s="81">
        <f t="shared" si="163"/>
        <v>198</v>
      </c>
    </row>
    <row r="2622" spans="1:13" x14ac:dyDescent="0.2">
      <c r="A2622" s="133" t="str">
        <f>'Net Gen'!B2622</f>
        <v>RP1KPAEG-Rockport 1 KP AEG</v>
      </c>
      <c r="B2622" s="214">
        <f>'Net Gen'!C2622</f>
        <v>44333.125</v>
      </c>
      <c r="C2622" s="215" t="str">
        <f>'Net Gen'!P2622</f>
        <v>DISPATCHABLE</v>
      </c>
      <c r="D2622" s="215">
        <f>'Net Gen'!E2622</f>
        <v>75.513599999999997</v>
      </c>
      <c r="E2622" s="215">
        <f>'Net Gen'!I2622</f>
        <v>1320</v>
      </c>
      <c r="F2622" s="215">
        <f>'Net Gen'!K2622</f>
        <v>1320</v>
      </c>
      <c r="G2622" s="215">
        <f>'Net Gen'!N2622</f>
        <v>1320</v>
      </c>
      <c r="H2622" s="215">
        <f>'Net Gen'!O2622</f>
        <v>1320</v>
      </c>
      <c r="J2622" s="78">
        <f t="shared" si="162"/>
        <v>0.15</v>
      </c>
      <c r="K2622" s="71">
        <f t="shared" si="160"/>
        <v>198</v>
      </c>
      <c r="L2622" s="69">
        <f t="shared" si="161"/>
        <v>198</v>
      </c>
      <c r="M2622" s="81">
        <f t="shared" si="163"/>
        <v>198</v>
      </c>
    </row>
    <row r="2623" spans="1:13" x14ac:dyDescent="0.2">
      <c r="A2623" s="133" t="str">
        <f>'Net Gen'!B2623</f>
        <v>RP1KPAEG-Rockport 1 KP AEG</v>
      </c>
      <c r="B2623" s="214">
        <f>'Net Gen'!C2623</f>
        <v>44333.166666666664</v>
      </c>
      <c r="C2623" s="215" t="str">
        <f>'Net Gen'!P2623</f>
        <v>DISPATCHABLE</v>
      </c>
      <c r="D2623" s="215">
        <f>'Net Gen'!E2623</f>
        <v>75.787199999999999</v>
      </c>
      <c r="E2623" s="215">
        <f>'Net Gen'!I2623</f>
        <v>1320</v>
      </c>
      <c r="F2623" s="215">
        <f>'Net Gen'!K2623</f>
        <v>1320</v>
      </c>
      <c r="G2623" s="215">
        <f>'Net Gen'!N2623</f>
        <v>1320</v>
      </c>
      <c r="H2623" s="215">
        <f>'Net Gen'!O2623</f>
        <v>1320</v>
      </c>
      <c r="J2623" s="78">
        <f t="shared" si="162"/>
        <v>0.15</v>
      </c>
      <c r="K2623" s="71">
        <f t="shared" si="160"/>
        <v>198</v>
      </c>
      <c r="L2623" s="69">
        <f t="shared" si="161"/>
        <v>198</v>
      </c>
      <c r="M2623" s="81">
        <f t="shared" si="163"/>
        <v>198</v>
      </c>
    </row>
    <row r="2624" spans="1:13" x14ac:dyDescent="0.2">
      <c r="A2624" s="133" t="str">
        <f>'Net Gen'!B2624</f>
        <v>RP1KPAEG-Rockport 1 KP AEG</v>
      </c>
      <c r="B2624" s="214">
        <f>'Net Gen'!C2624</f>
        <v>44333.208333333336</v>
      </c>
      <c r="C2624" s="215" t="str">
        <f>'Net Gen'!P2624</f>
        <v>DISPATCHABLE</v>
      </c>
      <c r="D2624" s="215">
        <f>'Net Gen'!E2624</f>
        <v>75.744</v>
      </c>
      <c r="E2624" s="215">
        <f>'Net Gen'!I2624</f>
        <v>1320</v>
      </c>
      <c r="F2624" s="215">
        <f>'Net Gen'!K2624</f>
        <v>1320</v>
      </c>
      <c r="G2624" s="215">
        <f>'Net Gen'!N2624</f>
        <v>1320</v>
      </c>
      <c r="H2624" s="215">
        <f>'Net Gen'!O2624</f>
        <v>1320</v>
      </c>
      <c r="J2624" s="78">
        <f t="shared" si="162"/>
        <v>0.15</v>
      </c>
      <c r="K2624" s="71">
        <f t="shared" si="160"/>
        <v>198</v>
      </c>
      <c r="L2624" s="69">
        <f t="shared" si="161"/>
        <v>198</v>
      </c>
      <c r="M2624" s="81">
        <f t="shared" si="163"/>
        <v>198</v>
      </c>
    </row>
    <row r="2625" spans="1:13" x14ac:dyDescent="0.2">
      <c r="A2625" s="133" t="str">
        <f>'Net Gen'!B2625</f>
        <v>RP1KPAEG-Rockport 1 KP AEG</v>
      </c>
      <c r="B2625" s="214">
        <f>'Net Gen'!C2625</f>
        <v>44333.25</v>
      </c>
      <c r="C2625" s="215" t="str">
        <f>'Net Gen'!P2625</f>
        <v>DISPATCHABLE</v>
      </c>
      <c r="D2625" s="215">
        <f>'Net Gen'!E2625</f>
        <v>75.744</v>
      </c>
      <c r="E2625" s="215">
        <f>'Net Gen'!I2625</f>
        <v>1320</v>
      </c>
      <c r="F2625" s="215">
        <f>'Net Gen'!K2625</f>
        <v>1320</v>
      </c>
      <c r="G2625" s="215">
        <f>'Net Gen'!N2625</f>
        <v>1320</v>
      </c>
      <c r="H2625" s="215">
        <f>'Net Gen'!O2625</f>
        <v>1320</v>
      </c>
      <c r="J2625" s="78">
        <f t="shared" si="162"/>
        <v>0.15</v>
      </c>
      <c r="K2625" s="71">
        <f t="shared" si="160"/>
        <v>198</v>
      </c>
      <c r="L2625" s="69">
        <f t="shared" si="161"/>
        <v>198</v>
      </c>
      <c r="M2625" s="81">
        <f t="shared" si="163"/>
        <v>198</v>
      </c>
    </row>
    <row r="2626" spans="1:13" x14ac:dyDescent="0.2">
      <c r="A2626" s="133" t="str">
        <f>'Net Gen'!B2626</f>
        <v>RP1KPAEG-Rockport 1 KP AEG</v>
      </c>
      <c r="B2626" s="214">
        <f>'Net Gen'!C2626</f>
        <v>44333.291666666664</v>
      </c>
      <c r="C2626" s="215" t="str">
        <f>'Net Gen'!P2626</f>
        <v>DISPATCHABLE</v>
      </c>
      <c r="D2626" s="215">
        <f>'Net Gen'!E2626</f>
        <v>79.281599999999997</v>
      </c>
      <c r="E2626" s="215">
        <f>'Net Gen'!I2626</f>
        <v>1320</v>
      </c>
      <c r="F2626" s="215">
        <f>'Net Gen'!K2626</f>
        <v>1320</v>
      </c>
      <c r="G2626" s="215">
        <f>'Net Gen'!N2626</f>
        <v>1320</v>
      </c>
      <c r="H2626" s="215">
        <f>'Net Gen'!O2626</f>
        <v>1320</v>
      </c>
      <c r="J2626" s="78">
        <f t="shared" si="162"/>
        <v>0.15</v>
      </c>
      <c r="K2626" s="71">
        <f t="shared" si="160"/>
        <v>198</v>
      </c>
      <c r="L2626" s="69">
        <f t="shared" si="161"/>
        <v>198</v>
      </c>
      <c r="M2626" s="81">
        <f t="shared" si="163"/>
        <v>198</v>
      </c>
    </row>
    <row r="2627" spans="1:13" x14ac:dyDescent="0.2">
      <c r="A2627" s="133" t="str">
        <f>'Net Gen'!B2627</f>
        <v>RP1KPAEG-Rockport 1 KP AEG</v>
      </c>
      <c r="B2627" s="214">
        <f>'Net Gen'!C2627</f>
        <v>44333.333333333336</v>
      </c>
      <c r="C2627" s="215" t="str">
        <f>'Net Gen'!P2627</f>
        <v>DISPATCHABLE</v>
      </c>
      <c r="D2627" s="215">
        <f>'Net Gen'!E2627</f>
        <v>77.083200000000005</v>
      </c>
      <c r="E2627" s="215">
        <f>'Net Gen'!I2627</f>
        <v>1320</v>
      </c>
      <c r="F2627" s="215">
        <f>'Net Gen'!K2627</f>
        <v>1320</v>
      </c>
      <c r="G2627" s="215">
        <f>'Net Gen'!N2627</f>
        <v>1320</v>
      </c>
      <c r="H2627" s="215">
        <f>'Net Gen'!O2627</f>
        <v>1320</v>
      </c>
      <c r="J2627" s="78">
        <f t="shared" si="162"/>
        <v>0.15</v>
      </c>
      <c r="K2627" s="71">
        <f t="shared" si="160"/>
        <v>198</v>
      </c>
      <c r="L2627" s="69">
        <f t="shared" si="161"/>
        <v>198</v>
      </c>
      <c r="M2627" s="81">
        <f t="shared" si="163"/>
        <v>198</v>
      </c>
    </row>
    <row r="2628" spans="1:13" x14ac:dyDescent="0.2">
      <c r="A2628" s="133" t="str">
        <f>'Net Gen'!B2628</f>
        <v>RP1KPAEG-Rockport 1 KP AEG</v>
      </c>
      <c r="B2628" s="214">
        <f>'Net Gen'!C2628</f>
        <v>44333.375</v>
      </c>
      <c r="C2628" s="215" t="str">
        <f>'Net Gen'!P2628</f>
        <v>DISPATCHABLE</v>
      </c>
      <c r="D2628" s="215">
        <f>'Net Gen'!E2628</f>
        <v>75.547200000000004</v>
      </c>
      <c r="E2628" s="215">
        <f>'Net Gen'!I2628</f>
        <v>1320</v>
      </c>
      <c r="F2628" s="215">
        <f>'Net Gen'!K2628</f>
        <v>1320</v>
      </c>
      <c r="G2628" s="215">
        <f>'Net Gen'!N2628</f>
        <v>1320</v>
      </c>
      <c r="H2628" s="215">
        <f>'Net Gen'!O2628</f>
        <v>1320</v>
      </c>
      <c r="J2628" s="78">
        <f t="shared" si="162"/>
        <v>0.15</v>
      </c>
      <c r="K2628" s="71">
        <f t="shared" ref="K2628:K2691" si="164">F2628*J2628</f>
        <v>198</v>
      </c>
      <c r="L2628" s="69">
        <f t="shared" ref="L2628:L2691" si="165">H2628*J2628</f>
        <v>198</v>
      </c>
      <c r="M2628" s="81">
        <f t="shared" si="163"/>
        <v>198</v>
      </c>
    </row>
    <row r="2629" spans="1:13" x14ac:dyDescent="0.2">
      <c r="A2629" s="133" t="str">
        <f>'Net Gen'!B2629</f>
        <v>RP1KPAEG-Rockport 1 KP AEG</v>
      </c>
      <c r="B2629" s="214">
        <f>'Net Gen'!C2629</f>
        <v>44333.416666666664</v>
      </c>
      <c r="C2629" s="215" t="str">
        <f>'Net Gen'!P2629</f>
        <v>DISPATCHABLE</v>
      </c>
      <c r="D2629" s="215">
        <f>'Net Gen'!E2629</f>
        <v>75.907200000000003</v>
      </c>
      <c r="E2629" s="215">
        <f>'Net Gen'!I2629</f>
        <v>1320</v>
      </c>
      <c r="F2629" s="215">
        <f>'Net Gen'!K2629</f>
        <v>1320</v>
      </c>
      <c r="G2629" s="215">
        <f>'Net Gen'!N2629</f>
        <v>1320</v>
      </c>
      <c r="H2629" s="215">
        <f>'Net Gen'!O2629</f>
        <v>1320</v>
      </c>
      <c r="J2629" s="78">
        <f t="shared" ref="J2629:J2692" si="166">VLOOKUP(A2629,$P$4:$Q$8,2,FALSE)</f>
        <v>0.15</v>
      </c>
      <c r="K2629" s="71">
        <f t="shared" si="164"/>
        <v>198</v>
      </c>
      <c r="L2629" s="69">
        <f t="shared" si="165"/>
        <v>198</v>
      </c>
      <c r="M2629" s="81">
        <f t="shared" ref="M2629:M2692" si="167">E2629*J2629</f>
        <v>198</v>
      </c>
    </row>
    <row r="2630" spans="1:13" x14ac:dyDescent="0.2">
      <c r="A2630" s="133" t="str">
        <f>'Net Gen'!B2630</f>
        <v>RP1KPAEG-Rockport 1 KP AEG</v>
      </c>
      <c r="B2630" s="214">
        <f>'Net Gen'!C2630</f>
        <v>44333.458333333336</v>
      </c>
      <c r="C2630" s="215" t="str">
        <f>'Net Gen'!P2630</f>
        <v>DISPATCHABLE</v>
      </c>
      <c r="D2630" s="215">
        <f>'Net Gen'!E2630</f>
        <v>75.163200000000003</v>
      </c>
      <c r="E2630" s="215">
        <f>'Net Gen'!I2630</f>
        <v>1320</v>
      </c>
      <c r="F2630" s="215">
        <f>'Net Gen'!K2630</f>
        <v>1320</v>
      </c>
      <c r="G2630" s="215">
        <f>'Net Gen'!N2630</f>
        <v>1320</v>
      </c>
      <c r="H2630" s="215">
        <f>'Net Gen'!O2630</f>
        <v>1320</v>
      </c>
      <c r="J2630" s="78">
        <f t="shared" si="166"/>
        <v>0.15</v>
      </c>
      <c r="K2630" s="71">
        <f t="shared" si="164"/>
        <v>198</v>
      </c>
      <c r="L2630" s="69">
        <f t="shared" si="165"/>
        <v>198</v>
      </c>
      <c r="M2630" s="81">
        <f t="shared" si="167"/>
        <v>198</v>
      </c>
    </row>
    <row r="2631" spans="1:13" x14ac:dyDescent="0.2">
      <c r="A2631" s="133" t="str">
        <f>'Net Gen'!B2631</f>
        <v>RP1KPAEG-Rockport 1 KP AEG</v>
      </c>
      <c r="B2631" s="214">
        <f>'Net Gen'!C2631</f>
        <v>44333.5</v>
      </c>
      <c r="C2631" s="215" t="str">
        <f>'Net Gen'!P2631</f>
        <v>DISPATCHABLE</v>
      </c>
      <c r="D2631" s="215">
        <f>'Net Gen'!E2631</f>
        <v>78.983999999999995</v>
      </c>
      <c r="E2631" s="215">
        <f>'Net Gen'!I2631</f>
        <v>1320</v>
      </c>
      <c r="F2631" s="215">
        <f>'Net Gen'!K2631</f>
        <v>1320</v>
      </c>
      <c r="G2631" s="215">
        <f>'Net Gen'!N2631</f>
        <v>1320</v>
      </c>
      <c r="H2631" s="215">
        <f>'Net Gen'!O2631</f>
        <v>1320</v>
      </c>
      <c r="J2631" s="78">
        <f t="shared" si="166"/>
        <v>0.15</v>
      </c>
      <c r="K2631" s="71">
        <f t="shared" si="164"/>
        <v>198</v>
      </c>
      <c r="L2631" s="69">
        <f t="shared" si="165"/>
        <v>198</v>
      </c>
      <c r="M2631" s="81">
        <f t="shared" si="167"/>
        <v>198</v>
      </c>
    </row>
    <row r="2632" spans="1:13" x14ac:dyDescent="0.2">
      <c r="A2632" s="133" t="str">
        <f>'Net Gen'!B2632</f>
        <v>RP1KPAEG-Rockport 1 KP AEG</v>
      </c>
      <c r="B2632" s="214">
        <f>'Net Gen'!C2632</f>
        <v>44333.541666666664</v>
      </c>
      <c r="C2632" s="215" t="str">
        <f>'Net Gen'!P2632</f>
        <v>DISPATCHABLE</v>
      </c>
      <c r="D2632" s="215">
        <f>'Net Gen'!E2632</f>
        <v>100.2912</v>
      </c>
      <c r="E2632" s="215">
        <f>'Net Gen'!I2632</f>
        <v>1320</v>
      </c>
      <c r="F2632" s="215">
        <f>'Net Gen'!K2632</f>
        <v>1320</v>
      </c>
      <c r="G2632" s="215">
        <f>'Net Gen'!N2632</f>
        <v>1320</v>
      </c>
      <c r="H2632" s="215">
        <f>'Net Gen'!O2632</f>
        <v>1320</v>
      </c>
      <c r="J2632" s="78">
        <f t="shared" si="166"/>
        <v>0.15</v>
      </c>
      <c r="K2632" s="71">
        <f t="shared" si="164"/>
        <v>198</v>
      </c>
      <c r="L2632" s="69">
        <f t="shared" si="165"/>
        <v>198</v>
      </c>
      <c r="M2632" s="81">
        <f t="shared" si="167"/>
        <v>198</v>
      </c>
    </row>
    <row r="2633" spans="1:13" x14ac:dyDescent="0.2">
      <c r="A2633" s="133" t="str">
        <f>'Net Gen'!B2633</f>
        <v>RP1KPAEG-Rockport 1 KP AEG</v>
      </c>
      <c r="B2633" s="214">
        <f>'Net Gen'!C2633</f>
        <v>44333.583333333336</v>
      </c>
      <c r="C2633" s="215" t="str">
        <f>'Net Gen'!P2633</f>
        <v>DISPATCHABLE</v>
      </c>
      <c r="D2633" s="215">
        <f>'Net Gen'!E2633</f>
        <v>131.26079999999999</v>
      </c>
      <c r="E2633" s="215">
        <f>'Net Gen'!I2633</f>
        <v>1320</v>
      </c>
      <c r="F2633" s="215">
        <f>'Net Gen'!K2633</f>
        <v>1320</v>
      </c>
      <c r="G2633" s="215">
        <f>'Net Gen'!N2633</f>
        <v>1320</v>
      </c>
      <c r="H2633" s="215">
        <f>'Net Gen'!O2633</f>
        <v>1320</v>
      </c>
      <c r="J2633" s="78">
        <f t="shared" si="166"/>
        <v>0.15</v>
      </c>
      <c r="K2633" s="71">
        <f t="shared" si="164"/>
        <v>198</v>
      </c>
      <c r="L2633" s="69">
        <f t="shared" si="165"/>
        <v>198</v>
      </c>
      <c r="M2633" s="81">
        <f t="shared" si="167"/>
        <v>198</v>
      </c>
    </row>
    <row r="2634" spans="1:13" x14ac:dyDescent="0.2">
      <c r="A2634" s="133" t="str">
        <f>'Net Gen'!B2634</f>
        <v>RP1KPAEG-Rockport 1 KP AEG</v>
      </c>
      <c r="B2634" s="214">
        <f>'Net Gen'!C2634</f>
        <v>44333.625</v>
      </c>
      <c r="C2634" s="215" t="str">
        <f>'Net Gen'!P2634</f>
        <v>DISPATCHABLE</v>
      </c>
      <c r="D2634" s="215">
        <f>'Net Gen'!E2634</f>
        <v>143.37119999999999</v>
      </c>
      <c r="E2634" s="215">
        <f>'Net Gen'!I2634</f>
        <v>1320</v>
      </c>
      <c r="F2634" s="215">
        <f>'Net Gen'!K2634</f>
        <v>1320</v>
      </c>
      <c r="G2634" s="215">
        <f>'Net Gen'!N2634</f>
        <v>1320</v>
      </c>
      <c r="H2634" s="215">
        <f>'Net Gen'!O2634</f>
        <v>1320</v>
      </c>
      <c r="J2634" s="78">
        <f t="shared" si="166"/>
        <v>0.15</v>
      </c>
      <c r="K2634" s="71">
        <f t="shared" si="164"/>
        <v>198</v>
      </c>
      <c r="L2634" s="69">
        <f t="shared" si="165"/>
        <v>198</v>
      </c>
      <c r="M2634" s="81">
        <f t="shared" si="167"/>
        <v>198</v>
      </c>
    </row>
    <row r="2635" spans="1:13" x14ac:dyDescent="0.2">
      <c r="A2635" s="133" t="str">
        <f>'Net Gen'!B2635</f>
        <v>RP1KPAEG-Rockport 1 KP AEG</v>
      </c>
      <c r="B2635" s="214">
        <f>'Net Gen'!C2635</f>
        <v>44333.666666666664</v>
      </c>
      <c r="C2635" s="215" t="str">
        <f>'Net Gen'!P2635</f>
        <v>DISPATCHABLE</v>
      </c>
      <c r="D2635" s="215">
        <f>'Net Gen'!E2635</f>
        <v>132.6336</v>
      </c>
      <c r="E2635" s="215">
        <f>'Net Gen'!I2635</f>
        <v>1320</v>
      </c>
      <c r="F2635" s="215">
        <f>'Net Gen'!K2635</f>
        <v>1320</v>
      </c>
      <c r="G2635" s="215">
        <f>'Net Gen'!N2635</f>
        <v>1320</v>
      </c>
      <c r="H2635" s="215">
        <f>'Net Gen'!O2635</f>
        <v>1320</v>
      </c>
      <c r="J2635" s="78">
        <f t="shared" si="166"/>
        <v>0.15</v>
      </c>
      <c r="K2635" s="71">
        <f t="shared" si="164"/>
        <v>198</v>
      </c>
      <c r="L2635" s="69">
        <f t="shared" si="165"/>
        <v>198</v>
      </c>
      <c r="M2635" s="81">
        <f t="shared" si="167"/>
        <v>198</v>
      </c>
    </row>
    <row r="2636" spans="1:13" x14ac:dyDescent="0.2">
      <c r="A2636" s="133" t="str">
        <f>'Net Gen'!B2636</f>
        <v>RP1KPAEG-Rockport 1 KP AEG</v>
      </c>
      <c r="B2636" s="214">
        <f>'Net Gen'!C2636</f>
        <v>44333.708333333336</v>
      </c>
      <c r="C2636" s="215" t="str">
        <f>'Net Gen'!P2636</f>
        <v>DISPATCHABLE</v>
      </c>
      <c r="D2636" s="215">
        <f>'Net Gen'!E2636</f>
        <v>100.752</v>
      </c>
      <c r="E2636" s="215">
        <f>'Net Gen'!I2636</f>
        <v>1320</v>
      </c>
      <c r="F2636" s="215">
        <f>'Net Gen'!K2636</f>
        <v>1320</v>
      </c>
      <c r="G2636" s="215">
        <f>'Net Gen'!N2636</f>
        <v>1320</v>
      </c>
      <c r="H2636" s="215">
        <f>'Net Gen'!O2636</f>
        <v>1320</v>
      </c>
      <c r="J2636" s="78">
        <f t="shared" si="166"/>
        <v>0.15</v>
      </c>
      <c r="K2636" s="71">
        <f t="shared" si="164"/>
        <v>198</v>
      </c>
      <c r="L2636" s="69">
        <f t="shared" si="165"/>
        <v>198</v>
      </c>
      <c r="M2636" s="81">
        <f t="shared" si="167"/>
        <v>198</v>
      </c>
    </row>
    <row r="2637" spans="1:13" x14ac:dyDescent="0.2">
      <c r="A2637" s="133" t="str">
        <f>'Net Gen'!B2637</f>
        <v>RP1KPAEG-Rockport 1 KP AEG</v>
      </c>
      <c r="B2637" s="214">
        <f>'Net Gen'!C2637</f>
        <v>44333.75</v>
      </c>
      <c r="C2637" s="215" t="str">
        <f>'Net Gen'!P2637</f>
        <v>DISPATCHABLE</v>
      </c>
      <c r="D2637" s="215">
        <f>'Net Gen'!E2637</f>
        <v>90.739199999999997</v>
      </c>
      <c r="E2637" s="215">
        <f>'Net Gen'!I2637</f>
        <v>1320</v>
      </c>
      <c r="F2637" s="215">
        <f>'Net Gen'!K2637</f>
        <v>1320</v>
      </c>
      <c r="G2637" s="215">
        <f>'Net Gen'!N2637</f>
        <v>1320</v>
      </c>
      <c r="H2637" s="215">
        <f>'Net Gen'!O2637</f>
        <v>1320</v>
      </c>
      <c r="J2637" s="78">
        <f t="shared" si="166"/>
        <v>0.15</v>
      </c>
      <c r="K2637" s="71">
        <f t="shared" si="164"/>
        <v>198</v>
      </c>
      <c r="L2637" s="69">
        <f t="shared" si="165"/>
        <v>198</v>
      </c>
      <c r="M2637" s="81">
        <f t="shared" si="167"/>
        <v>198</v>
      </c>
    </row>
    <row r="2638" spans="1:13" x14ac:dyDescent="0.2">
      <c r="A2638" s="133" t="str">
        <f>'Net Gen'!B2638</f>
        <v>RP1KPAEG-Rockport 1 KP AEG</v>
      </c>
      <c r="B2638" s="214">
        <f>'Net Gen'!C2638</f>
        <v>44333.791666666664</v>
      </c>
      <c r="C2638" s="215" t="str">
        <f>'Net Gen'!P2638</f>
        <v>DISPATCHABLE</v>
      </c>
      <c r="D2638" s="215">
        <f>'Net Gen'!E2638</f>
        <v>116.1936</v>
      </c>
      <c r="E2638" s="215">
        <f>'Net Gen'!I2638</f>
        <v>1320</v>
      </c>
      <c r="F2638" s="215">
        <f>'Net Gen'!K2638</f>
        <v>1320</v>
      </c>
      <c r="G2638" s="215">
        <f>'Net Gen'!N2638</f>
        <v>1320</v>
      </c>
      <c r="H2638" s="215">
        <f>'Net Gen'!O2638</f>
        <v>1320</v>
      </c>
      <c r="J2638" s="78">
        <f t="shared" si="166"/>
        <v>0.15</v>
      </c>
      <c r="K2638" s="71">
        <f t="shared" si="164"/>
        <v>198</v>
      </c>
      <c r="L2638" s="69">
        <f t="shared" si="165"/>
        <v>198</v>
      </c>
      <c r="M2638" s="81">
        <f t="shared" si="167"/>
        <v>198</v>
      </c>
    </row>
    <row r="2639" spans="1:13" x14ac:dyDescent="0.2">
      <c r="A2639" s="133" t="str">
        <f>'Net Gen'!B2639</f>
        <v>RP1KPAEG-Rockport 1 KP AEG</v>
      </c>
      <c r="B2639" s="214">
        <f>'Net Gen'!C2639</f>
        <v>44333.833333333336</v>
      </c>
      <c r="C2639" s="215" t="str">
        <f>'Net Gen'!P2639</f>
        <v>DISPATCHABLE</v>
      </c>
      <c r="D2639" s="215">
        <f>'Net Gen'!E2639</f>
        <v>119.904</v>
      </c>
      <c r="E2639" s="215">
        <f>'Net Gen'!I2639</f>
        <v>1320</v>
      </c>
      <c r="F2639" s="215">
        <f>'Net Gen'!K2639</f>
        <v>1320</v>
      </c>
      <c r="G2639" s="215">
        <f>'Net Gen'!N2639</f>
        <v>1320</v>
      </c>
      <c r="H2639" s="215">
        <f>'Net Gen'!O2639</f>
        <v>1320</v>
      </c>
      <c r="J2639" s="78">
        <f t="shared" si="166"/>
        <v>0.15</v>
      </c>
      <c r="K2639" s="71">
        <f t="shared" si="164"/>
        <v>198</v>
      </c>
      <c r="L2639" s="69">
        <f t="shared" si="165"/>
        <v>198</v>
      </c>
      <c r="M2639" s="81">
        <f t="shared" si="167"/>
        <v>198</v>
      </c>
    </row>
    <row r="2640" spans="1:13" x14ac:dyDescent="0.2">
      <c r="A2640" s="133" t="str">
        <f>'Net Gen'!B2640</f>
        <v>RP1KPAEG-Rockport 1 KP AEG</v>
      </c>
      <c r="B2640" s="214">
        <f>'Net Gen'!C2640</f>
        <v>44333.875</v>
      </c>
      <c r="C2640" s="215" t="str">
        <f>'Net Gen'!P2640</f>
        <v>DISPATCHABLE</v>
      </c>
      <c r="D2640" s="215">
        <f>'Net Gen'!E2640</f>
        <v>110.28959999999999</v>
      </c>
      <c r="E2640" s="215">
        <f>'Net Gen'!I2640</f>
        <v>1320</v>
      </c>
      <c r="F2640" s="215">
        <f>'Net Gen'!K2640</f>
        <v>1320</v>
      </c>
      <c r="G2640" s="215">
        <f>'Net Gen'!N2640</f>
        <v>1320</v>
      </c>
      <c r="H2640" s="215">
        <f>'Net Gen'!O2640</f>
        <v>1320</v>
      </c>
      <c r="J2640" s="78">
        <f t="shared" si="166"/>
        <v>0.15</v>
      </c>
      <c r="K2640" s="71">
        <f t="shared" si="164"/>
        <v>198</v>
      </c>
      <c r="L2640" s="69">
        <f t="shared" si="165"/>
        <v>198</v>
      </c>
      <c r="M2640" s="81">
        <f t="shared" si="167"/>
        <v>198</v>
      </c>
    </row>
    <row r="2641" spans="1:13" x14ac:dyDescent="0.2">
      <c r="A2641" s="133" t="str">
        <f>'Net Gen'!B2641</f>
        <v>RP1KPAEG-Rockport 1 KP AEG</v>
      </c>
      <c r="B2641" s="214">
        <f>'Net Gen'!C2641</f>
        <v>44333.916666666664</v>
      </c>
      <c r="C2641" s="215" t="str">
        <f>'Net Gen'!P2641</f>
        <v>DISPATCHABLE</v>
      </c>
      <c r="D2641" s="215">
        <f>'Net Gen'!E2641</f>
        <v>120.7968</v>
      </c>
      <c r="E2641" s="215">
        <f>'Net Gen'!I2641</f>
        <v>1320</v>
      </c>
      <c r="F2641" s="215">
        <f>'Net Gen'!K2641</f>
        <v>1320</v>
      </c>
      <c r="G2641" s="215">
        <f>'Net Gen'!N2641</f>
        <v>1320</v>
      </c>
      <c r="H2641" s="215">
        <f>'Net Gen'!O2641</f>
        <v>1320</v>
      </c>
      <c r="J2641" s="78">
        <f t="shared" si="166"/>
        <v>0.15</v>
      </c>
      <c r="K2641" s="71">
        <f t="shared" si="164"/>
        <v>198</v>
      </c>
      <c r="L2641" s="69">
        <f t="shared" si="165"/>
        <v>198</v>
      </c>
      <c r="M2641" s="81">
        <f t="shared" si="167"/>
        <v>198</v>
      </c>
    </row>
    <row r="2642" spans="1:13" x14ac:dyDescent="0.2">
      <c r="A2642" s="133" t="str">
        <f>'Net Gen'!B2642</f>
        <v>RP1KPAEG-Rockport 1 KP AEG</v>
      </c>
      <c r="B2642" s="214">
        <f>'Net Gen'!C2642</f>
        <v>44333.958333333336</v>
      </c>
      <c r="C2642" s="215" t="str">
        <f>'Net Gen'!P2642</f>
        <v>DISPATCHABLE</v>
      </c>
      <c r="D2642" s="215">
        <f>'Net Gen'!E2642</f>
        <v>96.537599999999998</v>
      </c>
      <c r="E2642" s="215">
        <f>'Net Gen'!I2642</f>
        <v>1320</v>
      </c>
      <c r="F2642" s="215">
        <f>'Net Gen'!K2642</f>
        <v>1320</v>
      </c>
      <c r="G2642" s="215">
        <f>'Net Gen'!N2642</f>
        <v>1320</v>
      </c>
      <c r="H2642" s="215">
        <f>'Net Gen'!O2642</f>
        <v>1320</v>
      </c>
      <c r="J2642" s="78">
        <f t="shared" si="166"/>
        <v>0.15</v>
      </c>
      <c r="K2642" s="71">
        <f t="shared" si="164"/>
        <v>198</v>
      </c>
      <c r="L2642" s="69">
        <f t="shared" si="165"/>
        <v>198</v>
      </c>
      <c r="M2642" s="81">
        <f t="shared" si="167"/>
        <v>198</v>
      </c>
    </row>
    <row r="2643" spans="1:13" x14ac:dyDescent="0.2">
      <c r="A2643" s="133" t="str">
        <f>'Net Gen'!B2643</f>
        <v>RP1KPAEG-Rockport 1 KP AEG</v>
      </c>
      <c r="B2643" s="214">
        <f>'Net Gen'!C2643</f>
        <v>44334</v>
      </c>
      <c r="C2643" s="215" t="str">
        <f>'Net Gen'!P2643</f>
        <v>DISPATCHABLE</v>
      </c>
      <c r="D2643" s="215">
        <f>'Net Gen'!E2643</f>
        <v>86.616</v>
      </c>
      <c r="E2643" s="215">
        <f>'Net Gen'!I2643</f>
        <v>1320</v>
      </c>
      <c r="F2643" s="215">
        <f>'Net Gen'!K2643</f>
        <v>1320</v>
      </c>
      <c r="G2643" s="215">
        <f>'Net Gen'!N2643</f>
        <v>1320</v>
      </c>
      <c r="H2643" s="215">
        <f>'Net Gen'!O2643</f>
        <v>1320</v>
      </c>
      <c r="J2643" s="78">
        <f t="shared" si="166"/>
        <v>0.15</v>
      </c>
      <c r="K2643" s="71">
        <f t="shared" si="164"/>
        <v>198</v>
      </c>
      <c r="L2643" s="69">
        <f t="shared" si="165"/>
        <v>198</v>
      </c>
      <c r="M2643" s="81">
        <f t="shared" si="167"/>
        <v>198</v>
      </c>
    </row>
    <row r="2644" spans="1:13" x14ac:dyDescent="0.2">
      <c r="A2644" s="133" t="str">
        <f>'Net Gen'!B2644</f>
        <v>RP1KPAEG-Rockport 1 KP AEG</v>
      </c>
      <c r="B2644" s="214">
        <f>'Net Gen'!C2644</f>
        <v>44334.041666666664</v>
      </c>
      <c r="C2644" s="215" t="str">
        <f>'Net Gen'!P2644</f>
        <v>DISPATCHABLE</v>
      </c>
      <c r="D2644" s="215">
        <f>'Net Gen'!E2644</f>
        <v>75.623999999999995</v>
      </c>
      <c r="E2644" s="215">
        <f>'Net Gen'!I2644</f>
        <v>1320</v>
      </c>
      <c r="F2644" s="215">
        <f>'Net Gen'!K2644</f>
        <v>1320</v>
      </c>
      <c r="G2644" s="215">
        <f>'Net Gen'!N2644</f>
        <v>1320</v>
      </c>
      <c r="H2644" s="215">
        <f>'Net Gen'!O2644</f>
        <v>1320</v>
      </c>
      <c r="J2644" s="78">
        <f t="shared" si="166"/>
        <v>0.15</v>
      </c>
      <c r="K2644" s="71">
        <f t="shared" si="164"/>
        <v>198</v>
      </c>
      <c r="L2644" s="69">
        <f t="shared" si="165"/>
        <v>198</v>
      </c>
      <c r="M2644" s="81">
        <f t="shared" si="167"/>
        <v>198</v>
      </c>
    </row>
    <row r="2645" spans="1:13" x14ac:dyDescent="0.2">
      <c r="A2645" s="133" t="str">
        <f>'Net Gen'!B2645</f>
        <v>RP1KPAEG-Rockport 1 KP AEG</v>
      </c>
      <c r="B2645" s="214">
        <f>'Net Gen'!C2645</f>
        <v>44334.083333333336</v>
      </c>
      <c r="C2645" s="215" t="str">
        <f>'Net Gen'!P2645</f>
        <v>DISPATCHABLE</v>
      </c>
      <c r="D2645" s="215">
        <f>'Net Gen'!E2645</f>
        <v>75.446399999999997</v>
      </c>
      <c r="E2645" s="215">
        <f>'Net Gen'!I2645</f>
        <v>1320</v>
      </c>
      <c r="F2645" s="215">
        <f>'Net Gen'!K2645</f>
        <v>1320</v>
      </c>
      <c r="G2645" s="215">
        <f>'Net Gen'!N2645</f>
        <v>1320</v>
      </c>
      <c r="H2645" s="215">
        <f>'Net Gen'!O2645</f>
        <v>1320</v>
      </c>
      <c r="J2645" s="78">
        <f t="shared" si="166"/>
        <v>0.15</v>
      </c>
      <c r="K2645" s="71">
        <f t="shared" si="164"/>
        <v>198</v>
      </c>
      <c r="L2645" s="69">
        <f t="shared" si="165"/>
        <v>198</v>
      </c>
      <c r="M2645" s="81">
        <f t="shared" si="167"/>
        <v>198</v>
      </c>
    </row>
    <row r="2646" spans="1:13" x14ac:dyDescent="0.2">
      <c r="A2646" s="133" t="str">
        <f>'Net Gen'!B2646</f>
        <v>RP1KPAEG-Rockport 1 KP AEG</v>
      </c>
      <c r="B2646" s="214">
        <f>'Net Gen'!C2646</f>
        <v>44334.125</v>
      </c>
      <c r="C2646" s="215" t="str">
        <f>'Net Gen'!P2646</f>
        <v>DISPATCHABLE</v>
      </c>
      <c r="D2646" s="215">
        <f>'Net Gen'!E2646</f>
        <v>75.825599999999994</v>
      </c>
      <c r="E2646" s="215">
        <f>'Net Gen'!I2646</f>
        <v>1320</v>
      </c>
      <c r="F2646" s="215">
        <f>'Net Gen'!K2646</f>
        <v>1320</v>
      </c>
      <c r="G2646" s="215">
        <f>'Net Gen'!N2646</f>
        <v>1320</v>
      </c>
      <c r="H2646" s="215">
        <f>'Net Gen'!O2646</f>
        <v>1320</v>
      </c>
      <c r="J2646" s="78">
        <f t="shared" si="166"/>
        <v>0.15</v>
      </c>
      <c r="K2646" s="71">
        <f t="shared" si="164"/>
        <v>198</v>
      </c>
      <c r="L2646" s="69">
        <f t="shared" si="165"/>
        <v>198</v>
      </c>
      <c r="M2646" s="81">
        <f t="shared" si="167"/>
        <v>198</v>
      </c>
    </row>
    <row r="2647" spans="1:13" x14ac:dyDescent="0.2">
      <c r="A2647" s="133" t="str">
        <f>'Net Gen'!B2647</f>
        <v>RP1KPAEG-Rockport 1 KP AEG</v>
      </c>
      <c r="B2647" s="214">
        <f>'Net Gen'!C2647</f>
        <v>44334.166666666664</v>
      </c>
      <c r="C2647" s="215" t="str">
        <f>'Net Gen'!P2647</f>
        <v>DISPATCHABLE</v>
      </c>
      <c r="D2647" s="215">
        <f>'Net Gen'!E2647</f>
        <v>75.753600000000006</v>
      </c>
      <c r="E2647" s="215">
        <f>'Net Gen'!I2647</f>
        <v>1320</v>
      </c>
      <c r="F2647" s="215">
        <f>'Net Gen'!K2647</f>
        <v>1320</v>
      </c>
      <c r="G2647" s="215">
        <f>'Net Gen'!N2647</f>
        <v>1320</v>
      </c>
      <c r="H2647" s="215">
        <f>'Net Gen'!O2647</f>
        <v>1320</v>
      </c>
      <c r="J2647" s="78">
        <f t="shared" si="166"/>
        <v>0.15</v>
      </c>
      <c r="K2647" s="71">
        <f t="shared" si="164"/>
        <v>198</v>
      </c>
      <c r="L2647" s="69">
        <f t="shared" si="165"/>
        <v>198</v>
      </c>
      <c r="M2647" s="81">
        <f t="shared" si="167"/>
        <v>198</v>
      </c>
    </row>
    <row r="2648" spans="1:13" x14ac:dyDescent="0.2">
      <c r="A2648" s="133" t="str">
        <f>'Net Gen'!B2648</f>
        <v>RP1KPAEG-Rockport 1 KP AEG</v>
      </c>
      <c r="B2648" s="214">
        <f>'Net Gen'!C2648</f>
        <v>44334.208333333336</v>
      </c>
      <c r="C2648" s="215" t="str">
        <f>'Net Gen'!P2648</f>
        <v>DISPATCHABLE</v>
      </c>
      <c r="D2648" s="215">
        <f>'Net Gen'!E2648</f>
        <v>75.758399999999995</v>
      </c>
      <c r="E2648" s="215">
        <f>'Net Gen'!I2648</f>
        <v>1320</v>
      </c>
      <c r="F2648" s="215">
        <f>'Net Gen'!K2648</f>
        <v>1320</v>
      </c>
      <c r="G2648" s="215">
        <f>'Net Gen'!N2648</f>
        <v>1320</v>
      </c>
      <c r="H2648" s="215">
        <f>'Net Gen'!O2648</f>
        <v>1320</v>
      </c>
      <c r="J2648" s="78">
        <f t="shared" si="166"/>
        <v>0.15</v>
      </c>
      <c r="K2648" s="71">
        <f t="shared" si="164"/>
        <v>198</v>
      </c>
      <c r="L2648" s="69">
        <f t="shared" si="165"/>
        <v>198</v>
      </c>
      <c r="M2648" s="81">
        <f t="shared" si="167"/>
        <v>198</v>
      </c>
    </row>
    <row r="2649" spans="1:13" x14ac:dyDescent="0.2">
      <c r="A2649" s="133" t="str">
        <f>'Net Gen'!B2649</f>
        <v>RP1KPAEG-Rockport 1 KP AEG</v>
      </c>
      <c r="B2649" s="214">
        <f>'Net Gen'!C2649</f>
        <v>44334.25</v>
      </c>
      <c r="C2649" s="215" t="str">
        <f>'Net Gen'!P2649</f>
        <v>DISPATCHABLE</v>
      </c>
      <c r="D2649" s="215">
        <f>'Net Gen'!E2649</f>
        <v>75.590400000000002</v>
      </c>
      <c r="E2649" s="215">
        <f>'Net Gen'!I2649</f>
        <v>1320</v>
      </c>
      <c r="F2649" s="215">
        <f>'Net Gen'!K2649</f>
        <v>1320</v>
      </c>
      <c r="G2649" s="215">
        <f>'Net Gen'!N2649</f>
        <v>1320</v>
      </c>
      <c r="H2649" s="215">
        <f>'Net Gen'!O2649</f>
        <v>1320</v>
      </c>
      <c r="J2649" s="78">
        <f t="shared" si="166"/>
        <v>0.15</v>
      </c>
      <c r="K2649" s="71">
        <f t="shared" si="164"/>
        <v>198</v>
      </c>
      <c r="L2649" s="69">
        <f t="shared" si="165"/>
        <v>198</v>
      </c>
      <c r="M2649" s="81">
        <f t="shared" si="167"/>
        <v>198</v>
      </c>
    </row>
    <row r="2650" spans="1:13" x14ac:dyDescent="0.2">
      <c r="A2650" s="133" t="str">
        <f>'Net Gen'!B2650</f>
        <v>RP1KPAEG-Rockport 1 KP AEG</v>
      </c>
      <c r="B2650" s="214">
        <f>'Net Gen'!C2650</f>
        <v>44334.291666666664</v>
      </c>
      <c r="C2650" s="215" t="str">
        <f>'Net Gen'!P2650</f>
        <v>DISPATCHABLE</v>
      </c>
      <c r="D2650" s="215">
        <f>'Net Gen'!E2650</f>
        <v>75.537599999999998</v>
      </c>
      <c r="E2650" s="215">
        <f>'Net Gen'!I2650</f>
        <v>1320</v>
      </c>
      <c r="F2650" s="215">
        <f>'Net Gen'!K2650</f>
        <v>1320</v>
      </c>
      <c r="G2650" s="215">
        <f>'Net Gen'!N2650</f>
        <v>1320</v>
      </c>
      <c r="H2650" s="215">
        <f>'Net Gen'!O2650</f>
        <v>1320</v>
      </c>
      <c r="J2650" s="78">
        <f t="shared" si="166"/>
        <v>0.15</v>
      </c>
      <c r="K2650" s="71">
        <f t="shared" si="164"/>
        <v>198</v>
      </c>
      <c r="L2650" s="69">
        <f t="shared" si="165"/>
        <v>198</v>
      </c>
      <c r="M2650" s="81">
        <f t="shared" si="167"/>
        <v>198</v>
      </c>
    </row>
    <row r="2651" spans="1:13" x14ac:dyDescent="0.2">
      <c r="A2651" s="133" t="str">
        <f>'Net Gen'!B2651</f>
        <v>RP1KPAEG-Rockport 1 KP AEG</v>
      </c>
      <c r="B2651" s="214">
        <f>'Net Gen'!C2651</f>
        <v>44334.333333333336</v>
      </c>
      <c r="C2651" s="215" t="str">
        <f>'Net Gen'!P2651</f>
        <v>DISPATCHABLE</v>
      </c>
      <c r="D2651" s="215">
        <f>'Net Gen'!E2651</f>
        <v>75.532799999999995</v>
      </c>
      <c r="E2651" s="215">
        <f>'Net Gen'!I2651</f>
        <v>1320</v>
      </c>
      <c r="F2651" s="215">
        <f>'Net Gen'!K2651</f>
        <v>1320</v>
      </c>
      <c r="G2651" s="215">
        <f>'Net Gen'!N2651</f>
        <v>1320</v>
      </c>
      <c r="H2651" s="215">
        <f>'Net Gen'!O2651</f>
        <v>1320</v>
      </c>
      <c r="J2651" s="78">
        <f t="shared" si="166"/>
        <v>0.15</v>
      </c>
      <c r="K2651" s="71">
        <f t="shared" si="164"/>
        <v>198</v>
      </c>
      <c r="L2651" s="69">
        <f t="shared" si="165"/>
        <v>198</v>
      </c>
      <c r="M2651" s="81">
        <f t="shared" si="167"/>
        <v>198</v>
      </c>
    </row>
    <row r="2652" spans="1:13" x14ac:dyDescent="0.2">
      <c r="A2652" s="133" t="str">
        <f>'Net Gen'!B2652</f>
        <v>RP1KPAEG-Rockport 1 KP AEG</v>
      </c>
      <c r="B2652" s="214">
        <f>'Net Gen'!C2652</f>
        <v>44334.375</v>
      </c>
      <c r="C2652" s="215" t="str">
        <f>'Net Gen'!P2652</f>
        <v>DISPATCHABLE</v>
      </c>
      <c r="D2652" s="215">
        <f>'Net Gen'!E2652</f>
        <v>75.772800000000004</v>
      </c>
      <c r="E2652" s="215">
        <f>'Net Gen'!I2652</f>
        <v>1320</v>
      </c>
      <c r="F2652" s="215">
        <f>'Net Gen'!K2652</f>
        <v>1320</v>
      </c>
      <c r="G2652" s="215">
        <f>'Net Gen'!N2652</f>
        <v>1320</v>
      </c>
      <c r="H2652" s="215">
        <f>'Net Gen'!O2652</f>
        <v>1320</v>
      </c>
      <c r="J2652" s="78">
        <f t="shared" si="166"/>
        <v>0.15</v>
      </c>
      <c r="K2652" s="71">
        <f t="shared" si="164"/>
        <v>198</v>
      </c>
      <c r="L2652" s="69">
        <f t="shared" si="165"/>
        <v>198</v>
      </c>
      <c r="M2652" s="81">
        <f t="shared" si="167"/>
        <v>198</v>
      </c>
    </row>
    <row r="2653" spans="1:13" x14ac:dyDescent="0.2">
      <c r="A2653" s="133" t="str">
        <f>'Net Gen'!B2653</f>
        <v>RP1KPAEG-Rockport 1 KP AEG</v>
      </c>
      <c r="B2653" s="214">
        <f>'Net Gen'!C2653</f>
        <v>44334.416666666664</v>
      </c>
      <c r="C2653" s="215" t="str">
        <f>'Net Gen'!P2653</f>
        <v>DISPATCHABLE</v>
      </c>
      <c r="D2653" s="215">
        <f>'Net Gen'!E2653</f>
        <v>75.316800000000001</v>
      </c>
      <c r="E2653" s="215">
        <f>'Net Gen'!I2653</f>
        <v>1320</v>
      </c>
      <c r="F2653" s="215">
        <f>'Net Gen'!K2653</f>
        <v>1320</v>
      </c>
      <c r="G2653" s="215">
        <f>'Net Gen'!N2653</f>
        <v>1320</v>
      </c>
      <c r="H2653" s="215">
        <f>'Net Gen'!O2653</f>
        <v>1320</v>
      </c>
      <c r="J2653" s="78">
        <f t="shared" si="166"/>
        <v>0.15</v>
      </c>
      <c r="K2653" s="71">
        <f t="shared" si="164"/>
        <v>198</v>
      </c>
      <c r="L2653" s="69">
        <f t="shared" si="165"/>
        <v>198</v>
      </c>
      <c r="M2653" s="81">
        <f t="shared" si="167"/>
        <v>198</v>
      </c>
    </row>
    <row r="2654" spans="1:13" x14ac:dyDescent="0.2">
      <c r="A2654" s="133" t="str">
        <f>'Net Gen'!B2654</f>
        <v>RP1KPAEG-Rockport 1 KP AEG</v>
      </c>
      <c r="B2654" s="214">
        <f>'Net Gen'!C2654</f>
        <v>44334.458333333336</v>
      </c>
      <c r="C2654" s="215" t="str">
        <f>'Net Gen'!P2654</f>
        <v>DISPATCHABLE</v>
      </c>
      <c r="D2654" s="215">
        <f>'Net Gen'!E2654</f>
        <v>75.470399999999998</v>
      </c>
      <c r="E2654" s="215">
        <f>'Net Gen'!I2654</f>
        <v>1320</v>
      </c>
      <c r="F2654" s="215">
        <f>'Net Gen'!K2654</f>
        <v>1320</v>
      </c>
      <c r="G2654" s="215">
        <f>'Net Gen'!N2654</f>
        <v>1320</v>
      </c>
      <c r="H2654" s="215">
        <f>'Net Gen'!O2654</f>
        <v>1320</v>
      </c>
      <c r="J2654" s="78">
        <f t="shared" si="166"/>
        <v>0.15</v>
      </c>
      <c r="K2654" s="71">
        <f t="shared" si="164"/>
        <v>198</v>
      </c>
      <c r="L2654" s="69">
        <f t="shared" si="165"/>
        <v>198</v>
      </c>
      <c r="M2654" s="81">
        <f t="shared" si="167"/>
        <v>198</v>
      </c>
    </row>
    <row r="2655" spans="1:13" x14ac:dyDescent="0.2">
      <c r="A2655" s="133" t="str">
        <f>'Net Gen'!B2655</f>
        <v>RP1KPAEG-Rockport 1 KP AEG</v>
      </c>
      <c r="B2655" s="214">
        <f>'Net Gen'!C2655</f>
        <v>44334.5</v>
      </c>
      <c r="C2655" s="215" t="str">
        <f>'Net Gen'!P2655</f>
        <v>DISPATCHABLE</v>
      </c>
      <c r="D2655" s="215">
        <f>'Net Gen'!E2655</f>
        <v>91.027199999999993</v>
      </c>
      <c r="E2655" s="215">
        <f>'Net Gen'!I2655</f>
        <v>1320</v>
      </c>
      <c r="F2655" s="215">
        <f>'Net Gen'!K2655</f>
        <v>1320</v>
      </c>
      <c r="G2655" s="215">
        <f>'Net Gen'!N2655</f>
        <v>1320</v>
      </c>
      <c r="H2655" s="215">
        <f>'Net Gen'!O2655</f>
        <v>1320</v>
      </c>
      <c r="J2655" s="78">
        <f t="shared" si="166"/>
        <v>0.15</v>
      </c>
      <c r="K2655" s="71">
        <f t="shared" si="164"/>
        <v>198</v>
      </c>
      <c r="L2655" s="69">
        <f t="shared" si="165"/>
        <v>198</v>
      </c>
      <c r="M2655" s="81">
        <f t="shared" si="167"/>
        <v>198</v>
      </c>
    </row>
    <row r="2656" spans="1:13" x14ac:dyDescent="0.2">
      <c r="A2656" s="133" t="str">
        <f>'Net Gen'!B2656</f>
        <v>RP1KPAEG-Rockport 1 KP AEG</v>
      </c>
      <c r="B2656" s="214">
        <f>'Net Gen'!C2656</f>
        <v>44334.541666666664</v>
      </c>
      <c r="C2656" s="215" t="str">
        <f>'Net Gen'!P2656</f>
        <v>DISPATCHABLE</v>
      </c>
      <c r="D2656" s="215">
        <f>'Net Gen'!E2656</f>
        <v>97.190399999999997</v>
      </c>
      <c r="E2656" s="215">
        <f>'Net Gen'!I2656</f>
        <v>1320</v>
      </c>
      <c r="F2656" s="215">
        <f>'Net Gen'!K2656</f>
        <v>1320</v>
      </c>
      <c r="G2656" s="215">
        <f>'Net Gen'!N2656</f>
        <v>1320</v>
      </c>
      <c r="H2656" s="215">
        <f>'Net Gen'!O2656</f>
        <v>1320</v>
      </c>
      <c r="J2656" s="78">
        <f t="shared" si="166"/>
        <v>0.15</v>
      </c>
      <c r="K2656" s="71">
        <f t="shared" si="164"/>
        <v>198</v>
      </c>
      <c r="L2656" s="69">
        <f t="shared" si="165"/>
        <v>198</v>
      </c>
      <c r="M2656" s="81">
        <f t="shared" si="167"/>
        <v>198</v>
      </c>
    </row>
    <row r="2657" spans="1:13" x14ac:dyDescent="0.2">
      <c r="A2657" s="133" t="str">
        <f>'Net Gen'!B2657</f>
        <v>RP1KPAEG-Rockport 1 KP AEG</v>
      </c>
      <c r="B2657" s="214">
        <f>'Net Gen'!C2657</f>
        <v>44334.583333333336</v>
      </c>
      <c r="C2657" s="215" t="str">
        <f>'Net Gen'!P2657</f>
        <v>DISPATCHABLE</v>
      </c>
      <c r="D2657" s="215">
        <f>'Net Gen'!E2657</f>
        <v>106.5312</v>
      </c>
      <c r="E2657" s="215">
        <f>'Net Gen'!I2657</f>
        <v>1320</v>
      </c>
      <c r="F2657" s="215">
        <f>'Net Gen'!K2657</f>
        <v>1320</v>
      </c>
      <c r="G2657" s="215">
        <f>'Net Gen'!N2657</f>
        <v>1320</v>
      </c>
      <c r="H2657" s="215">
        <f>'Net Gen'!O2657</f>
        <v>1320</v>
      </c>
      <c r="J2657" s="78">
        <f t="shared" si="166"/>
        <v>0.15</v>
      </c>
      <c r="K2657" s="71">
        <f t="shared" si="164"/>
        <v>198</v>
      </c>
      <c r="L2657" s="69">
        <f t="shared" si="165"/>
        <v>198</v>
      </c>
      <c r="M2657" s="81">
        <f t="shared" si="167"/>
        <v>198</v>
      </c>
    </row>
    <row r="2658" spans="1:13" x14ac:dyDescent="0.2">
      <c r="A2658" s="133" t="str">
        <f>'Net Gen'!B2658</f>
        <v>RP1KPAEG-Rockport 1 KP AEG</v>
      </c>
      <c r="B2658" s="214">
        <f>'Net Gen'!C2658</f>
        <v>44334.625</v>
      </c>
      <c r="C2658" s="215" t="str">
        <f>'Net Gen'!P2658</f>
        <v>DISPATCHABLE</v>
      </c>
      <c r="D2658" s="215">
        <f>'Net Gen'!E2658</f>
        <v>123.7728</v>
      </c>
      <c r="E2658" s="215">
        <f>'Net Gen'!I2658</f>
        <v>1320</v>
      </c>
      <c r="F2658" s="215">
        <f>'Net Gen'!K2658</f>
        <v>1320</v>
      </c>
      <c r="G2658" s="215">
        <f>'Net Gen'!N2658</f>
        <v>1320</v>
      </c>
      <c r="H2658" s="215">
        <f>'Net Gen'!O2658</f>
        <v>1320</v>
      </c>
      <c r="J2658" s="78">
        <f t="shared" si="166"/>
        <v>0.15</v>
      </c>
      <c r="K2658" s="71">
        <f t="shared" si="164"/>
        <v>198</v>
      </c>
      <c r="L2658" s="69">
        <f t="shared" si="165"/>
        <v>198</v>
      </c>
      <c r="M2658" s="81">
        <f t="shared" si="167"/>
        <v>198</v>
      </c>
    </row>
    <row r="2659" spans="1:13" x14ac:dyDescent="0.2">
      <c r="A2659" s="133" t="str">
        <f>'Net Gen'!B2659</f>
        <v>RP1KPAEG-Rockport 1 KP AEG</v>
      </c>
      <c r="B2659" s="214">
        <f>'Net Gen'!C2659</f>
        <v>44334.666666666664</v>
      </c>
      <c r="C2659" s="215" t="str">
        <f>'Net Gen'!P2659</f>
        <v>DISPATCHABLE</v>
      </c>
      <c r="D2659" s="215">
        <f>'Net Gen'!E2659</f>
        <v>129.82079999999999</v>
      </c>
      <c r="E2659" s="215">
        <f>'Net Gen'!I2659</f>
        <v>1320</v>
      </c>
      <c r="F2659" s="215">
        <f>'Net Gen'!K2659</f>
        <v>1320</v>
      </c>
      <c r="G2659" s="215">
        <f>'Net Gen'!N2659</f>
        <v>1320</v>
      </c>
      <c r="H2659" s="215">
        <f>'Net Gen'!O2659</f>
        <v>1320</v>
      </c>
      <c r="J2659" s="78">
        <f t="shared" si="166"/>
        <v>0.15</v>
      </c>
      <c r="K2659" s="71">
        <f t="shared" si="164"/>
        <v>198</v>
      </c>
      <c r="L2659" s="69">
        <f t="shared" si="165"/>
        <v>198</v>
      </c>
      <c r="M2659" s="81">
        <f t="shared" si="167"/>
        <v>198</v>
      </c>
    </row>
    <row r="2660" spans="1:13" x14ac:dyDescent="0.2">
      <c r="A2660" s="133" t="str">
        <f>'Net Gen'!B2660</f>
        <v>RP1KPAEG-Rockport 1 KP AEG</v>
      </c>
      <c r="B2660" s="214">
        <f>'Net Gen'!C2660</f>
        <v>44334.708333333336</v>
      </c>
      <c r="C2660" s="215" t="str">
        <f>'Net Gen'!P2660</f>
        <v>DISPATCHABLE</v>
      </c>
      <c r="D2660" s="215">
        <f>'Net Gen'!E2660</f>
        <v>158.49119999999999</v>
      </c>
      <c r="E2660" s="215">
        <f>'Net Gen'!I2660</f>
        <v>1320</v>
      </c>
      <c r="F2660" s="215">
        <f>'Net Gen'!K2660</f>
        <v>1320</v>
      </c>
      <c r="G2660" s="215">
        <f>'Net Gen'!N2660</f>
        <v>1320</v>
      </c>
      <c r="H2660" s="215">
        <f>'Net Gen'!O2660</f>
        <v>1320</v>
      </c>
      <c r="J2660" s="78">
        <f t="shared" si="166"/>
        <v>0.15</v>
      </c>
      <c r="K2660" s="71">
        <f t="shared" si="164"/>
        <v>198</v>
      </c>
      <c r="L2660" s="69">
        <f t="shared" si="165"/>
        <v>198</v>
      </c>
      <c r="M2660" s="81">
        <f t="shared" si="167"/>
        <v>198</v>
      </c>
    </row>
    <row r="2661" spans="1:13" x14ac:dyDescent="0.2">
      <c r="A2661" s="133" t="str">
        <f>'Net Gen'!B2661</f>
        <v>RP1KPAEG-Rockport 1 KP AEG</v>
      </c>
      <c r="B2661" s="214">
        <f>'Net Gen'!C2661</f>
        <v>44334.75</v>
      </c>
      <c r="C2661" s="215" t="str">
        <f>'Net Gen'!P2661</f>
        <v>DISPATCHABLE</v>
      </c>
      <c r="D2661" s="215">
        <f>'Net Gen'!E2661</f>
        <v>164.2944</v>
      </c>
      <c r="E2661" s="215">
        <f>'Net Gen'!I2661</f>
        <v>1320</v>
      </c>
      <c r="F2661" s="215">
        <f>'Net Gen'!K2661</f>
        <v>1320</v>
      </c>
      <c r="G2661" s="215">
        <f>'Net Gen'!N2661</f>
        <v>1320</v>
      </c>
      <c r="H2661" s="215">
        <f>'Net Gen'!O2661</f>
        <v>1320</v>
      </c>
      <c r="J2661" s="78">
        <f t="shared" si="166"/>
        <v>0.15</v>
      </c>
      <c r="K2661" s="71">
        <f t="shared" si="164"/>
        <v>198</v>
      </c>
      <c r="L2661" s="69">
        <f t="shared" si="165"/>
        <v>198</v>
      </c>
      <c r="M2661" s="81">
        <f t="shared" si="167"/>
        <v>198</v>
      </c>
    </row>
    <row r="2662" spans="1:13" x14ac:dyDescent="0.2">
      <c r="A2662" s="133" t="str">
        <f>'Net Gen'!B2662</f>
        <v>RP1KPAEG-Rockport 1 KP AEG</v>
      </c>
      <c r="B2662" s="214">
        <f>'Net Gen'!C2662</f>
        <v>44334.791666666664</v>
      </c>
      <c r="C2662" s="215" t="str">
        <f>'Net Gen'!P2662</f>
        <v>DISPATCHABLE</v>
      </c>
      <c r="D2662" s="215">
        <f>'Net Gen'!E2662</f>
        <v>175.00319999999999</v>
      </c>
      <c r="E2662" s="215">
        <f>'Net Gen'!I2662</f>
        <v>1320</v>
      </c>
      <c r="F2662" s="215">
        <f>'Net Gen'!K2662</f>
        <v>1320</v>
      </c>
      <c r="G2662" s="215">
        <f>'Net Gen'!N2662</f>
        <v>1320</v>
      </c>
      <c r="H2662" s="215">
        <f>'Net Gen'!O2662</f>
        <v>1320</v>
      </c>
      <c r="J2662" s="78">
        <f t="shared" si="166"/>
        <v>0.15</v>
      </c>
      <c r="K2662" s="71">
        <f t="shared" si="164"/>
        <v>198</v>
      </c>
      <c r="L2662" s="69">
        <f t="shared" si="165"/>
        <v>198</v>
      </c>
      <c r="M2662" s="81">
        <f t="shared" si="167"/>
        <v>198</v>
      </c>
    </row>
    <row r="2663" spans="1:13" x14ac:dyDescent="0.2">
      <c r="A2663" s="133" t="str">
        <f>'Net Gen'!B2663</f>
        <v>RP1KPAEG-Rockport 1 KP AEG</v>
      </c>
      <c r="B2663" s="214">
        <f>'Net Gen'!C2663</f>
        <v>44334.833333333336</v>
      </c>
      <c r="C2663" s="215" t="str">
        <f>'Net Gen'!P2663</f>
        <v>DISPATCHABLE</v>
      </c>
      <c r="D2663" s="215">
        <f>'Net Gen'!E2663</f>
        <v>172.08</v>
      </c>
      <c r="E2663" s="215">
        <f>'Net Gen'!I2663</f>
        <v>1320</v>
      </c>
      <c r="F2663" s="215">
        <f>'Net Gen'!K2663</f>
        <v>1320</v>
      </c>
      <c r="G2663" s="215">
        <f>'Net Gen'!N2663</f>
        <v>1320</v>
      </c>
      <c r="H2663" s="215">
        <f>'Net Gen'!O2663</f>
        <v>1320</v>
      </c>
      <c r="J2663" s="78">
        <f t="shared" si="166"/>
        <v>0.15</v>
      </c>
      <c r="K2663" s="71">
        <f t="shared" si="164"/>
        <v>198</v>
      </c>
      <c r="L2663" s="69">
        <f t="shared" si="165"/>
        <v>198</v>
      </c>
      <c r="M2663" s="81">
        <f t="shared" si="167"/>
        <v>198</v>
      </c>
    </row>
    <row r="2664" spans="1:13" x14ac:dyDescent="0.2">
      <c r="A2664" s="133" t="str">
        <f>'Net Gen'!B2664</f>
        <v>RP1KPAEG-Rockport 1 KP AEG</v>
      </c>
      <c r="B2664" s="214">
        <f>'Net Gen'!C2664</f>
        <v>44334.875</v>
      </c>
      <c r="C2664" s="215" t="str">
        <f>'Net Gen'!P2664</f>
        <v>DISPATCHABLE</v>
      </c>
      <c r="D2664" s="215">
        <f>'Net Gen'!E2664</f>
        <v>156</v>
      </c>
      <c r="E2664" s="215">
        <f>'Net Gen'!I2664</f>
        <v>1320</v>
      </c>
      <c r="F2664" s="215">
        <f>'Net Gen'!K2664</f>
        <v>1320</v>
      </c>
      <c r="G2664" s="215">
        <f>'Net Gen'!N2664</f>
        <v>1320</v>
      </c>
      <c r="H2664" s="215">
        <f>'Net Gen'!O2664</f>
        <v>1320</v>
      </c>
      <c r="J2664" s="78">
        <f t="shared" si="166"/>
        <v>0.15</v>
      </c>
      <c r="K2664" s="71">
        <f t="shared" si="164"/>
        <v>198</v>
      </c>
      <c r="L2664" s="69">
        <f t="shared" si="165"/>
        <v>198</v>
      </c>
      <c r="M2664" s="81">
        <f t="shared" si="167"/>
        <v>198</v>
      </c>
    </row>
    <row r="2665" spans="1:13" x14ac:dyDescent="0.2">
      <c r="A2665" s="133" t="str">
        <f>'Net Gen'!B2665</f>
        <v>RP1KPAEG-Rockport 1 KP AEG</v>
      </c>
      <c r="B2665" s="214">
        <f>'Net Gen'!C2665</f>
        <v>44334.916666666664</v>
      </c>
      <c r="C2665" s="215" t="str">
        <f>'Net Gen'!P2665</f>
        <v>DISPATCHABLE</v>
      </c>
      <c r="D2665" s="215">
        <f>'Net Gen'!E2665</f>
        <v>154.11359999999999</v>
      </c>
      <c r="E2665" s="215">
        <f>'Net Gen'!I2665</f>
        <v>1320</v>
      </c>
      <c r="F2665" s="215">
        <f>'Net Gen'!K2665</f>
        <v>1320</v>
      </c>
      <c r="G2665" s="215">
        <f>'Net Gen'!N2665</f>
        <v>1320</v>
      </c>
      <c r="H2665" s="215">
        <f>'Net Gen'!O2665</f>
        <v>1320</v>
      </c>
      <c r="J2665" s="78">
        <f t="shared" si="166"/>
        <v>0.15</v>
      </c>
      <c r="K2665" s="71">
        <f t="shared" si="164"/>
        <v>198</v>
      </c>
      <c r="L2665" s="69">
        <f t="shared" si="165"/>
        <v>198</v>
      </c>
      <c r="M2665" s="81">
        <f t="shared" si="167"/>
        <v>198</v>
      </c>
    </row>
    <row r="2666" spans="1:13" x14ac:dyDescent="0.2">
      <c r="A2666" s="133" t="str">
        <f>'Net Gen'!B2666</f>
        <v>RP1KPAEG-Rockport 1 KP AEG</v>
      </c>
      <c r="B2666" s="214">
        <f>'Net Gen'!C2666</f>
        <v>44334.958333333336</v>
      </c>
      <c r="C2666" s="215" t="str">
        <f>'Net Gen'!P2666</f>
        <v>DISPATCHABLE</v>
      </c>
      <c r="D2666" s="215">
        <f>'Net Gen'!E2666</f>
        <v>118.20480000000001</v>
      </c>
      <c r="E2666" s="215">
        <f>'Net Gen'!I2666</f>
        <v>1320</v>
      </c>
      <c r="F2666" s="215">
        <f>'Net Gen'!K2666</f>
        <v>1320</v>
      </c>
      <c r="G2666" s="215">
        <f>'Net Gen'!N2666</f>
        <v>1320</v>
      </c>
      <c r="H2666" s="215">
        <f>'Net Gen'!O2666</f>
        <v>1320</v>
      </c>
      <c r="J2666" s="78">
        <f t="shared" si="166"/>
        <v>0.15</v>
      </c>
      <c r="K2666" s="71">
        <f t="shared" si="164"/>
        <v>198</v>
      </c>
      <c r="L2666" s="69">
        <f t="shared" si="165"/>
        <v>198</v>
      </c>
      <c r="M2666" s="81">
        <f t="shared" si="167"/>
        <v>198</v>
      </c>
    </row>
    <row r="2667" spans="1:13" x14ac:dyDescent="0.2">
      <c r="A2667" s="133" t="str">
        <f>'Net Gen'!B2667</f>
        <v>RP1KPAEG-Rockport 1 KP AEG</v>
      </c>
      <c r="B2667" s="214">
        <f>'Net Gen'!C2667</f>
        <v>44335</v>
      </c>
      <c r="C2667" s="215" t="str">
        <f>'Net Gen'!P2667</f>
        <v>DISPATCHABLE</v>
      </c>
      <c r="D2667" s="215">
        <f>'Net Gen'!E2667</f>
        <v>84.763199999999998</v>
      </c>
      <c r="E2667" s="215">
        <f>'Net Gen'!I2667</f>
        <v>1320</v>
      </c>
      <c r="F2667" s="215">
        <f>'Net Gen'!K2667</f>
        <v>1320</v>
      </c>
      <c r="G2667" s="215">
        <f>'Net Gen'!N2667</f>
        <v>1320</v>
      </c>
      <c r="H2667" s="215">
        <f>'Net Gen'!O2667</f>
        <v>1320</v>
      </c>
      <c r="J2667" s="78">
        <f t="shared" si="166"/>
        <v>0.15</v>
      </c>
      <c r="K2667" s="71">
        <f t="shared" si="164"/>
        <v>198</v>
      </c>
      <c r="L2667" s="69">
        <f t="shared" si="165"/>
        <v>198</v>
      </c>
      <c r="M2667" s="81">
        <f t="shared" si="167"/>
        <v>198</v>
      </c>
    </row>
    <row r="2668" spans="1:13" x14ac:dyDescent="0.2">
      <c r="A2668" s="133" t="str">
        <f>'Net Gen'!B2668</f>
        <v>RP1KPAEG-Rockport 1 KP AEG</v>
      </c>
      <c r="B2668" s="214">
        <f>'Net Gen'!C2668</f>
        <v>44335.041666666664</v>
      </c>
      <c r="C2668" s="215" t="str">
        <f>'Net Gen'!P2668</f>
        <v>DISPATCHABLE</v>
      </c>
      <c r="D2668" s="215">
        <f>'Net Gen'!E2668</f>
        <v>75.355199999999996</v>
      </c>
      <c r="E2668" s="215">
        <f>'Net Gen'!I2668</f>
        <v>1320</v>
      </c>
      <c r="F2668" s="215">
        <f>'Net Gen'!K2668</f>
        <v>1320</v>
      </c>
      <c r="G2668" s="215">
        <f>'Net Gen'!N2668</f>
        <v>1320</v>
      </c>
      <c r="H2668" s="215">
        <f>'Net Gen'!O2668</f>
        <v>1320</v>
      </c>
      <c r="J2668" s="78">
        <f t="shared" si="166"/>
        <v>0.15</v>
      </c>
      <c r="K2668" s="71">
        <f t="shared" si="164"/>
        <v>198</v>
      </c>
      <c r="L2668" s="69">
        <f t="shared" si="165"/>
        <v>198</v>
      </c>
      <c r="M2668" s="81">
        <f t="shared" si="167"/>
        <v>198</v>
      </c>
    </row>
    <row r="2669" spans="1:13" x14ac:dyDescent="0.2">
      <c r="A2669" s="133" t="str">
        <f>'Net Gen'!B2669</f>
        <v>RP1KPAEG-Rockport 1 KP AEG</v>
      </c>
      <c r="B2669" s="214">
        <f>'Net Gen'!C2669</f>
        <v>44335.083333333336</v>
      </c>
      <c r="C2669" s="215" t="str">
        <f>'Net Gen'!P2669</f>
        <v>DISPATCHABLE</v>
      </c>
      <c r="D2669" s="215">
        <f>'Net Gen'!E2669</f>
        <v>75.379199999999997</v>
      </c>
      <c r="E2669" s="215">
        <f>'Net Gen'!I2669</f>
        <v>1320</v>
      </c>
      <c r="F2669" s="215">
        <f>'Net Gen'!K2669</f>
        <v>1320</v>
      </c>
      <c r="G2669" s="215">
        <f>'Net Gen'!N2669</f>
        <v>1320</v>
      </c>
      <c r="H2669" s="215">
        <f>'Net Gen'!O2669</f>
        <v>1320</v>
      </c>
      <c r="J2669" s="78">
        <f t="shared" si="166"/>
        <v>0.15</v>
      </c>
      <c r="K2669" s="71">
        <f t="shared" si="164"/>
        <v>198</v>
      </c>
      <c r="L2669" s="69">
        <f t="shared" si="165"/>
        <v>198</v>
      </c>
      <c r="M2669" s="81">
        <f t="shared" si="167"/>
        <v>198</v>
      </c>
    </row>
    <row r="2670" spans="1:13" x14ac:dyDescent="0.2">
      <c r="A2670" s="133" t="str">
        <f>'Net Gen'!B2670</f>
        <v>RP1KPAEG-Rockport 1 KP AEG</v>
      </c>
      <c r="B2670" s="214">
        <f>'Net Gen'!C2670</f>
        <v>44335.125</v>
      </c>
      <c r="C2670" s="215" t="str">
        <f>'Net Gen'!P2670</f>
        <v>DISPATCHABLE</v>
      </c>
      <c r="D2670" s="215">
        <f>'Net Gen'!E2670</f>
        <v>75.393600000000006</v>
      </c>
      <c r="E2670" s="215">
        <f>'Net Gen'!I2670</f>
        <v>1320</v>
      </c>
      <c r="F2670" s="215">
        <f>'Net Gen'!K2670</f>
        <v>1320</v>
      </c>
      <c r="G2670" s="215">
        <f>'Net Gen'!N2670</f>
        <v>1320</v>
      </c>
      <c r="H2670" s="215">
        <f>'Net Gen'!O2670</f>
        <v>1320</v>
      </c>
      <c r="J2670" s="78">
        <f t="shared" si="166"/>
        <v>0.15</v>
      </c>
      <c r="K2670" s="71">
        <f t="shared" si="164"/>
        <v>198</v>
      </c>
      <c r="L2670" s="69">
        <f t="shared" si="165"/>
        <v>198</v>
      </c>
      <c r="M2670" s="81">
        <f t="shared" si="167"/>
        <v>198</v>
      </c>
    </row>
    <row r="2671" spans="1:13" x14ac:dyDescent="0.2">
      <c r="A2671" s="133" t="str">
        <f>'Net Gen'!B2671</f>
        <v>RP1KPAEG-Rockport 1 KP AEG</v>
      </c>
      <c r="B2671" s="214">
        <f>'Net Gen'!C2671</f>
        <v>44335.166666666664</v>
      </c>
      <c r="C2671" s="215" t="str">
        <f>'Net Gen'!P2671</f>
        <v>DISPATCHABLE</v>
      </c>
      <c r="D2671" s="215">
        <f>'Net Gen'!E2671</f>
        <v>75.331199999999995</v>
      </c>
      <c r="E2671" s="215">
        <f>'Net Gen'!I2671</f>
        <v>1320</v>
      </c>
      <c r="F2671" s="215">
        <f>'Net Gen'!K2671</f>
        <v>1320</v>
      </c>
      <c r="G2671" s="215">
        <f>'Net Gen'!N2671</f>
        <v>1320</v>
      </c>
      <c r="H2671" s="215">
        <f>'Net Gen'!O2671</f>
        <v>1320</v>
      </c>
      <c r="J2671" s="78">
        <f t="shared" si="166"/>
        <v>0.15</v>
      </c>
      <c r="K2671" s="71">
        <f t="shared" si="164"/>
        <v>198</v>
      </c>
      <c r="L2671" s="69">
        <f t="shared" si="165"/>
        <v>198</v>
      </c>
      <c r="M2671" s="81">
        <f t="shared" si="167"/>
        <v>198</v>
      </c>
    </row>
    <row r="2672" spans="1:13" x14ac:dyDescent="0.2">
      <c r="A2672" s="133" t="str">
        <f>'Net Gen'!B2672</f>
        <v>RP1KPAEG-Rockport 1 KP AEG</v>
      </c>
      <c r="B2672" s="214">
        <f>'Net Gen'!C2672</f>
        <v>44335.208333333336</v>
      </c>
      <c r="C2672" s="215" t="str">
        <f>'Net Gen'!P2672</f>
        <v>DISPATCHABLE</v>
      </c>
      <c r="D2672" s="215">
        <f>'Net Gen'!E2672</f>
        <v>75.403199999999998</v>
      </c>
      <c r="E2672" s="215">
        <f>'Net Gen'!I2672</f>
        <v>1320</v>
      </c>
      <c r="F2672" s="215">
        <f>'Net Gen'!K2672</f>
        <v>1320</v>
      </c>
      <c r="G2672" s="215">
        <f>'Net Gen'!N2672</f>
        <v>1320</v>
      </c>
      <c r="H2672" s="215">
        <f>'Net Gen'!O2672</f>
        <v>1320</v>
      </c>
      <c r="J2672" s="78">
        <f t="shared" si="166"/>
        <v>0.15</v>
      </c>
      <c r="K2672" s="71">
        <f t="shared" si="164"/>
        <v>198</v>
      </c>
      <c r="L2672" s="69">
        <f t="shared" si="165"/>
        <v>198</v>
      </c>
      <c r="M2672" s="81">
        <f t="shared" si="167"/>
        <v>198</v>
      </c>
    </row>
    <row r="2673" spans="1:13" x14ac:dyDescent="0.2">
      <c r="A2673" s="133" t="str">
        <f>'Net Gen'!B2673</f>
        <v>RP1KPAEG-Rockport 1 KP AEG</v>
      </c>
      <c r="B2673" s="214">
        <f>'Net Gen'!C2673</f>
        <v>44335.25</v>
      </c>
      <c r="C2673" s="215" t="str">
        <f>'Net Gen'!P2673</f>
        <v>DISPATCHABLE</v>
      </c>
      <c r="D2673" s="215">
        <f>'Net Gen'!E2673</f>
        <v>75.2928</v>
      </c>
      <c r="E2673" s="215">
        <f>'Net Gen'!I2673</f>
        <v>1320</v>
      </c>
      <c r="F2673" s="215">
        <f>'Net Gen'!K2673</f>
        <v>1320</v>
      </c>
      <c r="G2673" s="215">
        <f>'Net Gen'!N2673</f>
        <v>1320</v>
      </c>
      <c r="H2673" s="215">
        <f>'Net Gen'!O2673</f>
        <v>1320</v>
      </c>
      <c r="J2673" s="78">
        <f t="shared" si="166"/>
        <v>0.15</v>
      </c>
      <c r="K2673" s="71">
        <f t="shared" si="164"/>
        <v>198</v>
      </c>
      <c r="L2673" s="69">
        <f t="shared" si="165"/>
        <v>198</v>
      </c>
      <c r="M2673" s="81">
        <f t="shared" si="167"/>
        <v>198</v>
      </c>
    </row>
    <row r="2674" spans="1:13" x14ac:dyDescent="0.2">
      <c r="A2674" s="133" t="str">
        <f>'Net Gen'!B2674</f>
        <v>RP1KPAEG-Rockport 1 KP AEG</v>
      </c>
      <c r="B2674" s="214">
        <f>'Net Gen'!C2674</f>
        <v>44335.291666666664</v>
      </c>
      <c r="C2674" s="215" t="str">
        <f>'Net Gen'!P2674</f>
        <v>DISPATCHABLE</v>
      </c>
      <c r="D2674" s="215">
        <f>'Net Gen'!E2674</f>
        <v>75.316800000000001</v>
      </c>
      <c r="E2674" s="215">
        <f>'Net Gen'!I2674</f>
        <v>1320</v>
      </c>
      <c r="F2674" s="215">
        <f>'Net Gen'!K2674</f>
        <v>1320</v>
      </c>
      <c r="G2674" s="215">
        <f>'Net Gen'!N2674</f>
        <v>1320</v>
      </c>
      <c r="H2674" s="215">
        <f>'Net Gen'!O2674</f>
        <v>1320</v>
      </c>
      <c r="J2674" s="78">
        <f t="shared" si="166"/>
        <v>0.15</v>
      </c>
      <c r="K2674" s="71">
        <f t="shared" si="164"/>
        <v>198</v>
      </c>
      <c r="L2674" s="69">
        <f t="shared" si="165"/>
        <v>198</v>
      </c>
      <c r="M2674" s="81">
        <f t="shared" si="167"/>
        <v>198</v>
      </c>
    </row>
    <row r="2675" spans="1:13" x14ac:dyDescent="0.2">
      <c r="A2675" s="133" t="str">
        <f>'Net Gen'!B2675</f>
        <v>RP1KPAEG-Rockport 1 KP AEG</v>
      </c>
      <c r="B2675" s="214">
        <f>'Net Gen'!C2675</f>
        <v>44335.333333333336</v>
      </c>
      <c r="C2675" s="215" t="str">
        <f>'Net Gen'!P2675</f>
        <v>DISPATCHABLE</v>
      </c>
      <c r="D2675" s="215">
        <f>'Net Gen'!E2675</f>
        <v>75.403199999999998</v>
      </c>
      <c r="E2675" s="215">
        <f>'Net Gen'!I2675</f>
        <v>1320</v>
      </c>
      <c r="F2675" s="215">
        <f>'Net Gen'!K2675</f>
        <v>1320</v>
      </c>
      <c r="G2675" s="215">
        <f>'Net Gen'!N2675</f>
        <v>1320</v>
      </c>
      <c r="H2675" s="215">
        <f>'Net Gen'!O2675</f>
        <v>1320</v>
      </c>
      <c r="J2675" s="78">
        <f t="shared" si="166"/>
        <v>0.15</v>
      </c>
      <c r="K2675" s="71">
        <f t="shared" si="164"/>
        <v>198</v>
      </c>
      <c r="L2675" s="69">
        <f t="shared" si="165"/>
        <v>198</v>
      </c>
      <c r="M2675" s="81">
        <f t="shared" si="167"/>
        <v>198</v>
      </c>
    </row>
    <row r="2676" spans="1:13" x14ac:dyDescent="0.2">
      <c r="A2676" s="133" t="str">
        <f>'Net Gen'!B2676</f>
        <v>RP1KPAEG-Rockport 1 KP AEG</v>
      </c>
      <c r="B2676" s="214">
        <f>'Net Gen'!C2676</f>
        <v>44335.375</v>
      </c>
      <c r="C2676" s="215" t="str">
        <f>'Net Gen'!P2676</f>
        <v>DISPATCHABLE</v>
      </c>
      <c r="D2676" s="215">
        <f>'Net Gen'!E2676</f>
        <v>75.48</v>
      </c>
      <c r="E2676" s="215">
        <f>'Net Gen'!I2676</f>
        <v>1320</v>
      </c>
      <c r="F2676" s="215">
        <f>'Net Gen'!K2676</f>
        <v>1320</v>
      </c>
      <c r="G2676" s="215">
        <f>'Net Gen'!N2676</f>
        <v>1320</v>
      </c>
      <c r="H2676" s="215">
        <f>'Net Gen'!O2676</f>
        <v>1320</v>
      </c>
      <c r="J2676" s="78">
        <f t="shared" si="166"/>
        <v>0.15</v>
      </c>
      <c r="K2676" s="71">
        <f t="shared" si="164"/>
        <v>198</v>
      </c>
      <c r="L2676" s="69">
        <f t="shared" si="165"/>
        <v>198</v>
      </c>
      <c r="M2676" s="81">
        <f t="shared" si="167"/>
        <v>198</v>
      </c>
    </row>
    <row r="2677" spans="1:13" x14ac:dyDescent="0.2">
      <c r="A2677" s="133" t="str">
        <f>'Net Gen'!B2677</f>
        <v>RP1KPAEG-Rockport 1 KP AEG</v>
      </c>
      <c r="B2677" s="214">
        <f>'Net Gen'!C2677</f>
        <v>44335.416666666664</v>
      </c>
      <c r="C2677" s="215" t="str">
        <f>'Net Gen'!P2677</f>
        <v>DISPATCHABLE</v>
      </c>
      <c r="D2677" s="215">
        <f>'Net Gen'!E2677</f>
        <v>75.499200000000002</v>
      </c>
      <c r="E2677" s="215">
        <f>'Net Gen'!I2677</f>
        <v>1320</v>
      </c>
      <c r="F2677" s="215">
        <f>'Net Gen'!K2677</f>
        <v>1320</v>
      </c>
      <c r="G2677" s="215">
        <f>'Net Gen'!N2677</f>
        <v>1320</v>
      </c>
      <c r="H2677" s="215">
        <f>'Net Gen'!O2677</f>
        <v>1320</v>
      </c>
      <c r="J2677" s="78">
        <f t="shared" si="166"/>
        <v>0.15</v>
      </c>
      <c r="K2677" s="71">
        <f t="shared" si="164"/>
        <v>198</v>
      </c>
      <c r="L2677" s="69">
        <f t="shared" si="165"/>
        <v>198</v>
      </c>
      <c r="M2677" s="81">
        <f t="shared" si="167"/>
        <v>198</v>
      </c>
    </row>
    <row r="2678" spans="1:13" x14ac:dyDescent="0.2">
      <c r="A2678" s="133" t="str">
        <f>'Net Gen'!B2678</f>
        <v>RP1KPAEG-Rockport 1 KP AEG</v>
      </c>
      <c r="B2678" s="214">
        <f>'Net Gen'!C2678</f>
        <v>44335.458333333336</v>
      </c>
      <c r="C2678" s="215" t="str">
        <f>'Net Gen'!P2678</f>
        <v>DISPATCHABLE</v>
      </c>
      <c r="D2678" s="215">
        <f>'Net Gen'!E2678</f>
        <v>75.561599999999999</v>
      </c>
      <c r="E2678" s="215">
        <f>'Net Gen'!I2678</f>
        <v>1320</v>
      </c>
      <c r="F2678" s="215">
        <f>'Net Gen'!K2678</f>
        <v>1320</v>
      </c>
      <c r="G2678" s="215">
        <f>'Net Gen'!N2678</f>
        <v>1320</v>
      </c>
      <c r="H2678" s="215">
        <f>'Net Gen'!O2678</f>
        <v>1320</v>
      </c>
      <c r="J2678" s="78">
        <f t="shared" si="166"/>
        <v>0.15</v>
      </c>
      <c r="K2678" s="71">
        <f t="shared" si="164"/>
        <v>198</v>
      </c>
      <c r="L2678" s="69">
        <f t="shared" si="165"/>
        <v>198</v>
      </c>
      <c r="M2678" s="81">
        <f t="shared" si="167"/>
        <v>198</v>
      </c>
    </row>
    <row r="2679" spans="1:13" x14ac:dyDescent="0.2">
      <c r="A2679" s="133" t="str">
        <f>'Net Gen'!B2679</f>
        <v>RP1KPAEG-Rockport 1 KP AEG</v>
      </c>
      <c r="B2679" s="214">
        <f>'Net Gen'!C2679</f>
        <v>44335.5</v>
      </c>
      <c r="C2679" s="215" t="str">
        <f>'Net Gen'!P2679</f>
        <v>DISPATCHABLE</v>
      </c>
      <c r="D2679" s="215">
        <f>'Net Gen'!E2679</f>
        <v>75.9024</v>
      </c>
      <c r="E2679" s="215">
        <f>'Net Gen'!I2679</f>
        <v>1320</v>
      </c>
      <c r="F2679" s="215">
        <f>'Net Gen'!K2679</f>
        <v>1320</v>
      </c>
      <c r="G2679" s="215">
        <f>'Net Gen'!N2679</f>
        <v>1320</v>
      </c>
      <c r="H2679" s="215">
        <f>'Net Gen'!O2679</f>
        <v>1320</v>
      </c>
      <c r="J2679" s="78">
        <f t="shared" si="166"/>
        <v>0.15</v>
      </c>
      <c r="K2679" s="71">
        <f t="shared" si="164"/>
        <v>198</v>
      </c>
      <c r="L2679" s="69">
        <f t="shared" si="165"/>
        <v>198</v>
      </c>
      <c r="M2679" s="81">
        <f t="shared" si="167"/>
        <v>198</v>
      </c>
    </row>
    <row r="2680" spans="1:13" x14ac:dyDescent="0.2">
      <c r="A2680" s="133" t="str">
        <f>'Net Gen'!B2680</f>
        <v>RP1KPAEG-Rockport 1 KP AEG</v>
      </c>
      <c r="B2680" s="214">
        <f>'Net Gen'!C2680</f>
        <v>44335.541666666664</v>
      </c>
      <c r="C2680" s="215" t="str">
        <f>'Net Gen'!P2680</f>
        <v>DISPATCHABLE</v>
      </c>
      <c r="D2680" s="215">
        <f>'Net Gen'!E2680</f>
        <v>74.990399999999994</v>
      </c>
      <c r="E2680" s="215">
        <f>'Net Gen'!I2680</f>
        <v>1320</v>
      </c>
      <c r="F2680" s="215">
        <f>'Net Gen'!K2680</f>
        <v>1320</v>
      </c>
      <c r="G2680" s="215">
        <f>'Net Gen'!N2680</f>
        <v>1320</v>
      </c>
      <c r="H2680" s="215">
        <f>'Net Gen'!O2680</f>
        <v>1320</v>
      </c>
      <c r="J2680" s="78">
        <f t="shared" si="166"/>
        <v>0.15</v>
      </c>
      <c r="K2680" s="71">
        <f t="shared" si="164"/>
        <v>198</v>
      </c>
      <c r="L2680" s="69">
        <f t="shared" si="165"/>
        <v>198</v>
      </c>
      <c r="M2680" s="81">
        <f t="shared" si="167"/>
        <v>198</v>
      </c>
    </row>
    <row r="2681" spans="1:13" x14ac:dyDescent="0.2">
      <c r="A2681" s="133" t="str">
        <f>'Net Gen'!B2681</f>
        <v>RP1KPAEG-Rockport 1 KP AEG</v>
      </c>
      <c r="B2681" s="214">
        <f>'Net Gen'!C2681</f>
        <v>44335.583333333336</v>
      </c>
      <c r="C2681" s="215" t="str">
        <f>'Net Gen'!P2681</f>
        <v>DISPATCHABLE</v>
      </c>
      <c r="D2681" s="215">
        <f>'Net Gen'!E2681</f>
        <v>78.619200000000006</v>
      </c>
      <c r="E2681" s="215">
        <f>'Net Gen'!I2681</f>
        <v>1320</v>
      </c>
      <c r="F2681" s="215">
        <f>'Net Gen'!K2681</f>
        <v>1320</v>
      </c>
      <c r="G2681" s="215">
        <f>'Net Gen'!N2681</f>
        <v>1320</v>
      </c>
      <c r="H2681" s="215">
        <f>'Net Gen'!O2681</f>
        <v>1320</v>
      </c>
      <c r="J2681" s="78">
        <f t="shared" si="166"/>
        <v>0.15</v>
      </c>
      <c r="K2681" s="71">
        <f t="shared" si="164"/>
        <v>198</v>
      </c>
      <c r="L2681" s="69">
        <f t="shared" si="165"/>
        <v>198</v>
      </c>
      <c r="M2681" s="81">
        <f t="shared" si="167"/>
        <v>198</v>
      </c>
    </row>
    <row r="2682" spans="1:13" x14ac:dyDescent="0.2">
      <c r="A2682" s="133" t="str">
        <f>'Net Gen'!B2682</f>
        <v>RP1KPAEG-Rockport 1 KP AEG</v>
      </c>
      <c r="B2682" s="214">
        <f>'Net Gen'!C2682</f>
        <v>44335.625</v>
      </c>
      <c r="C2682" s="215" t="str">
        <f>'Net Gen'!P2682</f>
        <v>DISPATCHABLE</v>
      </c>
      <c r="D2682" s="215">
        <f>'Net Gen'!E2682</f>
        <v>79.641599999999997</v>
      </c>
      <c r="E2682" s="215">
        <f>'Net Gen'!I2682</f>
        <v>1320</v>
      </c>
      <c r="F2682" s="215">
        <f>'Net Gen'!K2682</f>
        <v>1320</v>
      </c>
      <c r="G2682" s="215">
        <f>'Net Gen'!N2682</f>
        <v>1320</v>
      </c>
      <c r="H2682" s="215">
        <f>'Net Gen'!O2682</f>
        <v>1320</v>
      </c>
      <c r="J2682" s="78">
        <f t="shared" si="166"/>
        <v>0.15</v>
      </c>
      <c r="K2682" s="71">
        <f t="shared" si="164"/>
        <v>198</v>
      </c>
      <c r="L2682" s="69">
        <f t="shared" si="165"/>
        <v>198</v>
      </c>
      <c r="M2682" s="81">
        <f t="shared" si="167"/>
        <v>198</v>
      </c>
    </row>
    <row r="2683" spans="1:13" x14ac:dyDescent="0.2">
      <c r="A2683" s="133" t="str">
        <f>'Net Gen'!B2683</f>
        <v>RP1KPAEG-Rockport 1 KP AEG</v>
      </c>
      <c r="B2683" s="214">
        <f>'Net Gen'!C2683</f>
        <v>44335.666666666664</v>
      </c>
      <c r="C2683" s="215" t="str">
        <f>'Net Gen'!P2683</f>
        <v>DISPATCHABLE</v>
      </c>
      <c r="D2683" s="215">
        <f>'Net Gen'!E2683</f>
        <v>104.38079999999999</v>
      </c>
      <c r="E2683" s="215">
        <f>'Net Gen'!I2683</f>
        <v>1320</v>
      </c>
      <c r="F2683" s="215">
        <f>'Net Gen'!K2683</f>
        <v>1320</v>
      </c>
      <c r="G2683" s="215">
        <f>'Net Gen'!N2683</f>
        <v>1320</v>
      </c>
      <c r="H2683" s="215">
        <f>'Net Gen'!O2683</f>
        <v>1320</v>
      </c>
      <c r="J2683" s="78">
        <f t="shared" si="166"/>
        <v>0.15</v>
      </c>
      <c r="K2683" s="71">
        <f t="shared" si="164"/>
        <v>198</v>
      </c>
      <c r="L2683" s="69">
        <f t="shared" si="165"/>
        <v>198</v>
      </c>
      <c r="M2683" s="81">
        <f t="shared" si="167"/>
        <v>198</v>
      </c>
    </row>
    <row r="2684" spans="1:13" x14ac:dyDescent="0.2">
      <c r="A2684" s="133" t="str">
        <f>'Net Gen'!B2684</f>
        <v>RP1KPAEG-Rockport 1 KP AEG</v>
      </c>
      <c r="B2684" s="214">
        <f>'Net Gen'!C2684</f>
        <v>44335.708333333336</v>
      </c>
      <c r="C2684" s="215" t="str">
        <f>'Net Gen'!P2684</f>
        <v>DISPATCHABLE</v>
      </c>
      <c r="D2684" s="215">
        <f>'Net Gen'!E2684</f>
        <v>125.3712</v>
      </c>
      <c r="E2684" s="215">
        <f>'Net Gen'!I2684</f>
        <v>1320</v>
      </c>
      <c r="F2684" s="215">
        <f>'Net Gen'!K2684</f>
        <v>1320</v>
      </c>
      <c r="G2684" s="215">
        <f>'Net Gen'!N2684</f>
        <v>1320</v>
      </c>
      <c r="H2684" s="215">
        <f>'Net Gen'!O2684</f>
        <v>1320</v>
      </c>
      <c r="J2684" s="78">
        <f t="shared" si="166"/>
        <v>0.15</v>
      </c>
      <c r="K2684" s="71">
        <f t="shared" si="164"/>
        <v>198</v>
      </c>
      <c r="L2684" s="69">
        <f t="shared" si="165"/>
        <v>198</v>
      </c>
      <c r="M2684" s="81">
        <f t="shared" si="167"/>
        <v>198</v>
      </c>
    </row>
    <row r="2685" spans="1:13" x14ac:dyDescent="0.2">
      <c r="A2685" s="133" t="str">
        <f>'Net Gen'!B2685</f>
        <v>RP1KPAEG-Rockport 1 KP AEG</v>
      </c>
      <c r="B2685" s="214">
        <f>'Net Gen'!C2685</f>
        <v>44335.75</v>
      </c>
      <c r="C2685" s="215" t="str">
        <f>'Net Gen'!P2685</f>
        <v>DISPATCHABLE</v>
      </c>
      <c r="D2685" s="215">
        <f>'Net Gen'!E2685</f>
        <v>145.55520000000001</v>
      </c>
      <c r="E2685" s="215">
        <f>'Net Gen'!I2685</f>
        <v>1320</v>
      </c>
      <c r="F2685" s="215">
        <f>'Net Gen'!K2685</f>
        <v>1320</v>
      </c>
      <c r="G2685" s="215">
        <f>'Net Gen'!N2685</f>
        <v>1320</v>
      </c>
      <c r="H2685" s="215">
        <f>'Net Gen'!O2685</f>
        <v>1320</v>
      </c>
      <c r="J2685" s="78">
        <f t="shared" si="166"/>
        <v>0.15</v>
      </c>
      <c r="K2685" s="71">
        <f t="shared" si="164"/>
        <v>198</v>
      </c>
      <c r="L2685" s="69">
        <f t="shared" si="165"/>
        <v>198</v>
      </c>
      <c r="M2685" s="81">
        <f t="shared" si="167"/>
        <v>198</v>
      </c>
    </row>
    <row r="2686" spans="1:13" x14ac:dyDescent="0.2">
      <c r="A2686" s="133" t="str">
        <f>'Net Gen'!B2686</f>
        <v>RP1KPAEG-Rockport 1 KP AEG</v>
      </c>
      <c r="B2686" s="214">
        <f>'Net Gen'!C2686</f>
        <v>44335.791666666664</v>
      </c>
      <c r="C2686" s="215" t="str">
        <f>'Net Gen'!P2686</f>
        <v>DISPATCHABLE</v>
      </c>
      <c r="D2686" s="215">
        <f>'Net Gen'!E2686</f>
        <v>141.2544</v>
      </c>
      <c r="E2686" s="215">
        <f>'Net Gen'!I2686</f>
        <v>1320</v>
      </c>
      <c r="F2686" s="215">
        <f>'Net Gen'!K2686</f>
        <v>1320</v>
      </c>
      <c r="G2686" s="215">
        <f>'Net Gen'!N2686</f>
        <v>1320</v>
      </c>
      <c r="H2686" s="215">
        <f>'Net Gen'!O2686</f>
        <v>1320</v>
      </c>
      <c r="J2686" s="78">
        <f t="shared" si="166"/>
        <v>0.15</v>
      </c>
      <c r="K2686" s="71">
        <f t="shared" si="164"/>
        <v>198</v>
      </c>
      <c r="L2686" s="69">
        <f t="shared" si="165"/>
        <v>198</v>
      </c>
      <c r="M2686" s="81">
        <f t="shared" si="167"/>
        <v>198</v>
      </c>
    </row>
    <row r="2687" spans="1:13" x14ac:dyDescent="0.2">
      <c r="A2687" s="133" t="str">
        <f>'Net Gen'!B2687</f>
        <v>RP1KPAEG-Rockport 1 KP AEG</v>
      </c>
      <c r="B2687" s="214">
        <f>'Net Gen'!C2687</f>
        <v>44335.833333333336</v>
      </c>
      <c r="C2687" s="215" t="str">
        <f>'Net Gen'!P2687</f>
        <v>DISPATCHABLE</v>
      </c>
      <c r="D2687" s="215">
        <f>'Net Gen'!E2687</f>
        <v>154.6944</v>
      </c>
      <c r="E2687" s="215">
        <f>'Net Gen'!I2687</f>
        <v>1320</v>
      </c>
      <c r="F2687" s="215">
        <f>'Net Gen'!K2687</f>
        <v>1320</v>
      </c>
      <c r="G2687" s="215">
        <f>'Net Gen'!N2687</f>
        <v>1320</v>
      </c>
      <c r="H2687" s="215">
        <f>'Net Gen'!O2687</f>
        <v>1320</v>
      </c>
      <c r="J2687" s="78">
        <f t="shared" si="166"/>
        <v>0.15</v>
      </c>
      <c r="K2687" s="71">
        <f t="shared" si="164"/>
        <v>198</v>
      </c>
      <c r="L2687" s="69">
        <f t="shared" si="165"/>
        <v>198</v>
      </c>
      <c r="M2687" s="81">
        <f t="shared" si="167"/>
        <v>198</v>
      </c>
    </row>
    <row r="2688" spans="1:13" x14ac:dyDescent="0.2">
      <c r="A2688" s="133" t="str">
        <f>'Net Gen'!B2688</f>
        <v>RP1KPAEG-Rockport 1 KP AEG</v>
      </c>
      <c r="B2688" s="214">
        <f>'Net Gen'!C2688</f>
        <v>44335.875</v>
      </c>
      <c r="C2688" s="215" t="str">
        <f>'Net Gen'!P2688</f>
        <v>DISPATCHABLE</v>
      </c>
      <c r="D2688" s="215">
        <f>'Net Gen'!E2688</f>
        <v>119.3904</v>
      </c>
      <c r="E2688" s="215">
        <f>'Net Gen'!I2688</f>
        <v>1320</v>
      </c>
      <c r="F2688" s="215">
        <f>'Net Gen'!K2688</f>
        <v>1320</v>
      </c>
      <c r="G2688" s="215">
        <f>'Net Gen'!N2688</f>
        <v>1320</v>
      </c>
      <c r="H2688" s="215">
        <f>'Net Gen'!O2688</f>
        <v>1320</v>
      </c>
      <c r="J2688" s="78">
        <f t="shared" si="166"/>
        <v>0.15</v>
      </c>
      <c r="K2688" s="71">
        <f t="shared" si="164"/>
        <v>198</v>
      </c>
      <c r="L2688" s="69">
        <f t="shared" si="165"/>
        <v>198</v>
      </c>
      <c r="M2688" s="81">
        <f t="shared" si="167"/>
        <v>198</v>
      </c>
    </row>
    <row r="2689" spans="1:13" x14ac:dyDescent="0.2">
      <c r="A2689" s="133" t="str">
        <f>'Net Gen'!B2689</f>
        <v>RP1KPAEG-Rockport 1 KP AEG</v>
      </c>
      <c r="B2689" s="214">
        <f>'Net Gen'!C2689</f>
        <v>44335.916666666664</v>
      </c>
      <c r="C2689" s="215" t="str">
        <f>'Net Gen'!P2689</f>
        <v>DISPATCHABLE</v>
      </c>
      <c r="D2689" s="215">
        <f>'Net Gen'!E2689</f>
        <v>128.7312</v>
      </c>
      <c r="E2689" s="215">
        <f>'Net Gen'!I2689</f>
        <v>1320</v>
      </c>
      <c r="F2689" s="215">
        <f>'Net Gen'!K2689</f>
        <v>1320</v>
      </c>
      <c r="G2689" s="215">
        <f>'Net Gen'!N2689</f>
        <v>1320</v>
      </c>
      <c r="H2689" s="215">
        <f>'Net Gen'!O2689</f>
        <v>1320</v>
      </c>
      <c r="J2689" s="78">
        <f t="shared" si="166"/>
        <v>0.15</v>
      </c>
      <c r="K2689" s="71">
        <f t="shared" si="164"/>
        <v>198</v>
      </c>
      <c r="L2689" s="69">
        <f t="shared" si="165"/>
        <v>198</v>
      </c>
      <c r="M2689" s="81">
        <f t="shared" si="167"/>
        <v>198</v>
      </c>
    </row>
    <row r="2690" spans="1:13" x14ac:dyDescent="0.2">
      <c r="A2690" s="133" t="str">
        <f>'Net Gen'!B2690</f>
        <v>RP1KPAEG-Rockport 1 KP AEG</v>
      </c>
      <c r="B2690" s="214">
        <f>'Net Gen'!C2690</f>
        <v>44335.958333333336</v>
      </c>
      <c r="C2690" s="215" t="str">
        <f>'Net Gen'!P2690</f>
        <v>DISPATCHABLE</v>
      </c>
      <c r="D2690" s="215">
        <f>'Net Gen'!E2690</f>
        <v>130.2576</v>
      </c>
      <c r="E2690" s="215">
        <f>'Net Gen'!I2690</f>
        <v>1320</v>
      </c>
      <c r="F2690" s="215">
        <f>'Net Gen'!K2690</f>
        <v>1320</v>
      </c>
      <c r="G2690" s="215">
        <f>'Net Gen'!N2690</f>
        <v>1320</v>
      </c>
      <c r="H2690" s="215">
        <f>'Net Gen'!O2690</f>
        <v>1320</v>
      </c>
      <c r="J2690" s="78">
        <f t="shared" si="166"/>
        <v>0.15</v>
      </c>
      <c r="K2690" s="71">
        <f t="shared" si="164"/>
        <v>198</v>
      </c>
      <c r="L2690" s="69">
        <f t="shared" si="165"/>
        <v>198</v>
      </c>
      <c r="M2690" s="81">
        <f t="shared" si="167"/>
        <v>198</v>
      </c>
    </row>
    <row r="2691" spans="1:13" x14ac:dyDescent="0.2">
      <c r="A2691" s="133" t="str">
        <f>'Net Gen'!B2691</f>
        <v>RP1KPAEG-Rockport 1 KP AEG</v>
      </c>
      <c r="B2691" s="214">
        <f>'Net Gen'!C2691</f>
        <v>44336</v>
      </c>
      <c r="C2691" s="215" t="str">
        <f>'Net Gen'!P2691</f>
        <v>DISPATCHABLE</v>
      </c>
      <c r="D2691" s="215">
        <f>'Net Gen'!E2691</f>
        <v>98.087999999999994</v>
      </c>
      <c r="E2691" s="215">
        <f>'Net Gen'!I2691</f>
        <v>1320</v>
      </c>
      <c r="F2691" s="215">
        <f>'Net Gen'!K2691</f>
        <v>1320</v>
      </c>
      <c r="G2691" s="215">
        <f>'Net Gen'!N2691</f>
        <v>1320</v>
      </c>
      <c r="H2691" s="215">
        <f>'Net Gen'!O2691</f>
        <v>1320</v>
      </c>
      <c r="J2691" s="78">
        <f t="shared" si="166"/>
        <v>0.15</v>
      </c>
      <c r="K2691" s="71">
        <f t="shared" si="164"/>
        <v>198</v>
      </c>
      <c r="L2691" s="69">
        <f t="shared" si="165"/>
        <v>198</v>
      </c>
      <c r="M2691" s="81">
        <f t="shared" si="167"/>
        <v>198</v>
      </c>
    </row>
    <row r="2692" spans="1:13" x14ac:dyDescent="0.2">
      <c r="A2692" s="133" t="str">
        <f>'Net Gen'!B2692</f>
        <v>RP1KPAEG-Rockport 1 KP AEG</v>
      </c>
      <c r="B2692" s="214">
        <f>'Net Gen'!C2692</f>
        <v>44336.041666666664</v>
      </c>
      <c r="C2692" s="215" t="str">
        <f>'Net Gen'!P2692</f>
        <v>DISPATCHABLE</v>
      </c>
      <c r="D2692" s="215">
        <f>'Net Gen'!E2692</f>
        <v>76.531199999999998</v>
      </c>
      <c r="E2692" s="215">
        <f>'Net Gen'!I2692</f>
        <v>1320</v>
      </c>
      <c r="F2692" s="215">
        <f>'Net Gen'!K2692</f>
        <v>1320</v>
      </c>
      <c r="G2692" s="215">
        <f>'Net Gen'!N2692</f>
        <v>1320</v>
      </c>
      <c r="H2692" s="215">
        <f>'Net Gen'!O2692</f>
        <v>1320</v>
      </c>
      <c r="J2692" s="78">
        <f t="shared" si="166"/>
        <v>0.15</v>
      </c>
      <c r="K2692" s="71">
        <f t="shared" ref="K2692:K2755" si="168">F2692*J2692</f>
        <v>198</v>
      </c>
      <c r="L2692" s="69">
        <f t="shared" ref="L2692:L2755" si="169">H2692*J2692</f>
        <v>198</v>
      </c>
      <c r="M2692" s="81">
        <f t="shared" si="167"/>
        <v>198</v>
      </c>
    </row>
    <row r="2693" spans="1:13" x14ac:dyDescent="0.2">
      <c r="A2693" s="133" t="str">
        <f>'Net Gen'!B2693</f>
        <v>RP1KPAEG-Rockport 1 KP AEG</v>
      </c>
      <c r="B2693" s="214">
        <f>'Net Gen'!C2693</f>
        <v>44336.083333333336</v>
      </c>
      <c r="C2693" s="215" t="str">
        <f>'Net Gen'!P2693</f>
        <v>DISPATCHABLE</v>
      </c>
      <c r="D2693" s="215">
        <f>'Net Gen'!E2693</f>
        <v>75.830399999999997</v>
      </c>
      <c r="E2693" s="215">
        <f>'Net Gen'!I2693</f>
        <v>1320</v>
      </c>
      <c r="F2693" s="215">
        <f>'Net Gen'!K2693</f>
        <v>1320</v>
      </c>
      <c r="G2693" s="215">
        <f>'Net Gen'!N2693</f>
        <v>1320</v>
      </c>
      <c r="H2693" s="215">
        <f>'Net Gen'!O2693</f>
        <v>1320</v>
      </c>
      <c r="J2693" s="78">
        <f t="shared" ref="J2693:J2756" si="170">VLOOKUP(A2693,$P$4:$Q$8,2,FALSE)</f>
        <v>0.15</v>
      </c>
      <c r="K2693" s="71">
        <f t="shared" si="168"/>
        <v>198</v>
      </c>
      <c r="L2693" s="69">
        <f t="shared" si="169"/>
        <v>198</v>
      </c>
      <c r="M2693" s="81">
        <f t="shared" ref="M2693:M2756" si="171">E2693*J2693</f>
        <v>198</v>
      </c>
    </row>
    <row r="2694" spans="1:13" x14ac:dyDescent="0.2">
      <c r="A2694" s="133" t="str">
        <f>'Net Gen'!B2694</f>
        <v>RP1KPAEG-Rockport 1 KP AEG</v>
      </c>
      <c r="B2694" s="214">
        <f>'Net Gen'!C2694</f>
        <v>44336.125</v>
      </c>
      <c r="C2694" s="215" t="str">
        <f>'Net Gen'!P2694</f>
        <v>DISPATCHABLE</v>
      </c>
      <c r="D2694" s="215">
        <f>'Net Gen'!E2694</f>
        <v>75.311999999999998</v>
      </c>
      <c r="E2694" s="215">
        <f>'Net Gen'!I2694</f>
        <v>1320</v>
      </c>
      <c r="F2694" s="215">
        <f>'Net Gen'!K2694</f>
        <v>1320</v>
      </c>
      <c r="G2694" s="215">
        <f>'Net Gen'!N2694</f>
        <v>1320</v>
      </c>
      <c r="H2694" s="215">
        <f>'Net Gen'!O2694</f>
        <v>1320</v>
      </c>
      <c r="J2694" s="78">
        <f t="shared" si="170"/>
        <v>0.15</v>
      </c>
      <c r="K2694" s="71">
        <f t="shared" si="168"/>
        <v>198</v>
      </c>
      <c r="L2694" s="69">
        <f t="shared" si="169"/>
        <v>198</v>
      </c>
      <c r="M2694" s="81">
        <f t="shared" si="171"/>
        <v>198</v>
      </c>
    </row>
    <row r="2695" spans="1:13" x14ac:dyDescent="0.2">
      <c r="A2695" s="133" t="str">
        <f>'Net Gen'!B2695</f>
        <v>RP1KPAEG-Rockport 1 KP AEG</v>
      </c>
      <c r="B2695" s="214">
        <f>'Net Gen'!C2695</f>
        <v>44336.166666666664</v>
      </c>
      <c r="C2695" s="215" t="str">
        <f>'Net Gen'!P2695</f>
        <v>DISPATCHABLE</v>
      </c>
      <c r="D2695" s="215">
        <f>'Net Gen'!E2695</f>
        <v>74.865600000000001</v>
      </c>
      <c r="E2695" s="215">
        <f>'Net Gen'!I2695</f>
        <v>1320</v>
      </c>
      <c r="F2695" s="215">
        <f>'Net Gen'!K2695</f>
        <v>1320</v>
      </c>
      <c r="G2695" s="215">
        <f>'Net Gen'!N2695</f>
        <v>1320</v>
      </c>
      <c r="H2695" s="215">
        <f>'Net Gen'!O2695</f>
        <v>1320</v>
      </c>
      <c r="J2695" s="78">
        <f t="shared" si="170"/>
        <v>0.15</v>
      </c>
      <c r="K2695" s="71">
        <f t="shared" si="168"/>
        <v>198</v>
      </c>
      <c r="L2695" s="69">
        <f t="shared" si="169"/>
        <v>198</v>
      </c>
      <c r="M2695" s="81">
        <f t="shared" si="171"/>
        <v>198</v>
      </c>
    </row>
    <row r="2696" spans="1:13" x14ac:dyDescent="0.2">
      <c r="A2696" s="133" t="str">
        <f>'Net Gen'!B2696</f>
        <v>RP1KPAEG-Rockport 1 KP AEG</v>
      </c>
      <c r="B2696" s="214">
        <f>'Net Gen'!C2696</f>
        <v>44336.208333333336</v>
      </c>
      <c r="C2696" s="215" t="str">
        <f>'Net Gen'!P2696</f>
        <v>DISPATCHABLE</v>
      </c>
      <c r="D2696" s="215">
        <f>'Net Gen'!E2696</f>
        <v>74.889600000000002</v>
      </c>
      <c r="E2696" s="215">
        <f>'Net Gen'!I2696</f>
        <v>1320</v>
      </c>
      <c r="F2696" s="215">
        <f>'Net Gen'!K2696</f>
        <v>1320</v>
      </c>
      <c r="G2696" s="215">
        <f>'Net Gen'!N2696</f>
        <v>1320</v>
      </c>
      <c r="H2696" s="215">
        <f>'Net Gen'!O2696</f>
        <v>1320</v>
      </c>
      <c r="J2696" s="78">
        <f t="shared" si="170"/>
        <v>0.15</v>
      </c>
      <c r="K2696" s="71">
        <f t="shared" si="168"/>
        <v>198</v>
      </c>
      <c r="L2696" s="69">
        <f t="shared" si="169"/>
        <v>198</v>
      </c>
      <c r="M2696" s="81">
        <f t="shared" si="171"/>
        <v>198</v>
      </c>
    </row>
    <row r="2697" spans="1:13" x14ac:dyDescent="0.2">
      <c r="A2697" s="133" t="str">
        <f>'Net Gen'!B2697</f>
        <v>RP1KPAEG-Rockport 1 KP AEG</v>
      </c>
      <c r="B2697" s="214">
        <f>'Net Gen'!C2697</f>
        <v>44336.25</v>
      </c>
      <c r="C2697" s="215" t="str">
        <f>'Net Gen'!P2697</f>
        <v>DISPATCHABLE</v>
      </c>
      <c r="D2697" s="215">
        <f>'Net Gen'!E2697</f>
        <v>74.894400000000005</v>
      </c>
      <c r="E2697" s="215">
        <f>'Net Gen'!I2697</f>
        <v>1320</v>
      </c>
      <c r="F2697" s="215">
        <f>'Net Gen'!K2697</f>
        <v>1320</v>
      </c>
      <c r="G2697" s="215">
        <f>'Net Gen'!N2697</f>
        <v>1320</v>
      </c>
      <c r="H2697" s="215">
        <f>'Net Gen'!O2697</f>
        <v>1320</v>
      </c>
      <c r="J2697" s="78">
        <f t="shared" si="170"/>
        <v>0.15</v>
      </c>
      <c r="K2697" s="71">
        <f t="shared" si="168"/>
        <v>198</v>
      </c>
      <c r="L2697" s="69">
        <f t="shared" si="169"/>
        <v>198</v>
      </c>
      <c r="M2697" s="81">
        <f t="shared" si="171"/>
        <v>198</v>
      </c>
    </row>
    <row r="2698" spans="1:13" x14ac:dyDescent="0.2">
      <c r="A2698" s="133" t="str">
        <f>'Net Gen'!B2698</f>
        <v>RP1KPAEG-Rockport 1 KP AEG</v>
      </c>
      <c r="B2698" s="214">
        <f>'Net Gen'!C2698</f>
        <v>44336.291666666664</v>
      </c>
      <c r="C2698" s="215" t="str">
        <f>'Net Gen'!P2698</f>
        <v>DISPATCHABLE</v>
      </c>
      <c r="D2698" s="215">
        <f>'Net Gen'!E2698</f>
        <v>74.985600000000005</v>
      </c>
      <c r="E2698" s="215">
        <f>'Net Gen'!I2698</f>
        <v>1320</v>
      </c>
      <c r="F2698" s="215">
        <f>'Net Gen'!K2698</f>
        <v>1320</v>
      </c>
      <c r="G2698" s="215">
        <f>'Net Gen'!N2698</f>
        <v>1320</v>
      </c>
      <c r="H2698" s="215">
        <f>'Net Gen'!O2698</f>
        <v>1320</v>
      </c>
      <c r="J2698" s="78">
        <f t="shared" si="170"/>
        <v>0.15</v>
      </c>
      <c r="K2698" s="71">
        <f t="shared" si="168"/>
        <v>198</v>
      </c>
      <c r="L2698" s="69">
        <f t="shared" si="169"/>
        <v>198</v>
      </c>
      <c r="M2698" s="81">
        <f t="shared" si="171"/>
        <v>198</v>
      </c>
    </row>
    <row r="2699" spans="1:13" x14ac:dyDescent="0.2">
      <c r="A2699" s="133" t="str">
        <f>'Net Gen'!B2699</f>
        <v>RP1KPAEG-Rockport 1 KP AEG</v>
      </c>
      <c r="B2699" s="214">
        <f>'Net Gen'!C2699</f>
        <v>44336.333333333336</v>
      </c>
      <c r="C2699" s="215" t="str">
        <f>'Net Gen'!P2699</f>
        <v>DISPATCHABLE</v>
      </c>
      <c r="D2699" s="215">
        <f>'Net Gen'!E2699</f>
        <v>75.374399999999994</v>
      </c>
      <c r="E2699" s="215">
        <f>'Net Gen'!I2699</f>
        <v>1320</v>
      </c>
      <c r="F2699" s="215">
        <f>'Net Gen'!K2699</f>
        <v>1320</v>
      </c>
      <c r="G2699" s="215">
        <f>'Net Gen'!N2699</f>
        <v>1320</v>
      </c>
      <c r="H2699" s="215">
        <f>'Net Gen'!O2699</f>
        <v>1320</v>
      </c>
      <c r="J2699" s="78">
        <f t="shared" si="170"/>
        <v>0.15</v>
      </c>
      <c r="K2699" s="71">
        <f t="shared" si="168"/>
        <v>198</v>
      </c>
      <c r="L2699" s="69">
        <f t="shared" si="169"/>
        <v>198</v>
      </c>
      <c r="M2699" s="81">
        <f t="shared" si="171"/>
        <v>198</v>
      </c>
    </row>
    <row r="2700" spans="1:13" x14ac:dyDescent="0.2">
      <c r="A2700" s="133" t="str">
        <f>'Net Gen'!B2700</f>
        <v>RP1KPAEG-Rockport 1 KP AEG</v>
      </c>
      <c r="B2700" s="214">
        <f>'Net Gen'!C2700</f>
        <v>44336.375</v>
      </c>
      <c r="C2700" s="215" t="str">
        <f>'Net Gen'!P2700</f>
        <v>DISPATCHABLE</v>
      </c>
      <c r="D2700" s="215">
        <f>'Net Gen'!E2700</f>
        <v>75.441599999999994</v>
      </c>
      <c r="E2700" s="215">
        <f>'Net Gen'!I2700</f>
        <v>1320</v>
      </c>
      <c r="F2700" s="215">
        <f>'Net Gen'!K2700</f>
        <v>1320</v>
      </c>
      <c r="G2700" s="215">
        <f>'Net Gen'!N2700</f>
        <v>1320</v>
      </c>
      <c r="H2700" s="215">
        <f>'Net Gen'!O2700</f>
        <v>1320</v>
      </c>
      <c r="J2700" s="78">
        <f t="shared" si="170"/>
        <v>0.15</v>
      </c>
      <c r="K2700" s="71">
        <f t="shared" si="168"/>
        <v>198</v>
      </c>
      <c r="L2700" s="69">
        <f t="shared" si="169"/>
        <v>198</v>
      </c>
      <c r="M2700" s="81">
        <f t="shared" si="171"/>
        <v>198</v>
      </c>
    </row>
    <row r="2701" spans="1:13" x14ac:dyDescent="0.2">
      <c r="A2701" s="133" t="str">
        <f>'Net Gen'!B2701</f>
        <v>RP1KPAEG-Rockport 1 KP AEG</v>
      </c>
      <c r="B2701" s="214">
        <f>'Net Gen'!C2701</f>
        <v>44336.416666666664</v>
      </c>
      <c r="C2701" s="215" t="str">
        <f>'Net Gen'!P2701</f>
        <v>DISPATCHABLE</v>
      </c>
      <c r="D2701" s="215">
        <f>'Net Gen'!E2701</f>
        <v>75.475200000000001</v>
      </c>
      <c r="E2701" s="215">
        <f>'Net Gen'!I2701</f>
        <v>1320</v>
      </c>
      <c r="F2701" s="215">
        <f>'Net Gen'!K2701</f>
        <v>1320</v>
      </c>
      <c r="G2701" s="215">
        <f>'Net Gen'!N2701</f>
        <v>1320</v>
      </c>
      <c r="H2701" s="215">
        <f>'Net Gen'!O2701</f>
        <v>1320</v>
      </c>
      <c r="J2701" s="78">
        <f t="shared" si="170"/>
        <v>0.15</v>
      </c>
      <c r="K2701" s="71">
        <f t="shared" si="168"/>
        <v>198</v>
      </c>
      <c r="L2701" s="69">
        <f t="shared" si="169"/>
        <v>198</v>
      </c>
      <c r="M2701" s="81">
        <f t="shared" si="171"/>
        <v>198</v>
      </c>
    </row>
    <row r="2702" spans="1:13" x14ac:dyDescent="0.2">
      <c r="A2702" s="133" t="str">
        <f>'Net Gen'!B2702</f>
        <v>RP1KPAEG-Rockport 1 KP AEG</v>
      </c>
      <c r="B2702" s="214">
        <f>'Net Gen'!C2702</f>
        <v>44336.458333333336</v>
      </c>
      <c r="C2702" s="215" t="str">
        <f>'Net Gen'!P2702</f>
        <v>DISPATCHABLE</v>
      </c>
      <c r="D2702" s="215">
        <f>'Net Gen'!E2702</f>
        <v>77.457599999999999</v>
      </c>
      <c r="E2702" s="215">
        <f>'Net Gen'!I2702</f>
        <v>1320</v>
      </c>
      <c r="F2702" s="215">
        <f>'Net Gen'!K2702</f>
        <v>1320</v>
      </c>
      <c r="G2702" s="215">
        <f>'Net Gen'!N2702</f>
        <v>1320</v>
      </c>
      <c r="H2702" s="215">
        <f>'Net Gen'!O2702</f>
        <v>1320</v>
      </c>
      <c r="J2702" s="78">
        <f t="shared" si="170"/>
        <v>0.15</v>
      </c>
      <c r="K2702" s="71">
        <f t="shared" si="168"/>
        <v>198</v>
      </c>
      <c r="L2702" s="69">
        <f t="shared" si="169"/>
        <v>198</v>
      </c>
      <c r="M2702" s="81">
        <f t="shared" si="171"/>
        <v>198</v>
      </c>
    </row>
    <row r="2703" spans="1:13" x14ac:dyDescent="0.2">
      <c r="A2703" s="133" t="str">
        <f>'Net Gen'!B2703</f>
        <v>RP1KPAEG-Rockport 1 KP AEG</v>
      </c>
      <c r="B2703" s="214">
        <f>'Net Gen'!C2703</f>
        <v>44336.5</v>
      </c>
      <c r="C2703" s="215" t="str">
        <f>'Net Gen'!P2703</f>
        <v>DISPATCHABLE</v>
      </c>
      <c r="D2703" s="215">
        <f>'Net Gen'!E2703</f>
        <v>83.366399999999999</v>
      </c>
      <c r="E2703" s="215">
        <f>'Net Gen'!I2703</f>
        <v>1320</v>
      </c>
      <c r="F2703" s="215">
        <f>'Net Gen'!K2703</f>
        <v>1320</v>
      </c>
      <c r="G2703" s="215">
        <f>'Net Gen'!N2703</f>
        <v>1320</v>
      </c>
      <c r="H2703" s="215">
        <f>'Net Gen'!O2703</f>
        <v>1320</v>
      </c>
      <c r="J2703" s="78">
        <f t="shared" si="170"/>
        <v>0.15</v>
      </c>
      <c r="K2703" s="71">
        <f t="shared" si="168"/>
        <v>198</v>
      </c>
      <c r="L2703" s="69">
        <f t="shared" si="169"/>
        <v>198</v>
      </c>
      <c r="M2703" s="81">
        <f t="shared" si="171"/>
        <v>198</v>
      </c>
    </row>
    <row r="2704" spans="1:13" x14ac:dyDescent="0.2">
      <c r="A2704" s="133" t="str">
        <f>'Net Gen'!B2704</f>
        <v>RP1KPAEG-Rockport 1 KP AEG</v>
      </c>
      <c r="B2704" s="214">
        <f>'Net Gen'!C2704</f>
        <v>44336.541666666664</v>
      </c>
      <c r="C2704" s="215" t="str">
        <f>'Net Gen'!P2704</f>
        <v>DISPATCHABLE</v>
      </c>
      <c r="D2704" s="215">
        <f>'Net Gen'!E2704</f>
        <v>77.664000000000001</v>
      </c>
      <c r="E2704" s="215">
        <f>'Net Gen'!I2704</f>
        <v>1320</v>
      </c>
      <c r="F2704" s="215">
        <f>'Net Gen'!K2704</f>
        <v>1320</v>
      </c>
      <c r="G2704" s="215">
        <f>'Net Gen'!N2704</f>
        <v>1320</v>
      </c>
      <c r="H2704" s="215">
        <f>'Net Gen'!O2704</f>
        <v>1320</v>
      </c>
      <c r="J2704" s="78">
        <f t="shared" si="170"/>
        <v>0.15</v>
      </c>
      <c r="K2704" s="71">
        <f t="shared" si="168"/>
        <v>198</v>
      </c>
      <c r="L2704" s="69">
        <f t="shared" si="169"/>
        <v>198</v>
      </c>
      <c r="M2704" s="81">
        <f t="shared" si="171"/>
        <v>198</v>
      </c>
    </row>
    <row r="2705" spans="1:13" x14ac:dyDescent="0.2">
      <c r="A2705" s="133" t="str">
        <f>'Net Gen'!B2705</f>
        <v>RP1KPAEG-Rockport 1 KP AEG</v>
      </c>
      <c r="B2705" s="214">
        <f>'Net Gen'!C2705</f>
        <v>44336.583333333336</v>
      </c>
      <c r="C2705" s="215" t="str">
        <f>'Net Gen'!P2705</f>
        <v>DISPATCHABLE</v>
      </c>
      <c r="D2705" s="215">
        <f>'Net Gen'!E2705</f>
        <v>93.878399999999999</v>
      </c>
      <c r="E2705" s="215">
        <f>'Net Gen'!I2705</f>
        <v>1320</v>
      </c>
      <c r="F2705" s="215">
        <f>'Net Gen'!K2705</f>
        <v>1320</v>
      </c>
      <c r="G2705" s="215">
        <f>'Net Gen'!N2705</f>
        <v>1320</v>
      </c>
      <c r="H2705" s="215">
        <f>'Net Gen'!O2705</f>
        <v>1320</v>
      </c>
      <c r="J2705" s="78">
        <f t="shared" si="170"/>
        <v>0.15</v>
      </c>
      <c r="K2705" s="71">
        <f t="shared" si="168"/>
        <v>198</v>
      </c>
      <c r="L2705" s="69">
        <f t="shared" si="169"/>
        <v>198</v>
      </c>
      <c r="M2705" s="81">
        <f t="shared" si="171"/>
        <v>198</v>
      </c>
    </row>
    <row r="2706" spans="1:13" x14ac:dyDescent="0.2">
      <c r="A2706" s="133" t="str">
        <f>'Net Gen'!B2706</f>
        <v>RP1KPAEG-Rockport 1 KP AEG</v>
      </c>
      <c r="B2706" s="214">
        <f>'Net Gen'!C2706</f>
        <v>44336.625</v>
      </c>
      <c r="C2706" s="215" t="str">
        <f>'Net Gen'!P2706</f>
        <v>DISPATCHABLE</v>
      </c>
      <c r="D2706" s="215">
        <f>'Net Gen'!E2706</f>
        <v>87.283199999999994</v>
      </c>
      <c r="E2706" s="215">
        <f>'Net Gen'!I2706</f>
        <v>1320</v>
      </c>
      <c r="F2706" s="215">
        <f>'Net Gen'!K2706</f>
        <v>1320</v>
      </c>
      <c r="G2706" s="215">
        <f>'Net Gen'!N2706</f>
        <v>1320</v>
      </c>
      <c r="H2706" s="215">
        <f>'Net Gen'!O2706</f>
        <v>1320</v>
      </c>
      <c r="J2706" s="78">
        <f t="shared" si="170"/>
        <v>0.15</v>
      </c>
      <c r="K2706" s="71">
        <f t="shared" si="168"/>
        <v>198</v>
      </c>
      <c r="L2706" s="69">
        <f t="shared" si="169"/>
        <v>198</v>
      </c>
      <c r="M2706" s="81">
        <f t="shared" si="171"/>
        <v>198</v>
      </c>
    </row>
    <row r="2707" spans="1:13" x14ac:dyDescent="0.2">
      <c r="A2707" s="133" t="str">
        <f>'Net Gen'!B2707</f>
        <v>RP1KPAEG-Rockport 1 KP AEG</v>
      </c>
      <c r="B2707" s="214">
        <f>'Net Gen'!C2707</f>
        <v>44336.666666666664</v>
      </c>
      <c r="C2707" s="215" t="str">
        <f>'Net Gen'!P2707</f>
        <v>DISPATCHABLE</v>
      </c>
      <c r="D2707" s="215">
        <f>'Net Gen'!E2707</f>
        <v>83.990399999999994</v>
      </c>
      <c r="E2707" s="215">
        <f>'Net Gen'!I2707</f>
        <v>1320</v>
      </c>
      <c r="F2707" s="215">
        <f>'Net Gen'!K2707</f>
        <v>1320</v>
      </c>
      <c r="G2707" s="215">
        <f>'Net Gen'!N2707</f>
        <v>1320</v>
      </c>
      <c r="H2707" s="215">
        <f>'Net Gen'!O2707</f>
        <v>1320</v>
      </c>
      <c r="J2707" s="78">
        <f t="shared" si="170"/>
        <v>0.15</v>
      </c>
      <c r="K2707" s="71">
        <f t="shared" si="168"/>
        <v>198</v>
      </c>
      <c r="L2707" s="69">
        <f t="shared" si="169"/>
        <v>198</v>
      </c>
      <c r="M2707" s="81">
        <f t="shared" si="171"/>
        <v>198</v>
      </c>
    </row>
    <row r="2708" spans="1:13" x14ac:dyDescent="0.2">
      <c r="A2708" s="133" t="str">
        <f>'Net Gen'!B2708</f>
        <v>RP1KPAEG-Rockport 1 KP AEG</v>
      </c>
      <c r="B2708" s="214">
        <f>'Net Gen'!C2708</f>
        <v>44336.708333333336</v>
      </c>
      <c r="C2708" s="215" t="str">
        <f>'Net Gen'!P2708</f>
        <v>DISPATCHABLE</v>
      </c>
      <c r="D2708" s="215">
        <f>'Net Gen'!E2708</f>
        <v>100.8672</v>
      </c>
      <c r="E2708" s="215">
        <f>'Net Gen'!I2708</f>
        <v>1320</v>
      </c>
      <c r="F2708" s="215">
        <f>'Net Gen'!K2708</f>
        <v>1320</v>
      </c>
      <c r="G2708" s="215">
        <f>'Net Gen'!N2708</f>
        <v>1320</v>
      </c>
      <c r="H2708" s="215">
        <f>'Net Gen'!O2708</f>
        <v>1320</v>
      </c>
      <c r="J2708" s="78">
        <f t="shared" si="170"/>
        <v>0.15</v>
      </c>
      <c r="K2708" s="71">
        <f t="shared" si="168"/>
        <v>198</v>
      </c>
      <c r="L2708" s="69">
        <f t="shared" si="169"/>
        <v>198</v>
      </c>
      <c r="M2708" s="81">
        <f t="shared" si="171"/>
        <v>198</v>
      </c>
    </row>
    <row r="2709" spans="1:13" x14ac:dyDescent="0.2">
      <c r="A2709" s="133" t="str">
        <f>'Net Gen'!B2709</f>
        <v>RP1KPAEG-Rockport 1 KP AEG</v>
      </c>
      <c r="B2709" s="214">
        <f>'Net Gen'!C2709</f>
        <v>44336.75</v>
      </c>
      <c r="C2709" s="215" t="str">
        <f>'Net Gen'!P2709</f>
        <v>DISPATCHABLE</v>
      </c>
      <c r="D2709" s="215">
        <f>'Net Gen'!E2709</f>
        <v>100.416</v>
      </c>
      <c r="E2709" s="215">
        <f>'Net Gen'!I2709</f>
        <v>1320</v>
      </c>
      <c r="F2709" s="215">
        <f>'Net Gen'!K2709</f>
        <v>1320</v>
      </c>
      <c r="G2709" s="215">
        <f>'Net Gen'!N2709</f>
        <v>1320</v>
      </c>
      <c r="H2709" s="215">
        <f>'Net Gen'!O2709</f>
        <v>1320</v>
      </c>
      <c r="J2709" s="78">
        <f t="shared" si="170"/>
        <v>0.15</v>
      </c>
      <c r="K2709" s="71">
        <f t="shared" si="168"/>
        <v>198</v>
      </c>
      <c r="L2709" s="69">
        <f t="shared" si="169"/>
        <v>198</v>
      </c>
      <c r="M2709" s="81">
        <f t="shared" si="171"/>
        <v>198</v>
      </c>
    </row>
    <row r="2710" spans="1:13" x14ac:dyDescent="0.2">
      <c r="A2710" s="133" t="str">
        <f>'Net Gen'!B2710</f>
        <v>RP1KPAEG-Rockport 1 KP AEG</v>
      </c>
      <c r="B2710" s="214">
        <f>'Net Gen'!C2710</f>
        <v>44336.791666666664</v>
      </c>
      <c r="C2710" s="215" t="str">
        <f>'Net Gen'!P2710</f>
        <v>DISPATCHABLE</v>
      </c>
      <c r="D2710" s="215">
        <f>'Net Gen'!E2710</f>
        <v>120.9936</v>
      </c>
      <c r="E2710" s="215">
        <f>'Net Gen'!I2710</f>
        <v>1320</v>
      </c>
      <c r="F2710" s="215">
        <f>'Net Gen'!K2710</f>
        <v>1320</v>
      </c>
      <c r="G2710" s="215">
        <f>'Net Gen'!N2710</f>
        <v>1320</v>
      </c>
      <c r="H2710" s="215">
        <f>'Net Gen'!O2710</f>
        <v>1320</v>
      </c>
      <c r="J2710" s="78">
        <f t="shared" si="170"/>
        <v>0.15</v>
      </c>
      <c r="K2710" s="71">
        <f t="shared" si="168"/>
        <v>198</v>
      </c>
      <c r="L2710" s="69">
        <f t="shared" si="169"/>
        <v>198</v>
      </c>
      <c r="M2710" s="81">
        <f t="shared" si="171"/>
        <v>198</v>
      </c>
    </row>
    <row r="2711" spans="1:13" x14ac:dyDescent="0.2">
      <c r="A2711" s="133" t="str">
        <f>'Net Gen'!B2711</f>
        <v>RP1KPAEG-Rockport 1 KP AEG</v>
      </c>
      <c r="B2711" s="214">
        <f>'Net Gen'!C2711</f>
        <v>44336.833333333336</v>
      </c>
      <c r="C2711" s="215" t="str">
        <f>'Net Gen'!P2711</f>
        <v>DISPATCHABLE</v>
      </c>
      <c r="D2711" s="215">
        <f>'Net Gen'!E2711</f>
        <v>150.92160000000001</v>
      </c>
      <c r="E2711" s="215">
        <f>'Net Gen'!I2711</f>
        <v>1320</v>
      </c>
      <c r="F2711" s="215">
        <f>'Net Gen'!K2711</f>
        <v>1320</v>
      </c>
      <c r="G2711" s="215">
        <f>'Net Gen'!N2711</f>
        <v>1320</v>
      </c>
      <c r="H2711" s="215">
        <f>'Net Gen'!O2711</f>
        <v>1320</v>
      </c>
      <c r="J2711" s="78">
        <f t="shared" si="170"/>
        <v>0.15</v>
      </c>
      <c r="K2711" s="71">
        <f t="shared" si="168"/>
        <v>198</v>
      </c>
      <c r="L2711" s="69">
        <f t="shared" si="169"/>
        <v>198</v>
      </c>
      <c r="M2711" s="81">
        <f t="shared" si="171"/>
        <v>198</v>
      </c>
    </row>
    <row r="2712" spans="1:13" x14ac:dyDescent="0.2">
      <c r="A2712" s="133" t="str">
        <f>'Net Gen'!B2712</f>
        <v>RP1KPAEG-Rockport 1 KP AEG</v>
      </c>
      <c r="B2712" s="214">
        <f>'Net Gen'!C2712</f>
        <v>44336.875</v>
      </c>
      <c r="C2712" s="215" t="str">
        <f>'Net Gen'!P2712</f>
        <v>DISPATCHABLE</v>
      </c>
      <c r="D2712" s="215">
        <f>'Net Gen'!E2712</f>
        <v>141.87360000000001</v>
      </c>
      <c r="E2712" s="215">
        <f>'Net Gen'!I2712</f>
        <v>1320</v>
      </c>
      <c r="F2712" s="215">
        <f>'Net Gen'!K2712</f>
        <v>1320</v>
      </c>
      <c r="G2712" s="215">
        <f>'Net Gen'!N2712</f>
        <v>1320</v>
      </c>
      <c r="H2712" s="215">
        <f>'Net Gen'!O2712</f>
        <v>1320</v>
      </c>
      <c r="J2712" s="78">
        <f t="shared" si="170"/>
        <v>0.15</v>
      </c>
      <c r="K2712" s="71">
        <f t="shared" si="168"/>
        <v>198</v>
      </c>
      <c r="L2712" s="69">
        <f t="shared" si="169"/>
        <v>198</v>
      </c>
      <c r="M2712" s="81">
        <f t="shared" si="171"/>
        <v>198</v>
      </c>
    </row>
    <row r="2713" spans="1:13" x14ac:dyDescent="0.2">
      <c r="A2713" s="133" t="str">
        <f>'Net Gen'!B2713</f>
        <v>RP1KPAEG-Rockport 1 KP AEG</v>
      </c>
      <c r="B2713" s="214">
        <f>'Net Gen'!C2713</f>
        <v>44336.916666666664</v>
      </c>
      <c r="C2713" s="215" t="str">
        <f>'Net Gen'!P2713</f>
        <v>DISPATCHABLE</v>
      </c>
      <c r="D2713" s="215">
        <f>'Net Gen'!E2713</f>
        <v>129.73439999999999</v>
      </c>
      <c r="E2713" s="215">
        <f>'Net Gen'!I2713</f>
        <v>1320</v>
      </c>
      <c r="F2713" s="215">
        <f>'Net Gen'!K2713</f>
        <v>1320</v>
      </c>
      <c r="G2713" s="215">
        <f>'Net Gen'!N2713</f>
        <v>1320</v>
      </c>
      <c r="H2713" s="215">
        <f>'Net Gen'!O2713</f>
        <v>1320</v>
      </c>
      <c r="J2713" s="78">
        <f t="shared" si="170"/>
        <v>0.15</v>
      </c>
      <c r="K2713" s="71">
        <f t="shared" si="168"/>
        <v>198</v>
      </c>
      <c r="L2713" s="69">
        <f t="shared" si="169"/>
        <v>198</v>
      </c>
      <c r="M2713" s="81">
        <f t="shared" si="171"/>
        <v>198</v>
      </c>
    </row>
    <row r="2714" spans="1:13" x14ac:dyDescent="0.2">
      <c r="A2714" s="133" t="str">
        <f>'Net Gen'!B2714</f>
        <v>RP1KPAEG-Rockport 1 KP AEG</v>
      </c>
      <c r="B2714" s="214">
        <f>'Net Gen'!C2714</f>
        <v>44336.958333333336</v>
      </c>
      <c r="C2714" s="215" t="str">
        <f>'Net Gen'!P2714</f>
        <v>DISPATCHABLE</v>
      </c>
      <c r="D2714" s="215">
        <f>'Net Gen'!E2714</f>
        <v>109.94880000000001</v>
      </c>
      <c r="E2714" s="215">
        <f>'Net Gen'!I2714</f>
        <v>1320</v>
      </c>
      <c r="F2714" s="215">
        <f>'Net Gen'!K2714</f>
        <v>1320</v>
      </c>
      <c r="G2714" s="215">
        <f>'Net Gen'!N2714</f>
        <v>1320</v>
      </c>
      <c r="H2714" s="215">
        <f>'Net Gen'!O2714</f>
        <v>1320</v>
      </c>
      <c r="J2714" s="78">
        <f t="shared" si="170"/>
        <v>0.15</v>
      </c>
      <c r="K2714" s="71">
        <f t="shared" si="168"/>
        <v>198</v>
      </c>
      <c r="L2714" s="69">
        <f t="shared" si="169"/>
        <v>198</v>
      </c>
      <c r="M2714" s="81">
        <f t="shared" si="171"/>
        <v>198</v>
      </c>
    </row>
    <row r="2715" spans="1:13" x14ac:dyDescent="0.2">
      <c r="A2715" s="133" t="str">
        <f>'Net Gen'!B2715</f>
        <v>RP1KPAEG-Rockport 1 KP AEG</v>
      </c>
      <c r="B2715" s="214">
        <f>'Net Gen'!C2715</f>
        <v>44337</v>
      </c>
      <c r="C2715" s="215" t="str">
        <f>'Net Gen'!P2715</f>
        <v>DISPATCHABLE</v>
      </c>
      <c r="D2715" s="215">
        <f>'Net Gen'!E2715</f>
        <v>79.766400000000004</v>
      </c>
      <c r="E2715" s="215">
        <f>'Net Gen'!I2715</f>
        <v>1320</v>
      </c>
      <c r="F2715" s="215">
        <f>'Net Gen'!K2715</f>
        <v>1320</v>
      </c>
      <c r="G2715" s="215">
        <f>'Net Gen'!N2715</f>
        <v>1320</v>
      </c>
      <c r="H2715" s="215">
        <f>'Net Gen'!O2715</f>
        <v>1320</v>
      </c>
      <c r="J2715" s="78">
        <f t="shared" si="170"/>
        <v>0.15</v>
      </c>
      <c r="K2715" s="71">
        <f t="shared" si="168"/>
        <v>198</v>
      </c>
      <c r="L2715" s="69">
        <f t="shared" si="169"/>
        <v>198</v>
      </c>
      <c r="M2715" s="81">
        <f t="shared" si="171"/>
        <v>198</v>
      </c>
    </row>
    <row r="2716" spans="1:13" x14ac:dyDescent="0.2">
      <c r="A2716" s="133" t="str">
        <f>'Net Gen'!B2716</f>
        <v>RP1KPAEG-Rockport 1 KP AEG</v>
      </c>
      <c r="B2716" s="214">
        <f>'Net Gen'!C2716</f>
        <v>44337.041666666664</v>
      </c>
      <c r="C2716" s="215" t="str">
        <f>'Net Gen'!P2716</f>
        <v>DISPATCHABLE</v>
      </c>
      <c r="D2716" s="215">
        <f>'Net Gen'!E2716</f>
        <v>75.283199999999994</v>
      </c>
      <c r="E2716" s="215">
        <f>'Net Gen'!I2716</f>
        <v>1320</v>
      </c>
      <c r="F2716" s="215">
        <f>'Net Gen'!K2716</f>
        <v>1320</v>
      </c>
      <c r="G2716" s="215">
        <f>'Net Gen'!N2716</f>
        <v>1320</v>
      </c>
      <c r="H2716" s="215">
        <f>'Net Gen'!O2716</f>
        <v>1320</v>
      </c>
      <c r="J2716" s="78">
        <f t="shared" si="170"/>
        <v>0.15</v>
      </c>
      <c r="K2716" s="71">
        <f t="shared" si="168"/>
        <v>198</v>
      </c>
      <c r="L2716" s="69">
        <f t="shared" si="169"/>
        <v>198</v>
      </c>
      <c r="M2716" s="81">
        <f t="shared" si="171"/>
        <v>198</v>
      </c>
    </row>
    <row r="2717" spans="1:13" x14ac:dyDescent="0.2">
      <c r="A2717" s="133" t="str">
        <f>'Net Gen'!B2717</f>
        <v>RP1KPAEG-Rockport 1 KP AEG</v>
      </c>
      <c r="B2717" s="214">
        <f>'Net Gen'!C2717</f>
        <v>44337.083333333336</v>
      </c>
      <c r="C2717" s="215" t="str">
        <f>'Net Gen'!P2717</f>
        <v>DISPATCHABLE</v>
      </c>
      <c r="D2717" s="215">
        <f>'Net Gen'!E2717</f>
        <v>75.191999999999993</v>
      </c>
      <c r="E2717" s="215">
        <f>'Net Gen'!I2717</f>
        <v>1320</v>
      </c>
      <c r="F2717" s="215">
        <f>'Net Gen'!K2717</f>
        <v>1320</v>
      </c>
      <c r="G2717" s="215">
        <f>'Net Gen'!N2717</f>
        <v>1320</v>
      </c>
      <c r="H2717" s="215">
        <f>'Net Gen'!O2717</f>
        <v>1320</v>
      </c>
      <c r="J2717" s="78">
        <f t="shared" si="170"/>
        <v>0.15</v>
      </c>
      <c r="K2717" s="71">
        <f t="shared" si="168"/>
        <v>198</v>
      </c>
      <c r="L2717" s="69">
        <f t="shared" si="169"/>
        <v>198</v>
      </c>
      <c r="M2717" s="81">
        <f t="shared" si="171"/>
        <v>198</v>
      </c>
    </row>
    <row r="2718" spans="1:13" x14ac:dyDescent="0.2">
      <c r="A2718" s="133" t="str">
        <f>'Net Gen'!B2718</f>
        <v>RP1KPAEG-Rockport 1 KP AEG</v>
      </c>
      <c r="B2718" s="214">
        <f>'Net Gen'!C2718</f>
        <v>44337.125</v>
      </c>
      <c r="C2718" s="215" t="str">
        <f>'Net Gen'!P2718</f>
        <v>DISPATCHABLE</v>
      </c>
      <c r="D2718" s="215">
        <f>'Net Gen'!E2718</f>
        <v>75.307199999999995</v>
      </c>
      <c r="E2718" s="215">
        <f>'Net Gen'!I2718</f>
        <v>1320</v>
      </c>
      <c r="F2718" s="215">
        <f>'Net Gen'!K2718</f>
        <v>1320</v>
      </c>
      <c r="G2718" s="215">
        <f>'Net Gen'!N2718</f>
        <v>1320</v>
      </c>
      <c r="H2718" s="215">
        <f>'Net Gen'!O2718</f>
        <v>1320</v>
      </c>
      <c r="J2718" s="78">
        <f t="shared" si="170"/>
        <v>0.15</v>
      </c>
      <c r="K2718" s="71">
        <f t="shared" si="168"/>
        <v>198</v>
      </c>
      <c r="L2718" s="69">
        <f t="shared" si="169"/>
        <v>198</v>
      </c>
      <c r="M2718" s="81">
        <f t="shared" si="171"/>
        <v>198</v>
      </c>
    </row>
    <row r="2719" spans="1:13" x14ac:dyDescent="0.2">
      <c r="A2719" s="133" t="str">
        <f>'Net Gen'!B2719</f>
        <v>RP1KPAEG-Rockport 1 KP AEG</v>
      </c>
      <c r="B2719" s="214">
        <f>'Net Gen'!C2719</f>
        <v>44337.166666666664</v>
      </c>
      <c r="C2719" s="215" t="str">
        <f>'Net Gen'!P2719</f>
        <v>DISPATCHABLE</v>
      </c>
      <c r="D2719" s="215">
        <f>'Net Gen'!E2719</f>
        <v>75.307199999999995</v>
      </c>
      <c r="E2719" s="215">
        <f>'Net Gen'!I2719</f>
        <v>1320</v>
      </c>
      <c r="F2719" s="215">
        <f>'Net Gen'!K2719</f>
        <v>1320</v>
      </c>
      <c r="G2719" s="215">
        <f>'Net Gen'!N2719</f>
        <v>1320</v>
      </c>
      <c r="H2719" s="215">
        <f>'Net Gen'!O2719</f>
        <v>1320</v>
      </c>
      <c r="J2719" s="78">
        <f t="shared" si="170"/>
        <v>0.15</v>
      </c>
      <c r="K2719" s="71">
        <f t="shared" si="168"/>
        <v>198</v>
      </c>
      <c r="L2719" s="69">
        <f t="shared" si="169"/>
        <v>198</v>
      </c>
      <c r="M2719" s="81">
        <f t="shared" si="171"/>
        <v>198</v>
      </c>
    </row>
    <row r="2720" spans="1:13" x14ac:dyDescent="0.2">
      <c r="A2720" s="133" t="str">
        <f>'Net Gen'!B2720</f>
        <v>RP1KPAEG-Rockport 1 KP AEG</v>
      </c>
      <c r="B2720" s="214">
        <f>'Net Gen'!C2720</f>
        <v>44337.208333333336</v>
      </c>
      <c r="C2720" s="215" t="str">
        <f>'Net Gen'!P2720</f>
        <v>DISPATCHABLE</v>
      </c>
      <c r="D2720" s="215">
        <f>'Net Gen'!E2720</f>
        <v>75.350399999999993</v>
      </c>
      <c r="E2720" s="215">
        <f>'Net Gen'!I2720</f>
        <v>1320</v>
      </c>
      <c r="F2720" s="215">
        <f>'Net Gen'!K2720</f>
        <v>1320</v>
      </c>
      <c r="G2720" s="215">
        <f>'Net Gen'!N2720</f>
        <v>1320</v>
      </c>
      <c r="H2720" s="215">
        <f>'Net Gen'!O2720</f>
        <v>1320</v>
      </c>
      <c r="J2720" s="78">
        <f t="shared" si="170"/>
        <v>0.15</v>
      </c>
      <c r="K2720" s="71">
        <f t="shared" si="168"/>
        <v>198</v>
      </c>
      <c r="L2720" s="69">
        <f t="shared" si="169"/>
        <v>198</v>
      </c>
      <c r="M2720" s="81">
        <f t="shared" si="171"/>
        <v>198</v>
      </c>
    </row>
    <row r="2721" spans="1:13" x14ac:dyDescent="0.2">
      <c r="A2721" s="133" t="str">
        <f>'Net Gen'!B2721</f>
        <v>RP1KPAEG-Rockport 1 KP AEG</v>
      </c>
      <c r="B2721" s="214">
        <f>'Net Gen'!C2721</f>
        <v>44337.25</v>
      </c>
      <c r="C2721" s="215" t="str">
        <f>'Net Gen'!P2721</f>
        <v>DISPATCHABLE</v>
      </c>
      <c r="D2721" s="215">
        <f>'Net Gen'!E2721</f>
        <v>75.302400000000006</v>
      </c>
      <c r="E2721" s="215">
        <f>'Net Gen'!I2721</f>
        <v>1320</v>
      </c>
      <c r="F2721" s="215">
        <f>'Net Gen'!K2721</f>
        <v>1320</v>
      </c>
      <c r="G2721" s="215">
        <f>'Net Gen'!N2721</f>
        <v>1320</v>
      </c>
      <c r="H2721" s="215">
        <f>'Net Gen'!O2721</f>
        <v>1320</v>
      </c>
      <c r="J2721" s="78">
        <f t="shared" si="170"/>
        <v>0.15</v>
      </c>
      <c r="K2721" s="71">
        <f t="shared" si="168"/>
        <v>198</v>
      </c>
      <c r="L2721" s="69">
        <f t="shared" si="169"/>
        <v>198</v>
      </c>
      <c r="M2721" s="81">
        <f t="shared" si="171"/>
        <v>198</v>
      </c>
    </row>
    <row r="2722" spans="1:13" x14ac:dyDescent="0.2">
      <c r="A2722" s="133" t="str">
        <f>'Net Gen'!B2722</f>
        <v>RP1KPAEG-Rockport 1 KP AEG</v>
      </c>
      <c r="B2722" s="214">
        <f>'Net Gen'!C2722</f>
        <v>44337.291666666664</v>
      </c>
      <c r="C2722" s="215" t="str">
        <f>'Net Gen'!P2722</f>
        <v>DISPATCHABLE</v>
      </c>
      <c r="D2722" s="215">
        <f>'Net Gen'!E2722</f>
        <v>75.187200000000004</v>
      </c>
      <c r="E2722" s="215">
        <f>'Net Gen'!I2722</f>
        <v>1320</v>
      </c>
      <c r="F2722" s="215">
        <f>'Net Gen'!K2722</f>
        <v>1320</v>
      </c>
      <c r="G2722" s="215">
        <f>'Net Gen'!N2722</f>
        <v>1320</v>
      </c>
      <c r="H2722" s="215">
        <f>'Net Gen'!O2722</f>
        <v>1320</v>
      </c>
      <c r="J2722" s="78">
        <f t="shared" si="170"/>
        <v>0.15</v>
      </c>
      <c r="K2722" s="71">
        <f t="shared" si="168"/>
        <v>198</v>
      </c>
      <c r="L2722" s="69">
        <f t="shared" si="169"/>
        <v>198</v>
      </c>
      <c r="M2722" s="81">
        <f t="shared" si="171"/>
        <v>198</v>
      </c>
    </row>
    <row r="2723" spans="1:13" x14ac:dyDescent="0.2">
      <c r="A2723" s="133" t="str">
        <f>'Net Gen'!B2723</f>
        <v>RP1KPAEG-Rockport 1 KP AEG</v>
      </c>
      <c r="B2723" s="214">
        <f>'Net Gen'!C2723</f>
        <v>44337.333333333336</v>
      </c>
      <c r="C2723" s="215" t="str">
        <f>'Net Gen'!P2723</f>
        <v>DISPATCHABLE</v>
      </c>
      <c r="D2723" s="215">
        <f>'Net Gen'!E2723</f>
        <v>75.388800000000003</v>
      </c>
      <c r="E2723" s="215">
        <f>'Net Gen'!I2723</f>
        <v>1320</v>
      </c>
      <c r="F2723" s="215">
        <f>'Net Gen'!K2723</f>
        <v>1320</v>
      </c>
      <c r="G2723" s="215">
        <f>'Net Gen'!N2723</f>
        <v>1320</v>
      </c>
      <c r="H2723" s="215">
        <f>'Net Gen'!O2723</f>
        <v>1320</v>
      </c>
      <c r="J2723" s="78">
        <f t="shared" si="170"/>
        <v>0.15</v>
      </c>
      <c r="K2723" s="71">
        <f t="shared" si="168"/>
        <v>198</v>
      </c>
      <c r="L2723" s="69">
        <f t="shared" si="169"/>
        <v>198</v>
      </c>
      <c r="M2723" s="81">
        <f t="shared" si="171"/>
        <v>198</v>
      </c>
    </row>
    <row r="2724" spans="1:13" x14ac:dyDescent="0.2">
      <c r="A2724" s="133" t="str">
        <f>'Net Gen'!B2724</f>
        <v>RP1KPAEG-Rockport 1 KP AEG</v>
      </c>
      <c r="B2724" s="214">
        <f>'Net Gen'!C2724</f>
        <v>44337.375</v>
      </c>
      <c r="C2724" s="215" t="str">
        <f>'Net Gen'!P2724</f>
        <v>DISPATCHABLE</v>
      </c>
      <c r="D2724" s="215">
        <f>'Net Gen'!E2724</f>
        <v>75.355199999999996</v>
      </c>
      <c r="E2724" s="215">
        <f>'Net Gen'!I2724</f>
        <v>1320</v>
      </c>
      <c r="F2724" s="215">
        <f>'Net Gen'!K2724</f>
        <v>1320</v>
      </c>
      <c r="G2724" s="215">
        <f>'Net Gen'!N2724</f>
        <v>1320</v>
      </c>
      <c r="H2724" s="215">
        <f>'Net Gen'!O2724</f>
        <v>1320</v>
      </c>
      <c r="J2724" s="78">
        <f t="shared" si="170"/>
        <v>0.15</v>
      </c>
      <c r="K2724" s="71">
        <f t="shared" si="168"/>
        <v>198</v>
      </c>
      <c r="L2724" s="69">
        <f t="shared" si="169"/>
        <v>198</v>
      </c>
      <c r="M2724" s="81">
        <f t="shared" si="171"/>
        <v>198</v>
      </c>
    </row>
    <row r="2725" spans="1:13" x14ac:dyDescent="0.2">
      <c r="A2725" s="133" t="str">
        <f>'Net Gen'!B2725</f>
        <v>RP1KPAEG-Rockport 1 KP AEG</v>
      </c>
      <c r="B2725" s="214">
        <f>'Net Gen'!C2725</f>
        <v>44337.416666666664</v>
      </c>
      <c r="C2725" s="215" t="str">
        <f>'Net Gen'!P2725</f>
        <v>DISPATCHABLE</v>
      </c>
      <c r="D2725" s="215">
        <f>'Net Gen'!E2725</f>
        <v>75.369600000000005</v>
      </c>
      <c r="E2725" s="215">
        <f>'Net Gen'!I2725</f>
        <v>1320</v>
      </c>
      <c r="F2725" s="215">
        <f>'Net Gen'!K2725</f>
        <v>1320</v>
      </c>
      <c r="G2725" s="215">
        <f>'Net Gen'!N2725</f>
        <v>1320</v>
      </c>
      <c r="H2725" s="215">
        <f>'Net Gen'!O2725</f>
        <v>1320</v>
      </c>
      <c r="J2725" s="78">
        <f t="shared" si="170"/>
        <v>0.15</v>
      </c>
      <c r="K2725" s="71">
        <f t="shared" si="168"/>
        <v>198</v>
      </c>
      <c r="L2725" s="69">
        <f t="shared" si="169"/>
        <v>198</v>
      </c>
      <c r="M2725" s="81">
        <f t="shared" si="171"/>
        <v>198</v>
      </c>
    </row>
    <row r="2726" spans="1:13" x14ac:dyDescent="0.2">
      <c r="A2726" s="133" t="str">
        <f>'Net Gen'!B2726</f>
        <v>RP1KPAEG-Rockport 1 KP AEG</v>
      </c>
      <c r="B2726" s="214">
        <f>'Net Gen'!C2726</f>
        <v>44337.458333333336</v>
      </c>
      <c r="C2726" s="215" t="str">
        <f>'Net Gen'!P2726</f>
        <v>DISPATCHABLE</v>
      </c>
      <c r="D2726" s="215">
        <f>'Net Gen'!E2726</f>
        <v>77.553600000000003</v>
      </c>
      <c r="E2726" s="215">
        <f>'Net Gen'!I2726</f>
        <v>1320</v>
      </c>
      <c r="F2726" s="215">
        <f>'Net Gen'!K2726</f>
        <v>1320</v>
      </c>
      <c r="G2726" s="215">
        <f>'Net Gen'!N2726</f>
        <v>1320</v>
      </c>
      <c r="H2726" s="215">
        <f>'Net Gen'!O2726</f>
        <v>1320</v>
      </c>
      <c r="J2726" s="78">
        <f t="shared" si="170"/>
        <v>0.15</v>
      </c>
      <c r="K2726" s="71">
        <f t="shared" si="168"/>
        <v>198</v>
      </c>
      <c r="L2726" s="69">
        <f t="shared" si="169"/>
        <v>198</v>
      </c>
      <c r="M2726" s="81">
        <f t="shared" si="171"/>
        <v>198</v>
      </c>
    </row>
    <row r="2727" spans="1:13" x14ac:dyDescent="0.2">
      <c r="A2727" s="133" t="str">
        <f>'Net Gen'!B2727</f>
        <v>RP1KPAEG-Rockport 1 KP AEG</v>
      </c>
      <c r="B2727" s="214">
        <f>'Net Gen'!C2727</f>
        <v>44337.5</v>
      </c>
      <c r="C2727" s="215" t="str">
        <f>'Net Gen'!P2727</f>
        <v>DISPATCHABLE</v>
      </c>
      <c r="D2727" s="215">
        <f>'Net Gen'!E2727</f>
        <v>75.772800000000004</v>
      </c>
      <c r="E2727" s="215">
        <f>'Net Gen'!I2727</f>
        <v>1320</v>
      </c>
      <c r="F2727" s="215">
        <f>'Net Gen'!K2727</f>
        <v>1320</v>
      </c>
      <c r="G2727" s="215">
        <f>'Net Gen'!N2727</f>
        <v>1320</v>
      </c>
      <c r="H2727" s="215">
        <f>'Net Gen'!O2727</f>
        <v>1320</v>
      </c>
      <c r="J2727" s="78">
        <f t="shared" si="170"/>
        <v>0.15</v>
      </c>
      <c r="K2727" s="71">
        <f t="shared" si="168"/>
        <v>198</v>
      </c>
      <c r="L2727" s="69">
        <f t="shared" si="169"/>
        <v>198</v>
      </c>
      <c r="M2727" s="81">
        <f t="shared" si="171"/>
        <v>198</v>
      </c>
    </row>
    <row r="2728" spans="1:13" x14ac:dyDescent="0.2">
      <c r="A2728" s="133" t="str">
        <f>'Net Gen'!B2728</f>
        <v>RP1KPAEG-Rockport 1 KP AEG</v>
      </c>
      <c r="B2728" s="214">
        <f>'Net Gen'!C2728</f>
        <v>44337.541666666664</v>
      </c>
      <c r="C2728" s="215" t="str">
        <f>'Net Gen'!P2728</f>
        <v>DISPATCHABLE</v>
      </c>
      <c r="D2728" s="215">
        <f>'Net Gen'!E2728</f>
        <v>77.380799999999994</v>
      </c>
      <c r="E2728" s="215">
        <f>'Net Gen'!I2728</f>
        <v>1320</v>
      </c>
      <c r="F2728" s="215">
        <f>'Net Gen'!K2728</f>
        <v>1320</v>
      </c>
      <c r="G2728" s="215">
        <f>'Net Gen'!N2728</f>
        <v>1320</v>
      </c>
      <c r="H2728" s="215">
        <f>'Net Gen'!O2728</f>
        <v>1320</v>
      </c>
      <c r="J2728" s="78">
        <f t="shared" si="170"/>
        <v>0.15</v>
      </c>
      <c r="K2728" s="71">
        <f t="shared" si="168"/>
        <v>198</v>
      </c>
      <c r="L2728" s="69">
        <f t="shared" si="169"/>
        <v>198</v>
      </c>
      <c r="M2728" s="81">
        <f t="shared" si="171"/>
        <v>198</v>
      </c>
    </row>
    <row r="2729" spans="1:13" x14ac:dyDescent="0.2">
      <c r="A2729" s="133" t="str">
        <f>'Net Gen'!B2729</f>
        <v>RP1KPAEG-Rockport 1 KP AEG</v>
      </c>
      <c r="B2729" s="214">
        <f>'Net Gen'!C2729</f>
        <v>44337.583333333336</v>
      </c>
      <c r="C2729" s="215" t="str">
        <f>'Net Gen'!P2729</f>
        <v>DISPATCHABLE</v>
      </c>
      <c r="D2729" s="215">
        <f>'Net Gen'!E2729</f>
        <v>83.635199999999998</v>
      </c>
      <c r="E2729" s="215">
        <f>'Net Gen'!I2729</f>
        <v>1320</v>
      </c>
      <c r="F2729" s="215">
        <f>'Net Gen'!K2729</f>
        <v>1320</v>
      </c>
      <c r="G2729" s="215">
        <f>'Net Gen'!N2729</f>
        <v>1320</v>
      </c>
      <c r="H2729" s="215">
        <f>'Net Gen'!O2729</f>
        <v>1320</v>
      </c>
      <c r="J2729" s="78">
        <f t="shared" si="170"/>
        <v>0.15</v>
      </c>
      <c r="K2729" s="71">
        <f t="shared" si="168"/>
        <v>198</v>
      </c>
      <c r="L2729" s="69">
        <f t="shared" si="169"/>
        <v>198</v>
      </c>
      <c r="M2729" s="81">
        <f t="shared" si="171"/>
        <v>198</v>
      </c>
    </row>
    <row r="2730" spans="1:13" x14ac:dyDescent="0.2">
      <c r="A2730" s="133" t="str">
        <f>'Net Gen'!B2730</f>
        <v>RP1KPAEG-Rockport 1 KP AEG</v>
      </c>
      <c r="B2730" s="214">
        <f>'Net Gen'!C2730</f>
        <v>44337.625</v>
      </c>
      <c r="C2730" s="215" t="str">
        <f>'Net Gen'!P2730</f>
        <v>DISPATCHABLE</v>
      </c>
      <c r="D2730" s="215">
        <f>'Net Gen'!E2730</f>
        <v>97.315200000000004</v>
      </c>
      <c r="E2730" s="215">
        <f>'Net Gen'!I2730</f>
        <v>1320</v>
      </c>
      <c r="F2730" s="215">
        <f>'Net Gen'!K2730</f>
        <v>1320</v>
      </c>
      <c r="G2730" s="215">
        <f>'Net Gen'!N2730</f>
        <v>1320</v>
      </c>
      <c r="H2730" s="215">
        <f>'Net Gen'!O2730</f>
        <v>1320</v>
      </c>
      <c r="J2730" s="78">
        <f t="shared" si="170"/>
        <v>0.15</v>
      </c>
      <c r="K2730" s="71">
        <f t="shared" si="168"/>
        <v>198</v>
      </c>
      <c r="L2730" s="69">
        <f t="shared" si="169"/>
        <v>198</v>
      </c>
      <c r="M2730" s="81">
        <f t="shared" si="171"/>
        <v>198</v>
      </c>
    </row>
    <row r="2731" spans="1:13" x14ac:dyDescent="0.2">
      <c r="A2731" s="133" t="str">
        <f>'Net Gen'!B2731</f>
        <v>RP1KPAEG-Rockport 1 KP AEG</v>
      </c>
      <c r="B2731" s="214">
        <f>'Net Gen'!C2731</f>
        <v>44337.666666666664</v>
      </c>
      <c r="C2731" s="215" t="str">
        <f>'Net Gen'!P2731</f>
        <v>DISPATCHABLE</v>
      </c>
      <c r="D2731" s="215">
        <f>'Net Gen'!E2731</f>
        <v>98.231999999999999</v>
      </c>
      <c r="E2731" s="215">
        <f>'Net Gen'!I2731</f>
        <v>1320</v>
      </c>
      <c r="F2731" s="215">
        <f>'Net Gen'!K2731</f>
        <v>1320</v>
      </c>
      <c r="G2731" s="215">
        <f>'Net Gen'!N2731</f>
        <v>1320</v>
      </c>
      <c r="H2731" s="215">
        <f>'Net Gen'!O2731</f>
        <v>1320</v>
      </c>
      <c r="J2731" s="78">
        <f t="shared" si="170"/>
        <v>0.15</v>
      </c>
      <c r="K2731" s="71">
        <f t="shared" si="168"/>
        <v>198</v>
      </c>
      <c r="L2731" s="69">
        <f t="shared" si="169"/>
        <v>198</v>
      </c>
      <c r="M2731" s="81">
        <f t="shared" si="171"/>
        <v>198</v>
      </c>
    </row>
    <row r="2732" spans="1:13" x14ac:dyDescent="0.2">
      <c r="A2732" s="133" t="str">
        <f>'Net Gen'!B2732</f>
        <v>RP1KPAEG-Rockport 1 KP AEG</v>
      </c>
      <c r="B2732" s="214">
        <f>'Net Gen'!C2732</f>
        <v>44337.708333333336</v>
      </c>
      <c r="C2732" s="215" t="str">
        <f>'Net Gen'!P2732</f>
        <v>DISPATCHABLE</v>
      </c>
      <c r="D2732" s="215">
        <f>'Net Gen'!E2732</f>
        <v>130.91040000000001</v>
      </c>
      <c r="E2732" s="215">
        <f>'Net Gen'!I2732</f>
        <v>1320</v>
      </c>
      <c r="F2732" s="215">
        <f>'Net Gen'!K2732</f>
        <v>1320</v>
      </c>
      <c r="G2732" s="215">
        <f>'Net Gen'!N2732</f>
        <v>1320</v>
      </c>
      <c r="H2732" s="215">
        <f>'Net Gen'!O2732</f>
        <v>1320</v>
      </c>
      <c r="J2732" s="78">
        <f t="shared" si="170"/>
        <v>0.15</v>
      </c>
      <c r="K2732" s="71">
        <f t="shared" si="168"/>
        <v>198</v>
      </c>
      <c r="L2732" s="69">
        <f t="shared" si="169"/>
        <v>198</v>
      </c>
      <c r="M2732" s="81">
        <f t="shared" si="171"/>
        <v>198</v>
      </c>
    </row>
    <row r="2733" spans="1:13" x14ac:dyDescent="0.2">
      <c r="A2733" s="133" t="str">
        <f>'Net Gen'!B2733</f>
        <v>RP1KPAEG-Rockport 1 KP AEG</v>
      </c>
      <c r="B2733" s="214">
        <f>'Net Gen'!C2733</f>
        <v>44337.75</v>
      </c>
      <c r="C2733" s="215" t="str">
        <f>'Net Gen'!P2733</f>
        <v>DISPATCHABLE</v>
      </c>
      <c r="D2733" s="215">
        <f>'Net Gen'!E2733</f>
        <v>151.23840000000001</v>
      </c>
      <c r="E2733" s="215">
        <f>'Net Gen'!I2733</f>
        <v>1320</v>
      </c>
      <c r="F2733" s="215">
        <f>'Net Gen'!K2733</f>
        <v>1320</v>
      </c>
      <c r="G2733" s="215">
        <f>'Net Gen'!N2733</f>
        <v>1320</v>
      </c>
      <c r="H2733" s="215">
        <f>'Net Gen'!O2733</f>
        <v>1320</v>
      </c>
      <c r="J2733" s="78">
        <f t="shared" si="170"/>
        <v>0.15</v>
      </c>
      <c r="K2733" s="71">
        <f t="shared" si="168"/>
        <v>198</v>
      </c>
      <c r="L2733" s="69">
        <f t="shared" si="169"/>
        <v>198</v>
      </c>
      <c r="M2733" s="81">
        <f t="shared" si="171"/>
        <v>198</v>
      </c>
    </row>
    <row r="2734" spans="1:13" x14ac:dyDescent="0.2">
      <c r="A2734" s="133" t="str">
        <f>'Net Gen'!B2734</f>
        <v>RP1KPAEG-Rockport 1 KP AEG</v>
      </c>
      <c r="B2734" s="214">
        <f>'Net Gen'!C2734</f>
        <v>44337.791666666664</v>
      </c>
      <c r="C2734" s="215" t="str">
        <f>'Net Gen'!P2734</f>
        <v>DISPATCHABLE</v>
      </c>
      <c r="D2734" s="215">
        <f>'Net Gen'!E2734</f>
        <v>153.21119999999999</v>
      </c>
      <c r="E2734" s="215">
        <f>'Net Gen'!I2734</f>
        <v>1320</v>
      </c>
      <c r="F2734" s="215">
        <f>'Net Gen'!K2734</f>
        <v>1320</v>
      </c>
      <c r="G2734" s="215">
        <f>'Net Gen'!N2734</f>
        <v>1320</v>
      </c>
      <c r="H2734" s="215">
        <f>'Net Gen'!O2734</f>
        <v>1320</v>
      </c>
      <c r="J2734" s="78">
        <f t="shared" si="170"/>
        <v>0.15</v>
      </c>
      <c r="K2734" s="71">
        <f t="shared" si="168"/>
        <v>198</v>
      </c>
      <c r="L2734" s="69">
        <f t="shared" si="169"/>
        <v>198</v>
      </c>
      <c r="M2734" s="81">
        <f t="shared" si="171"/>
        <v>198</v>
      </c>
    </row>
    <row r="2735" spans="1:13" x14ac:dyDescent="0.2">
      <c r="A2735" s="133" t="str">
        <f>'Net Gen'!B2735</f>
        <v>RP1KPAEG-Rockport 1 KP AEG</v>
      </c>
      <c r="B2735" s="214">
        <f>'Net Gen'!C2735</f>
        <v>44337.833333333336</v>
      </c>
      <c r="C2735" s="215" t="str">
        <f>'Net Gen'!P2735</f>
        <v>DISPATCHABLE</v>
      </c>
      <c r="D2735" s="215">
        <f>'Net Gen'!E2735</f>
        <v>132.96960000000001</v>
      </c>
      <c r="E2735" s="215">
        <f>'Net Gen'!I2735</f>
        <v>1320</v>
      </c>
      <c r="F2735" s="215">
        <f>'Net Gen'!K2735</f>
        <v>1320</v>
      </c>
      <c r="G2735" s="215">
        <f>'Net Gen'!N2735</f>
        <v>1320</v>
      </c>
      <c r="H2735" s="215">
        <f>'Net Gen'!O2735</f>
        <v>1320</v>
      </c>
      <c r="J2735" s="78">
        <f t="shared" si="170"/>
        <v>0.15</v>
      </c>
      <c r="K2735" s="71">
        <f t="shared" si="168"/>
        <v>198</v>
      </c>
      <c r="L2735" s="69">
        <f t="shared" si="169"/>
        <v>198</v>
      </c>
      <c r="M2735" s="81">
        <f t="shared" si="171"/>
        <v>198</v>
      </c>
    </row>
    <row r="2736" spans="1:13" x14ac:dyDescent="0.2">
      <c r="A2736" s="133" t="str">
        <f>'Net Gen'!B2736</f>
        <v>RP1KPAEG-Rockport 1 KP AEG</v>
      </c>
      <c r="B2736" s="214">
        <f>'Net Gen'!C2736</f>
        <v>44337.875</v>
      </c>
      <c r="C2736" s="215" t="str">
        <f>'Net Gen'!P2736</f>
        <v>DISPATCHABLE</v>
      </c>
      <c r="D2736" s="215">
        <f>'Net Gen'!E2736</f>
        <v>103.6272</v>
      </c>
      <c r="E2736" s="215">
        <f>'Net Gen'!I2736</f>
        <v>1320</v>
      </c>
      <c r="F2736" s="215">
        <f>'Net Gen'!K2736</f>
        <v>1320</v>
      </c>
      <c r="G2736" s="215">
        <f>'Net Gen'!N2736</f>
        <v>1320</v>
      </c>
      <c r="H2736" s="215">
        <f>'Net Gen'!O2736</f>
        <v>1320</v>
      </c>
      <c r="J2736" s="78">
        <f t="shared" si="170"/>
        <v>0.15</v>
      </c>
      <c r="K2736" s="71">
        <f t="shared" si="168"/>
        <v>198</v>
      </c>
      <c r="L2736" s="69">
        <f t="shared" si="169"/>
        <v>198</v>
      </c>
      <c r="M2736" s="81">
        <f t="shared" si="171"/>
        <v>198</v>
      </c>
    </row>
    <row r="2737" spans="1:13" x14ac:dyDescent="0.2">
      <c r="A2737" s="133" t="str">
        <f>'Net Gen'!B2737</f>
        <v>RP1KPAEG-Rockport 1 KP AEG</v>
      </c>
      <c r="B2737" s="214">
        <f>'Net Gen'!C2737</f>
        <v>44337.916666666664</v>
      </c>
      <c r="C2737" s="215" t="str">
        <f>'Net Gen'!P2737</f>
        <v>DISPATCHABLE</v>
      </c>
      <c r="D2737" s="215">
        <f>'Net Gen'!E2737</f>
        <v>89.620800000000003</v>
      </c>
      <c r="E2737" s="215">
        <f>'Net Gen'!I2737</f>
        <v>1320</v>
      </c>
      <c r="F2737" s="215">
        <f>'Net Gen'!K2737</f>
        <v>1320</v>
      </c>
      <c r="G2737" s="215">
        <f>'Net Gen'!N2737</f>
        <v>1320</v>
      </c>
      <c r="H2737" s="215">
        <f>'Net Gen'!O2737</f>
        <v>1320</v>
      </c>
      <c r="J2737" s="78">
        <f t="shared" si="170"/>
        <v>0.15</v>
      </c>
      <c r="K2737" s="71">
        <f t="shared" si="168"/>
        <v>198</v>
      </c>
      <c r="L2737" s="69">
        <f t="shared" si="169"/>
        <v>198</v>
      </c>
      <c r="M2737" s="81">
        <f t="shared" si="171"/>
        <v>198</v>
      </c>
    </row>
    <row r="2738" spans="1:13" x14ac:dyDescent="0.2">
      <c r="A2738" s="133" t="str">
        <f>'Net Gen'!B2738</f>
        <v>RP1KPAEG-Rockport 1 KP AEG</v>
      </c>
      <c r="B2738" s="214">
        <f>'Net Gen'!C2738</f>
        <v>44337.958333333336</v>
      </c>
      <c r="C2738" s="215" t="str">
        <f>'Net Gen'!P2738</f>
        <v>DISPATCHABLE</v>
      </c>
      <c r="D2738" s="215">
        <f>'Net Gen'!E2738</f>
        <v>83.846400000000003</v>
      </c>
      <c r="E2738" s="215">
        <f>'Net Gen'!I2738</f>
        <v>1320</v>
      </c>
      <c r="F2738" s="215">
        <f>'Net Gen'!K2738</f>
        <v>1320</v>
      </c>
      <c r="G2738" s="215">
        <f>'Net Gen'!N2738</f>
        <v>1320</v>
      </c>
      <c r="H2738" s="215">
        <f>'Net Gen'!O2738</f>
        <v>1320</v>
      </c>
      <c r="J2738" s="78">
        <f t="shared" si="170"/>
        <v>0.15</v>
      </c>
      <c r="K2738" s="71">
        <f t="shared" si="168"/>
        <v>198</v>
      </c>
      <c r="L2738" s="69">
        <f t="shared" si="169"/>
        <v>198</v>
      </c>
      <c r="M2738" s="81">
        <f t="shared" si="171"/>
        <v>198</v>
      </c>
    </row>
    <row r="2739" spans="1:13" x14ac:dyDescent="0.2">
      <c r="A2739" s="133" t="str">
        <f>'Net Gen'!B2739</f>
        <v>RP1KPAEG-Rockport 1 KP AEG</v>
      </c>
      <c r="B2739" s="214">
        <f>'Net Gen'!C2739</f>
        <v>44338</v>
      </c>
      <c r="C2739" s="215" t="str">
        <f>'Net Gen'!P2739</f>
        <v>DISPATCHABLE</v>
      </c>
      <c r="D2739" s="215">
        <f>'Net Gen'!E2739</f>
        <v>75.235200000000006</v>
      </c>
      <c r="E2739" s="215">
        <f>'Net Gen'!I2739</f>
        <v>1320</v>
      </c>
      <c r="F2739" s="215">
        <f>'Net Gen'!K2739</f>
        <v>1320</v>
      </c>
      <c r="G2739" s="215">
        <f>'Net Gen'!N2739</f>
        <v>1320</v>
      </c>
      <c r="H2739" s="215">
        <f>'Net Gen'!O2739</f>
        <v>1320</v>
      </c>
      <c r="J2739" s="78">
        <f t="shared" si="170"/>
        <v>0.15</v>
      </c>
      <c r="K2739" s="71">
        <f t="shared" si="168"/>
        <v>198</v>
      </c>
      <c r="L2739" s="69">
        <f t="shared" si="169"/>
        <v>198</v>
      </c>
      <c r="M2739" s="81">
        <f t="shared" si="171"/>
        <v>198</v>
      </c>
    </row>
    <row r="2740" spans="1:13" x14ac:dyDescent="0.2">
      <c r="A2740" s="133" t="str">
        <f>'Net Gen'!B2740</f>
        <v>RP1KPAEG-Rockport 1 KP AEG</v>
      </c>
      <c r="B2740" s="214">
        <f>'Net Gen'!C2740</f>
        <v>44338.041666666664</v>
      </c>
      <c r="C2740" s="215" t="str">
        <f>'Net Gen'!P2740</f>
        <v>DISPATCHABLE</v>
      </c>
      <c r="D2740" s="215">
        <f>'Net Gen'!E2740</f>
        <v>75.316800000000001</v>
      </c>
      <c r="E2740" s="215">
        <f>'Net Gen'!I2740</f>
        <v>1130</v>
      </c>
      <c r="F2740" s="215">
        <f>'Net Gen'!K2740</f>
        <v>1320</v>
      </c>
      <c r="G2740" s="215">
        <f>'Net Gen'!N2740</f>
        <v>1320</v>
      </c>
      <c r="H2740" s="215">
        <f>'Net Gen'!O2740</f>
        <v>1320</v>
      </c>
      <c r="J2740" s="78">
        <f t="shared" si="170"/>
        <v>0.15</v>
      </c>
      <c r="K2740" s="71">
        <f t="shared" si="168"/>
        <v>198</v>
      </c>
      <c r="L2740" s="69">
        <f t="shared" si="169"/>
        <v>198</v>
      </c>
      <c r="M2740" s="81">
        <f t="shared" si="171"/>
        <v>169.5</v>
      </c>
    </row>
    <row r="2741" spans="1:13" x14ac:dyDescent="0.2">
      <c r="A2741" s="133" t="str">
        <f>'Net Gen'!B2741</f>
        <v>RP1KPAEG-Rockport 1 KP AEG</v>
      </c>
      <c r="B2741" s="214">
        <f>'Net Gen'!C2741</f>
        <v>44338.083333333336</v>
      </c>
      <c r="C2741" s="215" t="str">
        <f>'Net Gen'!P2741</f>
        <v>DISPATCHABLE</v>
      </c>
      <c r="D2741" s="215">
        <f>'Net Gen'!E2741</f>
        <v>75.297600000000003</v>
      </c>
      <c r="E2741" s="215">
        <f>'Net Gen'!I2741</f>
        <v>1320</v>
      </c>
      <c r="F2741" s="215">
        <f>'Net Gen'!K2741</f>
        <v>1320</v>
      </c>
      <c r="G2741" s="215">
        <f>'Net Gen'!N2741</f>
        <v>1320</v>
      </c>
      <c r="H2741" s="215">
        <f>'Net Gen'!O2741</f>
        <v>1320</v>
      </c>
      <c r="J2741" s="78">
        <f t="shared" si="170"/>
        <v>0.15</v>
      </c>
      <c r="K2741" s="71">
        <f t="shared" si="168"/>
        <v>198</v>
      </c>
      <c r="L2741" s="69">
        <f t="shared" si="169"/>
        <v>198</v>
      </c>
      <c r="M2741" s="81">
        <f t="shared" si="171"/>
        <v>198</v>
      </c>
    </row>
    <row r="2742" spans="1:13" x14ac:dyDescent="0.2">
      <c r="A2742" s="133" t="str">
        <f>'Net Gen'!B2742</f>
        <v>RP1KPAEG-Rockport 1 KP AEG</v>
      </c>
      <c r="B2742" s="214">
        <f>'Net Gen'!C2742</f>
        <v>44338.125</v>
      </c>
      <c r="C2742" s="215" t="str">
        <f>'Net Gen'!P2742</f>
        <v>DISPATCHABLE</v>
      </c>
      <c r="D2742" s="215">
        <f>'Net Gen'!E2742</f>
        <v>75.268799999999999</v>
      </c>
      <c r="E2742" s="215">
        <f>'Net Gen'!I2742</f>
        <v>1320</v>
      </c>
      <c r="F2742" s="215">
        <f>'Net Gen'!K2742</f>
        <v>1320</v>
      </c>
      <c r="G2742" s="215">
        <f>'Net Gen'!N2742</f>
        <v>1320</v>
      </c>
      <c r="H2742" s="215">
        <f>'Net Gen'!O2742</f>
        <v>1320</v>
      </c>
      <c r="J2742" s="78">
        <f t="shared" si="170"/>
        <v>0.15</v>
      </c>
      <c r="K2742" s="71">
        <f t="shared" si="168"/>
        <v>198</v>
      </c>
      <c r="L2742" s="69">
        <f t="shared" si="169"/>
        <v>198</v>
      </c>
      <c r="M2742" s="81">
        <f t="shared" si="171"/>
        <v>198</v>
      </c>
    </row>
    <row r="2743" spans="1:13" x14ac:dyDescent="0.2">
      <c r="A2743" s="133" t="str">
        <f>'Net Gen'!B2743</f>
        <v>RP1KPAEG-Rockport 1 KP AEG</v>
      </c>
      <c r="B2743" s="214">
        <f>'Net Gen'!C2743</f>
        <v>44338.166666666664</v>
      </c>
      <c r="C2743" s="215" t="str">
        <f>'Net Gen'!P2743</f>
        <v>DISPATCHABLE</v>
      </c>
      <c r="D2743" s="215">
        <f>'Net Gen'!E2743</f>
        <v>75.168000000000006</v>
      </c>
      <c r="E2743" s="215">
        <f>'Net Gen'!I2743</f>
        <v>1320</v>
      </c>
      <c r="F2743" s="215">
        <f>'Net Gen'!K2743</f>
        <v>1320</v>
      </c>
      <c r="G2743" s="215">
        <f>'Net Gen'!N2743</f>
        <v>1320</v>
      </c>
      <c r="H2743" s="215">
        <f>'Net Gen'!O2743</f>
        <v>1320</v>
      </c>
      <c r="J2743" s="78">
        <f t="shared" si="170"/>
        <v>0.15</v>
      </c>
      <c r="K2743" s="71">
        <f t="shared" si="168"/>
        <v>198</v>
      </c>
      <c r="L2743" s="69">
        <f t="shared" si="169"/>
        <v>198</v>
      </c>
      <c r="M2743" s="81">
        <f t="shared" si="171"/>
        <v>198</v>
      </c>
    </row>
    <row r="2744" spans="1:13" x14ac:dyDescent="0.2">
      <c r="A2744" s="133" t="str">
        <f>'Net Gen'!B2744</f>
        <v>RP1KPAEG-Rockport 1 KP AEG</v>
      </c>
      <c r="B2744" s="214">
        <f>'Net Gen'!C2744</f>
        <v>44338.208333333336</v>
      </c>
      <c r="C2744" s="215" t="str">
        <f>'Net Gen'!P2744</f>
        <v>DISPATCHABLE</v>
      </c>
      <c r="D2744" s="215">
        <f>'Net Gen'!E2744</f>
        <v>75.297600000000003</v>
      </c>
      <c r="E2744" s="215">
        <f>'Net Gen'!I2744</f>
        <v>1320</v>
      </c>
      <c r="F2744" s="215">
        <f>'Net Gen'!K2744</f>
        <v>1320</v>
      </c>
      <c r="G2744" s="215">
        <f>'Net Gen'!N2744</f>
        <v>1320</v>
      </c>
      <c r="H2744" s="215">
        <f>'Net Gen'!O2744</f>
        <v>1320</v>
      </c>
      <c r="J2744" s="78">
        <f t="shared" si="170"/>
        <v>0.15</v>
      </c>
      <c r="K2744" s="71">
        <f t="shared" si="168"/>
        <v>198</v>
      </c>
      <c r="L2744" s="69">
        <f t="shared" si="169"/>
        <v>198</v>
      </c>
      <c r="M2744" s="81">
        <f t="shared" si="171"/>
        <v>198</v>
      </c>
    </row>
    <row r="2745" spans="1:13" x14ac:dyDescent="0.2">
      <c r="A2745" s="133" t="str">
        <f>'Net Gen'!B2745</f>
        <v>RP1KPAEG-Rockport 1 KP AEG</v>
      </c>
      <c r="B2745" s="214">
        <f>'Net Gen'!C2745</f>
        <v>44338.25</v>
      </c>
      <c r="C2745" s="215" t="str">
        <f>'Net Gen'!P2745</f>
        <v>DISPATCHABLE</v>
      </c>
      <c r="D2745" s="215">
        <f>'Net Gen'!E2745</f>
        <v>75.12</v>
      </c>
      <c r="E2745" s="215">
        <f>'Net Gen'!I2745</f>
        <v>1320</v>
      </c>
      <c r="F2745" s="215">
        <f>'Net Gen'!K2745</f>
        <v>1320</v>
      </c>
      <c r="G2745" s="215">
        <f>'Net Gen'!N2745</f>
        <v>1320</v>
      </c>
      <c r="H2745" s="215">
        <f>'Net Gen'!O2745</f>
        <v>1320</v>
      </c>
      <c r="J2745" s="78">
        <f t="shared" si="170"/>
        <v>0.15</v>
      </c>
      <c r="K2745" s="71">
        <f t="shared" si="168"/>
        <v>198</v>
      </c>
      <c r="L2745" s="69">
        <f t="shared" si="169"/>
        <v>198</v>
      </c>
      <c r="M2745" s="81">
        <f t="shared" si="171"/>
        <v>198</v>
      </c>
    </row>
    <row r="2746" spans="1:13" x14ac:dyDescent="0.2">
      <c r="A2746" s="133" t="str">
        <f>'Net Gen'!B2746</f>
        <v>RP1KPAEG-Rockport 1 KP AEG</v>
      </c>
      <c r="B2746" s="214">
        <f>'Net Gen'!C2746</f>
        <v>44338.291666666664</v>
      </c>
      <c r="C2746" s="215" t="str">
        <f>'Net Gen'!P2746</f>
        <v>DISPATCHABLE</v>
      </c>
      <c r="D2746" s="215">
        <f>'Net Gen'!E2746</f>
        <v>75.014399999999995</v>
      </c>
      <c r="E2746" s="215">
        <f>'Net Gen'!I2746</f>
        <v>1320</v>
      </c>
      <c r="F2746" s="215">
        <f>'Net Gen'!K2746</f>
        <v>1320</v>
      </c>
      <c r="G2746" s="215">
        <f>'Net Gen'!N2746</f>
        <v>1320</v>
      </c>
      <c r="H2746" s="215">
        <f>'Net Gen'!O2746</f>
        <v>1320</v>
      </c>
      <c r="J2746" s="78">
        <f t="shared" si="170"/>
        <v>0.15</v>
      </c>
      <c r="K2746" s="71">
        <f t="shared" si="168"/>
        <v>198</v>
      </c>
      <c r="L2746" s="69">
        <f t="shared" si="169"/>
        <v>198</v>
      </c>
      <c r="M2746" s="81">
        <f t="shared" si="171"/>
        <v>198</v>
      </c>
    </row>
    <row r="2747" spans="1:13" x14ac:dyDescent="0.2">
      <c r="A2747" s="133" t="str">
        <f>'Net Gen'!B2747</f>
        <v>RP1KPAEG-Rockport 1 KP AEG</v>
      </c>
      <c r="B2747" s="214">
        <f>'Net Gen'!C2747</f>
        <v>44338.333333333336</v>
      </c>
      <c r="C2747" s="215" t="str">
        <f>'Net Gen'!P2747</f>
        <v>DISPATCHABLE</v>
      </c>
      <c r="D2747" s="215">
        <f>'Net Gen'!E2747</f>
        <v>75.220799999999997</v>
      </c>
      <c r="E2747" s="215">
        <f>'Net Gen'!I2747</f>
        <v>1320</v>
      </c>
      <c r="F2747" s="215">
        <f>'Net Gen'!K2747</f>
        <v>1320</v>
      </c>
      <c r="G2747" s="215">
        <f>'Net Gen'!N2747</f>
        <v>1320</v>
      </c>
      <c r="H2747" s="215">
        <f>'Net Gen'!O2747</f>
        <v>1320</v>
      </c>
      <c r="J2747" s="78">
        <f t="shared" si="170"/>
        <v>0.15</v>
      </c>
      <c r="K2747" s="71">
        <f t="shared" si="168"/>
        <v>198</v>
      </c>
      <c r="L2747" s="69">
        <f t="shared" si="169"/>
        <v>198</v>
      </c>
      <c r="M2747" s="81">
        <f t="shared" si="171"/>
        <v>198</v>
      </c>
    </row>
    <row r="2748" spans="1:13" x14ac:dyDescent="0.2">
      <c r="A2748" s="133" t="str">
        <f>'Net Gen'!B2748</f>
        <v>RP1KPAEG-Rockport 1 KP AEG</v>
      </c>
      <c r="B2748" s="214">
        <f>'Net Gen'!C2748</f>
        <v>44338.375</v>
      </c>
      <c r="C2748" s="215" t="str">
        <f>'Net Gen'!P2748</f>
        <v>DISPATCHABLE</v>
      </c>
      <c r="D2748" s="215">
        <f>'Net Gen'!E2748</f>
        <v>75.187200000000004</v>
      </c>
      <c r="E2748" s="215">
        <f>'Net Gen'!I2748</f>
        <v>1320</v>
      </c>
      <c r="F2748" s="215">
        <f>'Net Gen'!K2748</f>
        <v>1320</v>
      </c>
      <c r="G2748" s="215">
        <f>'Net Gen'!N2748</f>
        <v>1320</v>
      </c>
      <c r="H2748" s="215">
        <f>'Net Gen'!O2748</f>
        <v>1320</v>
      </c>
      <c r="J2748" s="78">
        <f t="shared" si="170"/>
        <v>0.15</v>
      </c>
      <c r="K2748" s="71">
        <f t="shared" si="168"/>
        <v>198</v>
      </c>
      <c r="L2748" s="69">
        <f t="shared" si="169"/>
        <v>198</v>
      </c>
      <c r="M2748" s="81">
        <f t="shared" si="171"/>
        <v>198</v>
      </c>
    </row>
    <row r="2749" spans="1:13" x14ac:dyDescent="0.2">
      <c r="A2749" s="133" t="str">
        <f>'Net Gen'!B2749</f>
        <v>RP1KPAEG-Rockport 1 KP AEG</v>
      </c>
      <c r="B2749" s="214">
        <f>'Net Gen'!C2749</f>
        <v>44338.416666666664</v>
      </c>
      <c r="C2749" s="215" t="str">
        <f>'Net Gen'!P2749</f>
        <v>DISPATCHABLE</v>
      </c>
      <c r="D2749" s="215">
        <f>'Net Gen'!E2749</f>
        <v>75.091200000000001</v>
      </c>
      <c r="E2749" s="215">
        <f>'Net Gen'!I2749</f>
        <v>1320</v>
      </c>
      <c r="F2749" s="215">
        <f>'Net Gen'!K2749</f>
        <v>1320</v>
      </c>
      <c r="G2749" s="215">
        <f>'Net Gen'!N2749</f>
        <v>1320</v>
      </c>
      <c r="H2749" s="215">
        <f>'Net Gen'!O2749</f>
        <v>1320</v>
      </c>
      <c r="J2749" s="78">
        <f t="shared" si="170"/>
        <v>0.15</v>
      </c>
      <c r="K2749" s="71">
        <f t="shared" si="168"/>
        <v>198</v>
      </c>
      <c r="L2749" s="69">
        <f t="shared" si="169"/>
        <v>198</v>
      </c>
      <c r="M2749" s="81">
        <f t="shared" si="171"/>
        <v>198</v>
      </c>
    </row>
    <row r="2750" spans="1:13" x14ac:dyDescent="0.2">
      <c r="A2750" s="133" t="str">
        <f>'Net Gen'!B2750</f>
        <v>RP1KPAEG-Rockport 1 KP AEG</v>
      </c>
      <c r="B2750" s="214">
        <f>'Net Gen'!C2750</f>
        <v>44338.458333333336</v>
      </c>
      <c r="C2750" s="215" t="str">
        <f>'Net Gen'!P2750</f>
        <v>DISPATCHABLE</v>
      </c>
      <c r="D2750" s="215">
        <f>'Net Gen'!E2750</f>
        <v>75.091200000000001</v>
      </c>
      <c r="E2750" s="215">
        <f>'Net Gen'!I2750</f>
        <v>1320</v>
      </c>
      <c r="F2750" s="215">
        <f>'Net Gen'!K2750</f>
        <v>1320</v>
      </c>
      <c r="G2750" s="215">
        <f>'Net Gen'!N2750</f>
        <v>1320</v>
      </c>
      <c r="H2750" s="215">
        <f>'Net Gen'!O2750</f>
        <v>1320</v>
      </c>
      <c r="J2750" s="78">
        <f t="shared" si="170"/>
        <v>0.15</v>
      </c>
      <c r="K2750" s="71">
        <f t="shared" si="168"/>
        <v>198</v>
      </c>
      <c r="L2750" s="69">
        <f t="shared" si="169"/>
        <v>198</v>
      </c>
      <c r="M2750" s="81">
        <f t="shared" si="171"/>
        <v>198</v>
      </c>
    </row>
    <row r="2751" spans="1:13" x14ac:dyDescent="0.2">
      <c r="A2751" s="133" t="str">
        <f>'Net Gen'!B2751</f>
        <v>RP1KPAEG-Rockport 1 KP AEG</v>
      </c>
      <c r="B2751" s="214">
        <f>'Net Gen'!C2751</f>
        <v>44338.5</v>
      </c>
      <c r="C2751" s="215" t="str">
        <f>'Net Gen'!P2751</f>
        <v>DISPATCHABLE</v>
      </c>
      <c r="D2751" s="215">
        <f>'Net Gen'!E2751</f>
        <v>75.163200000000003</v>
      </c>
      <c r="E2751" s="215">
        <f>'Net Gen'!I2751</f>
        <v>1320</v>
      </c>
      <c r="F2751" s="215">
        <f>'Net Gen'!K2751</f>
        <v>1320</v>
      </c>
      <c r="G2751" s="215">
        <f>'Net Gen'!N2751</f>
        <v>1320</v>
      </c>
      <c r="H2751" s="215">
        <f>'Net Gen'!O2751</f>
        <v>1320</v>
      </c>
      <c r="J2751" s="78">
        <f t="shared" si="170"/>
        <v>0.15</v>
      </c>
      <c r="K2751" s="71">
        <f t="shared" si="168"/>
        <v>198</v>
      </c>
      <c r="L2751" s="69">
        <f t="shared" si="169"/>
        <v>198</v>
      </c>
      <c r="M2751" s="81">
        <f t="shared" si="171"/>
        <v>198</v>
      </c>
    </row>
    <row r="2752" spans="1:13" x14ac:dyDescent="0.2">
      <c r="A2752" s="133" t="str">
        <f>'Net Gen'!B2752</f>
        <v>RP1KPAEG-Rockport 1 KP AEG</v>
      </c>
      <c r="B2752" s="214">
        <f>'Net Gen'!C2752</f>
        <v>44338.541666666664</v>
      </c>
      <c r="C2752" s="215" t="str">
        <f>'Net Gen'!P2752</f>
        <v>DISPATCHABLE</v>
      </c>
      <c r="D2752" s="215">
        <f>'Net Gen'!E2752</f>
        <v>75.134399999999999</v>
      </c>
      <c r="E2752" s="215">
        <f>'Net Gen'!I2752</f>
        <v>1320</v>
      </c>
      <c r="F2752" s="215">
        <f>'Net Gen'!K2752</f>
        <v>1320</v>
      </c>
      <c r="G2752" s="215">
        <f>'Net Gen'!N2752</f>
        <v>1320</v>
      </c>
      <c r="H2752" s="215">
        <f>'Net Gen'!O2752</f>
        <v>1320</v>
      </c>
      <c r="J2752" s="78">
        <f t="shared" si="170"/>
        <v>0.15</v>
      </c>
      <c r="K2752" s="71">
        <f t="shared" si="168"/>
        <v>198</v>
      </c>
      <c r="L2752" s="69">
        <f t="shared" si="169"/>
        <v>198</v>
      </c>
      <c r="M2752" s="81">
        <f t="shared" si="171"/>
        <v>198</v>
      </c>
    </row>
    <row r="2753" spans="1:13" x14ac:dyDescent="0.2">
      <c r="A2753" s="133" t="str">
        <f>'Net Gen'!B2753</f>
        <v>RP1KPAEG-Rockport 1 KP AEG</v>
      </c>
      <c r="B2753" s="214">
        <f>'Net Gen'!C2753</f>
        <v>44338.583333333336</v>
      </c>
      <c r="C2753" s="215" t="str">
        <f>'Net Gen'!P2753</f>
        <v>DISPATCHABLE</v>
      </c>
      <c r="D2753" s="215">
        <f>'Net Gen'!E2753</f>
        <v>75.278400000000005</v>
      </c>
      <c r="E2753" s="215">
        <f>'Net Gen'!I2753</f>
        <v>1320</v>
      </c>
      <c r="F2753" s="215">
        <f>'Net Gen'!K2753</f>
        <v>1320</v>
      </c>
      <c r="G2753" s="215">
        <f>'Net Gen'!N2753</f>
        <v>1320</v>
      </c>
      <c r="H2753" s="215">
        <f>'Net Gen'!O2753</f>
        <v>1320</v>
      </c>
      <c r="J2753" s="78">
        <f t="shared" si="170"/>
        <v>0.15</v>
      </c>
      <c r="K2753" s="71">
        <f t="shared" si="168"/>
        <v>198</v>
      </c>
      <c r="L2753" s="69">
        <f t="shared" si="169"/>
        <v>198</v>
      </c>
      <c r="M2753" s="81">
        <f t="shared" si="171"/>
        <v>198</v>
      </c>
    </row>
    <row r="2754" spans="1:13" x14ac:dyDescent="0.2">
      <c r="A2754" s="133" t="str">
        <f>'Net Gen'!B2754</f>
        <v>RP1KPAEG-Rockport 1 KP AEG</v>
      </c>
      <c r="B2754" s="214">
        <f>'Net Gen'!C2754</f>
        <v>44338.625</v>
      </c>
      <c r="C2754" s="215" t="str">
        <f>'Net Gen'!P2754</f>
        <v>DISPATCHABLE</v>
      </c>
      <c r="D2754" s="215">
        <f>'Net Gen'!E2754</f>
        <v>77.831999999999994</v>
      </c>
      <c r="E2754" s="215">
        <f>'Net Gen'!I2754</f>
        <v>1320</v>
      </c>
      <c r="F2754" s="215">
        <f>'Net Gen'!K2754</f>
        <v>1320</v>
      </c>
      <c r="G2754" s="215">
        <f>'Net Gen'!N2754</f>
        <v>1320</v>
      </c>
      <c r="H2754" s="215">
        <f>'Net Gen'!O2754</f>
        <v>1320</v>
      </c>
      <c r="J2754" s="78">
        <f t="shared" si="170"/>
        <v>0.15</v>
      </c>
      <c r="K2754" s="71">
        <f t="shared" si="168"/>
        <v>198</v>
      </c>
      <c r="L2754" s="69">
        <f t="shared" si="169"/>
        <v>198</v>
      </c>
      <c r="M2754" s="81">
        <f t="shared" si="171"/>
        <v>198</v>
      </c>
    </row>
    <row r="2755" spans="1:13" x14ac:dyDescent="0.2">
      <c r="A2755" s="133" t="str">
        <f>'Net Gen'!B2755</f>
        <v>RP1KPAEG-Rockport 1 KP AEG</v>
      </c>
      <c r="B2755" s="214">
        <f>'Net Gen'!C2755</f>
        <v>44338.666666666664</v>
      </c>
      <c r="C2755" s="215" t="str">
        <f>'Net Gen'!P2755</f>
        <v>DISPATCHABLE</v>
      </c>
      <c r="D2755" s="215">
        <f>'Net Gen'!E2755</f>
        <v>83.140799999999999</v>
      </c>
      <c r="E2755" s="215">
        <f>'Net Gen'!I2755</f>
        <v>1320</v>
      </c>
      <c r="F2755" s="215">
        <f>'Net Gen'!K2755</f>
        <v>1320</v>
      </c>
      <c r="G2755" s="215">
        <f>'Net Gen'!N2755</f>
        <v>1320</v>
      </c>
      <c r="H2755" s="215">
        <f>'Net Gen'!O2755</f>
        <v>1320</v>
      </c>
      <c r="J2755" s="78">
        <f t="shared" si="170"/>
        <v>0.15</v>
      </c>
      <c r="K2755" s="71">
        <f t="shared" si="168"/>
        <v>198</v>
      </c>
      <c r="L2755" s="69">
        <f t="shared" si="169"/>
        <v>198</v>
      </c>
      <c r="M2755" s="81">
        <f t="shared" si="171"/>
        <v>198</v>
      </c>
    </row>
    <row r="2756" spans="1:13" x14ac:dyDescent="0.2">
      <c r="A2756" s="133" t="str">
        <f>'Net Gen'!B2756</f>
        <v>RP1KPAEG-Rockport 1 KP AEG</v>
      </c>
      <c r="B2756" s="214">
        <f>'Net Gen'!C2756</f>
        <v>44338.708333333336</v>
      </c>
      <c r="C2756" s="215" t="str">
        <f>'Net Gen'!P2756</f>
        <v>DISPATCHABLE</v>
      </c>
      <c r="D2756" s="215">
        <f>'Net Gen'!E2756</f>
        <v>83.347200000000001</v>
      </c>
      <c r="E2756" s="215">
        <f>'Net Gen'!I2756</f>
        <v>1320</v>
      </c>
      <c r="F2756" s="215">
        <f>'Net Gen'!K2756</f>
        <v>1320</v>
      </c>
      <c r="G2756" s="215">
        <f>'Net Gen'!N2756</f>
        <v>1320</v>
      </c>
      <c r="H2756" s="215">
        <f>'Net Gen'!O2756</f>
        <v>1320</v>
      </c>
      <c r="J2756" s="78">
        <f t="shared" si="170"/>
        <v>0.15</v>
      </c>
      <c r="K2756" s="71">
        <f t="shared" ref="K2756:K2819" si="172">F2756*J2756</f>
        <v>198</v>
      </c>
      <c r="L2756" s="69">
        <f t="shared" ref="L2756:L2819" si="173">H2756*J2756</f>
        <v>198</v>
      </c>
      <c r="M2756" s="81">
        <f t="shared" si="171"/>
        <v>198</v>
      </c>
    </row>
    <row r="2757" spans="1:13" x14ac:dyDescent="0.2">
      <c r="A2757" s="133" t="str">
        <f>'Net Gen'!B2757</f>
        <v>RP1KPAEG-Rockport 1 KP AEG</v>
      </c>
      <c r="B2757" s="214">
        <f>'Net Gen'!C2757</f>
        <v>44338.75</v>
      </c>
      <c r="C2757" s="215" t="str">
        <f>'Net Gen'!P2757</f>
        <v>DISPATCHABLE</v>
      </c>
      <c r="D2757" s="215">
        <f>'Net Gen'!E2757</f>
        <v>107.9568</v>
      </c>
      <c r="E2757" s="215">
        <f>'Net Gen'!I2757</f>
        <v>1320</v>
      </c>
      <c r="F2757" s="215">
        <f>'Net Gen'!K2757</f>
        <v>1320</v>
      </c>
      <c r="G2757" s="215">
        <f>'Net Gen'!N2757</f>
        <v>1320</v>
      </c>
      <c r="H2757" s="215">
        <f>'Net Gen'!O2757</f>
        <v>1320</v>
      </c>
      <c r="J2757" s="78">
        <f t="shared" ref="J2757:J2820" si="174">VLOOKUP(A2757,$P$4:$Q$8,2,FALSE)</f>
        <v>0.15</v>
      </c>
      <c r="K2757" s="71">
        <f t="shared" si="172"/>
        <v>198</v>
      </c>
      <c r="L2757" s="69">
        <f t="shared" si="173"/>
        <v>198</v>
      </c>
      <c r="M2757" s="81">
        <f t="shared" ref="M2757:M2820" si="175">E2757*J2757</f>
        <v>198</v>
      </c>
    </row>
    <row r="2758" spans="1:13" x14ac:dyDescent="0.2">
      <c r="A2758" s="133" t="str">
        <f>'Net Gen'!B2758</f>
        <v>RP1KPAEG-Rockport 1 KP AEG</v>
      </c>
      <c r="B2758" s="214">
        <f>'Net Gen'!C2758</f>
        <v>44338.791666666664</v>
      </c>
      <c r="C2758" s="215" t="str">
        <f>'Net Gen'!P2758</f>
        <v>DISPATCHABLE</v>
      </c>
      <c r="D2758" s="215">
        <f>'Net Gen'!E2758</f>
        <v>120.1824</v>
      </c>
      <c r="E2758" s="215">
        <f>'Net Gen'!I2758</f>
        <v>1320</v>
      </c>
      <c r="F2758" s="215">
        <f>'Net Gen'!K2758</f>
        <v>1320</v>
      </c>
      <c r="G2758" s="215">
        <f>'Net Gen'!N2758</f>
        <v>1320</v>
      </c>
      <c r="H2758" s="215">
        <f>'Net Gen'!O2758</f>
        <v>1320</v>
      </c>
      <c r="J2758" s="78">
        <f t="shared" si="174"/>
        <v>0.15</v>
      </c>
      <c r="K2758" s="71">
        <f t="shared" si="172"/>
        <v>198</v>
      </c>
      <c r="L2758" s="69">
        <f t="shared" si="173"/>
        <v>198</v>
      </c>
      <c r="M2758" s="81">
        <f t="shared" si="175"/>
        <v>198</v>
      </c>
    </row>
    <row r="2759" spans="1:13" x14ac:dyDescent="0.2">
      <c r="A2759" s="133" t="str">
        <f>'Net Gen'!B2759</f>
        <v>RP1KPAEG-Rockport 1 KP AEG</v>
      </c>
      <c r="B2759" s="214">
        <f>'Net Gen'!C2759</f>
        <v>44338.833333333336</v>
      </c>
      <c r="C2759" s="215" t="str">
        <f>'Net Gen'!P2759</f>
        <v>DISPATCHABLE</v>
      </c>
      <c r="D2759" s="215">
        <f>'Net Gen'!E2759</f>
        <v>102.2688</v>
      </c>
      <c r="E2759" s="215">
        <f>'Net Gen'!I2759</f>
        <v>1320</v>
      </c>
      <c r="F2759" s="215">
        <f>'Net Gen'!K2759</f>
        <v>1320</v>
      </c>
      <c r="G2759" s="215">
        <f>'Net Gen'!N2759</f>
        <v>1320</v>
      </c>
      <c r="H2759" s="215">
        <f>'Net Gen'!O2759</f>
        <v>1320</v>
      </c>
      <c r="J2759" s="78">
        <f t="shared" si="174"/>
        <v>0.15</v>
      </c>
      <c r="K2759" s="71">
        <f t="shared" si="172"/>
        <v>198</v>
      </c>
      <c r="L2759" s="69">
        <f t="shared" si="173"/>
        <v>198</v>
      </c>
      <c r="M2759" s="81">
        <f t="shared" si="175"/>
        <v>198</v>
      </c>
    </row>
    <row r="2760" spans="1:13" x14ac:dyDescent="0.2">
      <c r="A2760" s="133" t="str">
        <f>'Net Gen'!B2760</f>
        <v>RP1KPAEG-Rockport 1 KP AEG</v>
      </c>
      <c r="B2760" s="214">
        <f>'Net Gen'!C2760</f>
        <v>44338.875</v>
      </c>
      <c r="C2760" s="215" t="str">
        <f>'Net Gen'!P2760</f>
        <v>DISPATCHABLE</v>
      </c>
      <c r="D2760" s="215">
        <f>'Net Gen'!E2760</f>
        <v>83.587199999999996</v>
      </c>
      <c r="E2760" s="215">
        <f>'Net Gen'!I2760</f>
        <v>1320</v>
      </c>
      <c r="F2760" s="215">
        <f>'Net Gen'!K2760</f>
        <v>1320</v>
      </c>
      <c r="G2760" s="215">
        <f>'Net Gen'!N2760</f>
        <v>1320</v>
      </c>
      <c r="H2760" s="215">
        <f>'Net Gen'!O2760</f>
        <v>1320</v>
      </c>
      <c r="J2760" s="78">
        <f t="shared" si="174"/>
        <v>0.15</v>
      </c>
      <c r="K2760" s="71">
        <f t="shared" si="172"/>
        <v>198</v>
      </c>
      <c r="L2760" s="69">
        <f t="shared" si="173"/>
        <v>198</v>
      </c>
      <c r="M2760" s="81">
        <f t="shared" si="175"/>
        <v>198</v>
      </c>
    </row>
    <row r="2761" spans="1:13" x14ac:dyDescent="0.2">
      <c r="A2761" s="133" t="str">
        <f>'Net Gen'!B2761</f>
        <v>RP1KPAEG-Rockport 1 KP AEG</v>
      </c>
      <c r="B2761" s="214">
        <f>'Net Gen'!C2761</f>
        <v>44338.916666666664</v>
      </c>
      <c r="C2761" s="215" t="str">
        <f>'Net Gen'!P2761</f>
        <v>DISPATCHABLE</v>
      </c>
      <c r="D2761" s="215">
        <f>'Net Gen'!E2761</f>
        <v>79.377600000000001</v>
      </c>
      <c r="E2761" s="215">
        <f>'Net Gen'!I2761</f>
        <v>1320</v>
      </c>
      <c r="F2761" s="215">
        <f>'Net Gen'!K2761</f>
        <v>1320</v>
      </c>
      <c r="G2761" s="215">
        <f>'Net Gen'!N2761</f>
        <v>1320</v>
      </c>
      <c r="H2761" s="215">
        <f>'Net Gen'!O2761</f>
        <v>1320</v>
      </c>
      <c r="J2761" s="78">
        <f t="shared" si="174"/>
        <v>0.15</v>
      </c>
      <c r="K2761" s="71">
        <f t="shared" si="172"/>
        <v>198</v>
      </c>
      <c r="L2761" s="69">
        <f t="shared" si="173"/>
        <v>198</v>
      </c>
      <c r="M2761" s="81">
        <f t="shared" si="175"/>
        <v>198</v>
      </c>
    </row>
    <row r="2762" spans="1:13" x14ac:dyDescent="0.2">
      <c r="A2762" s="133" t="str">
        <f>'Net Gen'!B2762</f>
        <v>RP1KPAEG-Rockport 1 KP AEG</v>
      </c>
      <c r="B2762" s="214">
        <f>'Net Gen'!C2762</f>
        <v>44338.958333333336</v>
      </c>
      <c r="C2762" s="215" t="str">
        <f>'Net Gen'!P2762</f>
        <v>DISPATCHABLE</v>
      </c>
      <c r="D2762" s="215">
        <f>'Net Gen'!E2762</f>
        <v>75.868799999999993</v>
      </c>
      <c r="E2762" s="215">
        <f>'Net Gen'!I2762</f>
        <v>1320</v>
      </c>
      <c r="F2762" s="215">
        <f>'Net Gen'!K2762</f>
        <v>1320</v>
      </c>
      <c r="G2762" s="215">
        <f>'Net Gen'!N2762</f>
        <v>1320</v>
      </c>
      <c r="H2762" s="215">
        <f>'Net Gen'!O2762</f>
        <v>1320</v>
      </c>
      <c r="J2762" s="78">
        <f t="shared" si="174"/>
        <v>0.15</v>
      </c>
      <c r="K2762" s="71">
        <f t="shared" si="172"/>
        <v>198</v>
      </c>
      <c r="L2762" s="69">
        <f t="shared" si="173"/>
        <v>198</v>
      </c>
      <c r="M2762" s="81">
        <f t="shared" si="175"/>
        <v>198</v>
      </c>
    </row>
    <row r="2763" spans="1:13" x14ac:dyDescent="0.2">
      <c r="A2763" s="133" t="str">
        <f>'Net Gen'!B2763</f>
        <v>RP1KPAEG-Rockport 1 KP AEG</v>
      </c>
      <c r="B2763" s="214">
        <f>'Net Gen'!C2763</f>
        <v>44339</v>
      </c>
      <c r="C2763" s="215" t="str">
        <f>'Net Gen'!P2763</f>
        <v>DISPATCHABLE</v>
      </c>
      <c r="D2763" s="215">
        <f>'Net Gen'!E2763</f>
        <v>75.513599999999997</v>
      </c>
      <c r="E2763" s="215">
        <f>'Net Gen'!I2763</f>
        <v>1320</v>
      </c>
      <c r="F2763" s="215">
        <f>'Net Gen'!K2763</f>
        <v>1320</v>
      </c>
      <c r="G2763" s="215">
        <f>'Net Gen'!N2763</f>
        <v>1320</v>
      </c>
      <c r="H2763" s="215">
        <f>'Net Gen'!O2763</f>
        <v>1320</v>
      </c>
      <c r="J2763" s="78">
        <f t="shared" si="174"/>
        <v>0.15</v>
      </c>
      <c r="K2763" s="71">
        <f t="shared" si="172"/>
        <v>198</v>
      </c>
      <c r="L2763" s="69">
        <f t="shared" si="173"/>
        <v>198</v>
      </c>
      <c r="M2763" s="81">
        <f t="shared" si="175"/>
        <v>198</v>
      </c>
    </row>
    <row r="2764" spans="1:13" x14ac:dyDescent="0.2">
      <c r="A2764" s="133" t="str">
        <f>'Net Gen'!B2764</f>
        <v>RP1KPAEG-Rockport 1 KP AEG</v>
      </c>
      <c r="B2764" s="214">
        <f>'Net Gen'!C2764</f>
        <v>44339.041666666664</v>
      </c>
      <c r="C2764" s="215" t="str">
        <f>'Net Gen'!P2764</f>
        <v>DISPATCHABLE</v>
      </c>
      <c r="D2764" s="215">
        <f>'Net Gen'!E2764</f>
        <v>74.980800000000002</v>
      </c>
      <c r="E2764" s="215">
        <f>'Net Gen'!I2764</f>
        <v>1320</v>
      </c>
      <c r="F2764" s="215">
        <f>'Net Gen'!K2764</f>
        <v>1320</v>
      </c>
      <c r="G2764" s="215">
        <f>'Net Gen'!N2764</f>
        <v>1320</v>
      </c>
      <c r="H2764" s="215">
        <f>'Net Gen'!O2764</f>
        <v>1320</v>
      </c>
      <c r="J2764" s="78">
        <f t="shared" si="174"/>
        <v>0.15</v>
      </c>
      <c r="K2764" s="71">
        <f t="shared" si="172"/>
        <v>198</v>
      </c>
      <c r="L2764" s="69">
        <f t="shared" si="173"/>
        <v>198</v>
      </c>
      <c r="M2764" s="81">
        <f t="shared" si="175"/>
        <v>198</v>
      </c>
    </row>
    <row r="2765" spans="1:13" x14ac:dyDescent="0.2">
      <c r="A2765" s="133" t="str">
        <f>'Net Gen'!B2765</f>
        <v>RP1KPAEG-Rockport 1 KP AEG</v>
      </c>
      <c r="B2765" s="214">
        <f>'Net Gen'!C2765</f>
        <v>44339.083333333336</v>
      </c>
      <c r="C2765" s="215" t="str">
        <f>'Net Gen'!P2765</f>
        <v>DISPATCHABLE</v>
      </c>
      <c r="D2765" s="215">
        <f>'Net Gen'!E2765</f>
        <v>75.196799999999996</v>
      </c>
      <c r="E2765" s="215">
        <f>'Net Gen'!I2765</f>
        <v>1320</v>
      </c>
      <c r="F2765" s="215">
        <f>'Net Gen'!K2765</f>
        <v>1320</v>
      </c>
      <c r="G2765" s="215">
        <f>'Net Gen'!N2765</f>
        <v>1320</v>
      </c>
      <c r="H2765" s="215">
        <f>'Net Gen'!O2765</f>
        <v>1320</v>
      </c>
      <c r="J2765" s="78">
        <f t="shared" si="174"/>
        <v>0.15</v>
      </c>
      <c r="K2765" s="71">
        <f t="shared" si="172"/>
        <v>198</v>
      </c>
      <c r="L2765" s="69">
        <f t="shared" si="173"/>
        <v>198</v>
      </c>
      <c r="M2765" s="81">
        <f t="shared" si="175"/>
        <v>198</v>
      </c>
    </row>
    <row r="2766" spans="1:13" x14ac:dyDescent="0.2">
      <c r="A2766" s="133" t="str">
        <f>'Net Gen'!B2766</f>
        <v>RP1KPAEG-Rockport 1 KP AEG</v>
      </c>
      <c r="B2766" s="214">
        <f>'Net Gen'!C2766</f>
        <v>44339.125</v>
      </c>
      <c r="C2766" s="215" t="str">
        <f>'Net Gen'!P2766</f>
        <v>DISPATCHABLE</v>
      </c>
      <c r="D2766" s="215">
        <f>'Net Gen'!E2766</f>
        <v>75.148799999999994</v>
      </c>
      <c r="E2766" s="215">
        <f>'Net Gen'!I2766</f>
        <v>1320</v>
      </c>
      <c r="F2766" s="215">
        <f>'Net Gen'!K2766</f>
        <v>1320</v>
      </c>
      <c r="G2766" s="215">
        <f>'Net Gen'!N2766</f>
        <v>1320</v>
      </c>
      <c r="H2766" s="215">
        <f>'Net Gen'!O2766</f>
        <v>1320</v>
      </c>
      <c r="J2766" s="78">
        <f t="shared" si="174"/>
        <v>0.15</v>
      </c>
      <c r="K2766" s="71">
        <f t="shared" si="172"/>
        <v>198</v>
      </c>
      <c r="L2766" s="69">
        <f t="shared" si="173"/>
        <v>198</v>
      </c>
      <c r="M2766" s="81">
        <f t="shared" si="175"/>
        <v>198</v>
      </c>
    </row>
    <row r="2767" spans="1:13" x14ac:dyDescent="0.2">
      <c r="A2767" s="133" t="str">
        <f>'Net Gen'!B2767</f>
        <v>RP1KPAEG-Rockport 1 KP AEG</v>
      </c>
      <c r="B2767" s="214">
        <f>'Net Gen'!C2767</f>
        <v>44339.166666666664</v>
      </c>
      <c r="C2767" s="215" t="str">
        <f>'Net Gen'!P2767</f>
        <v>DISPATCHABLE</v>
      </c>
      <c r="D2767" s="215">
        <f>'Net Gen'!E2767</f>
        <v>75.004800000000003</v>
      </c>
      <c r="E2767" s="215">
        <f>'Net Gen'!I2767</f>
        <v>1320</v>
      </c>
      <c r="F2767" s="215">
        <f>'Net Gen'!K2767</f>
        <v>1320</v>
      </c>
      <c r="G2767" s="215">
        <f>'Net Gen'!N2767</f>
        <v>1320</v>
      </c>
      <c r="H2767" s="215">
        <f>'Net Gen'!O2767</f>
        <v>1320</v>
      </c>
      <c r="J2767" s="78">
        <f t="shared" si="174"/>
        <v>0.15</v>
      </c>
      <c r="K2767" s="71">
        <f t="shared" si="172"/>
        <v>198</v>
      </c>
      <c r="L2767" s="69">
        <f t="shared" si="173"/>
        <v>198</v>
      </c>
      <c r="M2767" s="81">
        <f t="shared" si="175"/>
        <v>198</v>
      </c>
    </row>
    <row r="2768" spans="1:13" x14ac:dyDescent="0.2">
      <c r="A2768" s="133" t="str">
        <f>'Net Gen'!B2768</f>
        <v>RP1KPAEG-Rockport 1 KP AEG</v>
      </c>
      <c r="B2768" s="214">
        <f>'Net Gen'!C2768</f>
        <v>44339.208333333336</v>
      </c>
      <c r="C2768" s="215" t="str">
        <f>'Net Gen'!P2768</f>
        <v>DISPATCHABLE</v>
      </c>
      <c r="D2768" s="215">
        <f>'Net Gen'!E2768</f>
        <v>75.043199999999999</v>
      </c>
      <c r="E2768" s="215">
        <f>'Net Gen'!I2768</f>
        <v>1320</v>
      </c>
      <c r="F2768" s="215">
        <f>'Net Gen'!K2768</f>
        <v>1320</v>
      </c>
      <c r="G2768" s="215">
        <f>'Net Gen'!N2768</f>
        <v>1320</v>
      </c>
      <c r="H2768" s="215">
        <f>'Net Gen'!O2768</f>
        <v>1320</v>
      </c>
      <c r="J2768" s="78">
        <f t="shared" si="174"/>
        <v>0.15</v>
      </c>
      <c r="K2768" s="71">
        <f t="shared" si="172"/>
        <v>198</v>
      </c>
      <c r="L2768" s="69">
        <f t="shared" si="173"/>
        <v>198</v>
      </c>
      <c r="M2768" s="81">
        <f t="shared" si="175"/>
        <v>198</v>
      </c>
    </row>
    <row r="2769" spans="1:13" x14ac:dyDescent="0.2">
      <c r="A2769" s="133" t="str">
        <f>'Net Gen'!B2769</f>
        <v>RP1KPAEG-Rockport 1 KP AEG</v>
      </c>
      <c r="B2769" s="214">
        <f>'Net Gen'!C2769</f>
        <v>44339.25</v>
      </c>
      <c r="C2769" s="215" t="str">
        <f>'Net Gen'!P2769</f>
        <v>DISPATCHABLE</v>
      </c>
      <c r="D2769" s="215">
        <f>'Net Gen'!E2769</f>
        <v>75.052800000000005</v>
      </c>
      <c r="E2769" s="215">
        <f>'Net Gen'!I2769</f>
        <v>1320</v>
      </c>
      <c r="F2769" s="215">
        <f>'Net Gen'!K2769</f>
        <v>1320</v>
      </c>
      <c r="G2769" s="215">
        <f>'Net Gen'!N2769</f>
        <v>1320</v>
      </c>
      <c r="H2769" s="215">
        <f>'Net Gen'!O2769</f>
        <v>1320</v>
      </c>
      <c r="J2769" s="78">
        <f t="shared" si="174"/>
        <v>0.15</v>
      </c>
      <c r="K2769" s="71">
        <f t="shared" si="172"/>
        <v>198</v>
      </c>
      <c r="L2769" s="69">
        <f t="shared" si="173"/>
        <v>198</v>
      </c>
      <c r="M2769" s="81">
        <f t="shared" si="175"/>
        <v>198</v>
      </c>
    </row>
    <row r="2770" spans="1:13" x14ac:dyDescent="0.2">
      <c r="A2770" s="133" t="str">
        <f>'Net Gen'!B2770</f>
        <v>RP1KPAEG-Rockport 1 KP AEG</v>
      </c>
      <c r="B2770" s="214">
        <f>'Net Gen'!C2770</f>
        <v>44339.291666666664</v>
      </c>
      <c r="C2770" s="215" t="str">
        <f>'Net Gen'!P2770</f>
        <v>DISPATCHABLE</v>
      </c>
      <c r="D2770" s="215">
        <f>'Net Gen'!E2770</f>
        <v>75.024000000000001</v>
      </c>
      <c r="E2770" s="215">
        <f>'Net Gen'!I2770</f>
        <v>1320</v>
      </c>
      <c r="F2770" s="215">
        <f>'Net Gen'!K2770</f>
        <v>1320</v>
      </c>
      <c r="G2770" s="215">
        <f>'Net Gen'!N2770</f>
        <v>1320</v>
      </c>
      <c r="H2770" s="215">
        <f>'Net Gen'!O2770</f>
        <v>1320</v>
      </c>
      <c r="J2770" s="78">
        <f t="shared" si="174"/>
        <v>0.15</v>
      </c>
      <c r="K2770" s="71">
        <f t="shared" si="172"/>
        <v>198</v>
      </c>
      <c r="L2770" s="69">
        <f t="shared" si="173"/>
        <v>198</v>
      </c>
      <c r="M2770" s="81">
        <f t="shared" si="175"/>
        <v>198</v>
      </c>
    </row>
    <row r="2771" spans="1:13" x14ac:dyDescent="0.2">
      <c r="A2771" s="133" t="str">
        <f>'Net Gen'!B2771</f>
        <v>RP1KPAEG-Rockport 1 KP AEG</v>
      </c>
      <c r="B2771" s="214">
        <f>'Net Gen'!C2771</f>
        <v>44339.333333333336</v>
      </c>
      <c r="C2771" s="215" t="str">
        <f>'Net Gen'!P2771</f>
        <v>DISPATCHABLE</v>
      </c>
      <c r="D2771" s="215">
        <f>'Net Gen'!E2771</f>
        <v>75.004800000000003</v>
      </c>
      <c r="E2771" s="215">
        <f>'Net Gen'!I2771</f>
        <v>1320</v>
      </c>
      <c r="F2771" s="215">
        <f>'Net Gen'!K2771</f>
        <v>1320</v>
      </c>
      <c r="G2771" s="215">
        <f>'Net Gen'!N2771</f>
        <v>1320</v>
      </c>
      <c r="H2771" s="215">
        <f>'Net Gen'!O2771</f>
        <v>1320</v>
      </c>
      <c r="J2771" s="78">
        <f t="shared" si="174"/>
        <v>0.15</v>
      </c>
      <c r="K2771" s="71">
        <f t="shared" si="172"/>
        <v>198</v>
      </c>
      <c r="L2771" s="69">
        <f t="shared" si="173"/>
        <v>198</v>
      </c>
      <c r="M2771" s="81">
        <f t="shared" si="175"/>
        <v>198</v>
      </c>
    </row>
    <row r="2772" spans="1:13" x14ac:dyDescent="0.2">
      <c r="A2772" s="133" t="str">
        <f>'Net Gen'!B2772</f>
        <v>RP1KPAEG-Rockport 1 KP AEG</v>
      </c>
      <c r="B2772" s="214">
        <f>'Net Gen'!C2772</f>
        <v>44339.375</v>
      </c>
      <c r="C2772" s="215" t="str">
        <f>'Net Gen'!P2772</f>
        <v>DISPATCHABLE</v>
      </c>
      <c r="D2772" s="215">
        <f>'Net Gen'!E2772</f>
        <v>76.483199999999997</v>
      </c>
      <c r="E2772" s="215">
        <f>'Net Gen'!I2772</f>
        <v>1320</v>
      </c>
      <c r="F2772" s="215">
        <f>'Net Gen'!K2772</f>
        <v>1320</v>
      </c>
      <c r="G2772" s="215">
        <f>'Net Gen'!N2772</f>
        <v>1320</v>
      </c>
      <c r="H2772" s="215">
        <f>'Net Gen'!O2772</f>
        <v>1320</v>
      </c>
      <c r="J2772" s="78">
        <f t="shared" si="174"/>
        <v>0.15</v>
      </c>
      <c r="K2772" s="71">
        <f t="shared" si="172"/>
        <v>198</v>
      </c>
      <c r="L2772" s="69">
        <f t="shared" si="173"/>
        <v>198</v>
      </c>
      <c r="M2772" s="81">
        <f t="shared" si="175"/>
        <v>198</v>
      </c>
    </row>
    <row r="2773" spans="1:13" x14ac:dyDescent="0.2">
      <c r="A2773" s="133" t="str">
        <f>'Net Gen'!B2773</f>
        <v>RP1KPAEG-Rockport 1 KP AEG</v>
      </c>
      <c r="B2773" s="214">
        <f>'Net Gen'!C2773</f>
        <v>44339.416666666664</v>
      </c>
      <c r="C2773" s="215" t="str">
        <f>'Net Gen'!P2773</f>
        <v>DISPATCHABLE</v>
      </c>
      <c r="D2773" s="215">
        <f>'Net Gen'!E2773</f>
        <v>75.547200000000004</v>
      </c>
      <c r="E2773" s="215">
        <f>'Net Gen'!I2773</f>
        <v>1320</v>
      </c>
      <c r="F2773" s="215">
        <f>'Net Gen'!K2773</f>
        <v>1320</v>
      </c>
      <c r="G2773" s="215">
        <f>'Net Gen'!N2773</f>
        <v>1320</v>
      </c>
      <c r="H2773" s="215">
        <f>'Net Gen'!O2773</f>
        <v>1320</v>
      </c>
      <c r="J2773" s="78">
        <f t="shared" si="174"/>
        <v>0.15</v>
      </c>
      <c r="K2773" s="71">
        <f t="shared" si="172"/>
        <v>198</v>
      </c>
      <c r="L2773" s="69">
        <f t="shared" si="173"/>
        <v>198</v>
      </c>
      <c r="M2773" s="81">
        <f t="shared" si="175"/>
        <v>198</v>
      </c>
    </row>
    <row r="2774" spans="1:13" x14ac:dyDescent="0.2">
      <c r="A2774" s="133" t="str">
        <f>'Net Gen'!B2774</f>
        <v>RP1KPAEG-Rockport 1 KP AEG</v>
      </c>
      <c r="B2774" s="214">
        <f>'Net Gen'!C2774</f>
        <v>44339.458333333336</v>
      </c>
      <c r="C2774" s="215" t="str">
        <f>'Net Gen'!P2774</f>
        <v>DISPATCHABLE</v>
      </c>
      <c r="D2774" s="215">
        <f>'Net Gen'!E2774</f>
        <v>75.422399999999996</v>
      </c>
      <c r="E2774" s="215">
        <f>'Net Gen'!I2774</f>
        <v>1320</v>
      </c>
      <c r="F2774" s="215">
        <f>'Net Gen'!K2774</f>
        <v>1320</v>
      </c>
      <c r="G2774" s="215">
        <f>'Net Gen'!N2774</f>
        <v>1320</v>
      </c>
      <c r="H2774" s="215">
        <f>'Net Gen'!O2774</f>
        <v>1320</v>
      </c>
      <c r="J2774" s="78">
        <f t="shared" si="174"/>
        <v>0.15</v>
      </c>
      <c r="K2774" s="71">
        <f t="shared" si="172"/>
        <v>198</v>
      </c>
      <c r="L2774" s="69">
        <f t="shared" si="173"/>
        <v>198</v>
      </c>
      <c r="M2774" s="81">
        <f t="shared" si="175"/>
        <v>198</v>
      </c>
    </row>
    <row r="2775" spans="1:13" x14ac:dyDescent="0.2">
      <c r="A2775" s="133" t="str">
        <f>'Net Gen'!B2775</f>
        <v>RP1KPAEG-Rockport 1 KP AEG</v>
      </c>
      <c r="B2775" s="214">
        <f>'Net Gen'!C2775</f>
        <v>44339.5</v>
      </c>
      <c r="C2775" s="215" t="str">
        <f>'Net Gen'!P2775</f>
        <v>DISPATCHABLE</v>
      </c>
      <c r="D2775" s="215">
        <f>'Net Gen'!E2775</f>
        <v>81.096000000000004</v>
      </c>
      <c r="E2775" s="215">
        <f>'Net Gen'!I2775</f>
        <v>1320</v>
      </c>
      <c r="F2775" s="215">
        <f>'Net Gen'!K2775</f>
        <v>1320</v>
      </c>
      <c r="G2775" s="215">
        <f>'Net Gen'!N2775</f>
        <v>1320</v>
      </c>
      <c r="H2775" s="215">
        <f>'Net Gen'!O2775</f>
        <v>1320</v>
      </c>
      <c r="J2775" s="78">
        <f t="shared" si="174"/>
        <v>0.15</v>
      </c>
      <c r="K2775" s="71">
        <f t="shared" si="172"/>
        <v>198</v>
      </c>
      <c r="L2775" s="69">
        <f t="shared" si="173"/>
        <v>198</v>
      </c>
      <c r="M2775" s="81">
        <f t="shared" si="175"/>
        <v>198</v>
      </c>
    </row>
    <row r="2776" spans="1:13" x14ac:dyDescent="0.2">
      <c r="A2776" s="133" t="str">
        <f>'Net Gen'!B2776</f>
        <v>RP1KPAEG-Rockport 1 KP AEG</v>
      </c>
      <c r="B2776" s="214">
        <f>'Net Gen'!C2776</f>
        <v>44339.541666666664</v>
      </c>
      <c r="C2776" s="215" t="str">
        <f>'Net Gen'!P2776</f>
        <v>DISPATCHABLE</v>
      </c>
      <c r="D2776" s="215">
        <f>'Net Gen'!E2776</f>
        <v>90.278400000000005</v>
      </c>
      <c r="E2776" s="215">
        <f>'Net Gen'!I2776</f>
        <v>1320</v>
      </c>
      <c r="F2776" s="215">
        <f>'Net Gen'!K2776</f>
        <v>1320</v>
      </c>
      <c r="G2776" s="215">
        <f>'Net Gen'!N2776</f>
        <v>1320</v>
      </c>
      <c r="H2776" s="215">
        <f>'Net Gen'!O2776</f>
        <v>1320</v>
      </c>
      <c r="J2776" s="78">
        <f t="shared" si="174"/>
        <v>0.15</v>
      </c>
      <c r="K2776" s="71">
        <f t="shared" si="172"/>
        <v>198</v>
      </c>
      <c r="L2776" s="69">
        <f t="shared" si="173"/>
        <v>198</v>
      </c>
      <c r="M2776" s="81">
        <f t="shared" si="175"/>
        <v>198</v>
      </c>
    </row>
    <row r="2777" spans="1:13" x14ac:dyDescent="0.2">
      <c r="A2777" s="133" t="str">
        <f>'Net Gen'!B2777</f>
        <v>RP1KPAEG-Rockport 1 KP AEG</v>
      </c>
      <c r="B2777" s="214">
        <f>'Net Gen'!C2777</f>
        <v>44339.583333333336</v>
      </c>
      <c r="C2777" s="215" t="str">
        <f>'Net Gen'!P2777</f>
        <v>DISPATCHABLE</v>
      </c>
      <c r="D2777" s="215">
        <f>'Net Gen'!E2777</f>
        <v>96.028800000000004</v>
      </c>
      <c r="E2777" s="215">
        <f>'Net Gen'!I2777</f>
        <v>1320</v>
      </c>
      <c r="F2777" s="215">
        <f>'Net Gen'!K2777</f>
        <v>1320</v>
      </c>
      <c r="G2777" s="215">
        <f>'Net Gen'!N2777</f>
        <v>1320</v>
      </c>
      <c r="H2777" s="215">
        <f>'Net Gen'!O2777</f>
        <v>1320</v>
      </c>
      <c r="J2777" s="78">
        <f t="shared" si="174"/>
        <v>0.15</v>
      </c>
      <c r="K2777" s="71">
        <f t="shared" si="172"/>
        <v>198</v>
      </c>
      <c r="L2777" s="69">
        <f t="shared" si="173"/>
        <v>198</v>
      </c>
      <c r="M2777" s="81">
        <f t="shared" si="175"/>
        <v>198</v>
      </c>
    </row>
    <row r="2778" spans="1:13" x14ac:dyDescent="0.2">
      <c r="A2778" s="133" t="str">
        <f>'Net Gen'!B2778</f>
        <v>RP1KPAEG-Rockport 1 KP AEG</v>
      </c>
      <c r="B2778" s="214">
        <f>'Net Gen'!C2778</f>
        <v>44339.625</v>
      </c>
      <c r="C2778" s="215" t="str">
        <f>'Net Gen'!P2778</f>
        <v>DISPATCHABLE</v>
      </c>
      <c r="D2778" s="215">
        <f>'Net Gen'!E2778</f>
        <v>103.9632</v>
      </c>
      <c r="E2778" s="215">
        <f>'Net Gen'!I2778</f>
        <v>1320</v>
      </c>
      <c r="F2778" s="215">
        <f>'Net Gen'!K2778</f>
        <v>1320</v>
      </c>
      <c r="G2778" s="215">
        <f>'Net Gen'!N2778</f>
        <v>1320</v>
      </c>
      <c r="H2778" s="215">
        <f>'Net Gen'!O2778</f>
        <v>1320</v>
      </c>
      <c r="J2778" s="78">
        <f t="shared" si="174"/>
        <v>0.15</v>
      </c>
      <c r="K2778" s="71">
        <f t="shared" si="172"/>
        <v>198</v>
      </c>
      <c r="L2778" s="69">
        <f t="shared" si="173"/>
        <v>198</v>
      </c>
      <c r="M2778" s="81">
        <f t="shared" si="175"/>
        <v>198</v>
      </c>
    </row>
    <row r="2779" spans="1:13" x14ac:dyDescent="0.2">
      <c r="A2779" s="133" t="str">
        <f>'Net Gen'!B2779</f>
        <v>RP1KPAEG-Rockport 1 KP AEG</v>
      </c>
      <c r="B2779" s="214">
        <f>'Net Gen'!C2779</f>
        <v>44339.666666666664</v>
      </c>
      <c r="C2779" s="215" t="str">
        <f>'Net Gen'!P2779</f>
        <v>DISPATCHABLE</v>
      </c>
      <c r="D2779" s="215">
        <f>'Net Gen'!E2779</f>
        <v>98.424000000000007</v>
      </c>
      <c r="E2779" s="215">
        <f>'Net Gen'!I2779</f>
        <v>1320</v>
      </c>
      <c r="F2779" s="215">
        <f>'Net Gen'!K2779</f>
        <v>1320</v>
      </c>
      <c r="G2779" s="215">
        <f>'Net Gen'!N2779</f>
        <v>1320</v>
      </c>
      <c r="H2779" s="215">
        <f>'Net Gen'!O2779</f>
        <v>1320</v>
      </c>
      <c r="J2779" s="78">
        <f t="shared" si="174"/>
        <v>0.15</v>
      </c>
      <c r="K2779" s="71">
        <f t="shared" si="172"/>
        <v>198</v>
      </c>
      <c r="L2779" s="69">
        <f t="shared" si="173"/>
        <v>198</v>
      </c>
      <c r="M2779" s="81">
        <f t="shared" si="175"/>
        <v>198</v>
      </c>
    </row>
    <row r="2780" spans="1:13" x14ac:dyDescent="0.2">
      <c r="A2780" s="133" t="str">
        <f>'Net Gen'!B2780</f>
        <v>RP1KPAEG-Rockport 1 KP AEG</v>
      </c>
      <c r="B2780" s="214">
        <f>'Net Gen'!C2780</f>
        <v>44339.708333333336</v>
      </c>
      <c r="C2780" s="215" t="str">
        <f>'Net Gen'!P2780</f>
        <v>DISPATCHABLE</v>
      </c>
      <c r="D2780" s="215">
        <f>'Net Gen'!E2780</f>
        <v>108.0288</v>
      </c>
      <c r="E2780" s="215">
        <f>'Net Gen'!I2780</f>
        <v>1320</v>
      </c>
      <c r="F2780" s="215">
        <f>'Net Gen'!K2780</f>
        <v>1320</v>
      </c>
      <c r="G2780" s="215">
        <f>'Net Gen'!N2780</f>
        <v>1320</v>
      </c>
      <c r="H2780" s="215">
        <f>'Net Gen'!O2780</f>
        <v>1320</v>
      </c>
      <c r="J2780" s="78">
        <f t="shared" si="174"/>
        <v>0.15</v>
      </c>
      <c r="K2780" s="71">
        <f t="shared" si="172"/>
        <v>198</v>
      </c>
      <c r="L2780" s="69">
        <f t="shared" si="173"/>
        <v>198</v>
      </c>
      <c r="M2780" s="81">
        <f t="shared" si="175"/>
        <v>198</v>
      </c>
    </row>
    <row r="2781" spans="1:13" x14ac:dyDescent="0.2">
      <c r="A2781" s="133" t="str">
        <f>'Net Gen'!B2781</f>
        <v>RP1KPAEG-Rockport 1 KP AEG</v>
      </c>
      <c r="B2781" s="214">
        <f>'Net Gen'!C2781</f>
        <v>44339.75</v>
      </c>
      <c r="C2781" s="215" t="str">
        <f>'Net Gen'!P2781</f>
        <v>DISPATCHABLE</v>
      </c>
      <c r="D2781" s="215">
        <f>'Net Gen'!E2781</f>
        <v>122.8704</v>
      </c>
      <c r="E2781" s="215">
        <f>'Net Gen'!I2781</f>
        <v>1320</v>
      </c>
      <c r="F2781" s="215">
        <f>'Net Gen'!K2781</f>
        <v>1320</v>
      </c>
      <c r="G2781" s="215">
        <f>'Net Gen'!N2781</f>
        <v>1320</v>
      </c>
      <c r="H2781" s="215">
        <f>'Net Gen'!O2781</f>
        <v>1320</v>
      </c>
      <c r="J2781" s="78">
        <f t="shared" si="174"/>
        <v>0.15</v>
      </c>
      <c r="K2781" s="71">
        <f t="shared" si="172"/>
        <v>198</v>
      </c>
      <c r="L2781" s="69">
        <f t="shared" si="173"/>
        <v>198</v>
      </c>
      <c r="M2781" s="81">
        <f t="shared" si="175"/>
        <v>198</v>
      </c>
    </row>
    <row r="2782" spans="1:13" x14ac:dyDescent="0.2">
      <c r="A2782" s="133" t="str">
        <f>'Net Gen'!B2782</f>
        <v>RP1KPAEG-Rockport 1 KP AEG</v>
      </c>
      <c r="B2782" s="214">
        <f>'Net Gen'!C2782</f>
        <v>44339.791666666664</v>
      </c>
      <c r="C2782" s="215" t="str">
        <f>'Net Gen'!P2782</f>
        <v>DISPATCHABLE</v>
      </c>
      <c r="D2782" s="215">
        <f>'Net Gen'!E2782</f>
        <v>135.28319999999999</v>
      </c>
      <c r="E2782" s="215">
        <f>'Net Gen'!I2782</f>
        <v>1320</v>
      </c>
      <c r="F2782" s="215">
        <f>'Net Gen'!K2782</f>
        <v>1320</v>
      </c>
      <c r="G2782" s="215">
        <f>'Net Gen'!N2782</f>
        <v>1320</v>
      </c>
      <c r="H2782" s="215">
        <f>'Net Gen'!O2782</f>
        <v>1320</v>
      </c>
      <c r="J2782" s="78">
        <f t="shared" si="174"/>
        <v>0.15</v>
      </c>
      <c r="K2782" s="71">
        <f t="shared" si="172"/>
        <v>198</v>
      </c>
      <c r="L2782" s="69">
        <f t="shared" si="173"/>
        <v>198</v>
      </c>
      <c r="M2782" s="81">
        <f t="shared" si="175"/>
        <v>198</v>
      </c>
    </row>
    <row r="2783" spans="1:13" x14ac:dyDescent="0.2">
      <c r="A2783" s="133" t="str">
        <f>'Net Gen'!B2783</f>
        <v>RP1KPAEG-Rockport 1 KP AEG</v>
      </c>
      <c r="B2783" s="214">
        <f>'Net Gen'!C2783</f>
        <v>44339.833333333336</v>
      </c>
      <c r="C2783" s="215" t="str">
        <f>'Net Gen'!P2783</f>
        <v>DISPATCHABLE</v>
      </c>
      <c r="D2783" s="215">
        <f>'Net Gen'!E2783</f>
        <v>155.20320000000001</v>
      </c>
      <c r="E2783" s="215">
        <f>'Net Gen'!I2783</f>
        <v>1320</v>
      </c>
      <c r="F2783" s="215">
        <f>'Net Gen'!K2783</f>
        <v>1320</v>
      </c>
      <c r="G2783" s="215">
        <f>'Net Gen'!N2783</f>
        <v>1320</v>
      </c>
      <c r="H2783" s="215">
        <f>'Net Gen'!O2783</f>
        <v>1320</v>
      </c>
      <c r="J2783" s="78">
        <f t="shared" si="174"/>
        <v>0.15</v>
      </c>
      <c r="K2783" s="71">
        <f t="shared" si="172"/>
        <v>198</v>
      </c>
      <c r="L2783" s="69">
        <f>H2783*J2783</f>
        <v>198</v>
      </c>
      <c r="M2783" s="81">
        <f t="shared" si="175"/>
        <v>198</v>
      </c>
    </row>
    <row r="2784" spans="1:13" x14ac:dyDescent="0.2">
      <c r="A2784" s="133" t="str">
        <f>'Net Gen'!B2784</f>
        <v>RP1KPAEG-Rockport 1 KP AEG</v>
      </c>
      <c r="B2784" s="214">
        <f>'Net Gen'!C2784</f>
        <v>44339.875</v>
      </c>
      <c r="C2784" s="215" t="str">
        <f>'Net Gen'!P2784</f>
        <v>DISPATCHABLE</v>
      </c>
      <c r="D2784" s="215">
        <f>'Net Gen'!E2784</f>
        <v>155.75040000000001</v>
      </c>
      <c r="E2784" s="215">
        <f>'Net Gen'!I2784</f>
        <v>1320</v>
      </c>
      <c r="F2784" s="215">
        <f>'Net Gen'!K2784</f>
        <v>1320</v>
      </c>
      <c r="G2784" s="215">
        <f>'Net Gen'!N2784</f>
        <v>1320</v>
      </c>
      <c r="H2784" s="215">
        <f>'Net Gen'!O2784</f>
        <v>1320</v>
      </c>
      <c r="J2784" s="78">
        <f t="shared" si="174"/>
        <v>0.15</v>
      </c>
      <c r="K2784" s="71">
        <f t="shared" si="172"/>
        <v>198</v>
      </c>
      <c r="L2784" s="69">
        <f t="shared" si="173"/>
        <v>198</v>
      </c>
      <c r="M2784" s="81">
        <f t="shared" si="175"/>
        <v>198</v>
      </c>
    </row>
    <row r="2785" spans="1:13" x14ac:dyDescent="0.2">
      <c r="A2785" s="133" t="str">
        <f>'Net Gen'!B2785</f>
        <v>RP1KPAEG-Rockport 1 KP AEG</v>
      </c>
      <c r="B2785" s="214">
        <f>'Net Gen'!C2785</f>
        <v>44339.916666666664</v>
      </c>
      <c r="C2785" s="215" t="str">
        <f>'Net Gen'!P2785</f>
        <v>DISPATCHABLE</v>
      </c>
      <c r="D2785" s="215">
        <f>'Net Gen'!E2785</f>
        <v>143.06399999999999</v>
      </c>
      <c r="E2785" s="215">
        <f>'Net Gen'!I2785</f>
        <v>1320</v>
      </c>
      <c r="F2785" s="215">
        <f>'Net Gen'!K2785</f>
        <v>1320</v>
      </c>
      <c r="G2785" s="215">
        <f>'Net Gen'!N2785</f>
        <v>1320</v>
      </c>
      <c r="H2785" s="215">
        <f>'Net Gen'!O2785</f>
        <v>1320</v>
      </c>
      <c r="J2785" s="78">
        <f t="shared" si="174"/>
        <v>0.15</v>
      </c>
      <c r="K2785" s="71">
        <f t="shared" si="172"/>
        <v>198</v>
      </c>
      <c r="L2785" s="69">
        <f t="shared" si="173"/>
        <v>198</v>
      </c>
      <c r="M2785" s="81">
        <f t="shared" si="175"/>
        <v>198</v>
      </c>
    </row>
    <row r="2786" spans="1:13" x14ac:dyDescent="0.2">
      <c r="A2786" s="133" t="str">
        <f>'Net Gen'!B2786</f>
        <v>RP1KPAEG-Rockport 1 KP AEG</v>
      </c>
      <c r="B2786" s="214">
        <f>'Net Gen'!C2786</f>
        <v>44339.958333333336</v>
      </c>
      <c r="C2786" s="215" t="str">
        <f>'Net Gen'!P2786</f>
        <v>DISPATCHABLE</v>
      </c>
      <c r="D2786" s="215">
        <f>'Net Gen'!E2786</f>
        <v>122.9376</v>
      </c>
      <c r="E2786" s="215">
        <f>'Net Gen'!I2786</f>
        <v>1320</v>
      </c>
      <c r="F2786" s="215">
        <f>'Net Gen'!K2786</f>
        <v>1320</v>
      </c>
      <c r="G2786" s="215">
        <f>'Net Gen'!N2786</f>
        <v>1320</v>
      </c>
      <c r="H2786" s="215">
        <f>'Net Gen'!O2786</f>
        <v>1320</v>
      </c>
      <c r="J2786" s="78">
        <f t="shared" si="174"/>
        <v>0.15</v>
      </c>
      <c r="K2786" s="71">
        <f t="shared" si="172"/>
        <v>198</v>
      </c>
      <c r="L2786" s="69">
        <f t="shared" si="173"/>
        <v>198</v>
      </c>
      <c r="M2786" s="81">
        <f t="shared" si="175"/>
        <v>198</v>
      </c>
    </row>
    <row r="2787" spans="1:13" x14ac:dyDescent="0.2">
      <c r="A2787" s="133" t="str">
        <f>'Net Gen'!B2787</f>
        <v>RP1KPAEG-Rockport 1 KP AEG</v>
      </c>
      <c r="B2787" s="214">
        <f>'Net Gen'!C2787</f>
        <v>44340</v>
      </c>
      <c r="C2787" s="215" t="str">
        <f>'Net Gen'!P2787</f>
        <v>DISPATCHABLE</v>
      </c>
      <c r="D2787" s="215">
        <f>'Net Gen'!E2787</f>
        <v>88.497600000000006</v>
      </c>
      <c r="E2787" s="215">
        <f>'Net Gen'!I2787</f>
        <v>1320</v>
      </c>
      <c r="F2787" s="215">
        <f>'Net Gen'!K2787</f>
        <v>1320</v>
      </c>
      <c r="G2787" s="215">
        <f>'Net Gen'!N2787</f>
        <v>1320</v>
      </c>
      <c r="H2787" s="215">
        <f>'Net Gen'!O2787</f>
        <v>1320</v>
      </c>
      <c r="J2787" s="78">
        <f t="shared" si="174"/>
        <v>0.15</v>
      </c>
      <c r="K2787" s="71">
        <f t="shared" si="172"/>
        <v>198</v>
      </c>
      <c r="L2787" s="69">
        <f t="shared" si="173"/>
        <v>198</v>
      </c>
      <c r="M2787" s="81">
        <f t="shared" si="175"/>
        <v>198</v>
      </c>
    </row>
    <row r="2788" spans="1:13" x14ac:dyDescent="0.2">
      <c r="A2788" s="133" t="str">
        <f>'Net Gen'!B2788</f>
        <v>RP1KPAEG-Rockport 1 KP AEG</v>
      </c>
      <c r="B2788" s="214">
        <f>'Net Gen'!C2788</f>
        <v>44340.041666666664</v>
      </c>
      <c r="C2788" s="215" t="str">
        <f>'Net Gen'!P2788</f>
        <v>DISPATCHABLE</v>
      </c>
      <c r="D2788" s="215">
        <f>'Net Gen'!E2788</f>
        <v>86.371200000000002</v>
      </c>
      <c r="E2788" s="215">
        <f>'Net Gen'!I2788</f>
        <v>1320</v>
      </c>
      <c r="F2788" s="215">
        <f>'Net Gen'!K2788</f>
        <v>1320</v>
      </c>
      <c r="G2788" s="215">
        <f>'Net Gen'!N2788</f>
        <v>1320</v>
      </c>
      <c r="H2788" s="215">
        <f>'Net Gen'!O2788</f>
        <v>1320</v>
      </c>
      <c r="J2788" s="78">
        <f t="shared" si="174"/>
        <v>0.15</v>
      </c>
      <c r="K2788" s="71">
        <f t="shared" si="172"/>
        <v>198</v>
      </c>
      <c r="L2788" s="69">
        <f t="shared" si="173"/>
        <v>198</v>
      </c>
      <c r="M2788" s="81">
        <f t="shared" si="175"/>
        <v>198</v>
      </c>
    </row>
    <row r="2789" spans="1:13" x14ac:dyDescent="0.2">
      <c r="A2789" s="133" t="str">
        <f>'Net Gen'!B2789</f>
        <v>RP1KPAEG-Rockport 1 KP AEG</v>
      </c>
      <c r="B2789" s="214">
        <f>'Net Gen'!C2789</f>
        <v>44340.083333333336</v>
      </c>
      <c r="C2789" s="215" t="str">
        <f>'Net Gen'!P2789</f>
        <v>DISPATCHABLE</v>
      </c>
      <c r="D2789" s="215">
        <f>'Net Gen'!E2789</f>
        <v>76.147199999999998</v>
      </c>
      <c r="E2789" s="215">
        <f>'Net Gen'!I2789</f>
        <v>1320</v>
      </c>
      <c r="F2789" s="215">
        <f>'Net Gen'!K2789</f>
        <v>1320</v>
      </c>
      <c r="G2789" s="215">
        <f>'Net Gen'!N2789</f>
        <v>1320</v>
      </c>
      <c r="H2789" s="215">
        <f>'Net Gen'!O2789</f>
        <v>1320</v>
      </c>
      <c r="J2789" s="78">
        <f t="shared" si="174"/>
        <v>0.15</v>
      </c>
      <c r="K2789" s="71">
        <f t="shared" si="172"/>
        <v>198</v>
      </c>
      <c r="L2789" s="69">
        <f t="shared" si="173"/>
        <v>198</v>
      </c>
      <c r="M2789" s="81">
        <f t="shared" si="175"/>
        <v>198</v>
      </c>
    </row>
    <row r="2790" spans="1:13" x14ac:dyDescent="0.2">
      <c r="A2790" s="133" t="str">
        <f>'Net Gen'!B2790</f>
        <v>RP1KPAEG-Rockport 1 KP AEG</v>
      </c>
      <c r="B2790" s="214">
        <f>'Net Gen'!C2790</f>
        <v>44340.125</v>
      </c>
      <c r="C2790" s="215" t="str">
        <f>'Net Gen'!P2790</f>
        <v>DISPATCHABLE</v>
      </c>
      <c r="D2790" s="215">
        <f>'Net Gen'!E2790</f>
        <v>75.307199999999995</v>
      </c>
      <c r="E2790" s="215">
        <f>'Net Gen'!I2790</f>
        <v>1320</v>
      </c>
      <c r="F2790" s="215">
        <f>'Net Gen'!K2790</f>
        <v>1320</v>
      </c>
      <c r="G2790" s="215">
        <f>'Net Gen'!N2790</f>
        <v>1320</v>
      </c>
      <c r="H2790" s="215">
        <f>'Net Gen'!O2790</f>
        <v>1320</v>
      </c>
      <c r="J2790" s="78">
        <f t="shared" si="174"/>
        <v>0.15</v>
      </c>
      <c r="K2790" s="71">
        <f t="shared" si="172"/>
        <v>198</v>
      </c>
      <c r="L2790" s="69">
        <f t="shared" si="173"/>
        <v>198</v>
      </c>
      <c r="M2790" s="81">
        <f t="shared" si="175"/>
        <v>198</v>
      </c>
    </row>
    <row r="2791" spans="1:13" x14ac:dyDescent="0.2">
      <c r="A2791" s="133" t="str">
        <f>'Net Gen'!B2791</f>
        <v>RP1KPAEG-Rockport 1 KP AEG</v>
      </c>
      <c r="B2791" s="214">
        <f>'Net Gen'!C2791</f>
        <v>44340.166666666664</v>
      </c>
      <c r="C2791" s="215" t="str">
        <f>'Net Gen'!P2791</f>
        <v>DISPATCHABLE</v>
      </c>
      <c r="D2791" s="215">
        <f>'Net Gen'!E2791</f>
        <v>75.124799999999993</v>
      </c>
      <c r="E2791" s="215">
        <f>'Net Gen'!I2791</f>
        <v>1320</v>
      </c>
      <c r="F2791" s="215">
        <f>'Net Gen'!K2791</f>
        <v>1320</v>
      </c>
      <c r="G2791" s="215">
        <f>'Net Gen'!N2791</f>
        <v>1320</v>
      </c>
      <c r="H2791" s="215">
        <f>'Net Gen'!O2791</f>
        <v>1320</v>
      </c>
      <c r="J2791" s="78">
        <f t="shared" si="174"/>
        <v>0.15</v>
      </c>
      <c r="K2791" s="71">
        <f t="shared" si="172"/>
        <v>198</v>
      </c>
      <c r="L2791" s="69">
        <f t="shared" si="173"/>
        <v>198</v>
      </c>
      <c r="M2791" s="81">
        <f t="shared" si="175"/>
        <v>198</v>
      </c>
    </row>
    <row r="2792" spans="1:13" x14ac:dyDescent="0.2">
      <c r="A2792" s="133" t="str">
        <f>'Net Gen'!B2792</f>
        <v>RP1KPAEG-Rockport 1 KP AEG</v>
      </c>
      <c r="B2792" s="214">
        <f>'Net Gen'!C2792</f>
        <v>44340.208333333336</v>
      </c>
      <c r="C2792" s="215" t="str">
        <f>'Net Gen'!P2792</f>
        <v>DISPATCHABLE</v>
      </c>
      <c r="D2792" s="215">
        <f>'Net Gen'!E2792</f>
        <v>75.182400000000001</v>
      </c>
      <c r="E2792" s="215">
        <f>'Net Gen'!I2792</f>
        <v>1320</v>
      </c>
      <c r="F2792" s="215">
        <f>'Net Gen'!K2792</f>
        <v>1320</v>
      </c>
      <c r="G2792" s="215">
        <f>'Net Gen'!N2792</f>
        <v>1320</v>
      </c>
      <c r="H2792" s="215">
        <f>'Net Gen'!O2792</f>
        <v>1320</v>
      </c>
      <c r="J2792" s="78">
        <f t="shared" si="174"/>
        <v>0.15</v>
      </c>
      <c r="K2792" s="71">
        <f t="shared" si="172"/>
        <v>198</v>
      </c>
      <c r="L2792" s="69">
        <f t="shared" si="173"/>
        <v>198</v>
      </c>
      <c r="M2792" s="81">
        <f t="shared" si="175"/>
        <v>198</v>
      </c>
    </row>
    <row r="2793" spans="1:13" x14ac:dyDescent="0.2">
      <c r="A2793" s="133" t="str">
        <f>'Net Gen'!B2793</f>
        <v>RP1KPAEG-Rockport 1 KP AEG</v>
      </c>
      <c r="B2793" s="214">
        <f>'Net Gen'!C2793</f>
        <v>44340.25</v>
      </c>
      <c r="C2793" s="215" t="str">
        <f>'Net Gen'!P2793</f>
        <v>DISPATCHABLE</v>
      </c>
      <c r="D2793" s="215">
        <f>'Net Gen'!E2793</f>
        <v>75.2256</v>
      </c>
      <c r="E2793" s="215">
        <f>'Net Gen'!I2793</f>
        <v>1320</v>
      </c>
      <c r="F2793" s="215">
        <f>'Net Gen'!K2793</f>
        <v>1320</v>
      </c>
      <c r="G2793" s="215">
        <f>'Net Gen'!N2793</f>
        <v>1320</v>
      </c>
      <c r="H2793" s="215">
        <f>'Net Gen'!O2793</f>
        <v>1320</v>
      </c>
      <c r="J2793" s="78">
        <f t="shared" si="174"/>
        <v>0.15</v>
      </c>
      <c r="K2793" s="71">
        <f t="shared" si="172"/>
        <v>198</v>
      </c>
      <c r="L2793" s="69">
        <f t="shared" si="173"/>
        <v>198</v>
      </c>
      <c r="M2793" s="81">
        <f t="shared" si="175"/>
        <v>198</v>
      </c>
    </row>
    <row r="2794" spans="1:13" x14ac:dyDescent="0.2">
      <c r="A2794" s="133" t="str">
        <f>'Net Gen'!B2794</f>
        <v>RP1KPAEG-Rockport 1 KP AEG</v>
      </c>
      <c r="B2794" s="214">
        <f>'Net Gen'!C2794</f>
        <v>44340.291666666664</v>
      </c>
      <c r="C2794" s="215" t="str">
        <f>'Net Gen'!P2794</f>
        <v>DISPATCHABLE</v>
      </c>
      <c r="D2794" s="215">
        <f>'Net Gen'!E2794</f>
        <v>75.144000000000005</v>
      </c>
      <c r="E2794" s="215">
        <f>'Net Gen'!I2794</f>
        <v>1320</v>
      </c>
      <c r="F2794" s="215">
        <f>'Net Gen'!K2794</f>
        <v>1320</v>
      </c>
      <c r="G2794" s="215">
        <f>'Net Gen'!N2794</f>
        <v>1320</v>
      </c>
      <c r="H2794" s="215">
        <f>'Net Gen'!O2794</f>
        <v>1320</v>
      </c>
      <c r="J2794" s="78">
        <f t="shared" si="174"/>
        <v>0.15</v>
      </c>
      <c r="K2794" s="71">
        <f t="shared" si="172"/>
        <v>198</v>
      </c>
      <c r="L2794" s="69">
        <f t="shared" si="173"/>
        <v>198</v>
      </c>
      <c r="M2794" s="81">
        <f t="shared" si="175"/>
        <v>198</v>
      </c>
    </row>
    <row r="2795" spans="1:13" x14ac:dyDescent="0.2">
      <c r="A2795" s="133" t="str">
        <f>'Net Gen'!B2795</f>
        <v>RP1KPAEG-Rockport 1 KP AEG</v>
      </c>
      <c r="B2795" s="214">
        <f>'Net Gen'!C2795</f>
        <v>44340.333333333336</v>
      </c>
      <c r="C2795" s="215" t="str">
        <f>'Net Gen'!P2795</f>
        <v>DISPATCHABLE</v>
      </c>
      <c r="D2795" s="215">
        <f>'Net Gen'!E2795</f>
        <v>75.134399999999999</v>
      </c>
      <c r="E2795" s="215">
        <f>'Net Gen'!I2795</f>
        <v>1320</v>
      </c>
      <c r="F2795" s="215">
        <f>'Net Gen'!K2795</f>
        <v>1320</v>
      </c>
      <c r="G2795" s="215">
        <f>'Net Gen'!N2795</f>
        <v>1320</v>
      </c>
      <c r="H2795" s="215">
        <f>'Net Gen'!O2795</f>
        <v>1320</v>
      </c>
      <c r="J2795" s="78">
        <f t="shared" si="174"/>
        <v>0.15</v>
      </c>
      <c r="K2795" s="71">
        <f t="shared" si="172"/>
        <v>198</v>
      </c>
      <c r="L2795" s="69">
        <f t="shared" si="173"/>
        <v>198</v>
      </c>
      <c r="M2795" s="81">
        <f t="shared" si="175"/>
        <v>198</v>
      </c>
    </row>
    <row r="2796" spans="1:13" x14ac:dyDescent="0.2">
      <c r="A2796" s="133" t="str">
        <f>'Net Gen'!B2796</f>
        <v>RP1KPAEG-Rockport 1 KP AEG</v>
      </c>
      <c r="B2796" s="214">
        <f>'Net Gen'!C2796</f>
        <v>44340.375</v>
      </c>
      <c r="C2796" s="215" t="str">
        <f>'Net Gen'!P2796</f>
        <v>DISPATCHABLE</v>
      </c>
      <c r="D2796" s="215">
        <f>'Net Gen'!E2796</f>
        <v>75.211200000000005</v>
      </c>
      <c r="E2796" s="215">
        <f>'Net Gen'!I2796</f>
        <v>1320</v>
      </c>
      <c r="F2796" s="215">
        <f>'Net Gen'!K2796</f>
        <v>1320</v>
      </c>
      <c r="G2796" s="215">
        <f>'Net Gen'!N2796</f>
        <v>1320</v>
      </c>
      <c r="H2796" s="215">
        <f>'Net Gen'!O2796</f>
        <v>1320</v>
      </c>
      <c r="J2796" s="78">
        <f t="shared" si="174"/>
        <v>0.15</v>
      </c>
      <c r="K2796" s="71">
        <f t="shared" si="172"/>
        <v>198</v>
      </c>
      <c r="L2796" s="69">
        <f t="shared" si="173"/>
        <v>198</v>
      </c>
      <c r="M2796" s="81">
        <f t="shared" si="175"/>
        <v>198</v>
      </c>
    </row>
    <row r="2797" spans="1:13" x14ac:dyDescent="0.2">
      <c r="A2797" s="133" t="str">
        <f>'Net Gen'!B2797</f>
        <v>RP1KPAEG-Rockport 1 KP AEG</v>
      </c>
      <c r="B2797" s="214">
        <f>'Net Gen'!C2797</f>
        <v>44340.416666666664</v>
      </c>
      <c r="C2797" s="215" t="str">
        <f>'Net Gen'!P2797</f>
        <v>DISPATCHABLE</v>
      </c>
      <c r="D2797" s="215">
        <f>'Net Gen'!E2797</f>
        <v>79.603200000000001</v>
      </c>
      <c r="E2797" s="215">
        <f>'Net Gen'!I2797</f>
        <v>1320</v>
      </c>
      <c r="F2797" s="215">
        <f>'Net Gen'!K2797</f>
        <v>1320</v>
      </c>
      <c r="G2797" s="215">
        <f>'Net Gen'!N2797</f>
        <v>1320</v>
      </c>
      <c r="H2797" s="215">
        <f>'Net Gen'!O2797</f>
        <v>1320</v>
      </c>
      <c r="J2797" s="78">
        <f t="shared" si="174"/>
        <v>0.15</v>
      </c>
      <c r="K2797" s="71">
        <f t="shared" si="172"/>
        <v>198</v>
      </c>
      <c r="L2797" s="69">
        <f t="shared" si="173"/>
        <v>198</v>
      </c>
      <c r="M2797" s="81">
        <f t="shared" si="175"/>
        <v>198</v>
      </c>
    </row>
    <row r="2798" spans="1:13" x14ac:dyDescent="0.2">
      <c r="A2798" s="133" t="str">
        <f>'Net Gen'!B2798</f>
        <v>RP1KPAEG-Rockport 1 KP AEG</v>
      </c>
      <c r="B2798" s="214">
        <f>'Net Gen'!C2798</f>
        <v>44340.458333333336</v>
      </c>
      <c r="C2798" s="215" t="str">
        <f>'Net Gen'!P2798</f>
        <v>DISPATCHABLE</v>
      </c>
      <c r="D2798" s="215">
        <f>'Net Gen'!E2798</f>
        <v>115.9872</v>
      </c>
      <c r="E2798" s="215">
        <f>'Net Gen'!I2798</f>
        <v>1320</v>
      </c>
      <c r="F2798" s="215">
        <f>'Net Gen'!K2798</f>
        <v>1320</v>
      </c>
      <c r="G2798" s="215">
        <f>'Net Gen'!N2798</f>
        <v>1320</v>
      </c>
      <c r="H2798" s="215">
        <f>'Net Gen'!O2798</f>
        <v>1320</v>
      </c>
      <c r="J2798" s="78">
        <f t="shared" si="174"/>
        <v>0.15</v>
      </c>
      <c r="K2798" s="71">
        <f t="shared" si="172"/>
        <v>198</v>
      </c>
      <c r="L2798" s="69">
        <f t="shared" si="173"/>
        <v>198</v>
      </c>
      <c r="M2798" s="81">
        <f t="shared" si="175"/>
        <v>198</v>
      </c>
    </row>
    <row r="2799" spans="1:13" x14ac:dyDescent="0.2">
      <c r="A2799" s="133" t="str">
        <f>'Net Gen'!B2799</f>
        <v>RP1KPAEG-Rockport 1 KP AEG</v>
      </c>
      <c r="B2799" s="214">
        <f>'Net Gen'!C2799</f>
        <v>44340.5</v>
      </c>
      <c r="C2799" s="215" t="str">
        <f>'Net Gen'!P2799</f>
        <v>DISPATCHABLE</v>
      </c>
      <c r="D2799" s="215">
        <f>'Net Gen'!E2799</f>
        <v>116.46720000000001</v>
      </c>
      <c r="E2799" s="215">
        <f>'Net Gen'!I2799</f>
        <v>1320</v>
      </c>
      <c r="F2799" s="215">
        <f>'Net Gen'!K2799</f>
        <v>1320</v>
      </c>
      <c r="G2799" s="215">
        <f>'Net Gen'!N2799</f>
        <v>1320</v>
      </c>
      <c r="H2799" s="215">
        <f>'Net Gen'!O2799</f>
        <v>1320</v>
      </c>
      <c r="J2799" s="78">
        <f t="shared" si="174"/>
        <v>0.15</v>
      </c>
      <c r="K2799" s="71">
        <f t="shared" si="172"/>
        <v>198</v>
      </c>
      <c r="L2799" s="69">
        <f t="shared" si="173"/>
        <v>198</v>
      </c>
      <c r="M2799" s="81">
        <f t="shared" si="175"/>
        <v>198</v>
      </c>
    </row>
    <row r="2800" spans="1:13" x14ac:dyDescent="0.2">
      <c r="A2800" s="133" t="str">
        <f>'Net Gen'!B2800</f>
        <v>RP1KPAEG-Rockport 1 KP AEG</v>
      </c>
      <c r="B2800" s="214">
        <f>'Net Gen'!C2800</f>
        <v>44340.541666666664</v>
      </c>
      <c r="C2800" s="215" t="str">
        <f>'Net Gen'!P2800</f>
        <v>DISPATCHABLE</v>
      </c>
      <c r="D2800" s="215">
        <f>'Net Gen'!E2800</f>
        <v>116.53440000000001</v>
      </c>
      <c r="E2800" s="215">
        <f>'Net Gen'!I2800</f>
        <v>1320</v>
      </c>
      <c r="F2800" s="215">
        <f>'Net Gen'!K2800</f>
        <v>1320</v>
      </c>
      <c r="G2800" s="215">
        <f>'Net Gen'!N2800</f>
        <v>1320</v>
      </c>
      <c r="H2800" s="215">
        <f>'Net Gen'!O2800</f>
        <v>1320</v>
      </c>
      <c r="J2800" s="78">
        <f t="shared" si="174"/>
        <v>0.15</v>
      </c>
      <c r="K2800" s="71">
        <f t="shared" si="172"/>
        <v>198</v>
      </c>
      <c r="L2800" s="69">
        <f t="shared" si="173"/>
        <v>198</v>
      </c>
      <c r="M2800" s="81">
        <f t="shared" si="175"/>
        <v>198</v>
      </c>
    </row>
    <row r="2801" spans="1:13" x14ac:dyDescent="0.2">
      <c r="A2801" s="133" t="str">
        <f>'Net Gen'!B2801</f>
        <v>RP1KPAEG-Rockport 1 KP AEG</v>
      </c>
      <c r="B2801" s="214">
        <f>'Net Gen'!C2801</f>
        <v>44340.583333333336</v>
      </c>
      <c r="C2801" s="215" t="str">
        <f>'Net Gen'!P2801</f>
        <v>DISPATCHABLE</v>
      </c>
      <c r="D2801" s="215">
        <f>'Net Gen'!E2801</f>
        <v>123.44159999999999</v>
      </c>
      <c r="E2801" s="215">
        <f>'Net Gen'!I2801</f>
        <v>1320</v>
      </c>
      <c r="F2801" s="215">
        <f>'Net Gen'!K2801</f>
        <v>1320</v>
      </c>
      <c r="G2801" s="215">
        <f>'Net Gen'!N2801</f>
        <v>1320</v>
      </c>
      <c r="H2801" s="215">
        <f>'Net Gen'!O2801</f>
        <v>1320</v>
      </c>
      <c r="J2801" s="78">
        <f t="shared" si="174"/>
        <v>0.15</v>
      </c>
      <c r="K2801" s="71">
        <f t="shared" si="172"/>
        <v>198</v>
      </c>
      <c r="L2801" s="69">
        <f t="shared" si="173"/>
        <v>198</v>
      </c>
      <c r="M2801" s="81">
        <f t="shared" si="175"/>
        <v>198</v>
      </c>
    </row>
    <row r="2802" spans="1:13" x14ac:dyDescent="0.2">
      <c r="A2802" s="133" t="str">
        <f>'Net Gen'!B2802</f>
        <v>RP1KPAEG-Rockport 1 KP AEG</v>
      </c>
      <c r="B2802" s="214">
        <f>'Net Gen'!C2802</f>
        <v>44340.625</v>
      </c>
      <c r="C2802" s="215" t="str">
        <f>'Net Gen'!P2802</f>
        <v>DISPATCHABLE</v>
      </c>
      <c r="D2802" s="215">
        <f>'Net Gen'!E2802</f>
        <v>118.0128</v>
      </c>
      <c r="E2802" s="215">
        <f>'Net Gen'!I2802</f>
        <v>1320</v>
      </c>
      <c r="F2802" s="215">
        <f>'Net Gen'!K2802</f>
        <v>1320</v>
      </c>
      <c r="G2802" s="215">
        <f>'Net Gen'!N2802</f>
        <v>1320</v>
      </c>
      <c r="H2802" s="215">
        <f>'Net Gen'!O2802</f>
        <v>1320</v>
      </c>
      <c r="J2802" s="78">
        <f t="shared" si="174"/>
        <v>0.15</v>
      </c>
      <c r="K2802" s="71">
        <f t="shared" si="172"/>
        <v>198</v>
      </c>
      <c r="L2802" s="69">
        <f t="shared" si="173"/>
        <v>198</v>
      </c>
      <c r="M2802" s="81">
        <f t="shared" si="175"/>
        <v>198</v>
      </c>
    </row>
    <row r="2803" spans="1:13" x14ac:dyDescent="0.2">
      <c r="A2803" s="133" t="str">
        <f>'Net Gen'!B2803</f>
        <v>RP1KPAEG-Rockport 1 KP AEG</v>
      </c>
      <c r="B2803" s="214">
        <f>'Net Gen'!C2803</f>
        <v>44340.666666666664</v>
      </c>
      <c r="C2803" s="215" t="str">
        <f>'Net Gen'!P2803</f>
        <v>DISPATCHABLE</v>
      </c>
      <c r="D2803" s="215">
        <f>'Net Gen'!E2803</f>
        <v>134.28960000000001</v>
      </c>
      <c r="E2803" s="215">
        <f>'Net Gen'!I2803</f>
        <v>1320</v>
      </c>
      <c r="F2803" s="215">
        <f>'Net Gen'!K2803</f>
        <v>1320</v>
      </c>
      <c r="G2803" s="215">
        <f>'Net Gen'!N2803</f>
        <v>1320</v>
      </c>
      <c r="H2803" s="215">
        <f>'Net Gen'!O2803</f>
        <v>1320</v>
      </c>
      <c r="J2803" s="78">
        <f t="shared" si="174"/>
        <v>0.15</v>
      </c>
      <c r="K2803" s="71">
        <f t="shared" si="172"/>
        <v>198</v>
      </c>
      <c r="L2803" s="69">
        <f t="shared" si="173"/>
        <v>198</v>
      </c>
      <c r="M2803" s="81">
        <f t="shared" si="175"/>
        <v>198</v>
      </c>
    </row>
    <row r="2804" spans="1:13" x14ac:dyDescent="0.2">
      <c r="A2804" s="133" t="str">
        <f>'Net Gen'!B2804</f>
        <v>RP1KPAEG-Rockport 1 KP AEG</v>
      </c>
      <c r="B2804" s="214">
        <f>'Net Gen'!C2804</f>
        <v>44340.708333333336</v>
      </c>
      <c r="C2804" s="215" t="str">
        <f>'Net Gen'!P2804</f>
        <v>DISPATCHABLE</v>
      </c>
      <c r="D2804" s="215">
        <f>'Net Gen'!E2804</f>
        <v>158.6208</v>
      </c>
      <c r="E2804" s="215">
        <f>'Net Gen'!I2804</f>
        <v>1320</v>
      </c>
      <c r="F2804" s="215">
        <f>'Net Gen'!K2804</f>
        <v>1320</v>
      </c>
      <c r="G2804" s="215">
        <f>'Net Gen'!N2804</f>
        <v>1320</v>
      </c>
      <c r="H2804" s="215">
        <f>'Net Gen'!O2804</f>
        <v>1320</v>
      </c>
      <c r="J2804" s="78">
        <f t="shared" si="174"/>
        <v>0.15</v>
      </c>
      <c r="K2804" s="71">
        <f t="shared" si="172"/>
        <v>198</v>
      </c>
      <c r="L2804" s="69">
        <f t="shared" si="173"/>
        <v>198</v>
      </c>
      <c r="M2804" s="81">
        <f t="shared" si="175"/>
        <v>198</v>
      </c>
    </row>
    <row r="2805" spans="1:13" x14ac:dyDescent="0.2">
      <c r="A2805" s="133" t="str">
        <f>'Net Gen'!B2805</f>
        <v>RP1KPAEG-Rockport 1 KP AEG</v>
      </c>
      <c r="B2805" s="214">
        <f>'Net Gen'!C2805</f>
        <v>44340.75</v>
      </c>
      <c r="C2805" s="215" t="str">
        <f>'Net Gen'!P2805</f>
        <v>DISPATCHABLE</v>
      </c>
      <c r="D2805" s="215">
        <f>'Net Gen'!E2805</f>
        <v>167.9136</v>
      </c>
      <c r="E2805" s="215">
        <f>'Net Gen'!I2805</f>
        <v>1320</v>
      </c>
      <c r="F2805" s="215">
        <f>'Net Gen'!K2805</f>
        <v>1320</v>
      </c>
      <c r="G2805" s="215">
        <f>'Net Gen'!N2805</f>
        <v>1320</v>
      </c>
      <c r="H2805" s="215">
        <f>'Net Gen'!O2805</f>
        <v>1320</v>
      </c>
      <c r="J2805" s="78">
        <f t="shared" si="174"/>
        <v>0.15</v>
      </c>
      <c r="K2805" s="71">
        <f t="shared" si="172"/>
        <v>198</v>
      </c>
      <c r="L2805" s="69">
        <f t="shared" si="173"/>
        <v>198</v>
      </c>
      <c r="M2805" s="81">
        <f t="shared" si="175"/>
        <v>198</v>
      </c>
    </row>
    <row r="2806" spans="1:13" x14ac:dyDescent="0.2">
      <c r="A2806" s="133" t="str">
        <f>'Net Gen'!B2806</f>
        <v>RP1KPAEG-Rockport 1 KP AEG</v>
      </c>
      <c r="B2806" s="214">
        <f>'Net Gen'!C2806</f>
        <v>44340.791666666664</v>
      </c>
      <c r="C2806" s="215" t="str">
        <f>'Net Gen'!P2806</f>
        <v>DISPATCHABLE</v>
      </c>
      <c r="D2806" s="215">
        <f>'Net Gen'!E2806</f>
        <v>179.24639999999999</v>
      </c>
      <c r="E2806" s="215">
        <f>'Net Gen'!I2806</f>
        <v>1320</v>
      </c>
      <c r="F2806" s="215">
        <f>'Net Gen'!K2806</f>
        <v>1320</v>
      </c>
      <c r="G2806" s="215">
        <f>'Net Gen'!N2806</f>
        <v>1320</v>
      </c>
      <c r="H2806" s="215">
        <f>'Net Gen'!O2806</f>
        <v>1320</v>
      </c>
      <c r="J2806" s="78">
        <f t="shared" si="174"/>
        <v>0.15</v>
      </c>
      <c r="K2806" s="71">
        <f t="shared" si="172"/>
        <v>198</v>
      </c>
      <c r="L2806" s="69">
        <f t="shared" si="173"/>
        <v>198</v>
      </c>
      <c r="M2806" s="81">
        <f t="shared" si="175"/>
        <v>198</v>
      </c>
    </row>
    <row r="2807" spans="1:13" x14ac:dyDescent="0.2">
      <c r="A2807" s="133" t="str">
        <f>'Net Gen'!B2807</f>
        <v>RP1KPAEG-Rockport 1 KP AEG</v>
      </c>
      <c r="B2807" s="214">
        <f>'Net Gen'!C2807</f>
        <v>44340.833333333336</v>
      </c>
      <c r="C2807" s="215" t="str">
        <f>'Net Gen'!P2807</f>
        <v>DISPATCHABLE</v>
      </c>
      <c r="D2807" s="215">
        <f>'Net Gen'!E2807</f>
        <v>167.0112</v>
      </c>
      <c r="E2807" s="215">
        <f>'Net Gen'!I2807</f>
        <v>1320</v>
      </c>
      <c r="F2807" s="215">
        <f>'Net Gen'!K2807</f>
        <v>1320</v>
      </c>
      <c r="G2807" s="215">
        <f>'Net Gen'!N2807</f>
        <v>1320</v>
      </c>
      <c r="H2807" s="215">
        <f>'Net Gen'!O2807</f>
        <v>1320</v>
      </c>
      <c r="J2807" s="78">
        <f t="shared" si="174"/>
        <v>0.15</v>
      </c>
      <c r="K2807" s="71">
        <f t="shared" si="172"/>
        <v>198</v>
      </c>
      <c r="L2807" s="69">
        <f t="shared" si="173"/>
        <v>198</v>
      </c>
      <c r="M2807" s="81">
        <f t="shared" si="175"/>
        <v>198</v>
      </c>
    </row>
    <row r="2808" spans="1:13" x14ac:dyDescent="0.2">
      <c r="A2808" s="133" t="str">
        <f>'Net Gen'!B2808</f>
        <v>RP1KPAEG-Rockport 1 KP AEG</v>
      </c>
      <c r="B2808" s="214">
        <f>'Net Gen'!C2808</f>
        <v>44340.875</v>
      </c>
      <c r="C2808" s="215" t="str">
        <f>'Net Gen'!P2808</f>
        <v>DISPATCHABLE</v>
      </c>
      <c r="D2808" s="215">
        <f>'Net Gen'!E2808</f>
        <v>166.83359999999999</v>
      </c>
      <c r="E2808" s="215">
        <f>'Net Gen'!I2808</f>
        <v>1320</v>
      </c>
      <c r="F2808" s="215">
        <f>'Net Gen'!K2808</f>
        <v>1320</v>
      </c>
      <c r="G2808" s="215">
        <f>'Net Gen'!N2808</f>
        <v>1320</v>
      </c>
      <c r="H2808" s="215">
        <f>'Net Gen'!O2808</f>
        <v>1320</v>
      </c>
      <c r="J2808" s="78">
        <f t="shared" si="174"/>
        <v>0.15</v>
      </c>
      <c r="K2808" s="71">
        <f t="shared" si="172"/>
        <v>198</v>
      </c>
      <c r="L2808" s="69">
        <f t="shared" si="173"/>
        <v>198</v>
      </c>
      <c r="M2808" s="81">
        <f t="shared" si="175"/>
        <v>198</v>
      </c>
    </row>
    <row r="2809" spans="1:13" x14ac:dyDescent="0.2">
      <c r="A2809" s="133" t="str">
        <f>'Net Gen'!B2809</f>
        <v>RP1KPAEG-Rockport 1 KP AEG</v>
      </c>
      <c r="B2809" s="214">
        <f>'Net Gen'!C2809</f>
        <v>44340.916666666664</v>
      </c>
      <c r="C2809" s="215" t="str">
        <f>'Net Gen'!P2809</f>
        <v>DISPATCHABLE</v>
      </c>
      <c r="D2809" s="215">
        <f>'Net Gen'!E2809</f>
        <v>146.99039999999999</v>
      </c>
      <c r="E2809" s="215">
        <f>'Net Gen'!I2809</f>
        <v>1320</v>
      </c>
      <c r="F2809" s="215">
        <f>'Net Gen'!K2809</f>
        <v>1320</v>
      </c>
      <c r="G2809" s="215">
        <f>'Net Gen'!N2809</f>
        <v>1320</v>
      </c>
      <c r="H2809" s="215">
        <f>'Net Gen'!O2809</f>
        <v>1320</v>
      </c>
      <c r="J2809" s="78">
        <f t="shared" si="174"/>
        <v>0.15</v>
      </c>
      <c r="K2809" s="71">
        <f t="shared" si="172"/>
        <v>198</v>
      </c>
      <c r="L2809" s="69">
        <f t="shared" si="173"/>
        <v>198</v>
      </c>
      <c r="M2809" s="81">
        <f t="shared" si="175"/>
        <v>198</v>
      </c>
    </row>
    <row r="2810" spans="1:13" x14ac:dyDescent="0.2">
      <c r="A2810" s="133" t="str">
        <f>'Net Gen'!B2810</f>
        <v>RP1KPAEG-Rockport 1 KP AEG</v>
      </c>
      <c r="B2810" s="214">
        <f>'Net Gen'!C2810</f>
        <v>44340.958333333336</v>
      </c>
      <c r="C2810" s="215" t="str">
        <f>'Net Gen'!P2810</f>
        <v>DISPATCHABLE</v>
      </c>
      <c r="D2810" s="215">
        <f>'Net Gen'!E2810</f>
        <v>120.21120000000001</v>
      </c>
      <c r="E2810" s="215">
        <f>'Net Gen'!I2810</f>
        <v>1320</v>
      </c>
      <c r="F2810" s="215">
        <f>'Net Gen'!K2810</f>
        <v>1320</v>
      </c>
      <c r="G2810" s="215">
        <f>'Net Gen'!N2810</f>
        <v>1320</v>
      </c>
      <c r="H2810" s="215">
        <f>'Net Gen'!O2810</f>
        <v>1320</v>
      </c>
      <c r="J2810" s="78">
        <f t="shared" si="174"/>
        <v>0.15</v>
      </c>
      <c r="K2810" s="71">
        <f t="shared" si="172"/>
        <v>198</v>
      </c>
      <c r="L2810" s="69">
        <f t="shared" si="173"/>
        <v>198</v>
      </c>
      <c r="M2810" s="81">
        <f t="shared" si="175"/>
        <v>198</v>
      </c>
    </row>
    <row r="2811" spans="1:13" x14ac:dyDescent="0.2">
      <c r="A2811" s="133" t="str">
        <f>'Net Gen'!B2811</f>
        <v>RP1KPAEG-Rockport 1 KP AEG</v>
      </c>
      <c r="B2811" s="214">
        <f>'Net Gen'!C2811</f>
        <v>44341</v>
      </c>
      <c r="C2811" s="215" t="str">
        <f>'Net Gen'!P2811</f>
        <v>DISPATCHABLE</v>
      </c>
      <c r="D2811" s="215">
        <f>'Net Gen'!E2811</f>
        <v>87.139200000000002</v>
      </c>
      <c r="E2811" s="215">
        <f>'Net Gen'!I2811</f>
        <v>1320</v>
      </c>
      <c r="F2811" s="215">
        <f>'Net Gen'!K2811</f>
        <v>1320</v>
      </c>
      <c r="G2811" s="215">
        <f>'Net Gen'!N2811</f>
        <v>1320</v>
      </c>
      <c r="H2811" s="215">
        <f>'Net Gen'!O2811</f>
        <v>1320</v>
      </c>
      <c r="J2811" s="78">
        <f t="shared" si="174"/>
        <v>0.15</v>
      </c>
      <c r="K2811" s="71">
        <f t="shared" si="172"/>
        <v>198</v>
      </c>
      <c r="L2811" s="69">
        <f t="shared" si="173"/>
        <v>198</v>
      </c>
      <c r="M2811" s="81">
        <f t="shared" si="175"/>
        <v>198</v>
      </c>
    </row>
    <row r="2812" spans="1:13" x14ac:dyDescent="0.2">
      <c r="A2812" s="133" t="str">
        <f>'Net Gen'!B2812</f>
        <v>RP1KPAEG-Rockport 1 KP AEG</v>
      </c>
      <c r="B2812" s="214">
        <f>'Net Gen'!C2812</f>
        <v>44341.041666666664</v>
      </c>
      <c r="C2812" s="215" t="str">
        <f>'Net Gen'!P2812</f>
        <v>DISPATCHABLE</v>
      </c>
      <c r="D2812" s="215">
        <f>'Net Gen'!E2812</f>
        <v>75.782399999999996</v>
      </c>
      <c r="E2812" s="215">
        <f>'Net Gen'!I2812</f>
        <v>1320</v>
      </c>
      <c r="F2812" s="215">
        <f>'Net Gen'!K2812</f>
        <v>1320</v>
      </c>
      <c r="G2812" s="215">
        <f>'Net Gen'!N2812</f>
        <v>1320</v>
      </c>
      <c r="H2812" s="215">
        <f>'Net Gen'!O2812</f>
        <v>1320</v>
      </c>
      <c r="J2812" s="78">
        <f t="shared" si="174"/>
        <v>0.15</v>
      </c>
      <c r="K2812" s="71">
        <f t="shared" si="172"/>
        <v>198</v>
      </c>
      <c r="L2812" s="69">
        <f t="shared" si="173"/>
        <v>198</v>
      </c>
      <c r="M2812" s="81">
        <f t="shared" si="175"/>
        <v>198</v>
      </c>
    </row>
    <row r="2813" spans="1:13" x14ac:dyDescent="0.2">
      <c r="A2813" s="133" t="str">
        <f>'Net Gen'!B2813</f>
        <v>RP1KPAEG-Rockport 1 KP AEG</v>
      </c>
      <c r="B2813" s="214">
        <f>'Net Gen'!C2813</f>
        <v>44341.083333333336</v>
      </c>
      <c r="C2813" s="215" t="str">
        <f>'Net Gen'!P2813</f>
        <v>DISPATCHABLE</v>
      </c>
      <c r="D2813" s="215">
        <f>'Net Gen'!E2813</f>
        <v>75.604799999999997</v>
      </c>
      <c r="E2813" s="215">
        <f>'Net Gen'!I2813</f>
        <v>1320</v>
      </c>
      <c r="F2813" s="215">
        <f>'Net Gen'!K2813</f>
        <v>1320</v>
      </c>
      <c r="G2813" s="215">
        <f>'Net Gen'!N2813</f>
        <v>1320</v>
      </c>
      <c r="H2813" s="215">
        <f>'Net Gen'!O2813</f>
        <v>1320</v>
      </c>
      <c r="J2813" s="78">
        <f t="shared" si="174"/>
        <v>0.15</v>
      </c>
      <c r="K2813" s="71">
        <f t="shared" si="172"/>
        <v>198</v>
      </c>
      <c r="L2813" s="69">
        <f t="shared" si="173"/>
        <v>198</v>
      </c>
      <c r="M2813" s="81">
        <f t="shared" si="175"/>
        <v>198</v>
      </c>
    </row>
    <row r="2814" spans="1:13" x14ac:dyDescent="0.2">
      <c r="A2814" s="133" t="str">
        <f>'Net Gen'!B2814</f>
        <v>RP1KPAEG-Rockport 1 KP AEG</v>
      </c>
      <c r="B2814" s="214">
        <f>'Net Gen'!C2814</f>
        <v>44341.125</v>
      </c>
      <c r="C2814" s="215" t="str">
        <f>'Net Gen'!P2814</f>
        <v>DISPATCHABLE</v>
      </c>
      <c r="D2814" s="215">
        <f>'Net Gen'!E2814</f>
        <v>75.729600000000005</v>
      </c>
      <c r="E2814" s="215">
        <f>'Net Gen'!I2814</f>
        <v>1320</v>
      </c>
      <c r="F2814" s="215">
        <f>'Net Gen'!K2814</f>
        <v>1320</v>
      </c>
      <c r="G2814" s="215">
        <f>'Net Gen'!N2814</f>
        <v>1320</v>
      </c>
      <c r="H2814" s="215">
        <f>'Net Gen'!O2814</f>
        <v>1320</v>
      </c>
      <c r="J2814" s="78">
        <f t="shared" si="174"/>
        <v>0.15</v>
      </c>
      <c r="K2814" s="71">
        <f t="shared" si="172"/>
        <v>198</v>
      </c>
      <c r="L2814" s="69">
        <f t="shared" si="173"/>
        <v>198</v>
      </c>
      <c r="M2814" s="81">
        <f t="shared" si="175"/>
        <v>198</v>
      </c>
    </row>
    <row r="2815" spans="1:13" x14ac:dyDescent="0.2">
      <c r="A2815" s="133" t="str">
        <f>'Net Gen'!B2815</f>
        <v>RP1KPAEG-Rockport 1 KP AEG</v>
      </c>
      <c r="B2815" s="214">
        <f>'Net Gen'!C2815</f>
        <v>44341.166666666664</v>
      </c>
      <c r="C2815" s="215" t="str">
        <f>'Net Gen'!P2815</f>
        <v>DISPATCHABLE</v>
      </c>
      <c r="D2815" s="215">
        <f>'Net Gen'!E2815</f>
        <v>75.700800000000001</v>
      </c>
      <c r="E2815" s="215">
        <f>'Net Gen'!I2815</f>
        <v>1320</v>
      </c>
      <c r="F2815" s="215">
        <f>'Net Gen'!K2815</f>
        <v>1320</v>
      </c>
      <c r="G2815" s="215">
        <f>'Net Gen'!N2815</f>
        <v>1320</v>
      </c>
      <c r="H2815" s="215">
        <f>'Net Gen'!O2815</f>
        <v>1320</v>
      </c>
      <c r="J2815" s="78">
        <f t="shared" si="174"/>
        <v>0.15</v>
      </c>
      <c r="K2815" s="71">
        <f t="shared" si="172"/>
        <v>198</v>
      </c>
      <c r="L2815" s="69">
        <f t="shared" si="173"/>
        <v>198</v>
      </c>
      <c r="M2815" s="81">
        <f t="shared" si="175"/>
        <v>198</v>
      </c>
    </row>
    <row r="2816" spans="1:13" x14ac:dyDescent="0.2">
      <c r="A2816" s="133" t="str">
        <f>'Net Gen'!B2816</f>
        <v>RP1KPAEG-Rockport 1 KP AEG</v>
      </c>
      <c r="B2816" s="214">
        <f>'Net Gen'!C2816</f>
        <v>44341.208333333336</v>
      </c>
      <c r="C2816" s="215" t="str">
        <f>'Net Gen'!P2816</f>
        <v>DISPATCHABLE</v>
      </c>
      <c r="D2816" s="215">
        <f>'Net Gen'!E2816</f>
        <v>75.384</v>
      </c>
      <c r="E2816" s="215">
        <f>'Net Gen'!I2816</f>
        <v>1320</v>
      </c>
      <c r="F2816" s="215">
        <f>'Net Gen'!K2816</f>
        <v>1320</v>
      </c>
      <c r="G2816" s="215">
        <f>'Net Gen'!N2816</f>
        <v>1320</v>
      </c>
      <c r="H2816" s="215">
        <f>'Net Gen'!O2816</f>
        <v>1320</v>
      </c>
      <c r="J2816" s="78">
        <f t="shared" si="174"/>
        <v>0.15</v>
      </c>
      <c r="K2816" s="71">
        <f t="shared" si="172"/>
        <v>198</v>
      </c>
      <c r="L2816" s="69">
        <f t="shared" si="173"/>
        <v>198</v>
      </c>
      <c r="M2816" s="81">
        <f t="shared" si="175"/>
        <v>198</v>
      </c>
    </row>
    <row r="2817" spans="1:13" x14ac:dyDescent="0.2">
      <c r="A2817" s="133" t="str">
        <f>'Net Gen'!B2817</f>
        <v>RP1KPAEG-Rockport 1 KP AEG</v>
      </c>
      <c r="B2817" s="214">
        <f>'Net Gen'!C2817</f>
        <v>44341.25</v>
      </c>
      <c r="C2817" s="215" t="str">
        <f>'Net Gen'!P2817</f>
        <v>DISPATCHABLE</v>
      </c>
      <c r="D2817" s="215">
        <f>'Net Gen'!E2817</f>
        <v>75.763199999999998</v>
      </c>
      <c r="E2817" s="215">
        <f>'Net Gen'!I2817</f>
        <v>1320</v>
      </c>
      <c r="F2817" s="215">
        <f>'Net Gen'!K2817</f>
        <v>1320</v>
      </c>
      <c r="G2817" s="215">
        <f>'Net Gen'!N2817</f>
        <v>1320</v>
      </c>
      <c r="H2817" s="215">
        <f>'Net Gen'!O2817</f>
        <v>1320</v>
      </c>
      <c r="J2817" s="78">
        <f t="shared" si="174"/>
        <v>0.15</v>
      </c>
      <c r="K2817" s="71">
        <f t="shared" si="172"/>
        <v>198</v>
      </c>
      <c r="L2817" s="69">
        <f t="shared" si="173"/>
        <v>198</v>
      </c>
      <c r="M2817" s="81">
        <f t="shared" si="175"/>
        <v>198</v>
      </c>
    </row>
    <row r="2818" spans="1:13" x14ac:dyDescent="0.2">
      <c r="A2818" s="133" t="str">
        <f>'Net Gen'!B2818</f>
        <v>RP1KPAEG-Rockport 1 KP AEG</v>
      </c>
      <c r="B2818" s="214">
        <f>'Net Gen'!C2818</f>
        <v>44341.291666666664</v>
      </c>
      <c r="C2818" s="215" t="str">
        <f>'Net Gen'!P2818</f>
        <v>DISPATCHABLE</v>
      </c>
      <c r="D2818" s="215">
        <f>'Net Gen'!E2818</f>
        <v>75.599999999999994</v>
      </c>
      <c r="E2818" s="215">
        <f>'Net Gen'!I2818</f>
        <v>1320</v>
      </c>
      <c r="F2818" s="215">
        <f>'Net Gen'!K2818</f>
        <v>1320</v>
      </c>
      <c r="G2818" s="215">
        <f>'Net Gen'!N2818</f>
        <v>1320</v>
      </c>
      <c r="H2818" s="215">
        <f>'Net Gen'!O2818</f>
        <v>1320</v>
      </c>
      <c r="J2818" s="78">
        <f t="shared" si="174"/>
        <v>0.15</v>
      </c>
      <c r="K2818" s="71">
        <f t="shared" si="172"/>
        <v>198</v>
      </c>
      <c r="L2818" s="69">
        <f t="shared" si="173"/>
        <v>198</v>
      </c>
      <c r="M2818" s="81">
        <f t="shared" si="175"/>
        <v>198</v>
      </c>
    </row>
    <row r="2819" spans="1:13" x14ac:dyDescent="0.2">
      <c r="A2819" s="133" t="str">
        <f>'Net Gen'!B2819</f>
        <v>RP1KPAEG-Rockport 1 KP AEG</v>
      </c>
      <c r="B2819" s="214">
        <f>'Net Gen'!C2819</f>
        <v>44341.333333333336</v>
      </c>
      <c r="C2819" s="215" t="str">
        <f>'Net Gen'!P2819</f>
        <v>DISPATCHABLE</v>
      </c>
      <c r="D2819" s="215">
        <f>'Net Gen'!E2819</f>
        <v>75.633600000000001</v>
      </c>
      <c r="E2819" s="215">
        <f>'Net Gen'!I2819</f>
        <v>1320</v>
      </c>
      <c r="F2819" s="215">
        <f>'Net Gen'!K2819</f>
        <v>1320</v>
      </c>
      <c r="G2819" s="215">
        <f>'Net Gen'!N2819</f>
        <v>1320</v>
      </c>
      <c r="H2819" s="215">
        <f>'Net Gen'!O2819</f>
        <v>1320</v>
      </c>
      <c r="J2819" s="78">
        <f t="shared" si="174"/>
        <v>0.15</v>
      </c>
      <c r="K2819" s="71">
        <f t="shared" si="172"/>
        <v>198</v>
      </c>
      <c r="L2819" s="69">
        <f t="shared" si="173"/>
        <v>198</v>
      </c>
      <c r="M2819" s="81">
        <f t="shared" si="175"/>
        <v>198</v>
      </c>
    </row>
    <row r="2820" spans="1:13" x14ac:dyDescent="0.2">
      <c r="A2820" s="133" t="str">
        <f>'Net Gen'!B2820</f>
        <v>RP1KPAEG-Rockport 1 KP AEG</v>
      </c>
      <c r="B2820" s="214">
        <f>'Net Gen'!C2820</f>
        <v>44341.375</v>
      </c>
      <c r="C2820" s="215" t="str">
        <f>'Net Gen'!P2820</f>
        <v>DISPATCHABLE</v>
      </c>
      <c r="D2820" s="215">
        <f>'Net Gen'!E2820</f>
        <v>81.244799999999998</v>
      </c>
      <c r="E2820" s="215">
        <f>'Net Gen'!I2820</f>
        <v>1320</v>
      </c>
      <c r="F2820" s="215">
        <f>'Net Gen'!K2820</f>
        <v>1320</v>
      </c>
      <c r="G2820" s="215">
        <f>'Net Gen'!N2820</f>
        <v>1320</v>
      </c>
      <c r="H2820" s="215">
        <f>'Net Gen'!O2820</f>
        <v>1320</v>
      </c>
      <c r="J2820" s="78">
        <f t="shared" si="174"/>
        <v>0.15</v>
      </c>
      <c r="K2820" s="71">
        <f t="shared" ref="K2820:K2883" si="176">F2820*J2820</f>
        <v>198</v>
      </c>
      <c r="L2820" s="69">
        <f t="shared" ref="L2820:L2883" si="177">H2820*J2820</f>
        <v>198</v>
      </c>
      <c r="M2820" s="81">
        <f t="shared" si="175"/>
        <v>198</v>
      </c>
    </row>
    <row r="2821" spans="1:13" x14ac:dyDescent="0.2">
      <c r="A2821" s="133" t="str">
        <f>'Net Gen'!B2821</f>
        <v>RP1KPAEG-Rockport 1 KP AEG</v>
      </c>
      <c r="B2821" s="214">
        <f>'Net Gen'!C2821</f>
        <v>44341.416666666664</v>
      </c>
      <c r="C2821" s="215" t="str">
        <f>'Net Gen'!P2821</f>
        <v>DISPATCHABLE</v>
      </c>
      <c r="D2821" s="215">
        <f>'Net Gen'!E2821</f>
        <v>105.6576</v>
      </c>
      <c r="E2821" s="215">
        <f>'Net Gen'!I2821</f>
        <v>1320</v>
      </c>
      <c r="F2821" s="215">
        <f>'Net Gen'!K2821</f>
        <v>1320</v>
      </c>
      <c r="G2821" s="215">
        <f>'Net Gen'!N2821</f>
        <v>1320</v>
      </c>
      <c r="H2821" s="215">
        <f>'Net Gen'!O2821</f>
        <v>1320</v>
      </c>
      <c r="J2821" s="78">
        <f t="shared" ref="J2821:J2884" si="178">VLOOKUP(A2821,$P$4:$Q$8,2,FALSE)</f>
        <v>0.15</v>
      </c>
      <c r="K2821" s="71">
        <f t="shared" si="176"/>
        <v>198</v>
      </c>
      <c r="L2821" s="69">
        <f t="shared" si="177"/>
        <v>198</v>
      </c>
      <c r="M2821" s="81">
        <f t="shared" ref="M2821:M2884" si="179">E2821*J2821</f>
        <v>198</v>
      </c>
    </row>
    <row r="2822" spans="1:13" x14ac:dyDescent="0.2">
      <c r="A2822" s="133" t="str">
        <f>'Net Gen'!B2822</f>
        <v>RP1KPAEG-Rockport 1 KP AEG</v>
      </c>
      <c r="B2822" s="214">
        <f>'Net Gen'!C2822</f>
        <v>44341.458333333336</v>
      </c>
      <c r="C2822" s="215" t="str">
        <f>'Net Gen'!P2822</f>
        <v>DISPATCHABLE</v>
      </c>
      <c r="D2822" s="215">
        <f>'Net Gen'!E2822</f>
        <v>120.1344</v>
      </c>
      <c r="E2822" s="215">
        <f>'Net Gen'!I2822</f>
        <v>1320</v>
      </c>
      <c r="F2822" s="215">
        <f>'Net Gen'!K2822</f>
        <v>1320</v>
      </c>
      <c r="G2822" s="215">
        <f>'Net Gen'!N2822</f>
        <v>1320</v>
      </c>
      <c r="H2822" s="215">
        <f>'Net Gen'!O2822</f>
        <v>1320</v>
      </c>
      <c r="J2822" s="78">
        <f t="shared" si="178"/>
        <v>0.15</v>
      </c>
      <c r="K2822" s="71">
        <f t="shared" si="176"/>
        <v>198</v>
      </c>
      <c r="L2822" s="69">
        <f t="shared" si="177"/>
        <v>198</v>
      </c>
      <c r="M2822" s="81">
        <f t="shared" si="179"/>
        <v>198</v>
      </c>
    </row>
    <row r="2823" spans="1:13" x14ac:dyDescent="0.2">
      <c r="A2823" s="133" t="str">
        <f>'Net Gen'!B2823</f>
        <v>RP1KPAEG-Rockport 1 KP AEG</v>
      </c>
      <c r="B2823" s="214">
        <f>'Net Gen'!C2823</f>
        <v>44341.5</v>
      </c>
      <c r="C2823" s="215" t="str">
        <f>'Net Gen'!P2823</f>
        <v>DISPATCHABLE</v>
      </c>
      <c r="D2823" s="215">
        <f>'Net Gen'!E2823</f>
        <v>107.44799999999999</v>
      </c>
      <c r="E2823" s="215">
        <f>'Net Gen'!I2823</f>
        <v>1320</v>
      </c>
      <c r="F2823" s="215">
        <f>'Net Gen'!K2823</f>
        <v>1320</v>
      </c>
      <c r="G2823" s="215">
        <f>'Net Gen'!N2823</f>
        <v>1320</v>
      </c>
      <c r="H2823" s="215">
        <f>'Net Gen'!O2823</f>
        <v>1320</v>
      </c>
      <c r="J2823" s="78">
        <f t="shared" si="178"/>
        <v>0.15</v>
      </c>
      <c r="K2823" s="71">
        <f t="shared" si="176"/>
        <v>198</v>
      </c>
      <c r="L2823" s="69">
        <f t="shared" si="177"/>
        <v>198</v>
      </c>
      <c r="M2823" s="81">
        <f t="shared" si="179"/>
        <v>198</v>
      </c>
    </row>
    <row r="2824" spans="1:13" x14ac:dyDescent="0.2">
      <c r="A2824" s="133" t="str">
        <f>'Net Gen'!B2824</f>
        <v>RP1KPAEG-Rockport 1 KP AEG</v>
      </c>
      <c r="B2824" s="214">
        <f>'Net Gen'!C2824</f>
        <v>44341.541666666664</v>
      </c>
      <c r="C2824" s="215" t="str">
        <f>'Net Gen'!P2824</f>
        <v>DISPATCHABLE</v>
      </c>
      <c r="D2824" s="215">
        <f>'Net Gen'!E2824</f>
        <v>109.18559999999999</v>
      </c>
      <c r="E2824" s="215">
        <f>'Net Gen'!I2824</f>
        <v>1320</v>
      </c>
      <c r="F2824" s="215">
        <f>'Net Gen'!K2824</f>
        <v>1320</v>
      </c>
      <c r="G2824" s="215">
        <f>'Net Gen'!N2824</f>
        <v>1320</v>
      </c>
      <c r="H2824" s="215">
        <f>'Net Gen'!O2824</f>
        <v>1320</v>
      </c>
      <c r="J2824" s="78">
        <f t="shared" si="178"/>
        <v>0.15</v>
      </c>
      <c r="K2824" s="71">
        <f t="shared" si="176"/>
        <v>198</v>
      </c>
      <c r="L2824" s="69">
        <f t="shared" si="177"/>
        <v>198</v>
      </c>
      <c r="M2824" s="81">
        <f t="shared" si="179"/>
        <v>198</v>
      </c>
    </row>
    <row r="2825" spans="1:13" x14ac:dyDescent="0.2">
      <c r="A2825" s="133" t="str">
        <f>'Net Gen'!B2825</f>
        <v>RP1KPAEG-Rockport 1 KP AEG</v>
      </c>
      <c r="B2825" s="214">
        <f>'Net Gen'!C2825</f>
        <v>44341.583333333336</v>
      </c>
      <c r="C2825" s="215" t="str">
        <f>'Net Gen'!P2825</f>
        <v>DISPATCHABLE</v>
      </c>
      <c r="D2825" s="215">
        <f>'Net Gen'!E2825</f>
        <v>133.08000000000001</v>
      </c>
      <c r="E2825" s="215">
        <f>'Net Gen'!I2825</f>
        <v>1320</v>
      </c>
      <c r="F2825" s="215">
        <f>'Net Gen'!K2825</f>
        <v>1320</v>
      </c>
      <c r="G2825" s="215">
        <f>'Net Gen'!N2825</f>
        <v>1320</v>
      </c>
      <c r="H2825" s="215">
        <f>'Net Gen'!O2825</f>
        <v>1320</v>
      </c>
      <c r="J2825" s="78">
        <f t="shared" si="178"/>
        <v>0.15</v>
      </c>
      <c r="K2825" s="71">
        <f t="shared" si="176"/>
        <v>198</v>
      </c>
      <c r="L2825" s="69">
        <f t="shared" si="177"/>
        <v>198</v>
      </c>
      <c r="M2825" s="81">
        <f t="shared" si="179"/>
        <v>198</v>
      </c>
    </row>
    <row r="2826" spans="1:13" x14ac:dyDescent="0.2">
      <c r="A2826" s="133" t="str">
        <f>'Net Gen'!B2826</f>
        <v>RP1KPAEG-Rockport 1 KP AEG</v>
      </c>
      <c r="B2826" s="214">
        <f>'Net Gen'!C2826</f>
        <v>44341.625</v>
      </c>
      <c r="C2826" s="215" t="str">
        <f>'Net Gen'!P2826</f>
        <v>DISPATCHABLE</v>
      </c>
      <c r="D2826" s="215">
        <f>'Net Gen'!E2826</f>
        <v>117.0288</v>
      </c>
      <c r="E2826" s="215">
        <f>'Net Gen'!I2826</f>
        <v>1320</v>
      </c>
      <c r="F2826" s="215">
        <f>'Net Gen'!K2826</f>
        <v>1320</v>
      </c>
      <c r="G2826" s="215">
        <f>'Net Gen'!N2826</f>
        <v>1320</v>
      </c>
      <c r="H2826" s="215">
        <f>'Net Gen'!O2826</f>
        <v>1320</v>
      </c>
      <c r="J2826" s="78">
        <f t="shared" si="178"/>
        <v>0.15</v>
      </c>
      <c r="K2826" s="71">
        <f t="shared" si="176"/>
        <v>198</v>
      </c>
      <c r="L2826" s="69">
        <f t="shared" si="177"/>
        <v>198</v>
      </c>
      <c r="M2826" s="81">
        <f t="shared" si="179"/>
        <v>198</v>
      </c>
    </row>
    <row r="2827" spans="1:13" x14ac:dyDescent="0.2">
      <c r="A2827" s="133" t="str">
        <f>'Net Gen'!B2827</f>
        <v>RP1KPAEG-Rockport 1 KP AEG</v>
      </c>
      <c r="B2827" s="214">
        <f>'Net Gen'!C2827</f>
        <v>44341.666666666664</v>
      </c>
      <c r="C2827" s="215" t="str">
        <f>'Net Gen'!P2827</f>
        <v>DISPATCHABLE</v>
      </c>
      <c r="D2827" s="215">
        <f>'Net Gen'!E2827</f>
        <v>118.6944</v>
      </c>
      <c r="E2827" s="215">
        <f>'Net Gen'!I2827</f>
        <v>1320</v>
      </c>
      <c r="F2827" s="215">
        <f>'Net Gen'!K2827</f>
        <v>1320</v>
      </c>
      <c r="G2827" s="215">
        <f>'Net Gen'!N2827</f>
        <v>1320</v>
      </c>
      <c r="H2827" s="215">
        <f>'Net Gen'!O2827</f>
        <v>1320</v>
      </c>
      <c r="J2827" s="78">
        <f t="shared" si="178"/>
        <v>0.15</v>
      </c>
      <c r="K2827" s="71">
        <f t="shared" si="176"/>
        <v>198</v>
      </c>
      <c r="L2827" s="69">
        <f t="shared" si="177"/>
        <v>198</v>
      </c>
      <c r="M2827" s="81">
        <f t="shared" si="179"/>
        <v>198</v>
      </c>
    </row>
    <row r="2828" spans="1:13" x14ac:dyDescent="0.2">
      <c r="A2828" s="133" t="str">
        <f>'Net Gen'!B2828</f>
        <v>RP1KPAEG-Rockport 1 KP AEG</v>
      </c>
      <c r="B2828" s="214">
        <f>'Net Gen'!C2828</f>
        <v>44341.708333333336</v>
      </c>
      <c r="C2828" s="215" t="str">
        <f>'Net Gen'!P2828</f>
        <v>DISPATCHABLE</v>
      </c>
      <c r="D2828" s="215">
        <f>'Net Gen'!E2828</f>
        <v>138.11519999999999</v>
      </c>
      <c r="E2828" s="215">
        <f>'Net Gen'!I2828</f>
        <v>1320</v>
      </c>
      <c r="F2828" s="215">
        <f>'Net Gen'!K2828</f>
        <v>1320</v>
      </c>
      <c r="G2828" s="215">
        <f>'Net Gen'!N2828</f>
        <v>1320</v>
      </c>
      <c r="H2828" s="215">
        <f>'Net Gen'!O2828</f>
        <v>1320</v>
      </c>
      <c r="J2828" s="78">
        <f t="shared" si="178"/>
        <v>0.15</v>
      </c>
      <c r="K2828" s="71">
        <f t="shared" si="176"/>
        <v>198</v>
      </c>
      <c r="L2828" s="69">
        <f t="shared" si="177"/>
        <v>198</v>
      </c>
      <c r="M2828" s="81">
        <f t="shared" si="179"/>
        <v>198</v>
      </c>
    </row>
    <row r="2829" spans="1:13" x14ac:dyDescent="0.2">
      <c r="A2829" s="133" t="str">
        <f>'Net Gen'!B2829</f>
        <v>RP1KPAEG-Rockport 1 KP AEG</v>
      </c>
      <c r="B2829" s="214">
        <f>'Net Gen'!C2829</f>
        <v>44341.75</v>
      </c>
      <c r="C2829" s="215" t="str">
        <f>'Net Gen'!P2829</f>
        <v>DISPATCHABLE</v>
      </c>
      <c r="D2829" s="215">
        <f>'Net Gen'!E2829</f>
        <v>165.12960000000001</v>
      </c>
      <c r="E2829" s="215">
        <f>'Net Gen'!I2829</f>
        <v>1320</v>
      </c>
      <c r="F2829" s="215">
        <f>'Net Gen'!K2829</f>
        <v>1320</v>
      </c>
      <c r="G2829" s="215">
        <f>'Net Gen'!N2829</f>
        <v>1320</v>
      </c>
      <c r="H2829" s="215">
        <f>'Net Gen'!O2829</f>
        <v>1320</v>
      </c>
      <c r="J2829" s="78">
        <f t="shared" si="178"/>
        <v>0.15</v>
      </c>
      <c r="K2829" s="71">
        <f t="shared" si="176"/>
        <v>198</v>
      </c>
      <c r="L2829" s="69">
        <f t="shared" si="177"/>
        <v>198</v>
      </c>
      <c r="M2829" s="81">
        <f t="shared" si="179"/>
        <v>198</v>
      </c>
    </row>
    <row r="2830" spans="1:13" x14ac:dyDescent="0.2">
      <c r="A2830" s="133" t="str">
        <f>'Net Gen'!B2830</f>
        <v>RP1KPAEG-Rockport 1 KP AEG</v>
      </c>
      <c r="B2830" s="214">
        <f>'Net Gen'!C2830</f>
        <v>44341.791666666664</v>
      </c>
      <c r="C2830" s="215" t="str">
        <f>'Net Gen'!P2830</f>
        <v>DISPATCHABLE</v>
      </c>
      <c r="D2830" s="215">
        <f>'Net Gen'!E2830</f>
        <v>165.73920000000001</v>
      </c>
      <c r="E2830" s="215">
        <f>'Net Gen'!I2830</f>
        <v>1320</v>
      </c>
      <c r="F2830" s="215">
        <f>'Net Gen'!K2830</f>
        <v>1320</v>
      </c>
      <c r="G2830" s="215">
        <f>'Net Gen'!N2830</f>
        <v>1320</v>
      </c>
      <c r="H2830" s="215">
        <f>'Net Gen'!O2830</f>
        <v>1320</v>
      </c>
      <c r="J2830" s="78">
        <f t="shared" si="178"/>
        <v>0.15</v>
      </c>
      <c r="K2830" s="71">
        <f t="shared" si="176"/>
        <v>198</v>
      </c>
      <c r="L2830" s="69">
        <f t="shared" si="177"/>
        <v>198</v>
      </c>
      <c r="M2830" s="81">
        <f t="shared" si="179"/>
        <v>198</v>
      </c>
    </row>
    <row r="2831" spans="1:13" x14ac:dyDescent="0.2">
      <c r="A2831" s="133" t="str">
        <f>'Net Gen'!B2831</f>
        <v>RP1KPAEG-Rockport 1 KP AEG</v>
      </c>
      <c r="B2831" s="214">
        <f>'Net Gen'!C2831</f>
        <v>44341.833333333336</v>
      </c>
      <c r="C2831" s="215" t="str">
        <f>'Net Gen'!P2831</f>
        <v>DISPATCHABLE</v>
      </c>
      <c r="D2831" s="215">
        <f>'Net Gen'!E2831</f>
        <v>168.5136</v>
      </c>
      <c r="E2831" s="215">
        <f>'Net Gen'!I2831</f>
        <v>1320</v>
      </c>
      <c r="F2831" s="215">
        <f>'Net Gen'!K2831</f>
        <v>1320</v>
      </c>
      <c r="G2831" s="215">
        <f>'Net Gen'!N2831</f>
        <v>1320</v>
      </c>
      <c r="H2831" s="215">
        <f>'Net Gen'!O2831</f>
        <v>1320</v>
      </c>
      <c r="J2831" s="78">
        <f t="shared" si="178"/>
        <v>0.15</v>
      </c>
      <c r="K2831" s="71">
        <f t="shared" si="176"/>
        <v>198</v>
      </c>
      <c r="L2831" s="69">
        <f t="shared" si="177"/>
        <v>198</v>
      </c>
      <c r="M2831" s="81">
        <f t="shared" si="179"/>
        <v>198</v>
      </c>
    </row>
    <row r="2832" spans="1:13" x14ac:dyDescent="0.2">
      <c r="A2832" s="133" t="str">
        <f>'Net Gen'!B2832</f>
        <v>RP1KPAEG-Rockport 1 KP AEG</v>
      </c>
      <c r="B2832" s="214">
        <f>'Net Gen'!C2832</f>
        <v>44341.875</v>
      </c>
      <c r="C2832" s="215" t="str">
        <f>'Net Gen'!P2832</f>
        <v>DISPATCHABLE</v>
      </c>
      <c r="D2832" s="215">
        <f>'Net Gen'!E2832</f>
        <v>167.86080000000001</v>
      </c>
      <c r="E2832" s="215">
        <f>'Net Gen'!I2832</f>
        <v>1320</v>
      </c>
      <c r="F2832" s="215">
        <f>'Net Gen'!K2832</f>
        <v>1320</v>
      </c>
      <c r="G2832" s="215">
        <f>'Net Gen'!N2832</f>
        <v>1320</v>
      </c>
      <c r="H2832" s="215">
        <f>'Net Gen'!O2832</f>
        <v>1320</v>
      </c>
      <c r="J2832" s="78">
        <f t="shared" si="178"/>
        <v>0.15</v>
      </c>
      <c r="K2832" s="71">
        <f t="shared" si="176"/>
        <v>198</v>
      </c>
      <c r="L2832" s="69">
        <f t="shared" si="177"/>
        <v>198</v>
      </c>
      <c r="M2832" s="81">
        <f t="shared" si="179"/>
        <v>198</v>
      </c>
    </row>
    <row r="2833" spans="1:13" x14ac:dyDescent="0.2">
      <c r="A2833" s="133" t="str">
        <f>'Net Gen'!B2833</f>
        <v>RP1KPAEG-Rockport 1 KP AEG</v>
      </c>
      <c r="B2833" s="214">
        <f>'Net Gen'!C2833</f>
        <v>44341.916666666664</v>
      </c>
      <c r="C2833" s="215" t="str">
        <f>'Net Gen'!P2833</f>
        <v>DISPATCHABLE</v>
      </c>
      <c r="D2833" s="215">
        <f>'Net Gen'!E2833</f>
        <v>162.2208</v>
      </c>
      <c r="E2833" s="215">
        <f>'Net Gen'!I2833</f>
        <v>1320</v>
      </c>
      <c r="F2833" s="215">
        <f>'Net Gen'!K2833</f>
        <v>1320</v>
      </c>
      <c r="G2833" s="215">
        <f>'Net Gen'!N2833</f>
        <v>1320</v>
      </c>
      <c r="H2833" s="215">
        <f>'Net Gen'!O2833</f>
        <v>1320</v>
      </c>
      <c r="J2833" s="78">
        <f t="shared" si="178"/>
        <v>0.15</v>
      </c>
      <c r="K2833" s="71">
        <f t="shared" si="176"/>
        <v>198</v>
      </c>
      <c r="L2833" s="69">
        <f t="shared" si="177"/>
        <v>198</v>
      </c>
      <c r="M2833" s="81">
        <f t="shared" si="179"/>
        <v>198</v>
      </c>
    </row>
    <row r="2834" spans="1:13" x14ac:dyDescent="0.2">
      <c r="A2834" s="133" t="str">
        <f>'Net Gen'!B2834</f>
        <v>RP1KPAEG-Rockport 1 KP AEG</v>
      </c>
      <c r="B2834" s="214">
        <f>'Net Gen'!C2834</f>
        <v>44341.958333333336</v>
      </c>
      <c r="C2834" s="215" t="str">
        <f>'Net Gen'!P2834</f>
        <v>DISPATCHABLE</v>
      </c>
      <c r="D2834" s="215">
        <f>'Net Gen'!E2834</f>
        <v>150.60480000000001</v>
      </c>
      <c r="E2834" s="215">
        <f>'Net Gen'!I2834</f>
        <v>1320</v>
      </c>
      <c r="F2834" s="215">
        <f>'Net Gen'!K2834</f>
        <v>1320</v>
      </c>
      <c r="G2834" s="215">
        <f>'Net Gen'!N2834</f>
        <v>1320</v>
      </c>
      <c r="H2834" s="215">
        <f>'Net Gen'!O2834</f>
        <v>1320</v>
      </c>
      <c r="J2834" s="78">
        <f t="shared" si="178"/>
        <v>0.15</v>
      </c>
      <c r="K2834" s="71">
        <f t="shared" si="176"/>
        <v>198</v>
      </c>
      <c r="L2834" s="69">
        <f t="shared" si="177"/>
        <v>198</v>
      </c>
      <c r="M2834" s="81">
        <f t="shared" si="179"/>
        <v>198</v>
      </c>
    </row>
    <row r="2835" spans="1:13" x14ac:dyDescent="0.2">
      <c r="A2835" s="133" t="str">
        <f>'Net Gen'!B2835</f>
        <v>RP1KPAEG-Rockport 1 KP AEG</v>
      </c>
      <c r="B2835" s="214">
        <f>'Net Gen'!C2835</f>
        <v>44342</v>
      </c>
      <c r="C2835" s="215" t="str">
        <f>'Net Gen'!P2835</f>
        <v>DISPATCHABLE</v>
      </c>
      <c r="D2835" s="215">
        <f>'Net Gen'!E2835</f>
        <v>116.69759999999999</v>
      </c>
      <c r="E2835" s="215">
        <f>'Net Gen'!I2835</f>
        <v>1320</v>
      </c>
      <c r="F2835" s="215">
        <f>'Net Gen'!K2835</f>
        <v>1320</v>
      </c>
      <c r="G2835" s="215">
        <f>'Net Gen'!N2835</f>
        <v>1320</v>
      </c>
      <c r="H2835" s="215">
        <f>'Net Gen'!O2835</f>
        <v>1320</v>
      </c>
      <c r="J2835" s="78">
        <f t="shared" si="178"/>
        <v>0.15</v>
      </c>
      <c r="K2835" s="71">
        <f t="shared" si="176"/>
        <v>198</v>
      </c>
      <c r="L2835" s="69">
        <f t="shared" si="177"/>
        <v>198</v>
      </c>
      <c r="M2835" s="81">
        <f t="shared" si="179"/>
        <v>198</v>
      </c>
    </row>
    <row r="2836" spans="1:13" x14ac:dyDescent="0.2">
      <c r="A2836" s="133" t="str">
        <f>'Net Gen'!B2836</f>
        <v>RP1KPAEG-Rockport 1 KP AEG</v>
      </c>
      <c r="B2836" s="214">
        <f>'Net Gen'!C2836</f>
        <v>44342.041666666664</v>
      </c>
      <c r="C2836" s="215" t="str">
        <f>'Net Gen'!P2836</f>
        <v>DISPATCHABLE</v>
      </c>
      <c r="D2836" s="215">
        <f>'Net Gen'!E2836</f>
        <v>85.982399999999998</v>
      </c>
      <c r="E2836" s="215">
        <f>'Net Gen'!I2836</f>
        <v>1320</v>
      </c>
      <c r="F2836" s="215">
        <f>'Net Gen'!K2836</f>
        <v>1320</v>
      </c>
      <c r="G2836" s="215">
        <f>'Net Gen'!N2836</f>
        <v>1320</v>
      </c>
      <c r="H2836" s="215">
        <f>'Net Gen'!O2836</f>
        <v>1320</v>
      </c>
      <c r="J2836" s="78">
        <f t="shared" si="178"/>
        <v>0.15</v>
      </c>
      <c r="K2836" s="71">
        <f t="shared" si="176"/>
        <v>198</v>
      </c>
      <c r="L2836" s="69">
        <f t="shared" si="177"/>
        <v>198</v>
      </c>
      <c r="M2836" s="81">
        <f t="shared" si="179"/>
        <v>198</v>
      </c>
    </row>
    <row r="2837" spans="1:13" x14ac:dyDescent="0.2">
      <c r="A2837" s="133" t="str">
        <f>'Net Gen'!B2837</f>
        <v>RP1KPAEG-Rockport 1 KP AEG</v>
      </c>
      <c r="B2837" s="214">
        <f>'Net Gen'!C2837</f>
        <v>44342.083333333336</v>
      </c>
      <c r="C2837" s="215" t="str">
        <f>'Net Gen'!P2837</f>
        <v>DISPATCHABLE</v>
      </c>
      <c r="D2837" s="215">
        <f>'Net Gen'!E2837</f>
        <v>75.441599999999994</v>
      </c>
      <c r="E2837" s="215">
        <f>'Net Gen'!I2837</f>
        <v>1320</v>
      </c>
      <c r="F2837" s="215">
        <f>'Net Gen'!K2837</f>
        <v>1320</v>
      </c>
      <c r="G2837" s="215">
        <f>'Net Gen'!N2837</f>
        <v>1320</v>
      </c>
      <c r="H2837" s="215">
        <f>'Net Gen'!O2837</f>
        <v>1320</v>
      </c>
      <c r="J2837" s="78">
        <f t="shared" si="178"/>
        <v>0.15</v>
      </c>
      <c r="K2837" s="71">
        <f t="shared" si="176"/>
        <v>198</v>
      </c>
      <c r="L2837" s="69">
        <f t="shared" si="177"/>
        <v>198</v>
      </c>
      <c r="M2837" s="81">
        <f t="shared" si="179"/>
        <v>198</v>
      </c>
    </row>
    <row r="2838" spans="1:13" x14ac:dyDescent="0.2">
      <c r="A2838" s="133" t="str">
        <f>'Net Gen'!B2838</f>
        <v>RP1KPAEG-Rockport 1 KP AEG</v>
      </c>
      <c r="B2838" s="214">
        <f>'Net Gen'!C2838</f>
        <v>44342.125</v>
      </c>
      <c r="C2838" s="215" t="str">
        <f>'Net Gen'!P2838</f>
        <v>DISPATCHABLE</v>
      </c>
      <c r="D2838" s="215">
        <f>'Net Gen'!E2838</f>
        <v>75.686400000000006</v>
      </c>
      <c r="E2838" s="215">
        <f>'Net Gen'!I2838</f>
        <v>1320</v>
      </c>
      <c r="F2838" s="215">
        <f>'Net Gen'!K2838</f>
        <v>1320</v>
      </c>
      <c r="G2838" s="215">
        <f>'Net Gen'!N2838</f>
        <v>1320</v>
      </c>
      <c r="H2838" s="215">
        <f>'Net Gen'!O2838</f>
        <v>1320</v>
      </c>
      <c r="J2838" s="78">
        <f t="shared" si="178"/>
        <v>0.15</v>
      </c>
      <c r="K2838" s="71">
        <f t="shared" si="176"/>
        <v>198</v>
      </c>
      <c r="L2838" s="69">
        <f t="shared" si="177"/>
        <v>198</v>
      </c>
      <c r="M2838" s="81">
        <f t="shared" si="179"/>
        <v>198</v>
      </c>
    </row>
    <row r="2839" spans="1:13" x14ac:dyDescent="0.2">
      <c r="A2839" s="133" t="str">
        <f>'Net Gen'!B2839</f>
        <v>RP1KPAEG-Rockport 1 KP AEG</v>
      </c>
      <c r="B2839" s="214">
        <f>'Net Gen'!C2839</f>
        <v>44342.166666666664</v>
      </c>
      <c r="C2839" s="215" t="str">
        <f>'Net Gen'!P2839</f>
        <v>DISPATCHABLE</v>
      </c>
      <c r="D2839" s="215">
        <f>'Net Gen'!E2839</f>
        <v>75.667199999999994</v>
      </c>
      <c r="E2839" s="215">
        <f>'Net Gen'!I2839</f>
        <v>1320</v>
      </c>
      <c r="F2839" s="215">
        <f>'Net Gen'!K2839</f>
        <v>1320</v>
      </c>
      <c r="G2839" s="215">
        <f>'Net Gen'!N2839</f>
        <v>1320</v>
      </c>
      <c r="H2839" s="215">
        <f>'Net Gen'!O2839</f>
        <v>1320</v>
      </c>
      <c r="J2839" s="78">
        <f t="shared" si="178"/>
        <v>0.15</v>
      </c>
      <c r="K2839" s="71">
        <f t="shared" si="176"/>
        <v>198</v>
      </c>
      <c r="L2839" s="69">
        <f t="shared" si="177"/>
        <v>198</v>
      </c>
      <c r="M2839" s="81">
        <f t="shared" si="179"/>
        <v>198</v>
      </c>
    </row>
    <row r="2840" spans="1:13" x14ac:dyDescent="0.2">
      <c r="A2840" s="133" t="str">
        <f>'Net Gen'!B2840</f>
        <v>RP1KPAEG-Rockport 1 KP AEG</v>
      </c>
      <c r="B2840" s="214">
        <f>'Net Gen'!C2840</f>
        <v>44342.208333333336</v>
      </c>
      <c r="C2840" s="215" t="str">
        <f>'Net Gen'!P2840</f>
        <v>DISPATCHABLE</v>
      </c>
      <c r="D2840" s="215">
        <f>'Net Gen'!E2840</f>
        <v>75.436800000000005</v>
      </c>
      <c r="E2840" s="215">
        <f>'Net Gen'!I2840</f>
        <v>1320</v>
      </c>
      <c r="F2840" s="215">
        <f>'Net Gen'!K2840</f>
        <v>1320</v>
      </c>
      <c r="G2840" s="215">
        <f>'Net Gen'!N2840</f>
        <v>1320</v>
      </c>
      <c r="H2840" s="215">
        <f>'Net Gen'!O2840</f>
        <v>1320</v>
      </c>
      <c r="J2840" s="78">
        <f t="shared" si="178"/>
        <v>0.15</v>
      </c>
      <c r="K2840" s="71">
        <f t="shared" si="176"/>
        <v>198</v>
      </c>
      <c r="L2840" s="69">
        <f t="shared" si="177"/>
        <v>198</v>
      </c>
      <c r="M2840" s="81">
        <f t="shared" si="179"/>
        <v>198</v>
      </c>
    </row>
    <row r="2841" spans="1:13" x14ac:dyDescent="0.2">
      <c r="A2841" s="133" t="str">
        <f>'Net Gen'!B2841</f>
        <v>RP1KPAEG-Rockport 1 KP AEG</v>
      </c>
      <c r="B2841" s="214">
        <f>'Net Gen'!C2841</f>
        <v>44342.25</v>
      </c>
      <c r="C2841" s="215" t="str">
        <f>'Net Gen'!P2841</f>
        <v>DISPATCHABLE</v>
      </c>
      <c r="D2841" s="215">
        <f>'Net Gen'!E2841</f>
        <v>75.700800000000001</v>
      </c>
      <c r="E2841" s="215">
        <f>'Net Gen'!I2841</f>
        <v>1320</v>
      </c>
      <c r="F2841" s="215">
        <f>'Net Gen'!K2841</f>
        <v>1320</v>
      </c>
      <c r="G2841" s="215">
        <f>'Net Gen'!N2841</f>
        <v>1320</v>
      </c>
      <c r="H2841" s="215">
        <f>'Net Gen'!O2841</f>
        <v>1320</v>
      </c>
      <c r="J2841" s="78">
        <f t="shared" si="178"/>
        <v>0.15</v>
      </c>
      <c r="K2841" s="71">
        <f t="shared" si="176"/>
        <v>198</v>
      </c>
      <c r="L2841" s="69">
        <f t="shared" si="177"/>
        <v>198</v>
      </c>
      <c r="M2841" s="81">
        <f t="shared" si="179"/>
        <v>198</v>
      </c>
    </row>
    <row r="2842" spans="1:13" x14ac:dyDescent="0.2">
      <c r="A2842" s="133" t="str">
        <f>'Net Gen'!B2842</f>
        <v>RP1KPAEG-Rockport 1 KP AEG</v>
      </c>
      <c r="B2842" s="214">
        <f>'Net Gen'!C2842</f>
        <v>44342.291666666664</v>
      </c>
      <c r="C2842" s="215" t="str">
        <f>'Net Gen'!P2842</f>
        <v>DISPATCHABLE</v>
      </c>
      <c r="D2842" s="215">
        <f>'Net Gen'!E2842</f>
        <v>75.599999999999994</v>
      </c>
      <c r="E2842" s="215">
        <f>'Net Gen'!I2842</f>
        <v>1320</v>
      </c>
      <c r="F2842" s="215">
        <f>'Net Gen'!K2842</f>
        <v>1320</v>
      </c>
      <c r="G2842" s="215">
        <f>'Net Gen'!N2842</f>
        <v>1320</v>
      </c>
      <c r="H2842" s="215">
        <f>'Net Gen'!O2842</f>
        <v>1320</v>
      </c>
      <c r="J2842" s="78">
        <f t="shared" si="178"/>
        <v>0.15</v>
      </c>
      <c r="K2842" s="71">
        <f t="shared" si="176"/>
        <v>198</v>
      </c>
      <c r="L2842" s="69">
        <f t="shared" si="177"/>
        <v>198</v>
      </c>
      <c r="M2842" s="81">
        <f t="shared" si="179"/>
        <v>198</v>
      </c>
    </row>
    <row r="2843" spans="1:13" x14ac:dyDescent="0.2">
      <c r="A2843" s="133" t="str">
        <f>'Net Gen'!B2843</f>
        <v>RP1KPAEG-Rockport 1 KP AEG</v>
      </c>
      <c r="B2843" s="214">
        <f>'Net Gen'!C2843</f>
        <v>44342.333333333336</v>
      </c>
      <c r="C2843" s="215" t="str">
        <f>'Net Gen'!P2843</f>
        <v>DISPATCHABLE</v>
      </c>
      <c r="D2843" s="215">
        <f>'Net Gen'!E2843</f>
        <v>78.2928</v>
      </c>
      <c r="E2843" s="215">
        <f>'Net Gen'!I2843</f>
        <v>1320</v>
      </c>
      <c r="F2843" s="215">
        <f>'Net Gen'!K2843</f>
        <v>1320</v>
      </c>
      <c r="G2843" s="215">
        <f>'Net Gen'!N2843</f>
        <v>1320</v>
      </c>
      <c r="H2843" s="215">
        <f>'Net Gen'!O2843</f>
        <v>1320</v>
      </c>
      <c r="J2843" s="78">
        <f t="shared" si="178"/>
        <v>0.15</v>
      </c>
      <c r="K2843" s="71">
        <f t="shared" si="176"/>
        <v>198</v>
      </c>
      <c r="L2843" s="69">
        <f t="shared" si="177"/>
        <v>198</v>
      </c>
      <c r="M2843" s="81">
        <f t="shared" si="179"/>
        <v>198</v>
      </c>
    </row>
    <row r="2844" spans="1:13" x14ac:dyDescent="0.2">
      <c r="A2844" s="133" t="str">
        <f>'Net Gen'!B2844</f>
        <v>RP1KPAEG-Rockport 1 KP AEG</v>
      </c>
      <c r="B2844" s="214">
        <f>'Net Gen'!C2844</f>
        <v>44342.375</v>
      </c>
      <c r="C2844" s="215" t="str">
        <f>'Net Gen'!P2844</f>
        <v>DISPATCHABLE</v>
      </c>
      <c r="D2844" s="215">
        <f>'Net Gen'!E2844</f>
        <v>80.52</v>
      </c>
      <c r="E2844" s="215">
        <f>'Net Gen'!I2844</f>
        <v>1320</v>
      </c>
      <c r="F2844" s="215">
        <f>'Net Gen'!K2844</f>
        <v>1320</v>
      </c>
      <c r="G2844" s="215">
        <f>'Net Gen'!N2844</f>
        <v>1320</v>
      </c>
      <c r="H2844" s="215">
        <f>'Net Gen'!O2844</f>
        <v>1320</v>
      </c>
      <c r="J2844" s="78">
        <f t="shared" si="178"/>
        <v>0.15</v>
      </c>
      <c r="K2844" s="71">
        <f t="shared" si="176"/>
        <v>198</v>
      </c>
      <c r="L2844" s="69">
        <f t="shared" si="177"/>
        <v>198</v>
      </c>
      <c r="M2844" s="81">
        <f t="shared" si="179"/>
        <v>198</v>
      </c>
    </row>
    <row r="2845" spans="1:13" x14ac:dyDescent="0.2">
      <c r="A2845" s="133" t="str">
        <f>'Net Gen'!B2845</f>
        <v>RP1KPAEG-Rockport 1 KP AEG</v>
      </c>
      <c r="B2845" s="214">
        <f>'Net Gen'!C2845</f>
        <v>44342.416666666664</v>
      </c>
      <c r="C2845" s="215" t="str">
        <f>'Net Gen'!P2845</f>
        <v>DISPATCHABLE</v>
      </c>
      <c r="D2845" s="215">
        <f>'Net Gen'!E2845</f>
        <v>115.752</v>
      </c>
      <c r="E2845" s="215">
        <f>'Net Gen'!I2845</f>
        <v>1320</v>
      </c>
      <c r="F2845" s="215">
        <f>'Net Gen'!K2845</f>
        <v>1320</v>
      </c>
      <c r="G2845" s="215">
        <f>'Net Gen'!N2845</f>
        <v>1320</v>
      </c>
      <c r="H2845" s="215">
        <f>'Net Gen'!O2845</f>
        <v>1320</v>
      </c>
      <c r="J2845" s="78">
        <f t="shared" si="178"/>
        <v>0.15</v>
      </c>
      <c r="K2845" s="71">
        <f t="shared" si="176"/>
        <v>198</v>
      </c>
      <c r="L2845" s="69">
        <f t="shared" si="177"/>
        <v>198</v>
      </c>
      <c r="M2845" s="81">
        <f t="shared" si="179"/>
        <v>198</v>
      </c>
    </row>
    <row r="2846" spans="1:13" x14ac:dyDescent="0.2">
      <c r="A2846" s="133" t="str">
        <f>'Net Gen'!B2846</f>
        <v>RP1KPAEG-Rockport 1 KP AEG</v>
      </c>
      <c r="B2846" s="214">
        <f>'Net Gen'!C2846</f>
        <v>44342.458333333336</v>
      </c>
      <c r="C2846" s="215" t="str">
        <f>'Net Gen'!P2846</f>
        <v>DISPATCHABLE</v>
      </c>
      <c r="D2846" s="215">
        <f>'Net Gen'!E2846</f>
        <v>151.7664</v>
      </c>
      <c r="E2846" s="215">
        <f>'Net Gen'!I2846</f>
        <v>1320</v>
      </c>
      <c r="F2846" s="215">
        <f>'Net Gen'!K2846</f>
        <v>1320</v>
      </c>
      <c r="G2846" s="215">
        <f>'Net Gen'!N2846</f>
        <v>1320</v>
      </c>
      <c r="H2846" s="215">
        <f>'Net Gen'!O2846</f>
        <v>1320</v>
      </c>
      <c r="J2846" s="78">
        <f t="shared" si="178"/>
        <v>0.15</v>
      </c>
      <c r="K2846" s="71">
        <f t="shared" si="176"/>
        <v>198</v>
      </c>
      <c r="L2846" s="69">
        <f t="shared" si="177"/>
        <v>198</v>
      </c>
      <c r="M2846" s="81">
        <f t="shared" si="179"/>
        <v>198</v>
      </c>
    </row>
    <row r="2847" spans="1:13" x14ac:dyDescent="0.2">
      <c r="A2847" s="133" t="str">
        <f>'Net Gen'!B2847</f>
        <v>RP1KPAEG-Rockport 1 KP AEG</v>
      </c>
      <c r="B2847" s="214">
        <f>'Net Gen'!C2847</f>
        <v>44342.5</v>
      </c>
      <c r="C2847" s="215" t="str">
        <f>'Net Gen'!P2847</f>
        <v>DISPATCHABLE</v>
      </c>
      <c r="D2847" s="215">
        <f>'Net Gen'!E2847</f>
        <v>155.7072</v>
      </c>
      <c r="E2847" s="215">
        <f>'Net Gen'!I2847</f>
        <v>1320</v>
      </c>
      <c r="F2847" s="215">
        <f>'Net Gen'!K2847</f>
        <v>1320</v>
      </c>
      <c r="G2847" s="215">
        <f>'Net Gen'!N2847</f>
        <v>1320</v>
      </c>
      <c r="H2847" s="215">
        <f>'Net Gen'!O2847</f>
        <v>1320</v>
      </c>
      <c r="J2847" s="78">
        <f t="shared" si="178"/>
        <v>0.15</v>
      </c>
      <c r="K2847" s="71">
        <f t="shared" si="176"/>
        <v>198</v>
      </c>
      <c r="L2847" s="69">
        <f t="shared" si="177"/>
        <v>198</v>
      </c>
      <c r="M2847" s="81">
        <f t="shared" si="179"/>
        <v>198</v>
      </c>
    </row>
    <row r="2848" spans="1:13" x14ac:dyDescent="0.2">
      <c r="A2848" s="133" t="str">
        <f>'Net Gen'!B2848</f>
        <v>RP1KPAEG-Rockport 1 KP AEG</v>
      </c>
      <c r="B2848" s="214">
        <f>'Net Gen'!C2848</f>
        <v>44342.541666666664</v>
      </c>
      <c r="C2848" s="215" t="str">
        <f>'Net Gen'!P2848</f>
        <v>DISPATCHABLE</v>
      </c>
      <c r="D2848" s="215">
        <f>'Net Gen'!E2848</f>
        <v>160.99680000000001</v>
      </c>
      <c r="E2848" s="215">
        <f>'Net Gen'!I2848</f>
        <v>1320</v>
      </c>
      <c r="F2848" s="215">
        <f>'Net Gen'!K2848</f>
        <v>1320</v>
      </c>
      <c r="G2848" s="215">
        <f>'Net Gen'!N2848</f>
        <v>1320</v>
      </c>
      <c r="H2848" s="215">
        <f>'Net Gen'!O2848</f>
        <v>1320</v>
      </c>
      <c r="J2848" s="78">
        <f t="shared" si="178"/>
        <v>0.15</v>
      </c>
      <c r="K2848" s="71">
        <f t="shared" si="176"/>
        <v>198</v>
      </c>
      <c r="L2848" s="69">
        <f t="shared" si="177"/>
        <v>198</v>
      </c>
      <c r="M2848" s="81">
        <f t="shared" si="179"/>
        <v>198</v>
      </c>
    </row>
    <row r="2849" spans="1:13" x14ac:dyDescent="0.2">
      <c r="A2849" s="133" t="str">
        <f>'Net Gen'!B2849</f>
        <v>RP1KPAEG-Rockport 1 KP AEG</v>
      </c>
      <c r="B2849" s="214">
        <f>'Net Gen'!C2849</f>
        <v>44342.583333333336</v>
      </c>
      <c r="C2849" s="215" t="str">
        <f>'Net Gen'!P2849</f>
        <v>DISPATCHABLE</v>
      </c>
      <c r="D2849" s="215">
        <f>'Net Gen'!E2849</f>
        <v>162.40799999999999</v>
      </c>
      <c r="E2849" s="215">
        <f>'Net Gen'!I2849</f>
        <v>1320</v>
      </c>
      <c r="F2849" s="215">
        <f>'Net Gen'!K2849</f>
        <v>1320</v>
      </c>
      <c r="G2849" s="215">
        <f>'Net Gen'!N2849</f>
        <v>1320</v>
      </c>
      <c r="H2849" s="215">
        <f>'Net Gen'!O2849</f>
        <v>1320</v>
      </c>
      <c r="J2849" s="78">
        <f t="shared" si="178"/>
        <v>0.15</v>
      </c>
      <c r="K2849" s="71">
        <f t="shared" si="176"/>
        <v>198</v>
      </c>
      <c r="L2849" s="69">
        <f t="shared" si="177"/>
        <v>198</v>
      </c>
      <c r="M2849" s="81">
        <f t="shared" si="179"/>
        <v>198</v>
      </c>
    </row>
    <row r="2850" spans="1:13" x14ac:dyDescent="0.2">
      <c r="A2850" s="133" t="str">
        <f>'Net Gen'!B2850</f>
        <v>RP1KPAEG-Rockport 1 KP AEG</v>
      </c>
      <c r="B2850" s="214">
        <f>'Net Gen'!C2850</f>
        <v>44342.625</v>
      </c>
      <c r="C2850" s="215" t="str">
        <f>'Net Gen'!P2850</f>
        <v>DISPATCHABLE</v>
      </c>
      <c r="D2850" s="215">
        <f>'Net Gen'!E2850</f>
        <v>124.6416</v>
      </c>
      <c r="E2850" s="215">
        <f>'Net Gen'!I2850</f>
        <v>1320</v>
      </c>
      <c r="F2850" s="215">
        <f>'Net Gen'!K2850</f>
        <v>1320</v>
      </c>
      <c r="G2850" s="215">
        <f>'Net Gen'!N2850</f>
        <v>1320</v>
      </c>
      <c r="H2850" s="215">
        <f>'Net Gen'!O2850</f>
        <v>1320</v>
      </c>
      <c r="J2850" s="78">
        <f t="shared" si="178"/>
        <v>0.15</v>
      </c>
      <c r="K2850" s="71">
        <f t="shared" si="176"/>
        <v>198</v>
      </c>
      <c r="L2850" s="69">
        <f t="shared" si="177"/>
        <v>198</v>
      </c>
      <c r="M2850" s="81">
        <f t="shared" si="179"/>
        <v>198</v>
      </c>
    </row>
    <row r="2851" spans="1:13" x14ac:dyDescent="0.2">
      <c r="A2851" s="133" t="str">
        <f>'Net Gen'!B2851</f>
        <v>RP1KPAEG-Rockport 1 KP AEG</v>
      </c>
      <c r="B2851" s="214">
        <f>'Net Gen'!C2851</f>
        <v>44342.666666666664</v>
      </c>
      <c r="C2851" s="215" t="str">
        <f>'Net Gen'!P2851</f>
        <v>DISPATCHABLE</v>
      </c>
      <c r="D2851" s="215">
        <f>'Net Gen'!E2851</f>
        <v>136.2816</v>
      </c>
      <c r="E2851" s="215">
        <f>'Net Gen'!I2851</f>
        <v>1320</v>
      </c>
      <c r="F2851" s="215">
        <f>'Net Gen'!K2851</f>
        <v>1320</v>
      </c>
      <c r="G2851" s="215">
        <f>'Net Gen'!N2851</f>
        <v>1320</v>
      </c>
      <c r="H2851" s="215">
        <f>'Net Gen'!O2851</f>
        <v>1320</v>
      </c>
      <c r="J2851" s="78">
        <f t="shared" si="178"/>
        <v>0.15</v>
      </c>
      <c r="K2851" s="71">
        <f t="shared" si="176"/>
        <v>198</v>
      </c>
      <c r="L2851" s="69">
        <f t="shared" si="177"/>
        <v>198</v>
      </c>
      <c r="M2851" s="81">
        <f t="shared" si="179"/>
        <v>198</v>
      </c>
    </row>
    <row r="2852" spans="1:13" x14ac:dyDescent="0.2">
      <c r="A2852" s="133" t="str">
        <f>'Net Gen'!B2852</f>
        <v>RP1KPAEG-Rockport 1 KP AEG</v>
      </c>
      <c r="B2852" s="214">
        <f>'Net Gen'!C2852</f>
        <v>44342.708333333336</v>
      </c>
      <c r="C2852" s="215" t="str">
        <f>'Net Gen'!P2852</f>
        <v>DISPATCHABLE</v>
      </c>
      <c r="D2852" s="215">
        <f>'Net Gen'!E2852</f>
        <v>150.18719999999999</v>
      </c>
      <c r="E2852" s="215">
        <f>'Net Gen'!I2852</f>
        <v>1320</v>
      </c>
      <c r="F2852" s="215">
        <f>'Net Gen'!K2852</f>
        <v>1320</v>
      </c>
      <c r="G2852" s="215">
        <f>'Net Gen'!N2852</f>
        <v>1320</v>
      </c>
      <c r="H2852" s="215">
        <f>'Net Gen'!O2852</f>
        <v>1320</v>
      </c>
      <c r="J2852" s="78">
        <f t="shared" si="178"/>
        <v>0.15</v>
      </c>
      <c r="K2852" s="71">
        <f t="shared" si="176"/>
        <v>198</v>
      </c>
      <c r="L2852" s="69">
        <f t="shared" si="177"/>
        <v>198</v>
      </c>
      <c r="M2852" s="81">
        <f t="shared" si="179"/>
        <v>198</v>
      </c>
    </row>
    <row r="2853" spans="1:13" x14ac:dyDescent="0.2">
      <c r="A2853" s="133" t="str">
        <f>'Net Gen'!B2853</f>
        <v>RP1KPAEG-Rockport 1 KP AEG</v>
      </c>
      <c r="B2853" s="214">
        <f>'Net Gen'!C2853</f>
        <v>44342.75</v>
      </c>
      <c r="C2853" s="215" t="str">
        <f>'Net Gen'!P2853</f>
        <v>DISPATCHABLE</v>
      </c>
      <c r="D2853" s="215">
        <f>'Net Gen'!E2853</f>
        <v>109.7424</v>
      </c>
      <c r="E2853" s="215">
        <f>'Net Gen'!I2853</f>
        <v>1320</v>
      </c>
      <c r="F2853" s="215">
        <f>'Net Gen'!K2853</f>
        <v>1320</v>
      </c>
      <c r="G2853" s="215">
        <f>'Net Gen'!N2853</f>
        <v>1320</v>
      </c>
      <c r="H2853" s="215">
        <f>'Net Gen'!O2853</f>
        <v>1320</v>
      </c>
      <c r="J2853" s="78">
        <f t="shared" si="178"/>
        <v>0.15</v>
      </c>
      <c r="K2853" s="71">
        <f t="shared" si="176"/>
        <v>198</v>
      </c>
      <c r="L2853" s="69">
        <f t="shared" si="177"/>
        <v>198</v>
      </c>
      <c r="M2853" s="81">
        <f t="shared" si="179"/>
        <v>198</v>
      </c>
    </row>
    <row r="2854" spans="1:13" x14ac:dyDescent="0.2">
      <c r="A2854" s="133" t="str">
        <f>'Net Gen'!B2854</f>
        <v>RP1KPAEG-Rockport 1 KP AEG</v>
      </c>
      <c r="B2854" s="214">
        <f>'Net Gen'!C2854</f>
        <v>44342.791666666664</v>
      </c>
      <c r="C2854" s="215" t="str">
        <f>'Net Gen'!P2854</f>
        <v>DISPATCHABLE</v>
      </c>
      <c r="D2854" s="215">
        <f>'Net Gen'!E2854</f>
        <v>84.647999999999996</v>
      </c>
      <c r="E2854" s="215">
        <f>'Net Gen'!I2854</f>
        <v>1320</v>
      </c>
      <c r="F2854" s="215">
        <f>'Net Gen'!K2854</f>
        <v>1320</v>
      </c>
      <c r="G2854" s="215">
        <f>'Net Gen'!N2854</f>
        <v>1320</v>
      </c>
      <c r="H2854" s="215">
        <f>'Net Gen'!O2854</f>
        <v>1320</v>
      </c>
      <c r="J2854" s="78">
        <f t="shared" si="178"/>
        <v>0.15</v>
      </c>
      <c r="K2854" s="71">
        <f t="shared" si="176"/>
        <v>198</v>
      </c>
      <c r="L2854" s="69">
        <f t="shared" si="177"/>
        <v>198</v>
      </c>
      <c r="M2854" s="81">
        <f t="shared" si="179"/>
        <v>198</v>
      </c>
    </row>
    <row r="2855" spans="1:13" x14ac:dyDescent="0.2">
      <c r="A2855" s="133" t="str">
        <f>'Net Gen'!B2855</f>
        <v>RP1KPAEG-Rockport 1 KP AEG</v>
      </c>
      <c r="B2855" s="214">
        <f>'Net Gen'!C2855</f>
        <v>44342.833333333336</v>
      </c>
      <c r="C2855" s="215" t="str">
        <f>'Net Gen'!P2855</f>
        <v>DISPATCHABLE</v>
      </c>
      <c r="D2855" s="215">
        <f>'Net Gen'!E2855</f>
        <v>80.764799999999994</v>
      </c>
      <c r="E2855" s="215">
        <f>'Net Gen'!I2855</f>
        <v>1320</v>
      </c>
      <c r="F2855" s="215">
        <f>'Net Gen'!K2855</f>
        <v>1320</v>
      </c>
      <c r="G2855" s="215">
        <f>'Net Gen'!N2855</f>
        <v>1320</v>
      </c>
      <c r="H2855" s="215">
        <f>'Net Gen'!O2855</f>
        <v>1320</v>
      </c>
      <c r="J2855" s="78">
        <f t="shared" si="178"/>
        <v>0.15</v>
      </c>
      <c r="K2855" s="71">
        <f t="shared" si="176"/>
        <v>198</v>
      </c>
      <c r="L2855" s="69">
        <f t="shared" si="177"/>
        <v>198</v>
      </c>
      <c r="M2855" s="81">
        <f t="shared" si="179"/>
        <v>198</v>
      </c>
    </row>
    <row r="2856" spans="1:13" x14ac:dyDescent="0.2">
      <c r="A2856" s="133" t="str">
        <f>'Net Gen'!B2856</f>
        <v>RP1KPAEG-Rockport 1 KP AEG</v>
      </c>
      <c r="B2856" s="214">
        <f>'Net Gen'!C2856</f>
        <v>44342.875</v>
      </c>
      <c r="C2856" s="215" t="str">
        <f>'Net Gen'!P2856</f>
        <v>DISPATCHABLE</v>
      </c>
      <c r="D2856" s="215">
        <f>'Net Gen'!E2856</f>
        <v>103.9344</v>
      </c>
      <c r="E2856" s="215">
        <f>'Net Gen'!I2856</f>
        <v>1320</v>
      </c>
      <c r="F2856" s="215">
        <f>'Net Gen'!K2856</f>
        <v>1320</v>
      </c>
      <c r="G2856" s="215">
        <f>'Net Gen'!N2856</f>
        <v>1320</v>
      </c>
      <c r="H2856" s="215">
        <f>'Net Gen'!O2856</f>
        <v>1320</v>
      </c>
      <c r="J2856" s="78">
        <f t="shared" si="178"/>
        <v>0.15</v>
      </c>
      <c r="K2856" s="71">
        <f t="shared" si="176"/>
        <v>198</v>
      </c>
      <c r="L2856" s="69">
        <f t="shared" si="177"/>
        <v>198</v>
      </c>
      <c r="M2856" s="81">
        <f t="shared" si="179"/>
        <v>198</v>
      </c>
    </row>
    <row r="2857" spans="1:13" x14ac:dyDescent="0.2">
      <c r="A2857" s="133" t="str">
        <f>'Net Gen'!B2857</f>
        <v>RP1KPAEG-Rockport 1 KP AEG</v>
      </c>
      <c r="B2857" s="214">
        <f>'Net Gen'!C2857</f>
        <v>44342.916666666664</v>
      </c>
      <c r="C2857" s="215" t="str">
        <f>'Net Gen'!P2857</f>
        <v>DISPATCHABLE</v>
      </c>
      <c r="D2857" s="215">
        <f>'Net Gen'!E2857</f>
        <v>135.1344</v>
      </c>
      <c r="E2857" s="215">
        <f>'Net Gen'!I2857</f>
        <v>1320</v>
      </c>
      <c r="F2857" s="215">
        <f>'Net Gen'!K2857</f>
        <v>1320</v>
      </c>
      <c r="G2857" s="215">
        <f>'Net Gen'!N2857</f>
        <v>1320</v>
      </c>
      <c r="H2857" s="215">
        <f>'Net Gen'!O2857</f>
        <v>1320</v>
      </c>
      <c r="J2857" s="78">
        <f t="shared" si="178"/>
        <v>0.15</v>
      </c>
      <c r="K2857" s="71">
        <f t="shared" si="176"/>
        <v>198</v>
      </c>
      <c r="L2857" s="69">
        <f t="shared" si="177"/>
        <v>198</v>
      </c>
      <c r="M2857" s="81">
        <f t="shared" si="179"/>
        <v>198</v>
      </c>
    </row>
    <row r="2858" spans="1:13" x14ac:dyDescent="0.2">
      <c r="A2858" s="133" t="str">
        <f>'Net Gen'!B2858</f>
        <v>RP1KPAEG-Rockport 1 KP AEG</v>
      </c>
      <c r="B2858" s="214">
        <f>'Net Gen'!C2858</f>
        <v>44342.958333333336</v>
      </c>
      <c r="C2858" s="215" t="str">
        <f>'Net Gen'!P2858</f>
        <v>DISPATCHABLE</v>
      </c>
      <c r="D2858" s="215">
        <f>'Net Gen'!E2858</f>
        <v>152.98560000000001</v>
      </c>
      <c r="E2858" s="215">
        <f>'Net Gen'!I2858</f>
        <v>1320</v>
      </c>
      <c r="F2858" s="215">
        <f>'Net Gen'!K2858</f>
        <v>1320</v>
      </c>
      <c r="G2858" s="215">
        <f>'Net Gen'!N2858</f>
        <v>1320</v>
      </c>
      <c r="H2858" s="215">
        <f>'Net Gen'!O2858</f>
        <v>1320</v>
      </c>
      <c r="J2858" s="78">
        <f t="shared" si="178"/>
        <v>0.15</v>
      </c>
      <c r="K2858" s="71">
        <f t="shared" si="176"/>
        <v>198</v>
      </c>
      <c r="L2858" s="69">
        <f t="shared" si="177"/>
        <v>198</v>
      </c>
      <c r="M2858" s="81">
        <f t="shared" si="179"/>
        <v>198</v>
      </c>
    </row>
    <row r="2859" spans="1:13" x14ac:dyDescent="0.2">
      <c r="A2859" s="133" t="str">
        <f>'Net Gen'!B2859</f>
        <v>RP1KPAEG-Rockport 1 KP AEG</v>
      </c>
      <c r="B2859" s="214">
        <f>'Net Gen'!C2859</f>
        <v>44343</v>
      </c>
      <c r="C2859" s="215" t="str">
        <f>'Net Gen'!P2859</f>
        <v>DISPATCHABLE</v>
      </c>
      <c r="D2859" s="215">
        <f>'Net Gen'!E2859</f>
        <v>118.34399999999999</v>
      </c>
      <c r="E2859" s="215">
        <f>'Net Gen'!I2859</f>
        <v>1320</v>
      </c>
      <c r="F2859" s="215">
        <f>'Net Gen'!K2859</f>
        <v>1320</v>
      </c>
      <c r="G2859" s="215">
        <f>'Net Gen'!N2859</f>
        <v>1320</v>
      </c>
      <c r="H2859" s="215">
        <f>'Net Gen'!O2859</f>
        <v>1320</v>
      </c>
      <c r="J2859" s="78">
        <f t="shared" si="178"/>
        <v>0.15</v>
      </c>
      <c r="K2859" s="71">
        <f t="shared" si="176"/>
        <v>198</v>
      </c>
      <c r="L2859" s="69">
        <f t="shared" si="177"/>
        <v>198</v>
      </c>
      <c r="M2859" s="81">
        <f t="shared" si="179"/>
        <v>198</v>
      </c>
    </row>
    <row r="2860" spans="1:13" x14ac:dyDescent="0.2">
      <c r="A2860" s="133" t="str">
        <f>'Net Gen'!B2860</f>
        <v>RP1KPAEG-Rockport 1 KP AEG</v>
      </c>
      <c r="B2860" s="214">
        <f>'Net Gen'!C2860</f>
        <v>44343.041666666664</v>
      </c>
      <c r="C2860" s="215" t="str">
        <f>'Net Gen'!P2860</f>
        <v>DISPATCHABLE</v>
      </c>
      <c r="D2860" s="215">
        <f>'Net Gen'!E2860</f>
        <v>92.380799999999994</v>
      </c>
      <c r="E2860" s="215">
        <f>'Net Gen'!I2860</f>
        <v>1320</v>
      </c>
      <c r="F2860" s="215">
        <f>'Net Gen'!K2860</f>
        <v>1320</v>
      </c>
      <c r="G2860" s="215">
        <f>'Net Gen'!N2860</f>
        <v>1320</v>
      </c>
      <c r="H2860" s="215">
        <f>'Net Gen'!O2860</f>
        <v>1320</v>
      </c>
      <c r="J2860" s="78">
        <f t="shared" si="178"/>
        <v>0.15</v>
      </c>
      <c r="K2860" s="71">
        <f t="shared" si="176"/>
        <v>198</v>
      </c>
      <c r="L2860" s="69">
        <f t="shared" si="177"/>
        <v>198</v>
      </c>
      <c r="M2860" s="81">
        <f t="shared" si="179"/>
        <v>198</v>
      </c>
    </row>
    <row r="2861" spans="1:13" x14ac:dyDescent="0.2">
      <c r="A2861" s="133" t="str">
        <f>'Net Gen'!B2861</f>
        <v>RP1KPAEG-Rockport 1 KP AEG</v>
      </c>
      <c r="B2861" s="214">
        <f>'Net Gen'!C2861</f>
        <v>44343.083333333336</v>
      </c>
      <c r="C2861" s="215" t="str">
        <f>'Net Gen'!P2861</f>
        <v>DISPATCHABLE</v>
      </c>
      <c r="D2861" s="215">
        <f>'Net Gen'!E2861</f>
        <v>79.257599999999996</v>
      </c>
      <c r="E2861" s="215">
        <f>'Net Gen'!I2861</f>
        <v>1320</v>
      </c>
      <c r="F2861" s="215">
        <f>'Net Gen'!K2861</f>
        <v>1320</v>
      </c>
      <c r="G2861" s="215">
        <f>'Net Gen'!N2861</f>
        <v>1320</v>
      </c>
      <c r="H2861" s="215">
        <f>'Net Gen'!O2861</f>
        <v>1320</v>
      </c>
      <c r="J2861" s="78">
        <f t="shared" si="178"/>
        <v>0.15</v>
      </c>
      <c r="K2861" s="71">
        <f t="shared" si="176"/>
        <v>198</v>
      </c>
      <c r="L2861" s="69">
        <f t="shared" si="177"/>
        <v>198</v>
      </c>
      <c r="M2861" s="81">
        <f t="shared" si="179"/>
        <v>198</v>
      </c>
    </row>
    <row r="2862" spans="1:13" x14ac:dyDescent="0.2">
      <c r="A2862" s="133" t="str">
        <f>'Net Gen'!B2862</f>
        <v>RP1KPAEG-Rockport 1 KP AEG</v>
      </c>
      <c r="B2862" s="214">
        <f>'Net Gen'!C2862</f>
        <v>44343.125</v>
      </c>
      <c r="C2862" s="215" t="str">
        <f>'Net Gen'!P2862</f>
        <v>DISPATCHABLE</v>
      </c>
      <c r="D2862" s="215">
        <f>'Net Gen'!E2862</f>
        <v>76.065600000000003</v>
      </c>
      <c r="E2862" s="215">
        <f>'Net Gen'!I2862</f>
        <v>1320</v>
      </c>
      <c r="F2862" s="215">
        <f>'Net Gen'!K2862</f>
        <v>1320</v>
      </c>
      <c r="G2862" s="215">
        <f>'Net Gen'!N2862</f>
        <v>1320</v>
      </c>
      <c r="H2862" s="215">
        <f>'Net Gen'!O2862</f>
        <v>1320</v>
      </c>
      <c r="J2862" s="78">
        <f t="shared" si="178"/>
        <v>0.15</v>
      </c>
      <c r="K2862" s="71">
        <f t="shared" si="176"/>
        <v>198</v>
      </c>
      <c r="L2862" s="69">
        <f t="shared" si="177"/>
        <v>198</v>
      </c>
      <c r="M2862" s="81">
        <f t="shared" si="179"/>
        <v>198</v>
      </c>
    </row>
    <row r="2863" spans="1:13" x14ac:dyDescent="0.2">
      <c r="A2863" s="133" t="str">
        <f>'Net Gen'!B2863</f>
        <v>RP1KPAEG-Rockport 1 KP AEG</v>
      </c>
      <c r="B2863" s="214">
        <f>'Net Gen'!C2863</f>
        <v>44343.166666666664</v>
      </c>
      <c r="C2863" s="215" t="str">
        <f>'Net Gen'!P2863</f>
        <v>DISPATCHABLE</v>
      </c>
      <c r="D2863" s="215">
        <f>'Net Gen'!E2863</f>
        <v>75.652799999999999</v>
      </c>
      <c r="E2863" s="215">
        <f>'Net Gen'!I2863</f>
        <v>1320</v>
      </c>
      <c r="F2863" s="215">
        <f>'Net Gen'!K2863</f>
        <v>1320</v>
      </c>
      <c r="G2863" s="215">
        <f>'Net Gen'!N2863</f>
        <v>1320</v>
      </c>
      <c r="H2863" s="215">
        <f>'Net Gen'!O2863</f>
        <v>1320</v>
      </c>
      <c r="J2863" s="78">
        <f t="shared" si="178"/>
        <v>0.15</v>
      </c>
      <c r="K2863" s="71">
        <f t="shared" si="176"/>
        <v>198</v>
      </c>
      <c r="L2863" s="69">
        <f t="shared" si="177"/>
        <v>198</v>
      </c>
      <c r="M2863" s="81">
        <f t="shared" si="179"/>
        <v>198</v>
      </c>
    </row>
    <row r="2864" spans="1:13" x14ac:dyDescent="0.2">
      <c r="A2864" s="133" t="str">
        <f>'Net Gen'!B2864</f>
        <v>RP1KPAEG-Rockport 1 KP AEG</v>
      </c>
      <c r="B2864" s="214">
        <f>'Net Gen'!C2864</f>
        <v>44343.208333333336</v>
      </c>
      <c r="C2864" s="215" t="str">
        <f>'Net Gen'!P2864</f>
        <v>DISPATCHABLE</v>
      </c>
      <c r="D2864" s="215">
        <f>'Net Gen'!E2864</f>
        <v>75.724800000000002</v>
      </c>
      <c r="E2864" s="215">
        <f>'Net Gen'!I2864</f>
        <v>1320</v>
      </c>
      <c r="F2864" s="215">
        <f>'Net Gen'!K2864</f>
        <v>1320</v>
      </c>
      <c r="G2864" s="215">
        <f>'Net Gen'!N2864</f>
        <v>1320</v>
      </c>
      <c r="H2864" s="215">
        <f>'Net Gen'!O2864</f>
        <v>1320</v>
      </c>
      <c r="J2864" s="78">
        <f t="shared" si="178"/>
        <v>0.15</v>
      </c>
      <c r="K2864" s="71">
        <f t="shared" si="176"/>
        <v>198</v>
      </c>
      <c r="L2864" s="69">
        <f t="shared" si="177"/>
        <v>198</v>
      </c>
      <c r="M2864" s="81">
        <f t="shared" si="179"/>
        <v>198</v>
      </c>
    </row>
    <row r="2865" spans="1:13" x14ac:dyDescent="0.2">
      <c r="A2865" s="133" t="str">
        <f>'Net Gen'!B2865</f>
        <v>RP1KPAEG-Rockport 1 KP AEG</v>
      </c>
      <c r="B2865" s="214">
        <f>'Net Gen'!C2865</f>
        <v>44343.25</v>
      </c>
      <c r="C2865" s="215" t="str">
        <f>'Net Gen'!P2865</f>
        <v>DISPATCHABLE</v>
      </c>
      <c r="D2865" s="215">
        <f>'Net Gen'!E2865</f>
        <v>75.998400000000004</v>
      </c>
      <c r="E2865" s="215">
        <f>'Net Gen'!I2865</f>
        <v>1320</v>
      </c>
      <c r="F2865" s="215">
        <f>'Net Gen'!K2865</f>
        <v>1320</v>
      </c>
      <c r="G2865" s="215">
        <f>'Net Gen'!N2865</f>
        <v>1320</v>
      </c>
      <c r="H2865" s="215">
        <f>'Net Gen'!O2865</f>
        <v>1320</v>
      </c>
      <c r="J2865" s="78">
        <f t="shared" si="178"/>
        <v>0.15</v>
      </c>
      <c r="K2865" s="71">
        <f t="shared" si="176"/>
        <v>198</v>
      </c>
      <c r="L2865" s="69">
        <f t="shared" si="177"/>
        <v>198</v>
      </c>
      <c r="M2865" s="81">
        <f t="shared" si="179"/>
        <v>198</v>
      </c>
    </row>
    <row r="2866" spans="1:13" x14ac:dyDescent="0.2">
      <c r="A2866" s="133" t="str">
        <f>'Net Gen'!B2866</f>
        <v>RP1KPAEG-Rockport 1 KP AEG</v>
      </c>
      <c r="B2866" s="214">
        <f>'Net Gen'!C2866</f>
        <v>44343.291666666664</v>
      </c>
      <c r="C2866" s="215" t="str">
        <f>'Net Gen'!P2866</f>
        <v>DISPATCHABLE</v>
      </c>
      <c r="D2866" s="215">
        <f>'Net Gen'!E2866</f>
        <v>75.724800000000002</v>
      </c>
      <c r="E2866" s="215">
        <f>'Net Gen'!I2866</f>
        <v>1320</v>
      </c>
      <c r="F2866" s="215">
        <f>'Net Gen'!K2866</f>
        <v>1320</v>
      </c>
      <c r="G2866" s="215">
        <f>'Net Gen'!N2866</f>
        <v>1320</v>
      </c>
      <c r="H2866" s="215">
        <f>'Net Gen'!O2866</f>
        <v>1320</v>
      </c>
      <c r="J2866" s="78">
        <f t="shared" si="178"/>
        <v>0.15</v>
      </c>
      <c r="K2866" s="71">
        <f t="shared" si="176"/>
        <v>198</v>
      </c>
      <c r="L2866" s="69">
        <f t="shared" si="177"/>
        <v>198</v>
      </c>
      <c r="M2866" s="81">
        <f t="shared" si="179"/>
        <v>198</v>
      </c>
    </row>
    <row r="2867" spans="1:13" x14ac:dyDescent="0.2">
      <c r="A2867" s="133" t="str">
        <f>'Net Gen'!B2867</f>
        <v>RP1KPAEG-Rockport 1 KP AEG</v>
      </c>
      <c r="B2867" s="214">
        <f>'Net Gen'!C2867</f>
        <v>44343.333333333336</v>
      </c>
      <c r="C2867" s="215" t="str">
        <f>'Net Gen'!P2867</f>
        <v>DISPATCHABLE</v>
      </c>
      <c r="D2867" s="215">
        <f>'Net Gen'!E2867</f>
        <v>75.796800000000005</v>
      </c>
      <c r="E2867" s="215">
        <f>'Net Gen'!I2867</f>
        <v>1320</v>
      </c>
      <c r="F2867" s="215">
        <f>'Net Gen'!K2867</f>
        <v>1320</v>
      </c>
      <c r="G2867" s="215">
        <f>'Net Gen'!N2867</f>
        <v>1320</v>
      </c>
      <c r="H2867" s="215">
        <f>'Net Gen'!O2867</f>
        <v>1320</v>
      </c>
      <c r="J2867" s="78">
        <f t="shared" si="178"/>
        <v>0.15</v>
      </c>
      <c r="K2867" s="71">
        <f t="shared" si="176"/>
        <v>198</v>
      </c>
      <c r="L2867" s="69">
        <f t="shared" si="177"/>
        <v>198</v>
      </c>
      <c r="M2867" s="81">
        <f t="shared" si="179"/>
        <v>198</v>
      </c>
    </row>
    <row r="2868" spans="1:13" x14ac:dyDescent="0.2">
      <c r="A2868" s="133" t="str">
        <f>'Net Gen'!B2868</f>
        <v>RP1KPAEG-Rockport 1 KP AEG</v>
      </c>
      <c r="B2868" s="214">
        <f>'Net Gen'!C2868</f>
        <v>44343.375</v>
      </c>
      <c r="C2868" s="215" t="str">
        <f>'Net Gen'!P2868</f>
        <v>DISPATCHABLE</v>
      </c>
      <c r="D2868" s="215">
        <f>'Net Gen'!E2868</f>
        <v>76.8</v>
      </c>
      <c r="E2868" s="215">
        <f>'Net Gen'!I2868</f>
        <v>1320</v>
      </c>
      <c r="F2868" s="215">
        <f>'Net Gen'!K2868</f>
        <v>1320</v>
      </c>
      <c r="G2868" s="215">
        <f>'Net Gen'!N2868</f>
        <v>1320</v>
      </c>
      <c r="H2868" s="215">
        <f>'Net Gen'!O2868</f>
        <v>1320</v>
      </c>
      <c r="J2868" s="78">
        <f t="shared" si="178"/>
        <v>0.15</v>
      </c>
      <c r="K2868" s="71">
        <f t="shared" si="176"/>
        <v>198</v>
      </c>
      <c r="L2868" s="69">
        <f t="shared" si="177"/>
        <v>198</v>
      </c>
      <c r="M2868" s="81">
        <f t="shared" si="179"/>
        <v>198</v>
      </c>
    </row>
    <row r="2869" spans="1:13" x14ac:dyDescent="0.2">
      <c r="A2869" s="133" t="str">
        <f>'Net Gen'!B2869</f>
        <v>RP1KPAEG-Rockport 1 KP AEG</v>
      </c>
      <c r="B2869" s="214">
        <f>'Net Gen'!C2869</f>
        <v>44343.416666666664</v>
      </c>
      <c r="C2869" s="215" t="str">
        <f>'Net Gen'!P2869</f>
        <v>DISPATCHABLE</v>
      </c>
      <c r="D2869" s="215">
        <f>'Net Gen'!E2869</f>
        <v>104.3904</v>
      </c>
      <c r="E2869" s="215">
        <f>'Net Gen'!I2869</f>
        <v>1320</v>
      </c>
      <c r="F2869" s="215">
        <f>'Net Gen'!K2869</f>
        <v>1320</v>
      </c>
      <c r="G2869" s="215">
        <f>'Net Gen'!N2869</f>
        <v>1320</v>
      </c>
      <c r="H2869" s="215">
        <f>'Net Gen'!O2869</f>
        <v>1320</v>
      </c>
      <c r="J2869" s="78">
        <f t="shared" si="178"/>
        <v>0.15</v>
      </c>
      <c r="K2869" s="71">
        <f t="shared" si="176"/>
        <v>198</v>
      </c>
      <c r="L2869" s="69">
        <f t="shared" si="177"/>
        <v>198</v>
      </c>
      <c r="M2869" s="81">
        <f t="shared" si="179"/>
        <v>198</v>
      </c>
    </row>
    <row r="2870" spans="1:13" x14ac:dyDescent="0.2">
      <c r="A2870" s="133" t="str">
        <f>'Net Gen'!B2870</f>
        <v>RP1KPAEG-Rockport 1 KP AEG</v>
      </c>
      <c r="B2870" s="214">
        <f>'Net Gen'!C2870</f>
        <v>44343.458333333336</v>
      </c>
      <c r="C2870" s="215" t="str">
        <f>'Net Gen'!P2870</f>
        <v>DISPATCHABLE</v>
      </c>
      <c r="D2870" s="215">
        <f>'Net Gen'!E2870</f>
        <v>161.43360000000001</v>
      </c>
      <c r="E2870" s="215">
        <f>'Net Gen'!I2870</f>
        <v>1320</v>
      </c>
      <c r="F2870" s="215">
        <f>'Net Gen'!K2870</f>
        <v>1320</v>
      </c>
      <c r="G2870" s="215">
        <f>'Net Gen'!N2870</f>
        <v>1320</v>
      </c>
      <c r="H2870" s="215">
        <f>'Net Gen'!O2870</f>
        <v>1320</v>
      </c>
      <c r="J2870" s="78">
        <f t="shared" si="178"/>
        <v>0.15</v>
      </c>
      <c r="K2870" s="71">
        <f t="shared" si="176"/>
        <v>198</v>
      </c>
      <c r="L2870" s="69">
        <f t="shared" si="177"/>
        <v>198</v>
      </c>
      <c r="M2870" s="81">
        <f t="shared" si="179"/>
        <v>198</v>
      </c>
    </row>
    <row r="2871" spans="1:13" x14ac:dyDescent="0.2">
      <c r="A2871" s="133" t="str">
        <f>'Net Gen'!B2871</f>
        <v>RP1KPAEG-Rockport 1 KP AEG</v>
      </c>
      <c r="B2871" s="214">
        <f>'Net Gen'!C2871</f>
        <v>44343.5</v>
      </c>
      <c r="C2871" s="215" t="str">
        <f>'Net Gen'!P2871</f>
        <v>DISPATCHABLE</v>
      </c>
      <c r="D2871" s="215">
        <f>'Net Gen'!E2871</f>
        <v>164.2704</v>
      </c>
      <c r="E2871" s="215">
        <f>'Net Gen'!I2871</f>
        <v>1320</v>
      </c>
      <c r="F2871" s="215">
        <f>'Net Gen'!K2871</f>
        <v>1320</v>
      </c>
      <c r="G2871" s="215">
        <f>'Net Gen'!N2871</f>
        <v>1320</v>
      </c>
      <c r="H2871" s="215">
        <f>'Net Gen'!O2871</f>
        <v>1320</v>
      </c>
      <c r="J2871" s="78">
        <f t="shared" si="178"/>
        <v>0.15</v>
      </c>
      <c r="K2871" s="71">
        <f t="shared" si="176"/>
        <v>198</v>
      </c>
      <c r="L2871" s="69">
        <f t="shared" si="177"/>
        <v>198</v>
      </c>
      <c r="M2871" s="81">
        <f t="shared" si="179"/>
        <v>198</v>
      </c>
    </row>
    <row r="2872" spans="1:13" x14ac:dyDescent="0.2">
      <c r="A2872" s="133" t="str">
        <f>'Net Gen'!B2872</f>
        <v>RP1KPAEG-Rockport 1 KP AEG</v>
      </c>
      <c r="B2872" s="214">
        <f>'Net Gen'!C2872</f>
        <v>44343.541666666664</v>
      </c>
      <c r="C2872" s="215" t="str">
        <f>'Net Gen'!P2872</f>
        <v>DISPATCHABLE</v>
      </c>
      <c r="D2872" s="215">
        <f>'Net Gen'!E2872</f>
        <v>164.6448</v>
      </c>
      <c r="E2872" s="215">
        <f>'Net Gen'!I2872</f>
        <v>1320</v>
      </c>
      <c r="F2872" s="215">
        <f>'Net Gen'!K2872</f>
        <v>1320</v>
      </c>
      <c r="G2872" s="215">
        <f>'Net Gen'!N2872</f>
        <v>1320</v>
      </c>
      <c r="H2872" s="215">
        <f>'Net Gen'!O2872</f>
        <v>1320</v>
      </c>
      <c r="J2872" s="78">
        <f t="shared" si="178"/>
        <v>0.15</v>
      </c>
      <c r="K2872" s="71">
        <f t="shared" si="176"/>
        <v>198</v>
      </c>
      <c r="L2872" s="69">
        <f t="shared" si="177"/>
        <v>198</v>
      </c>
      <c r="M2872" s="81">
        <f t="shared" si="179"/>
        <v>198</v>
      </c>
    </row>
    <row r="2873" spans="1:13" x14ac:dyDescent="0.2">
      <c r="A2873" s="133" t="str">
        <f>'Net Gen'!B2873</f>
        <v>RP1KPAEG-Rockport 1 KP AEG</v>
      </c>
      <c r="B2873" s="214">
        <f>'Net Gen'!C2873</f>
        <v>44343.583333333336</v>
      </c>
      <c r="C2873" s="215" t="str">
        <f>'Net Gen'!P2873</f>
        <v>DISPATCHABLE</v>
      </c>
      <c r="D2873" s="215">
        <f>'Net Gen'!E2873</f>
        <v>164.86080000000001</v>
      </c>
      <c r="E2873" s="215">
        <f>'Net Gen'!I2873</f>
        <v>1320</v>
      </c>
      <c r="F2873" s="215">
        <f>'Net Gen'!K2873</f>
        <v>1320</v>
      </c>
      <c r="G2873" s="215">
        <f>'Net Gen'!N2873</f>
        <v>1320</v>
      </c>
      <c r="H2873" s="215">
        <f>'Net Gen'!O2873</f>
        <v>1320</v>
      </c>
      <c r="J2873" s="78">
        <f t="shared" si="178"/>
        <v>0.15</v>
      </c>
      <c r="K2873" s="71">
        <f t="shared" si="176"/>
        <v>198</v>
      </c>
      <c r="L2873" s="69">
        <f t="shared" si="177"/>
        <v>198</v>
      </c>
      <c r="M2873" s="81">
        <f t="shared" si="179"/>
        <v>198</v>
      </c>
    </row>
    <row r="2874" spans="1:13" x14ac:dyDescent="0.2">
      <c r="A2874" s="133" t="str">
        <f>'Net Gen'!B2874</f>
        <v>RP1KPAEG-Rockport 1 KP AEG</v>
      </c>
      <c r="B2874" s="214">
        <f>'Net Gen'!C2874</f>
        <v>44343.625</v>
      </c>
      <c r="C2874" s="215" t="str">
        <f>'Net Gen'!P2874</f>
        <v>DISPATCHABLE</v>
      </c>
      <c r="D2874" s="215">
        <f>'Net Gen'!E2874</f>
        <v>165.4128</v>
      </c>
      <c r="E2874" s="215">
        <f>'Net Gen'!I2874</f>
        <v>1320</v>
      </c>
      <c r="F2874" s="215">
        <f>'Net Gen'!K2874</f>
        <v>1320</v>
      </c>
      <c r="G2874" s="215">
        <f>'Net Gen'!N2874</f>
        <v>1320</v>
      </c>
      <c r="H2874" s="215">
        <f>'Net Gen'!O2874</f>
        <v>1320</v>
      </c>
      <c r="J2874" s="78">
        <f t="shared" si="178"/>
        <v>0.15</v>
      </c>
      <c r="K2874" s="71">
        <f t="shared" si="176"/>
        <v>198</v>
      </c>
      <c r="L2874" s="69">
        <f t="shared" si="177"/>
        <v>198</v>
      </c>
      <c r="M2874" s="81">
        <f t="shared" si="179"/>
        <v>198</v>
      </c>
    </row>
    <row r="2875" spans="1:13" x14ac:dyDescent="0.2">
      <c r="A2875" s="133" t="str">
        <f>'Net Gen'!B2875</f>
        <v>RP1KPAEG-Rockport 1 KP AEG</v>
      </c>
      <c r="B2875" s="214">
        <f>'Net Gen'!C2875</f>
        <v>44343.666666666664</v>
      </c>
      <c r="C2875" s="215" t="str">
        <f>'Net Gen'!P2875</f>
        <v>DISPATCHABLE</v>
      </c>
      <c r="D2875" s="215">
        <f>'Net Gen'!E2875</f>
        <v>154.84800000000001</v>
      </c>
      <c r="E2875" s="215">
        <f>'Net Gen'!I2875</f>
        <v>1320</v>
      </c>
      <c r="F2875" s="215">
        <f>'Net Gen'!K2875</f>
        <v>1320</v>
      </c>
      <c r="G2875" s="215">
        <f>'Net Gen'!N2875</f>
        <v>1320</v>
      </c>
      <c r="H2875" s="215">
        <f>'Net Gen'!O2875</f>
        <v>1320</v>
      </c>
      <c r="J2875" s="78">
        <f t="shared" si="178"/>
        <v>0.15</v>
      </c>
      <c r="K2875" s="71">
        <f t="shared" si="176"/>
        <v>198</v>
      </c>
      <c r="L2875" s="69">
        <f t="shared" si="177"/>
        <v>198</v>
      </c>
      <c r="M2875" s="81">
        <f t="shared" si="179"/>
        <v>198</v>
      </c>
    </row>
    <row r="2876" spans="1:13" x14ac:dyDescent="0.2">
      <c r="A2876" s="133" t="str">
        <f>'Net Gen'!B2876</f>
        <v>RP1KPAEG-Rockport 1 KP AEG</v>
      </c>
      <c r="B2876" s="214">
        <f>'Net Gen'!C2876</f>
        <v>44343.708333333336</v>
      </c>
      <c r="C2876" s="215" t="str">
        <f>'Net Gen'!P2876</f>
        <v>DISPATCHABLE</v>
      </c>
      <c r="D2876" s="215">
        <f>'Net Gen'!E2876</f>
        <v>164.17920000000001</v>
      </c>
      <c r="E2876" s="215">
        <f>'Net Gen'!I2876</f>
        <v>1320</v>
      </c>
      <c r="F2876" s="215">
        <f>'Net Gen'!K2876</f>
        <v>1320</v>
      </c>
      <c r="G2876" s="215">
        <f>'Net Gen'!N2876</f>
        <v>1320</v>
      </c>
      <c r="H2876" s="215">
        <f>'Net Gen'!O2876</f>
        <v>1320</v>
      </c>
      <c r="J2876" s="78">
        <f t="shared" si="178"/>
        <v>0.15</v>
      </c>
      <c r="K2876" s="71">
        <f t="shared" si="176"/>
        <v>198</v>
      </c>
      <c r="L2876" s="69">
        <f t="shared" si="177"/>
        <v>198</v>
      </c>
      <c r="M2876" s="81">
        <f t="shared" si="179"/>
        <v>198</v>
      </c>
    </row>
    <row r="2877" spans="1:13" x14ac:dyDescent="0.2">
      <c r="A2877" s="133" t="str">
        <f>'Net Gen'!B2877</f>
        <v>RP1KPAEG-Rockport 1 KP AEG</v>
      </c>
      <c r="B2877" s="214">
        <f>'Net Gen'!C2877</f>
        <v>44343.75</v>
      </c>
      <c r="C2877" s="215" t="str">
        <f>'Net Gen'!P2877</f>
        <v>DISPATCHABLE</v>
      </c>
      <c r="D2877" s="215">
        <f>'Net Gen'!E2877</f>
        <v>156.2688</v>
      </c>
      <c r="E2877" s="215">
        <f>'Net Gen'!I2877</f>
        <v>1320</v>
      </c>
      <c r="F2877" s="215">
        <f>'Net Gen'!K2877</f>
        <v>1320</v>
      </c>
      <c r="G2877" s="215">
        <f>'Net Gen'!N2877</f>
        <v>1320</v>
      </c>
      <c r="H2877" s="215">
        <f>'Net Gen'!O2877</f>
        <v>1320</v>
      </c>
      <c r="J2877" s="78">
        <f t="shared" si="178"/>
        <v>0.15</v>
      </c>
      <c r="K2877" s="71">
        <f t="shared" si="176"/>
        <v>198</v>
      </c>
      <c r="L2877" s="69">
        <f t="shared" si="177"/>
        <v>198</v>
      </c>
      <c r="M2877" s="81">
        <f t="shared" si="179"/>
        <v>198</v>
      </c>
    </row>
    <row r="2878" spans="1:13" x14ac:dyDescent="0.2">
      <c r="A2878" s="133" t="str">
        <f>'Net Gen'!B2878</f>
        <v>RP1KPAEG-Rockport 1 KP AEG</v>
      </c>
      <c r="B2878" s="214">
        <f>'Net Gen'!C2878</f>
        <v>44343.791666666664</v>
      </c>
      <c r="C2878" s="215" t="str">
        <f>'Net Gen'!P2878</f>
        <v>DISPATCHABLE</v>
      </c>
      <c r="D2878" s="215">
        <f>'Net Gen'!E2878</f>
        <v>149.71199999999999</v>
      </c>
      <c r="E2878" s="215">
        <f>'Net Gen'!I2878</f>
        <v>1320</v>
      </c>
      <c r="F2878" s="215">
        <f>'Net Gen'!K2878</f>
        <v>1320</v>
      </c>
      <c r="G2878" s="215">
        <f>'Net Gen'!N2878</f>
        <v>1320</v>
      </c>
      <c r="H2878" s="215">
        <f>'Net Gen'!O2878</f>
        <v>1320</v>
      </c>
      <c r="J2878" s="78">
        <f t="shared" si="178"/>
        <v>0.15</v>
      </c>
      <c r="K2878" s="71">
        <f t="shared" si="176"/>
        <v>198</v>
      </c>
      <c r="L2878" s="69">
        <f t="shared" si="177"/>
        <v>198</v>
      </c>
      <c r="M2878" s="81">
        <f t="shared" si="179"/>
        <v>198</v>
      </c>
    </row>
    <row r="2879" spans="1:13" x14ac:dyDescent="0.2">
      <c r="A2879" s="133" t="str">
        <f>'Net Gen'!B2879</f>
        <v>RP1KPAEG-Rockport 1 KP AEG</v>
      </c>
      <c r="B2879" s="214">
        <f>'Net Gen'!C2879</f>
        <v>44343.833333333336</v>
      </c>
      <c r="C2879" s="215" t="str">
        <f>'Net Gen'!P2879</f>
        <v>DISPATCHABLE</v>
      </c>
      <c r="D2879" s="215">
        <f>'Net Gen'!E2879</f>
        <v>163.7808</v>
      </c>
      <c r="E2879" s="215">
        <f>'Net Gen'!I2879</f>
        <v>1320</v>
      </c>
      <c r="F2879" s="215">
        <f>'Net Gen'!K2879</f>
        <v>1320</v>
      </c>
      <c r="G2879" s="215">
        <f>'Net Gen'!N2879</f>
        <v>1320</v>
      </c>
      <c r="H2879" s="215">
        <f>'Net Gen'!O2879</f>
        <v>1320</v>
      </c>
      <c r="J2879" s="78">
        <f t="shared" si="178"/>
        <v>0.15</v>
      </c>
      <c r="K2879" s="71">
        <f t="shared" si="176"/>
        <v>198</v>
      </c>
      <c r="L2879" s="69">
        <f t="shared" si="177"/>
        <v>198</v>
      </c>
      <c r="M2879" s="81">
        <f t="shared" si="179"/>
        <v>198</v>
      </c>
    </row>
    <row r="2880" spans="1:13" x14ac:dyDescent="0.2">
      <c r="A2880" s="133" t="str">
        <f>'Net Gen'!B2880</f>
        <v>RP1KPAEG-Rockport 1 KP AEG</v>
      </c>
      <c r="B2880" s="214">
        <f>'Net Gen'!C2880</f>
        <v>44343.875</v>
      </c>
      <c r="C2880" s="215" t="str">
        <f>'Net Gen'!P2880</f>
        <v>DISPATCHABLE</v>
      </c>
      <c r="D2880" s="215">
        <f>'Net Gen'!E2880</f>
        <v>158.4144</v>
      </c>
      <c r="E2880" s="215">
        <f>'Net Gen'!I2880</f>
        <v>1320</v>
      </c>
      <c r="F2880" s="215">
        <f>'Net Gen'!K2880</f>
        <v>1320</v>
      </c>
      <c r="G2880" s="215">
        <f>'Net Gen'!N2880</f>
        <v>1320</v>
      </c>
      <c r="H2880" s="215">
        <f>'Net Gen'!O2880</f>
        <v>1320</v>
      </c>
      <c r="J2880" s="78">
        <f t="shared" si="178"/>
        <v>0.15</v>
      </c>
      <c r="K2880" s="71">
        <f t="shared" si="176"/>
        <v>198</v>
      </c>
      <c r="L2880" s="69">
        <f t="shared" si="177"/>
        <v>198</v>
      </c>
      <c r="M2880" s="81">
        <f t="shared" si="179"/>
        <v>198</v>
      </c>
    </row>
    <row r="2881" spans="1:13" x14ac:dyDescent="0.2">
      <c r="A2881" s="133" t="str">
        <f>'Net Gen'!B2881</f>
        <v>RP1KPAEG-Rockport 1 KP AEG</v>
      </c>
      <c r="B2881" s="214">
        <f>'Net Gen'!C2881</f>
        <v>44343.916666666664</v>
      </c>
      <c r="C2881" s="215" t="str">
        <f>'Net Gen'!P2881</f>
        <v>DISPATCHABLE</v>
      </c>
      <c r="D2881" s="215">
        <f>'Net Gen'!E2881</f>
        <v>139.51679999999999</v>
      </c>
      <c r="E2881" s="215">
        <f>'Net Gen'!I2881</f>
        <v>1320</v>
      </c>
      <c r="F2881" s="215">
        <f>'Net Gen'!K2881</f>
        <v>1320</v>
      </c>
      <c r="G2881" s="215">
        <f>'Net Gen'!N2881</f>
        <v>1320</v>
      </c>
      <c r="H2881" s="215">
        <f>'Net Gen'!O2881</f>
        <v>1320</v>
      </c>
      <c r="J2881" s="78">
        <f t="shared" si="178"/>
        <v>0.15</v>
      </c>
      <c r="K2881" s="71">
        <f t="shared" si="176"/>
        <v>198</v>
      </c>
      <c r="L2881" s="69">
        <f t="shared" si="177"/>
        <v>198</v>
      </c>
      <c r="M2881" s="81">
        <f t="shared" si="179"/>
        <v>198</v>
      </c>
    </row>
    <row r="2882" spans="1:13" x14ac:dyDescent="0.2">
      <c r="A2882" s="133" t="str">
        <f>'Net Gen'!B2882</f>
        <v>RP1KPAEG-Rockport 1 KP AEG</v>
      </c>
      <c r="B2882" s="214">
        <f>'Net Gen'!C2882</f>
        <v>44343.958333333336</v>
      </c>
      <c r="C2882" s="215" t="str">
        <f>'Net Gen'!P2882</f>
        <v>DISPATCHABLE</v>
      </c>
      <c r="D2882" s="215">
        <f>'Net Gen'!E2882</f>
        <v>109.56959999999999</v>
      </c>
      <c r="E2882" s="215">
        <f>'Net Gen'!I2882</f>
        <v>1320</v>
      </c>
      <c r="F2882" s="215">
        <f>'Net Gen'!K2882</f>
        <v>1320</v>
      </c>
      <c r="G2882" s="215">
        <f>'Net Gen'!N2882</f>
        <v>1320</v>
      </c>
      <c r="H2882" s="215">
        <f>'Net Gen'!O2882</f>
        <v>1320</v>
      </c>
      <c r="J2882" s="78">
        <f t="shared" si="178"/>
        <v>0.15</v>
      </c>
      <c r="K2882" s="71">
        <f t="shared" si="176"/>
        <v>198</v>
      </c>
      <c r="L2882" s="69">
        <f t="shared" si="177"/>
        <v>198</v>
      </c>
      <c r="M2882" s="81">
        <f t="shared" si="179"/>
        <v>198</v>
      </c>
    </row>
    <row r="2883" spans="1:13" x14ac:dyDescent="0.2">
      <c r="A2883" s="133" t="str">
        <f>'Net Gen'!B2883</f>
        <v>RP1KPAEG-Rockport 1 KP AEG</v>
      </c>
      <c r="B2883" s="214">
        <f>'Net Gen'!C2883</f>
        <v>44344</v>
      </c>
      <c r="C2883" s="215" t="str">
        <f>'Net Gen'!P2883</f>
        <v>DISPATCHABLE</v>
      </c>
      <c r="D2883" s="215">
        <f>'Net Gen'!E2883</f>
        <v>79.324799999999996</v>
      </c>
      <c r="E2883" s="215">
        <f>'Net Gen'!I2883</f>
        <v>1320</v>
      </c>
      <c r="F2883" s="215">
        <f>'Net Gen'!K2883</f>
        <v>1320</v>
      </c>
      <c r="G2883" s="215">
        <f>'Net Gen'!N2883</f>
        <v>1320</v>
      </c>
      <c r="H2883" s="215">
        <f>'Net Gen'!O2883</f>
        <v>1320</v>
      </c>
      <c r="J2883" s="78">
        <f t="shared" si="178"/>
        <v>0.15</v>
      </c>
      <c r="K2883" s="71">
        <f t="shared" si="176"/>
        <v>198</v>
      </c>
      <c r="L2883" s="69">
        <f t="shared" si="177"/>
        <v>198</v>
      </c>
      <c r="M2883" s="81">
        <f t="shared" si="179"/>
        <v>198</v>
      </c>
    </row>
    <row r="2884" spans="1:13" x14ac:dyDescent="0.2">
      <c r="A2884" s="133" t="str">
        <f>'Net Gen'!B2884</f>
        <v>RP1KPAEG-Rockport 1 KP AEG</v>
      </c>
      <c r="B2884" s="214">
        <f>'Net Gen'!C2884</f>
        <v>44344.041666666664</v>
      </c>
      <c r="C2884" s="215" t="str">
        <f>'Net Gen'!P2884</f>
        <v>DISPATCHABLE</v>
      </c>
      <c r="D2884" s="215">
        <f>'Net Gen'!E2884</f>
        <v>75.561599999999999</v>
      </c>
      <c r="E2884" s="215">
        <f>'Net Gen'!I2884</f>
        <v>1320</v>
      </c>
      <c r="F2884" s="215">
        <f>'Net Gen'!K2884</f>
        <v>1320</v>
      </c>
      <c r="G2884" s="215">
        <f>'Net Gen'!N2884</f>
        <v>1320</v>
      </c>
      <c r="H2884" s="215">
        <f>'Net Gen'!O2884</f>
        <v>1320</v>
      </c>
      <c r="J2884" s="78">
        <f t="shared" si="178"/>
        <v>0.15</v>
      </c>
      <c r="K2884" s="71">
        <f t="shared" ref="K2884:K2947" si="180">F2884*J2884</f>
        <v>198</v>
      </c>
      <c r="L2884" s="69">
        <f t="shared" ref="L2884:L2947" si="181">H2884*J2884</f>
        <v>198</v>
      </c>
      <c r="M2884" s="81">
        <f t="shared" si="179"/>
        <v>198</v>
      </c>
    </row>
    <row r="2885" spans="1:13" x14ac:dyDescent="0.2">
      <c r="A2885" s="133" t="str">
        <f>'Net Gen'!B2885</f>
        <v>RP1KPAEG-Rockport 1 KP AEG</v>
      </c>
      <c r="B2885" s="214">
        <f>'Net Gen'!C2885</f>
        <v>44344.083333333336</v>
      </c>
      <c r="C2885" s="215" t="str">
        <f>'Net Gen'!P2885</f>
        <v>DISPATCHABLE</v>
      </c>
      <c r="D2885" s="215">
        <f>'Net Gen'!E2885</f>
        <v>75.484800000000007</v>
      </c>
      <c r="E2885" s="215">
        <f>'Net Gen'!I2885</f>
        <v>1320</v>
      </c>
      <c r="F2885" s="215">
        <f>'Net Gen'!K2885</f>
        <v>1320</v>
      </c>
      <c r="G2885" s="215">
        <f>'Net Gen'!N2885</f>
        <v>1320</v>
      </c>
      <c r="H2885" s="215">
        <f>'Net Gen'!O2885</f>
        <v>1320</v>
      </c>
      <c r="J2885" s="78">
        <f t="shared" ref="J2885:J2948" si="182">VLOOKUP(A2885,$P$4:$Q$8,2,FALSE)</f>
        <v>0.15</v>
      </c>
      <c r="K2885" s="71">
        <f t="shared" si="180"/>
        <v>198</v>
      </c>
      <c r="L2885" s="69">
        <f t="shared" si="181"/>
        <v>198</v>
      </c>
      <c r="M2885" s="81">
        <f t="shared" ref="M2885:M2948" si="183">E2885*J2885</f>
        <v>198</v>
      </c>
    </row>
    <row r="2886" spans="1:13" x14ac:dyDescent="0.2">
      <c r="A2886" s="133" t="str">
        <f>'Net Gen'!B2886</f>
        <v>RP1KPAEG-Rockport 1 KP AEG</v>
      </c>
      <c r="B2886" s="214">
        <f>'Net Gen'!C2886</f>
        <v>44344.125</v>
      </c>
      <c r="C2886" s="215" t="str">
        <f>'Net Gen'!P2886</f>
        <v>DISPATCHABLE</v>
      </c>
      <c r="D2886" s="215">
        <f>'Net Gen'!E2886</f>
        <v>75.4512</v>
      </c>
      <c r="E2886" s="215">
        <f>'Net Gen'!I2886</f>
        <v>1320</v>
      </c>
      <c r="F2886" s="215">
        <f>'Net Gen'!K2886</f>
        <v>1320</v>
      </c>
      <c r="G2886" s="215">
        <f>'Net Gen'!N2886</f>
        <v>1320</v>
      </c>
      <c r="H2886" s="215">
        <f>'Net Gen'!O2886</f>
        <v>1320</v>
      </c>
      <c r="J2886" s="78">
        <f t="shared" si="182"/>
        <v>0.15</v>
      </c>
      <c r="K2886" s="71">
        <f t="shared" si="180"/>
        <v>198</v>
      </c>
      <c r="L2886" s="69">
        <f t="shared" si="181"/>
        <v>198</v>
      </c>
      <c r="M2886" s="81">
        <f t="shared" si="183"/>
        <v>198</v>
      </c>
    </row>
    <row r="2887" spans="1:13" x14ac:dyDescent="0.2">
      <c r="A2887" s="133" t="str">
        <f>'Net Gen'!B2887</f>
        <v>RP1KPAEG-Rockport 1 KP AEG</v>
      </c>
      <c r="B2887" s="214">
        <f>'Net Gen'!C2887</f>
        <v>44344.166666666664</v>
      </c>
      <c r="C2887" s="215" t="str">
        <f>'Net Gen'!P2887</f>
        <v>DISPATCHABLE</v>
      </c>
      <c r="D2887" s="215">
        <f>'Net Gen'!E2887</f>
        <v>75.331199999999995</v>
      </c>
      <c r="E2887" s="215">
        <f>'Net Gen'!I2887</f>
        <v>1320</v>
      </c>
      <c r="F2887" s="215">
        <f>'Net Gen'!K2887</f>
        <v>1320</v>
      </c>
      <c r="G2887" s="215">
        <f>'Net Gen'!N2887</f>
        <v>1320</v>
      </c>
      <c r="H2887" s="215">
        <f>'Net Gen'!O2887</f>
        <v>1320</v>
      </c>
      <c r="J2887" s="78">
        <f t="shared" si="182"/>
        <v>0.15</v>
      </c>
      <c r="K2887" s="71">
        <f t="shared" si="180"/>
        <v>198</v>
      </c>
      <c r="L2887" s="69">
        <f t="shared" si="181"/>
        <v>198</v>
      </c>
      <c r="M2887" s="81">
        <f t="shared" si="183"/>
        <v>198</v>
      </c>
    </row>
    <row r="2888" spans="1:13" x14ac:dyDescent="0.2">
      <c r="A2888" s="133" t="str">
        <f>'Net Gen'!B2888</f>
        <v>RP1KPAEG-Rockport 1 KP AEG</v>
      </c>
      <c r="B2888" s="214">
        <f>'Net Gen'!C2888</f>
        <v>44344.208333333336</v>
      </c>
      <c r="C2888" s="215" t="str">
        <f>'Net Gen'!P2888</f>
        <v>DISPATCHABLE</v>
      </c>
      <c r="D2888" s="215">
        <f>'Net Gen'!E2888</f>
        <v>75.374399999999994</v>
      </c>
      <c r="E2888" s="215">
        <f>'Net Gen'!I2888</f>
        <v>1320</v>
      </c>
      <c r="F2888" s="215">
        <f>'Net Gen'!K2888</f>
        <v>1320</v>
      </c>
      <c r="G2888" s="215">
        <f>'Net Gen'!N2888</f>
        <v>1320</v>
      </c>
      <c r="H2888" s="215">
        <f>'Net Gen'!O2888</f>
        <v>1320</v>
      </c>
      <c r="J2888" s="78">
        <f t="shared" si="182"/>
        <v>0.15</v>
      </c>
      <c r="K2888" s="71">
        <f t="shared" si="180"/>
        <v>198</v>
      </c>
      <c r="L2888" s="69">
        <f t="shared" si="181"/>
        <v>198</v>
      </c>
      <c r="M2888" s="81">
        <f t="shared" si="183"/>
        <v>198</v>
      </c>
    </row>
    <row r="2889" spans="1:13" x14ac:dyDescent="0.2">
      <c r="A2889" s="133" t="str">
        <f>'Net Gen'!B2889</f>
        <v>RP1KPAEG-Rockport 1 KP AEG</v>
      </c>
      <c r="B2889" s="214">
        <f>'Net Gen'!C2889</f>
        <v>44344.25</v>
      </c>
      <c r="C2889" s="215" t="str">
        <f>'Net Gen'!P2889</f>
        <v>DISPATCHABLE</v>
      </c>
      <c r="D2889" s="215">
        <f>'Net Gen'!E2889</f>
        <v>75.5184</v>
      </c>
      <c r="E2889" s="215">
        <f>'Net Gen'!I2889</f>
        <v>1320</v>
      </c>
      <c r="F2889" s="215">
        <f>'Net Gen'!K2889</f>
        <v>1320</v>
      </c>
      <c r="G2889" s="215">
        <f>'Net Gen'!N2889</f>
        <v>1320</v>
      </c>
      <c r="H2889" s="215">
        <f>'Net Gen'!O2889</f>
        <v>1320</v>
      </c>
      <c r="J2889" s="78">
        <f t="shared" si="182"/>
        <v>0.15</v>
      </c>
      <c r="K2889" s="71">
        <f t="shared" si="180"/>
        <v>198</v>
      </c>
      <c r="L2889" s="69">
        <f t="shared" si="181"/>
        <v>198</v>
      </c>
      <c r="M2889" s="81">
        <f t="shared" si="183"/>
        <v>198</v>
      </c>
    </row>
    <row r="2890" spans="1:13" x14ac:dyDescent="0.2">
      <c r="A2890" s="133" t="str">
        <f>'Net Gen'!B2890</f>
        <v>RP1KPAEG-Rockport 1 KP AEG</v>
      </c>
      <c r="B2890" s="214">
        <f>'Net Gen'!C2890</f>
        <v>44344.291666666664</v>
      </c>
      <c r="C2890" s="215" t="str">
        <f>'Net Gen'!P2890</f>
        <v>DISPATCHABLE</v>
      </c>
      <c r="D2890" s="215">
        <f>'Net Gen'!E2890</f>
        <v>75.417599999999993</v>
      </c>
      <c r="E2890" s="215">
        <f>'Net Gen'!I2890</f>
        <v>1320</v>
      </c>
      <c r="F2890" s="215">
        <f>'Net Gen'!K2890</f>
        <v>1320</v>
      </c>
      <c r="G2890" s="215">
        <f>'Net Gen'!N2890</f>
        <v>1320</v>
      </c>
      <c r="H2890" s="215">
        <f>'Net Gen'!O2890</f>
        <v>1320</v>
      </c>
      <c r="J2890" s="78">
        <f t="shared" si="182"/>
        <v>0.15</v>
      </c>
      <c r="K2890" s="71">
        <f t="shared" si="180"/>
        <v>198</v>
      </c>
      <c r="L2890" s="69">
        <f t="shared" si="181"/>
        <v>198</v>
      </c>
      <c r="M2890" s="81">
        <f t="shared" si="183"/>
        <v>198</v>
      </c>
    </row>
    <row r="2891" spans="1:13" x14ac:dyDescent="0.2">
      <c r="A2891" s="133" t="str">
        <f>'Net Gen'!B2891</f>
        <v>RP1KPAEG-Rockport 1 KP AEG</v>
      </c>
      <c r="B2891" s="214">
        <f>'Net Gen'!C2891</f>
        <v>44344.333333333336</v>
      </c>
      <c r="C2891" s="215" t="str">
        <f>'Net Gen'!P2891</f>
        <v>DISPATCHABLE</v>
      </c>
      <c r="D2891" s="215">
        <f>'Net Gen'!E2891</f>
        <v>75.528000000000006</v>
      </c>
      <c r="E2891" s="215">
        <f>'Net Gen'!I2891</f>
        <v>1320</v>
      </c>
      <c r="F2891" s="215">
        <f>'Net Gen'!K2891</f>
        <v>1320</v>
      </c>
      <c r="G2891" s="215">
        <f>'Net Gen'!N2891</f>
        <v>1320</v>
      </c>
      <c r="H2891" s="215">
        <f>'Net Gen'!O2891</f>
        <v>1320</v>
      </c>
      <c r="J2891" s="78">
        <f t="shared" si="182"/>
        <v>0.15</v>
      </c>
      <c r="K2891" s="71">
        <f t="shared" si="180"/>
        <v>198</v>
      </c>
      <c r="L2891" s="69">
        <f t="shared" si="181"/>
        <v>198</v>
      </c>
      <c r="M2891" s="81">
        <f t="shared" si="183"/>
        <v>198</v>
      </c>
    </row>
    <row r="2892" spans="1:13" x14ac:dyDescent="0.2">
      <c r="A2892" s="133" t="str">
        <f>'Net Gen'!B2892</f>
        <v>RP1KPAEG-Rockport 1 KP AEG</v>
      </c>
      <c r="B2892" s="214">
        <f>'Net Gen'!C2892</f>
        <v>44344.375</v>
      </c>
      <c r="C2892" s="215" t="str">
        <f>'Net Gen'!P2892</f>
        <v>DISPATCHABLE</v>
      </c>
      <c r="D2892" s="215">
        <f>'Net Gen'!E2892</f>
        <v>75.667199999999994</v>
      </c>
      <c r="E2892" s="215">
        <f>'Net Gen'!I2892</f>
        <v>1320</v>
      </c>
      <c r="F2892" s="215">
        <f>'Net Gen'!K2892</f>
        <v>1320</v>
      </c>
      <c r="G2892" s="215">
        <f>'Net Gen'!N2892</f>
        <v>1320</v>
      </c>
      <c r="H2892" s="215">
        <f>'Net Gen'!O2892</f>
        <v>1320</v>
      </c>
      <c r="J2892" s="78">
        <f t="shared" si="182"/>
        <v>0.15</v>
      </c>
      <c r="K2892" s="71">
        <f t="shared" si="180"/>
        <v>198</v>
      </c>
      <c r="L2892" s="69">
        <f t="shared" si="181"/>
        <v>198</v>
      </c>
      <c r="M2892" s="81">
        <f t="shared" si="183"/>
        <v>198</v>
      </c>
    </row>
    <row r="2893" spans="1:13" x14ac:dyDescent="0.2">
      <c r="A2893" s="133" t="str">
        <f>'Net Gen'!B2893</f>
        <v>RP1KPAEG-Rockport 1 KP AEG</v>
      </c>
      <c r="B2893" s="214">
        <f>'Net Gen'!C2893</f>
        <v>44344.416666666664</v>
      </c>
      <c r="C2893" s="215" t="str">
        <f>'Net Gen'!P2893</f>
        <v>DISPATCHABLE</v>
      </c>
      <c r="D2893" s="215">
        <f>'Net Gen'!E2893</f>
        <v>75.552000000000007</v>
      </c>
      <c r="E2893" s="215">
        <f>'Net Gen'!I2893</f>
        <v>1320</v>
      </c>
      <c r="F2893" s="215">
        <f>'Net Gen'!K2893</f>
        <v>1320</v>
      </c>
      <c r="G2893" s="215">
        <f>'Net Gen'!N2893</f>
        <v>1320</v>
      </c>
      <c r="H2893" s="215">
        <f>'Net Gen'!O2893</f>
        <v>1320</v>
      </c>
      <c r="J2893" s="78">
        <f t="shared" si="182"/>
        <v>0.15</v>
      </c>
      <c r="K2893" s="71">
        <f t="shared" si="180"/>
        <v>198</v>
      </c>
      <c r="L2893" s="69">
        <f t="shared" si="181"/>
        <v>198</v>
      </c>
      <c r="M2893" s="81">
        <f t="shared" si="183"/>
        <v>198</v>
      </c>
    </row>
    <row r="2894" spans="1:13" x14ac:dyDescent="0.2">
      <c r="A2894" s="133" t="str">
        <f>'Net Gen'!B2894</f>
        <v>RP1KPAEG-Rockport 1 KP AEG</v>
      </c>
      <c r="B2894" s="214">
        <f>'Net Gen'!C2894</f>
        <v>44344.458333333336</v>
      </c>
      <c r="C2894" s="215" t="str">
        <f>'Net Gen'!P2894</f>
        <v>DISPATCHABLE</v>
      </c>
      <c r="D2894" s="215">
        <f>'Net Gen'!E2894</f>
        <v>75.427199999999999</v>
      </c>
      <c r="E2894" s="215">
        <f>'Net Gen'!I2894</f>
        <v>1320</v>
      </c>
      <c r="F2894" s="215">
        <f>'Net Gen'!K2894</f>
        <v>1320</v>
      </c>
      <c r="G2894" s="215">
        <f>'Net Gen'!N2894</f>
        <v>1320</v>
      </c>
      <c r="H2894" s="215">
        <f>'Net Gen'!O2894</f>
        <v>1320</v>
      </c>
      <c r="J2894" s="78">
        <f t="shared" si="182"/>
        <v>0.15</v>
      </c>
      <c r="K2894" s="71">
        <f t="shared" si="180"/>
        <v>198</v>
      </c>
      <c r="L2894" s="69">
        <f t="shared" si="181"/>
        <v>198</v>
      </c>
      <c r="M2894" s="81">
        <f t="shared" si="183"/>
        <v>198</v>
      </c>
    </row>
    <row r="2895" spans="1:13" x14ac:dyDescent="0.2">
      <c r="A2895" s="133" t="str">
        <f>'Net Gen'!B2895</f>
        <v>RP1KPAEG-Rockport 1 KP AEG</v>
      </c>
      <c r="B2895" s="214">
        <f>'Net Gen'!C2895</f>
        <v>44344.5</v>
      </c>
      <c r="C2895" s="215" t="str">
        <f>'Net Gen'!P2895</f>
        <v>DISPATCHABLE</v>
      </c>
      <c r="D2895" s="215">
        <f>'Net Gen'!E2895</f>
        <v>80.740799999999993</v>
      </c>
      <c r="E2895" s="215">
        <f>'Net Gen'!I2895</f>
        <v>1320</v>
      </c>
      <c r="F2895" s="215">
        <f>'Net Gen'!K2895</f>
        <v>1320</v>
      </c>
      <c r="G2895" s="215">
        <f>'Net Gen'!N2895</f>
        <v>1320</v>
      </c>
      <c r="H2895" s="215">
        <f>'Net Gen'!O2895</f>
        <v>1320</v>
      </c>
      <c r="J2895" s="78">
        <f t="shared" si="182"/>
        <v>0.15</v>
      </c>
      <c r="K2895" s="71">
        <f t="shared" si="180"/>
        <v>198</v>
      </c>
      <c r="L2895" s="69">
        <f t="shared" si="181"/>
        <v>198</v>
      </c>
      <c r="M2895" s="81">
        <f t="shared" si="183"/>
        <v>198</v>
      </c>
    </row>
    <row r="2896" spans="1:13" x14ac:dyDescent="0.2">
      <c r="A2896" s="133" t="str">
        <f>'Net Gen'!B2896</f>
        <v>RP1KPAEG-Rockport 1 KP AEG</v>
      </c>
      <c r="B2896" s="214">
        <f>'Net Gen'!C2896</f>
        <v>44344.541666666664</v>
      </c>
      <c r="C2896" s="215" t="str">
        <f>'Net Gen'!P2896</f>
        <v>DISPATCHABLE</v>
      </c>
      <c r="D2896" s="215">
        <f>'Net Gen'!E2896</f>
        <v>85.497600000000006</v>
      </c>
      <c r="E2896" s="215">
        <f>'Net Gen'!I2896</f>
        <v>1320</v>
      </c>
      <c r="F2896" s="215">
        <f>'Net Gen'!K2896</f>
        <v>1320</v>
      </c>
      <c r="G2896" s="215">
        <f>'Net Gen'!N2896</f>
        <v>1320</v>
      </c>
      <c r="H2896" s="215">
        <f>'Net Gen'!O2896</f>
        <v>1320</v>
      </c>
      <c r="J2896" s="78">
        <f t="shared" si="182"/>
        <v>0.15</v>
      </c>
      <c r="K2896" s="71">
        <f t="shared" si="180"/>
        <v>198</v>
      </c>
      <c r="L2896" s="69">
        <f t="shared" si="181"/>
        <v>198</v>
      </c>
      <c r="M2896" s="81">
        <f t="shared" si="183"/>
        <v>198</v>
      </c>
    </row>
    <row r="2897" spans="1:13" x14ac:dyDescent="0.2">
      <c r="A2897" s="133" t="str">
        <f>'Net Gen'!B2897</f>
        <v>RP1KPAEG-Rockport 1 KP AEG</v>
      </c>
      <c r="B2897" s="214">
        <f>'Net Gen'!C2897</f>
        <v>44344.583333333336</v>
      </c>
      <c r="C2897" s="215" t="str">
        <f>'Net Gen'!P2897</f>
        <v>DISPATCHABLE</v>
      </c>
      <c r="D2897" s="215">
        <f>'Net Gen'!E2897</f>
        <v>75.220799999999997</v>
      </c>
      <c r="E2897" s="215">
        <f>'Net Gen'!I2897</f>
        <v>1320</v>
      </c>
      <c r="F2897" s="215">
        <f>'Net Gen'!K2897</f>
        <v>1320</v>
      </c>
      <c r="G2897" s="215">
        <f>'Net Gen'!N2897</f>
        <v>1320</v>
      </c>
      <c r="H2897" s="215">
        <f>'Net Gen'!O2897</f>
        <v>1320</v>
      </c>
      <c r="J2897" s="78">
        <f t="shared" si="182"/>
        <v>0.15</v>
      </c>
      <c r="K2897" s="71">
        <f t="shared" si="180"/>
        <v>198</v>
      </c>
      <c r="L2897" s="69">
        <f t="shared" si="181"/>
        <v>198</v>
      </c>
      <c r="M2897" s="81">
        <f t="shared" si="183"/>
        <v>198</v>
      </c>
    </row>
    <row r="2898" spans="1:13" x14ac:dyDescent="0.2">
      <c r="A2898" s="133" t="str">
        <f>'Net Gen'!B2898</f>
        <v>RP1KPAEG-Rockport 1 KP AEG</v>
      </c>
      <c r="B2898" s="214">
        <f>'Net Gen'!C2898</f>
        <v>44344.625</v>
      </c>
      <c r="C2898" s="215" t="str">
        <f>'Net Gen'!P2898</f>
        <v>DISPATCHABLE</v>
      </c>
      <c r="D2898" s="215">
        <f>'Net Gen'!E2898</f>
        <v>75.235200000000006</v>
      </c>
      <c r="E2898" s="215">
        <f>'Net Gen'!I2898</f>
        <v>1320</v>
      </c>
      <c r="F2898" s="215">
        <f>'Net Gen'!K2898</f>
        <v>1320</v>
      </c>
      <c r="G2898" s="215">
        <f>'Net Gen'!N2898</f>
        <v>1320</v>
      </c>
      <c r="H2898" s="215">
        <f>'Net Gen'!O2898</f>
        <v>1320</v>
      </c>
      <c r="J2898" s="78">
        <f t="shared" si="182"/>
        <v>0.15</v>
      </c>
      <c r="K2898" s="71">
        <f t="shared" si="180"/>
        <v>198</v>
      </c>
      <c r="L2898" s="69">
        <f t="shared" si="181"/>
        <v>198</v>
      </c>
      <c r="M2898" s="81">
        <f t="shared" si="183"/>
        <v>198</v>
      </c>
    </row>
    <row r="2899" spans="1:13" x14ac:dyDescent="0.2">
      <c r="A2899" s="133" t="str">
        <f>'Net Gen'!B2899</f>
        <v>RP1KPAEG-Rockport 1 KP AEG</v>
      </c>
      <c r="B2899" s="214">
        <f>'Net Gen'!C2899</f>
        <v>44344.666666666664</v>
      </c>
      <c r="C2899" s="215" t="str">
        <f>'Net Gen'!P2899</f>
        <v>DISPATCHABLE</v>
      </c>
      <c r="D2899" s="215">
        <f>'Net Gen'!E2899</f>
        <v>75.052800000000005</v>
      </c>
      <c r="E2899" s="215">
        <f>'Net Gen'!I2899</f>
        <v>1320</v>
      </c>
      <c r="F2899" s="215">
        <f>'Net Gen'!K2899</f>
        <v>1320</v>
      </c>
      <c r="G2899" s="215">
        <f>'Net Gen'!N2899</f>
        <v>1320</v>
      </c>
      <c r="H2899" s="215">
        <f>'Net Gen'!O2899</f>
        <v>1320</v>
      </c>
      <c r="J2899" s="78">
        <f t="shared" si="182"/>
        <v>0.15</v>
      </c>
      <c r="K2899" s="71">
        <f t="shared" si="180"/>
        <v>198</v>
      </c>
      <c r="L2899" s="69">
        <f t="shared" si="181"/>
        <v>198</v>
      </c>
      <c r="M2899" s="81">
        <f t="shared" si="183"/>
        <v>198</v>
      </c>
    </row>
    <row r="2900" spans="1:13" x14ac:dyDescent="0.2">
      <c r="A2900" s="133" t="str">
        <f>'Net Gen'!B2900</f>
        <v>RP1KPAEG-Rockport 1 KP AEG</v>
      </c>
      <c r="B2900" s="214">
        <f>'Net Gen'!C2900</f>
        <v>44344.708333333336</v>
      </c>
      <c r="C2900" s="215" t="str">
        <f>'Net Gen'!P2900</f>
        <v>DISPATCHABLE</v>
      </c>
      <c r="D2900" s="215">
        <f>'Net Gen'!E2900</f>
        <v>75.033600000000007</v>
      </c>
      <c r="E2900" s="215">
        <f>'Net Gen'!I2900</f>
        <v>1320</v>
      </c>
      <c r="F2900" s="215">
        <f>'Net Gen'!K2900</f>
        <v>1320</v>
      </c>
      <c r="G2900" s="215">
        <f>'Net Gen'!N2900</f>
        <v>1320</v>
      </c>
      <c r="H2900" s="215">
        <f>'Net Gen'!O2900</f>
        <v>1320</v>
      </c>
      <c r="J2900" s="78">
        <f t="shared" si="182"/>
        <v>0.15</v>
      </c>
      <c r="K2900" s="71">
        <f t="shared" si="180"/>
        <v>198</v>
      </c>
      <c r="L2900" s="69">
        <f t="shared" si="181"/>
        <v>198</v>
      </c>
      <c r="M2900" s="81">
        <f t="shared" si="183"/>
        <v>198</v>
      </c>
    </row>
    <row r="2901" spans="1:13" x14ac:dyDescent="0.2">
      <c r="A2901" s="133" t="str">
        <f>'Net Gen'!B2901</f>
        <v>RP1KPAEG-Rockport 1 KP AEG</v>
      </c>
      <c r="B2901" s="214">
        <f>'Net Gen'!C2901</f>
        <v>44344.75</v>
      </c>
      <c r="C2901" s="215" t="str">
        <f>'Net Gen'!P2901</f>
        <v>DISPATCHABLE</v>
      </c>
      <c r="D2901" s="215">
        <f>'Net Gen'!E2901</f>
        <v>75.129599999999996</v>
      </c>
      <c r="E2901" s="215">
        <f>'Net Gen'!I2901</f>
        <v>1320</v>
      </c>
      <c r="F2901" s="215">
        <f>'Net Gen'!K2901</f>
        <v>1320</v>
      </c>
      <c r="G2901" s="215">
        <f>'Net Gen'!N2901</f>
        <v>1320</v>
      </c>
      <c r="H2901" s="215">
        <f>'Net Gen'!O2901</f>
        <v>1320</v>
      </c>
      <c r="J2901" s="78">
        <f t="shared" si="182"/>
        <v>0.15</v>
      </c>
      <c r="K2901" s="71">
        <f t="shared" si="180"/>
        <v>198</v>
      </c>
      <c r="L2901" s="69">
        <f t="shared" si="181"/>
        <v>198</v>
      </c>
      <c r="M2901" s="81">
        <f t="shared" si="183"/>
        <v>198</v>
      </c>
    </row>
    <row r="2902" spans="1:13" x14ac:dyDescent="0.2">
      <c r="A2902" s="133" t="str">
        <f>'Net Gen'!B2902</f>
        <v>RP1KPAEG-Rockport 1 KP AEG</v>
      </c>
      <c r="B2902" s="214">
        <f>'Net Gen'!C2902</f>
        <v>44344.791666666664</v>
      </c>
      <c r="C2902" s="215" t="str">
        <f>'Net Gen'!P2902</f>
        <v>DISPATCHABLE</v>
      </c>
      <c r="D2902" s="215">
        <f>'Net Gen'!E2902</f>
        <v>75.129599999999996</v>
      </c>
      <c r="E2902" s="215">
        <f>'Net Gen'!I2902</f>
        <v>1320</v>
      </c>
      <c r="F2902" s="215">
        <f>'Net Gen'!K2902</f>
        <v>1320</v>
      </c>
      <c r="G2902" s="215">
        <f>'Net Gen'!N2902</f>
        <v>1320</v>
      </c>
      <c r="H2902" s="215">
        <f>'Net Gen'!O2902</f>
        <v>1320</v>
      </c>
      <c r="J2902" s="78">
        <f t="shared" si="182"/>
        <v>0.15</v>
      </c>
      <c r="K2902" s="71">
        <f t="shared" si="180"/>
        <v>198</v>
      </c>
      <c r="L2902" s="69">
        <f t="shared" si="181"/>
        <v>198</v>
      </c>
      <c r="M2902" s="81">
        <f t="shared" si="183"/>
        <v>198</v>
      </c>
    </row>
    <row r="2903" spans="1:13" x14ac:dyDescent="0.2">
      <c r="A2903" s="133" t="str">
        <f>'Net Gen'!B2903</f>
        <v>RP1KPAEG-Rockport 1 KP AEG</v>
      </c>
      <c r="B2903" s="214">
        <f>'Net Gen'!C2903</f>
        <v>44344.833333333336</v>
      </c>
      <c r="C2903" s="215" t="str">
        <f>'Net Gen'!P2903</f>
        <v>DISPATCHABLE</v>
      </c>
      <c r="D2903" s="215">
        <f>'Net Gen'!E2903</f>
        <v>75.129599999999996</v>
      </c>
      <c r="E2903" s="215">
        <f>'Net Gen'!I2903</f>
        <v>1320</v>
      </c>
      <c r="F2903" s="215">
        <f>'Net Gen'!K2903</f>
        <v>1320</v>
      </c>
      <c r="G2903" s="215">
        <f>'Net Gen'!N2903</f>
        <v>1320</v>
      </c>
      <c r="H2903" s="215">
        <f>'Net Gen'!O2903</f>
        <v>1320</v>
      </c>
      <c r="J2903" s="78">
        <f t="shared" si="182"/>
        <v>0.15</v>
      </c>
      <c r="K2903" s="71">
        <f t="shared" si="180"/>
        <v>198</v>
      </c>
      <c r="L2903" s="69">
        <f t="shared" si="181"/>
        <v>198</v>
      </c>
      <c r="M2903" s="81">
        <f t="shared" si="183"/>
        <v>198</v>
      </c>
    </row>
    <row r="2904" spans="1:13" x14ac:dyDescent="0.2">
      <c r="A2904" s="133" t="str">
        <f>'Net Gen'!B2904</f>
        <v>RP1KPAEG-Rockport 1 KP AEG</v>
      </c>
      <c r="B2904" s="214">
        <f>'Net Gen'!C2904</f>
        <v>44344.875</v>
      </c>
      <c r="C2904" s="215" t="str">
        <f>'Net Gen'!P2904</f>
        <v>DISPATCHABLE</v>
      </c>
      <c r="D2904" s="215">
        <f>'Net Gen'!E2904</f>
        <v>75.105599999999995</v>
      </c>
      <c r="E2904" s="215">
        <f>'Net Gen'!I2904</f>
        <v>1320</v>
      </c>
      <c r="F2904" s="215">
        <f>'Net Gen'!K2904</f>
        <v>1320</v>
      </c>
      <c r="G2904" s="215">
        <f>'Net Gen'!N2904</f>
        <v>1320</v>
      </c>
      <c r="H2904" s="215">
        <f>'Net Gen'!O2904</f>
        <v>1320</v>
      </c>
      <c r="J2904" s="78">
        <f t="shared" si="182"/>
        <v>0.15</v>
      </c>
      <c r="K2904" s="71">
        <f t="shared" si="180"/>
        <v>198</v>
      </c>
      <c r="L2904" s="69">
        <f t="shared" si="181"/>
        <v>198</v>
      </c>
      <c r="M2904" s="81">
        <f t="shared" si="183"/>
        <v>198</v>
      </c>
    </row>
    <row r="2905" spans="1:13" x14ac:dyDescent="0.2">
      <c r="A2905" s="133" t="str">
        <f>'Net Gen'!B2905</f>
        <v>RP1KPAEG-Rockport 1 KP AEG</v>
      </c>
      <c r="B2905" s="214">
        <f>'Net Gen'!C2905</f>
        <v>44344.916666666664</v>
      </c>
      <c r="C2905" s="215" t="str">
        <f>'Net Gen'!P2905</f>
        <v>DISPATCHABLE</v>
      </c>
      <c r="D2905" s="215">
        <f>'Net Gen'!E2905</f>
        <v>74.875200000000007</v>
      </c>
      <c r="E2905" s="215">
        <f>'Net Gen'!I2905</f>
        <v>1320</v>
      </c>
      <c r="F2905" s="215">
        <f>'Net Gen'!K2905</f>
        <v>1320</v>
      </c>
      <c r="G2905" s="215">
        <f>'Net Gen'!N2905</f>
        <v>1320</v>
      </c>
      <c r="H2905" s="215">
        <f>'Net Gen'!O2905</f>
        <v>1320</v>
      </c>
      <c r="J2905" s="78">
        <f t="shared" si="182"/>
        <v>0.15</v>
      </c>
      <c r="K2905" s="71">
        <f t="shared" si="180"/>
        <v>198</v>
      </c>
      <c r="L2905" s="69">
        <f t="shared" si="181"/>
        <v>198</v>
      </c>
      <c r="M2905" s="81">
        <f t="shared" si="183"/>
        <v>198</v>
      </c>
    </row>
    <row r="2906" spans="1:13" x14ac:dyDescent="0.2">
      <c r="A2906" s="133" t="str">
        <f>'Net Gen'!B2906</f>
        <v>RP1KPAEG-Rockport 1 KP AEG</v>
      </c>
      <c r="B2906" s="214">
        <f>'Net Gen'!C2906</f>
        <v>44344.958333333336</v>
      </c>
      <c r="C2906" s="215" t="str">
        <f>'Net Gen'!P2906</f>
        <v>DISPATCHABLE</v>
      </c>
      <c r="D2906" s="215">
        <f>'Net Gen'!E2906</f>
        <v>75.139200000000002</v>
      </c>
      <c r="E2906" s="215">
        <f>'Net Gen'!I2906</f>
        <v>1320</v>
      </c>
      <c r="F2906" s="215">
        <f>'Net Gen'!K2906</f>
        <v>1320</v>
      </c>
      <c r="G2906" s="215">
        <f>'Net Gen'!N2906</f>
        <v>1320</v>
      </c>
      <c r="H2906" s="215">
        <f>'Net Gen'!O2906</f>
        <v>1320</v>
      </c>
      <c r="J2906" s="78">
        <f t="shared" si="182"/>
        <v>0.15</v>
      </c>
      <c r="K2906" s="71">
        <f t="shared" si="180"/>
        <v>198</v>
      </c>
      <c r="L2906" s="69">
        <f t="shared" si="181"/>
        <v>198</v>
      </c>
      <c r="M2906" s="81">
        <f t="shared" si="183"/>
        <v>198</v>
      </c>
    </row>
    <row r="2907" spans="1:13" x14ac:dyDescent="0.2">
      <c r="A2907" s="133" t="str">
        <f>'Net Gen'!B2907</f>
        <v>RP1KPAEG-Rockport 1 KP AEG</v>
      </c>
      <c r="B2907" s="214">
        <f>'Net Gen'!C2907</f>
        <v>44345</v>
      </c>
      <c r="C2907" s="215" t="str">
        <f>'Net Gen'!P2907</f>
        <v>DISPATCHABLE</v>
      </c>
      <c r="D2907" s="215">
        <f>'Net Gen'!E2907</f>
        <v>75.201599999999999</v>
      </c>
      <c r="E2907" s="215">
        <f>'Net Gen'!I2907</f>
        <v>1320</v>
      </c>
      <c r="F2907" s="215">
        <f>'Net Gen'!K2907</f>
        <v>1320</v>
      </c>
      <c r="G2907" s="215">
        <f>'Net Gen'!N2907</f>
        <v>1320</v>
      </c>
      <c r="H2907" s="215">
        <f>'Net Gen'!O2907</f>
        <v>1320</v>
      </c>
      <c r="J2907" s="78">
        <f t="shared" si="182"/>
        <v>0.15</v>
      </c>
      <c r="K2907" s="71">
        <f t="shared" si="180"/>
        <v>198</v>
      </c>
      <c r="L2907" s="69">
        <f t="shared" si="181"/>
        <v>198</v>
      </c>
      <c r="M2907" s="81">
        <f t="shared" si="183"/>
        <v>198</v>
      </c>
    </row>
    <row r="2908" spans="1:13" x14ac:dyDescent="0.2">
      <c r="A2908" s="133" t="str">
        <f>'Net Gen'!B2908</f>
        <v>RP1KPAEG-Rockport 1 KP AEG</v>
      </c>
      <c r="B2908" s="214">
        <f>'Net Gen'!C2908</f>
        <v>44345.041666666664</v>
      </c>
      <c r="C2908" s="215" t="str">
        <f>'Net Gen'!P2908</f>
        <v>DISPATCHABLE</v>
      </c>
      <c r="D2908" s="215">
        <f>'Net Gen'!E2908</f>
        <v>75.163200000000003</v>
      </c>
      <c r="E2908" s="215">
        <f>'Net Gen'!I2908</f>
        <v>1320</v>
      </c>
      <c r="F2908" s="215">
        <f>'Net Gen'!K2908</f>
        <v>1320</v>
      </c>
      <c r="G2908" s="215">
        <f>'Net Gen'!N2908</f>
        <v>1320</v>
      </c>
      <c r="H2908" s="215">
        <f>'Net Gen'!O2908</f>
        <v>1320</v>
      </c>
      <c r="J2908" s="78">
        <f t="shared" si="182"/>
        <v>0.15</v>
      </c>
      <c r="K2908" s="71">
        <f t="shared" si="180"/>
        <v>198</v>
      </c>
      <c r="L2908" s="69">
        <f t="shared" si="181"/>
        <v>198</v>
      </c>
      <c r="M2908" s="81">
        <f t="shared" si="183"/>
        <v>198</v>
      </c>
    </row>
    <row r="2909" spans="1:13" x14ac:dyDescent="0.2">
      <c r="A2909" s="133" t="str">
        <f>'Net Gen'!B2909</f>
        <v>RP1KPAEG-Rockport 1 KP AEG</v>
      </c>
      <c r="B2909" s="214">
        <f>'Net Gen'!C2909</f>
        <v>44345.083333333336</v>
      </c>
      <c r="C2909" s="215" t="str">
        <f>'Net Gen'!P2909</f>
        <v>DISPATCHABLE</v>
      </c>
      <c r="D2909" s="215">
        <f>'Net Gen'!E2909</f>
        <v>75.201599999999999</v>
      </c>
      <c r="E2909" s="215">
        <f>'Net Gen'!I2909</f>
        <v>693</v>
      </c>
      <c r="F2909" s="215">
        <f>'Net Gen'!K2909</f>
        <v>1320</v>
      </c>
      <c r="G2909" s="215">
        <f>'Net Gen'!N2909</f>
        <v>1320</v>
      </c>
      <c r="H2909" s="215">
        <f>'Net Gen'!O2909</f>
        <v>1320</v>
      </c>
      <c r="J2909" s="78">
        <f t="shared" si="182"/>
        <v>0.15</v>
      </c>
      <c r="K2909" s="71">
        <f t="shared" si="180"/>
        <v>198</v>
      </c>
      <c r="L2909" s="69">
        <f t="shared" si="181"/>
        <v>198</v>
      </c>
      <c r="M2909" s="81">
        <f t="shared" si="183"/>
        <v>103.95</v>
      </c>
    </row>
    <row r="2910" spans="1:13" x14ac:dyDescent="0.2">
      <c r="A2910" s="133" t="str">
        <f>'Net Gen'!B2910</f>
        <v>RP1KPAEG-Rockport 1 KP AEG</v>
      </c>
      <c r="B2910" s="214">
        <f>'Net Gen'!C2910</f>
        <v>44345.125</v>
      </c>
      <c r="C2910" s="215" t="str">
        <f>'Net Gen'!P2910</f>
        <v>DISPATCHABLE</v>
      </c>
      <c r="D2910" s="215">
        <f>'Net Gen'!E2910</f>
        <v>75.369600000000005</v>
      </c>
      <c r="E2910" s="215">
        <f>'Net Gen'!I2910</f>
        <v>1320</v>
      </c>
      <c r="F2910" s="215">
        <f>'Net Gen'!K2910</f>
        <v>1320</v>
      </c>
      <c r="G2910" s="215">
        <f>'Net Gen'!N2910</f>
        <v>1320</v>
      </c>
      <c r="H2910" s="215">
        <f>'Net Gen'!O2910</f>
        <v>1320</v>
      </c>
      <c r="J2910" s="78">
        <f t="shared" si="182"/>
        <v>0.15</v>
      </c>
      <c r="K2910" s="71">
        <f t="shared" si="180"/>
        <v>198</v>
      </c>
      <c r="L2910" s="69">
        <f t="shared" si="181"/>
        <v>198</v>
      </c>
      <c r="M2910" s="81">
        <f t="shared" si="183"/>
        <v>198</v>
      </c>
    </row>
    <row r="2911" spans="1:13" x14ac:dyDescent="0.2">
      <c r="A2911" s="133" t="str">
        <f>'Net Gen'!B2911</f>
        <v>RP1KPAEG-Rockport 1 KP AEG</v>
      </c>
      <c r="B2911" s="214">
        <f>'Net Gen'!C2911</f>
        <v>44345.166666666664</v>
      </c>
      <c r="C2911" s="215" t="str">
        <f>'Net Gen'!P2911</f>
        <v>DISPATCHABLE</v>
      </c>
      <c r="D2911" s="215">
        <f>'Net Gen'!E2911</f>
        <v>75.484800000000007</v>
      </c>
      <c r="E2911" s="215">
        <f>'Net Gen'!I2911</f>
        <v>1320</v>
      </c>
      <c r="F2911" s="215">
        <f>'Net Gen'!K2911</f>
        <v>1320</v>
      </c>
      <c r="G2911" s="215">
        <f>'Net Gen'!N2911</f>
        <v>1320</v>
      </c>
      <c r="H2911" s="215">
        <f>'Net Gen'!O2911</f>
        <v>1320</v>
      </c>
      <c r="J2911" s="78">
        <f t="shared" si="182"/>
        <v>0.15</v>
      </c>
      <c r="K2911" s="71">
        <f t="shared" si="180"/>
        <v>198</v>
      </c>
      <c r="L2911" s="69">
        <f t="shared" si="181"/>
        <v>198</v>
      </c>
      <c r="M2911" s="81">
        <f t="shared" si="183"/>
        <v>198</v>
      </c>
    </row>
    <row r="2912" spans="1:13" x14ac:dyDescent="0.2">
      <c r="A2912" s="133" t="str">
        <f>'Net Gen'!B2912</f>
        <v>RP1KPAEG-Rockport 1 KP AEG</v>
      </c>
      <c r="B2912" s="214">
        <f>'Net Gen'!C2912</f>
        <v>44345.208333333336</v>
      </c>
      <c r="C2912" s="215" t="str">
        <f>'Net Gen'!P2912</f>
        <v>DISPATCHABLE</v>
      </c>
      <c r="D2912" s="215">
        <f>'Net Gen'!E2912</f>
        <v>75.475200000000001</v>
      </c>
      <c r="E2912" s="215">
        <f>'Net Gen'!I2912</f>
        <v>1320</v>
      </c>
      <c r="F2912" s="215">
        <f>'Net Gen'!K2912</f>
        <v>1320</v>
      </c>
      <c r="G2912" s="215">
        <f>'Net Gen'!N2912</f>
        <v>1320</v>
      </c>
      <c r="H2912" s="215">
        <f>'Net Gen'!O2912</f>
        <v>1320</v>
      </c>
      <c r="J2912" s="78">
        <f t="shared" si="182"/>
        <v>0.15</v>
      </c>
      <c r="K2912" s="71">
        <f t="shared" si="180"/>
        <v>198</v>
      </c>
      <c r="L2912" s="69">
        <f t="shared" si="181"/>
        <v>198</v>
      </c>
      <c r="M2912" s="81">
        <f t="shared" si="183"/>
        <v>198</v>
      </c>
    </row>
    <row r="2913" spans="1:13" x14ac:dyDescent="0.2">
      <c r="A2913" s="133" t="str">
        <f>'Net Gen'!B2913</f>
        <v>RP1KPAEG-Rockport 1 KP AEG</v>
      </c>
      <c r="B2913" s="214">
        <f>'Net Gen'!C2913</f>
        <v>44345.25</v>
      </c>
      <c r="C2913" s="215" t="str">
        <f>'Net Gen'!P2913</f>
        <v>DISPATCHABLE</v>
      </c>
      <c r="D2913" s="215">
        <f>'Net Gen'!E2913</f>
        <v>75.422399999999996</v>
      </c>
      <c r="E2913" s="215">
        <f>'Net Gen'!I2913</f>
        <v>1320</v>
      </c>
      <c r="F2913" s="215">
        <f>'Net Gen'!K2913</f>
        <v>1320</v>
      </c>
      <c r="G2913" s="215">
        <f>'Net Gen'!N2913</f>
        <v>1320</v>
      </c>
      <c r="H2913" s="215">
        <f>'Net Gen'!O2913</f>
        <v>1320</v>
      </c>
      <c r="J2913" s="78">
        <f t="shared" si="182"/>
        <v>0.15</v>
      </c>
      <c r="K2913" s="71">
        <f t="shared" si="180"/>
        <v>198</v>
      </c>
      <c r="L2913" s="69">
        <f t="shared" si="181"/>
        <v>198</v>
      </c>
      <c r="M2913" s="81">
        <f t="shared" si="183"/>
        <v>198</v>
      </c>
    </row>
    <row r="2914" spans="1:13" x14ac:dyDescent="0.2">
      <c r="A2914" s="133" t="str">
        <f>'Net Gen'!B2914</f>
        <v>RP1KPAEG-Rockport 1 KP AEG</v>
      </c>
      <c r="B2914" s="214">
        <f>'Net Gen'!C2914</f>
        <v>44345.291666666664</v>
      </c>
      <c r="C2914" s="215" t="str">
        <f>'Net Gen'!P2914</f>
        <v>DISPATCHABLE</v>
      </c>
      <c r="D2914" s="215">
        <f>'Net Gen'!E2914</f>
        <v>75.595200000000006</v>
      </c>
      <c r="E2914" s="215">
        <f>'Net Gen'!I2914</f>
        <v>1320</v>
      </c>
      <c r="F2914" s="215">
        <f>'Net Gen'!K2914</f>
        <v>1320</v>
      </c>
      <c r="G2914" s="215">
        <f>'Net Gen'!N2914</f>
        <v>1320</v>
      </c>
      <c r="H2914" s="215">
        <f>'Net Gen'!O2914</f>
        <v>1320</v>
      </c>
      <c r="J2914" s="78">
        <f t="shared" si="182"/>
        <v>0.15</v>
      </c>
      <c r="K2914" s="71">
        <f t="shared" si="180"/>
        <v>198</v>
      </c>
      <c r="L2914" s="69">
        <f t="shared" si="181"/>
        <v>198</v>
      </c>
      <c r="M2914" s="81">
        <f t="shared" si="183"/>
        <v>198</v>
      </c>
    </row>
    <row r="2915" spans="1:13" x14ac:dyDescent="0.2">
      <c r="A2915" s="133" t="str">
        <f>'Net Gen'!B2915</f>
        <v>RP1KPAEG-Rockport 1 KP AEG</v>
      </c>
      <c r="B2915" s="214">
        <f>'Net Gen'!C2915</f>
        <v>44345.333333333336</v>
      </c>
      <c r="C2915" s="215" t="str">
        <f>'Net Gen'!P2915</f>
        <v>DISPATCHABLE</v>
      </c>
      <c r="D2915" s="215">
        <f>'Net Gen'!E2915</f>
        <v>75.916799999999995</v>
      </c>
      <c r="E2915" s="215">
        <f>'Net Gen'!I2915</f>
        <v>1320</v>
      </c>
      <c r="F2915" s="215">
        <f>'Net Gen'!K2915</f>
        <v>1320</v>
      </c>
      <c r="G2915" s="215">
        <f>'Net Gen'!N2915</f>
        <v>1320</v>
      </c>
      <c r="H2915" s="215">
        <f>'Net Gen'!O2915</f>
        <v>1320</v>
      </c>
      <c r="J2915" s="78">
        <f t="shared" si="182"/>
        <v>0.15</v>
      </c>
      <c r="K2915" s="71">
        <f t="shared" si="180"/>
        <v>198</v>
      </c>
      <c r="L2915" s="69">
        <f t="shared" si="181"/>
        <v>198</v>
      </c>
      <c r="M2915" s="81">
        <f t="shared" si="183"/>
        <v>198</v>
      </c>
    </row>
    <row r="2916" spans="1:13" x14ac:dyDescent="0.2">
      <c r="A2916" s="133" t="str">
        <f>'Net Gen'!B2916</f>
        <v>RP1KPAEG-Rockport 1 KP AEG</v>
      </c>
      <c r="B2916" s="214">
        <f>'Net Gen'!C2916</f>
        <v>44345.375</v>
      </c>
      <c r="C2916" s="215" t="str">
        <f>'Net Gen'!P2916</f>
        <v>DISPATCHABLE</v>
      </c>
      <c r="D2916" s="215">
        <f>'Net Gen'!E2916</f>
        <v>75.268799999999999</v>
      </c>
      <c r="E2916" s="215">
        <f>'Net Gen'!I2916</f>
        <v>1320</v>
      </c>
      <c r="F2916" s="215">
        <f>'Net Gen'!K2916</f>
        <v>1320</v>
      </c>
      <c r="G2916" s="215">
        <f>'Net Gen'!N2916</f>
        <v>1320</v>
      </c>
      <c r="H2916" s="215">
        <f>'Net Gen'!O2916</f>
        <v>1320</v>
      </c>
      <c r="J2916" s="78">
        <f t="shared" si="182"/>
        <v>0.15</v>
      </c>
      <c r="K2916" s="71">
        <f t="shared" si="180"/>
        <v>198</v>
      </c>
      <c r="L2916" s="69">
        <f t="shared" si="181"/>
        <v>198</v>
      </c>
      <c r="M2916" s="81">
        <f t="shared" si="183"/>
        <v>198</v>
      </c>
    </row>
    <row r="2917" spans="1:13" x14ac:dyDescent="0.2">
      <c r="A2917" s="133" t="str">
        <f>'Net Gen'!B2917</f>
        <v>RP1KPAEG-Rockport 1 KP AEG</v>
      </c>
      <c r="B2917" s="214">
        <f>'Net Gen'!C2917</f>
        <v>44345.416666666664</v>
      </c>
      <c r="C2917" s="215" t="str">
        <f>'Net Gen'!P2917</f>
        <v>DISPATCHABLE</v>
      </c>
      <c r="D2917" s="215">
        <f>'Net Gen'!E2917</f>
        <v>75.196799999999996</v>
      </c>
      <c r="E2917" s="215">
        <f>'Net Gen'!I2917</f>
        <v>1320</v>
      </c>
      <c r="F2917" s="215">
        <f>'Net Gen'!K2917</f>
        <v>1320</v>
      </c>
      <c r="G2917" s="215">
        <f>'Net Gen'!N2917</f>
        <v>1320</v>
      </c>
      <c r="H2917" s="215">
        <f>'Net Gen'!O2917</f>
        <v>1320</v>
      </c>
      <c r="J2917" s="78">
        <f t="shared" si="182"/>
        <v>0.15</v>
      </c>
      <c r="K2917" s="71">
        <f t="shared" si="180"/>
        <v>198</v>
      </c>
      <c r="L2917" s="69">
        <f t="shared" si="181"/>
        <v>198</v>
      </c>
      <c r="M2917" s="81">
        <f t="shared" si="183"/>
        <v>198</v>
      </c>
    </row>
    <row r="2918" spans="1:13" x14ac:dyDescent="0.2">
      <c r="A2918" s="133" t="str">
        <f>'Net Gen'!B2918</f>
        <v>RP1KPAEG-Rockport 1 KP AEG</v>
      </c>
      <c r="B2918" s="214">
        <f>'Net Gen'!C2918</f>
        <v>44345.458333333336</v>
      </c>
      <c r="C2918" s="215" t="str">
        <f>'Net Gen'!P2918</f>
        <v>DISPATCHABLE</v>
      </c>
      <c r="D2918" s="215">
        <f>'Net Gen'!E2918</f>
        <v>75.062399999999997</v>
      </c>
      <c r="E2918" s="215">
        <f>'Net Gen'!I2918</f>
        <v>1232</v>
      </c>
      <c r="F2918" s="215">
        <f>'Net Gen'!K2918</f>
        <v>1320</v>
      </c>
      <c r="G2918" s="215">
        <f>'Net Gen'!N2918</f>
        <v>1320</v>
      </c>
      <c r="H2918" s="215">
        <f>'Net Gen'!O2918</f>
        <v>1320</v>
      </c>
      <c r="J2918" s="78">
        <f t="shared" si="182"/>
        <v>0.15</v>
      </c>
      <c r="K2918" s="71">
        <f t="shared" si="180"/>
        <v>198</v>
      </c>
      <c r="L2918" s="69">
        <f t="shared" si="181"/>
        <v>198</v>
      </c>
      <c r="M2918" s="81">
        <f t="shared" si="183"/>
        <v>184.79999999999998</v>
      </c>
    </row>
    <row r="2919" spans="1:13" x14ac:dyDescent="0.2">
      <c r="A2919" s="133" t="str">
        <f>'Net Gen'!B2919</f>
        <v>RP1KPAEG-Rockport 1 KP AEG</v>
      </c>
      <c r="B2919" s="214">
        <f>'Net Gen'!C2919</f>
        <v>44345.5</v>
      </c>
      <c r="C2919" s="215" t="str">
        <f>'Net Gen'!P2919</f>
        <v>DISPATCHABLE</v>
      </c>
      <c r="D2919" s="215">
        <f>'Net Gen'!E2919</f>
        <v>75.052800000000005</v>
      </c>
      <c r="E2919" s="215">
        <f>'Net Gen'!I2919</f>
        <v>900</v>
      </c>
      <c r="F2919" s="215">
        <f>'Net Gen'!K2919</f>
        <v>1320</v>
      </c>
      <c r="G2919" s="215">
        <f>'Net Gen'!N2919</f>
        <v>1320</v>
      </c>
      <c r="H2919" s="215">
        <f>'Net Gen'!O2919</f>
        <v>1320</v>
      </c>
      <c r="J2919" s="78">
        <f t="shared" si="182"/>
        <v>0.15</v>
      </c>
      <c r="K2919" s="71">
        <f t="shared" si="180"/>
        <v>198</v>
      </c>
      <c r="L2919" s="69">
        <f t="shared" si="181"/>
        <v>198</v>
      </c>
      <c r="M2919" s="81">
        <f t="shared" si="183"/>
        <v>135</v>
      </c>
    </row>
    <row r="2920" spans="1:13" x14ac:dyDescent="0.2">
      <c r="A2920" s="133" t="str">
        <f>'Net Gen'!B2920</f>
        <v>RP1KPAEG-Rockport 1 KP AEG</v>
      </c>
      <c r="B2920" s="214">
        <f>'Net Gen'!C2920</f>
        <v>44345.541666666664</v>
      </c>
      <c r="C2920" s="215" t="str">
        <f>'Net Gen'!P2920</f>
        <v>DISPATCHABLE</v>
      </c>
      <c r="D2920" s="215">
        <f>'Net Gen'!E2920</f>
        <v>75.081599999999995</v>
      </c>
      <c r="E2920" s="215">
        <f>'Net Gen'!I2920</f>
        <v>900</v>
      </c>
      <c r="F2920" s="215">
        <f>'Net Gen'!K2920</f>
        <v>1320</v>
      </c>
      <c r="G2920" s="215">
        <f>'Net Gen'!N2920</f>
        <v>1320</v>
      </c>
      <c r="H2920" s="215">
        <f>'Net Gen'!O2920</f>
        <v>1320</v>
      </c>
      <c r="J2920" s="78">
        <f t="shared" si="182"/>
        <v>0.15</v>
      </c>
      <c r="K2920" s="71">
        <f t="shared" si="180"/>
        <v>198</v>
      </c>
      <c r="L2920" s="69">
        <f t="shared" si="181"/>
        <v>198</v>
      </c>
      <c r="M2920" s="81">
        <f t="shared" si="183"/>
        <v>135</v>
      </c>
    </row>
    <row r="2921" spans="1:13" x14ac:dyDescent="0.2">
      <c r="A2921" s="133" t="str">
        <f>'Net Gen'!B2921</f>
        <v>RP1KPAEG-Rockport 1 KP AEG</v>
      </c>
      <c r="B2921" s="214">
        <f>'Net Gen'!C2921</f>
        <v>44345.583333333336</v>
      </c>
      <c r="C2921" s="215" t="str">
        <f>'Net Gen'!P2921</f>
        <v>DISPATCHABLE</v>
      </c>
      <c r="D2921" s="215">
        <f>'Net Gen'!E2921</f>
        <v>75.115200000000002</v>
      </c>
      <c r="E2921" s="215">
        <f>'Net Gen'!I2921</f>
        <v>900</v>
      </c>
      <c r="F2921" s="215">
        <f>'Net Gen'!K2921</f>
        <v>1320</v>
      </c>
      <c r="G2921" s="215">
        <f>'Net Gen'!N2921</f>
        <v>1320</v>
      </c>
      <c r="H2921" s="215">
        <f>'Net Gen'!O2921</f>
        <v>1320</v>
      </c>
      <c r="J2921" s="78">
        <f t="shared" si="182"/>
        <v>0.15</v>
      </c>
      <c r="K2921" s="71">
        <f t="shared" si="180"/>
        <v>198</v>
      </c>
      <c r="L2921" s="69">
        <f t="shared" si="181"/>
        <v>198</v>
      </c>
      <c r="M2921" s="81">
        <f t="shared" si="183"/>
        <v>135</v>
      </c>
    </row>
    <row r="2922" spans="1:13" x14ac:dyDescent="0.2">
      <c r="A2922" s="133" t="str">
        <f>'Net Gen'!B2922</f>
        <v>RP1KPAEG-Rockport 1 KP AEG</v>
      </c>
      <c r="B2922" s="214">
        <f>'Net Gen'!C2922</f>
        <v>44345.625</v>
      </c>
      <c r="C2922" s="215" t="str">
        <f>'Net Gen'!P2922</f>
        <v>DISPATCHABLE</v>
      </c>
      <c r="D2922" s="215">
        <f>'Net Gen'!E2922</f>
        <v>75.100800000000007</v>
      </c>
      <c r="E2922" s="215">
        <f>'Net Gen'!I2922</f>
        <v>900</v>
      </c>
      <c r="F2922" s="215">
        <f>'Net Gen'!K2922</f>
        <v>1320</v>
      </c>
      <c r="G2922" s="215">
        <f>'Net Gen'!N2922</f>
        <v>1320</v>
      </c>
      <c r="H2922" s="215">
        <f>'Net Gen'!O2922</f>
        <v>1320</v>
      </c>
      <c r="J2922" s="78">
        <f t="shared" si="182"/>
        <v>0.15</v>
      </c>
      <c r="K2922" s="71">
        <f t="shared" si="180"/>
        <v>198</v>
      </c>
      <c r="L2922" s="69">
        <f t="shared" si="181"/>
        <v>198</v>
      </c>
      <c r="M2922" s="81">
        <f t="shared" si="183"/>
        <v>135</v>
      </c>
    </row>
    <row r="2923" spans="1:13" x14ac:dyDescent="0.2">
      <c r="A2923" s="133" t="str">
        <f>'Net Gen'!B2923</f>
        <v>RP1KPAEG-Rockport 1 KP AEG</v>
      </c>
      <c r="B2923" s="214">
        <f>'Net Gen'!C2923</f>
        <v>44345.666666666664</v>
      </c>
      <c r="C2923" s="215" t="str">
        <f>'Net Gen'!P2923</f>
        <v>DISPATCHABLE</v>
      </c>
      <c r="D2923" s="215">
        <f>'Net Gen'!E2923</f>
        <v>75.182400000000001</v>
      </c>
      <c r="E2923" s="215">
        <f>'Net Gen'!I2923</f>
        <v>900</v>
      </c>
      <c r="F2923" s="215">
        <f>'Net Gen'!K2923</f>
        <v>1320</v>
      </c>
      <c r="G2923" s="215">
        <f>'Net Gen'!N2923</f>
        <v>1320</v>
      </c>
      <c r="H2923" s="215">
        <f>'Net Gen'!O2923</f>
        <v>1320</v>
      </c>
      <c r="J2923" s="78">
        <f t="shared" si="182"/>
        <v>0.15</v>
      </c>
      <c r="K2923" s="71">
        <f t="shared" si="180"/>
        <v>198</v>
      </c>
      <c r="L2923" s="69">
        <f t="shared" si="181"/>
        <v>198</v>
      </c>
      <c r="M2923" s="81">
        <f t="shared" si="183"/>
        <v>135</v>
      </c>
    </row>
    <row r="2924" spans="1:13" x14ac:dyDescent="0.2">
      <c r="A2924" s="133" t="str">
        <f>'Net Gen'!B2924</f>
        <v>RP1KPAEG-Rockport 1 KP AEG</v>
      </c>
      <c r="B2924" s="214">
        <f>'Net Gen'!C2924</f>
        <v>44345.708333333336</v>
      </c>
      <c r="C2924" s="215" t="str">
        <f>'Net Gen'!P2924</f>
        <v>DISPATCHABLE</v>
      </c>
      <c r="D2924" s="215">
        <f>'Net Gen'!E2924</f>
        <v>75.177599999999998</v>
      </c>
      <c r="E2924" s="215">
        <f>'Net Gen'!I2924</f>
        <v>900</v>
      </c>
      <c r="F2924" s="215">
        <f>'Net Gen'!K2924</f>
        <v>1320</v>
      </c>
      <c r="G2924" s="215">
        <f>'Net Gen'!N2924</f>
        <v>1320</v>
      </c>
      <c r="H2924" s="215">
        <f>'Net Gen'!O2924</f>
        <v>1320</v>
      </c>
      <c r="J2924" s="78">
        <f t="shared" si="182"/>
        <v>0.15</v>
      </c>
      <c r="K2924" s="71">
        <f t="shared" si="180"/>
        <v>198</v>
      </c>
      <c r="L2924" s="69">
        <f t="shared" si="181"/>
        <v>198</v>
      </c>
      <c r="M2924" s="81">
        <f t="shared" si="183"/>
        <v>135</v>
      </c>
    </row>
    <row r="2925" spans="1:13" x14ac:dyDescent="0.2">
      <c r="A2925" s="133" t="str">
        <f>'Net Gen'!B2925</f>
        <v>RP1KPAEG-Rockport 1 KP AEG</v>
      </c>
      <c r="B2925" s="214">
        <f>'Net Gen'!C2925</f>
        <v>44345.75</v>
      </c>
      <c r="C2925" s="215" t="str">
        <f>'Net Gen'!P2925</f>
        <v>DISPATCHABLE</v>
      </c>
      <c r="D2925" s="215">
        <f>'Net Gen'!E2925</f>
        <v>75.110399999999998</v>
      </c>
      <c r="E2925" s="215">
        <f>'Net Gen'!I2925</f>
        <v>900</v>
      </c>
      <c r="F2925" s="215">
        <f>'Net Gen'!K2925</f>
        <v>1320</v>
      </c>
      <c r="G2925" s="215">
        <f>'Net Gen'!N2925</f>
        <v>1320</v>
      </c>
      <c r="H2925" s="215">
        <f>'Net Gen'!O2925</f>
        <v>1320</v>
      </c>
      <c r="J2925" s="78">
        <f t="shared" si="182"/>
        <v>0.15</v>
      </c>
      <c r="K2925" s="71">
        <f t="shared" si="180"/>
        <v>198</v>
      </c>
      <c r="L2925" s="69">
        <f t="shared" si="181"/>
        <v>198</v>
      </c>
      <c r="M2925" s="81">
        <f t="shared" si="183"/>
        <v>135</v>
      </c>
    </row>
    <row r="2926" spans="1:13" x14ac:dyDescent="0.2">
      <c r="A2926" s="133" t="str">
        <f>'Net Gen'!B2926</f>
        <v>RP1KPAEG-Rockport 1 KP AEG</v>
      </c>
      <c r="B2926" s="214">
        <f>'Net Gen'!C2926</f>
        <v>44345.791666666664</v>
      </c>
      <c r="C2926" s="215" t="str">
        <f>'Net Gen'!P2926</f>
        <v>DISPATCHABLE</v>
      </c>
      <c r="D2926" s="215">
        <f>'Net Gen'!E2926</f>
        <v>75.033600000000007</v>
      </c>
      <c r="E2926" s="215">
        <f>'Net Gen'!I2926</f>
        <v>900</v>
      </c>
      <c r="F2926" s="215">
        <f>'Net Gen'!K2926</f>
        <v>1320</v>
      </c>
      <c r="G2926" s="215">
        <f>'Net Gen'!N2926</f>
        <v>1320</v>
      </c>
      <c r="H2926" s="215">
        <f>'Net Gen'!O2926</f>
        <v>1320</v>
      </c>
      <c r="J2926" s="78">
        <f t="shared" si="182"/>
        <v>0.15</v>
      </c>
      <c r="K2926" s="71">
        <f t="shared" si="180"/>
        <v>198</v>
      </c>
      <c r="L2926" s="69">
        <f t="shared" si="181"/>
        <v>198</v>
      </c>
      <c r="M2926" s="81">
        <f t="shared" si="183"/>
        <v>135</v>
      </c>
    </row>
    <row r="2927" spans="1:13" x14ac:dyDescent="0.2">
      <c r="A2927" s="133" t="str">
        <f>'Net Gen'!B2927</f>
        <v>RP1KPAEG-Rockport 1 KP AEG</v>
      </c>
      <c r="B2927" s="214">
        <f>'Net Gen'!C2927</f>
        <v>44345.833333333336</v>
      </c>
      <c r="C2927" s="215" t="str">
        <f>'Net Gen'!P2927</f>
        <v>DISPATCHABLE</v>
      </c>
      <c r="D2927" s="215">
        <f>'Net Gen'!E2927</f>
        <v>75.211200000000005</v>
      </c>
      <c r="E2927" s="215">
        <f>'Net Gen'!I2927</f>
        <v>900</v>
      </c>
      <c r="F2927" s="215">
        <f>'Net Gen'!K2927</f>
        <v>1320</v>
      </c>
      <c r="G2927" s="215">
        <f>'Net Gen'!N2927</f>
        <v>1320</v>
      </c>
      <c r="H2927" s="215">
        <f>'Net Gen'!O2927</f>
        <v>1320</v>
      </c>
      <c r="J2927" s="78">
        <f t="shared" si="182"/>
        <v>0.15</v>
      </c>
      <c r="K2927" s="71">
        <f t="shared" si="180"/>
        <v>198</v>
      </c>
      <c r="L2927" s="69">
        <f t="shared" si="181"/>
        <v>198</v>
      </c>
      <c r="M2927" s="81">
        <f t="shared" si="183"/>
        <v>135</v>
      </c>
    </row>
    <row r="2928" spans="1:13" x14ac:dyDescent="0.2">
      <c r="A2928" s="133" t="str">
        <f>'Net Gen'!B2928</f>
        <v>RP1KPAEG-Rockport 1 KP AEG</v>
      </c>
      <c r="B2928" s="214">
        <f>'Net Gen'!C2928</f>
        <v>44345.875</v>
      </c>
      <c r="C2928" s="215" t="str">
        <f>'Net Gen'!P2928</f>
        <v>DISPATCHABLE</v>
      </c>
      <c r="D2928" s="215">
        <f>'Net Gen'!E2928</f>
        <v>75.028800000000004</v>
      </c>
      <c r="E2928" s="215">
        <f>'Net Gen'!I2928</f>
        <v>900</v>
      </c>
      <c r="F2928" s="215">
        <f>'Net Gen'!K2928</f>
        <v>1320</v>
      </c>
      <c r="G2928" s="215">
        <f>'Net Gen'!N2928</f>
        <v>1320</v>
      </c>
      <c r="H2928" s="215">
        <f>'Net Gen'!O2928</f>
        <v>1320</v>
      </c>
      <c r="J2928" s="78">
        <f t="shared" si="182"/>
        <v>0.15</v>
      </c>
      <c r="K2928" s="71">
        <f t="shared" si="180"/>
        <v>198</v>
      </c>
      <c r="L2928" s="69">
        <f t="shared" si="181"/>
        <v>198</v>
      </c>
      <c r="M2928" s="81">
        <f t="shared" si="183"/>
        <v>135</v>
      </c>
    </row>
    <row r="2929" spans="1:13" x14ac:dyDescent="0.2">
      <c r="A2929" s="133" t="str">
        <f>'Net Gen'!B2929</f>
        <v>RP1KPAEG-Rockport 1 KP AEG</v>
      </c>
      <c r="B2929" s="214">
        <f>'Net Gen'!C2929</f>
        <v>44345.916666666664</v>
      </c>
      <c r="C2929" s="215" t="str">
        <f>'Net Gen'!P2929</f>
        <v>DISPATCHABLE</v>
      </c>
      <c r="D2929" s="215">
        <f>'Net Gen'!E2929</f>
        <v>75.091200000000001</v>
      </c>
      <c r="E2929" s="215">
        <f>'Net Gen'!I2929</f>
        <v>900</v>
      </c>
      <c r="F2929" s="215">
        <f>'Net Gen'!K2929</f>
        <v>1320</v>
      </c>
      <c r="G2929" s="215">
        <f>'Net Gen'!N2929</f>
        <v>1320</v>
      </c>
      <c r="H2929" s="215">
        <f>'Net Gen'!O2929</f>
        <v>1320</v>
      </c>
      <c r="J2929" s="78">
        <f t="shared" si="182"/>
        <v>0.15</v>
      </c>
      <c r="K2929" s="71">
        <f t="shared" si="180"/>
        <v>198</v>
      </c>
      <c r="L2929" s="69">
        <f t="shared" si="181"/>
        <v>198</v>
      </c>
      <c r="M2929" s="81">
        <f t="shared" si="183"/>
        <v>135</v>
      </c>
    </row>
    <row r="2930" spans="1:13" x14ac:dyDescent="0.2">
      <c r="A2930" s="133" t="str">
        <f>'Net Gen'!B2930</f>
        <v>RP1KPAEG-Rockport 1 KP AEG</v>
      </c>
      <c r="B2930" s="214">
        <f>'Net Gen'!C2930</f>
        <v>44345.958333333336</v>
      </c>
      <c r="C2930" s="215" t="str">
        <f>'Net Gen'!P2930</f>
        <v>DISPATCHABLE</v>
      </c>
      <c r="D2930" s="215">
        <f>'Net Gen'!E2930</f>
        <v>75.009600000000006</v>
      </c>
      <c r="E2930" s="215">
        <f>'Net Gen'!I2930</f>
        <v>900</v>
      </c>
      <c r="F2930" s="215">
        <f>'Net Gen'!K2930</f>
        <v>1320</v>
      </c>
      <c r="G2930" s="215">
        <f>'Net Gen'!N2930</f>
        <v>1320</v>
      </c>
      <c r="H2930" s="215">
        <f>'Net Gen'!O2930</f>
        <v>1320</v>
      </c>
      <c r="J2930" s="78">
        <f t="shared" si="182"/>
        <v>0.15</v>
      </c>
      <c r="K2930" s="71">
        <f t="shared" si="180"/>
        <v>198</v>
      </c>
      <c r="L2930" s="69">
        <f t="shared" si="181"/>
        <v>198</v>
      </c>
      <c r="M2930" s="81">
        <f t="shared" si="183"/>
        <v>135</v>
      </c>
    </row>
    <row r="2931" spans="1:13" x14ac:dyDescent="0.2">
      <c r="A2931" s="133" t="str">
        <f>'Net Gen'!B2931</f>
        <v>RP1KPAEG-Rockport 1 KP AEG</v>
      </c>
      <c r="B2931" s="214">
        <f>'Net Gen'!C2931</f>
        <v>44346</v>
      </c>
      <c r="C2931" s="215" t="str">
        <f>'Net Gen'!P2931</f>
        <v>DISPATCHABLE</v>
      </c>
      <c r="D2931" s="215">
        <f>'Net Gen'!E2931</f>
        <v>74.927999999999997</v>
      </c>
      <c r="E2931" s="215">
        <f>'Net Gen'!I2931</f>
        <v>900</v>
      </c>
      <c r="F2931" s="215">
        <f>'Net Gen'!K2931</f>
        <v>1320</v>
      </c>
      <c r="G2931" s="215">
        <f>'Net Gen'!N2931</f>
        <v>1320</v>
      </c>
      <c r="H2931" s="215">
        <f>'Net Gen'!O2931</f>
        <v>1320</v>
      </c>
      <c r="J2931" s="78">
        <f t="shared" si="182"/>
        <v>0.15</v>
      </c>
      <c r="K2931" s="71">
        <f t="shared" si="180"/>
        <v>198</v>
      </c>
      <c r="L2931" s="69">
        <f t="shared" si="181"/>
        <v>198</v>
      </c>
      <c r="M2931" s="81">
        <f t="shared" si="183"/>
        <v>135</v>
      </c>
    </row>
    <row r="2932" spans="1:13" x14ac:dyDescent="0.2">
      <c r="A2932" s="133" t="str">
        <f>'Net Gen'!B2932</f>
        <v>RP1KPAEG-Rockport 1 KP AEG</v>
      </c>
      <c r="B2932" s="214">
        <f>'Net Gen'!C2932</f>
        <v>44346.041666666664</v>
      </c>
      <c r="C2932" s="215" t="str">
        <f>'Net Gen'!P2932</f>
        <v>DISPATCHABLE</v>
      </c>
      <c r="D2932" s="215">
        <f>'Net Gen'!E2932</f>
        <v>75.004800000000003</v>
      </c>
      <c r="E2932" s="215">
        <f>'Net Gen'!I2932</f>
        <v>900</v>
      </c>
      <c r="F2932" s="215">
        <f>'Net Gen'!K2932</f>
        <v>1320</v>
      </c>
      <c r="G2932" s="215">
        <f>'Net Gen'!N2932</f>
        <v>1320</v>
      </c>
      <c r="H2932" s="215">
        <f>'Net Gen'!O2932</f>
        <v>1320</v>
      </c>
      <c r="J2932" s="78">
        <f t="shared" si="182"/>
        <v>0.15</v>
      </c>
      <c r="K2932" s="71">
        <f t="shared" si="180"/>
        <v>198</v>
      </c>
      <c r="L2932" s="69">
        <f t="shared" si="181"/>
        <v>198</v>
      </c>
      <c r="M2932" s="81">
        <f t="shared" si="183"/>
        <v>135</v>
      </c>
    </row>
    <row r="2933" spans="1:13" x14ac:dyDescent="0.2">
      <c r="A2933" s="133" t="str">
        <f>'Net Gen'!B2933</f>
        <v>RP1KPAEG-Rockport 1 KP AEG</v>
      </c>
      <c r="B2933" s="214">
        <f>'Net Gen'!C2933</f>
        <v>44346.083333333336</v>
      </c>
      <c r="C2933" s="215" t="str">
        <f>'Net Gen'!P2933</f>
        <v>DISPATCHABLE</v>
      </c>
      <c r="D2933" s="215">
        <f>'Net Gen'!E2933</f>
        <v>75.105599999999995</v>
      </c>
      <c r="E2933" s="215">
        <f>'Net Gen'!I2933</f>
        <v>900</v>
      </c>
      <c r="F2933" s="215">
        <f>'Net Gen'!K2933</f>
        <v>1320</v>
      </c>
      <c r="G2933" s="215">
        <f>'Net Gen'!N2933</f>
        <v>1320</v>
      </c>
      <c r="H2933" s="215">
        <f>'Net Gen'!O2933</f>
        <v>1320</v>
      </c>
      <c r="J2933" s="78">
        <f t="shared" si="182"/>
        <v>0.15</v>
      </c>
      <c r="K2933" s="71">
        <f t="shared" si="180"/>
        <v>198</v>
      </c>
      <c r="L2933" s="69">
        <f t="shared" si="181"/>
        <v>198</v>
      </c>
      <c r="M2933" s="81">
        <f t="shared" si="183"/>
        <v>135</v>
      </c>
    </row>
    <row r="2934" spans="1:13" x14ac:dyDescent="0.2">
      <c r="A2934" s="133" t="str">
        <f>'Net Gen'!B2934</f>
        <v>RP1KPAEG-Rockport 1 KP AEG</v>
      </c>
      <c r="B2934" s="214">
        <f>'Net Gen'!C2934</f>
        <v>44346.125</v>
      </c>
      <c r="C2934" s="215" t="str">
        <f>'Net Gen'!P2934</f>
        <v>DISPATCHABLE</v>
      </c>
      <c r="D2934" s="215">
        <f>'Net Gen'!E2934</f>
        <v>74.899199999999993</v>
      </c>
      <c r="E2934" s="215">
        <f>'Net Gen'!I2934</f>
        <v>900</v>
      </c>
      <c r="F2934" s="215">
        <f>'Net Gen'!K2934</f>
        <v>1320</v>
      </c>
      <c r="G2934" s="215">
        <f>'Net Gen'!N2934</f>
        <v>1320</v>
      </c>
      <c r="H2934" s="215">
        <f>'Net Gen'!O2934</f>
        <v>1320</v>
      </c>
      <c r="J2934" s="78">
        <f t="shared" si="182"/>
        <v>0.15</v>
      </c>
      <c r="K2934" s="71">
        <f t="shared" si="180"/>
        <v>198</v>
      </c>
      <c r="L2934" s="69">
        <f t="shared" si="181"/>
        <v>198</v>
      </c>
      <c r="M2934" s="81">
        <f t="shared" si="183"/>
        <v>135</v>
      </c>
    </row>
    <row r="2935" spans="1:13" x14ac:dyDescent="0.2">
      <c r="A2935" s="133" t="str">
        <f>'Net Gen'!B2935</f>
        <v>RP1KPAEG-Rockport 1 KP AEG</v>
      </c>
      <c r="B2935" s="214">
        <f>'Net Gen'!C2935</f>
        <v>44346.166666666664</v>
      </c>
      <c r="C2935" s="215" t="str">
        <f>'Net Gen'!P2935</f>
        <v>DISPATCHABLE</v>
      </c>
      <c r="D2935" s="215">
        <f>'Net Gen'!E2935</f>
        <v>75.033600000000007</v>
      </c>
      <c r="E2935" s="215">
        <f>'Net Gen'!I2935</f>
        <v>900</v>
      </c>
      <c r="F2935" s="215">
        <f>'Net Gen'!K2935</f>
        <v>1320</v>
      </c>
      <c r="G2935" s="215">
        <f>'Net Gen'!N2935</f>
        <v>1320</v>
      </c>
      <c r="H2935" s="215">
        <f>'Net Gen'!O2935</f>
        <v>1320</v>
      </c>
      <c r="J2935" s="78">
        <f t="shared" si="182"/>
        <v>0.15</v>
      </c>
      <c r="K2935" s="71">
        <f t="shared" si="180"/>
        <v>198</v>
      </c>
      <c r="L2935" s="69">
        <f t="shared" si="181"/>
        <v>198</v>
      </c>
      <c r="M2935" s="81">
        <f t="shared" si="183"/>
        <v>135</v>
      </c>
    </row>
    <row r="2936" spans="1:13" x14ac:dyDescent="0.2">
      <c r="A2936" s="133" t="str">
        <f>'Net Gen'!B2936</f>
        <v>RP1KPAEG-Rockport 1 KP AEG</v>
      </c>
      <c r="B2936" s="214">
        <f>'Net Gen'!C2936</f>
        <v>44346.208333333336</v>
      </c>
      <c r="C2936" s="215" t="str">
        <f>'Net Gen'!P2936</f>
        <v>DISPATCHABLE</v>
      </c>
      <c r="D2936" s="215">
        <f>'Net Gen'!E2936</f>
        <v>75.427199999999999</v>
      </c>
      <c r="E2936" s="215">
        <f>'Net Gen'!I2936</f>
        <v>900</v>
      </c>
      <c r="F2936" s="215">
        <f>'Net Gen'!K2936</f>
        <v>1320</v>
      </c>
      <c r="G2936" s="215">
        <f>'Net Gen'!N2936</f>
        <v>1320</v>
      </c>
      <c r="H2936" s="215">
        <f>'Net Gen'!O2936</f>
        <v>1320</v>
      </c>
      <c r="J2936" s="78">
        <f t="shared" si="182"/>
        <v>0.15</v>
      </c>
      <c r="K2936" s="71">
        <f t="shared" si="180"/>
        <v>198</v>
      </c>
      <c r="L2936" s="69">
        <f t="shared" si="181"/>
        <v>198</v>
      </c>
      <c r="M2936" s="81">
        <f t="shared" si="183"/>
        <v>135</v>
      </c>
    </row>
    <row r="2937" spans="1:13" x14ac:dyDescent="0.2">
      <c r="A2937" s="133" t="str">
        <f>'Net Gen'!B2937</f>
        <v>RP1KPAEG-Rockport 1 KP AEG</v>
      </c>
      <c r="B2937" s="214">
        <f>'Net Gen'!C2937</f>
        <v>44346.25</v>
      </c>
      <c r="C2937" s="215" t="str">
        <f>'Net Gen'!P2937</f>
        <v>DISPATCHABLE</v>
      </c>
      <c r="D2937" s="215">
        <f>'Net Gen'!E2937</f>
        <v>75.191999999999993</v>
      </c>
      <c r="E2937" s="215">
        <f>'Net Gen'!I2937</f>
        <v>900</v>
      </c>
      <c r="F2937" s="215">
        <f>'Net Gen'!K2937</f>
        <v>1320</v>
      </c>
      <c r="G2937" s="215">
        <f>'Net Gen'!N2937</f>
        <v>1320</v>
      </c>
      <c r="H2937" s="215">
        <f>'Net Gen'!O2937</f>
        <v>1320</v>
      </c>
      <c r="J2937" s="78">
        <f t="shared" si="182"/>
        <v>0.15</v>
      </c>
      <c r="K2937" s="71">
        <f t="shared" si="180"/>
        <v>198</v>
      </c>
      <c r="L2937" s="69">
        <f t="shared" si="181"/>
        <v>198</v>
      </c>
      <c r="M2937" s="81">
        <f t="shared" si="183"/>
        <v>135</v>
      </c>
    </row>
    <row r="2938" spans="1:13" x14ac:dyDescent="0.2">
      <c r="A2938" s="133" t="str">
        <f>'Net Gen'!B2938</f>
        <v>RP1KPAEG-Rockport 1 KP AEG</v>
      </c>
      <c r="B2938" s="214">
        <f>'Net Gen'!C2938</f>
        <v>44346.291666666664</v>
      </c>
      <c r="C2938" s="215" t="str">
        <f>'Net Gen'!P2938</f>
        <v>DISPATCHABLE</v>
      </c>
      <c r="D2938" s="215">
        <f>'Net Gen'!E2938</f>
        <v>75.321600000000004</v>
      </c>
      <c r="E2938" s="215">
        <f>'Net Gen'!I2938</f>
        <v>900</v>
      </c>
      <c r="F2938" s="215">
        <f>'Net Gen'!K2938</f>
        <v>1320</v>
      </c>
      <c r="G2938" s="215">
        <f>'Net Gen'!N2938</f>
        <v>1320</v>
      </c>
      <c r="H2938" s="215">
        <f>'Net Gen'!O2938</f>
        <v>1320</v>
      </c>
      <c r="J2938" s="78">
        <f t="shared" si="182"/>
        <v>0.15</v>
      </c>
      <c r="K2938" s="71">
        <f t="shared" si="180"/>
        <v>198</v>
      </c>
      <c r="L2938" s="69">
        <f t="shared" si="181"/>
        <v>198</v>
      </c>
      <c r="M2938" s="81">
        <f t="shared" si="183"/>
        <v>135</v>
      </c>
    </row>
    <row r="2939" spans="1:13" x14ac:dyDescent="0.2">
      <c r="A2939" s="133" t="str">
        <f>'Net Gen'!B2939</f>
        <v>RP1KPAEG-Rockport 1 KP AEG</v>
      </c>
      <c r="B2939" s="214">
        <f>'Net Gen'!C2939</f>
        <v>44346.333333333336</v>
      </c>
      <c r="C2939" s="215" t="str">
        <f>'Net Gen'!P2939</f>
        <v>DISPATCHABLE</v>
      </c>
      <c r="D2939" s="215">
        <f>'Net Gen'!E2939</f>
        <v>75.489599999999996</v>
      </c>
      <c r="E2939" s="215">
        <f>'Net Gen'!I2939</f>
        <v>1157</v>
      </c>
      <c r="F2939" s="215">
        <f>'Net Gen'!K2939</f>
        <v>1320</v>
      </c>
      <c r="G2939" s="215">
        <f>'Net Gen'!N2939</f>
        <v>1320</v>
      </c>
      <c r="H2939" s="215">
        <f>'Net Gen'!O2939</f>
        <v>1320</v>
      </c>
      <c r="J2939" s="78">
        <f t="shared" si="182"/>
        <v>0.15</v>
      </c>
      <c r="K2939" s="71">
        <f t="shared" si="180"/>
        <v>198</v>
      </c>
      <c r="L2939" s="69">
        <f t="shared" si="181"/>
        <v>198</v>
      </c>
      <c r="M2939" s="81">
        <f t="shared" si="183"/>
        <v>173.54999999999998</v>
      </c>
    </row>
    <row r="2940" spans="1:13" x14ac:dyDescent="0.2">
      <c r="A2940" s="133" t="str">
        <f>'Net Gen'!B2940</f>
        <v>RP1KPAEG-Rockport 1 KP AEG</v>
      </c>
      <c r="B2940" s="214">
        <f>'Net Gen'!C2940</f>
        <v>44346.375</v>
      </c>
      <c r="C2940" s="215" t="str">
        <f>'Net Gen'!P2940</f>
        <v>DISPATCHABLE</v>
      </c>
      <c r="D2940" s="215">
        <f>'Net Gen'!E2940</f>
        <v>75.4512</v>
      </c>
      <c r="E2940" s="215">
        <f>'Net Gen'!I2940</f>
        <v>1320</v>
      </c>
      <c r="F2940" s="215">
        <f>'Net Gen'!K2940</f>
        <v>1320</v>
      </c>
      <c r="G2940" s="215">
        <f>'Net Gen'!N2940</f>
        <v>1320</v>
      </c>
      <c r="H2940" s="215">
        <f>'Net Gen'!O2940</f>
        <v>1320</v>
      </c>
      <c r="J2940" s="78">
        <f t="shared" si="182"/>
        <v>0.15</v>
      </c>
      <c r="K2940" s="71">
        <f t="shared" si="180"/>
        <v>198</v>
      </c>
      <c r="L2940" s="69">
        <f t="shared" si="181"/>
        <v>198</v>
      </c>
      <c r="M2940" s="81">
        <f t="shared" si="183"/>
        <v>198</v>
      </c>
    </row>
    <row r="2941" spans="1:13" x14ac:dyDescent="0.2">
      <c r="A2941" s="133" t="str">
        <f>'Net Gen'!B2941</f>
        <v>RP1KPAEG-Rockport 1 KP AEG</v>
      </c>
      <c r="B2941" s="214">
        <f>'Net Gen'!C2941</f>
        <v>44346.416666666664</v>
      </c>
      <c r="C2941" s="215" t="str">
        <f>'Net Gen'!P2941</f>
        <v>DISPATCHABLE</v>
      </c>
      <c r="D2941" s="215">
        <f>'Net Gen'!E2941</f>
        <v>75.422399999999996</v>
      </c>
      <c r="E2941" s="215">
        <f>'Net Gen'!I2941</f>
        <v>1320</v>
      </c>
      <c r="F2941" s="215">
        <f>'Net Gen'!K2941</f>
        <v>1320</v>
      </c>
      <c r="G2941" s="215">
        <f>'Net Gen'!N2941</f>
        <v>1320</v>
      </c>
      <c r="H2941" s="215">
        <f>'Net Gen'!O2941</f>
        <v>1320</v>
      </c>
      <c r="J2941" s="78">
        <f t="shared" si="182"/>
        <v>0.15</v>
      </c>
      <c r="K2941" s="71">
        <f t="shared" si="180"/>
        <v>198</v>
      </c>
      <c r="L2941" s="69">
        <f t="shared" si="181"/>
        <v>198</v>
      </c>
      <c r="M2941" s="81">
        <f t="shared" si="183"/>
        <v>198</v>
      </c>
    </row>
    <row r="2942" spans="1:13" x14ac:dyDescent="0.2">
      <c r="A2942" s="133" t="str">
        <f>'Net Gen'!B2942</f>
        <v>RP1KPAEG-Rockport 1 KP AEG</v>
      </c>
      <c r="B2942" s="214">
        <f>'Net Gen'!C2942</f>
        <v>44346.458333333336</v>
      </c>
      <c r="C2942" s="215" t="str">
        <f>'Net Gen'!P2942</f>
        <v>DISPATCHABLE</v>
      </c>
      <c r="D2942" s="215">
        <f>'Net Gen'!E2942</f>
        <v>75.263999999999996</v>
      </c>
      <c r="E2942" s="215">
        <f>'Net Gen'!I2942</f>
        <v>1320</v>
      </c>
      <c r="F2942" s="215">
        <f>'Net Gen'!K2942</f>
        <v>1320</v>
      </c>
      <c r="G2942" s="215">
        <f>'Net Gen'!N2942</f>
        <v>1320</v>
      </c>
      <c r="H2942" s="215">
        <f>'Net Gen'!O2942</f>
        <v>1320</v>
      </c>
      <c r="J2942" s="78">
        <f t="shared" si="182"/>
        <v>0.15</v>
      </c>
      <c r="K2942" s="71">
        <f t="shared" si="180"/>
        <v>198</v>
      </c>
      <c r="L2942" s="69">
        <f t="shared" si="181"/>
        <v>198</v>
      </c>
      <c r="M2942" s="81">
        <f t="shared" si="183"/>
        <v>198</v>
      </c>
    </row>
    <row r="2943" spans="1:13" x14ac:dyDescent="0.2">
      <c r="A2943" s="133" t="str">
        <f>'Net Gen'!B2943</f>
        <v>RP1KPAEG-Rockport 1 KP AEG</v>
      </c>
      <c r="B2943" s="214">
        <f>'Net Gen'!C2943</f>
        <v>44346.5</v>
      </c>
      <c r="C2943" s="215" t="str">
        <f>'Net Gen'!P2943</f>
        <v>DISPATCHABLE</v>
      </c>
      <c r="D2943" s="215">
        <f>'Net Gen'!E2943</f>
        <v>75.244799999999998</v>
      </c>
      <c r="E2943" s="215">
        <f>'Net Gen'!I2943</f>
        <v>1320</v>
      </c>
      <c r="F2943" s="215">
        <f>'Net Gen'!K2943</f>
        <v>1320</v>
      </c>
      <c r="G2943" s="215">
        <f>'Net Gen'!N2943</f>
        <v>1320</v>
      </c>
      <c r="H2943" s="215">
        <f>'Net Gen'!O2943</f>
        <v>1320</v>
      </c>
      <c r="J2943" s="78">
        <f t="shared" si="182"/>
        <v>0.15</v>
      </c>
      <c r="K2943" s="71">
        <f t="shared" si="180"/>
        <v>198</v>
      </c>
      <c r="L2943" s="69">
        <f t="shared" si="181"/>
        <v>198</v>
      </c>
      <c r="M2943" s="81">
        <f t="shared" si="183"/>
        <v>198</v>
      </c>
    </row>
    <row r="2944" spans="1:13" x14ac:dyDescent="0.2">
      <c r="A2944" s="133" t="str">
        <f>'Net Gen'!B2944</f>
        <v>RP1KPAEG-Rockport 1 KP AEG</v>
      </c>
      <c r="B2944" s="214">
        <f>'Net Gen'!C2944</f>
        <v>44346.541666666664</v>
      </c>
      <c r="C2944" s="215" t="str">
        <f>'Net Gen'!P2944</f>
        <v>DISPATCHABLE</v>
      </c>
      <c r="D2944" s="215">
        <f>'Net Gen'!E2944</f>
        <v>75.379199999999997</v>
      </c>
      <c r="E2944" s="215">
        <f>'Net Gen'!I2944</f>
        <v>1320</v>
      </c>
      <c r="F2944" s="215">
        <f>'Net Gen'!K2944</f>
        <v>1320</v>
      </c>
      <c r="G2944" s="215">
        <f>'Net Gen'!N2944</f>
        <v>1320</v>
      </c>
      <c r="H2944" s="215">
        <f>'Net Gen'!O2944</f>
        <v>1320</v>
      </c>
      <c r="J2944" s="78">
        <f t="shared" si="182"/>
        <v>0.15</v>
      </c>
      <c r="K2944" s="71">
        <f t="shared" si="180"/>
        <v>198</v>
      </c>
      <c r="L2944" s="69">
        <f t="shared" si="181"/>
        <v>198</v>
      </c>
      <c r="M2944" s="81">
        <f t="shared" si="183"/>
        <v>198</v>
      </c>
    </row>
    <row r="2945" spans="1:13" x14ac:dyDescent="0.2">
      <c r="A2945" s="133" t="str">
        <f>'Net Gen'!B2945</f>
        <v>RP1KPAEG-Rockport 1 KP AEG</v>
      </c>
      <c r="B2945" s="214">
        <f>'Net Gen'!C2945</f>
        <v>44346.583333333336</v>
      </c>
      <c r="C2945" s="215" t="str">
        <f>'Net Gen'!P2945</f>
        <v>DISPATCHABLE</v>
      </c>
      <c r="D2945" s="215">
        <f>'Net Gen'!E2945</f>
        <v>75.374399999999994</v>
      </c>
      <c r="E2945" s="215">
        <f>'Net Gen'!I2945</f>
        <v>1320</v>
      </c>
      <c r="F2945" s="215">
        <f>'Net Gen'!K2945</f>
        <v>1320</v>
      </c>
      <c r="G2945" s="215">
        <f>'Net Gen'!N2945</f>
        <v>1320</v>
      </c>
      <c r="H2945" s="215">
        <f>'Net Gen'!O2945</f>
        <v>1320</v>
      </c>
      <c r="J2945" s="78">
        <f t="shared" si="182"/>
        <v>0.15</v>
      </c>
      <c r="K2945" s="71">
        <f t="shared" si="180"/>
        <v>198</v>
      </c>
      <c r="L2945" s="69">
        <f t="shared" si="181"/>
        <v>198</v>
      </c>
      <c r="M2945" s="81">
        <f t="shared" si="183"/>
        <v>198</v>
      </c>
    </row>
    <row r="2946" spans="1:13" x14ac:dyDescent="0.2">
      <c r="A2946" s="133" t="str">
        <f>'Net Gen'!B2946</f>
        <v>RP1KPAEG-Rockport 1 KP AEG</v>
      </c>
      <c r="B2946" s="214">
        <f>'Net Gen'!C2946</f>
        <v>44346.625</v>
      </c>
      <c r="C2946" s="215" t="str">
        <f>'Net Gen'!P2946</f>
        <v>DISPATCHABLE</v>
      </c>
      <c r="D2946" s="215">
        <f>'Net Gen'!E2946</f>
        <v>75.100800000000007</v>
      </c>
      <c r="E2946" s="215">
        <f>'Net Gen'!I2946</f>
        <v>1320</v>
      </c>
      <c r="F2946" s="215">
        <f>'Net Gen'!K2946</f>
        <v>1320</v>
      </c>
      <c r="G2946" s="215">
        <f>'Net Gen'!N2946</f>
        <v>1320</v>
      </c>
      <c r="H2946" s="215">
        <f>'Net Gen'!O2946</f>
        <v>1320</v>
      </c>
      <c r="J2946" s="78">
        <f t="shared" si="182"/>
        <v>0.15</v>
      </c>
      <c r="K2946" s="71">
        <f t="shared" si="180"/>
        <v>198</v>
      </c>
      <c r="L2946" s="69">
        <f t="shared" si="181"/>
        <v>198</v>
      </c>
      <c r="M2946" s="81">
        <f t="shared" si="183"/>
        <v>198</v>
      </c>
    </row>
    <row r="2947" spans="1:13" x14ac:dyDescent="0.2">
      <c r="A2947" s="133" t="str">
        <f>'Net Gen'!B2947</f>
        <v>RP1KPAEG-Rockport 1 KP AEG</v>
      </c>
      <c r="B2947" s="214">
        <f>'Net Gen'!C2947</f>
        <v>44346.666666666664</v>
      </c>
      <c r="C2947" s="215" t="str">
        <f>'Net Gen'!P2947</f>
        <v>DISPATCHABLE</v>
      </c>
      <c r="D2947" s="215">
        <f>'Net Gen'!E2947</f>
        <v>75.244799999999998</v>
      </c>
      <c r="E2947" s="215">
        <f>'Net Gen'!I2947</f>
        <v>1320</v>
      </c>
      <c r="F2947" s="215">
        <f>'Net Gen'!K2947</f>
        <v>1320</v>
      </c>
      <c r="G2947" s="215">
        <f>'Net Gen'!N2947</f>
        <v>1320</v>
      </c>
      <c r="H2947" s="215">
        <f>'Net Gen'!O2947</f>
        <v>1320</v>
      </c>
      <c r="J2947" s="78">
        <f t="shared" si="182"/>
        <v>0.15</v>
      </c>
      <c r="K2947" s="71">
        <f t="shared" si="180"/>
        <v>198</v>
      </c>
      <c r="L2947" s="69">
        <f t="shared" si="181"/>
        <v>198</v>
      </c>
      <c r="M2947" s="81">
        <f t="shared" si="183"/>
        <v>198</v>
      </c>
    </row>
    <row r="2948" spans="1:13" x14ac:dyDescent="0.2">
      <c r="A2948" s="133" t="str">
        <f>'Net Gen'!B2948</f>
        <v>RP1KPAEG-Rockport 1 KP AEG</v>
      </c>
      <c r="B2948" s="214">
        <f>'Net Gen'!C2948</f>
        <v>44346.708333333336</v>
      </c>
      <c r="C2948" s="215" t="str">
        <f>'Net Gen'!P2948</f>
        <v>DISPATCHABLE</v>
      </c>
      <c r="D2948" s="215">
        <f>'Net Gen'!E2948</f>
        <v>75.441599999999994</v>
      </c>
      <c r="E2948" s="215">
        <f>'Net Gen'!I2948</f>
        <v>1320</v>
      </c>
      <c r="F2948" s="215">
        <f>'Net Gen'!K2948</f>
        <v>1320</v>
      </c>
      <c r="G2948" s="215">
        <f>'Net Gen'!N2948</f>
        <v>1320</v>
      </c>
      <c r="H2948" s="215">
        <f>'Net Gen'!O2948</f>
        <v>1320</v>
      </c>
      <c r="J2948" s="78">
        <f t="shared" si="182"/>
        <v>0.15</v>
      </c>
      <c r="K2948" s="71">
        <f t="shared" ref="K2948:K3011" si="184">F2948*J2948</f>
        <v>198</v>
      </c>
      <c r="L2948" s="69">
        <f t="shared" ref="L2948:L3011" si="185">H2948*J2948</f>
        <v>198</v>
      </c>
      <c r="M2948" s="81">
        <f t="shared" si="183"/>
        <v>198</v>
      </c>
    </row>
    <row r="2949" spans="1:13" x14ac:dyDescent="0.2">
      <c r="A2949" s="133" t="str">
        <f>'Net Gen'!B2949</f>
        <v>RP1KPAEG-Rockport 1 KP AEG</v>
      </c>
      <c r="B2949" s="214">
        <f>'Net Gen'!C2949</f>
        <v>44346.75</v>
      </c>
      <c r="C2949" s="215" t="str">
        <f>'Net Gen'!P2949</f>
        <v>DISPATCHABLE</v>
      </c>
      <c r="D2949" s="215">
        <f>'Net Gen'!E2949</f>
        <v>75.36</v>
      </c>
      <c r="E2949" s="215">
        <f>'Net Gen'!I2949</f>
        <v>1320</v>
      </c>
      <c r="F2949" s="215">
        <f>'Net Gen'!K2949</f>
        <v>1320</v>
      </c>
      <c r="G2949" s="215">
        <f>'Net Gen'!N2949</f>
        <v>1320</v>
      </c>
      <c r="H2949" s="215">
        <f>'Net Gen'!O2949</f>
        <v>1320</v>
      </c>
      <c r="J2949" s="78">
        <f t="shared" ref="J2949:J3012" si="186">VLOOKUP(A2949,$P$4:$Q$8,2,FALSE)</f>
        <v>0.15</v>
      </c>
      <c r="K2949" s="71">
        <f t="shared" si="184"/>
        <v>198</v>
      </c>
      <c r="L2949" s="69">
        <f t="shared" si="185"/>
        <v>198</v>
      </c>
      <c r="M2949" s="81">
        <f t="shared" ref="M2949:M3012" si="187">E2949*J2949</f>
        <v>198</v>
      </c>
    </row>
    <row r="2950" spans="1:13" x14ac:dyDescent="0.2">
      <c r="A2950" s="133" t="str">
        <f>'Net Gen'!B2950</f>
        <v>RP1KPAEG-Rockport 1 KP AEG</v>
      </c>
      <c r="B2950" s="214">
        <f>'Net Gen'!C2950</f>
        <v>44346.791666666664</v>
      </c>
      <c r="C2950" s="215" t="str">
        <f>'Net Gen'!P2950</f>
        <v>DISPATCHABLE</v>
      </c>
      <c r="D2950" s="215">
        <f>'Net Gen'!E2950</f>
        <v>75.345600000000005</v>
      </c>
      <c r="E2950" s="215">
        <f>'Net Gen'!I2950</f>
        <v>1320</v>
      </c>
      <c r="F2950" s="215">
        <f>'Net Gen'!K2950</f>
        <v>1320</v>
      </c>
      <c r="G2950" s="215">
        <f>'Net Gen'!N2950</f>
        <v>1320</v>
      </c>
      <c r="H2950" s="215">
        <f>'Net Gen'!O2950</f>
        <v>1320</v>
      </c>
      <c r="J2950" s="78">
        <f t="shared" si="186"/>
        <v>0.15</v>
      </c>
      <c r="K2950" s="71">
        <f t="shared" si="184"/>
        <v>198</v>
      </c>
      <c r="L2950" s="69">
        <f t="shared" si="185"/>
        <v>198</v>
      </c>
      <c r="M2950" s="81">
        <f t="shared" si="187"/>
        <v>198</v>
      </c>
    </row>
    <row r="2951" spans="1:13" x14ac:dyDescent="0.2">
      <c r="A2951" s="133" t="str">
        <f>'Net Gen'!B2951</f>
        <v>RP1KPAEG-Rockport 1 KP AEG</v>
      </c>
      <c r="B2951" s="214">
        <f>'Net Gen'!C2951</f>
        <v>44346.833333333336</v>
      </c>
      <c r="C2951" s="215" t="str">
        <f>'Net Gen'!P2951</f>
        <v>DISPATCHABLE</v>
      </c>
      <c r="D2951" s="215">
        <f>'Net Gen'!E2951</f>
        <v>75.345600000000005</v>
      </c>
      <c r="E2951" s="215">
        <f>'Net Gen'!I2951</f>
        <v>1320</v>
      </c>
      <c r="F2951" s="215">
        <f>'Net Gen'!K2951</f>
        <v>1320</v>
      </c>
      <c r="G2951" s="215">
        <f>'Net Gen'!N2951</f>
        <v>1320</v>
      </c>
      <c r="H2951" s="215">
        <f>'Net Gen'!O2951</f>
        <v>1320</v>
      </c>
      <c r="J2951" s="78">
        <f t="shared" si="186"/>
        <v>0.15</v>
      </c>
      <c r="K2951" s="71">
        <f t="shared" si="184"/>
        <v>198</v>
      </c>
      <c r="L2951" s="69">
        <f t="shared" si="185"/>
        <v>198</v>
      </c>
      <c r="M2951" s="81">
        <f t="shared" si="187"/>
        <v>198</v>
      </c>
    </row>
    <row r="2952" spans="1:13" x14ac:dyDescent="0.2">
      <c r="A2952" s="133" t="str">
        <f>'Net Gen'!B2952</f>
        <v>RP1KPAEG-Rockport 1 KP AEG</v>
      </c>
      <c r="B2952" s="214">
        <f>'Net Gen'!C2952</f>
        <v>44346.875</v>
      </c>
      <c r="C2952" s="215" t="str">
        <f>'Net Gen'!P2952</f>
        <v>DISPATCHABLE</v>
      </c>
      <c r="D2952" s="215">
        <f>'Net Gen'!E2952</f>
        <v>75.465599999999995</v>
      </c>
      <c r="E2952" s="215">
        <f>'Net Gen'!I2952</f>
        <v>1320</v>
      </c>
      <c r="F2952" s="215">
        <f>'Net Gen'!K2952</f>
        <v>1320</v>
      </c>
      <c r="G2952" s="215">
        <f>'Net Gen'!N2952</f>
        <v>1320</v>
      </c>
      <c r="H2952" s="215">
        <f>'Net Gen'!O2952</f>
        <v>1320</v>
      </c>
      <c r="J2952" s="78">
        <f t="shared" si="186"/>
        <v>0.15</v>
      </c>
      <c r="K2952" s="71">
        <f t="shared" si="184"/>
        <v>198</v>
      </c>
      <c r="L2952" s="69">
        <f t="shared" si="185"/>
        <v>198</v>
      </c>
      <c r="M2952" s="81">
        <f t="shared" si="187"/>
        <v>198</v>
      </c>
    </row>
    <row r="2953" spans="1:13" x14ac:dyDescent="0.2">
      <c r="A2953" s="133" t="str">
        <f>'Net Gen'!B2953</f>
        <v>RP1KPAEG-Rockport 1 KP AEG</v>
      </c>
      <c r="B2953" s="214">
        <f>'Net Gen'!C2953</f>
        <v>44346.916666666664</v>
      </c>
      <c r="C2953" s="215" t="str">
        <f>'Net Gen'!P2953</f>
        <v>DISPATCHABLE</v>
      </c>
      <c r="D2953" s="215">
        <f>'Net Gen'!E2953</f>
        <v>78.897599999999997</v>
      </c>
      <c r="E2953" s="215">
        <f>'Net Gen'!I2953</f>
        <v>1320</v>
      </c>
      <c r="F2953" s="215">
        <f>'Net Gen'!K2953</f>
        <v>1320</v>
      </c>
      <c r="G2953" s="215">
        <f>'Net Gen'!N2953</f>
        <v>1320</v>
      </c>
      <c r="H2953" s="215">
        <f>'Net Gen'!O2953</f>
        <v>1320</v>
      </c>
      <c r="J2953" s="78">
        <f t="shared" si="186"/>
        <v>0.15</v>
      </c>
      <c r="K2953" s="71">
        <f t="shared" si="184"/>
        <v>198</v>
      </c>
      <c r="L2953" s="69">
        <f t="shared" si="185"/>
        <v>198</v>
      </c>
      <c r="M2953" s="81">
        <f t="shared" si="187"/>
        <v>198</v>
      </c>
    </row>
    <row r="2954" spans="1:13" x14ac:dyDescent="0.2">
      <c r="A2954" s="133" t="str">
        <f>'Net Gen'!B2954</f>
        <v>RP1KPAEG-Rockport 1 KP AEG</v>
      </c>
      <c r="B2954" s="214">
        <f>'Net Gen'!C2954</f>
        <v>44346.958333333336</v>
      </c>
      <c r="C2954" s="215" t="str">
        <f>'Net Gen'!P2954</f>
        <v>DISPATCHABLE</v>
      </c>
      <c r="D2954" s="215">
        <f>'Net Gen'!E2954</f>
        <v>75.724800000000002</v>
      </c>
      <c r="E2954" s="215">
        <f>'Net Gen'!I2954</f>
        <v>1320</v>
      </c>
      <c r="F2954" s="215">
        <f>'Net Gen'!K2954</f>
        <v>1320</v>
      </c>
      <c r="G2954" s="215">
        <f>'Net Gen'!N2954</f>
        <v>1320</v>
      </c>
      <c r="H2954" s="215">
        <f>'Net Gen'!O2954</f>
        <v>1320</v>
      </c>
      <c r="J2954" s="78">
        <f t="shared" si="186"/>
        <v>0.15</v>
      </c>
      <c r="K2954" s="71">
        <f t="shared" si="184"/>
        <v>198</v>
      </c>
      <c r="L2954" s="69">
        <f t="shared" si="185"/>
        <v>198</v>
      </c>
      <c r="M2954" s="81">
        <f t="shared" si="187"/>
        <v>198</v>
      </c>
    </row>
    <row r="2955" spans="1:13" x14ac:dyDescent="0.2">
      <c r="A2955" s="133" t="str">
        <f>'Net Gen'!B2955</f>
        <v>RP1KPAEG-Rockport 1 KP AEG</v>
      </c>
      <c r="B2955" s="214">
        <f>'Net Gen'!C2955</f>
        <v>44347</v>
      </c>
      <c r="C2955" s="215" t="str">
        <f>'Net Gen'!P2955</f>
        <v>DISPATCHABLE</v>
      </c>
      <c r="D2955" s="215">
        <f>'Net Gen'!E2955</f>
        <v>75.393600000000006</v>
      </c>
      <c r="E2955" s="215">
        <f>'Net Gen'!I2955</f>
        <v>1320</v>
      </c>
      <c r="F2955" s="215">
        <f>'Net Gen'!K2955</f>
        <v>1320</v>
      </c>
      <c r="G2955" s="215">
        <f>'Net Gen'!N2955</f>
        <v>1320</v>
      </c>
      <c r="H2955" s="215">
        <f>'Net Gen'!O2955</f>
        <v>1320</v>
      </c>
      <c r="J2955" s="78">
        <f t="shared" si="186"/>
        <v>0.15</v>
      </c>
      <c r="K2955" s="71">
        <f t="shared" si="184"/>
        <v>198</v>
      </c>
      <c r="L2955" s="69">
        <f t="shared" si="185"/>
        <v>198</v>
      </c>
      <c r="M2955" s="81">
        <f t="shared" si="187"/>
        <v>198</v>
      </c>
    </row>
    <row r="2956" spans="1:13" x14ac:dyDescent="0.2">
      <c r="A2956" s="133" t="str">
        <f>'Net Gen'!B2956</f>
        <v>RP1KPAEG-Rockport 1 KP AEG</v>
      </c>
      <c r="B2956" s="214">
        <f>'Net Gen'!C2956</f>
        <v>44347.041666666664</v>
      </c>
      <c r="C2956" s="215" t="str">
        <f>'Net Gen'!P2956</f>
        <v>DISPATCHABLE</v>
      </c>
      <c r="D2956" s="215">
        <f>'Net Gen'!E2956</f>
        <v>75.412800000000004</v>
      </c>
      <c r="E2956" s="215">
        <f>'Net Gen'!I2956</f>
        <v>1320</v>
      </c>
      <c r="F2956" s="215">
        <f>'Net Gen'!K2956</f>
        <v>1320</v>
      </c>
      <c r="G2956" s="215">
        <f>'Net Gen'!N2956</f>
        <v>1320</v>
      </c>
      <c r="H2956" s="215">
        <f>'Net Gen'!O2956</f>
        <v>1320</v>
      </c>
      <c r="J2956" s="78">
        <f t="shared" si="186"/>
        <v>0.15</v>
      </c>
      <c r="K2956" s="71">
        <f t="shared" si="184"/>
        <v>198</v>
      </c>
      <c r="L2956" s="69">
        <f t="shared" si="185"/>
        <v>198</v>
      </c>
      <c r="M2956" s="81">
        <f t="shared" si="187"/>
        <v>198</v>
      </c>
    </row>
    <row r="2957" spans="1:13" x14ac:dyDescent="0.2">
      <c r="A2957" s="133" t="str">
        <f>'Net Gen'!B2957</f>
        <v>RP1KPAEG-Rockport 1 KP AEG</v>
      </c>
      <c r="B2957" s="214">
        <f>'Net Gen'!C2957</f>
        <v>44347.083333333336</v>
      </c>
      <c r="C2957" s="215" t="str">
        <f>'Net Gen'!P2957</f>
        <v>DISPATCHABLE</v>
      </c>
      <c r="D2957" s="215">
        <f>'Net Gen'!E2957</f>
        <v>75.211200000000005</v>
      </c>
      <c r="E2957" s="215">
        <f>'Net Gen'!I2957</f>
        <v>1320</v>
      </c>
      <c r="F2957" s="215">
        <f>'Net Gen'!K2957</f>
        <v>1320</v>
      </c>
      <c r="G2957" s="215">
        <f>'Net Gen'!N2957</f>
        <v>1320</v>
      </c>
      <c r="H2957" s="215">
        <f>'Net Gen'!O2957</f>
        <v>1320</v>
      </c>
      <c r="J2957" s="78">
        <f t="shared" si="186"/>
        <v>0.15</v>
      </c>
      <c r="K2957" s="71">
        <f t="shared" si="184"/>
        <v>198</v>
      </c>
      <c r="L2957" s="69">
        <f t="shared" si="185"/>
        <v>198</v>
      </c>
      <c r="M2957" s="81">
        <f t="shared" si="187"/>
        <v>198</v>
      </c>
    </row>
    <row r="2958" spans="1:13" x14ac:dyDescent="0.2">
      <c r="A2958" s="133" t="str">
        <f>'Net Gen'!B2958</f>
        <v>RP1KPAEG-Rockport 1 KP AEG</v>
      </c>
      <c r="B2958" s="214">
        <f>'Net Gen'!C2958</f>
        <v>44347.125</v>
      </c>
      <c r="C2958" s="215" t="str">
        <f>'Net Gen'!P2958</f>
        <v>DISPATCHABLE</v>
      </c>
      <c r="D2958" s="215">
        <f>'Net Gen'!E2958</f>
        <v>75.388800000000003</v>
      </c>
      <c r="E2958" s="215">
        <f>'Net Gen'!I2958</f>
        <v>1320</v>
      </c>
      <c r="F2958" s="215">
        <f>'Net Gen'!K2958</f>
        <v>1320</v>
      </c>
      <c r="G2958" s="215">
        <f>'Net Gen'!N2958</f>
        <v>1320</v>
      </c>
      <c r="H2958" s="215">
        <f>'Net Gen'!O2958</f>
        <v>1320</v>
      </c>
      <c r="J2958" s="78">
        <f t="shared" si="186"/>
        <v>0.15</v>
      </c>
      <c r="K2958" s="71">
        <f t="shared" si="184"/>
        <v>198</v>
      </c>
      <c r="L2958" s="69">
        <f t="shared" si="185"/>
        <v>198</v>
      </c>
      <c r="M2958" s="81">
        <f t="shared" si="187"/>
        <v>198</v>
      </c>
    </row>
    <row r="2959" spans="1:13" x14ac:dyDescent="0.2">
      <c r="A2959" s="133" t="str">
        <f>'Net Gen'!B2959</f>
        <v>RP1KPAEG-Rockport 1 KP AEG</v>
      </c>
      <c r="B2959" s="214">
        <f>'Net Gen'!C2959</f>
        <v>44347.166666666664</v>
      </c>
      <c r="C2959" s="215" t="str">
        <f>'Net Gen'!P2959</f>
        <v>DISPATCHABLE</v>
      </c>
      <c r="D2959" s="215">
        <f>'Net Gen'!E2959</f>
        <v>75.388800000000003</v>
      </c>
      <c r="E2959" s="215">
        <f>'Net Gen'!I2959</f>
        <v>1320</v>
      </c>
      <c r="F2959" s="215">
        <f>'Net Gen'!K2959</f>
        <v>1320</v>
      </c>
      <c r="G2959" s="215">
        <f>'Net Gen'!N2959</f>
        <v>1320</v>
      </c>
      <c r="H2959" s="215">
        <f>'Net Gen'!O2959</f>
        <v>1320</v>
      </c>
      <c r="J2959" s="78">
        <f t="shared" si="186"/>
        <v>0.15</v>
      </c>
      <c r="K2959" s="71">
        <f t="shared" si="184"/>
        <v>198</v>
      </c>
      <c r="L2959" s="69">
        <f t="shared" si="185"/>
        <v>198</v>
      </c>
      <c r="M2959" s="81">
        <f t="shared" si="187"/>
        <v>198</v>
      </c>
    </row>
    <row r="2960" spans="1:13" x14ac:dyDescent="0.2">
      <c r="A2960" s="133" t="str">
        <f>'Net Gen'!B2960</f>
        <v>RP1KPAEG-Rockport 1 KP AEG</v>
      </c>
      <c r="B2960" s="214">
        <f>'Net Gen'!C2960</f>
        <v>44347.208333333336</v>
      </c>
      <c r="C2960" s="215" t="str">
        <f>'Net Gen'!P2960</f>
        <v>DISPATCHABLE</v>
      </c>
      <c r="D2960" s="215">
        <f>'Net Gen'!E2960</f>
        <v>75.278400000000005</v>
      </c>
      <c r="E2960" s="215">
        <f>'Net Gen'!I2960</f>
        <v>1320</v>
      </c>
      <c r="F2960" s="215">
        <f>'Net Gen'!K2960</f>
        <v>1320</v>
      </c>
      <c r="G2960" s="215">
        <f>'Net Gen'!N2960</f>
        <v>1320</v>
      </c>
      <c r="H2960" s="215">
        <f>'Net Gen'!O2960</f>
        <v>1320</v>
      </c>
      <c r="J2960" s="78">
        <f t="shared" si="186"/>
        <v>0.15</v>
      </c>
      <c r="K2960" s="71">
        <f t="shared" si="184"/>
        <v>198</v>
      </c>
      <c r="L2960" s="69">
        <f t="shared" si="185"/>
        <v>198</v>
      </c>
      <c r="M2960" s="81">
        <f t="shared" si="187"/>
        <v>198</v>
      </c>
    </row>
    <row r="2961" spans="1:13" x14ac:dyDescent="0.2">
      <c r="A2961" s="133" t="str">
        <f>'Net Gen'!B2961</f>
        <v>RP1KPAEG-Rockport 1 KP AEG</v>
      </c>
      <c r="B2961" s="214">
        <f>'Net Gen'!C2961</f>
        <v>44347.25</v>
      </c>
      <c r="C2961" s="215" t="str">
        <f>'Net Gen'!P2961</f>
        <v>DISPATCHABLE</v>
      </c>
      <c r="D2961" s="215">
        <f>'Net Gen'!E2961</f>
        <v>75.129599999999996</v>
      </c>
      <c r="E2961" s="215">
        <f>'Net Gen'!I2961</f>
        <v>1320</v>
      </c>
      <c r="F2961" s="215">
        <f>'Net Gen'!K2961</f>
        <v>1320</v>
      </c>
      <c r="G2961" s="215">
        <f>'Net Gen'!N2961</f>
        <v>1320</v>
      </c>
      <c r="H2961" s="215">
        <f>'Net Gen'!O2961</f>
        <v>1320</v>
      </c>
      <c r="J2961" s="78">
        <f t="shared" si="186"/>
        <v>0.15</v>
      </c>
      <c r="K2961" s="71">
        <f t="shared" si="184"/>
        <v>198</v>
      </c>
      <c r="L2961" s="69">
        <f t="shared" si="185"/>
        <v>198</v>
      </c>
      <c r="M2961" s="81">
        <f t="shared" si="187"/>
        <v>198</v>
      </c>
    </row>
    <row r="2962" spans="1:13" x14ac:dyDescent="0.2">
      <c r="A2962" s="133" t="str">
        <f>'Net Gen'!B2962</f>
        <v>RP1KPAEG-Rockport 1 KP AEG</v>
      </c>
      <c r="B2962" s="214">
        <f>'Net Gen'!C2962</f>
        <v>44347.291666666664</v>
      </c>
      <c r="C2962" s="215" t="str">
        <f>'Net Gen'!P2962</f>
        <v>DISPATCHABLE</v>
      </c>
      <c r="D2962" s="215">
        <f>'Net Gen'!E2962</f>
        <v>75.052800000000005</v>
      </c>
      <c r="E2962" s="215">
        <f>'Net Gen'!I2962</f>
        <v>1320</v>
      </c>
      <c r="F2962" s="215">
        <f>'Net Gen'!K2962</f>
        <v>1320</v>
      </c>
      <c r="G2962" s="215">
        <f>'Net Gen'!N2962</f>
        <v>1320</v>
      </c>
      <c r="H2962" s="215">
        <f>'Net Gen'!O2962</f>
        <v>1320</v>
      </c>
      <c r="J2962" s="78">
        <f t="shared" si="186"/>
        <v>0.15</v>
      </c>
      <c r="K2962" s="71">
        <f t="shared" si="184"/>
        <v>198</v>
      </c>
      <c r="L2962" s="69">
        <f t="shared" si="185"/>
        <v>198</v>
      </c>
      <c r="M2962" s="81">
        <f t="shared" si="187"/>
        <v>198</v>
      </c>
    </row>
    <row r="2963" spans="1:13" x14ac:dyDescent="0.2">
      <c r="A2963" s="133" t="str">
        <f>'Net Gen'!B2963</f>
        <v>RP1KPAEG-Rockport 1 KP AEG</v>
      </c>
      <c r="B2963" s="214">
        <f>'Net Gen'!C2963</f>
        <v>44347.333333333336</v>
      </c>
      <c r="C2963" s="215" t="str">
        <f>'Net Gen'!P2963</f>
        <v>DISPATCHABLE</v>
      </c>
      <c r="D2963" s="215">
        <f>'Net Gen'!E2963</f>
        <v>75.239999999999995</v>
      </c>
      <c r="E2963" s="215">
        <f>'Net Gen'!I2963</f>
        <v>1320</v>
      </c>
      <c r="F2963" s="215">
        <f>'Net Gen'!K2963</f>
        <v>1320</v>
      </c>
      <c r="G2963" s="215">
        <f>'Net Gen'!N2963</f>
        <v>1320</v>
      </c>
      <c r="H2963" s="215">
        <f>'Net Gen'!O2963</f>
        <v>1320</v>
      </c>
      <c r="J2963" s="78">
        <f t="shared" si="186"/>
        <v>0.15</v>
      </c>
      <c r="K2963" s="71">
        <f t="shared" si="184"/>
        <v>198</v>
      </c>
      <c r="L2963" s="69">
        <f t="shared" si="185"/>
        <v>198</v>
      </c>
      <c r="M2963" s="81">
        <f t="shared" si="187"/>
        <v>198</v>
      </c>
    </row>
    <row r="2964" spans="1:13" x14ac:dyDescent="0.2">
      <c r="A2964" s="133" t="str">
        <f>'Net Gen'!B2964</f>
        <v>RP1KPAEG-Rockport 1 KP AEG</v>
      </c>
      <c r="B2964" s="214">
        <f>'Net Gen'!C2964</f>
        <v>44347.375</v>
      </c>
      <c r="C2964" s="215" t="str">
        <f>'Net Gen'!P2964</f>
        <v>DISPATCHABLE</v>
      </c>
      <c r="D2964" s="215">
        <f>'Net Gen'!E2964</f>
        <v>75.283199999999994</v>
      </c>
      <c r="E2964" s="215">
        <f>'Net Gen'!I2964</f>
        <v>1320</v>
      </c>
      <c r="F2964" s="215">
        <f>'Net Gen'!K2964</f>
        <v>1320</v>
      </c>
      <c r="G2964" s="215">
        <f>'Net Gen'!N2964</f>
        <v>1320</v>
      </c>
      <c r="H2964" s="215">
        <f>'Net Gen'!O2964</f>
        <v>1320</v>
      </c>
      <c r="J2964" s="78">
        <f t="shared" si="186"/>
        <v>0.15</v>
      </c>
      <c r="K2964" s="71">
        <f t="shared" si="184"/>
        <v>198</v>
      </c>
      <c r="L2964" s="69">
        <f t="shared" si="185"/>
        <v>198</v>
      </c>
      <c r="M2964" s="81">
        <f t="shared" si="187"/>
        <v>198</v>
      </c>
    </row>
    <row r="2965" spans="1:13" x14ac:dyDescent="0.2">
      <c r="A2965" s="133" t="str">
        <f>'Net Gen'!B2965</f>
        <v>RP1KPAEG-Rockport 1 KP AEG</v>
      </c>
      <c r="B2965" s="214">
        <f>'Net Gen'!C2965</f>
        <v>44347.416666666664</v>
      </c>
      <c r="C2965" s="215" t="str">
        <f>'Net Gen'!P2965</f>
        <v>DISPATCHABLE</v>
      </c>
      <c r="D2965" s="215">
        <f>'Net Gen'!E2965</f>
        <v>75.230400000000003</v>
      </c>
      <c r="E2965" s="215">
        <f>'Net Gen'!I2965</f>
        <v>1320</v>
      </c>
      <c r="F2965" s="215">
        <f>'Net Gen'!K2965</f>
        <v>1320</v>
      </c>
      <c r="G2965" s="215">
        <f>'Net Gen'!N2965</f>
        <v>1320</v>
      </c>
      <c r="H2965" s="215">
        <f>'Net Gen'!O2965</f>
        <v>1320</v>
      </c>
      <c r="J2965" s="78">
        <f t="shared" si="186"/>
        <v>0.15</v>
      </c>
      <c r="K2965" s="71">
        <f t="shared" si="184"/>
        <v>198</v>
      </c>
      <c r="L2965" s="69">
        <f t="shared" si="185"/>
        <v>198</v>
      </c>
      <c r="M2965" s="81">
        <f t="shared" si="187"/>
        <v>198</v>
      </c>
    </row>
    <row r="2966" spans="1:13" x14ac:dyDescent="0.2">
      <c r="A2966" s="133" t="str">
        <f>'Net Gen'!B2966</f>
        <v>RP1KPAEG-Rockport 1 KP AEG</v>
      </c>
      <c r="B2966" s="214">
        <f>'Net Gen'!C2966</f>
        <v>44347.458333333336</v>
      </c>
      <c r="C2966" s="215" t="str">
        <f>'Net Gen'!P2966</f>
        <v>DISPATCHABLE</v>
      </c>
      <c r="D2966" s="215">
        <f>'Net Gen'!E2966</f>
        <v>75.191999999999993</v>
      </c>
      <c r="E2966" s="215">
        <f>'Net Gen'!I2966</f>
        <v>1320</v>
      </c>
      <c r="F2966" s="215">
        <f>'Net Gen'!K2966</f>
        <v>1320</v>
      </c>
      <c r="G2966" s="215">
        <f>'Net Gen'!N2966</f>
        <v>1320</v>
      </c>
      <c r="H2966" s="215">
        <f>'Net Gen'!O2966</f>
        <v>1320</v>
      </c>
      <c r="J2966" s="78">
        <f t="shared" si="186"/>
        <v>0.15</v>
      </c>
      <c r="K2966" s="71">
        <f t="shared" si="184"/>
        <v>198</v>
      </c>
      <c r="L2966" s="69">
        <f t="shared" si="185"/>
        <v>198</v>
      </c>
      <c r="M2966" s="81">
        <f t="shared" si="187"/>
        <v>198</v>
      </c>
    </row>
    <row r="2967" spans="1:13" x14ac:dyDescent="0.2">
      <c r="A2967" s="133" t="str">
        <f>'Net Gen'!B2967</f>
        <v>RP1KPAEG-Rockport 1 KP AEG</v>
      </c>
      <c r="B2967" s="214">
        <f>'Net Gen'!C2967</f>
        <v>44347.5</v>
      </c>
      <c r="C2967" s="215" t="str">
        <f>'Net Gen'!P2967</f>
        <v>DISPATCHABLE</v>
      </c>
      <c r="D2967" s="215">
        <f>'Net Gen'!E2967</f>
        <v>75.086399999999998</v>
      </c>
      <c r="E2967" s="215">
        <f>'Net Gen'!I2967</f>
        <v>1320</v>
      </c>
      <c r="F2967" s="215">
        <f>'Net Gen'!K2967</f>
        <v>1320</v>
      </c>
      <c r="G2967" s="215">
        <f>'Net Gen'!N2967</f>
        <v>1320</v>
      </c>
      <c r="H2967" s="215">
        <f>'Net Gen'!O2967</f>
        <v>1320</v>
      </c>
      <c r="J2967" s="78">
        <f t="shared" si="186"/>
        <v>0.15</v>
      </c>
      <c r="K2967" s="71">
        <f t="shared" si="184"/>
        <v>198</v>
      </c>
      <c r="L2967" s="69">
        <f t="shared" si="185"/>
        <v>198</v>
      </c>
      <c r="M2967" s="81">
        <f t="shared" si="187"/>
        <v>198</v>
      </c>
    </row>
    <row r="2968" spans="1:13" x14ac:dyDescent="0.2">
      <c r="A2968" s="133" t="str">
        <f>'Net Gen'!B2968</f>
        <v>RP1KPAEG-Rockport 1 KP AEG</v>
      </c>
      <c r="B2968" s="214">
        <f>'Net Gen'!C2968</f>
        <v>44347.541666666664</v>
      </c>
      <c r="C2968" s="215" t="str">
        <f>'Net Gen'!P2968</f>
        <v>DISPATCHABLE</v>
      </c>
      <c r="D2968" s="215">
        <f>'Net Gen'!E2968</f>
        <v>75.048000000000002</v>
      </c>
      <c r="E2968" s="215">
        <f>'Net Gen'!I2968</f>
        <v>1320</v>
      </c>
      <c r="F2968" s="215">
        <f>'Net Gen'!K2968</f>
        <v>1320</v>
      </c>
      <c r="G2968" s="215">
        <f>'Net Gen'!N2968</f>
        <v>1320</v>
      </c>
      <c r="H2968" s="215">
        <f>'Net Gen'!O2968</f>
        <v>1320</v>
      </c>
      <c r="J2968" s="78">
        <f t="shared" si="186"/>
        <v>0.15</v>
      </c>
      <c r="K2968" s="71">
        <f t="shared" si="184"/>
        <v>198</v>
      </c>
      <c r="L2968" s="69">
        <f t="shared" si="185"/>
        <v>198</v>
      </c>
      <c r="M2968" s="81">
        <f t="shared" si="187"/>
        <v>198</v>
      </c>
    </row>
    <row r="2969" spans="1:13" x14ac:dyDescent="0.2">
      <c r="A2969" s="133" t="str">
        <f>'Net Gen'!B2969</f>
        <v>RP1KPAEG-Rockport 1 KP AEG</v>
      </c>
      <c r="B2969" s="214">
        <f>'Net Gen'!C2969</f>
        <v>44347.583333333336</v>
      </c>
      <c r="C2969" s="215" t="str">
        <f>'Net Gen'!P2969</f>
        <v>DISPATCHABLE</v>
      </c>
      <c r="D2969" s="215">
        <f>'Net Gen'!E2969</f>
        <v>75.244799999999998</v>
      </c>
      <c r="E2969" s="215">
        <f>'Net Gen'!I2969</f>
        <v>1320</v>
      </c>
      <c r="F2969" s="215">
        <f>'Net Gen'!K2969</f>
        <v>1320</v>
      </c>
      <c r="G2969" s="215">
        <f>'Net Gen'!N2969</f>
        <v>1320</v>
      </c>
      <c r="H2969" s="215">
        <f>'Net Gen'!O2969</f>
        <v>1320</v>
      </c>
      <c r="J2969" s="78">
        <f t="shared" si="186"/>
        <v>0.15</v>
      </c>
      <c r="K2969" s="71">
        <f t="shared" si="184"/>
        <v>198</v>
      </c>
      <c r="L2969" s="69">
        <f t="shared" si="185"/>
        <v>198</v>
      </c>
      <c r="M2969" s="81">
        <f t="shared" si="187"/>
        <v>198</v>
      </c>
    </row>
    <row r="2970" spans="1:13" x14ac:dyDescent="0.2">
      <c r="A2970" s="133" t="str">
        <f>'Net Gen'!B2970</f>
        <v>RP1KPAEG-Rockport 1 KP AEG</v>
      </c>
      <c r="B2970" s="214">
        <f>'Net Gen'!C2970</f>
        <v>44347.625</v>
      </c>
      <c r="C2970" s="215" t="str">
        <f>'Net Gen'!P2970</f>
        <v>DISPATCHABLE</v>
      </c>
      <c r="D2970" s="215">
        <f>'Net Gen'!E2970</f>
        <v>75.254400000000004</v>
      </c>
      <c r="E2970" s="215">
        <f>'Net Gen'!I2970</f>
        <v>1320</v>
      </c>
      <c r="F2970" s="215">
        <f>'Net Gen'!K2970</f>
        <v>1320</v>
      </c>
      <c r="G2970" s="215">
        <f>'Net Gen'!N2970</f>
        <v>1320</v>
      </c>
      <c r="H2970" s="215">
        <f>'Net Gen'!O2970</f>
        <v>1320</v>
      </c>
      <c r="J2970" s="78">
        <f t="shared" si="186"/>
        <v>0.15</v>
      </c>
      <c r="K2970" s="71">
        <f t="shared" si="184"/>
        <v>198</v>
      </c>
      <c r="L2970" s="69">
        <f t="shared" si="185"/>
        <v>198</v>
      </c>
      <c r="M2970" s="81">
        <f t="shared" si="187"/>
        <v>198</v>
      </c>
    </row>
    <row r="2971" spans="1:13" x14ac:dyDescent="0.2">
      <c r="A2971" s="133" t="str">
        <f>'Net Gen'!B2971</f>
        <v>RP1KPAEG-Rockport 1 KP AEG</v>
      </c>
      <c r="B2971" s="214">
        <f>'Net Gen'!C2971</f>
        <v>44347.666666666664</v>
      </c>
      <c r="C2971" s="215" t="str">
        <f>'Net Gen'!P2971</f>
        <v>DISPATCHABLE</v>
      </c>
      <c r="D2971" s="215">
        <f>'Net Gen'!E2971</f>
        <v>75.139200000000002</v>
      </c>
      <c r="E2971" s="215">
        <f>'Net Gen'!I2971</f>
        <v>1320</v>
      </c>
      <c r="F2971" s="215">
        <f>'Net Gen'!K2971</f>
        <v>1320</v>
      </c>
      <c r="G2971" s="215">
        <f>'Net Gen'!N2971</f>
        <v>1320</v>
      </c>
      <c r="H2971" s="215">
        <f>'Net Gen'!O2971</f>
        <v>1320</v>
      </c>
      <c r="J2971" s="78">
        <f t="shared" si="186"/>
        <v>0.15</v>
      </c>
      <c r="K2971" s="71">
        <f t="shared" si="184"/>
        <v>198</v>
      </c>
      <c r="L2971" s="69">
        <f t="shared" si="185"/>
        <v>198</v>
      </c>
      <c r="M2971" s="81">
        <f t="shared" si="187"/>
        <v>198</v>
      </c>
    </row>
    <row r="2972" spans="1:13" x14ac:dyDescent="0.2">
      <c r="A2972" s="133" t="str">
        <f>'Net Gen'!B2972</f>
        <v>RP1KPAEG-Rockport 1 KP AEG</v>
      </c>
      <c r="B2972" s="214">
        <f>'Net Gen'!C2972</f>
        <v>44347.708333333336</v>
      </c>
      <c r="C2972" s="215" t="str">
        <f>'Net Gen'!P2972</f>
        <v>DISPATCHABLE</v>
      </c>
      <c r="D2972" s="215">
        <f>'Net Gen'!E2972</f>
        <v>75.144000000000005</v>
      </c>
      <c r="E2972" s="215">
        <f>'Net Gen'!I2972</f>
        <v>1320</v>
      </c>
      <c r="F2972" s="215">
        <f>'Net Gen'!K2972</f>
        <v>1320</v>
      </c>
      <c r="G2972" s="215">
        <f>'Net Gen'!N2972</f>
        <v>1320</v>
      </c>
      <c r="H2972" s="215">
        <f>'Net Gen'!O2972</f>
        <v>1320</v>
      </c>
      <c r="J2972" s="78">
        <f t="shared" si="186"/>
        <v>0.15</v>
      </c>
      <c r="K2972" s="71">
        <f t="shared" si="184"/>
        <v>198</v>
      </c>
      <c r="L2972" s="69">
        <f t="shared" si="185"/>
        <v>198</v>
      </c>
      <c r="M2972" s="81">
        <f t="shared" si="187"/>
        <v>198</v>
      </c>
    </row>
    <row r="2973" spans="1:13" x14ac:dyDescent="0.2">
      <c r="A2973" s="133" t="str">
        <f>'Net Gen'!B2973</f>
        <v>RP1KPAEG-Rockport 1 KP AEG</v>
      </c>
      <c r="B2973" s="214">
        <f>'Net Gen'!C2973</f>
        <v>44347.75</v>
      </c>
      <c r="C2973" s="215" t="str">
        <f>'Net Gen'!P2973</f>
        <v>DISPATCHABLE</v>
      </c>
      <c r="D2973" s="215">
        <f>'Net Gen'!E2973</f>
        <v>75.057599999999994</v>
      </c>
      <c r="E2973" s="215">
        <f>'Net Gen'!I2973</f>
        <v>1320</v>
      </c>
      <c r="F2973" s="215">
        <f>'Net Gen'!K2973</f>
        <v>1320</v>
      </c>
      <c r="G2973" s="215">
        <f>'Net Gen'!N2973</f>
        <v>1320</v>
      </c>
      <c r="H2973" s="215">
        <f>'Net Gen'!O2973</f>
        <v>1320</v>
      </c>
      <c r="J2973" s="78">
        <f t="shared" si="186"/>
        <v>0.15</v>
      </c>
      <c r="K2973" s="71">
        <f t="shared" si="184"/>
        <v>198</v>
      </c>
      <c r="L2973" s="69">
        <f t="shared" si="185"/>
        <v>198</v>
      </c>
      <c r="M2973" s="81">
        <f t="shared" si="187"/>
        <v>198</v>
      </c>
    </row>
    <row r="2974" spans="1:13" x14ac:dyDescent="0.2">
      <c r="A2974" s="133" t="str">
        <f>'Net Gen'!B2974</f>
        <v>RP1KPAEG-Rockport 1 KP AEG</v>
      </c>
      <c r="B2974" s="214">
        <f>'Net Gen'!C2974</f>
        <v>44347.791666666664</v>
      </c>
      <c r="C2974" s="215" t="str">
        <f>'Net Gen'!P2974</f>
        <v>DISPATCHABLE</v>
      </c>
      <c r="D2974" s="215">
        <f>'Net Gen'!E2974</f>
        <v>75.172799999999995</v>
      </c>
      <c r="E2974" s="215">
        <f>'Net Gen'!I2974</f>
        <v>1320</v>
      </c>
      <c r="F2974" s="215">
        <f>'Net Gen'!K2974</f>
        <v>1320</v>
      </c>
      <c r="G2974" s="215">
        <f>'Net Gen'!N2974</f>
        <v>1320</v>
      </c>
      <c r="H2974" s="215">
        <f>'Net Gen'!O2974</f>
        <v>1320</v>
      </c>
      <c r="J2974" s="78">
        <f t="shared" si="186"/>
        <v>0.15</v>
      </c>
      <c r="K2974" s="71">
        <f t="shared" si="184"/>
        <v>198</v>
      </c>
      <c r="L2974" s="69">
        <f t="shared" si="185"/>
        <v>198</v>
      </c>
      <c r="M2974" s="81">
        <f t="shared" si="187"/>
        <v>198</v>
      </c>
    </row>
    <row r="2975" spans="1:13" x14ac:dyDescent="0.2">
      <c r="A2975" s="133" t="str">
        <f>'Net Gen'!B2975</f>
        <v>RP1KPAEG-Rockport 1 KP AEG</v>
      </c>
      <c r="B2975" s="214">
        <f>'Net Gen'!C2975</f>
        <v>44347.833333333336</v>
      </c>
      <c r="C2975" s="215" t="str">
        <f>'Net Gen'!P2975</f>
        <v>DISPATCHABLE</v>
      </c>
      <c r="D2975" s="215">
        <f>'Net Gen'!E2975</f>
        <v>75.230400000000003</v>
      </c>
      <c r="E2975" s="215">
        <f>'Net Gen'!I2975</f>
        <v>1320</v>
      </c>
      <c r="F2975" s="215">
        <f>'Net Gen'!K2975</f>
        <v>1320</v>
      </c>
      <c r="G2975" s="215">
        <f>'Net Gen'!N2975</f>
        <v>1320</v>
      </c>
      <c r="H2975" s="215">
        <f>'Net Gen'!O2975</f>
        <v>1320</v>
      </c>
      <c r="J2975" s="78">
        <f t="shared" si="186"/>
        <v>0.15</v>
      </c>
      <c r="K2975" s="71">
        <f t="shared" si="184"/>
        <v>198</v>
      </c>
      <c r="L2975" s="69">
        <f t="shared" si="185"/>
        <v>198</v>
      </c>
      <c r="M2975" s="81">
        <f t="shared" si="187"/>
        <v>198</v>
      </c>
    </row>
    <row r="2976" spans="1:13" x14ac:dyDescent="0.2">
      <c r="A2976" s="133" t="str">
        <f>'Net Gen'!B2976</f>
        <v>RP1KPAEG-Rockport 1 KP AEG</v>
      </c>
      <c r="B2976" s="214">
        <f>'Net Gen'!C2976</f>
        <v>44347.875</v>
      </c>
      <c r="C2976" s="215" t="str">
        <f>'Net Gen'!P2976</f>
        <v>DISPATCHABLE</v>
      </c>
      <c r="D2976" s="215">
        <f>'Net Gen'!E2976</f>
        <v>76.300799999999995</v>
      </c>
      <c r="E2976" s="215">
        <f>'Net Gen'!I2976</f>
        <v>1320</v>
      </c>
      <c r="F2976" s="215">
        <f>'Net Gen'!K2976</f>
        <v>1320</v>
      </c>
      <c r="G2976" s="215">
        <f>'Net Gen'!N2976</f>
        <v>1320</v>
      </c>
      <c r="H2976" s="215">
        <f>'Net Gen'!O2976</f>
        <v>1320</v>
      </c>
      <c r="J2976" s="78">
        <f t="shared" si="186"/>
        <v>0.15</v>
      </c>
      <c r="K2976" s="71">
        <f t="shared" si="184"/>
        <v>198</v>
      </c>
      <c r="L2976" s="69">
        <f t="shared" si="185"/>
        <v>198</v>
      </c>
      <c r="M2976" s="81">
        <f t="shared" si="187"/>
        <v>198</v>
      </c>
    </row>
    <row r="2977" spans="1:13" x14ac:dyDescent="0.2">
      <c r="A2977" s="133" t="str">
        <f>'Net Gen'!B2977</f>
        <v>RP1KPAEG-Rockport 1 KP AEG</v>
      </c>
      <c r="B2977" s="214">
        <f>'Net Gen'!C2977</f>
        <v>44347.916666666664</v>
      </c>
      <c r="C2977" s="215" t="str">
        <f>'Net Gen'!P2977</f>
        <v>DISPATCHABLE</v>
      </c>
      <c r="D2977" s="215">
        <f>'Net Gen'!E2977</f>
        <v>84.331199999999995</v>
      </c>
      <c r="E2977" s="215">
        <f>'Net Gen'!I2977</f>
        <v>1320</v>
      </c>
      <c r="F2977" s="215">
        <f>'Net Gen'!K2977</f>
        <v>1320</v>
      </c>
      <c r="G2977" s="215">
        <f>'Net Gen'!N2977</f>
        <v>1320</v>
      </c>
      <c r="H2977" s="215">
        <f>'Net Gen'!O2977</f>
        <v>1320</v>
      </c>
      <c r="J2977" s="78">
        <f t="shared" si="186"/>
        <v>0.15</v>
      </c>
      <c r="K2977" s="71">
        <f t="shared" si="184"/>
        <v>198</v>
      </c>
      <c r="L2977" s="69">
        <f t="shared" si="185"/>
        <v>198</v>
      </c>
      <c r="M2977" s="81">
        <f t="shared" si="187"/>
        <v>198</v>
      </c>
    </row>
    <row r="2978" spans="1:13" x14ac:dyDescent="0.2">
      <c r="A2978" s="133" t="str">
        <f>'Net Gen'!B2978</f>
        <v>RP1KPAEG-Rockport 1 KP AEG</v>
      </c>
      <c r="B2978" s="214">
        <f>'Net Gen'!C2978</f>
        <v>44347.958333333336</v>
      </c>
      <c r="C2978" s="215" t="str">
        <f>'Net Gen'!P2978</f>
        <v>DISPATCHABLE</v>
      </c>
      <c r="D2978" s="215">
        <f>'Net Gen'!E2978</f>
        <v>75.388800000000003</v>
      </c>
      <c r="E2978" s="215">
        <f>'Net Gen'!I2978</f>
        <v>1320</v>
      </c>
      <c r="F2978" s="215">
        <f>'Net Gen'!K2978</f>
        <v>1320</v>
      </c>
      <c r="G2978" s="215">
        <f>'Net Gen'!N2978</f>
        <v>1320</v>
      </c>
      <c r="H2978" s="215">
        <f>'Net Gen'!O2978</f>
        <v>1320</v>
      </c>
      <c r="J2978" s="78">
        <f t="shared" si="186"/>
        <v>0.15</v>
      </c>
      <c r="K2978" s="71">
        <f t="shared" si="184"/>
        <v>198</v>
      </c>
      <c r="L2978" s="69">
        <f t="shared" si="185"/>
        <v>198</v>
      </c>
      <c r="M2978" s="81">
        <f t="shared" si="187"/>
        <v>198</v>
      </c>
    </row>
    <row r="2979" spans="1:13" x14ac:dyDescent="0.2">
      <c r="A2979" s="133" t="str">
        <f>'Net Gen'!B2979</f>
        <v>RP1KPAEG-Rockport 1 KP AEG</v>
      </c>
      <c r="B2979" s="214">
        <f>'Net Gen'!C2979</f>
        <v>44348</v>
      </c>
      <c r="C2979" s="215" t="str">
        <f>'Net Gen'!P2979</f>
        <v>DISPATCHABLE</v>
      </c>
      <c r="D2979" s="215">
        <f>'Net Gen'!E2979</f>
        <v>75.667199999999994</v>
      </c>
      <c r="E2979" s="215">
        <f>'Net Gen'!I2979</f>
        <v>1320</v>
      </c>
      <c r="F2979" s="215">
        <f>'Net Gen'!K2979</f>
        <v>1320</v>
      </c>
      <c r="G2979" s="215">
        <f>'Net Gen'!N2979</f>
        <v>1320</v>
      </c>
      <c r="H2979" s="215">
        <f>'Net Gen'!O2979</f>
        <v>1320</v>
      </c>
      <c r="J2979" s="78">
        <f t="shared" si="186"/>
        <v>0.15</v>
      </c>
      <c r="K2979" s="71">
        <f t="shared" si="184"/>
        <v>198</v>
      </c>
      <c r="L2979" s="69">
        <f t="shared" si="185"/>
        <v>198</v>
      </c>
      <c r="M2979" s="81">
        <f t="shared" si="187"/>
        <v>198</v>
      </c>
    </row>
    <row r="2980" spans="1:13" x14ac:dyDescent="0.2">
      <c r="A2980" s="133" t="str">
        <f>'Net Gen'!B2980</f>
        <v>RP2KPAEG-Rockport 2 KP AEG</v>
      </c>
      <c r="B2980" s="214">
        <f>'Net Gen'!C2980</f>
        <v>44317.041666666664</v>
      </c>
      <c r="C2980" s="215" t="str">
        <f>'Net Gen'!P2980</f>
        <v>OFFLINE</v>
      </c>
      <c r="D2980" s="215">
        <f>'Net Gen'!E2980</f>
        <v>0</v>
      </c>
      <c r="E2980" s="215">
        <f>'Net Gen'!I2980</f>
        <v>0</v>
      </c>
      <c r="F2980" s="215">
        <f>'Net Gen'!K2980</f>
        <v>0</v>
      </c>
      <c r="G2980" s="215">
        <f>'Net Gen'!N2980</f>
        <v>0</v>
      </c>
      <c r="H2980" s="215">
        <f>'Net Gen'!O2980</f>
        <v>1320</v>
      </c>
      <c r="J2980" s="78">
        <f t="shared" si="186"/>
        <v>0.15</v>
      </c>
      <c r="K2980" s="71">
        <f t="shared" si="184"/>
        <v>0</v>
      </c>
      <c r="L2980" s="69">
        <f t="shared" si="185"/>
        <v>198</v>
      </c>
      <c r="M2980" s="81">
        <f t="shared" si="187"/>
        <v>0</v>
      </c>
    </row>
    <row r="2981" spans="1:13" x14ac:dyDescent="0.2">
      <c r="A2981" s="133" t="str">
        <f>'Net Gen'!B2981</f>
        <v>RP2KPAEG-Rockport 2 KP AEG</v>
      </c>
      <c r="B2981" s="214">
        <f>'Net Gen'!C2981</f>
        <v>44317.083333333336</v>
      </c>
      <c r="C2981" s="215" t="str">
        <f>'Net Gen'!P2981</f>
        <v>OFFLINE</v>
      </c>
      <c r="D2981" s="215">
        <f>'Net Gen'!E2981</f>
        <v>0</v>
      </c>
      <c r="E2981" s="215">
        <f>'Net Gen'!I2981</f>
        <v>0</v>
      </c>
      <c r="F2981" s="215">
        <f>'Net Gen'!K2981</f>
        <v>0</v>
      </c>
      <c r="G2981" s="215">
        <f>'Net Gen'!N2981</f>
        <v>0</v>
      </c>
      <c r="H2981" s="215">
        <f>'Net Gen'!O2981</f>
        <v>1320</v>
      </c>
      <c r="J2981" s="78">
        <f t="shared" si="186"/>
        <v>0.15</v>
      </c>
      <c r="K2981" s="71">
        <f t="shared" si="184"/>
        <v>0</v>
      </c>
      <c r="L2981" s="69">
        <f t="shared" si="185"/>
        <v>198</v>
      </c>
      <c r="M2981" s="81">
        <f t="shared" si="187"/>
        <v>0</v>
      </c>
    </row>
    <row r="2982" spans="1:13" x14ac:dyDescent="0.2">
      <c r="A2982" s="133" t="str">
        <f>'Net Gen'!B2982</f>
        <v>RP2KPAEG-Rockport 2 KP AEG</v>
      </c>
      <c r="B2982" s="214">
        <f>'Net Gen'!C2982</f>
        <v>44317.125</v>
      </c>
      <c r="C2982" s="215" t="str">
        <f>'Net Gen'!P2982</f>
        <v>OFFLINE</v>
      </c>
      <c r="D2982" s="215">
        <f>'Net Gen'!E2982</f>
        <v>0</v>
      </c>
      <c r="E2982" s="215">
        <f>'Net Gen'!I2982</f>
        <v>0</v>
      </c>
      <c r="F2982" s="215">
        <f>'Net Gen'!K2982</f>
        <v>0</v>
      </c>
      <c r="G2982" s="215">
        <f>'Net Gen'!N2982</f>
        <v>0</v>
      </c>
      <c r="H2982" s="215">
        <f>'Net Gen'!O2982</f>
        <v>1320</v>
      </c>
      <c r="J2982" s="78">
        <f t="shared" si="186"/>
        <v>0.15</v>
      </c>
      <c r="K2982" s="71">
        <f t="shared" si="184"/>
        <v>0</v>
      </c>
      <c r="L2982" s="69">
        <f t="shared" si="185"/>
        <v>198</v>
      </c>
      <c r="M2982" s="81">
        <f t="shared" si="187"/>
        <v>0</v>
      </c>
    </row>
    <row r="2983" spans="1:13" x14ac:dyDescent="0.2">
      <c r="A2983" s="133" t="str">
        <f>'Net Gen'!B2983</f>
        <v>RP2KPAEG-Rockport 2 KP AEG</v>
      </c>
      <c r="B2983" s="214">
        <f>'Net Gen'!C2983</f>
        <v>44317.166666666664</v>
      </c>
      <c r="C2983" s="215" t="str">
        <f>'Net Gen'!P2983</f>
        <v>OFFLINE</v>
      </c>
      <c r="D2983" s="215">
        <f>'Net Gen'!E2983</f>
        <v>0</v>
      </c>
      <c r="E2983" s="215">
        <f>'Net Gen'!I2983</f>
        <v>0</v>
      </c>
      <c r="F2983" s="215">
        <f>'Net Gen'!K2983</f>
        <v>0</v>
      </c>
      <c r="G2983" s="215">
        <f>'Net Gen'!N2983</f>
        <v>0</v>
      </c>
      <c r="H2983" s="215">
        <f>'Net Gen'!O2983</f>
        <v>1320</v>
      </c>
      <c r="J2983" s="78">
        <f t="shared" si="186"/>
        <v>0.15</v>
      </c>
      <c r="K2983" s="71">
        <f t="shared" si="184"/>
        <v>0</v>
      </c>
      <c r="L2983" s="69">
        <f t="shared" si="185"/>
        <v>198</v>
      </c>
      <c r="M2983" s="81">
        <f t="shared" si="187"/>
        <v>0</v>
      </c>
    </row>
    <row r="2984" spans="1:13" x14ac:dyDescent="0.2">
      <c r="A2984" s="133" t="str">
        <f>'Net Gen'!B2984</f>
        <v>RP2KPAEG-Rockport 2 KP AEG</v>
      </c>
      <c r="B2984" s="214">
        <f>'Net Gen'!C2984</f>
        <v>44317.208333333336</v>
      </c>
      <c r="C2984" s="215" t="str">
        <f>'Net Gen'!P2984</f>
        <v>OFFLINE</v>
      </c>
      <c r="D2984" s="215">
        <f>'Net Gen'!E2984</f>
        <v>0</v>
      </c>
      <c r="E2984" s="215">
        <f>'Net Gen'!I2984</f>
        <v>0</v>
      </c>
      <c r="F2984" s="215">
        <f>'Net Gen'!K2984</f>
        <v>0</v>
      </c>
      <c r="G2984" s="215">
        <f>'Net Gen'!N2984</f>
        <v>0</v>
      </c>
      <c r="H2984" s="215">
        <f>'Net Gen'!O2984</f>
        <v>1320</v>
      </c>
      <c r="J2984" s="78">
        <f t="shared" si="186"/>
        <v>0.15</v>
      </c>
      <c r="K2984" s="71">
        <f t="shared" si="184"/>
        <v>0</v>
      </c>
      <c r="L2984" s="69">
        <f t="shared" si="185"/>
        <v>198</v>
      </c>
      <c r="M2984" s="81">
        <f t="shared" si="187"/>
        <v>0</v>
      </c>
    </row>
    <row r="2985" spans="1:13" x14ac:dyDescent="0.2">
      <c r="A2985" s="133" t="str">
        <f>'Net Gen'!B2985</f>
        <v>RP2KPAEG-Rockport 2 KP AEG</v>
      </c>
      <c r="B2985" s="214">
        <f>'Net Gen'!C2985</f>
        <v>44317.25</v>
      </c>
      <c r="C2985" s="215" t="str">
        <f>'Net Gen'!P2985</f>
        <v>OFFLINE</v>
      </c>
      <c r="D2985" s="215">
        <f>'Net Gen'!E2985</f>
        <v>0</v>
      </c>
      <c r="E2985" s="215">
        <f>'Net Gen'!I2985</f>
        <v>0</v>
      </c>
      <c r="F2985" s="215">
        <f>'Net Gen'!K2985</f>
        <v>0</v>
      </c>
      <c r="G2985" s="215">
        <f>'Net Gen'!N2985</f>
        <v>0</v>
      </c>
      <c r="H2985" s="215">
        <f>'Net Gen'!O2985</f>
        <v>1320</v>
      </c>
      <c r="J2985" s="78">
        <f t="shared" si="186"/>
        <v>0.15</v>
      </c>
      <c r="K2985" s="71">
        <f t="shared" si="184"/>
        <v>0</v>
      </c>
      <c r="L2985" s="69">
        <f t="shared" si="185"/>
        <v>198</v>
      </c>
      <c r="M2985" s="81">
        <f t="shared" si="187"/>
        <v>0</v>
      </c>
    </row>
    <row r="2986" spans="1:13" x14ac:dyDescent="0.2">
      <c r="A2986" s="133" t="str">
        <f>'Net Gen'!B2986</f>
        <v>RP2KPAEG-Rockport 2 KP AEG</v>
      </c>
      <c r="B2986" s="214">
        <f>'Net Gen'!C2986</f>
        <v>44317.291666666664</v>
      </c>
      <c r="C2986" s="215" t="str">
        <f>'Net Gen'!P2986</f>
        <v>OFFLINE</v>
      </c>
      <c r="D2986" s="215">
        <f>'Net Gen'!E2986</f>
        <v>0</v>
      </c>
      <c r="E2986" s="215">
        <f>'Net Gen'!I2986</f>
        <v>0</v>
      </c>
      <c r="F2986" s="215">
        <f>'Net Gen'!K2986</f>
        <v>0</v>
      </c>
      <c r="G2986" s="215">
        <f>'Net Gen'!N2986</f>
        <v>0</v>
      </c>
      <c r="H2986" s="215">
        <f>'Net Gen'!O2986</f>
        <v>1320</v>
      </c>
      <c r="J2986" s="78">
        <f t="shared" si="186"/>
        <v>0.15</v>
      </c>
      <c r="K2986" s="71">
        <f t="shared" si="184"/>
        <v>0</v>
      </c>
      <c r="L2986" s="69">
        <f t="shared" si="185"/>
        <v>198</v>
      </c>
      <c r="M2986" s="81">
        <f t="shared" si="187"/>
        <v>0</v>
      </c>
    </row>
    <row r="2987" spans="1:13" x14ac:dyDescent="0.2">
      <c r="A2987" s="133" t="str">
        <f>'Net Gen'!B2987</f>
        <v>RP2KPAEG-Rockport 2 KP AEG</v>
      </c>
      <c r="B2987" s="214">
        <f>'Net Gen'!C2987</f>
        <v>44317.333333333336</v>
      </c>
      <c r="C2987" s="215" t="str">
        <f>'Net Gen'!P2987</f>
        <v>OFFLINE</v>
      </c>
      <c r="D2987" s="215">
        <f>'Net Gen'!E2987</f>
        <v>0</v>
      </c>
      <c r="E2987" s="215">
        <f>'Net Gen'!I2987</f>
        <v>0</v>
      </c>
      <c r="F2987" s="215">
        <f>'Net Gen'!K2987</f>
        <v>0</v>
      </c>
      <c r="G2987" s="215">
        <f>'Net Gen'!N2987</f>
        <v>0</v>
      </c>
      <c r="H2987" s="215">
        <f>'Net Gen'!O2987</f>
        <v>1320</v>
      </c>
      <c r="J2987" s="78">
        <f t="shared" si="186"/>
        <v>0.15</v>
      </c>
      <c r="K2987" s="71">
        <f t="shared" si="184"/>
        <v>0</v>
      </c>
      <c r="L2987" s="69">
        <f t="shared" si="185"/>
        <v>198</v>
      </c>
      <c r="M2987" s="81">
        <f t="shared" si="187"/>
        <v>0</v>
      </c>
    </row>
    <row r="2988" spans="1:13" x14ac:dyDescent="0.2">
      <c r="A2988" s="133" t="str">
        <f>'Net Gen'!B2988</f>
        <v>RP2KPAEG-Rockport 2 KP AEG</v>
      </c>
      <c r="B2988" s="214">
        <f>'Net Gen'!C2988</f>
        <v>44317.375</v>
      </c>
      <c r="C2988" s="215" t="str">
        <f>'Net Gen'!P2988</f>
        <v>OFFLINE</v>
      </c>
      <c r="D2988" s="215">
        <f>'Net Gen'!E2988</f>
        <v>0</v>
      </c>
      <c r="E2988" s="215">
        <f>'Net Gen'!I2988</f>
        <v>0</v>
      </c>
      <c r="F2988" s="215">
        <f>'Net Gen'!K2988</f>
        <v>0</v>
      </c>
      <c r="G2988" s="215">
        <f>'Net Gen'!N2988</f>
        <v>0</v>
      </c>
      <c r="H2988" s="215">
        <f>'Net Gen'!O2988</f>
        <v>1320</v>
      </c>
      <c r="J2988" s="78">
        <f t="shared" si="186"/>
        <v>0.15</v>
      </c>
      <c r="K2988" s="71">
        <f t="shared" si="184"/>
        <v>0</v>
      </c>
      <c r="L2988" s="69">
        <f t="shared" si="185"/>
        <v>198</v>
      </c>
      <c r="M2988" s="81">
        <f t="shared" si="187"/>
        <v>0</v>
      </c>
    </row>
    <row r="2989" spans="1:13" x14ac:dyDescent="0.2">
      <c r="A2989" s="133" t="str">
        <f>'Net Gen'!B2989</f>
        <v>RP2KPAEG-Rockport 2 KP AEG</v>
      </c>
      <c r="B2989" s="214">
        <f>'Net Gen'!C2989</f>
        <v>44317.416666666664</v>
      </c>
      <c r="C2989" s="215" t="str">
        <f>'Net Gen'!P2989</f>
        <v>OFFLINE</v>
      </c>
      <c r="D2989" s="215">
        <f>'Net Gen'!E2989</f>
        <v>0</v>
      </c>
      <c r="E2989" s="215">
        <f>'Net Gen'!I2989</f>
        <v>0</v>
      </c>
      <c r="F2989" s="215">
        <f>'Net Gen'!K2989</f>
        <v>0</v>
      </c>
      <c r="G2989" s="215">
        <f>'Net Gen'!N2989</f>
        <v>0</v>
      </c>
      <c r="H2989" s="215">
        <f>'Net Gen'!O2989</f>
        <v>1320</v>
      </c>
      <c r="J2989" s="78">
        <f t="shared" si="186"/>
        <v>0.15</v>
      </c>
      <c r="K2989" s="71">
        <f t="shared" si="184"/>
        <v>0</v>
      </c>
      <c r="L2989" s="69">
        <f t="shared" si="185"/>
        <v>198</v>
      </c>
      <c r="M2989" s="81">
        <f t="shared" si="187"/>
        <v>0</v>
      </c>
    </row>
    <row r="2990" spans="1:13" x14ac:dyDescent="0.2">
      <c r="A2990" s="133" t="str">
        <f>'Net Gen'!B2990</f>
        <v>RP2KPAEG-Rockport 2 KP AEG</v>
      </c>
      <c r="B2990" s="214">
        <f>'Net Gen'!C2990</f>
        <v>44317.458333333336</v>
      </c>
      <c r="C2990" s="215" t="str">
        <f>'Net Gen'!P2990</f>
        <v>OFFLINE</v>
      </c>
      <c r="D2990" s="215">
        <f>'Net Gen'!E2990</f>
        <v>0</v>
      </c>
      <c r="E2990" s="215">
        <f>'Net Gen'!I2990</f>
        <v>0</v>
      </c>
      <c r="F2990" s="215">
        <f>'Net Gen'!K2990</f>
        <v>0</v>
      </c>
      <c r="G2990" s="215">
        <f>'Net Gen'!N2990</f>
        <v>0</v>
      </c>
      <c r="H2990" s="215">
        <f>'Net Gen'!O2990</f>
        <v>1320</v>
      </c>
      <c r="J2990" s="78">
        <f t="shared" si="186"/>
        <v>0.15</v>
      </c>
      <c r="K2990" s="71">
        <f t="shared" si="184"/>
        <v>0</v>
      </c>
      <c r="L2990" s="69">
        <f t="shared" si="185"/>
        <v>198</v>
      </c>
      <c r="M2990" s="81">
        <f t="shared" si="187"/>
        <v>0</v>
      </c>
    </row>
    <row r="2991" spans="1:13" x14ac:dyDescent="0.2">
      <c r="A2991" s="133" t="str">
        <f>'Net Gen'!B2991</f>
        <v>RP2KPAEG-Rockport 2 KP AEG</v>
      </c>
      <c r="B2991" s="214">
        <f>'Net Gen'!C2991</f>
        <v>44317.5</v>
      </c>
      <c r="C2991" s="215" t="str">
        <f>'Net Gen'!P2991</f>
        <v>OFFLINE</v>
      </c>
      <c r="D2991" s="215">
        <f>'Net Gen'!E2991</f>
        <v>0</v>
      </c>
      <c r="E2991" s="215">
        <f>'Net Gen'!I2991</f>
        <v>0</v>
      </c>
      <c r="F2991" s="215">
        <f>'Net Gen'!K2991</f>
        <v>0</v>
      </c>
      <c r="G2991" s="215">
        <f>'Net Gen'!N2991</f>
        <v>0</v>
      </c>
      <c r="H2991" s="215">
        <f>'Net Gen'!O2991</f>
        <v>1320</v>
      </c>
      <c r="J2991" s="78">
        <f t="shared" si="186"/>
        <v>0.15</v>
      </c>
      <c r="K2991" s="71">
        <f t="shared" si="184"/>
        <v>0</v>
      </c>
      <c r="L2991" s="69">
        <f t="shared" si="185"/>
        <v>198</v>
      </c>
      <c r="M2991" s="81">
        <f t="shared" si="187"/>
        <v>0</v>
      </c>
    </row>
    <row r="2992" spans="1:13" x14ac:dyDescent="0.2">
      <c r="A2992" s="133" t="str">
        <f>'Net Gen'!B2992</f>
        <v>RP2KPAEG-Rockport 2 KP AEG</v>
      </c>
      <c r="B2992" s="214">
        <f>'Net Gen'!C2992</f>
        <v>44317.541666666664</v>
      </c>
      <c r="C2992" s="215" t="str">
        <f>'Net Gen'!P2992</f>
        <v>OFFLINE</v>
      </c>
      <c r="D2992" s="215">
        <f>'Net Gen'!E2992</f>
        <v>0</v>
      </c>
      <c r="E2992" s="215">
        <f>'Net Gen'!I2992</f>
        <v>0</v>
      </c>
      <c r="F2992" s="215">
        <f>'Net Gen'!K2992</f>
        <v>0</v>
      </c>
      <c r="G2992" s="215">
        <f>'Net Gen'!N2992</f>
        <v>0</v>
      </c>
      <c r="H2992" s="215">
        <f>'Net Gen'!O2992</f>
        <v>1320</v>
      </c>
      <c r="J2992" s="78">
        <f t="shared" si="186"/>
        <v>0.15</v>
      </c>
      <c r="K2992" s="71">
        <f t="shared" si="184"/>
        <v>0</v>
      </c>
      <c r="L2992" s="69">
        <f t="shared" si="185"/>
        <v>198</v>
      </c>
      <c r="M2992" s="81">
        <f t="shared" si="187"/>
        <v>0</v>
      </c>
    </row>
    <row r="2993" spans="1:13" x14ac:dyDescent="0.2">
      <c r="A2993" s="133" t="str">
        <f>'Net Gen'!B2993</f>
        <v>RP2KPAEG-Rockport 2 KP AEG</v>
      </c>
      <c r="B2993" s="214">
        <f>'Net Gen'!C2993</f>
        <v>44317.583333333336</v>
      </c>
      <c r="C2993" s="215" t="str">
        <f>'Net Gen'!P2993</f>
        <v>OFFLINE</v>
      </c>
      <c r="D2993" s="215">
        <f>'Net Gen'!E2993</f>
        <v>0</v>
      </c>
      <c r="E2993" s="215">
        <f>'Net Gen'!I2993</f>
        <v>0</v>
      </c>
      <c r="F2993" s="215">
        <f>'Net Gen'!K2993</f>
        <v>0</v>
      </c>
      <c r="G2993" s="215">
        <f>'Net Gen'!N2993</f>
        <v>0</v>
      </c>
      <c r="H2993" s="215">
        <f>'Net Gen'!O2993</f>
        <v>1320</v>
      </c>
      <c r="J2993" s="78">
        <f t="shared" si="186"/>
        <v>0.15</v>
      </c>
      <c r="K2993" s="71">
        <f t="shared" si="184"/>
        <v>0</v>
      </c>
      <c r="L2993" s="69">
        <f t="shared" si="185"/>
        <v>198</v>
      </c>
      <c r="M2993" s="81">
        <f t="shared" si="187"/>
        <v>0</v>
      </c>
    </row>
    <row r="2994" spans="1:13" x14ac:dyDescent="0.2">
      <c r="A2994" s="133" t="str">
        <f>'Net Gen'!B2994</f>
        <v>RP2KPAEG-Rockport 2 KP AEG</v>
      </c>
      <c r="B2994" s="214">
        <f>'Net Gen'!C2994</f>
        <v>44317.625</v>
      </c>
      <c r="C2994" s="215" t="str">
        <f>'Net Gen'!P2994</f>
        <v>OFFLINE</v>
      </c>
      <c r="D2994" s="215">
        <f>'Net Gen'!E2994</f>
        <v>0</v>
      </c>
      <c r="E2994" s="215">
        <f>'Net Gen'!I2994</f>
        <v>0</v>
      </c>
      <c r="F2994" s="215">
        <f>'Net Gen'!K2994</f>
        <v>0</v>
      </c>
      <c r="G2994" s="215">
        <f>'Net Gen'!N2994</f>
        <v>0</v>
      </c>
      <c r="H2994" s="215">
        <f>'Net Gen'!O2994</f>
        <v>1320</v>
      </c>
      <c r="J2994" s="78">
        <f t="shared" si="186"/>
        <v>0.15</v>
      </c>
      <c r="K2994" s="71">
        <f t="shared" si="184"/>
        <v>0</v>
      </c>
      <c r="L2994" s="69">
        <f t="shared" si="185"/>
        <v>198</v>
      </c>
      <c r="M2994" s="81">
        <f t="shared" si="187"/>
        <v>0</v>
      </c>
    </row>
    <row r="2995" spans="1:13" x14ac:dyDescent="0.2">
      <c r="A2995" s="133" t="str">
        <f>'Net Gen'!B2995</f>
        <v>RP2KPAEG-Rockport 2 KP AEG</v>
      </c>
      <c r="B2995" s="214">
        <f>'Net Gen'!C2995</f>
        <v>44317.666666666664</v>
      </c>
      <c r="C2995" s="215" t="str">
        <f>'Net Gen'!P2995</f>
        <v>OFFLINE</v>
      </c>
      <c r="D2995" s="215">
        <f>'Net Gen'!E2995</f>
        <v>0</v>
      </c>
      <c r="E2995" s="215">
        <f>'Net Gen'!I2995</f>
        <v>0</v>
      </c>
      <c r="F2995" s="215">
        <f>'Net Gen'!K2995</f>
        <v>0</v>
      </c>
      <c r="G2995" s="215">
        <f>'Net Gen'!N2995</f>
        <v>0</v>
      </c>
      <c r="H2995" s="215">
        <f>'Net Gen'!O2995</f>
        <v>1320</v>
      </c>
      <c r="J2995" s="78">
        <f t="shared" si="186"/>
        <v>0.15</v>
      </c>
      <c r="K2995" s="71">
        <f t="shared" si="184"/>
        <v>0</v>
      </c>
      <c r="L2995" s="69">
        <f t="shared" si="185"/>
        <v>198</v>
      </c>
      <c r="M2995" s="81">
        <f t="shared" si="187"/>
        <v>0</v>
      </c>
    </row>
    <row r="2996" spans="1:13" x14ac:dyDescent="0.2">
      <c r="A2996" s="133" t="str">
        <f>'Net Gen'!B2996</f>
        <v>RP2KPAEG-Rockport 2 KP AEG</v>
      </c>
      <c r="B2996" s="214">
        <f>'Net Gen'!C2996</f>
        <v>44317.708333333336</v>
      </c>
      <c r="C2996" s="215" t="str">
        <f>'Net Gen'!P2996</f>
        <v>OFFLINE</v>
      </c>
      <c r="D2996" s="215">
        <f>'Net Gen'!E2996</f>
        <v>0</v>
      </c>
      <c r="E2996" s="215">
        <f>'Net Gen'!I2996</f>
        <v>0</v>
      </c>
      <c r="F2996" s="215">
        <f>'Net Gen'!K2996</f>
        <v>0</v>
      </c>
      <c r="G2996" s="215">
        <f>'Net Gen'!N2996</f>
        <v>0</v>
      </c>
      <c r="H2996" s="215">
        <f>'Net Gen'!O2996</f>
        <v>1320</v>
      </c>
      <c r="J2996" s="78">
        <f t="shared" si="186"/>
        <v>0.15</v>
      </c>
      <c r="K2996" s="71">
        <f t="shared" si="184"/>
        <v>0</v>
      </c>
      <c r="L2996" s="69">
        <f t="shared" si="185"/>
        <v>198</v>
      </c>
      <c r="M2996" s="81">
        <f t="shared" si="187"/>
        <v>0</v>
      </c>
    </row>
    <row r="2997" spans="1:13" x14ac:dyDescent="0.2">
      <c r="A2997" s="133" t="str">
        <f>'Net Gen'!B2997</f>
        <v>RP2KPAEG-Rockport 2 KP AEG</v>
      </c>
      <c r="B2997" s="214">
        <f>'Net Gen'!C2997</f>
        <v>44317.75</v>
      </c>
      <c r="C2997" s="215" t="str">
        <f>'Net Gen'!P2997</f>
        <v>OFFLINE</v>
      </c>
      <c r="D2997" s="215">
        <f>'Net Gen'!E2997</f>
        <v>0</v>
      </c>
      <c r="E2997" s="215">
        <f>'Net Gen'!I2997</f>
        <v>0</v>
      </c>
      <c r="F2997" s="215">
        <f>'Net Gen'!K2997</f>
        <v>0</v>
      </c>
      <c r="G2997" s="215">
        <f>'Net Gen'!N2997</f>
        <v>0</v>
      </c>
      <c r="H2997" s="215">
        <f>'Net Gen'!O2997</f>
        <v>1320</v>
      </c>
      <c r="J2997" s="78">
        <f t="shared" si="186"/>
        <v>0.15</v>
      </c>
      <c r="K2997" s="71">
        <f t="shared" si="184"/>
        <v>0</v>
      </c>
      <c r="L2997" s="69">
        <f t="shared" si="185"/>
        <v>198</v>
      </c>
      <c r="M2997" s="81">
        <f t="shared" si="187"/>
        <v>0</v>
      </c>
    </row>
    <row r="2998" spans="1:13" x14ac:dyDescent="0.2">
      <c r="A2998" s="133" t="str">
        <f>'Net Gen'!B2998</f>
        <v>RP2KPAEG-Rockport 2 KP AEG</v>
      </c>
      <c r="B2998" s="214">
        <f>'Net Gen'!C2998</f>
        <v>44317.791666666664</v>
      </c>
      <c r="C2998" s="215" t="str">
        <f>'Net Gen'!P2998</f>
        <v>OFFLINE</v>
      </c>
      <c r="D2998" s="215">
        <f>'Net Gen'!E2998</f>
        <v>0</v>
      </c>
      <c r="E2998" s="215">
        <f>'Net Gen'!I2998</f>
        <v>0</v>
      </c>
      <c r="F2998" s="215">
        <f>'Net Gen'!K2998</f>
        <v>0</v>
      </c>
      <c r="G2998" s="215">
        <f>'Net Gen'!N2998</f>
        <v>0</v>
      </c>
      <c r="H2998" s="215">
        <f>'Net Gen'!O2998</f>
        <v>1320</v>
      </c>
      <c r="J2998" s="78">
        <f t="shared" si="186"/>
        <v>0.15</v>
      </c>
      <c r="K2998" s="71">
        <f t="shared" si="184"/>
        <v>0</v>
      </c>
      <c r="L2998" s="69">
        <f t="shared" si="185"/>
        <v>198</v>
      </c>
      <c r="M2998" s="81">
        <f t="shared" si="187"/>
        <v>0</v>
      </c>
    </row>
    <row r="2999" spans="1:13" x14ac:dyDescent="0.2">
      <c r="A2999" s="133" t="str">
        <f>'Net Gen'!B2999</f>
        <v>RP2KPAEG-Rockport 2 KP AEG</v>
      </c>
      <c r="B2999" s="214">
        <f>'Net Gen'!C2999</f>
        <v>44317.833333333336</v>
      </c>
      <c r="C2999" s="215" t="str">
        <f>'Net Gen'!P2999</f>
        <v>OFFLINE</v>
      </c>
      <c r="D2999" s="215">
        <f>'Net Gen'!E2999</f>
        <v>0</v>
      </c>
      <c r="E2999" s="215">
        <f>'Net Gen'!I2999</f>
        <v>0</v>
      </c>
      <c r="F2999" s="215">
        <f>'Net Gen'!K2999</f>
        <v>0</v>
      </c>
      <c r="G2999" s="215">
        <f>'Net Gen'!N2999</f>
        <v>0</v>
      </c>
      <c r="H2999" s="215">
        <f>'Net Gen'!O2999</f>
        <v>1320</v>
      </c>
      <c r="J2999" s="78">
        <f t="shared" si="186"/>
        <v>0.15</v>
      </c>
      <c r="K2999" s="71">
        <f t="shared" si="184"/>
        <v>0</v>
      </c>
      <c r="L2999" s="69">
        <f t="shared" si="185"/>
        <v>198</v>
      </c>
      <c r="M2999" s="81">
        <f t="shared" si="187"/>
        <v>0</v>
      </c>
    </row>
    <row r="3000" spans="1:13" x14ac:dyDescent="0.2">
      <c r="A3000" s="133" t="str">
        <f>'Net Gen'!B3000</f>
        <v>RP2KPAEG-Rockport 2 KP AEG</v>
      </c>
      <c r="B3000" s="214">
        <f>'Net Gen'!C3000</f>
        <v>44317.875</v>
      </c>
      <c r="C3000" s="215" t="str">
        <f>'Net Gen'!P3000</f>
        <v>OFFLINE</v>
      </c>
      <c r="D3000" s="215">
        <f>'Net Gen'!E3000</f>
        <v>0</v>
      </c>
      <c r="E3000" s="215">
        <f>'Net Gen'!I3000</f>
        <v>0</v>
      </c>
      <c r="F3000" s="215">
        <f>'Net Gen'!K3000</f>
        <v>0</v>
      </c>
      <c r="G3000" s="215">
        <f>'Net Gen'!N3000</f>
        <v>0</v>
      </c>
      <c r="H3000" s="215">
        <f>'Net Gen'!O3000</f>
        <v>1320</v>
      </c>
      <c r="J3000" s="78">
        <f t="shared" si="186"/>
        <v>0.15</v>
      </c>
      <c r="K3000" s="71">
        <f t="shared" si="184"/>
        <v>0</v>
      </c>
      <c r="L3000" s="69">
        <f t="shared" si="185"/>
        <v>198</v>
      </c>
      <c r="M3000" s="81">
        <f t="shared" si="187"/>
        <v>0</v>
      </c>
    </row>
    <row r="3001" spans="1:13" x14ac:dyDescent="0.2">
      <c r="A3001" s="133" t="str">
        <f>'Net Gen'!B3001</f>
        <v>RP2KPAEG-Rockport 2 KP AEG</v>
      </c>
      <c r="B3001" s="214">
        <f>'Net Gen'!C3001</f>
        <v>44317.916666666664</v>
      </c>
      <c r="C3001" s="215" t="str">
        <f>'Net Gen'!P3001</f>
        <v>OFFLINE</v>
      </c>
      <c r="D3001" s="215">
        <f>'Net Gen'!E3001</f>
        <v>0</v>
      </c>
      <c r="E3001" s="215">
        <f>'Net Gen'!I3001</f>
        <v>0</v>
      </c>
      <c r="F3001" s="215">
        <f>'Net Gen'!K3001</f>
        <v>0</v>
      </c>
      <c r="G3001" s="215">
        <f>'Net Gen'!N3001</f>
        <v>0</v>
      </c>
      <c r="H3001" s="215">
        <f>'Net Gen'!O3001</f>
        <v>1320</v>
      </c>
      <c r="J3001" s="78">
        <f t="shared" si="186"/>
        <v>0.15</v>
      </c>
      <c r="K3001" s="71">
        <f t="shared" si="184"/>
        <v>0</v>
      </c>
      <c r="L3001" s="69">
        <f t="shared" si="185"/>
        <v>198</v>
      </c>
      <c r="M3001" s="81">
        <f t="shared" si="187"/>
        <v>0</v>
      </c>
    </row>
    <row r="3002" spans="1:13" x14ac:dyDescent="0.2">
      <c r="A3002" s="133" t="str">
        <f>'Net Gen'!B3002</f>
        <v>RP2KPAEG-Rockport 2 KP AEG</v>
      </c>
      <c r="B3002" s="214">
        <f>'Net Gen'!C3002</f>
        <v>44317.958333333336</v>
      </c>
      <c r="C3002" s="215" t="str">
        <f>'Net Gen'!P3002</f>
        <v>OFFLINE</v>
      </c>
      <c r="D3002" s="215">
        <f>'Net Gen'!E3002</f>
        <v>0</v>
      </c>
      <c r="E3002" s="215">
        <f>'Net Gen'!I3002</f>
        <v>0</v>
      </c>
      <c r="F3002" s="215">
        <f>'Net Gen'!K3002</f>
        <v>0</v>
      </c>
      <c r="G3002" s="215">
        <f>'Net Gen'!N3002</f>
        <v>0</v>
      </c>
      <c r="H3002" s="215">
        <f>'Net Gen'!O3002</f>
        <v>1320</v>
      </c>
      <c r="J3002" s="78">
        <f t="shared" si="186"/>
        <v>0.15</v>
      </c>
      <c r="K3002" s="71">
        <f t="shared" si="184"/>
        <v>0</v>
      </c>
      <c r="L3002" s="69">
        <f t="shared" si="185"/>
        <v>198</v>
      </c>
      <c r="M3002" s="81">
        <f t="shared" si="187"/>
        <v>0</v>
      </c>
    </row>
    <row r="3003" spans="1:13" x14ac:dyDescent="0.2">
      <c r="A3003" s="133" t="str">
        <f>'Net Gen'!B3003</f>
        <v>RP2KPAEG-Rockport 2 KP AEG</v>
      </c>
      <c r="B3003" s="214">
        <f>'Net Gen'!C3003</f>
        <v>44318</v>
      </c>
      <c r="C3003" s="215" t="str">
        <f>'Net Gen'!P3003</f>
        <v>OFFLINE</v>
      </c>
      <c r="D3003" s="215">
        <f>'Net Gen'!E3003</f>
        <v>0</v>
      </c>
      <c r="E3003" s="215">
        <f>'Net Gen'!I3003</f>
        <v>0</v>
      </c>
      <c r="F3003" s="215">
        <f>'Net Gen'!K3003</f>
        <v>0</v>
      </c>
      <c r="G3003" s="215">
        <f>'Net Gen'!N3003</f>
        <v>0</v>
      </c>
      <c r="H3003" s="215">
        <f>'Net Gen'!O3003</f>
        <v>1320</v>
      </c>
      <c r="J3003" s="78">
        <f t="shared" si="186"/>
        <v>0.15</v>
      </c>
      <c r="K3003" s="71">
        <f t="shared" si="184"/>
        <v>0</v>
      </c>
      <c r="L3003" s="69">
        <f t="shared" si="185"/>
        <v>198</v>
      </c>
      <c r="M3003" s="81">
        <f t="shared" si="187"/>
        <v>0</v>
      </c>
    </row>
    <row r="3004" spans="1:13" x14ac:dyDescent="0.2">
      <c r="A3004" s="133" t="str">
        <f>'Net Gen'!B3004</f>
        <v>RP2KPAEG-Rockport 2 KP AEG</v>
      </c>
      <c r="B3004" s="214">
        <f>'Net Gen'!C3004</f>
        <v>44318.041666666664</v>
      </c>
      <c r="C3004" s="215" t="str">
        <f>'Net Gen'!P3004</f>
        <v>OFFLINE</v>
      </c>
      <c r="D3004" s="215">
        <f>'Net Gen'!E3004</f>
        <v>0</v>
      </c>
      <c r="E3004" s="215">
        <f>'Net Gen'!I3004</f>
        <v>0</v>
      </c>
      <c r="F3004" s="215">
        <f>'Net Gen'!K3004</f>
        <v>0</v>
      </c>
      <c r="G3004" s="215">
        <f>'Net Gen'!N3004</f>
        <v>0</v>
      </c>
      <c r="H3004" s="215">
        <f>'Net Gen'!O3004</f>
        <v>1320</v>
      </c>
      <c r="J3004" s="78">
        <f t="shared" si="186"/>
        <v>0.15</v>
      </c>
      <c r="K3004" s="71">
        <f t="shared" si="184"/>
        <v>0</v>
      </c>
      <c r="L3004" s="69">
        <f t="shared" si="185"/>
        <v>198</v>
      </c>
      <c r="M3004" s="81">
        <f t="shared" si="187"/>
        <v>0</v>
      </c>
    </row>
    <row r="3005" spans="1:13" x14ac:dyDescent="0.2">
      <c r="A3005" s="133" t="str">
        <f>'Net Gen'!B3005</f>
        <v>RP2KPAEG-Rockport 2 KP AEG</v>
      </c>
      <c r="B3005" s="214">
        <f>'Net Gen'!C3005</f>
        <v>44318.083333333336</v>
      </c>
      <c r="C3005" s="215" t="str">
        <f>'Net Gen'!P3005</f>
        <v>OFFLINE</v>
      </c>
      <c r="D3005" s="215">
        <f>'Net Gen'!E3005</f>
        <v>0</v>
      </c>
      <c r="E3005" s="215">
        <f>'Net Gen'!I3005</f>
        <v>0</v>
      </c>
      <c r="F3005" s="215">
        <f>'Net Gen'!K3005</f>
        <v>0</v>
      </c>
      <c r="G3005" s="215">
        <f>'Net Gen'!N3005</f>
        <v>0</v>
      </c>
      <c r="H3005" s="215">
        <f>'Net Gen'!O3005</f>
        <v>1320</v>
      </c>
      <c r="J3005" s="78">
        <f t="shared" si="186"/>
        <v>0.15</v>
      </c>
      <c r="K3005" s="71">
        <f t="shared" si="184"/>
        <v>0</v>
      </c>
      <c r="L3005" s="69">
        <f t="shared" si="185"/>
        <v>198</v>
      </c>
      <c r="M3005" s="81">
        <f t="shared" si="187"/>
        <v>0</v>
      </c>
    </row>
    <row r="3006" spans="1:13" x14ac:dyDescent="0.2">
      <c r="A3006" s="133" t="str">
        <f>'Net Gen'!B3006</f>
        <v>RP2KPAEG-Rockport 2 KP AEG</v>
      </c>
      <c r="B3006" s="214">
        <f>'Net Gen'!C3006</f>
        <v>44318.125</v>
      </c>
      <c r="C3006" s="215" t="str">
        <f>'Net Gen'!P3006</f>
        <v>OFFLINE</v>
      </c>
      <c r="D3006" s="215">
        <f>'Net Gen'!E3006</f>
        <v>0</v>
      </c>
      <c r="E3006" s="215">
        <f>'Net Gen'!I3006</f>
        <v>0</v>
      </c>
      <c r="F3006" s="215">
        <f>'Net Gen'!K3006</f>
        <v>0</v>
      </c>
      <c r="G3006" s="215">
        <f>'Net Gen'!N3006</f>
        <v>0</v>
      </c>
      <c r="H3006" s="215">
        <f>'Net Gen'!O3006</f>
        <v>1320</v>
      </c>
      <c r="J3006" s="78">
        <f t="shared" si="186"/>
        <v>0.15</v>
      </c>
      <c r="K3006" s="71">
        <f t="shared" si="184"/>
        <v>0</v>
      </c>
      <c r="L3006" s="69">
        <f t="shared" si="185"/>
        <v>198</v>
      </c>
      <c r="M3006" s="81">
        <f t="shared" si="187"/>
        <v>0</v>
      </c>
    </row>
    <row r="3007" spans="1:13" x14ac:dyDescent="0.2">
      <c r="A3007" s="133" t="str">
        <f>'Net Gen'!B3007</f>
        <v>RP2KPAEG-Rockport 2 KP AEG</v>
      </c>
      <c r="B3007" s="214">
        <f>'Net Gen'!C3007</f>
        <v>44318.166666666664</v>
      </c>
      <c r="C3007" s="215" t="str">
        <f>'Net Gen'!P3007</f>
        <v>OFFLINE</v>
      </c>
      <c r="D3007" s="215">
        <f>'Net Gen'!E3007</f>
        <v>0</v>
      </c>
      <c r="E3007" s="215">
        <f>'Net Gen'!I3007</f>
        <v>0</v>
      </c>
      <c r="F3007" s="215">
        <f>'Net Gen'!K3007</f>
        <v>0</v>
      </c>
      <c r="G3007" s="215">
        <f>'Net Gen'!N3007</f>
        <v>0</v>
      </c>
      <c r="H3007" s="215">
        <f>'Net Gen'!O3007</f>
        <v>1320</v>
      </c>
      <c r="J3007" s="78">
        <f t="shared" si="186"/>
        <v>0.15</v>
      </c>
      <c r="K3007" s="71">
        <f t="shared" si="184"/>
        <v>0</v>
      </c>
      <c r="L3007" s="69">
        <f t="shared" si="185"/>
        <v>198</v>
      </c>
      <c r="M3007" s="81">
        <f t="shared" si="187"/>
        <v>0</v>
      </c>
    </row>
    <row r="3008" spans="1:13" x14ac:dyDescent="0.2">
      <c r="A3008" s="133" t="str">
        <f>'Net Gen'!B3008</f>
        <v>RP2KPAEG-Rockport 2 KP AEG</v>
      </c>
      <c r="B3008" s="214">
        <f>'Net Gen'!C3008</f>
        <v>44318.208333333336</v>
      </c>
      <c r="C3008" s="215" t="str">
        <f>'Net Gen'!P3008</f>
        <v>OFFLINE</v>
      </c>
      <c r="D3008" s="215">
        <f>'Net Gen'!E3008</f>
        <v>0</v>
      </c>
      <c r="E3008" s="215">
        <f>'Net Gen'!I3008</f>
        <v>0</v>
      </c>
      <c r="F3008" s="215">
        <f>'Net Gen'!K3008</f>
        <v>0</v>
      </c>
      <c r="G3008" s="215">
        <f>'Net Gen'!N3008</f>
        <v>0</v>
      </c>
      <c r="H3008" s="215">
        <f>'Net Gen'!O3008</f>
        <v>1320</v>
      </c>
      <c r="J3008" s="78">
        <f t="shared" si="186"/>
        <v>0.15</v>
      </c>
      <c r="K3008" s="71">
        <f t="shared" si="184"/>
        <v>0</v>
      </c>
      <c r="L3008" s="69">
        <f t="shared" si="185"/>
        <v>198</v>
      </c>
      <c r="M3008" s="81">
        <f t="shared" si="187"/>
        <v>0</v>
      </c>
    </row>
    <row r="3009" spans="1:13" x14ac:dyDescent="0.2">
      <c r="A3009" s="133" t="str">
        <f>'Net Gen'!B3009</f>
        <v>RP2KPAEG-Rockport 2 KP AEG</v>
      </c>
      <c r="B3009" s="214">
        <f>'Net Gen'!C3009</f>
        <v>44318.25</v>
      </c>
      <c r="C3009" s="215" t="str">
        <f>'Net Gen'!P3009</f>
        <v>OFFLINE</v>
      </c>
      <c r="D3009" s="215">
        <f>'Net Gen'!E3009</f>
        <v>0</v>
      </c>
      <c r="E3009" s="215">
        <f>'Net Gen'!I3009</f>
        <v>0</v>
      </c>
      <c r="F3009" s="215">
        <f>'Net Gen'!K3009</f>
        <v>0</v>
      </c>
      <c r="G3009" s="215">
        <f>'Net Gen'!N3009</f>
        <v>0</v>
      </c>
      <c r="H3009" s="215">
        <f>'Net Gen'!O3009</f>
        <v>1320</v>
      </c>
      <c r="J3009" s="78">
        <f t="shared" si="186"/>
        <v>0.15</v>
      </c>
      <c r="K3009" s="71">
        <f t="shared" si="184"/>
        <v>0</v>
      </c>
      <c r="L3009" s="69">
        <f t="shared" si="185"/>
        <v>198</v>
      </c>
      <c r="M3009" s="81">
        <f t="shared" si="187"/>
        <v>0</v>
      </c>
    </row>
    <row r="3010" spans="1:13" x14ac:dyDescent="0.2">
      <c r="A3010" s="133" t="str">
        <f>'Net Gen'!B3010</f>
        <v>RP2KPAEG-Rockport 2 KP AEG</v>
      </c>
      <c r="B3010" s="214">
        <f>'Net Gen'!C3010</f>
        <v>44318.291666666664</v>
      </c>
      <c r="C3010" s="215" t="str">
        <f>'Net Gen'!P3010</f>
        <v>OFFLINE</v>
      </c>
      <c r="D3010" s="215">
        <f>'Net Gen'!E3010</f>
        <v>0</v>
      </c>
      <c r="E3010" s="215">
        <f>'Net Gen'!I3010</f>
        <v>0</v>
      </c>
      <c r="F3010" s="215">
        <f>'Net Gen'!K3010</f>
        <v>0</v>
      </c>
      <c r="G3010" s="215">
        <f>'Net Gen'!N3010</f>
        <v>0</v>
      </c>
      <c r="H3010" s="215">
        <f>'Net Gen'!O3010</f>
        <v>1320</v>
      </c>
      <c r="J3010" s="78">
        <f t="shared" si="186"/>
        <v>0.15</v>
      </c>
      <c r="K3010" s="71">
        <f t="shared" si="184"/>
        <v>0</v>
      </c>
      <c r="L3010" s="69">
        <f t="shared" si="185"/>
        <v>198</v>
      </c>
      <c r="M3010" s="81">
        <f t="shared" si="187"/>
        <v>0</v>
      </c>
    </row>
    <row r="3011" spans="1:13" x14ac:dyDescent="0.2">
      <c r="A3011" s="133" t="str">
        <f>'Net Gen'!B3011</f>
        <v>RP2KPAEG-Rockport 2 KP AEG</v>
      </c>
      <c r="B3011" s="214">
        <f>'Net Gen'!C3011</f>
        <v>44318.333333333336</v>
      </c>
      <c r="C3011" s="215" t="str">
        <f>'Net Gen'!P3011</f>
        <v>OFFLINE</v>
      </c>
      <c r="D3011" s="215">
        <f>'Net Gen'!E3011</f>
        <v>0</v>
      </c>
      <c r="E3011" s="215">
        <f>'Net Gen'!I3011</f>
        <v>0</v>
      </c>
      <c r="F3011" s="215">
        <f>'Net Gen'!K3011</f>
        <v>0</v>
      </c>
      <c r="G3011" s="215">
        <f>'Net Gen'!N3011</f>
        <v>0</v>
      </c>
      <c r="H3011" s="215">
        <f>'Net Gen'!O3011</f>
        <v>1320</v>
      </c>
      <c r="J3011" s="78">
        <f t="shared" si="186"/>
        <v>0.15</v>
      </c>
      <c r="K3011" s="71">
        <f t="shared" si="184"/>
        <v>0</v>
      </c>
      <c r="L3011" s="69">
        <f t="shared" si="185"/>
        <v>198</v>
      </c>
      <c r="M3011" s="81">
        <f t="shared" si="187"/>
        <v>0</v>
      </c>
    </row>
    <row r="3012" spans="1:13" x14ac:dyDescent="0.2">
      <c r="A3012" s="133" t="str">
        <f>'Net Gen'!B3012</f>
        <v>RP2KPAEG-Rockport 2 KP AEG</v>
      </c>
      <c r="B3012" s="214">
        <f>'Net Gen'!C3012</f>
        <v>44318.375</v>
      </c>
      <c r="C3012" s="215" t="str">
        <f>'Net Gen'!P3012</f>
        <v>OFFLINE</v>
      </c>
      <c r="D3012" s="215">
        <f>'Net Gen'!E3012</f>
        <v>0</v>
      </c>
      <c r="E3012" s="215">
        <f>'Net Gen'!I3012</f>
        <v>0</v>
      </c>
      <c r="F3012" s="215">
        <f>'Net Gen'!K3012</f>
        <v>0</v>
      </c>
      <c r="G3012" s="215">
        <f>'Net Gen'!N3012</f>
        <v>0</v>
      </c>
      <c r="H3012" s="215">
        <f>'Net Gen'!O3012</f>
        <v>1320</v>
      </c>
      <c r="J3012" s="78">
        <f t="shared" si="186"/>
        <v>0.15</v>
      </c>
      <c r="K3012" s="71">
        <f t="shared" ref="K3012:K3075" si="188">F3012*J3012</f>
        <v>0</v>
      </c>
      <c r="L3012" s="69">
        <f t="shared" ref="L3012:L3075" si="189">H3012*J3012</f>
        <v>198</v>
      </c>
      <c r="M3012" s="81">
        <f t="shared" si="187"/>
        <v>0</v>
      </c>
    </row>
    <row r="3013" spans="1:13" x14ac:dyDescent="0.2">
      <c r="A3013" s="133" t="str">
        <f>'Net Gen'!B3013</f>
        <v>RP2KPAEG-Rockport 2 KP AEG</v>
      </c>
      <c r="B3013" s="214">
        <f>'Net Gen'!C3013</f>
        <v>44318.416666666664</v>
      </c>
      <c r="C3013" s="215" t="str">
        <f>'Net Gen'!P3013</f>
        <v>OFFLINE</v>
      </c>
      <c r="D3013" s="215">
        <f>'Net Gen'!E3013</f>
        <v>0</v>
      </c>
      <c r="E3013" s="215">
        <f>'Net Gen'!I3013</f>
        <v>0</v>
      </c>
      <c r="F3013" s="215">
        <f>'Net Gen'!K3013</f>
        <v>0</v>
      </c>
      <c r="G3013" s="215">
        <f>'Net Gen'!N3013</f>
        <v>0</v>
      </c>
      <c r="H3013" s="215">
        <f>'Net Gen'!O3013</f>
        <v>1320</v>
      </c>
      <c r="J3013" s="78">
        <f t="shared" ref="J3013:J3076" si="190">VLOOKUP(A3013,$P$4:$Q$8,2,FALSE)</f>
        <v>0.15</v>
      </c>
      <c r="K3013" s="71">
        <f t="shared" si="188"/>
        <v>0</v>
      </c>
      <c r="L3013" s="69">
        <f t="shared" si="189"/>
        <v>198</v>
      </c>
      <c r="M3013" s="81">
        <f t="shared" ref="M3013:M3076" si="191">E3013*J3013</f>
        <v>0</v>
      </c>
    </row>
    <row r="3014" spans="1:13" x14ac:dyDescent="0.2">
      <c r="A3014" s="133" t="str">
        <f>'Net Gen'!B3014</f>
        <v>RP2KPAEG-Rockport 2 KP AEG</v>
      </c>
      <c r="B3014" s="214">
        <f>'Net Gen'!C3014</f>
        <v>44318.458333333336</v>
      </c>
      <c r="C3014" s="215" t="str">
        <f>'Net Gen'!P3014</f>
        <v>OFFLINE</v>
      </c>
      <c r="D3014" s="215">
        <f>'Net Gen'!E3014</f>
        <v>0</v>
      </c>
      <c r="E3014" s="215">
        <f>'Net Gen'!I3014</f>
        <v>0</v>
      </c>
      <c r="F3014" s="215">
        <f>'Net Gen'!K3014</f>
        <v>0</v>
      </c>
      <c r="G3014" s="215">
        <f>'Net Gen'!N3014</f>
        <v>0</v>
      </c>
      <c r="H3014" s="215">
        <f>'Net Gen'!O3014</f>
        <v>1320</v>
      </c>
      <c r="J3014" s="78">
        <f t="shared" si="190"/>
        <v>0.15</v>
      </c>
      <c r="K3014" s="71">
        <f t="shared" si="188"/>
        <v>0</v>
      </c>
      <c r="L3014" s="69">
        <f t="shared" si="189"/>
        <v>198</v>
      </c>
      <c r="M3014" s="81">
        <f t="shared" si="191"/>
        <v>0</v>
      </c>
    </row>
    <row r="3015" spans="1:13" x14ac:dyDescent="0.2">
      <c r="A3015" s="133" t="str">
        <f>'Net Gen'!B3015</f>
        <v>RP2KPAEG-Rockport 2 KP AEG</v>
      </c>
      <c r="B3015" s="214">
        <f>'Net Gen'!C3015</f>
        <v>44318.5</v>
      </c>
      <c r="C3015" s="215" t="str">
        <f>'Net Gen'!P3015</f>
        <v>OFFLINE</v>
      </c>
      <c r="D3015" s="215">
        <f>'Net Gen'!E3015</f>
        <v>0</v>
      </c>
      <c r="E3015" s="215">
        <f>'Net Gen'!I3015</f>
        <v>0</v>
      </c>
      <c r="F3015" s="215">
        <f>'Net Gen'!K3015</f>
        <v>0</v>
      </c>
      <c r="G3015" s="215">
        <f>'Net Gen'!N3015</f>
        <v>0</v>
      </c>
      <c r="H3015" s="215">
        <f>'Net Gen'!O3015</f>
        <v>1320</v>
      </c>
      <c r="J3015" s="78">
        <f t="shared" si="190"/>
        <v>0.15</v>
      </c>
      <c r="K3015" s="71">
        <f t="shared" si="188"/>
        <v>0</v>
      </c>
      <c r="L3015" s="69">
        <f t="shared" si="189"/>
        <v>198</v>
      </c>
      <c r="M3015" s="81">
        <f t="shared" si="191"/>
        <v>0</v>
      </c>
    </row>
    <row r="3016" spans="1:13" x14ac:dyDescent="0.2">
      <c r="A3016" s="133" t="str">
        <f>'Net Gen'!B3016</f>
        <v>RP2KPAEG-Rockport 2 KP AEG</v>
      </c>
      <c r="B3016" s="214">
        <f>'Net Gen'!C3016</f>
        <v>44318.541666666664</v>
      </c>
      <c r="C3016" s="215" t="str">
        <f>'Net Gen'!P3016</f>
        <v>OFFLINE</v>
      </c>
      <c r="D3016" s="215">
        <f>'Net Gen'!E3016</f>
        <v>0</v>
      </c>
      <c r="E3016" s="215">
        <f>'Net Gen'!I3016</f>
        <v>0</v>
      </c>
      <c r="F3016" s="215">
        <f>'Net Gen'!K3016</f>
        <v>0</v>
      </c>
      <c r="G3016" s="215">
        <f>'Net Gen'!N3016</f>
        <v>0</v>
      </c>
      <c r="H3016" s="215">
        <f>'Net Gen'!O3016</f>
        <v>1320</v>
      </c>
      <c r="J3016" s="78">
        <f t="shared" si="190"/>
        <v>0.15</v>
      </c>
      <c r="K3016" s="71">
        <f t="shared" si="188"/>
        <v>0</v>
      </c>
      <c r="L3016" s="69">
        <f t="shared" si="189"/>
        <v>198</v>
      </c>
      <c r="M3016" s="81">
        <f t="shared" si="191"/>
        <v>0</v>
      </c>
    </row>
    <row r="3017" spans="1:13" x14ac:dyDescent="0.2">
      <c r="A3017" s="133" t="str">
        <f>'Net Gen'!B3017</f>
        <v>RP2KPAEG-Rockport 2 KP AEG</v>
      </c>
      <c r="B3017" s="214">
        <f>'Net Gen'!C3017</f>
        <v>44318.583333333336</v>
      </c>
      <c r="C3017" s="215" t="str">
        <f>'Net Gen'!P3017</f>
        <v>OFFLINE</v>
      </c>
      <c r="D3017" s="215">
        <f>'Net Gen'!E3017</f>
        <v>0</v>
      </c>
      <c r="E3017" s="215">
        <f>'Net Gen'!I3017</f>
        <v>0</v>
      </c>
      <c r="F3017" s="215">
        <f>'Net Gen'!K3017</f>
        <v>0</v>
      </c>
      <c r="G3017" s="215">
        <f>'Net Gen'!N3017</f>
        <v>0</v>
      </c>
      <c r="H3017" s="215">
        <f>'Net Gen'!O3017</f>
        <v>1320</v>
      </c>
      <c r="J3017" s="78">
        <f t="shared" si="190"/>
        <v>0.15</v>
      </c>
      <c r="K3017" s="71">
        <f t="shared" si="188"/>
        <v>0</v>
      </c>
      <c r="L3017" s="69">
        <f t="shared" si="189"/>
        <v>198</v>
      </c>
      <c r="M3017" s="81">
        <f t="shared" si="191"/>
        <v>0</v>
      </c>
    </row>
    <row r="3018" spans="1:13" x14ac:dyDescent="0.2">
      <c r="A3018" s="133" t="str">
        <f>'Net Gen'!B3018</f>
        <v>RP2KPAEG-Rockport 2 KP AEG</v>
      </c>
      <c r="B3018" s="214">
        <f>'Net Gen'!C3018</f>
        <v>44318.625</v>
      </c>
      <c r="C3018" s="215" t="str">
        <f>'Net Gen'!P3018</f>
        <v>OFFLINE</v>
      </c>
      <c r="D3018" s="215">
        <f>'Net Gen'!E3018</f>
        <v>0</v>
      </c>
      <c r="E3018" s="215">
        <f>'Net Gen'!I3018</f>
        <v>0</v>
      </c>
      <c r="F3018" s="215">
        <f>'Net Gen'!K3018</f>
        <v>0</v>
      </c>
      <c r="G3018" s="215">
        <f>'Net Gen'!N3018</f>
        <v>0</v>
      </c>
      <c r="H3018" s="215">
        <f>'Net Gen'!O3018</f>
        <v>1320</v>
      </c>
      <c r="J3018" s="78">
        <f t="shared" si="190"/>
        <v>0.15</v>
      </c>
      <c r="K3018" s="71">
        <f t="shared" si="188"/>
        <v>0</v>
      </c>
      <c r="L3018" s="69">
        <f t="shared" si="189"/>
        <v>198</v>
      </c>
      <c r="M3018" s="81">
        <f t="shared" si="191"/>
        <v>0</v>
      </c>
    </row>
    <row r="3019" spans="1:13" x14ac:dyDescent="0.2">
      <c r="A3019" s="133" t="str">
        <f>'Net Gen'!B3019</f>
        <v>RP2KPAEG-Rockport 2 KP AEG</v>
      </c>
      <c r="B3019" s="214">
        <f>'Net Gen'!C3019</f>
        <v>44318.666666666664</v>
      </c>
      <c r="C3019" s="215" t="str">
        <f>'Net Gen'!P3019</f>
        <v>OFFLINE</v>
      </c>
      <c r="D3019" s="215">
        <f>'Net Gen'!E3019</f>
        <v>0</v>
      </c>
      <c r="E3019" s="215">
        <f>'Net Gen'!I3019</f>
        <v>0</v>
      </c>
      <c r="F3019" s="215">
        <f>'Net Gen'!K3019</f>
        <v>0</v>
      </c>
      <c r="G3019" s="215">
        <f>'Net Gen'!N3019</f>
        <v>0</v>
      </c>
      <c r="H3019" s="215">
        <f>'Net Gen'!O3019</f>
        <v>1320</v>
      </c>
      <c r="J3019" s="78">
        <f t="shared" si="190"/>
        <v>0.15</v>
      </c>
      <c r="K3019" s="71">
        <f t="shared" si="188"/>
        <v>0</v>
      </c>
      <c r="L3019" s="69">
        <f t="shared" si="189"/>
        <v>198</v>
      </c>
      <c r="M3019" s="81">
        <f t="shared" si="191"/>
        <v>0</v>
      </c>
    </row>
    <row r="3020" spans="1:13" x14ac:dyDescent="0.2">
      <c r="A3020" s="133" t="str">
        <f>'Net Gen'!B3020</f>
        <v>RP2KPAEG-Rockport 2 KP AEG</v>
      </c>
      <c r="B3020" s="214">
        <f>'Net Gen'!C3020</f>
        <v>44318.708333333336</v>
      </c>
      <c r="C3020" s="215" t="str">
        <f>'Net Gen'!P3020</f>
        <v>OFFLINE</v>
      </c>
      <c r="D3020" s="215">
        <f>'Net Gen'!E3020</f>
        <v>0</v>
      </c>
      <c r="E3020" s="215">
        <f>'Net Gen'!I3020</f>
        <v>0</v>
      </c>
      <c r="F3020" s="215">
        <f>'Net Gen'!K3020</f>
        <v>0</v>
      </c>
      <c r="G3020" s="215">
        <f>'Net Gen'!N3020</f>
        <v>0</v>
      </c>
      <c r="H3020" s="215">
        <f>'Net Gen'!O3020</f>
        <v>1320</v>
      </c>
      <c r="J3020" s="78">
        <f t="shared" si="190"/>
        <v>0.15</v>
      </c>
      <c r="K3020" s="71">
        <f t="shared" si="188"/>
        <v>0</v>
      </c>
      <c r="L3020" s="69">
        <f t="shared" si="189"/>
        <v>198</v>
      </c>
      <c r="M3020" s="81">
        <f t="shared" si="191"/>
        <v>0</v>
      </c>
    </row>
    <row r="3021" spans="1:13" x14ac:dyDescent="0.2">
      <c r="A3021" s="133" t="str">
        <f>'Net Gen'!B3021</f>
        <v>RP2KPAEG-Rockport 2 KP AEG</v>
      </c>
      <c r="B3021" s="214">
        <f>'Net Gen'!C3021</f>
        <v>44318.75</v>
      </c>
      <c r="C3021" s="215" t="str">
        <f>'Net Gen'!P3021</f>
        <v>OFFLINE</v>
      </c>
      <c r="D3021" s="215">
        <f>'Net Gen'!E3021</f>
        <v>0</v>
      </c>
      <c r="E3021" s="215">
        <f>'Net Gen'!I3021</f>
        <v>0</v>
      </c>
      <c r="F3021" s="215">
        <f>'Net Gen'!K3021</f>
        <v>0</v>
      </c>
      <c r="G3021" s="215">
        <f>'Net Gen'!N3021</f>
        <v>0</v>
      </c>
      <c r="H3021" s="215">
        <f>'Net Gen'!O3021</f>
        <v>1320</v>
      </c>
      <c r="J3021" s="78">
        <f t="shared" si="190"/>
        <v>0.15</v>
      </c>
      <c r="K3021" s="71">
        <f t="shared" si="188"/>
        <v>0</v>
      </c>
      <c r="L3021" s="69">
        <f t="shared" si="189"/>
        <v>198</v>
      </c>
      <c r="M3021" s="81">
        <f t="shared" si="191"/>
        <v>0</v>
      </c>
    </row>
    <row r="3022" spans="1:13" x14ac:dyDescent="0.2">
      <c r="A3022" s="133" t="str">
        <f>'Net Gen'!B3022</f>
        <v>RP2KPAEG-Rockport 2 KP AEG</v>
      </c>
      <c r="B3022" s="214">
        <f>'Net Gen'!C3022</f>
        <v>44318.791666666664</v>
      </c>
      <c r="C3022" s="215" t="str">
        <f>'Net Gen'!P3022</f>
        <v>OFFLINE</v>
      </c>
      <c r="D3022" s="215">
        <f>'Net Gen'!E3022</f>
        <v>0</v>
      </c>
      <c r="E3022" s="215">
        <f>'Net Gen'!I3022</f>
        <v>0</v>
      </c>
      <c r="F3022" s="215">
        <f>'Net Gen'!K3022</f>
        <v>0</v>
      </c>
      <c r="G3022" s="215">
        <f>'Net Gen'!N3022</f>
        <v>0</v>
      </c>
      <c r="H3022" s="215">
        <f>'Net Gen'!O3022</f>
        <v>1320</v>
      </c>
      <c r="J3022" s="78">
        <f t="shared" si="190"/>
        <v>0.15</v>
      </c>
      <c r="K3022" s="71">
        <f t="shared" si="188"/>
        <v>0</v>
      </c>
      <c r="L3022" s="69">
        <f t="shared" si="189"/>
        <v>198</v>
      </c>
      <c r="M3022" s="81">
        <f t="shared" si="191"/>
        <v>0</v>
      </c>
    </row>
    <row r="3023" spans="1:13" x14ac:dyDescent="0.2">
      <c r="A3023" s="133" t="str">
        <f>'Net Gen'!B3023</f>
        <v>RP2KPAEG-Rockport 2 KP AEG</v>
      </c>
      <c r="B3023" s="214">
        <f>'Net Gen'!C3023</f>
        <v>44318.833333333336</v>
      </c>
      <c r="C3023" s="215" t="str">
        <f>'Net Gen'!P3023</f>
        <v>OFFLINE</v>
      </c>
      <c r="D3023" s="215">
        <f>'Net Gen'!E3023</f>
        <v>0</v>
      </c>
      <c r="E3023" s="215">
        <f>'Net Gen'!I3023</f>
        <v>0</v>
      </c>
      <c r="F3023" s="215">
        <f>'Net Gen'!K3023</f>
        <v>0</v>
      </c>
      <c r="G3023" s="215">
        <f>'Net Gen'!N3023</f>
        <v>0</v>
      </c>
      <c r="H3023" s="215">
        <f>'Net Gen'!O3023</f>
        <v>1320</v>
      </c>
      <c r="J3023" s="78">
        <f t="shared" si="190"/>
        <v>0.15</v>
      </c>
      <c r="K3023" s="71">
        <f t="shared" si="188"/>
        <v>0</v>
      </c>
      <c r="L3023" s="69">
        <f t="shared" si="189"/>
        <v>198</v>
      </c>
      <c r="M3023" s="81">
        <f t="shared" si="191"/>
        <v>0</v>
      </c>
    </row>
    <row r="3024" spans="1:13" x14ac:dyDescent="0.2">
      <c r="A3024" s="133" t="str">
        <f>'Net Gen'!B3024</f>
        <v>RP2KPAEG-Rockport 2 KP AEG</v>
      </c>
      <c r="B3024" s="214">
        <f>'Net Gen'!C3024</f>
        <v>44318.875</v>
      </c>
      <c r="C3024" s="215" t="str">
        <f>'Net Gen'!P3024</f>
        <v>OFFLINE</v>
      </c>
      <c r="D3024" s="215">
        <f>'Net Gen'!E3024</f>
        <v>0</v>
      </c>
      <c r="E3024" s="215">
        <f>'Net Gen'!I3024</f>
        <v>0</v>
      </c>
      <c r="F3024" s="215">
        <f>'Net Gen'!K3024</f>
        <v>0</v>
      </c>
      <c r="G3024" s="215">
        <f>'Net Gen'!N3024</f>
        <v>0</v>
      </c>
      <c r="H3024" s="215">
        <f>'Net Gen'!O3024</f>
        <v>1320</v>
      </c>
      <c r="J3024" s="78">
        <f t="shared" si="190"/>
        <v>0.15</v>
      </c>
      <c r="K3024" s="71">
        <f t="shared" si="188"/>
        <v>0</v>
      </c>
      <c r="L3024" s="69">
        <f t="shared" si="189"/>
        <v>198</v>
      </c>
      <c r="M3024" s="81">
        <f t="shared" si="191"/>
        <v>0</v>
      </c>
    </row>
    <row r="3025" spans="1:13" x14ac:dyDescent="0.2">
      <c r="A3025" s="133" t="str">
        <f>'Net Gen'!B3025</f>
        <v>RP2KPAEG-Rockport 2 KP AEG</v>
      </c>
      <c r="B3025" s="214">
        <f>'Net Gen'!C3025</f>
        <v>44318.916666666664</v>
      </c>
      <c r="C3025" s="215" t="str">
        <f>'Net Gen'!P3025</f>
        <v>OFFLINE</v>
      </c>
      <c r="D3025" s="215">
        <f>'Net Gen'!E3025</f>
        <v>0</v>
      </c>
      <c r="E3025" s="215">
        <f>'Net Gen'!I3025</f>
        <v>0</v>
      </c>
      <c r="F3025" s="215">
        <f>'Net Gen'!K3025</f>
        <v>0</v>
      </c>
      <c r="G3025" s="215">
        <f>'Net Gen'!N3025</f>
        <v>0</v>
      </c>
      <c r="H3025" s="215">
        <f>'Net Gen'!O3025</f>
        <v>1320</v>
      </c>
      <c r="J3025" s="78">
        <f t="shared" si="190"/>
        <v>0.15</v>
      </c>
      <c r="K3025" s="71">
        <f t="shared" si="188"/>
        <v>0</v>
      </c>
      <c r="L3025" s="69">
        <f t="shared" si="189"/>
        <v>198</v>
      </c>
      <c r="M3025" s="81">
        <f t="shared" si="191"/>
        <v>0</v>
      </c>
    </row>
    <row r="3026" spans="1:13" x14ac:dyDescent="0.2">
      <c r="A3026" s="133" t="str">
        <f>'Net Gen'!B3026</f>
        <v>RP2KPAEG-Rockport 2 KP AEG</v>
      </c>
      <c r="B3026" s="214">
        <f>'Net Gen'!C3026</f>
        <v>44318.958333333336</v>
      </c>
      <c r="C3026" s="215" t="str">
        <f>'Net Gen'!P3026</f>
        <v>OFFLINE</v>
      </c>
      <c r="D3026" s="215">
        <f>'Net Gen'!E3026</f>
        <v>0</v>
      </c>
      <c r="E3026" s="215">
        <f>'Net Gen'!I3026</f>
        <v>0</v>
      </c>
      <c r="F3026" s="215">
        <f>'Net Gen'!K3026</f>
        <v>0</v>
      </c>
      <c r="G3026" s="215">
        <f>'Net Gen'!N3026</f>
        <v>0</v>
      </c>
      <c r="H3026" s="215">
        <f>'Net Gen'!O3026</f>
        <v>1320</v>
      </c>
      <c r="J3026" s="78">
        <f t="shared" si="190"/>
        <v>0.15</v>
      </c>
      <c r="K3026" s="71">
        <f t="shared" si="188"/>
        <v>0</v>
      </c>
      <c r="L3026" s="69">
        <f t="shared" si="189"/>
        <v>198</v>
      </c>
      <c r="M3026" s="81">
        <f t="shared" si="191"/>
        <v>0</v>
      </c>
    </row>
    <row r="3027" spans="1:13" x14ac:dyDescent="0.2">
      <c r="A3027" s="133" t="str">
        <f>'Net Gen'!B3027</f>
        <v>RP2KPAEG-Rockport 2 KP AEG</v>
      </c>
      <c r="B3027" s="214">
        <f>'Net Gen'!C3027</f>
        <v>44319</v>
      </c>
      <c r="C3027" s="215" t="str">
        <f>'Net Gen'!P3027</f>
        <v>OFFLINE</v>
      </c>
      <c r="D3027" s="215">
        <f>'Net Gen'!E3027</f>
        <v>0</v>
      </c>
      <c r="E3027" s="215">
        <f>'Net Gen'!I3027</f>
        <v>0</v>
      </c>
      <c r="F3027" s="215">
        <f>'Net Gen'!K3027</f>
        <v>0</v>
      </c>
      <c r="G3027" s="215">
        <f>'Net Gen'!N3027</f>
        <v>0</v>
      </c>
      <c r="H3027" s="215">
        <f>'Net Gen'!O3027</f>
        <v>1320</v>
      </c>
      <c r="J3027" s="78">
        <f t="shared" si="190"/>
        <v>0.15</v>
      </c>
      <c r="K3027" s="71">
        <f t="shared" si="188"/>
        <v>0</v>
      </c>
      <c r="L3027" s="69">
        <f t="shared" si="189"/>
        <v>198</v>
      </c>
      <c r="M3027" s="81">
        <f t="shared" si="191"/>
        <v>0</v>
      </c>
    </row>
    <row r="3028" spans="1:13" x14ac:dyDescent="0.2">
      <c r="A3028" s="133" t="str">
        <f>'Net Gen'!B3028</f>
        <v>RP2KPAEG-Rockport 2 KP AEG</v>
      </c>
      <c r="B3028" s="214">
        <f>'Net Gen'!C3028</f>
        <v>44319.041666666664</v>
      </c>
      <c r="C3028" s="215" t="str">
        <f>'Net Gen'!P3028</f>
        <v>OFFLINE</v>
      </c>
      <c r="D3028" s="215">
        <f>'Net Gen'!E3028</f>
        <v>0</v>
      </c>
      <c r="E3028" s="215">
        <f>'Net Gen'!I3028</f>
        <v>0</v>
      </c>
      <c r="F3028" s="215">
        <f>'Net Gen'!K3028</f>
        <v>0</v>
      </c>
      <c r="G3028" s="215">
        <f>'Net Gen'!N3028</f>
        <v>0</v>
      </c>
      <c r="H3028" s="215">
        <f>'Net Gen'!O3028</f>
        <v>1320</v>
      </c>
      <c r="J3028" s="78">
        <f t="shared" si="190"/>
        <v>0.15</v>
      </c>
      <c r="K3028" s="71">
        <f t="shared" si="188"/>
        <v>0</v>
      </c>
      <c r="L3028" s="69">
        <f t="shared" si="189"/>
        <v>198</v>
      </c>
      <c r="M3028" s="81">
        <f t="shared" si="191"/>
        <v>0</v>
      </c>
    </row>
    <row r="3029" spans="1:13" x14ac:dyDescent="0.2">
      <c r="A3029" s="133" t="str">
        <f>'Net Gen'!B3029</f>
        <v>RP2KPAEG-Rockport 2 KP AEG</v>
      </c>
      <c r="B3029" s="214">
        <f>'Net Gen'!C3029</f>
        <v>44319.083333333336</v>
      </c>
      <c r="C3029" s="215" t="str">
        <f>'Net Gen'!P3029</f>
        <v>OFFLINE</v>
      </c>
      <c r="D3029" s="215">
        <f>'Net Gen'!E3029</f>
        <v>0</v>
      </c>
      <c r="E3029" s="215">
        <f>'Net Gen'!I3029</f>
        <v>0</v>
      </c>
      <c r="F3029" s="215">
        <f>'Net Gen'!K3029</f>
        <v>0</v>
      </c>
      <c r="G3029" s="215">
        <f>'Net Gen'!N3029</f>
        <v>0</v>
      </c>
      <c r="H3029" s="215">
        <f>'Net Gen'!O3029</f>
        <v>1320</v>
      </c>
      <c r="J3029" s="78">
        <f t="shared" si="190"/>
        <v>0.15</v>
      </c>
      <c r="K3029" s="71">
        <f t="shared" si="188"/>
        <v>0</v>
      </c>
      <c r="L3029" s="69">
        <f t="shared" si="189"/>
        <v>198</v>
      </c>
      <c r="M3029" s="81">
        <f t="shared" si="191"/>
        <v>0</v>
      </c>
    </row>
    <row r="3030" spans="1:13" x14ac:dyDescent="0.2">
      <c r="A3030" s="133" t="str">
        <f>'Net Gen'!B3030</f>
        <v>RP2KPAEG-Rockport 2 KP AEG</v>
      </c>
      <c r="B3030" s="214">
        <f>'Net Gen'!C3030</f>
        <v>44319.125</v>
      </c>
      <c r="C3030" s="215" t="str">
        <f>'Net Gen'!P3030</f>
        <v>OFFLINE</v>
      </c>
      <c r="D3030" s="215">
        <f>'Net Gen'!E3030</f>
        <v>0</v>
      </c>
      <c r="E3030" s="215">
        <f>'Net Gen'!I3030</f>
        <v>0</v>
      </c>
      <c r="F3030" s="215">
        <f>'Net Gen'!K3030</f>
        <v>0</v>
      </c>
      <c r="G3030" s="215">
        <f>'Net Gen'!N3030</f>
        <v>0</v>
      </c>
      <c r="H3030" s="215">
        <f>'Net Gen'!O3030</f>
        <v>1320</v>
      </c>
      <c r="J3030" s="78">
        <f t="shared" si="190"/>
        <v>0.15</v>
      </c>
      <c r="K3030" s="71">
        <f t="shared" si="188"/>
        <v>0</v>
      </c>
      <c r="L3030" s="69">
        <f t="shared" si="189"/>
        <v>198</v>
      </c>
      <c r="M3030" s="81">
        <f t="shared" si="191"/>
        <v>0</v>
      </c>
    </row>
    <row r="3031" spans="1:13" x14ac:dyDescent="0.2">
      <c r="A3031" s="133" t="str">
        <f>'Net Gen'!B3031</f>
        <v>RP2KPAEG-Rockport 2 KP AEG</v>
      </c>
      <c r="B3031" s="214">
        <f>'Net Gen'!C3031</f>
        <v>44319.166666666664</v>
      </c>
      <c r="C3031" s="215" t="str">
        <f>'Net Gen'!P3031</f>
        <v>OFFLINE</v>
      </c>
      <c r="D3031" s="215">
        <f>'Net Gen'!E3031</f>
        <v>0</v>
      </c>
      <c r="E3031" s="215">
        <f>'Net Gen'!I3031</f>
        <v>0</v>
      </c>
      <c r="F3031" s="215">
        <f>'Net Gen'!K3031</f>
        <v>0</v>
      </c>
      <c r="G3031" s="215">
        <f>'Net Gen'!N3031</f>
        <v>0</v>
      </c>
      <c r="H3031" s="215">
        <f>'Net Gen'!O3031</f>
        <v>1320</v>
      </c>
      <c r="J3031" s="78">
        <f t="shared" si="190"/>
        <v>0.15</v>
      </c>
      <c r="K3031" s="71">
        <f t="shared" si="188"/>
        <v>0</v>
      </c>
      <c r="L3031" s="69">
        <f t="shared" si="189"/>
        <v>198</v>
      </c>
      <c r="M3031" s="81">
        <f t="shared" si="191"/>
        <v>0</v>
      </c>
    </row>
    <row r="3032" spans="1:13" x14ac:dyDescent="0.2">
      <c r="A3032" s="133" t="str">
        <f>'Net Gen'!B3032</f>
        <v>RP2KPAEG-Rockport 2 KP AEG</v>
      </c>
      <c r="B3032" s="214">
        <f>'Net Gen'!C3032</f>
        <v>44319.208333333336</v>
      </c>
      <c r="C3032" s="215" t="str">
        <f>'Net Gen'!P3032</f>
        <v>OFFLINE</v>
      </c>
      <c r="D3032" s="215">
        <f>'Net Gen'!E3032</f>
        <v>0</v>
      </c>
      <c r="E3032" s="215">
        <f>'Net Gen'!I3032</f>
        <v>0</v>
      </c>
      <c r="F3032" s="215">
        <f>'Net Gen'!K3032</f>
        <v>0</v>
      </c>
      <c r="G3032" s="215">
        <f>'Net Gen'!N3032</f>
        <v>0</v>
      </c>
      <c r="H3032" s="215">
        <f>'Net Gen'!O3032</f>
        <v>1320</v>
      </c>
      <c r="J3032" s="78">
        <f t="shared" si="190"/>
        <v>0.15</v>
      </c>
      <c r="K3032" s="71">
        <f t="shared" si="188"/>
        <v>0</v>
      </c>
      <c r="L3032" s="69">
        <f t="shared" si="189"/>
        <v>198</v>
      </c>
      <c r="M3032" s="81">
        <f t="shared" si="191"/>
        <v>0</v>
      </c>
    </row>
    <row r="3033" spans="1:13" x14ac:dyDescent="0.2">
      <c r="A3033" s="133" t="str">
        <f>'Net Gen'!B3033</f>
        <v>RP2KPAEG-Rockport 2 KP AEG</v>
      </c>
      <c r="B3033" s="214">
        <f>'Net Gen'!C3033</f>
        <v>44319.25</v>
      </c>
      <c r="C3033" s="215" t="str">
        <f>'Net Gen'!P3033</f>
        <v>OFFLINE</v>
      </c>
      <c r="D3033" s="215">
        <f>'Net Gen'!E3033</f>
        <v>0</v>
      </c>
      <c r="E3033" s="215">
        <f>'Net Gen'!I3033</f>
        <v>0</v>
      </c>
      <c r="F3033" s="215">
        <f>'Net Gen'!K3033</f>
        <v>0</v>
      </c>
      <c r="G3033" s="215">
        <f>'Net Gen'!N3033</f>
        <v>0</v>
      </c>
      <c r="H3033" s="215">
        <f>'Net Gen'!O3033</f>
        <v>1320</v>
      </c>
      <c r="J3033" s="78">
        <f t="shared" si="190"/>
        <v>0.15</v>
      </c>
      <c r="K3033" s="71">
        <f t="shared" si="188"/>
        <v>0</v>
      </c>
      <c r="L3033" s="69">
        <f t="shared" si="189"/>
        <v>198</v>
      </c>
      <c r="M3033" s="81">
        <f t="shared" si="191"/>
        <v>0</v>
      </c>
    </row>
    <row r="3034" spans="1:13" x14ac:dyDescent="0.2">
      <c r="A3034" s="133" t="str">
        <f>'Net Gen'!B3034</f>
        <v>RP2KPAEG-Rockport 2 KP AEG</v>
      </c>
      <c r="B3034" s="214">
        <f>'Net Gen'!C3034</f>
        <v>44319.291666666664</v>
      </c>
      <c r="C3034" s="215" t="str">
        <f>'Net Gen'!P3034</f>
        <v>OFFLINE</v>
      </c>
      <c r="D3034" s="215">
        <f>'Net Gen'!E3034</f>
        <v>0</v>
      </c>
      <c r="E3034" s="215">
        <f>'Net Gen'!I3034</f>
        <v>0</v>
      </c>
      <c r="F3034" s="215">
        <f>'Net Gen'!K3034</f>
        <v>0</v>
      </c>
      <c r="G3034" s="215">
        <f>'Net Gen'!N3034</f>
        <v>0</v>
      </c>
      <c r="H3034" s="215">
        <f>'Net Gen'!O3034</f>
        <v>1320</v>
      </c>
      <c r="J3034" s="78">
        <f t="shared" si="190"/>
        <v>0.15</v>
      </c>
      <c r="K3034" s="71">
        <f t="shared" si="188"/>
        <v>0</v>
      </c>
      <c r="L3034" s="69">
        <f t="shared" si="189"/>
        <v>198</v>
      </c>
      <c r="M3034" s="81">
        <f t="shared" si="191"/>
        <v>0</v>
      </c>
    </row>
    <row r="3035" spans="1:13" x14ac:dyDescent="0.2">
      <c r="A3035" s="133" t="str">
        <f>'Net Gen'!B3035</f>
        <v>RP2KPAEG-Rockport 2 KP AEG</v>
      </c>
      <c r="B3035" s="214">
        <f>'Net Gen'!C3035</f>
        <v>44319.333333333336</v>
      </c>
      <c r="C3035" s="215" t="str">
        <f>'Net Gen'!P3035</f>
        <v>OFFLINE</v>
      </c>
      <c r="D3035" s="215">
        <f>'Net Gen'!E3035</f>
        <v>0</v>
      </c>
      <c r="E3035" s="215">
        <f>'Net Gen'!I3035</f>
        <v>0</v>
      </c>
      <c r="F3035" s="215">
        <f>'Net Gen'!K3035</f>
        <v>0</v>
      </c>
      <c r="G3035" s="215">
        <f>'Net Gen'!N3035</f>
        <v>0</v>
      </c>
      <c r="H3035" s="215">
        <f>'Net Gen'!O3035</f>
        <v>1320</v>
      </c>
      <c r="J3035" s="78">
        <f t="shared" si="190"/>
        <v>0.15</v>
      </c>
      <c r="K3035" s="71">
        <f t="shared" si="188"/>
        <v>0</v>
      </c>
      <c r="L3035" s="69">
        <f t="shared" si="189"/>
        <v>198</v>
      </c>
      <c r="M3035" s="81">
        <f t="shared" si="191"/>
        <v>0</v>
      </c>
    </row>
    <row r="3036" spans="1:13" x14ac:dyDescent="0.2">
      <c r="A3036" s="133" t="str">
        <f>'Net Gen'!B3036</f>
        <v>RP2KPAEG-Rockport 2 KP AEG</v>
      </c>
      <c r="B3036" s="214">
        <f>'Net Gen'!C3036</f>
        <v>44319.375</v>
      </c>
      <c r="C3036" s="215" t="str">
        <f>'Net Gen'!P3036</f>
        <v>OFFLINE</v>
      </c>
      <c r="D3036" s="215">
        <f>'Net Gen'!E3036</f>
        <v>0</v>
      </c>
      <c r="E3036" s="215">
        <f>'Net Gen'!I3036</f>
        <v>0</v>
      </c>
      <c r="F3036" s="215">
        <f>'Net Gen'!K3036</f>
        <v>0</v>
      </c>
      <c r="G3036" s="215">
        <f>'Net Gen'!N3036</f>
        <v>0</v>
      </c>
      <c r="H3036" s="215">
        <f>'Net Gen'!O3036</f>
        <v>1320</v>
      </c>
      <c r="J3036" s="78">
        <f t="shared" si="190"/>
        <v>0.15</v>
      </c>
      <c r="K3036" s="71">
        <f t="shared" si="188"/>
        <v>0</v>
      </c>
      <c r="L3036" s="69">
        <f t="shared" si="189"/>
        <v>198</v>
      </c>
      <c r="M3036" s="81">
        <f t="shared" si="191"/>
        <v>0</v>
      </c>
    </row>
    <row r="3037" spans="1:13" x14ac:dyDescent="0.2">
      <c r="A3037" s="133" t="str">
        <f>'Net Gen'!B3037</f>
        <v>RP2KPAEG-Rockport 2 KP AEG</v>
      </c>
      <c r="B3037" s="214">
        <f>'Net Gen'!C3037</f>
        <v>44319.416666666664</v>
      </c>
      <c r="C3037" s="215" t="str">
        <f>'Net Gen'!P3037</f>
        <v>OFFLINE</v>
      </c>
      <c r="D3037" s="215">
        <f>'Net Gen'!E3037</f>
        <v>0</v>
      </c>
      <c r="E3037" s="215">
        <f>'Net Gen'!I3037</f>
        <v>0</v>
      </c>
      <c r="F3037" s="215">
        <f>'Net Gen'!K3037</f>
        <v>0</v>
      </c>
      <c r="G3037" s="215">
        <f>'Net Gen'!N3037</f>
        <v>0</v>
      </c>
      <c r="H3037" s="215">
        <f>'Net Gen'!O3037</f>
        <v>1320</v>
      </c>
      <c r="J3037" s="78">
        <f t="shared" si="190"/>
        <v>0.15</v>
      </c>
      <c r="K3037" s="71">
        <f t="shared" si="188"/>
        <v>0</v>
      </c>
      <c r="L3037" s="69">
        <f t="shared" si="189"/>
        <v>198</v>
      </c>
      <c r="M3037" s="81">
        <f t="shared" si="191"/>
        <v>0</v>
      </c>
    </row>
    <row r="3038" spans="1:13" x14ac:dyDescent="0.2">
      <c r="A3038" s="133" t="str">
        <f>'Net Gen'!B3038</f>
        <v>RP2KPAEG-Rockport 2 KP AEG</v>
      </c>
      <c r="B3038" s="214">
        <f>'Net Gen'!C3038</f>
        <v>44319.458333333336</v>
      </c>
      <c r="C3038" s="215" t="str">
        <f>'Net Gen'!P3038</f>
        <v>OFFLINE</v>
      </c>
      <c r="D3038" s="215">
        <f>'Net Gen'!E3038</f>
        <v>0</v>
      </c>
      <c r="E3038" s="215">
        <f>'Net Gen'!I3038</f>
        <v>0</v>
      </c>
      <c r="F3038" s="215">
        <f>'Net Gen'!K3038</f>
        <v>0</v>
      </c>
      <c r="G3038" s="215">
        <f>'Net Gen'!N3038</f>
        <v>0</v>
      </c>
      <c r="H3038" s="215">
        <f>'Net Gen'!O3038</f>
        <v>1320</v>
      </c>
      <c r="J3038" s="78">
        <f t="shared" si="190"/>
        <v>0.15</v>
      </c>
      <c r="K3038" s="71">
        <f t="shared" si="188"/>
        <v>0</v>
      </c>
      <c r="L3038" s="69">
        <f t="shared" si="189"/>
        <v>198</v>
      </c>
      <c r="M3038" s="81">
        <f t="shared" si="191"/>
        <v>0</v>
      </c>
    </row>
    <row r="3039" spans="1:13" x14ac:dyDescent="0.2">
      <c r="A3039" s="133" t="str">
        <f>'Net Gen'!B3039</f>
        <v>RP2KPAEG-Rockport 2 KP AEG</v>
      </c>
      <c r="B3039" s="214">
        <f>'Net Gen'!C3039</f>
        <v>44319.5</v>
      </c>
      <c r="C3039" s="215" t="str">
        <f>'Net Gen'!P3039</f>
        <v>OFFLINE</v>
      </c>
      <c r="D3039" s="215">
        <f>'Net Gen'!E3039</f>
        <v>0</v>
      </c>
      <c r="E3039" s="215">
        <f>'Net Gen'!I3039</f>
        <v>0</v>
      </c>
      <c r="F3039" s="215">
        <f>'Net Gen'!K3039</f>
        <v>0</v>
      </c>
      <c r="G3039" s="215">
        <f>'Net Gen'!N3039</f>
        <v>0</v>
      </c>
      <c r="H3039" s="215">
        <f>'Net Gen'!O3039</f>
        <v>1320</v>
      </c>
      <c r="J3039" s="78">
        <f t="shared" si="190"/>
        <v>0.15</v>
      </c>
      <c r="K3039" s="71">
        <f t="shared" si="188"/>
        <v>0</v>
      </c>
      <c r="L3039" s="69">
        <f t="shared" si="189"/>
        <v>198</v>
      </c>
      <c r="M3039" s="81">
        <f t="shared" si="191"/>
        <v>0</v>
      </c>
    </row>
    <row r="3040" spans="1:13" x14ac:dyDescent="0.2">
      <c r="A3040" s="133" t="str">
        <f>'Net Gen'!B3040</f>
        <v>RP2KPAEG-Rockport 2 KP AEG</v>
      </c>
      <c r="B3040" s="214">
        <f>'Net Gen'!C3040</f>
        <v>44319.541666666664</v>
      </c>
      <c r="C3040" s="215" t="str">
        <f>'Net Gen'!P3040</f>
        <v>OFFLINE</v>
      </c>
      <c r="D3040" s="215">
        <f>'Net Gen'!E3040</f>
        <v>0</v>
      </c>
      <c r="E3040" s="215">
        <f>'Net Gen'!I3040</f>
        <v>0</v>
      </c>
      <c r="F3040" s="215">
        <f>'Net Gen'!K3040</f>
        <v>0</v>
      </c>
      <c r="G3040" s="215">
        <f>'Net Gen'!N3040</f>
        <v>0</v>
      </c>
      <c r="H3040" s="215">
        <f>'Net Gen'!O3040</f>
        <v>1320</v>
      </c>
      <c r="J3040" s="78">
        <f t="shared" si="190"/>
        <v>0.15</v>
      </c>
      <c r="K3040" s="71">
        <f t="shared" si="188"/>
        <v>0</v>
      </c>
      <c r="L3040" s="69">
        <f t="shared" si="189"/>
        <v>198</v>
      </c>
      <c r="M3040" s="81">
        <f t="shared" si="191"/>
        <v>0</v>
      </c>
    </row>
    <row r="3041" spans="1:13" x14ac:dyDescent="0.2">
      <c r="A3041" s="133" t="str">
        <f>'Net Gen'!B3041</f>
        <v>RP2KPAEG-Rockport 2 KP AEG</v>
      </c>
      <c r="B3041" s="214">
        <f>'Net Gen'!C3041</f>
        <v>44319.583333333336</v>
      </c>
      <c r="C3041" s="215" t="str">
        <f>'Net Gen'!P3041</f>
        <v>OFFLINE</v>
      </c>
      <c r="D3041" s="215">
        <f>'Net Gen'!E3041</f>
        <v>0</v>
      </c>
      <c r="E3041" s="215">
        <f>'Net Gen'!I3041</f>
        <v>0</v>
      </c>
      <c r="F3041" s="215">
        <f>'Net Gen'!K3041</f>
        <v>0</v>
      </c>
      <c r="G3041" s="215">
        <f>'Net Gen'!N3041</f>
        <v>0</v>
      </c>
      <c r="H3041" s="215">
        <f>'Net Gen'!O3041</f>
        <v>1320</v>
      </c>
      <c r="J3041" s="78">
        <f t="shared" si="190"/>
        <v>0.15</v>
      </c>
      <c r="K3041" s="71">
        <f t="shared" si="188"/>
        <v>0</v>
      </c>
      <c r="L3041" s="69">
        <f t="shared" si="189"/>
        <v>198</v>
      </c>
      <c r="M3041" s="81">
        <f t="shared" si="191"/>
        <v>0</v>
      </c>
    </row>
    <row r="3042" spans="1:13" x14ac:dyDescent="0.2">
      <c r="A3042" s="133" t="str">
        <f>'Net Gen'!B3042</f>
        <v>RP2KPAEG-Rockport 2 KP AEG</v>
      </c>
      <c r="B3042" s="214">
        <f>'Net Gen'!C3042</f>
        <v>44319.625</v>
      </c>
      <c r="C3042" s="215" t="str">
        <f>'Net Gen'!P3042</f>
        <v>OFFLINE</v>
      </c>
      <c r="D3042" s="215">
        <f>'Net Gen'!E3042</f>
        <v>0</v>
      </c>
      <c r="E3042" s="215">
        <f>'Net Gen'!I3042</f>
        <v>0</v>
      </c>
      <c r="F3042" s="215">
        <f>'Net Gen'!K3042</f>
        <v>0</v>
      </c>
      <c r="G3042" s="215">
        <f>'Net Gen'!N3042</f>
        <v>0</v>
      </c>
      <c r="H3042" s="215">
        <f>'Net Gen'!O3042</f>
        <v>1320</v>
      </c>
      <c r="J3042" s="78">
        <f t="shared" si="190"/>
        <v>0.15</v>
      </c>
      <c r="K3042" s="71">
        <f t="shared" si="188"/>
        <v>0</v>
      </c>
      <c r="L3042" s="69">
        <f t="shared" si="189"/>
        <v>198</v>
      </c>
      <c r="M3042" s="81">
        <f t="shared" si="191"/>
        <v>0</v>
      </c>
    </row>
    <row r="3043" spans="1:13" x14ac:dyDescent="0.2">
      <c r="A3043" s="133" t="str">
        <f>'Net Gen'!B3043</f>
        <v>RP2KPAEG-Rockport 2 KP AEG</v>
      </c>
      <c r="B3043" s="214">
        <f>'Net Gen'!C3043</f>
        <v>44319.666666666664</v>
      </c>
      <c r="C3043" s="215" t="str">
        <f>'Net Gen'!P3043</f>
        <v>OFFLINE</v>
      </c>
      <c r="D3043" s="215">
        <f>'Net Gen'!E3043</f>
        <v>0</v>
      </c>
      <c r="E3043" s="215">
        <f>'Net Gen'!I3043</f>
        <v>0</v>
      </c>
      <c r="F3043" s="215">
        <f>'Net Gen'!K3043</f>
        <v>0</v>
      </c>
      <c r="G3043" s="215">
        <f>'Net Gen'!N3043</f>
        <v>0</v>
      </c>
      <c r="H3043" s="215">
        <f>'Net Gen'!O3043</f>
        <v>1320</v>
      </c>
      <c r="J3043" s="78">
        <f t="shared" si="190"/>
        <v>0.15</v>
      </c>
      <c r="K3043" s="71">
        <f t="shared" si="188"/>
        <v>0</v>
      </c>
      <c r="L3043" s="69">
        <f t="shared" si="189"/>
        <v>198</v>
      </c>
      <c r="M3043" s="81">
        <f t="shared" si="191"/>
        <v>0</v>
      </c>
    </row>
    <row r="3044" spans="1:13" x14ac:dyDescent="0.2">
      <c r="A3044" s="133" t="str">
        <f>'Net Gen'!B3044</f>
        <v>RP2KPAEG-Rockport 2 KP AEG</v>
      </c>
      <c r="B3044" s="214">
        <f>'Net Gen'!C3044</f>
        <v>44319.708333333336</v>
      </c>
      <c r="C3044" s="215" t="str">
        <f>'Net Gen'!P3044</f>
        <v>OFFLINE</v>
      </c>
      <c r="D3044" s="215">
        <f>'Net Gen'!E3044</f>
        <v>0</v>
      </c>
      <c r="E3044" s="215">
        <f>'Net Gen'!I3044</f>
        <v>0</v>
      </c>
      <c r="F3044" s="215">
        <f>'Net Gen'!K3044</f>
        <v>0</v>
      </c>
      <c r="G3044" s="215">
        <f>'Net Gen'!N3044</f>
        <v>0</v>
      </c>
      <c r="H3044" s="215">
        <f>'Net Gen'!O3044</f>
        <v>1320</v>
      </c>
      <c r="J3044" s="78">
        <f t="shared" si="190"/>
        <v>0.15</v>
      </c>
      <c r="K3044" s="71">
        <f t="shared" si="188"/>
        <v>0</v>
      </c>
      <c r="L3044" s="69">
        <f t="shared" si="189"/>
        <v>198</v>
      </c>
      <c r="M3044" s="81">
        <f t="shared" si="191"/>
        <v>0</v>
      </c>
    </row>
    <row r="3045" spans="1:13" x14ac:dyDescent="0.2">
      <c r="A3045" s="133" t="str">
        <f>'Net Gen'!B3045</f>
        <v>RP2KPAEG-Rockport 2 KP AEG</v>
      </c>
      <c r="B3045" s="214">
        <f>'Net Gen'!C3045</f>
        <v>44319.75</v>
      </c>
      <c r="C3045" s="215" t="str">
        <f>'Net Gen'!P3045</f>
        <v>OFFLINE</v>
      </c>
      <c r="D3045" s="215">
        <f>'Net Gen'!E3045</f>
        <v>0</v>
      </c>
      <c r="E3045" s="215">
        <f>'Net Gen'!I3045</f>
        <v>0</v>
      </c>
      <c r="F3045" s="215">
        <f>'Net Gen'!K3045</f>
        <v>0</v>
      </c>
      <c r="G3045" s="215">
        <f>'Net Gen'!N3045</f>
        <v>0</v>
      </c>
      <c r="H3045" s="215">
        <f>'Net Gen'!O3045</f>
        <v>1320</v>
      </c>
      <c r="J3045" s="78">
        <f t="shared" si="190"/>
        <v>0.15</v>
      </c>
      <c r="K3045" s="71">
        <f t="shared" si="188"/>
        <v>0</v>
      </c>
      <c r="L3045" s="69">
        <f t="shared" si="189"/>
        <v>198</v>
      </c>
      <c r="M3045" s="81">
        <f t="shared" si="191"/>
        <v>0</v>
      </c>
    </row>
    <row r="3046" spans="1:13" x14ac:dyDescent="0.2">
      <c r="A3046" s="133" t="str">
        <f>'Net Gen'!B3046</f>
        <v>RP2KPAEG-Rockport 2 KP AEG</v>
      </c>
      <c r="B3046" s="214">
        <f>'Net Gen'!C3046</f>
        <v>44319.791666666664</v>
      </c>
      <c r="C3046" s="215" t="str">
        <f>'Net Gen'!P3046</f>
        <v>OFFLINE</v>
      </c>
      <c r="D3046" s="215">
        <f>'Net Gen'!E3046</f>
        <v>0</v>
      </c>
      <c r="E3046" s="215">
        <f>'Net Gen'!I3046</f>
        <v>0</v>
      </c>
      <c r="F3046" s="215">
        <f>'Net Gen'!K3046</f>
        <v>0</v>
      </c>
      <c r="G3046" s="215">
        <f>'Net Gen'!N3046</f>
        <v>0</v>
      </c>
      <c r="H3046" s="215">
        <f>'Net Gen'!O3046</f>
        <v>1320</v>
      </c>
      <c r="J3046" s="78">
        <f t="shared" si="190"/>
        <v>0.15</v>
      </c>
      <c r="K3046" s="71">
        <f t="shared" si="188"/>
        <v>0</v>
      </c>
      <c r="L3046" s="69">
        <f t="shared" si="189"/>
        <v>198</v>
      </c>
      <c r="M3046" s="81">
        <f t="shared" si="191"/>
        <v>0</v>
      </c>
    </row>
    <row r="3047" spans="1:13" x14ac:dyDescent="0.2">
      <c r="A3047" s="133" t="str">
        <f>'Net Gen'!B3047</f>
        <v>RP2KPAEG-Rockport 2 KP AEG</v>
      </c>
      <c r="B3047" s="214">
        <f>'Net Gen'!C3047</f>
        <v>44319.833333333336</v>
      </c>
      <c r="C3047" s="215" t="str">
        <f>'Net Gen'!P3047</f>
        <v>OFFLINE</v>
      </c>
      <c r="D3047" s="215">
        <f>'Net Gen'!E3047</f>
        <v>0</v>
      </c>
      <c r="E3047" s="215">
        <f>'Net Gen'!I3047</f>
        <v>0</v>
      </c>
      <c r="F3047" s="215">
        <f>'Net Gen'!K3047</f>
        <v>0</v>
      </c>
      <c r="G3047" s="215">
        <f>'Net Gen'!N3047</f>
        <v>0</v>
      </c>
      <c r="H3047" s="215">
        <f>'Net Gen'!O3047</f>
        <v>1320</v>
      </c>
      <c r="J3047" s="78">
        <f t="shared" si="190"/>
        <v>0.15</v>
      </c>
      <c r="K3047" s="71">
        <f t="shared" si="188"/>
        <v>0</v>
      </c>
      <c r="L3047" s="69">
        <f t="shared" si="189"/>
        <v>198</v>
      </c>
      <c r="M3047" s="81">
        <f t="shared" si="191"/>
        <v>0</v>
      </c>
    </row>
    <row r="3048" spans="1:13" x14ac:dyDescent="0.2">
      <c r="A3048" s="133" t="str">
        <f>'Net Gen'!B3048</f>
        <v>RP2KPAEG-Rockport 2 KP AEG</v>
      </c>
      <c r="B3048" s="214">
        <f>'Net Gen'!C3048</f>
        <v>44319.875</v>
      </c>
      <c r="C3048" s="215" t="str">
        <f>'Net Gen'!P3048</f>
        <v>OFFLINE</v>
      </c>
      <c r="D3048" s="215">
        <f>'Net Gen'!E3048</f>
        <v>0</v>
      </c>
      <c r="E3048" s="215">
        <f>'Net Gen'!I3048</f>
        <v>0</v>
      </c>
      <c r="F3048" s="215">
        <f>'Net Gen'!K3048</f>
        <v>0</v>
      </c>
      <c r="G3048" s="215">
        <f>'Net Gen'!N3048</f>
        <v>0</v>
      </c>
      <c r="H3048" s="215">
        <f>'Net Gen'!O3048</f>
        <v>1320</v>
      </c>
      <c r="J3048" s="78">
        <f t="shared" si="190"/>
        <v>0.15</v>
      </c>
      <c r="K3048" s="71">
        <f t="shared" si="188"/>
        <v>0</v>
      </c>
      <c r="L3048" s="69">
        <f t="shared" si="189"/>
        <v>198</v>
      </c>
      <c r="M3048" s="81">
        <f t="shared" si="191"/>
        <v>0</v>
      </c>
    </row>
    <row r="3049" spans="1:13" x14ac:dyDescent="0.2">
      <c r="A3049" s="133" t="str">
        <f>'Net Gen'!B3049</f>
        <v>RP2KPAEG-Rockport 2 KP AEG</v>
      </c>
      <c r="B3049" s="214">
        <f>'Net Gen'!C3049</f>
        <v>44319.916666666664</v>
      </c>
      <c r="C3049" s="215" t="str">
        <f>'Net Gen'!P3049</f>
        <v>OFFLINE</v>
      </c>
      <c r="D3049" s="215">
        <f>'Net Gen'!E3049</f>
        <v>0</v>
      </c>
      <c r="E3049" s="215">
        <f>'Net Gen'!I3049</f>
        <v>0</v>
      </c>
      <c r="F3049" s="215">
        <f>'Net Gen'!K3049</f>
        <v>0</v>
      </c>
      <c r="G3049" s="215">
        <f>'Net Gen'!N3049</f>
        <v>0</v>
      </c>
      <c r="H3049" s="215">
        <f>'Net Gen'!O3049</f>
        <v>1320</v>
      </c>
      <c r="J3049" s="78">
        <f t="shared" si="190"/>
        <v>0.15</v>
      </c>
      <c r="K3049" s="71">
        <f t="shared" si="188"/>
        <v>0</v>
      </c>
      <c r="L3049" s="69">
        <f t="shared" si="189"/>
        <v>198</v>
      </c>
      <c r="M3049" s="81">
        <f t="shared" si="191"/>
        <v>0</v>
      </c>
    </row>
    <row r="3050" spans="1:13" x14ac:dyDescent="0.2">
      <c r="A3050" s="133" t="str">
        <f>'Net Gen'!B3050</f>
        <v>RP2KPAEG-Rockport 2 KP AEG</v>
      </c>
      <c r="B3050" s="214">
        <f>'Net Gen'!C3050</f>
        <v>44319.958333333336</v>
      </c>
      <c r="C3050" s="215" t="str">
        <f>'Net Gen'!P3050</f>
        <v>OFFLINE</v>
      </c>
      <c r="D3050" s="215">
        <f>'Net Gen'!E3050</f>
        <v>0</v>
      </c>
      <c r="E3050" s="215">
        <f>'Net Gen'!I3050</f>
        <v>0</v>
      </c>
      <c r="F3050" s="215">
        <f>'Net Gen'!K3050</f>
        <v>0</v>
      </c>
      <c r="G3050" s="215">
        <f>'Net Gen'!N3050</f>
        <v>0</v>
      </c>
      <c r="H3050" s="215">
        <f>'Net Gen'!O3050</f>
        <v>1320</v>
      </c>
      <c r="J3050" s="78">
        <f t="shared" si="190"/>
        <v>0.15</v>
      </c>
      <c r="K3050" s="71">
        <f t="shared" si="188"/>
        <v>0</v>
      </c>
      <c r="L3050" s="69">
        <f t="shared" si="189"/>
        <v>198</v>
      </c>
      <c r="M3050" s="81">
        <f t="shared" si="191"/>
        <v>0</v>
      </c>
    </row>
    <row r="3051" spans="1:13" x14ac:dyDescent="0.2">
      <c r="A3051" s="133" t="str">
        <f>'Net Gen'!B3051</f>
        <v>RP2KPAEG-Rockport 2 KP AEG</v>
      </c>
      <c r="B3051" s="214">
        <f>'Net Gen'!C3051</f>
        <v>44320</v>
      </c>
      <c r="C3051" s="215" t="str">
        <f>'Net Gen'!P3051</f>
        <v>OFFLINE</v>
      </c>
      <c r="D3051" s="215">
        <f>'Net Gen'!E3051</f>
        <v>0</v>
      </c>
      <c r="E3051" s="215">
        <f>'Net Gen'!I3051</f>
        <v>0</v>
      </c>
      <c r="F3051" s="215">
        <f>'Net Gen'!K3051</f>
        <v>0</v>
      </c>
      <c r="G3051" s="215">
        <f>'Net Gen'!N3051</f>
        <v>0</v>
      </c>
      <c r="H3051" s="215">
        <f>'Net Gen'!O3051</f>
        <v>1320</v>
      </c>
      <c r="J3051" s="78">
        <f t="shared" si="190"/>
        <v>0.15</v>
      </c>
      <c r="K3051" s="71">
        <f t="shared" si="188"/>
        <v>0</v>
      </c>
      <c r="L3051" s="69">
        <f t="shared" si="189"/>
        <v>198</v>
      </c>
      <c r="M3051" s="81">
        <f t="shared" si="191"/>
        <v>0</v>
      </c>
    </row>
    <row r="3052" spans="1:13" x14ac:dyDescent="0.2">
      <c r="A3052" s="133" t="str">
        <f>'Net Gen'!B3052</f>
        <v>RP2KPAEG-Rockport 2 KP AEG</v>
      </c>
      <c r="B3052" s="214">
        <f>'Net Gen'!C3052</f>
        <v>44320.041666666664</v>
      </c>
      <c r="C3052" s="215" t="str">
        <f>'Net Gen'!P3052</f>
        <v>OFFLINE</v>
      </c>
      <c r="D3052" s="215">
        <f>'Net Gen'!E3052</f>
        <v>0</v>
      </c>
      <c r="E3052" s="215">
        <f>'Net Gen'!I3052</f>
        <v>0</v>
      </c>
      <c r="F3052" s="215">
        <f>'Net Gen'!K3052</f>
        <v>0</v>
      </c>
      <c r="G3052" s="215">
        <f>'Net Gen'!N3052</f>
        <v>0</v>
      </c>
      <c r="H3052" s="215">
        <f>'Net Gen'!O3052</f>
        <v>1320</v>
      </c>
      <c r="J3052" s="78">
        <f t="shared" si="190"/>
        <v>0.15</v>
      </c>
      <c r="K3052" s="71">
        <f t="shared" si="188"/>
        <v>0</v>
      </c>
      <c r="L3052" s="69">
        <f t="shared" si="189"/>
        <v>198</v>
      </c>
      <c r="M3052" s="81">
        <f t="shared" si="191"/>
        <v>0</v>
      </c>
    </row>
    <row r="3053" spans="1:13" x14ac:dyDescent="0.2">
      <c r="A3053" s="133" t="str">
        <f>'Net Gen'!B3053</f>
        <v>RP2KPAEG-Rockport 2 KP AEG</v>
      </c>
      <c r="B3053" s="214">
        <f>'Net Gen'!C3053</f>
        <v>44320.083333333336</v>
      </c>
      <c r="C3053" s="215" t="str">
        <f>'Net Gen'!P3053</f>
        <v>OFFLINE</v>
      </c>
      <c r="D3053" s="215">
        <f>'Net Gen'!E3053</f>
        <v>0</v>
      </c>
      <c r="E3053" s="215">
        <f>'Net Gen'!I3053</f>
        <v>0</v>
      </c>
      <c r="F3053" s="215">
        <f>'Net Gen'!K3053</f>
        <v>0</v>
      </c>
      <c r="G3053" s="215">
        <f>'Net Gen'!N3053</f>
        <v>0</v>
      </c>
      <c r="H3053" s="215">
        <f>'Net Gen'!O3053</f>
        <v>1320</v>
      </c>
      <c r="J3053" s="78">
        <f t="shared" si="190"/>
        <v>0.15</v>
      </c>
      <c r="K3053" s="71">
        <f t="shared" si="188"/>
        <v>0</v>
      </c>
      <c r="L3053" s="69">
        <f t="shared" si="189"/>
        <v>198</v>
      </c>
      <c r="M3053" s="81">
        <f t="shared" si="191"/>
        <v>0</v>
      </c>
    </row>
    <row r="3054" spans="1:13" x14ac:dyDescent="0.2">
      <c r="A3054" s="133" t="str">
        <f>'Net Gen'!B3054</f>
        <v>RP2KPAEG-Rockport 2 KP AEG</v>
      </c>
      <c r="B3054" s="214">
        <f>'Net Gen'!C3054</f>
        <v>44320.125</v>
      </c>
      <c r="C3054" s="215" t="str">
        <f>'Net Gen'!P3054</f>
        <v>OFFLINE</v>
      </c>
      <c r="D3054" s="215">
        <f>'Net Gen'!E3054</f>
        <v>0</v>
      </c>
      <c r="E3054" s="215">
        <f>'Net Gen'!I3054</f>
        <v>0</v>
      </c>
      <c r="F3054" s="215">
        <f>'Net Gen'!K3054</f>
        <v>0</v>
      </c>
      <c r="G3054" s="215">
        <f>'Net Gen'!N3054</f>
        <v>0</v>
      </c>
      <c r="H3054" s="215">
        <f>'Net Gen'!O3054</f>
        <v>1320</v>
      </c>
      <c r="J3054" s="78">
        <f t="shared" si="190"/>
        <v>0.15</v>
      </c>
      <c r="K3054" s="71">
        <f t="shared" si="188"/>
        <v>0</v>
      </c>
      <c r="L3054" s="69">
        <f t="shared" si="189"/>
        <v>198</v>
      </c>
      <c r="M3054" s="81">
        <f t="shared" si="191"/>
        <v>0</v>
      </c>
    </row>
    <row r="3055" spans="1:13" x14ac:dyDescent="0.2">
      <c r="A3055" s="133" t="str">
        <f>'Net Gen'!B3055</f>
        <v>RP2KPAEG-Rockport 2 KP AEG</v>
      </c>
      <c r="B3055" s="214">
        <f>'Net Gen'!C3055</f>
        <v>44320.166666666664</v>
      </c>
      <c r="C3055" s="215" t="str">
        <f>'Net Gen'!P3055</f>
        <v>OFFLINE</v>
      </c>
      <c r="D3055" s="215">
        <f>'Net Gen'!E3055</f>
        <v>0</v>
      </c>
      <c r="E3055" s="215">
        <f>'Net Gen'!I3055</f>
        <v>0</v>
      </c>
      <c r="F3055" s="215">
        <f>'Net Gen'!K3055</f>
        <v>0</v>
      </c>
      <c r="G3055" s="215">
        <f>'Net Gen'!N3055</f>
        <v>0</v>
      </c>
      <c r="H3055" s="215">
        <f>'Net Gen'!O3055</f>
        <v>1320</v>
      </c>
      <c r="J3055" s="78">
        <f t="shared" si="190"/>
        <v>0.15</v>
      </c>
      <c r="K3055" s="71">
        <f t="shared" si="188"/>
        <v>0</v>
      </c>
      <c r="L3055" s="69">
        <f t="shared" si="189"/>
        <v>198</v>
      </c>
      <c r="M3055" s="81">
        <f t="shared" si="191"/>
        <v>0</v>
      </c>
    </row>
    <row r="3056" spans="1:13" x14ac:dyDescent="0.2">
      <c r="A3056" s="133" t="str">
        <f>'Net Gen'!B3056</f>
        <v>RP2KPAEG-Rockport 2 KP AEG</v>
      </c>
      <c r="B3056" s="214">
        <f>'Net Gen'!C3056</f>
        <v>44320.208333333336</v>
      </c>
      <c r="C3056" s="215" t="str">
        <f>'Net Gen'!P3056</f>
        <v>OFFLINE</v>
      </c>
      <c r="D3056" s="215">
        <f>'Net Gen'!E3056</f>
        <v>0</v>
      </c>
      <c r="E3056" s="215">
        <f>'Net Gen'!I3056</f>
        <v>0</v>
      </c>
      <c r="F3056" s="215">
        <f>'Net Gen'!K3056</f>
        <v>0</v>
      </c>
      <c r="G3056" s="215">
        <f>'Net Gen'!N3056</f>
        <v>0</v>
      </c>
      <c r="H3056" s="215">
        <f>'Net Gen'!O3056</f>
        <v>1320</v>
      </c>
      <c r="J3056" s="78">
        <f t="shared" si="190"/>
        <v>0.15</v>
      </c>
      <c r="K3056" s="71">
        <f t="shared" si="188"/>
        <v>0</v>
      </c>
      <c r="L3056" s="69">
        <f t="shared" si="189"/>
        <v>198</v>
      </c>
      <c r="M3056" s="81">
        <f t="shared" si="191"/>
        <v>0</v>
      </c>
    </row>
    <row r="3057" spans="1:13" x14ac:dyDescent="0.2">
      <c r="A3057" s="133" t="str">
        <f>'Net Gen'!B3057</f>
        <v>RP2KPAEG-Rockport 2 KP AEG</v>
      </c>
      <c r="B3057" s="214">
        <f>'Net Gen'!C3057</f>
        <v>44320.25</v>
      </c>
      <c r="C3057" s="215" t="str">
        <f>'Net Gen'!P3057</f>
        <v>OFFLINE</v>
      </c>
      <c r="D3057" s="215">
        <f>'Net Gen'!E3057</f>
        <v>0</v>
      </c>
      <c r="E3057" s="215">
        <f>'Net Gen'!I3057</f>
        <v>0</v>
      </c>
      <c r="F3057" s="215">
        <f>'Net Gen'!K3057</f>
        <v>0</v>
      </c>
      <c r="G3057" s="215">
        <f>'Net Gen'!N3057</f>
        <v>0</v>
      </c>
      <c r="H3057" s="215">
        <f>'Net Gen'!O3057</f>
        <v>1320</v>
      </c>
      <c r="J3057" s="78">
        <f t="shared" si="190"/>
        <v>0.15</v>
      </c>
      <c r="K3057" s="71">
        <f t="shared" si="188"/>
        <v>0</v>
      </c>
      <c r="L3057" s="69">
        <f t="shared" si="189"/>
        <v>198</v>
      </c>
      <c r="M3057" s="81">
        <f t="shared" si="191"/>
        <v>0</v>
      </c>
    </row>
    <row r="3058" spans="1:13" x14ac:dyDescent="0.2">
      <c r="A3058" s="133" t="str">
        <f>'Net Gen'!B3058</f>
        <v>RP2KPAEG-Rockport 2 KP AEG</v>
      </c>
      <c r="B3058" s="214">
        <f>'Net Gen'!C3058</f>
        <v>44320.291666666664</v>
      </c>
      <c r="C3058" s="215" t="str">
        <f>'Net Gen'!P3058</f>
        <v>OFFLINE</v>
      </c>
      <c r="D3058" s="215">
        <f>'Net Gen'!E3058</f>
        <v>0</v>
      </c>
      <c r="E3058" s="215">
        <f>'Net Gen'!I3058</f>
        <v>0</v>
      </c>
      <c r="F3058" s="215">
        <f>'Net Gen'!K3058</f>
        <v>0</v>
      </c>
      <c r="G3058" s="215">
        <f>'Net Gen'!N3058</f>
        <v>0</v>
      </c>
      <c r="H3058" s="215">
        <f>'Net Gen'!O3058</f>
        <v>1320</v>
      </c>
      <c r="J3058" s="78">
        <f t="shared" si="190"/>
        <v>0.15</v>
      </c>
      <c r="K3058" s="71">
        <f t="shared" si="188"/>
        <v>0</v>
      </c>
      <c r="L3058" s="69">
        <f t="shared" si="189"/>
        <v>198</v>
      </c>
      <c r="M3058" s="81">
        <f t="shared" si="191"/>
        <v>0</v>
      </c>
    </row>
    <row r="3059" spans="1:13" x14ac:dyDescent="0.2">
      <c r="A3059" s="133" t="str">
        <f>'Net Gen'!B3059</f>
        <v>RP2KPAEG-Rockport 2 KP AEG</v>
      </c>
      <c r="B3059" s="214">
        <f>'Net Gen'!C3059</f>
        <v>44320.333333333336</v>
      </c>
      <c r="C3059" s="215" t="str">
        <f>'Net Gen'!P3059</f>
        <v>OFFLINE</v>
      </c>
      <c r="D3059" s="215">
        <f>'Net Gen'!E3059</f>
        <v>0</v>
      </c>
      <c r="E3059" s="215">
        <f>'Net Gen'!I3059</f>
        <v>0</v>
      </c>
      <c r="F3059" s="215">
        <f>'Net Gen'!K3059</f>
        <v>0</v>
      </c>
      <c r="G3059" s="215">
        <f>'Net Gen'!N3059</f>
        <v>0</v>
      </c>
      <c r="H3059" s="215">
        <f>'Net Gen'!O3059</f>
        <v>1320</v>
      </c>
      <c r="J3059" s="78">
        <f t="shared" si="190"/>
        <v>0.15</v>
      </c>
      <c r="K3059" s="71">
        <f t="shared" si="188"/>
        <v>0</v>
      </c>
      <c r="L3059" s="69">
        <f t="shared" si="189"/>
        <v>198</v>
      </c>
      <c r="M3059" s="81">
        <f t="shared" si="191"/>
        <v>0</v>
      </c>
    </row>
    <row r="3060" spans="1:13" x14ac:dyDescent="0.2">
      <c r="A3060" s="133" t="str">
        <f>'Net Gen'!B3060</f>
        <v>RP2KPAEG-Rockport 2 KP AEG</v>
      </c>
      <c r="B3060" s="214">
        <f>'Net Gen'!C3060</f>
        <v>44320.375</v>
      </c>
      <c r="C3060" s="215" t="str">
        <f>'Net Gen'!P3060</f>
        <v>OFFLINE</v>
      </c>
      <c r="D3060" s="215">
        <f>'Net Gen'!E3060</f>
        <v>0</v>
      </c>
      <c r="E3060" s="215">
        <f>'Net Gen'!I3060</f>
        <v>0</v>
      </c>
      <c r="F3060" s="215">
        <f>'Net Gen'!K3060</f>
        <v>0</v>
      </c>
      <c r="G3060" s="215">
        <f>'Net Gen'!N3060</f>
        <v>0</v>
      </c>
      <c r="H3060" s="215">
        <f>'Net Gen'!O3060</f>
        <v>1320</v>
      </c>
      <c r="J3060" s="78">
        <f t="shared" si="190"/>
        <v>0.15</v>
      </c>
      <c r="K3060" s="71">
        <f t="shared" si="188"/>
        <v>0</v>
      </c>
      <c r="L3060" s="69">
        <f t="shared" si="189"/>
        <v>198</v>
      </c>
      <c r="M3060" s="81">
        <f t="shared" si="191"/>
        <v>0</v>
      </c>
    </row>
    <row r="3061" spans="1:13" x14ac:dyDescent="0.2">
      <c r="A3061" s="133" t="str">
        <f>'Net Gen'!B3061</f>
        <v>RP2KPAEG-Rockport 2 KP AEG</v>
      </c>
      <c r="B3061" s="214">
        <f>'Net Gen'!C3061</f>
        <v>44320.416666666664</v>
      </c>
      <c r="C3061" s="215" t="str">
        <f>'Net Gen'!P3061</f>
        <v>OFFLINE</v>
      </c>
      <c r="D3061" s="215">
        <f>'Net Gen'!E3061</f>
        <v>0</v>
      </c>
      <c r="E3061" s="215">
        <f>'Net Gen'!I3061</f>
        <v>0</v>
      </c>
      <c r="F3061" s="215">
        <f>'Net Gen'!K3061</f>
        <v>0</v>
      </c>
      <c r="G3061" s="215">
        <f>'Net Gen'!N3061</f>
        <v>0</v>
      </c>
      <c r="H3061" s="215">
        <f>'Net Gen'!O3061</f>
        <v>1320</v>
      </c>
      <c r="J3061" s="78">
        <f t="shared" si="190"/>
        <v>0.15</v>
      </c>
      <c r="K3061" s="71">
        <f t="shared" si="188"/>
        <v>0</v>
      </c>
      <c r="L3061" s="69">
        <f t="shared" si="189"/>
        <v>198</v>
      </c>
      <c r="M3061" s="81">
        <f t="shared" si="191"/>
        <v>0</v>
      </c>
    </row>
    <row r="3062" spans="1:13" x14ac:dyDescent="0.2">
      <c r="A3062" s="133" t="str">
        <f>'Net Gen'!B3062</f>
        <v>RP2KPAEG-Rockport 2 KP AEG</v>
      </c>
      <c r="B3062" s="214">
        <f>'Net Gen'!C3062</f>
        <v>44320.458333333336</v>
      </c>
      <c r="C3062" s="215" t="str">
        <f>'Net Gen'!P3062</f>
        <v>OFFLINE</v>
      </c>
      <c r="D3062" s="215">
        <f>'Net Gen'!E3062</f>
        <v>0</v>
      </c>
      <c r="E3062" s="215">
        <f>'Net Gen'!I3062</f>
        <v>0</v>
      </c>
      <c r="F3062" s="215">
        <f>'Net Gen'!K3062</f>
        <v>0</v>
      </c>
      <c r="G3062" s="215">
        <f>'Net Gen'!N3062</f>
        <v>0</v>
      </c>
      <c r="H3062" s="215">
        <f>'Net Gen'!O3062</f>
        <v>1320</v>
      </c>
      <c r="J3062" s="78">
        <f t="shared" si="190"/>
        <v>0.15</v>
      </c>
      <c r="K3062" s="71">
        <f t="shared" si="188"/>
        <v>0</v>
      </c>
      <c r="L3062" s="69">
        <f t="shared" si="189"/>
        <v>198</v>
      </c>
      <c r="M3062" s="81">
        <f t="shared" si="191"/>
        <v>0</v>
      </c>
    </row>
    <row r="3063" spans="1:13" x14ac:dyDescent="0.2">
      <c r="A3063" s="133" t="str">
        <f>'Net Gen'!B3063</f>
        <v>RP2KPAEG-Rockport 2 KP AEG</v>
      </c>
      <c r="B3063" s="214">
        <f>'Net Gen'!C3063</f>
        <v>44320.5</v>
      </c>
      <c r="C3063" s="215" t="str">
        <f>'Net Gen'!P3063</f>
        <v>OFFLINE</v>
      </c>
      <c r="D3063" s="215">
        <f>'Net Gen'!E3063</f>
        <v>0</v>
      </c>
      <c r="E3063" s="215">
        <f>'Net Gen'!I3063</f>
        <v>0</v>
      </c>
      <c r="F3063" s="215">
        <f>'Net Gen'!K3063</f>
        <v>0</v>
      </c>
      <c r="G3063" s="215">
        <f>'Net Gen'!N3063</f>
        <v>0</v>
      </c>
      <c r="H3063" s="215">
        <f>'Net Gen'!O3063</f>
        <v>1320</v>
      </c>
      <c r="J3063" s="78">
        <f t="shared" si="190"/>
        <v>0.15</v>
      </c>
      <c r="K3063" s="71">
        <f t="shared" si="188"/>
        <v>0</v>
      </c>
      <c r="L3063" s="69">
        <f t="shared" si="189"/>
        <v>198</v>
      </c>
      <c r="M3063" s="81">
        <f t="shared" si="191"/>
        <v>0</v>
      </c>
    </row>
    <row r="3064" spans="1:13" x14ac:dyDescent="0.2">
      <c r="A3064" s="133" t="str">
        <f>'Net Gen'!B3064</f>
        <v>RP2KPAEG-Rockport 2 KP AEG</v>
      </c>
      <c r="B3064" s="214">
        <f>'Net Gen'!C3064</f>
        <v>44320.541666666664</v>
      </c>
      <c r="C3064" s="215" t="str">
        <f>'Net Gen'!P3064</f>
        <v>OFFLINE</v>
      </c>
      <c r="D3064" s="215">
        <f>'Net Gen'!E3064</f>
        <v>0</v>
      </c>
      <c r="E3064" s="215">
        <f>'Net Gen'!I3064</f>
        <v>0</v>
      </c>
      <c r="F3064" s="215">
        <f>'Net Gen'!K3064</f>
        <v>0</v>
      </c>
      <c r="G3064" s="215">
        <f>'Net Gen'!N3064</f>
        <v>0</v>
      </c>
      <c r="H3064" s="215">
        <f>'Net Gen'!O3064</f>
        <v>1320</v>
      </c>
      <c r="J3064" s="78">
        <f t="shared" si="190"/>
        <v>0.15</v>
      </c>
      <c r="K3064" s="71">
        <f t="shared" si="188"/>
        <v>0</v>
      </c>
      <c r="L3064" s="69">
        <f t="shared" si="189"/>
        <v>198</v>
      </c>
      <c r="M3064" s="81">
        <f t="shared" si="191"/>
        <v>0</v>
      </c>
    </row>
    <row r="3065" spans="1:13" x14ac:dyDescent="0.2">
      <c r="A3065" s="133" t="str">
        <f>'Net Gen'!B3065</f>
        <v>RP2KPAEG-Rockport 2 KP AEG</v>
      </c>
      <c r="B3065" s="214">
        <f>'Net Gen'!C3065</f>
        <v>44320.583333333336</v>
      </c>
      <c r="C3065" s="215" t="str">
        <f>'Net Gen'!P3065</f>
        <v>OFFLINE</v>
      </c>
      <c r="D3065" s="215">
        <f>'Net Gen'!E3065</f>
        <v>0</v>
      </c>
      <c r="E3065" s="215">
        <f>'Net Gen'!I3065</f>
        <v>0</v>
      </c>
      <c r="F3065" s="215">
        <f>'Net Gen'!K3065</f>
        <v>0</v>
      </c>
      <c r="G3065" s="215">
        <f>'Net Gen'!N3065</f>
        <v>0</v>
      </c>
      <c r="H3065" s="215">
        <f>'Net Gen'!O3065</f>
        <v>1320</v>
      </c>
      <c r="J3065" s="78">
        <f t="shared" si="190"/>
        <v>0.15</v>
      </c>
      <c r="K3065" s="71">
        <f t="shared" si="188"/>
        <v>0</v>
      </c>
      <c r="L3065" s="69">
        <f t="shared" si="189"/>
        <v>198</v>
      </c>
      <c r="M3065" s="81">
        <f t="shared" si="191"/>
        <v>0</v>
      </c>
    </row>
    <row r="3066" spans="1:13" x14ac:dyDescent="0.2">
      <c r="A3066" s="133" t="str">
        <f>'Net Gen'!B3066</f>
        <v>RP2KPAEG-Rockport 2 KP AEG</v>
      </c>
      <c r="B3066" s="214">
        <f>'Net Gen'!C3066</f>
        <v>44320.625</v>
      </c>
      <c r="C3066" s="215" t="str">
        <f>'Net Gen'!P3066</f>
        <v>OFFLINE</v>
      </c>
      <c r="D3066" s="215">
        <f>'Net Gen'!E3066</f>
        <v>0</v>
      </c>
      <c r="E3066" s="215">
        <f>'Net Gen'!I3066</f>
        <v>0</v>
      </c>
      <c r="F3066" s="215">
        <f>'Net Gen'!K3066</f>
        <v>0</v>
      </c>
      <c r="G3066" s="215">
        <f>'Net Gen'!N3066</f>
        <v>0</v>
      </c>
      <c r="H3066" s="215">
        <f>'Net Gen'!O3066</f>
        <v>1320</v>
      </c>
      <c r="J3066" s="78">
        <f t="shared" si="190"/>
        <v>0.15</v>
      </c>
      <c r="K3066" s="71">
        <f t="shared" si="188"/>
        <v>0</v>
      </c>
      <c r="L3066" s="69">
        <f t="shared" si="189"/>
        <v>198</v>
      </c>
      <c r="M3066" s="81">
        <f t="shared" si="191"/>
        <v>0</v>
      </c>
    </row>
    <row r="3067" spans="1:13" x14ac:dyDescent="0.2">
      <c r="A3067" s="133" t="str">
        <f>'Net Gen'!B3067</f>
        <v>RP2KPAEG-Rockport 2 KP AEG</v>
      </c>
      <c r="B3067" s="214">
        <f>'Net Gen'!C3067</f>
        <v>44320.666666666664</v>
      </c>
      <c r="C3067" s="215" t="str">
        <f>'Net Gen'!P3067</f>
        <v>OFFLINE</v>
      </c>
      <c r="D3067" s="215">
        <f>'Net Gen'!E3067</f>
        <v>0</v>
      </c>
      <c r="E3067" s="215">
        <f>'Net Gen'!I3067</f>
        <v>0</v>
      </c>
      <c r="F3067" s="215">
        <f>'Net Gen'!K3067</f>
        <v>0</v>
      </c>
      <c r="G3067" s="215">
        <f>'Net Gen'!N3067</f>
        <v>0</v>
      </c>
      <c r="H3067" s="215">
        <f>'Net Gen'!O3067</f>
        <v>1320</v>
      </c>
      <c r="J3067" s="78">
        <f t="shared" si="190"/>
        <v>0.15</v>
      </c>
      <c r="K3067" s="71">
        <f t="shared" si="188"/>
        <v>0</v>
      </c>
      <c r="L3067" s="69">
        <f t="shared" si="189"/>
        <v>198</v>
      </c>
      <c r="M3067" s="81">
        <f t="shared" si="191"/>
        <v>0</v>
      </c>
    </row>
    <row r="3068" spans="1:13" x14ac:dyDescent="0.2">
      <c r="A3068" s="133" t="str">
        <f>'Net Gen'!B3068</f>
        <v>RP2KPAEG-Rockport 2 KP AEG</v>
      </c>
      <c r="B3068" s="214">
        <f>'Net Gen'!C3068</f>
        <v>44320.708333333336</v>
      </c>
      <c r="C3068" s="215" t="str">
        <f>'Net Gen'!P3068</f>
        <v>OFFLINE</v>
      </c>
      <c r="D3068" s="215">
        <f>'Net Gen'!E3068</f>
        <v>0</v>
      </c>
      <c r="E3068" s="215">
        <f>'Net Gen'!I3068</f>
        <v>0</v>
      </c>
      <c r="F3068" s="215">
        <f>'Net Gen'!K3068</f>
        <v>0</v>
      </c>
      <c r="G3068" s="215">
        <f>'Net Gen'!N3068</f>
        <v>0</v>
      </c>
      <c r="H3068" s="215">
        <f>'Net Gen'!O3068</f>
        <v>1320</v>
      </c>
      <c r="J3068" s="78">
        <f t="shared" si="190"/>
        <v>0.15</v>
      </c>
      <c r="K3068" s="71">
        <f t="shared" si="188"/>
        <v>0</v>
      </c>
      <c r="L3068" s="69">
        <f t="shared" si="189"/>
        <v>198</v>
      </c>
      <c r="M3068" s="81">
        <f t="shared" si="191"/>
        <v>0</v>
      </c>
    </row>
    <row r="3069" spans="1:13" x14ac:dyDescent="0.2">
      <c r="A3069" s="133" t="str">
        <f>'Net Gen'!B3069</f>
        <v>RP2KPAEG-Rockport 2 KP AEG</v>
      </c>
      <c r="B3069" s="214">
        <f>'Net Gen'!C3069</f>
        <v>44320.75</v>
      </c>
      <c r="C3069" s="215" t="str">
        <f>'Net Gen'!P3069</f>
        <v>OFFLINE</v>
      </c>
      <c r="D3069" s="215">
        <f>'Net Gen'!E3069</f>
        <v>0</v>
      </c>
      <c r="E3069" s="215">
        <f>'Net Gen'!I3069</f>
        <v>0</v>
      </c>
      <c r="F3069" s="215">
        <f>'Net Gen'!K3069</f>
        <v>0</v>
      </c>
      <c r="G3069" s="215">
        <f>'Net Gen'!N3069</f>
        <v>0</v>
      </c>
      <c r="H3069" s="215">
        <f>'Net Gen'!O3069</f>
        <v>1320</v>
      </c>
      <c r="J3069" s="78">
        <f t="shared" si="190"/>
        <v>0.15</v>
      </c>
      <c r="K3069" s="71">
        <f t="shared" si="188"/>
        <v>0</v>
      </c>
      <c r="L3069" s="69">
        <f t="shared" si="189"/>
        <v>198</v>
      </c>
      <c r="M3069" s="81">
        <f t="shared" si="191"/>
        <v>0</v>
      </c>
    </row>
    <row r="3070" spans="1:13" x14ac:dyDescent="0.2">
      <c r="A3070" s="133" t="str">
        <f>'Net Gen'!B3070</f>
        <v>RP2KPAEG-Rockport 2 KP AEG</v>
      </c>
      <c r="B3070" s="214">
        <f>'Net Gen'!C3070</f>
        <v>44320.791666666664</v>
      </c>
      <c r="C3070" s="215" t="str">
        <f>'Net Gen'!P3070</f>
        <v>OFFLINE</v>
      </c>
      <c r="D3070" s="215">
        <f>'Net Gen'!E3070</f>
        <v>0</v>
      </c>
      <c r="E3070" s="215">
        <f>'Net Gen'!I3070</f>
        <v>0</v>
      </c>
      <c r="F3070" s="215">
        <f>'Net Gen'!K3070</f>
        <v>0</v>
      </c>
      <c r="G3070" s="215">
        <f>'Net Gen'!N3070</f>
        <v>0</v>
      </c>
      <c r="H3070" s="215">
        <f>'Net Gen'!O3070</f>
        <v>1320</v>
      </c>
      <c r="J3070" s="78">
        <f t="shared" si="190"/>
        <v>0.15</v>
      </c>
      <c r="K3070" s="71">
        <f t="shared" si="188"/>
        <v>0</v>
      </c>
      <c r="L3070" s="69">
        <f t="shared" si="189"/>
        <v>198</v>
      </c>
      <c r="M3070" s="81">
        <f t="shared" si="191"/>
        <v>0</v>
      </c>
    </row>
    <row r="3071" spans="1:13" x14ac:dyDescent="0.2">
      <c r="A3071" s="133" t="str">
        <f>'Net Gen'!B3071</f>
        <v>RP2KPAEG-Rockport 2 KP AEG</v>
      </c>
      <c r="B3071" s="214">
        <f>'Net Gen'!C3071</f>
        <v>44320.833333333336</v>
      </c>
      <c r="C3071" s="215" t="str">
        <f>'Net Gen'!P3071</f>
        <v>OFFLINE</v>
      </c>
      <c r="D3071" s="215">
        <f>'Net Gen'!E3071</f>
        <v>0</v>
      </c>
      <c r="E3071" s="215">
        <f>'Net Gen'!I3071</f>
        <v>0</v>
      </c>
      <c r="F3071" s="215">
        <f>'Net Gen'!K3071</f>
        <v>0</v>
      </c>
      <c r="G3071" s="215">
        <f>'Net Gen'!N3071</f>
        <v>0</v>
      </c>
      <c r="H3071" s="215">
        <f>'Net Gen'!O3071</f>
        <v>1320</v>
      </c>
      <c r="J3071" s="78">
        <f t="shared" si="190"/>
        <v>0.15</v>
      </c>
      <c r="K3071" s="71">
        <f t="shared" si="188"/>
        <v>0</v>
      </c>
      <c r="L3071" s="69">
        <f t="shared" si="189"/>
        <v>198</v>
      </c>
      <c r="M3071" s="81">
        <f t="shared" si="191"/>
        <v>0</v>
      </c>
    </row>
    <row r="3072" spans="1:13" x14ac:dyDescent="0.2">
      <c r="A3072" s="133" t="str">
        <f>'Net Gen'!B3072</f>
        <v>RP2KPAEG-Rockport 2 KP AEG</v>
      </c>
      <c r="B3072" s="214">
        <f>'Net Gen'!C3072</f>
        <v>44320.875</v>
      </c>
      <c r="C3072" s="215" t="str">
        <f>'Net Gen'!P3072</f>
        <v>OFFLINE</v>
      </c>
      <c r="D3072" s="215">
        <f>'Net Gen'!E3072</f>
        <v>0</v>
      </c>
      <c r="E3072" s="215">
        <f>'Net Gen'!I3072</f>
        <v>0</v>
      </c>
      <c r="F3072" s="215">
        <f>'Net Gen'!K3072</f>
        <v>0</v>
      </c>
      <c r="G3072" s="215">
        <f>'Net Gen'!N3072</f>
        <v>0</v>
      </c>
      <c r="H3072" s="215">
        <f>'Net Gen'!O3072</f>
        <v>1320</v>
      </c>
      <c r="J3072" s="78">
        <f t="shared" si="190"/>
        <v>0.15</v>
      </c>
      <c r="K3072" s="71">
        <f t="shared" si="188"/>
        <v>0</v>
      </c>
      <c r="L3072" s="69">
        <f t="shared" si="189"/>
        <v>198</v>
      </c>
      <c r="M3072" s="81">
        <f t="shared" si="191"/>
        <v>0</v>
      </c>
    </row>
    <row r="3073" spans="1:13" x14ac:dyDescent="0.2">
      <c r="A3073" s="133" t="str">
        <f>'Net Gen'!B3073</f>
        <v>RP2KPAEG-Rockport 2 KP AEG</v>
      </c>
      <c r="B3073" s="214">
        <f>'Net Gen'!C3073</f>
        <v>44320.916666666664</v>
      </c>
      <c r="C3073" s="215" t="str">
        <f>'Net Gen'!P3073</f>
        <v>OFFLINE</v>
      </c>
      <c r="D3073" s="215">
        <f>'Net Gen'!E3073</f>
        <v>0</v>
      </c>
      <c r="E3073" s="215">
        <f>'Net Gen'!I3073</f>
        <v>0</v>
      </c>
      <c r="F3073" s="215">
        <f>'Net Gen'!K3073</f>
        <v>0</v>
      </c>
      <c r="G3073" s="215">
        <f>'Net Gen'!N3073</f>
        <v>0</v>
      </c>
      <c r="H3073" s="215">
        <f>'Net Gen'!O3073</f>
        <v>1320</v>
      </c>
      <c r="J3073" s="78">
        <f t="shared" si="190"/>
        <v>0.15</v>
      </c>
      <c r="K3073" s="71">
        <f t="shared" si="188"/>
        <v>0</v>
      </c>
      <c r="L3073" s="69">
        <f t="shared" si="189"/>
        <v>198</v>
      </c>
      <c r="M3073" s="81">
        <f t="shared" si="191"/>
        <v>0</v>
      </c>
    </row>
    <row r="3074" spans="1:13" x14ac:dyDescent="0.2">
      <c r="A3074" s="133" t="str">
        <f>'Net Gen'!B3074</f>
        <v>RP2KPAEG-Rockport 2 KP AEG</v>
      </c>
      <c r="B3074" s="214">
        <f>'Net Gen'!C3074</f>
        <v>44320.958333333336</v>
      </c>
      <c r="C3074" s="215" t="str">
        <f>'Net Gen'!P3074</f>
        <v>OFFLINE</v>
      </c>
      <c r="D3074" s="215">
        <f>'Net Gen'!E3074</f>
        <v>0</v>
      </c>
      <c r="E3074" s="215">
        <f>'Net Gen'!I3074</f>
        <v>0</v>
      </c>
      <c r="F3074" s="215">
        <f>'Net Gen'!K3074</f>
        <v>0</v>
      </c>
      <c r="G3074" s="215">
        <f>'Net Gen'!N3074</f>
        <v>0</v>
      </c>
      <c r="H3074" s="215">
        <f>'Net Gen'!O3074</f>
        <v>1320</v>
      </c>
      <c r="J3074" s="78">
        <f t="shared" si="190"/>
        <v>0.15</v>
      </c>
      <c r="K3074" s="71">
        <f t="shared" si="188"/>
        <v>0</v>
      </c>
      <c r="L3074" s="69">
        <f t="shared" si="189"/>
        <v>198</v>
      </c>
      <c r="M3074" s="81">
        <f t="shared" si="191"/>
        <v>0</v>
      </c>
    </row>
    <row r="3075" spans="1:13" x14ac:dyDescent="0.2">
      <c r="A3075" s="133" t="str">
        <f>'Net Gen'!B3075</f>
        <v>RP2KPAEG-Rockport 2 KP AEG</v>
      </c>
      <c r="B3075" s="214">
        <f>'Net Gen'!C3075</f>
        <v>44321</v>
      </c>
      <c r="C3075" s="215" t="str">
        <f>'Net Gen'!P3075</f>
        <v>OFFLINE</v>
      </c>
      <c r="D3075" s="215">
        <f>'Net Gen'!E3075</f>
        <v>0</v>
      </c>
      <c r="E3075" s="215">
        <f>'Net Gen'!I3075</f>
        <v>0</v>
      </c>
      <c r="F3075" s="215">
        <f>'Net Gen'!K3075</f>
        <v>0</v>
      </c>
      <c r="G3075" s="215">
        <f>'Net Gen'!N3075</f>
        <v>0</v>
      </c>
      <c r="H3075" s="215">
        <f>'Net Gen'!O3075</f>
        <v>1320</v>
      </c>
      <c r="J3075" s="78">
        <f t="shared" si="190"/>
        <v>0.15</v>
      </c>
      <c r="K3075" s="71">
        <f t="shared" si="188"/>
        <v>0</v>
      </c>
      <c r="L3075" s="69">
        <f t="shared" si="189"/>
        <v>198</v>
      </c>
      <c r="M3075" s="81">
        <f t="shared" si="191"/>
        <v>0</v>
      </c>
    </row>
    <row r="3076" spans="1:13" x14ac:dyDescent="0.2">
      <c r="A3076" s="133" t="str">
        <f>'Net Gen'!B3076</f>
        <v>RP2KPAEG-Rockport 2 KP AEG</v>
      </c>
      <c r="B3076" s="214">
        <f>'Net Gen'!C3076</f>
        <v>44321.041666666664</v>
      </c>
      <c r="C3076" s="215" t="str">
        <f>'Net Gen'!P3076</f>
        <v>OFFLINE</v>
      </c>
      <c r="D3076" s="215">
        <f>'Net Gen'!E3076</f>
        <v>0</v>
      </c>
      <c r="E3076" s="215">
        <f>'Net Gen'!I3076</f>
        <v>0</v>
      </c>
      <c r="F3076" s="215">
        <f>'Net Gen'!K3076</f>
        <v>0</v>
      </c>
      <c r="G3076" s="215">
        <f>'Net Gen'!N3076</f>
        <v>0</v>
      </c>
      <c r="H3076" s="215">
        <f>'Net Gen'!O3076</f>
        <v>1320</v>
      </c>
      <c r="J3076" s="78">
        <f t="shared" si="190"/>
        <v>0.15</v>
      </c>
      <c r="K3076" s="71">
        <f t="shared" ref="K3076:K3139" si="192">F3076*J3076</f>
        <v>0</v>
      </c>
      <c r="L3076" s="69">
        <f t="shared" ref="L3076:L3139" si="193">H3076*J3076</f>
        <v>198</v>
      </c>
      <c r="M3076" s="81">
        <f t="shared" si="191"/>
        <v>0</v>
      </c>
    </row>
    <row r="3077" spans="1:13" x14ac:dyDescent="0.2">
      <c r="A3077" s="133" t="str">
        <f>'Net Gen'!B3077</f>
        <v>RP2KPAEG-Rockport 2 KP AEG</v>
      </c>
      <c r="B3077" s="214">
        <f>'Net Gen'!C3077</f>
        <v>44321.083333333336</v>
      </c>
      <c r="C3077" s="215" t="str">
        <f>'Net Gen'!P3077</f>
        <v>OFFLINE</v>
      </c>
      <c r="D3077" s="215">
        <f>'Net Gen'!E3077</f>
        <v>0</v>
      </c>
      <c r="E3077" s="215">
        <f>'Net Gen'!I3077</f>
        <v>0</v>
      </c>
      <c r="F3077" s="215">
        <f>'Net Gen'!K3077</f>
        <v>0</v>
      </c>
      <c r="G3077" s="215">
        <f>'Net Gen'!N3077</f>
        <v>0</v>
      </c>
      <c r="H3077" s="215">
        <f>'Net Gen'!O3077</f>
        <v>1320</v>
      </c>
      <c r="J3077" s="78">
        <f t="shared" ref="J3077:J3140" si="194">VLOOKUP(A3077,$P$4:$Q$8,2,FALSE)</f>
        <v>0.15</v>
      </c>
      <c r="K3077" s="71">
        <f t="shared" si="192"/>
        <v>0</v>
      </c>
      <c r="L3077" s="69">
        <f t="shared" si="193"/>
        <v>198</v>
      </c>
      <c r="M3077" s="81">
        <f t="shared" ref="M3077:M3140" si="195">E3077*J3077</f>
        <v>0</v>
      </c>
    </row>
    <row r="3078" spans="1:13" x14ac:dyDescent="0.2">
      <c r="A3078" s="133" t="str">
        <f>'Net Gen'!B3078</f>
        <v>RP2KPAEG-Rockport 2 KP AEG</v>
      </c>
      <c r="B3078" s="214">
        <f>'Net Gen'!C3078</f>
        <v>44321.125</v>
      </c>
      <c r="C3078" s="215" t="str">
        <f>'Net Gen'!P3078</f>
        <v>OFFLINE</v>
      </c>
      <c r="D3078" s="215">
        <f>'Net Gen'!E3078</f>
        <v>0</v>
      </c>
      <c r="E3078" s="215">
        <f>'Net Gen'!I3078</f>
        <v>0</v>
      </c>
      <c r="F3078" s="215">
        <f>'Net Gen'!K3078</f>
        <v>0</v>
      </c>
      <c r="G3078" s="215">
        <f>'Net Gen'!N3078</f>
        <v>0</v>
      </c>
      <c r="H3078" s="215">
        <f>'Net Gen'!O3078</f>
        <v>1320</v>
      </c>
      <c r="J3078" s="78">
        <f t="shared" si="194"/>
        <v>0.15</v>
      </c>
      <c r="K3078" s="71">
        <f t="shared" si="192"/>
        <v>0</v>
      </c>
      <c r="L3078" s="69">
        <f t="shared" si="193"/>
        <v>198</v>
      </c>
      <c r="M3078" s="81">
        <f t="shared" si="195"/>
        <v>0</v>
      </c>
    </row>
    <row r="3079" spans="1:13" x14ac:dyDescent="0.2">
      <c r="A3079" s="133" t="str">
        <f>'Net Gen'!B3079</f>
        <v>RP2KPAEG-Rockport 2 KP AEG</v>
      </c>
      <c r="B3079" s="214">
        <f>'Net Gen'!C3079</f>
        <v>44321.166666666664</v>
      </c>
      <c r="C3079" s="215" t="str">
        <f>'Net Gen'!P3079</f>
        <v>OFFLINE</v>
      </c>
      <c r="D3079" s="215">
        <f>'Net Gen'!E3079</f>
        <v>0</v>
      </c>
      <c r="E3079" s="215">
        <f>'Net Gen'!I3079</f>
        <v>0</v>
      </c>
      <c r="F3079" s="215">
        <f>'Net Gen'!K3079</f>
        <v>0</v>
      </c>
      <c r="G3079" s="215">
        <f>'Net Gen'!N3079</f>
        <v>0</v>
      </c>
      <c r="H3079" s="215">
        <f>'Net Gen'!O3079</f>
        <v>1320</v>
      </c>
      <c r="J3079" s="78">
        <f t="shared" si="194"/>
        <v>0.15</v>
      </c>
      <c r="K3079" s="71">
        <f t="shared" si="192"/>
        <v>0</v>
      </c>
      <c r="L3079" s="69">
        <f t="shared" si="193"/>
        <v>198</v>
      </c>
      <c r="M3079" s="81">
        <f t="shared" si="195"/>
        <v>0</v>
      </c>
    </row>
    <row r="3080" spans="1:13" x14ac:dyDescent="0.2">
      <c r="A3080" s="133" t="str">
        <f>'Net Gen'!B3080</f>
        <v>RP2KPAEG-Rockport 2 KP AEG</v>
      </c>
      <c r="B3080" s="214">
        <f>'Net Gen'!C3080</f>
        <v>44321.208333333336</v>
      </c>
      <c r="C3080" s="215" t="str">
        <f>'Net Gen'!P3080</f>
        <v>OFFLINE</v>
      </c>
      <c r="D3080" s="215">
        <f>'Net Gen'!E3080</f>
        <v>0</v>
      </c>
      <c r="E3080" s="215">
        <f>'Net Gen'!I3080</f>
        <v>0</v>
      </c>
      <c r="F3080" s="215">
        <f>'Net Gen'!K3080</f>
        <v>0</v>
      </c>
      <c r="G3080" s="215">
        <f>'Net Gen'!N3080</f>
        <v>0</v>
      </c>
      <c r="H3080" s="215">
        <f>'Net Gen'!O3080</f>
        <v>1320</v>
      </c>
      <c r="J3080" s="78">
        <f t="shared" si="194"/>
        <v>0.15</v>
      </c>
      <c r="K3080" s="71">
        <f t="shared" si="192"/>
        <v>0</v>
      </c>
      <c r="L3080" s="69">
        <f t="shared" si="193"/>
        <v>198</v>
      </c>
      <c r="M3080" s="81">
        <f t="shared" si="195"/>
        <v>0</v>
      </c>
    </row>
    <row r="3081" spans="1:13" x14ac:dyDescent="0.2">
      <c r="A3081" s="133" t="str">
        <f>'Net Gen'!B3081</f>
        <v>RP2KPAEG-Rockport 2 KP AEG</v>
      </c>
      <c r="B3081" s="214">
        <f>'Net Gen'!C3081</f>
        <v>44321.25</v>
      </c>
      <c r="C3081" s="215" t="str">
        <f>'Net Gen'!P3081</f>
        <v>OFFLINE</v>
      </c>
      <c r="D3081" s="215">
        <f>'Net Gen'!E3081</f>
        <v>0</v>
      </c>
      <c r="E3081" s="215">
        <f>'Net Gen'!I3081</f>
        <v>0</v>
      </c>
      <c r="F3081" s="215">
        <f>'Net Gen'!K3081</f>
        <v>0</v>
      </c>
      <c r="G3081" s="215">
        <f>'Net Gen'!N3081</f>
        <v>0</v>
      </c>
      <c r="H3081" s="215">
        <f>'Net Gen'!O3081</f>
        <v>1320</v>
      </c>
      <c r="J3081" s="78">
        <f t="shared" si="194"/>
        <v>0.15</v>
      </c>
      <c r="K3081" s="71">
        <f t="shared" si="192"/>
        <v>0</v>
      </c>
      <c r="L3081" s="69">
        <f t="shared" si="193"/>
        <v>198</v>
      </c>
      <c r="M3081" s="81">
        <f t="shared" si="195"/>
        <v>0</v>
      </c>
    </row>
    <row r="3082" spans="1:13" x14ac:dyDescent="0.2">
      <c r="A3082" s="133" t="str">
        <f>'Net Gen'!B3082</f>
        <v>RP2KPAEG-Rockport 2 KP AEG</v>
      </c>
      <c r="B3082" s="214">
        <f>'Net Gen'!C3082</f>
        <v>44321.291666666664</v>
      </c>
      <c r="C3082" s="215" t="str">
        <f>'Net Gen'!P3082</f>
        <v>OFFLINE</v>
      </c>
      <c r="D3082" s="215">
        <f>'Net Gen'!E3082</f>
        <v>0</v>
      </c>
      <c r="E3082" s="215">
        <f>'Net Gen'!I3082</f>
        <v>0</v>
      </c>
      <c r="F3082" s="215">
        <f>'Net Gen'!K3082</f>
        <v>0</v>
      </c>
      <c r="G3082" s="215">
        <f>'Net Gen'!N3082</f>
        <v>0</v>
      </c>
      <c r="H3082" s="215">
        <f>'Net Gen'!O3082</f>
        <v>1320</v>
      </c>
      <c r="J3082" s="78">
        <f t="shared" si="194"/>
        <v>0.15</v>
      </c>
      <c r="K3082" s="71">
        <f t="shared" si="192"/>
        <v>0</v>
      </c>
      <c r="L3082" s="69">
        <f t="shared" si="193"/>
        <v>198</v>
      </c>
      <c r="M3082" s="81">
        <f t="shared" si="195"/>
        <v>0</v>
      </c>
    </row>
    <row r="3083" spans="1:13" x14ac:dyDescent="0.2">
      <c r="A3083" s="133" t="str">
        <f>'Net Gen'!B3083</f>
        <v>RP2KPAEG-Rockport 2 KP AEG</v>
      </c>
      <c r="B3083" s="214">
        <f>'Net Gen'!C3083</f>
        <v>44321.333333333336</v>
      </c>
      <c r="C3083" s="215" t="str">
        <f>'Net Gen'!P3083</f>
        <v>OFFLINE</v>
      </c>
      <c r="D3083" s="215">
        <f>'Net Gen'!E3083</f>
        <v>0</v>
      </c>
      <c r="E3083" s="215">
        <f>'Net Gen'!I3083</f>
        <v>0</v>
      </c>
      <c r="F3083" s="215">
        <f>'Net Gen'!K3083</f>
        <v>0</v>
      </c>
      <c r="G3083" s="215">
        <f>'Net Gen'!N3083</f>
        <v>0</v>
      </c>
      <c r="H3083" s="215">
        <f>'Net Gen'!O3083</f>
        <v>1320</v>
      </c>
      <c r="J3083" s="78">
        <f t="shared" si="194"/>
        <v>0.15</v>
      </c>
      <c r="K3083" s="71">
        <f t="shared" si="192"/>
        <v>0</v>
      </c>
      <c r="L3083" s="69">
        <f t="shared" si="193"/>
        <v>198</v>
      </c>
      <c r="M3083" s="81">
        <f t="shared" si="195"/>
        <v>0</v>
      </c>
    </row>
    <row r="3084" spans="1:13" x14ac:dyDescent="0.2">
      <c r="A3084" s="133" t="str">
        <f>'Net Gen'!B3084</f>
        <v>RP2KPAEG-Rockport 2 KP AEG</v>
      </c>
      <c r="B3084" s="214">
        <f>'Net Gen'!C3084</f>
        <v>44321.375</v>
      </c>
      <c r="C3084" s="215" t="str">
        <f>'Net Gen'!P3084</f>
        <v>OFFLINE</v>
      </c>
      <c r="D3084" s="215">
        <f>'Net Gen'!E3084</f>
        <v>0</v>
      </c>
      <c r="E3084" s="215">
        <f>'Net Gen'!I3084</f>
        <v>0</v>
      </c>
      <c r="F3084" s="215">
        <f>'Net Gen'!K3084</f>
        <v>0</v>
      </c>
      <c r="G3084" s="215">
        <f>'Net Gen'!N3084</f>
        <v>0</v>
      </c>
      <c r="H3084" s="215">
        <f>'Net Gen'!O3084</f>
        <v>1320</v>
      </c>
      <c r="J3084" s="78">
        <f t="shared" si="194"/>
        <v>0.15</v>
      </c>
      <c r="K3084" s="71">
        <f t="shared" si="192"/>
        <v>0</v>
      </c>
      <c r="L3084" s="69">
        <f t="shared" si="193"/>
        <v>198</v>
      </c>
      <c r="M3084" s="81">
        <f t="shared" si="195"/>
        <v>0</v>
      </c>
    </row>
    <row r="3085" spans="1:13" x14ac:dyDescent="0.2">
      <c r="A3085" s="133" t="str">
        <f>'Net Gen'!B3085</f>
        <v>RP2KPAEG-Rockport 2 KP AEG</v>
      </c>
      <c r="B3085" s="214">
        <f>'Net Gen'!C3085</f>
        <v>44321.416666666664</v>
      </c>
      <c r="C3085" s="215" t="str">
        <f>'Net Gen'!P3085</f>
        <v>OFFLINE</v>
      </c>
      <c r="D3085" s="215">
        <f>'Net Gen'!E3085</f>
        <v>0</v>
      </c>
      <c r="E3085" s="215">
        <f>'Net Gen'!I3085</f>
        <v>0</v>
      </c>
      <c r="F3085" s="215">
        <f>'Net Gen'!K3085</f>
        <v>0</v>
      </c>
      <c r="G3085" s="215">
        <f>'Net Gen'!N3085</f>
        <v>0</v>
      </c>
      <c r="H3085" s="215">
        <f>'Net Gen'!O3085</f>
        <v>1320</v>
      </c>
      <c r="J3085" s="78">
        <f t="shared" si="194"/>
        <v>0.15</v>
      </c>
      <c r="K3085" s="71">
        <f t="shared" si="192"/>
        <v>0</v>
      </c>
      <c r="L3085" s="69">
        <f t="shared" si="193"/>
        <v>198</v>
      </c>
      <c r="M3085" s="81">
        <f t="shared" si="195"/>
        <v>0</v>
      </c>
    </row>
    <row r="3086" spans="1:13" x14ac:dyDescent="0.2">
      <c r="A3086" s="133" t="str">
        <f>'Net Gen'!B3086</f>
        <v>RP2KPAEG-Rockport 2 KP AEG</v>
      </c>
      <c r="B3086" s="214">
        <f>'Net Gen'!C3086</f>
        <v>44321.458333333336</v>
      </c>
      <c r="C3086" s="215" t="str">
        <f>'Net Gen'!P3086</f>
        <v>OFFLINE</v>
      </c>
      <c r="D3086" s="215">
        <f>'Net Gen'!E3086</f>
        <v>0</v>
      </c>
      <c r="E3086" s="215">
        <f>'Net Gen'!I3086</f>
        <v>0</v>
      </c>
      <c r="F3086" s="215">
        <f>'Net Gen'!K3086</f>
        <v>0</v>
      </c>
      <c r="G3086" s="215">
        <f>'Net Gen'!N3086</f>
        <v>0</v>
      </c>
      <c r="H3086" s="215">
        <f>'Net Gen'!O3086</f>
        <v>1320</v>
      </c>
      <c r="J3086" s="78">
        <f t="shared" si="194"/>
        <v>0.15</v>
      </c>
      <c r="K3086" s="71">
        <f t="shared" si="192"/>
        <v>0</v>
      </c>
      <c r="L3086" s="69">
        <f t="shared" si="193"/>
        <v>198</v>
      </c>
      <c r="M3086" s="81">
        <f t="shared" si="195"/>
        <v>0</v>
      </c>
    </row>
    <row r="3087" spans="1:13" x14ac:dyDescent="0.2">
      <c r="A3087" s="133" t="str">
        <f>'Net Gen'!B3087</f>
        <v>RP2KPAEG-Rockport 2 KP AEG</v>
      </c>
      <c r="B3087" s="214">
        <f>'Net Gen'!C3087</f>
        <v>44321.5</v>
      </c>
      <c r="C3087" s="215" t="str">
        <f>'Net Gen'!P3087</f>
        <v>OFFLINE</v>
      </c>
      <c r="D3087" s="215">
        <f>'Net Gen'!E3087</f>
        <v>0</v>
      </c>
      <c r="E3087" s="215">
        <f>'Net Gen'!I3087</f>
        <v>0</v>
      </c>
      <c r="F3087" s="215">
        <f>'Net Gen'!K3087</f>
        <v>0</v>
      </c>
      <c r="G3087" s="215">
        <f>'Net Gen'!N3087</f>
        <v>0</v>
      </c>
      <c r="H3087" s="215">
        <f>'Net Gen'!O3087</f>
        <v>1320</v>
      </c>
      <c r="J3087" s="78">
        <f t="shared" si="194"/>
        <v>0.15</v>
      </c>
      <c r="K3087" s="71">
        <f t="shared" si="192"/>
        <v>0</v>
      </c>
      <c r="L3087" s="69">
        <f t="shared" si="193"/>
        <v>198</v>
      </c>
      <c r="M3087" s="81">
        <f t="shared" si="195"/>
        <v>0</v>
      </c>
    </row>
    <row r="3088" spans="1:13" x14ac:dyDescent="0.2">
      <c r="A3088" s="133" t="str">
        <f>'Net Gen'!B3088</f>
        <v>RP2KPAEG-Rockport 2 KP AEG</v>
      </c>
      <c r="B3088" s="214">
        <f>'Net Gen'!C3088</f>
        <v>44321.541666666664</v>
      </c>
      <c r="C3088" s="215" t="str">
        <f>'Net Gen'!P3088</f>
        <v>OFFLINE</v>
      </c>
      <c r="D3088" s="215">
        <f>'Net Gen'!E3088</f>
        <v>0</v>
      </c>
      <c r="E3088" s="215">
        <f>'Net Gen'!I3088</f>
        <v>0</v>
      </c>
      <c r="F3088" s="215">
        <f>'Net Gen'!K3088</f>
        <v>0</v>
      </c>
      <c r="G3088" s="215">
        <f>'Net Gen'!N3088</f>
        <v>0</v>
      </c>
      <c r="H3088" s="215">
        <f>'Net Gen'!O3088</f>
        <v>1320</v>
      </c>
      <c r="J3088" s="78">
        <f t="shared" si="194"/>
        <v>0.15</v>
      </c>
      <c r="K3088" s="71">
        <f t="shared" si="192"/>
        <v>0</v>
      </c>
      <c r="L3088" s="69">
        <f t="shared" si="193"/>
        <v>198</v>
      </c>
      <c r="M3088" s="81">
        <f t="shared" si="195"/>
        <v>0</v>
      </c>
    </row>
    <row r="3089" spans="1:13" x14ac:dyDescent="0.2">
      <c r="A3089" s="133" t="str">
        <f>'Net Gen'!B3089</f>
        <v>RP2KPAEG-Rockport 2 KP AEG</v>
      </c>
      <c r="B3089" s="214">
        <f>'Net Gen'!C3089</f>
        <v>44321.583333333336</v>
      </c>
      <c r="C3089" s="215" t="str">
        <f>'Net Gen'!P3089</f>
        <v>OFFLINE</v>
      </c>
      <c r="D3089" s="215">
        <f>'Net Gen'!E3089</f>
        <v>0</v>
      </c>
      <c r="E3089" s="215">
        <f>'Net Gen'!I3089</f>
        <v>0</v>
      </c>
      <c r="F3089" s="215">
        <f>'Net Gen'!K3089</f>
        <v>0</v>
      </c>
      <c r="G3089" s="215">
        <f>'Net Gen'!N3089</f>
        <v>0</v>
      </c>
      <c r="H3089" s="215">
        <f>'Net Gen'!O3089</f>
        <v>1320</v>
      </c>
      <c r="J3089" s="78">
        <f t="shared" si="194"/>
        <v>0.15</v>
      </c>
      <c r="K3089" s="71">
        <f t="shared" si="192"/>
        <v>0</v>
      </c>
      <c r="L3089" s="69">
        <f t="shared" si="193"/>
        <v>198</v>
      </c>
      <c r="M3089" s="81">
        <f t="shared" si="195"/>
        <v>0</v>
      </c>
    </row>
    <row r="3090" spans="1:13" x14ac:dyDescent="0.2">
      <c r="A3090" s="133" t="str">
        <f>'Net Gen'!B3090</f>
        <v>RP2KPAEG-Rockport 2 KP AEG</v>
      </c>
      <c r="B3090" s="214">
        <f>'Net Gen'!C3090</f>
        <v>44321.625</v>
      </c>
      <c r="C3090" s="215" t="str">
        <f>'Net Gen'!P3090</f>
        <v>OFFLINE</v>
      </c>
      <c r="D3090" s="215">
        <f>'Net Gen'!E3090</f>
        <v>0</v>
      </c>
      <c r="E3090" s="215">
        <f>'Net Gen'!I3090</f>
        <v>0</v>
      </c>
      <c r="F3090" s="215">
        <f>'Net Gen'!K3090</f>
        <v>0</v>
      </c>
      <c r="G3090" s="215">
        <f>'Net Gen'!N3090</f>
        <v>0</v>
      </c>
      <c r="H3090" s="215">
        <f>'Net Gen'!O3090</f>
        <v>1320</v>
      </c>
      <c r="J3090" s="78">
        <f t="shared" si="194"/>
        <v>0.15</v>
      </c>
      <c r="K3090" s="71">
        <f t="shared" si="192"/>
        <v>0</v>
      </c>
      <c r="L3090" s="69">
        <f t="shared" si="193"/>
        <v>198</v>
      </c>
      <c r="M3090" s="81">
        <f t="shared" si="195"/>
        <v>0</v>
      </c>
    </row>
    <row r="3091" spans="1:13" x14ac:dyDescent="0.2">
      <c r="A3091" s="133" t="str">
        <f>'Net Gen'!B3091</f>
        <v>RP2KPAEG-Rockport 2 KP AEG</v>
      </c>
      <c r="B3091" s="214">
        <f>'Net Gen'!C3091</f>
        <v>44321.666666666664</v>
      </c>
      <c r="C3091" s="215" t="str">
        <f>'Net Gen'!P3091</f>
        <v>OFFLINE</v>
      </c>
      <c r="D3091" s="215">
        <f>'Net Gen'!E3091</f>
        <v>0</v>
      </c>
      <c r="E3091" s="215">
        <f>'Net Gen'!I3091</f>
        <v>0</v>
      </c>
      <c r="F3091" s="215">
        <f>'Net Gen'!K3091</f>
        <v>0</v>
      </c>
      <c r="G3091" s="215">
        <f>'Net Gen'!N3091</f>
        <v>0</v>
      </c>
      <c r="H3091" s="215">
        <f>'Net Gen'!O3091</f>
        <v>1320</v>
      </c>
      <c r="J3091" s="78">
        <f t="shared" si="194"/>
        <v>0.15</v>
      </c>
      <c r="K3091" s="71">
        <f t="shared" si="192"/>
        <v>0</v>
      </c>
      <c r="L3091" s="69">
        <f t="shared" si="193"/>
        <v>198</v>
      </c>
      <c r="M3091" s="81">
        <f t="shared" si="195"/>
        <v>0</v>
      </c>
    </row>
    <row r="3092" spans="1:13" x14ac:dyDescent="0.2">
      <c r="A3092" s="133" t="str">
        <f>'Net Gen'!B3092</f>
        <v>RP2KPAEG-Rockport 2 KP AEG</v>
      </c>
      <c r="B3092" s="214">
        <f>'Net Gen'!C3092</f>
        <v>44321.708333333336</v>
      </c>
      <c r="C3092" s="215" t="str">
        <f>'Net Gen'!P3092</f>
        <v>OFFLINE</v>
      </c>
      <c r="D3092" s="215">
        <f>'Net Gen'!E3092</f>
        <v>0</v>
      </c>
      <c r="E3092" s="215">
        <f>'Net Gen'!I3092</f>
        <v>0</v>
      </c>
      <c r="F3092" s="215">
        <f>'Net Gen'!K3092</f>
        <v>0</v>
      </c>
      <c r="G3092" s="215">
        <f>'Net Gen'!N3092</f>
        <v>0</v>
      </c>
      <c r="H3092" s="215">
        <f>'Net Gen'!O3092</f>
        <v>1320</v>
      </c>
      <c r="J3092" s="78">
        <f t="shared" si="194"/>
        <v>0.15</v>
      </c>
      <c r="K3092" s="71">
        <f t="shared" si="192"/>
        <v>0</v>
      </c>
      <c r="L3092" s="69">
        <f t="shared" si="193"/>
        <v>198</v>
      </c>
      <c r="M3092" s="81">
        <f t="shared" si="195"/>
        <v>0</v>
      </c>
    </row>
    <row r="3093" spans="1:13" x14ac:dyDescent="0.2">
      <c r="A3093" s="133" t="str">
        <f>'Net Gen'!B3093</f>
        <v>RP2KPAEG-Rockport 2 KP AEG</v>
      </c>
      <c r="B3093" s="214">
        <f>'Net Gen'!C3093</f>
        <v>44321.75</v>
      </c>
      <c r="C3093" s="215" t="str">
        <f>'Net Gen'!P3093</f>
        <v>OFFLINE</v>
      </c>
      <c r="D3093" s="215">
        <f>'Net Gen'!E3093</f>
        <v>0</v>
      </c>
      <c r="E3093" s="215">
        <f>'Net Gen'!I3093</f>
        <v>0</v>
      </c>
      <c r="F3093" s="215">
        <f>'Net Gen'!K3093</f>
        <v>0</v>
      </c>
      <c r="G3093" s="215">
        <f>'Net Gen'!N3093</f>
        <v>0</v>
      </c>
      <c r="H3093" s="215">
        <f>'Net Gen'!O3093</f>
        <v>1320</v>
      </c>
      <c r="J3093" s="78">
        <f t="shared" si="194"/>
        <v>0.15</v>
      </c>
      <c r="K3093" s="71">
        <f t="shared" si="192"/>
        <v>0</v>
      </c>
      <c r="L3093" s="69">
        <f t="shared" si="193"/>
        <v>198</v>
      </c>
      <c r="M3093" s="81">
        <f t="shared" si="195"/>
        <v>0</v>
      </c>
    </row>
    <row r="3094" spans="1:13" x14ac:dyDescent="0.2">
      <c r="A3094" s="133" t="str">
        <f>'Net Gen'!B3094</f>
        <v>RP2KPAEG-Rockport 2 KP AEG</v>
      </c>
      <c r="B3094" s="214">
        <f>'Net Gen'!C3094</f>
        <v>44321.791666666664</v>
      </c>
      <c r="C3094" s="215" t="str">
        <f>'Net Gen'!P3094</f>
        <v>OFFLINE</v>
      </c>
      <c r="D3094" s="215">
        <f>'Net Gen'!E3094</f>
        <v>0</v>
      </c>
      <c r="E3094" s="215">
        <f>'Net Gen'!I3094</f>
        <v>0</v>
      </c>
      <c r="F3094" s="215">
        <f>'Net Gen'!K3094</f>
        <v>0</v>
      </c>
      <c r="G3094" s="215">
        <f>'Net Gen'!N3094</f>
        <v>0</v>
      </c>
      <c r="H3094" s="215">
        <f>'Net Gen'!O3094</f>
        <v>1320</v>
      </c>
      <c r="J3094" s="78">
        <f t="shared" si="194"/>
        <v>0.15</v>
      </c>
      <c r="K3094" s="71">
        <f t="shared" si="192"/>
        <v>0</v>
      </c>
      <c r="L3094" s="69">
        <f t="shared" si="193"/>
        <v>198</v>
      </c>
      <c r="M3094" s="81">
        <f t="shared" si="195"/>
        <v>0</v>
      </c>
    </row>
    <row r="3095" spans="1:13" x14ac:dyDescent="0.2">
      <c r="A3095" s="133" t="str">
        <f>'Net Gen'!B3095</f>
        <v>RP2KPAEG-Rockport 2 KP AEG</v>
      </c>
      <c r="B3095" s="214">
        <f>'Net Gen'!C3095</f>
        <v>44321.833333333336</v>
      </c>
      <c r="C3095" s="215" t="str">
        <f>'Net Gen'!P3095</f>
        <v>OFFLINE</v>
      </c>
      <c r="D3095" s="215">
        <f>'Net Gen'!E3095</f>
        <v>0</v>
      </c>
      <c r="E3095" s="215">
        <f>'Net Gen'!I3095</f>
        <v>0</v>
      </c>
      <c r="F3095" s="215">
        <f>'Net Gen'!K3095</f>
        <v>0</v>
      </c>
      <c r="G3095" s="215">
        <f>'Net Gen'!N3095</f>
        <v>0</v>
      </c>
      <c r="H3095" s="215">
        <f>'Net Gen'!O3095</f>
        <v>1320</v>
      </c>
      <c r="J3095" s="78">
        <f t="shared" si="194"/>
        <v>0.15</v>
      </c>
      <c r="K3095" s="71">
        <f t="shared" si="192"/>
        <v>0</v>
      </c>
      <c r="L3095" s="69">
        <f t="shared" si="193"/>
        <v>198</v>
      </c>
      <c r="M3095" s="81">
        <f t="shared" si="195"/>
        <v>0</v>
      </c>
    </row>
    <row r="3096" spans="1:13" x14ac:dyDescent="0.2">
      <c r="A3096" s="133" t="str">
        <f>'Net Gen'!B3096</f>
        <v>RP2KPAEG-Rockport 2 KP AEG</v>
      </c>
      <c r="B3096" s="214">
        <f>'Net Gen'!C3096</f>
        <v>44321.875</v>
      </c>
      <c r="C3096" s="215" t="str">
        <f>'Net Gen'!P3096</f>
        <v>OFFLINE</v>
      </c>
      <c r="D3096" s="215">
        <f>'Net Gen'!E3096</f>
        <v>0</v>
      </c>
      <c r="E3096" s="215">
        <f>'Net Gen'!I3096</f>
        <v>0</v>
      </c>
      <c r="F3096" s="215">
        <f>'Net Gen'!K3096</f>
        <v>0</v>
      </c>
      <c r="G3096" s="215">
        <f>'Net Gen'!N3096</f>
        <v>0</v>
      </c>
      <c r="H3096" s="215">
        <f>'Net Gen'!O3096</f>
        <v>1320</v>
      </c>
      <c r="J3096" s="78">
        <f t="shared" si="194"/>
        <v>0.15</v>
      </c>
      <c r="K3096" s="71">
        <f t="shared" si="192"/>
        <v>0</v>
      </c>
      <c r="L3096" s="69">
        <f t="shared" si="193"/>
        <v>198</v>
      </c>
      <c r="M3096" s="81">
        <f t="shared" si="195"/>
        <v>0</v>
      </c>
    </row>
    <row r="3097" spans="1:13" x14ac:dyDescent="0.2">
      <c r="A3097" s="133" t="str">
        <f>'Net Gen'!B3097</f>
        <v>RP2KPAEG-Rockport 2 KP AEG</v>
      </c>
      <c r="B3097" s="214">
        <f>'Net Gen'!C3097</f>
        <v>44321.916666666664</v>
      </c>
      <c r="C3097" s="215" t="str">
        <f>'Net Gen'!P3097</f>
        <v>OFFLINE</v>
      </c>
      <c r="D3097" s="215">
        <f>'Net Gen'!E3097</f>
        <v>0</v>
      </c>
      <c r="E3097" s="215">
        <f>'Net Gen'!I3097</f>
        <v>0</v>
      </c>
      <c r="F3097" s="215">
        <f>'Net Gen'!K3097</f>
        <v>0</v>
      </c>
      <c r="G3097" s="215">
        <f>'Net Gen'!N3097</f>
        <v>0</v>
      </c>
      <c r="H3097" s="215">
        <f>'Net Gen'!O3097</f>
        <v>1320</v>
      </c>
      <c r="J3097" s="78">
        <f t="shared" si="194"/>
        <v>0.15</v>
      </c>
      <c r="K3097" s="71">
        <f t="shared" si="192"/>
        <v>0</v>
      </c>
      <c r="L3097" s="69">
        <f t="shared" si="193"/>
        <v>198</v>
      </c>
      <c r="M3097" s="81">
        <f t="shared" si="195"/>
        <v>0</v>
      </c>
    </row>
    <row r="3098" spans="1:13" x14ac:dyDescent="0.2">
      <c r="A3098" s="133" t="str">
        <f>'Net Gen'!B3098</f>
        <v>RP2KPAEG-Rockport 2 KP AEG</v>
      </c>
      <c r="B3098" s="214">
        <f>'Net Gen'!C3098</f>
        <v>44321.958333333336</v>
      </c>
      <c r="C3098" s="215" t="str">
        <f>'Net Gen'!P3098</f>
        <v>OFFLINE</v>
      </c>
      <c r="D3098" s="215">
        <f>'Net Gen'!E3098</f>
        <v>0</v>
      </c>
      <c r="E3098" s="215">
        <f>'Net Gen'!I3098</f>
        <v>0</v>
      </c>
      <c r="F3098" s="215">
        <f>'Net Gen'!K3098</f>
        <v>0</v>
      </c>
      <c r="G3098" s="215">
        <f>'Net Gen'!N3098</f>
        <v>0</v>
      </c>
      <c r="H3098" s="215">
        <f>'Net Gen'!O3098</f>
        <v>1320</v>
      </c>
      <c r="J3098" s="78">
        <f t="shared" si="194"/>
        <v>0.15</v>
      </c>
      <c r="K3098" s="71">
        <f t="shared" si="192"/>
        <v>0</v>
      </c>
      <c r="L3098" s="69">
        <f t="shared" si="193"/>
        <v>198</v>
      </c>
      <c r="M3098" s="81">
        <f t="shared" si="195"/>
        <v>0</v>
      </c>
    </row>
    <row r="3099" spans="1:13" x14ac:dyDescent="0.2">
      <c r="A3099" s="133" t="str">
        <f>'Net Gen'!B3099</f>
        <v>RP2KPAEG-Rockport 2 KP AEG</v>
      </c>
      <c r="B3099" s="214">
        <f>'Net Gen'!C3099</f>
        <v>44322</v>
      </c>
      <c r="C3099" s="215" t="str">
        <f>'Net Gen'!P3099</f>
        <v>OFFLINE</v>
      </c>
      <c r="D3099" s="215">
        <f>'Net Gen'!E3099</f>
        <v>0</v>
      </c>
      <c r="E3099" s="215">
        <f>'Net Gen'!I3099</f>
        <v>0</v>
      </c>
      <c r="F3099" s="215">
        <f>'Net Gen'!K3099</f>
        <v>0</v>
      </c>
      <c r="G3099" s="215">
        <f>'Net Gen'!N3099</f>
        <v>0</v>
      </c>
      <c r="H3099" s="215">
        <f>'Net Gen'!O3099</f>
        <v>1320</v>
      </c>
      <c r="J3099" s="78">
        <f t="shared" si="194"/>
        <v>0.15</v>
      </c>
      <c r="K3099" s="71">
        <f t="shared" si="192"/>
        <v>0</v>
      </c>
      <c r="L3099" s="69">
        <f t="shared" si="193"/>
        <v>198</v>
      </c>
      <c r="M3099" s="81">
        <f t="shared" si="195"/>
        <v>0</v>
      </c>
    </row>
    <row r="3100" spans="1:13" x14ac:dyDescent="0.2">
      <c r="A3100" s="133" t="str">
        <f>'Net Gen'!B3100</f>
        <v>RP2KPAEG-Rockport 2 KP AEG</v>
      </c>
      <c r="B3100" s="214">
        <f>'Net Gen'!C3100</f>
        <v>44322.041666666664</v>
      </c>
      <c r="C3100" s="215" t="str">
        <f>'Net Gen'!P3100</f>
        <v>OFFLINE</v>
      </c>
      <c r="D3100" s="215">
        <f>'Net Gen'!E3100</f>
        <v>0</v>
      </c>
      <c r="E3100" s="215">
        <f>'Net Gen'!I3100</f>
        <v>0</v>
      </c>
      <c r="F3100" s="215">
        <f>'Net Gen'!K3100</f>
        <v>0</v>
      </c>
      <c r="G3100" s="215">
        <f>'Net Gen'!N3100</f>
        <v>0</v>
      </c>
      <c r="H3100" s="215">
        <f>'Net Gen'!O3100</f>
        <v>1320</v>
      </c>
      <c r="J3100" s="78">
        <f t="shared" si="194"/>
        <v>0.15</v>
      </c>
      <c r="K3100" s="71">
        <f t="shared" si="192"/>
        <v>0</v>
      </c>
      <c r="L3100" s="69">
        <f t="shared" si="193"/>
        <v>198</v>
      </c>
      <c r="M3100" s="81">
        <f t="shared" si="195"/>
        <v>0</v>
      </c>
    </row>
    <row r="3101" spans="1:13" x14ac:dyDescent="0.2">
      <c r="A3101" s="133" t="str">
        <f>'Net Gen'!B3101</f>
        <v>RP2KPAEG-Rockport 2 KP AEG</v>
      </c>
      <c r="B3101" s="214">
        <f>'Net Gen'!C3101</f>
        <v>44322.083333333336</v>
      </c>
      <c r="C3101" s="215" t="str">
        <f>'Net Gen'!P3101</f>
        <v>OFFLINE</v>
      </c>
      <c r="D3101" s="215">
        <f>'Net Gen'!E3101</f>
        <v>0</v>
      </c>
      <c r="E3101" s="215">
        <f>'Net Gen'!I3101</f>
        <v>0</v>
      </c>
      <c r="F3101" s="215">
        <f>'Net Gen'!K3101</f>
        <v>0</v>
      </c>
      <c r="G3101" s="215">
        <f>'Net Gen'!N3101</f>
        <v>0</v>
      </c>
      <c r="H3101" s="215">
        <f>'Net Gen'!O3101</f>
        <v>1320</v>
      </c>
      <c r="J3101" s="78">
        <f t="shared" si="194"/>
        <v>0.15</v>
      </c>
      <c r="K3101" s="71">
        <f t="shared" si="192"/>
        <v>0</v>
      </c>
      <c r="L3101" s="69">
        <f t="shared" si="193"/>
        <v>198</v>
      </c>
      <c r="M3101" s="81">
        <f t="shared" si="195"/>
        <v>0</v>
      </c>
    </row>
    <row r="3102" spans="1:13" x14ac:dyDescent="0.2">
      <c r="A3102" s="133" t="str">
        <f>'Net Gen'!B3102</f>
        <v>RP2KPAEG-Rockport 2 KP AEG</v>
      </c>
      <c r="B3102" s="214">
        <f>'Net Gen'!C3102</f>
        <v>44322.125</v>
      </c>
      <c r="C3102" s="215" t="str">
        <f>'Net Gen'!P3102</f>
        <v>OFFLINE</v>
      </c>
      <c r="D3102" s="215">
        <f>'Net Gen'!E3102</f>
        <v>0</v>
      </c>
      <c r="E3102" s="215">
        <f>'Net Gen'!I3102</f>
        <v>0</v>
      </c>
      <c r="F3102" s="215">
        <f>'Net Gen'!K3102</f>
        <v>0</v>
      </c>
      <c r="G3102" s="215">
        <f>'Net Gen'!N3102</f>
        <v>0</v>
      </c>
      <c r="H3102" s="215">
        <f>'Net Gen'!O3102</f>
        <v>1320</v>
      </c>
      <c r="J3102" s="78">
        <f t="shared" si="194"/>
        <v>0.15</v>
      </c>
      <c r="K3102" s="71">
        <f t="shared" si="192"/>
        <v>0</v>
      </c>
      <c r="L3102" s="69">
        <f t="shared" si="193"/>
        <v>198</v>
      </c>
      <c r="M3102" s="81">
        <f t="shared" si="195"/>
        <v>0</v>
      </c>
    </row>
    <row r="3103" spans="1:13" x14ac:dyDescent="0.2">
      <c r="A3103" s="133" t="str">
        <f>'Net Gen'!B3103</f>
        <v>RP2KPAEG-Rockport 2 KP AEG</v>
      </c>
      <c r="B3103" s="214">
        <f>'Net Gen'!C3103</f>
        <v>44322.166666666664</v>
      </c>
      <c r="C3103" s="215" t="str">
        <f>'Net Gen'!P3103</f>
        <v>OFFLINE</v>
      </c>
      <c r="D3103" s="215">
        <f>'Net Gen'!E3103</f>
        <v>0</v>
      </c>
      <c r="E3103" s="215">
        <f>'Net Gen'!I3103</f>
        <v>0</v>
      </c>
      <c r="F3103" s="215">
        <f>'Net Gen'!K3103</f>
        <v>0</v>
      </c>
      <c r="G3103" s="215">
        <f>'Net Gen'!N3103</f>
        <v>0</v>
      </c>
      <c r="H3103" s="215">
        <f>'Net Gen'!O3103</f>
        <v>1320</v>
      </c>
      <c r="J3103" s="78">
        <f t="shared" si="194"/>
        <v>0.15</v>
      </c>
      <c r="K3103" s="71">
        <f t="shared" si="192"/>
        <v>0</v>
      </c>
      <c r="L3103" s="69">
        <f t="shared" si="193"/>
        <v>198</v>
      </c>
      <c r="M3103" s="81">
        <f t="shared" si="195"/>
        <v>0</v>
      </c>
    </row>
    <row r="3104" spans="1:13" x14ac:dyDescent="0.2">
      <c r="A3104" s="133" t="str">
        <f>'Net Gen'!B3104</f>
        <v>RP2KPAEG-Rockport 2 KP AEG</v>
      </c>
      <c r="B3104" s="214">
        <f>'Net Gen'!C3104</f>
        <v>44322.208333333336</v>
      </c>
      <c r="C3104" s="215" t="str">
        <f>'Net Gen'!P3104</f>
        <v>OFFLINE</v>
      </c>
      <c r="D3104" s="215">
        <f>'Net Gen'!E3104</f>
        <v>0</v>
      </c>
      <c r="E3104" s="215">
        <f>'Net Gen'!I3104</f>
        <v>0</v>
      </c>
      <c r="F3104" s="215">
        <f>'Net Gen'!K3104</f>
        <v>0</v>
      </c>
      <c r="G3104" s="215">
        <f>'Net Gen'!N3104</f>
        <v>0</v>
      </c>
      <c r="H3104" s="215">
        <f>'Net Gen'!O3104</f>
        <v>1320</v>
      </c>
      <c r="J3104" s="78">
        <f t="shared" si="194"/>
        <v>0.15</v>
      </c>
      <c r="K3104" s="71">
        <f t="shared" si="192"/>
        <v>0</v>
      </c>
      <c r="L3104" s="69">
        <f t="shared" si="193"/>
        <v>198</v>
      </c>
      <c r="M3104" s="81">
        <f t="shared" si="195"/>
        <v>0</v>
      </c>
    </row>
    <row r="3105" spans="1:13" x14ac:dyDescent="0.2">
      <c r="A3105" s="133" t="str">
        <f>'Net Gen'!B3105</f>
        <v>RP2KPAEG-Rockport 2 KP AEG</v>
      </c>
      <c r="B3105" s="214">
        <f>'Net Gen'!C3105</f>
        <v>44322.25</v>
      </c>
      <c r="C3105" s="215" t="str">
        <f>'Net Gen'!P3105</f>
        <v>OFFLINE</v>
      </c>
      <c r="D3105" s="215">
        <f>'Net Gen'!E3105</f>
        <v>0</v>
      </c>
      <c r="E3105" s="215">
        <f>'Net Gen'!I3105</f>
        <v>0</v>
      </c>
      <c r="F3105" s="215">
        <f>'Net Gen'!K3105</f>
        <v>0</v>
      </c>
      <c r="G3105" s="215">
        <f>'Net Gen'!N3105</f>
        <v>0</v>
      </c>
      <c r="H3105" s="215">
        <f>'Net Gen'!O3105</f>
        <v>1320</v>
      </c>
      <c r="J3105" s="78">
        <f t="shared" si="194"/>
        <v>0.15</v>
      </c>
      <c r="K3105" s="71">
        <f t="shared" si="192"/>
        <v>0</v>
      </c>
      <c r="L3105" s="69">
        <f t="shared" si="193"/>
        <v>198</v>
      </c>
      <c r="M3105" s="81">
        <f t="shared" si="195"/>
        <v>0</v>
      </c>
    </row>
    <row r="3106" spans="1:13" x14ac:dyDescent="0.2">
      <c r="A3106" s="133" t="str">
        <f>'Net Gen'!B3106</f>
        <v>RP2KPAEG-Rockport 2 KP AEG</v>
      </c>
      <c r="B3106" s="214">
        <f>'Net Gen'!C3106</f>
        <v>44322.291666666664</v>
      </c>
      <c r="C3106" s="215" t="str">
        <f>'Net Gen'!P3106</f>
        <v>OFFLINE</v>
      </c>
      <c r="D3106" s="215">
        <f>'Net Gen'!E3106</f>
        <v>0</v>
      </c>
      <c r="E3106" s="215">
        <f>'Net Gen'!I3106</f>
        <v>0</v>
      </c>
      <c r="F3106" s="215">
        <f>'Net Gen'!K3106</f>
        <v>0</v>
      </c>
      <c r="G3106" s="215">
        <f>'Net Gen'!N3106</f>
        <v>0</v>
      </c>
      <c r="H3106" s="215">
        <f>'Net Gen'!O3106</f>
        <v>1320</v>
      </c>
      <c r="J3106" s="78">
        <f t="shared" si="194"/>
        <v>0.15</v>
      </c>
      <c r="K3106" s="71">
        <f t="shared" si="192"/>
        <v>0</v>
      </c>
      <c r="L3106" s="69">
        <f t="shared" si="193"/>
        <v>198</v>
      </c>
      <c r="M3106" s="81">
        <f t="shared" si="195"/>
        <v>0</v>
      </c>
    </row>
    <row r="3107" spans="1:13" x14ac:dyDescent="0.2">
      <c r="A3107" s="133" t="str">
        <f>'Net Gen'!B3107</f>
        <v>RP2KPAEG-Rockport 2 KP AEG</v>
      </c>
      <c r="B3107" s="214">
        <f>'Net Gen'!C3107</f>
        <v>44322.333333333336</v>
      </c>
      <c r="C3107" s="215" t="str">
        <f>'Net Gen'!P3107</f>
        <v>OFFLINE</v>
      </c>
      <c r="D3107" s="215">
        <f>'Net Gen'!E3107</f>
        <v>0</v>
      </c>
      <c r="E3107" s="215">
        <f>'Net Gen'!I3107</f>
        <v>0</v>
      </c>
      <c r="F3107" s="215">
        <f>'Net Gen'!K3107</f>
        <v>0</v>
      </c>
      <c r="G3107" s="215">
        <f>'Net Gen'!N3107</f>
        <v>0</v>
      </c>
      <c r="H3107" s="215">
        <f>'Net Gen'!O3107</f>
        <v>1320</v>
      </c>
      <c r="J3107" s="78">
        <f t="shared" si="194"/>
        <v>0.15</v>
      </c>
      <c r="K3107" s="71">
        <f t="shared" si="192"/>
        <v>0</v>
      </c>
      <c r="L3107" s="69">
        <f t="shared" si="193"/>
        <v>198</v>
      </c>
      <c r="M3107" s="81">
        <f t="shared" si="195"/>
        <v>0</v>
      </c>
    </row>
    <row r="3108" spans="1:13" x14ac:dyDescent="0.2">
      <c r="A3108" s="133" t="str">
        <f>'Net Gen'!B3108</f>
        <v>RP2KPAEG-Rockport 2 KP AEG</v>
      </c>
      <c r="B3108" s="214">
        <f>'Net Gen'!C3108</f>
        <v>44322.375</v>
      </c>
      <c r="C3108" s="215" t="str">
        <f>'Net Gen'!P3108</f>
        <v>OFFLINE</v>
      </c>
      <c r="D3108" s="215">
        <f>'Net Gen'!E3108</f>
        <v>0</v>
      </c>
      <c r="E3108" s="215">
        <f>'Net Gen'!I3108</f>
        <v>0</v>
      </c>
      <c r="F3108" s="215">
        <f>'Net Gen'!K3108</f>
        <v>0</v>
      </c>
      <c r="G3108" s="215">
        <f>'Net Gen'!N3108</f>
        <v>0</v>
      </c>
      <c r="H3108" s="215">
        <f>'Net Gen'!O3108</f>
        <v>1320</v>
      </c>
      <c r="J3108" s="78">
        <f t="shared" si="194"/>
        <v>0.15</v>
      </c>
      <c r="K3108" s="71">
        <f t="shared" si="192"/>
        <v>0</v>
      </c>
      <c r="L3108" s="69">
        <f t="shared" si="193"/>
        <v>198</v>
      </c>
      <c r="M3108" s="81">
        <f t="shared" si="195"/>
        <v>0</v>
      </c>
    </row>
    <row r="3109" spans="1:13" x14ac:dyDescent="0.2">
      <c r="A3109" s="133" t="str">
        <f>'Net Gen'!B3109</f>
        <v>RP2KPAEG-Rockport 2 KP AEG</v>
      </c>
      <c r="B3109" s="214">
        <f>'Net Gen'!C3109</f>
        <v>44322.416666666664</v>
      </c>
      <c r="C3109" s="215" t="str">
        <f>'Net Gen'!P3109</f>
        <v>OFFLINE</v>
      </c>
      <c r="D3109" s="215">
        <f>'Net Gen'!E3109</f>
        <v>0</v>
      </c>
      <c r="E3109" s="215">
        <f>'Net Gen'!I3109</f>
        <v>0</v>
      </c>
      <c r="F3109" s="215">
        <f>'Net Gen'!K3109</f>
        <v>0</v>
      </c>
      <c r="G3109" s="215">
        <f>'Net Gen'!N3109</f>
        <v>0</v>
      </c>
      <c r="H3109" s="215">
        <f>'Net Gen'!O3109</f>
        <v>1320</v>
      </c>
      <c r="J3109" s="78">
        <f t="shared" si="194"/>
        <v>0.15</v>
      </c>
      <c r="K3109" s="71">
        <f t="shared" si="192"/>
        <v>0</v>
      </c>
      <c r="L3109" s="69">
        <f t="shared" si="193"/>
        <v>198</v>
      </c>
      <c r="M3109" s="81">
        <f t="shared" si="195"/>
        <v>0</v>
      </c>
    </row>
    <row r="3110" spans="1:13" x14ac:dyDescent="0.2">
      <c r="A3110" s="133" t="str">
        <f>'Net Gen'!B3110</f>
        <v>RP2KPAEG-Rockport 2 KP AEG</v>
      </c>
      <c r="B3110" s="214">
        <f>'Net Gen'!C3110</f>
        <v>44322.458333333336</v>
      </c>
      <c r="C3110" s="215" t="str">
        <f>'Net Gen'!P3110</f>
        <v>OFFLINE</v>
      </c>
      <c r="D3110" s="215">
        <f>'Net Gen'!E3110</f>
        <v>0</v>
      </c>
      <c r="E3110" s="215">
        <f>'Net Gen'!I3110</f>
        <v>0</v>
      </c>
      <c r="F3110" s="215">
        <f>'Net Gen'!K3110</f>
        <v>0</v>
      </c>
      <c r="G3110" s="215">
        <f>'Net Gen'!N3110</f>
        <v>0</v>
      </c>
      <c r="H3110" s="215">
        <f>'Net Gen'!O3110</f>
        <v>1320</v>
      </c>
      <c r="J3110" s="78">
        <f t="shared" si="194"/>
        <v>0.15</v>
      </c>
      <c r="K3110" s="71">
        <f t="shared" si="192"/>
        <v>0</v>
      </c>
      <c r="L3110" s="69">
        <f t="shared" si="193"/>
        <v>198</v>
      </c>
      <c r="M3110" s="81">
        <f t="shared" si="195"/>
        <v>0</v>
      </c>
    </row>
    <row r="3111" spans="1:13" x14ac:dyDescent="0.2">
      <c r="A3111" s="133" t="str">
        <f>'Net Gen'!B3111</f>
        <v>RP2KPAEG-Rockport 2 KP AEG</v>
      </c>
      <c r="B3111" s="214">
        <f>'Net Gen'!C3111</f>
        <v>44322.5</v>
      </c>
      <c r="C3111" s="215" t="str">
        <f>'Net Gen'!P3111</f>
        <v>OFFLINE</v>
      </c>
      <c r="D3111" s="215">
        <f>'Net Gen'!E3111</f>
        <v>0</v>
      </c>
      <c r="E3111" s="215">
        <f>'Net Gen'!I3111</f>
        <v>0</v>
      </c>
      <c r="F3111" s="215">
        <f>'Net Gen'!K3111</f>
        <v>0</v>
      </c>
      <c r="G3111" s="215">
        <f>'Net Gen'!N3111</f>
        <v>0</v>
      </c>
      <c r="H3111" s="215">
        <f>'Net Gen'!O3111</f>
        <v>1320</v>
      </c>
      <c r="J3111" s="78">
        <f t="shared" si="194"/>
        <v>0.15</v>
      </c>
      <c r="K3111" s="71">
        <f t="shared" si="192"/>
        <v>0</v>
      </c>
      <c r="L3111" s="69">
        <f t="shared" si="193"/>
        <v>198</v>
      </c>
      <c r="M3111" s="81">
        <f t="shared" si="195"/>
        <v>0</v>
      </c>
    </row>
    <row r="3112" spans="1:13" x14ac:dyDescent="0.2">
      <c r="A3112" s="133" t="str">
        <f>'Net Gen'!B3112</f>
        <v>RP2KPAEG-Rockport 2 KP AEG</v>
      </c>
      <c r="B3112" s="214">
        <f>'Net Gen'!C3112</f>
        <v>44322.541666666664</v>
      </c>
      <c r="C3112" s="215" t="str">
        <f>'Net Gen'!P3112</f>
        <v>OFFLINE</v>
      </c>
      <c r="D3112" s="215">
        <f>'Net Gen'!E3112</f>
        <v>0</v>
      </c>
      <c r="E3112" s="215">
        <f>'Net Gen'!I3112</f>
        <v>0</v>
      </c>
      <c r="F3112" s="215">
        <f>'Net Gen'!K3112</f>
        <v>0</v>
      </c>
      <c r="G3112" s="215">
        <f>'Net Gen'!N3112</f>
        <v>0</v>
      </c>
      <c r="H3112" s="215">
        <f>'Net Gen'!O3112</f>
        <v>1320</v>
      </c>
      <c r="J3112" s="78">
        <f t="shared" si="194"/>
        <v>0.15</v>
      </c>
      <c r="K3112" s="71">
        <f t="shared" si="192"/>
        <v>0</v>
      </c>
      <c r="L3112" s="69">
        <f t="shared" si="193"/>
        <v>198</v>
      </c>
      <c r="M3112" s="81">
        <f t="shared" si="195"/>
        <v>0</v>
      </c>
    </row>
    <row r="3113" spans="1:13" x14ac:dyDescent="0.2">
      <c r="A3113" s="133" t="str">
        <f>'Net Gen'!B3113</f>
        <v>RP2KPAEG-Rockport 2 KP AEG</v>
      </c>
      <c r="B3113" s="214">
        <f>'Net Gen'!C3113</f>
        <v>44322.583333333336</v>
      </c>
      <c r="C3113" s="215" t="str">
        <f>'Net Gen'!P3113</f>
        <v>OFFLINE</v>
      </c>
      <c r="D3113" s="215">
        <f>'Net Gen'!E3113</f>
        <v>0</v>
      </c>
      <c r="E3113" s="215">
        <f>'Net Gen'!I3113</f>
        <v>0</v>
      </c>
      <c r="F3113" s="215">
        <f>'Net Gen'!K3113</f>
        <v>0</v>
      </c>
      <c r="G3113" s="215">
        <f>'Net Gen'!N3113</f>
        <v>0</v>
      </c>
      <c r="H3113" s="215">
        <f>'Net Gen'!O3113</f>
        <v>1320</v>
      </c>
      <c r="J3113" s="78">
        <f t="shared" si="194"/>
        <v>0.15</v>
      </c>
      <c r="K3113" s="71">
        <f t="shared" si="192"/>
        <v>0</v>
      </c>
      <c r="L3113" s="69">
        <f t="shared" si="193"/>
        <v>198</v>
      </c>
      <c r="M3113" s="81">
        <f t="shared" si="195"/>
        <v>0</v>
      </c>
    </row>
    <row r="3114" spans="1:13" x14ac:dyDescent="0.2">
      <c r="A3114" s="133" t="str">
        <f>'Net Gen'!B3114</f>
        <v>RP2KPAEG-Rockport 2 KP AEG</v>
      </c>
      <c r="B3114" s="214">
        <f>'Net Gen'!C3114</f>
        <v>44322.625</v>
      </c>
      <c r="C3114" s="215" t="str">
        <f>'Net Gen'!P3114</f>
        <v>OFFLINE</v>
      </c>
      <c r="D3114" s="215">
        <f>'Net Gen'!E3114</f>
        <v>0</v>
      </c>
      <c r="E3114" s="215">
        <f>'Net Gen'!I3114</f>
        <v>0</v>
      </c>
      <c r="F3114" s="215">
        <f>'Net Gen'!K3114</f>
        <v>0</v>
      </c>
      <c r="G3114" s="215">
        <f>'Net Gen'!N3114</f>
        <v>0</v>
      </c>
      <c r="H3114" s="215">
        <f>'Net Gen'!O3114</f>
        <v>1320</v>
      </c>
      <c r="J3114" s="78">
        <f t="shared" si="194"/>
        <v>0.15</v>
      </c>
      <c r="K3114" s="71">
        <f t="shared" si="192"/>
        <v>0</v>
      </c>
      <c r="L3114" s="69">
        <f t="shared" si="193"/>
        <v>198</v>
      </c>
      <c r="M3114" s="81">
        <f t="shared" si="195"/>
        <v>0</v>
      </c>
    </row>
    <row r="3115" spans="1:13" x14ac:dyDescent="0.2">
      <c r="A3115" s="133" t="str">
        <f>'Net Gen'!B3115</f>
        <v>RP2KPAEG-Rockport 2 KP AEG</v>
      </c>
      <c r="B3115" s="214">
        <f>'Net Gen'!C3115</f>
        <v>44322.666666666664</v>
      </c>
      <c r="C3115" s="215" t="str">
        <f>'Net Gen'!P3115</f>
        <v>OFFLINE</v>
      </c>
      <c r="D3115" s="215">
        <f>'Net Gen'!E3115</f>
        <v>0</v>
      </c>
      <c r="E3115" s="215">
        <f>'Net Gen'!I3115</f>
        <v>0</v>
      </c>
      <c r="F3115" s="215">
        <f>'Net Gen'!K3115</f>
        <v>0</v>
      </c>
      <c r="G3115" s="215">
        <f>'Net Gen'!N3115</f>
        <v>0</v>
      </c>
      <c r="H3115" s="215">
        <f>'Net Gen'!O3115</f>
        <v>1320</v>
      </c>
      <c r="J3115" s="78">
        <f t="shared" si="194"/>
        <v>0.15</v>
      </c>
      <c r="K3115" s="71">
        <f t="shared" si="192"/>
        <v>0</v>
      </c>
      <c r="L3115" s="69">
        <f t="shared" si="193"/>
        <v>198</v>
      </c>
      <c r="M3115" s="81">
        <f t="shared" si="195"/>
        <v>0</v>
      </c>
    </row>
    <row r="3116" spans="1:13" x14ac:dyDescent="0.2">
      <c r="A3116" s="133" t="str">
        <f>'Net Gen'!B3116</f>
        <v>RP2KPAEG-Rockport 2 KP AEG</v>
      </c>
      <c r="B3116" s="214">
        <f>'Net Gen'!C3116</f>
        <v>44322.708333333336</v>
      </c>
      <c r="C3116" s="215" t="str">
        <f>'Net Gen'!P3116</f>
        <v>OFFLINE</v>
      </c>
      <c r="D3116" s="215">
        <f>'Net Gen'!E3116</f>
        <v>0</v>
      </c>
      <c r="E3116" s="215">
        <f>'Net Gen'!I3116</f>
        <v>0</v>
      </c>
      <c r="F3116" s="215">
        <f>'Net Gen'!K3116</f>
        <v>0</v>
      </c>
      <c r="G3116" s="215">
        <f>'Net Gen'!N3116</f>
        <v>0</v>
      </c>
      <c r="H3116" s="215">
        <f>'Net Gen'!O3116</f>
        <v>1320</v>
      </c>
      <c r="J3116" s="78">
        <f t="shared" si="194"/>
        <v>0.15</v>
      </c>
      <c r="K3116" s="71">
        <f t="shared" si="192"/>
        <v>0</v>
      </c>
      <c r="L3116" s="69">
        <f t="shared" si="193"/>
        <v>198</v>
      </c>
      <c r="M3116" s="81">
        <f t="shared" si="195"/>
        <v>0</v>
      </c>
    </row>
    <row r="3117" spans="1:13" x14ac:dyDescent="0.2">
      <c r="A3117" s="133" t="str">
        <f>'Net Gen'!B3117</f>
        <v>RP2KPAEG-Rockport 2 KP AEG</v>
      </c>
      <c r="B3117" s="214">
        <f>'Net Gen'!C3117</f>
        <v>44322.75</v>
      </c>
      <c r="C3117" s="215" t="str">
        <f>'Net Gen'!P3117</f>
        <v>OFFLINE</v>
      </c>
      <c r="D3117" s="215">
        <f>'Net Gen'!E3117</f>
        <v>0</v>
      </c>
      <c r="E3117" s="215">
        <f>'Net Gen'!I3117</f>
        <v>0</v>
      </c>
      <c r="F3117" s="215">
        <f>'Net Gen'!K3117</f>
        <v>0</v>
      </c>
      <c r="G3117" s="215">
        <f>'Net Gen'!N3117</f>
        <v>0</v>
      </c>
      <c r="H3117" s="215">
        <f>'Net Gen'!O3117</f>
        <v>1320</v>
      </c>
      <c r="J3117" s="78">
        <f t="shared" si="194"/>
        <v>0.15</v>
      </c>
      <c r="K3117" s="71">
        <f t="shared" si="192"/>
        <v>0</v>
      </c>
      <c r="L3117" s="69">
        <f t="shared" si="193"/>
        <v>198</v>
      </c>
      <c r="M3117" s="81">
        <f t="shared" si="195"/>
        <v>0</v>
      </c>
    </row>
    <row r="3118" spans="1:13" x14ac:dyDescent="0.2">
      <c r="A3118" s="133" t="str">
        <f>'Net Gen'!B3118</f>
        <v>RP2KPAEG-Rockport 2 KP AEG</v>
      </c>
      <c r="B3118" s="214">
        <f>'Net Gen'!C3118</f>
        <v>44322.791666666664</v>
      </c>
      <c r="C3118" s="215" t="str">
        <f>'Net Gen'!P3118</f>
        <v>OFFLINE</v>
      </c>
      <c r="D3118" s="215">
        <f>'Net Gen'!E3118</f>
        <v>0</v>
      </c>
      <c r="E3118" s="215">
        <f>'Net Gen'!I3118</f>
        <v>0</v>
      </c>
      <c r="F3118" s="215">
        <f>'Net Gen'!K3118</f>
        <v>0</v>
      </c>
      <c r="G3118" s="215">
        <f>'Net Gen'!N3118</f>
        <v>0</v>
      </c>
      <c r="H3118" s="215">
        <f>'Net Gen'!O3118</f>
        <v>1320</v>
      </c>
      <c r="J3118" s="78">
        <f t="shared" si="194"/>
        <v>0.15</v>
      </c>
      <c r="K3118" s="71">
        <f t="shared" si="192"/>
        <v>0</v>
      </c>
      <c r="L3118" s="69">
        <f t="shared" si="193"/>
        <v>198</v>
      </c>
      <c r="M3118" s="81">
        <f t="shared" si="195"/>
        <v>0</v>
      </c>
    </row>
    <row r="3119" spans="1:13" x14ac:dyDescent="0.2">
      <c r="A3119" s="133" t="str">
        <f>'Net Gen'!B3119</f>
        <v>RP2KPAEG-Rockport 2 KP AEG</v>
      </c>
      <c r="B3119" s="214">
        <f>'Net Gen'!C3119</f>
        <v>44322.833333333336</v>
      </c>
      <c r="C3119" s="215" t="str">
        <f>'Net Gen'!P3119</f>
        <v>OFFLINE</v>
      </c>
      <c r="D3119" s="215">
        <f>'Net Gen'!E3119</f>
        <v>0</v>
      </c>
      <c r="E3119" s="215">
        <f>'Net Gen'!I3119</f>
        <v>0</v>
      </c>
      <c r="F3119" s="215">
        <f>'Net Gen'!K3119</f>
        <v>0</v>
      </c>
      <c r="G3119" s="215">
        <f>'Net Gen'!N3119</f>
        <v>0</v>
      </c>
      <c r="H3119" s="215">
        <f>'Net Gen'!O3119</f>
        <v>1320</v>
      </c>
      <c r="J3119" s="78">
        <f t="shared" si="194"/>
        <v>0.15</v>
      </c>
      <c r="K3119" s="71">
        <f t="shared" si="192"/>
        <v>0</v>
      </c>
      <c r="L3119" s="69">
        <f t="shared" si="193"/>
        <v>198</v>
      </c>
      <c r="M3119" s="81">
        <f t="shared" si="195"/>
        <v>0</v>
      </c>
    </row>
    <row r="3120" spans="1:13" x14ac:dyDescent="0.2">
      <c r="A3120" s="133" t="str">
        <f>'Net Gen'!B3120</f>
        <v>RP2KPAEG-Rockport 2 KP AEG</v>
      </c>
      <c r="B3120" s="214">
        <f>'Net Gen'!C3120</f>
        <v>44322.875</v>
      </c>
      <c r="C3120" s="215" t="str">
        <f>'Net Gen'!P3120</f>
        <v>OFFLINE</v>
      </c>
      <c r="D3120" s="215">
        <f>'Net Gen'!E3120</f>
        <v>0</v>
      </c>
      <c r="E3120" s="215">
        <f>'Net Gen'!I3120</f>
        <v>0</v>
      </c>
      <c r="F3120" s="215">
        <f>'Net Gen'!K3120</f>
        <v>0</v>
      </c>
      <c r="G3120" s="215">
        <f>'Net Gen'!N3120</f>
        <v>0</v>
      </c>
      <c r="H3120" s="215">
        <f>'Net Gen'!O3120</f>
        <v>1320</v>
      </c>
      <c r="J3120" s="78">
        <f t="shared" si="194"/>
        <v>0.15</v>
      </c>
      <c r="K3120" s="71">
        <f t="shared" si="192"/>
        <v>0</v>
      </c>
      <c r="L3120" s="69">
        <f t="shared" si="193"/>
        <v>198</v>
      </c>
      <c r="M3120" s="81">
        <f t="shared" si="195"/>
        <v>0</v>
      </c>
    </row>
    <row r="3121" spans="1:13" x14ac:dyDescent="0.2">
      <c r="A3121" s="133" t="str">
        <f>'Net Gen'!B3121</f>
        <v>RP2KPAEG-Rockport 2 KP AEG</v>
      </c>
      <c r="B3121" s="214">
        <f>'Net Gen'!C3121</f>
        <v>44322.916666666664</v>
      </c>
      <c r="C3121" s="215" t="str">
        <f>'Net Gen'!P3121</f>
        <v>OFFLINE</v>
      </c>
      <c r="D3121" s="215">
        <f>'Net Gen'!E3121</f>
        <v>0</v>
      </c>
      <c r="E3121" s="215">
        <f>'Net Gen'!I3121</f>
        <v>0</v>
      </c>
      <c r="F3121" s="215">
        <f>'Net Gen'!K3121</f>
        <v>0</v>
      </c>
      <c r="G3121" s="215">
        <f>'Net Gen'!N3121</f>
        <v>0</v>
      </c>
      <c r="H3121" s="215">
        <f>'Net Gen'!O3121</f>
        <v>1320</v>
      </c>
      <c r="J3121" s="78">
        <f t="shared" si="194"/>
        <v>0.15</v>
      </c>
      <c r="K3121" s="71">
        <f t="shared" si="192"/>
        <v>0</v>
      </c>
      <c r="L3121" s="69">
        <f t="shared" si="193"/>
        <v>198</v>
      </c>
      <c r="M3121" s="81">
        <f t="shared" si="195"/>
        <v>0</v>
      </c>
    </row>
    <row r="3122" spans="1:13" x14ac:dyDescent="0.2">
      <c r="A3122" s="133" t="str">
        <f>'Net Gen'!B3122</f>
        <v>RP2KPAEG-Rockport 2 KP AEG</v>
      </c>
      <c r="B3122" s="214">
        <f>'Net Gen'!C3122</f>
        <v>44322.958333333336</v>
      </c>
      <c r="C3122" s="215" t="str">
        <f>'Net Gen'!P3122</f>
        <v>OFFLINE</v>
      </c>
      <c r="D3122" s="215">
        <f>'Net Gen'!E3122</f>
        <v>0</v>
      </c>
      <c r="E3122" s="215">
        <f>'Net Gen'!I3122</f>
        <v>0</v>
      </c>
      <c r="F3122" s="215">
        <f>'Net Gen'!K3122</f>
        <v>0</v>
      </c>
      <c r="G3122" s="215">
        <f>'Net Gen'!N3122</f>
        <v>0</v>
      </c>
      <c r="H3122" s="215">
        <f>'Net Gen'!O3122</f>
        <v>1320</v>
      </c>
      <c r="J3122" s="78">
        <f t="shared" si="194"/>
        <v>0.15</v>
      </c>
      <c r="K3122" s="71">
        <f t="shared" si="192"/>
        <v>0</v>
      </c>
      <c r="L3122" s="69">
        <f t="shared" si="193"/>
        <v>198</v>
      </c>
      <c r="M3122" s="81">
        <f t="shared" si="195"/>
        <v>0</v>
      </c>
    </row>
    <row r="3123" spans="1:13" x14ac:dyDescent="0.2">
      <c r="A3123" s="133" t="str">
        <f>'Net Gen'!B3123</f>
        <v>RP2KPAEG-Rockport 2 KP AEG</v>
      </c>
      <c r="B3123" s="214">
        <f>'Net Gen'!C3123</f>
        <v>44323</v>
      </c>
      <c r="C3123" s="215" t="str">
        <f>'Net Gen'!P3123</f>
        <v>OFFLINE</v>
      </c>
      <c r="D3123" s="215">
        <f>'Net Gen'!E3123</f>
        <v>0</v>
      </c>
      <c r="E3123" s="215">
        <f>'Net Gen'!I3123</f>
        <v>0</v>
      </c>
      <c r="F3123" s="215">
        <f>'Net Gen'!K3123</f>
        <v>0</v>
      </c>
      <c r="G3123" s="215">
        <f>'Net Gen'!N3123</f>
        <v>0</v>
      </c>
      <c r="H3123" s="215">
        <f>'Net Gen'!O3123</f>
        <v>1320</v>
      </c>
      <c r="J3123" s="78">
        <f t="shared" si="194"/>
        <v>0.15</v>
      </c>
      <c r="K3123" s="71">
        <f t="shared" si="192"/>
        <v>0</v>
      </c>
      <c r="L3123" s="69">
        <f t="shared" si="193"/>
        <v>198</v>
      </c>
      <c r="M3123" s="81">
        <f t="shared" si="195"/>
        <v>0</v>
      </c>
    </row>
    <row r="3124" spans="1:13" x14ac:dyDescent="0.2">
      <c r="A3124" s="133" t="str">
        <f>'Net Gen'!B3124</f>
        <v>RP2KPAEG-Rockport 2 KP AEG</v>
      </c>
      <c r="B3124" s="214">
        <f>'Net Gen'!C3124</f>
        <v>44323.041666666664</v>
      </c>
      <c r="C3124" s="215" t="str">
        <f>'Net Gen'!P3124</f>
        <v>OFFLINE</v>
      </c>
      <c r="D3124" s="215">
        <f>'Net Gen'!E3124</f>
        <v>0</v>
      </c>
      <c r="E3124" s="215">
        <f>'Net Gen'!I3124</f>
        <v>0</v>
      </c>
      <c r="F3124" s="215">
        <f>'Net Gen'!K3124</f>
        <v>0</v>
      </c>
      <c r="G3124" s="215">
        <f>'Net Gen'!N3124</f>
        <v>0</v>
      </c>
      <c r="H3124" s="215">
        <f>'Net Gen'!O3124</f>
        <v>1320</v>
      </c>
      <c r="J3124" s="78">
        <f t="shared" si="194"/>
        <v>0.15</v>
      </c>
      <c r="K3124" s="71">
        <f t="shared" si="192"/>
        <v>0</v>
      </c>
      <c r="L3124" s="69">
        <f t="shared" si="193"/>
        <v>198</v>
      </c>
      <c r="M3124" s="81">
        <f t="shared" si="195"/>
        <v>0</v>
      </c>
    </row>
    <row r="3125" spans="1:13" x14ac:dyDescent="0.2">
      <c r="A3125" s="133" t="str">
        <f>'Net Gen'!B3125</f>
        <v>RP2KPAEG-Rockport 2 KP AEG</v>
      </c>
      <c r="B3125" s="214">
        <f>'Net Gen'!C3125</f>
        <v>44323.083333333336</v>
      </c>
      <c r="C3125" s="215" t="str">
        <f>'Net Gen'!P3125</f>
        <v>OFFLINE</v>
      </c>
      <c r="D3125" s="215">
        <f>'Net Gen'!E3125</f>
        <v>0</v>
      </c>
      <c r="E3125" s="215">
        <f>'Net Gen'!I3125</f>
        <v>0</v>
      </c>
      <c r="F3125" s="215">
        <f>'Net Gen'!K3125</f>
        <v>0</v>
      </c>
      <c r="G3125" s="215">
        <f>'Net Gen'!N3125</f>
        <v>0</v>
      </c>
      <c r="H3125" s="215">
        <f>'Net Gen'!O3125</f>
        <v>1320</v>
      </c>
      <c r="J3125" s="78">
        <f t="shared" si="194"/>
        <v>0.15</v>
      </c>
      <c r="K3125" s="71">
        <f t="shared" si="192"/>
        <v>0</v>
      </c>
      <c r="L3125" s="69">
        <f t="shared" si="193"/>
        <v>198</v>
      </c>
      <c r="M3125" s="81">
        <f t="shared" si="195"/>
        <v>0</v>
      </c>
    </row>
    <row r="3126" spans="1:13" x14ac:dyDescent="0.2">
      <c r="A3126" s="133" t="str">
        <f>'Net Gen'!B3126</f>
        <v>RP2KPAEG-Rockport 2 KP AEG</v>
      </c>
      <c r="B3126" s="214">
        <f>'Net Gen'!C3126</f>
        <v>44323.125</v>
      </c>
      <c r="C3126" s="215" t="str">
        <f>'Net Gen'!P3126</f>
        <v>OFFLINE</v>
      </c>
      <c r="D3126" s="215">
        <f>'Net Gen'!E3126</f>
        <v>0</v>
      </c>
      <c r="E3126" s="215">
        <f>'Net Gen'!I3126</f>
        <v>0</v>
      </c>
      <c r="F3126" s="215">
        <f>'Net Gen'!K3126</f>
        <v>0</v>
      </c>
      <c r="G3126" s="215">
        <f>'Net Gen'!N3126</f>
        <v>0</v>
      </c>
      <c r="H3126" s="215">
        <f>'Net Gen'!O3126</f>
        <v>1320</v>
      </c>
      <c r="J3126" s="78">
        <f t="shared" si="194"/>
        <v>0.15</v>
      </c>
      <c r="K3126" s="71">
        <f t="shared" si="192"/>
        <v>0</v>
      </c>
      <c r="L3126" s="69">
        <f t="shared" si="193"/>
        <v>198</v>
      </c>
      <c r="M3126" s="81">
        <f t="shared" si="195"/>
        <v>0</v>
      </c>
    </row>
    <row r="3127" spans="1:13" x14ac:dyDescent="0.2">
      <c r="A3127" s="133" t="str">
        <f>'Net Gen'!B3127</f>
        <v>RP2KPAEG-Rockport 2 KP AEG</v>
      </c>
      <c r="B3127" s="214">
        <f>'Net Gen'!C3127</f>
        <v>44323.166666666664</v>
      </c>
      <c r="C3127" s="215" t="str">
        <f>'Net Gen'!P3127</f>
        <v>OFFLINE</v>
      </c>
      <c r="D3127" s="215">
        <f>'Net Gen'!E3127</f>
        <v>0</v>
      </c>
      <c r="E3127" s="215">
        <f>'Net Gen'!I3127</f>
        <v>0</v>
      </c>
      <c r="F3127" s="215">
        <f>'Net Gen'!K3127</f>
        <v>0</v>
      </c>
      <c r="G3127" s="215">
        <f>'Net Gen'!N3127</f>
        <v>0</v>
      </c>
      <c r="H3127" s="215">
        <f>'Net Gen'!O3127</f>
        <v>1320</v>
      </c>
      <c r="J3127" s="78">
        <f t="shared" si="194"/>
        <v>0.15</v>
      </c>
      <c r="K3127" s="71">
        <f t="shared" si="192"/>
        <v>0</v>
      </c>
      <c r="L3127" s="69">
        <f t="shared" si="193"/>
        <v>198</v>
      </c>
      <c r="M3127" s="81">
        <f t="shared" si="195"/>
        <v>0</v>
      </c>
    </row>
    <row r="3128" spans="1:13" x14ac:dyDescent="0.2">
      <c r="A3128" s="133" t="str">
        <f>'Net Gen'!B3128</f>
        <v>RP2KPAEG-Rockport 2 KP AEG</v>
      </c>
      <c r="B3128" s="214">
        <f>'Net Gen'!C3128</f>
        <v>44323.208333333336</v>
      </c>
      <c r="C3128" s="215" t="str">
        <f>'Net Gen'!P3128</f>
        <v>OFFLINE</v>
      </c>
      <c r="D3128" s="215">
        <f>'Net Gen'!E3128</f>
        <v>0</v>
      </c>
      <c r="E3128" s="215">
        <f>'Net Gen'!I3128</f>
        <v>0</v>
      </c>
      <c r="F3128" s="215">
        <f>'Net Gen'!K3128</f>
        <v>0</v>
      </c>
      <c r="G3128" s="215">
        <f>'Net Gen'!N3128</f>
        <v>0</v>
      </c>
      <c r="H3128" s="215">
        <f>'Net Gen'!O3128</f>
        <v>1320</v>
      </c>
      <c r="J3128" s="78">
        <f t="shared" si="194"/>
        <v>0.15</v>
      </c>
      <c r="K3128" s="71">
        <f t="shared" si="192"/>
        <v>0</v>
      </c>
      <c r="L3128" s="69">
        <f t="shared" si="193"/>
        <v>198</v>
      </c>
      <c r="M3128" s="81">
        <f t="shared" si="195"/>
        <v>0</v>
      </c>
    </row>
    <row r="3129" spans="1:13" x14ac:dyDescent="0.2">
      <c r="A3129" s="133" t="str">
        <f>'Net Gen'!B3129</f>
        <v>RP2KPAEG-Rockport 2 KP AEG</v>
      </c>
      <c r="B3129" s="214">
        <f>'Net Gen'!C3129</f>
        <v>44323.25</v>
      </c>
      <c r="C3129" s="215" t="str">
        <f>'Net Gen'!P3129</f>
        <v>OFFLINE</v>
      </c>
      <c r="D3129" s="215">
        <f>'Net Gen'!E3129</f>
        <v>0</v>
      </c>
      <c r="E3129" s="215">
        <f>'Net Gen'!I3129</f>
        <v>0</v>
      </c>
      <c r="F3129" s="215">
        <f>'Net Gen'!K3129</f>
        <v>0</v>
      </c>
      <c r="G3129" s="215">
        <f>'Net Gen'!N3129</f>
        <v>0</v>
      </c>
      <c r="H3129" s="215">
        <f>'Net Gen'!O3129</f>
        <v>1320</v>
      </c>
      <c r="J3129" s="78">
        <f t="shared" si="194"/>
        <v>0.15</v>
      </c>
      <c r="K3129" s="71">
        <f t="shared" si="192"/>
        <v>0</v>
      </c>
      <c r="L3129" s="69">
        <f t="shared" si="193"/>
        <v>198</v>
      </c>
      <c r="M3129" s="81">
        <f t="shared" si="195"/>
        <v>0</v>
      </c>
    </row>
    <row r="3130" spans="1:13" x14ac:dyDescent="0.2">
      <c r="A3130" s="133" t="str">
        <f>'Net Gen'!B3130</f>
        <v>RP2KPAEG-Rockport 2 KP AEG</v>
      </c>
      <c r="B3130" s="214">
        <f>'Net Gen'!C3130</f>
        <v>44323.291666666664</v>
      </c>
      <c r="C3130" s="215" t="str">
        <f>'Net Gen'!P3130</f>
        <v>OFFLINE</v>
      </c>
      <c r="D3130" s="215">
        <f>'Net Gen'!E3130</f>
        <v>0</v>
      </c>
      <c r="E3130" s="215">
        <f>'Net Gen'!I3130</f>
        <v>0</v>
      </c>
      <c r="F3130" s="215">
        <f>'Net Gen'!K3130</f>
        <v>0</v>
      </c>
      <c r="G3130" s="215">
        <f>'Net Gen'!N3130</f>
        <v>0</v>
      </c>
      <c r="H3130" s="215">
        <f>'Net Gen'!O3130</f>
        <v>1320</v>
      </c>
      <c r="J3130" s="78">
        <f t="shared" si="194"/>
        <v>0.15</v>
      </c>
      <c r="K3130" s="71">
        <f t="shared" si="192"/>
        <v>0</v>
      </c>
      <c r="L3130" s="69">
        <f t="shared" si="193"/>
        <v>198</v>
      </c>
      <c r="M3130" s="81">
        <f t="shared" si="195"/>
        <v>0</v>
      </c>
    </row>
    <row r="3131" spans="1:13" x14ac:dyDescent="0.2">
      <c r="A3131" s="133" t="str">
        <f>'Net Gen'!B3131</f>
        <v>RP2KPAEG-Rockport 2 KP AEG</v>
      </c>
      <c r="B3131" s="214">
        <f>'Net Gen'!C3131</f>
        <v>44323.333333333336</v>
      </c>
      <c r="C3131" s="215" t="str">
        <f>'Net Gen'!P3131</f>
        <v>OFFLINE</v>
      </c>
      <c r="D3131" s="215">
        <f>'Net Gen'!E3131</f>
        <v>0</v>
      </c>
      <c r="E3131" s="215">
        <f>'Net Gen'!I3131</f>
        <v>0</v>
      </c>
      <c r="F3131" s="215">
        <f>'Net Gen'!K3131</f>
        <v>0</v>
      </c>
      <c r="G3131" s="215">
        <f>'Net Gen'!N3131</f>
        <v>0</v>
      </c>
      <c r="H3131" s="215">
        <f>'Net Gen'!O3131</f>
        <v>1320</v>
      </c>
      <c r="J3131" s="78">
        <f t="shared" si="194"/>
        <v>0.15</v>
      </c>
      <c r="K3131" s="71">
        <f t="shared" si="192"/>
        <v>0</v>
      </c>
      <c r="L3131" s="69">
        <f t="shared" si="193"/>
        <v>198</v>
      </c>
      <c r="M3131" s="81">
        <f t="shared" si="195"/>
        <v>0</v>
      </c>
    </row>
    <row r="3132" spans="1:13" x14ac:dyDescent="0.2">
      <c r="A3132" s="133" t="str">
        <f>'Net Gen'!B3132</f>
        <v>RP2KPAEG-Rockport 2 KP AEG</v>
      </c>
      <c r="B3132" s="214">
        <f>'Net Gen'!C3132</f>
        <v>44323.375</v>
      </c>
      <c r="C3132" s="215" t="str">
        <f>'Net Gen'!P3132</f>
        <v>OFFLINE</v>
      </c>
      <c r="D3132" s="215">
        <f>'Net Gen'!E3132</f>
        <v>0</v>
      </c>
      <c r="E3132" s="215">
        <f>'Net Gen'!I3132</f>
        <v>0</v>
      </c>
      <c r="F3132" s="215">
        <f>'Net Gen'!K3132</f>
        <v>0</v>
      </c>
      <c r="G3132" s="215">
        <f>'Net Gen'!N3132</f>
        <v>0</v>
      </c>
      <c r="H3132" s="215">
        <f>'Net Gen'!O3132</f>
        <v>1320</v>
      </c>
      <c r="J3132" s="78">
        <f t="shared" si="194"/>
        <v>0.15</v>
      </c>
      <c r="K3132" s="71">
        <f t="shared" si="192"/>
        <v>0</v>
      </c>
      <c r="L3132" s="69">
        <f t="shared" si="193"/>
        <v>198</v>
      </c>
      <c r="M3132" s="81">
        <f t="shared" si="195"/>
        <v>0</v>
      </c>
    </row>
    <row r="3133" spans="1:13" x14ac:dyDescent="0.2">
      <c r="A3133" s="133" t="str">
        <f>'Net Gen'!B3133</f>
        <v>RP2KPAEG-Rockport 2 KP AEG</v>
      </c>
      <c r="B3133" s="214">
        <f>'Net Gen'!C3133</f>
        <v>44323.416666666664</v>
      </c>
      <c r="C3133" s="215" t="str">
        <f>'Net Gen'!P3133</f>
        <v>OFFLINE</v>
      </c>
      <c r="D3133" s="215">
        <f>'Net Gen'!E3133</f>
        <v>0</v>
      </c>
      <c r="E3133" s="215">
        <f>'Net Gen'!I3133</f>
        <v>0</v>
      </c>
      <c r="F3133" s="215">
        <f>'Net Gen'!K3133</f>
        <v>0</v>
      </c>
      <c r="G3133" s="215">
        <f>'Net Gen'!N3133</f>
        <v>0</v>
      </c>
      <c r="H3133" s="215">
        <f>'Net Gen'!O3133</f>
        <v>1320</v>
      </c>
      <c r="J3133" s="78">
        <f t="shared" si="194"/>
        <v>0.15</v>
      </c>
      <c r="K3133" s="71">
        <f t="shared" si="192"/>
        <v>0</v>
      </c>
      <c r="L3133" s="69">
        <f t="shared" si="193"/>
        <v>198</v>
      </c>
      <c r="M3133" s="81">
        <f t="shared" si="195"/>
        <v>0</v>
      </c>
    </row>
    <row r="3134" spans="1:13" x14ac:dyDescent="0.2">
      <c r="A3134" s="133" t="str">
        <f>'Net Gen'!B3134</f>
        <v>RP2KPAEG-Rockport 2 KP AEG</v>
      </c>
      <c r="B3134" s="214">
        <f>'Net Gen'!C3134</f>
        <v>44323.458333333336</v>
      </c>
      <c r="C3134" s="215" t="str">
        <f>'Net Gen'!P3134</f>
        <v>OFFLINE</v>
      </c>
      <c r="D3134" s="215">
        <f>'Net Gen'!E3134</f>
        <v>0</v>
      </c>
      <c r="E3134" s="215">
        <f>'Net Gen'!I3134</f>
        <v>0</v>
      </c>
      <c r="F3134" s="215">
        <f>'Net Gen'!K3134</f>
        <v>0</v>
      </c>
      <c r="G3134" s="215">
        <f>'Net Gen'!N3134</f>
        <v>0</v>
      </c>
      <c r="H3134" s="215">
        <f>'Net Gen'!O3134</f>
        <v>1320</v>
      </c>
      <c r="J3134" s="78">
        <f t="shared" si="194"/>
        <v>0.15</v>
      </c>
      <c r="K3134" s="71">
        <f t="shared" si="192"/>
        <v>0</v>
      </c>
      <c r="L3134" s="69">
        <f t="shared" si="193"/>
        <v>198</v>
      </c>
      <c r="M3134" s="81">
        <f t="shared" si="195"/>
        <v>0</v>
      </c>
    </row>
    <row r="3135" spans="1:13" x14ac:dyDescent="0.2">
      <c r="A3135" s="133" t="str">
        <f>'Net Gen'!B3135</f>
        <v>RP2KPAEG-Rockport 2 KP AEG</v>
      </c>
      <c r="B3135" s="214">
        <f>'Net Gen'!C3135</f>
        <v>44323.5</v>
      </c>
      <c r="C3135" s="215" t="str">
        <f>'Net Gen'!P3135</f>
        <v>OFFLINE</v>
      </c>
      <c r="D3135" s="215">
        <f>'Net Gen'!E3135</f>
        <v>0</v>
      </c>
      <c r="E3135" s="215">
        <f>'Net Gen'!I3135</f>
        <v>0</v>
      </c>
      <c r="F3135" s="215">
        <f>'Net Gen'!K3135</f>
        <v>0</v>
      </c>
      <c r="G3135" s="215">
        <f>'Net Gen'!N3135</f>
        <v>0</v>
      </c>
      <c r="H3135" s="215">
        <f>'Net Gen'!O3135</f>
        <v>1320</v>
      </c>
      <c r="J3135" s="78">
        <f t="shared" si="194"/>
        <v>0.15</v>
      </c>
      <c r="K3135" s="71">
        <f t="shared" si="192"/>
        <v>0</v>
      </c>
      <c r="L3135" s="69">
        <f t="shared" si="193"/>
        <v>198</v>
      </c>
      <c r="M3135" s="81">
        <f t="shared" si="195"/>
        <v>0</v>
      </c>
    </row>
    <row r="3136" spans="1:13" x14ac:dyDescent="0.2">
      <c r="A3136" s="133" t="str">
        <f>'Net Gen'!B3136</f>
        <v>RP2KPAEG-Rockport 2 KP AEG</v>
      </c>
      <c r="B3136" s="214">
        <f>'Net Gen'!C3136</f>
        <v>44323.541666666664</v>
      </c>
      <c r="C3136" s="215" t="str">
        <f>'Net Gen'!P3136</f>
        <v>OFFLINE</v>
      </c>
      <c r="D3136" s="215">
        <f>'Net Gen'!E3136</f>
        <v>0</v>
      </c>
      <c r="E3136" s="215">
        <f>'Net Gen'!I3136</f>
        <v>0</v>
      </c>
      <c r="F3136" s="215">
        <f>'Net Gen'!K3136</f>
        <v>0</v>
      </c>
      <c r="G3136" s="215">
        <f>'Net Gen'!N3136</f>
        <v>0</v>
      </c>
      <c r="H3136" s="215">
        <f>'Net Gen'!O3136</f>
        <v>1320</v>
      </c>
      <c r="J3136" s="78">
        <f t="shared" si="194"/>
        <v>0.15</v>
      </c>
      <c r="K3136" s="71">
        <f t="shared" si="192"/>
        <v>0</v>
      </c>
      <c r="L3136" s="69">
        <f t="shared" si="193"/>
        <v>198</v>
      </c>
      <c r="M3136" s="81">
        <f t="shared" si="195"/>
        <v>0</v>
      </c>
    </row>
    <row r="3137" spans="1:13" x14ac:dyDescent="0.2">
      <c r="A3137" s="133" t="str">
        <f>'Net Gen'!B3137</f>
        <v>RP2KPAEG-Rockport 2 KP AEG</v>
      </c>
      <c r="B3137" s="214">
        <f>'Net Gen'!C3137</f>
        <v>44323.583333333336</v>
      </c>
      <c r="C3137" s="215" t="str">
        <f>'Net Gen'!P3137</f>
        <v>OFFLINE</v>
      </c>
      <c r="D3137" s="215">
        <f>'Net Gen'!E3137</f>
        <v>0</v>
      </c>
      <c r="E3137" s="215">
        <f>'Net Gen'!I3137</f>
        <v>0</v>
      </c>
      <c r="F3137" s="215">
        <f>'Net Gen'!K3137</f>
        <v>0</v>
      </c>
      <c r="G3137" s="215">
        <f>'Net Gen'!N3137</f>
        <v>0</v>
      </c>
      <c r="H3137" s="215">
        <f>'Net Gen'!O3137</f>
        <v>1320</v>
      </c>
      <c r="J3137" s="78">
        <f t="shared" si="194"/>
        <v>0.15</v>
      </c>
      <c r="K3137" s="71">
        <f t="shared" si="192"/>
        <v>0</v>
      </c>
      <c r="L3137" s="69">
        <f t="shared" si="193"/>
        <v>198</v>
      </c>
      <c r="M3137" s="81">
        <f t="shared" si="195"/>
        <v>0</v>
      </c>
    </row>
    <row r="3138" spans="1:13" x14ac:dyDescent="0.2">
      <c r="A3138" s="133" t="str">
        <f>'Net Gen'!B3138</f>
        <v>RP2KPAEG-Rockport 2 KP AEG</v>
      </c>
      <c r="B3138" s="214">
        <f>'Net Gen'!C3138</f>
        <v>44323.625</v>
      </c>
      <c r="C3138" s="215" t="str">
        <f>'Net Gen'!P3138</f>
        <v>OFFLINE</v>
      </c>
      <c r="D3138" s="215">
        <f>'Net Gen'!E3138</f>
        <v>0</v>
      </c>
      <c r="E3138" s="215">
        <f>'Net Gen'!I3138</f>
        <v>0</v>
      </c>
      <c r="F3138" s="215">
        <f>'Net Gen'!K3138</f>
        <v>0</v>
      </c>
      <c r="G3138" s="215">
        <f>'Net Gen'!N3138</f>
        <v>0</v>
      </c>
      <c r="H3138" s="215">
        <f>'Net Gen'!O3138</f>
        <v>1320</v>
      </c>
      <c r="J3138" s="78">
        <f t="shared" si="194"/>
        <v>0.15</v>
      </c>
      <c r="K3138" s="71">
        <f t="shared" si="192"/>
        <v>0</v>
      </c>
      <c r="L3138" s="69">
        <f t="shared" si="193"/>
        <v>198</v>
      </c>
      <c r="M3138" s="81">
        <f t="shared" si="195"/>
        <v>0</v>
      </c>
    </row>
    <row r="3139" spans="1:13" x14ac:dyDescent="0.2">
      <c r="A3139" s="133" t="str">
        <f>'Net Gen'!B3139</f>
        <v>RP2KPAEG-Rockport 2 KP AEG</v>
      </c>
      <c r="B3139" s="214">
        <f>'Net Gen'!C3139</f>
        <v>44323.666666666664</v>
      </c>
      <c r="C3139" s="215" t="str">
        <f>'Net Gen'!P3139</f>
        <v>OFFLINE</v>
      </c>
      <c r="D3139" s="215">
        <f>'Net Gen'!E3139</f>
        <v>0</v>
      </c>
      <c r="E3139" s="215">
        <f>'Net Gen'!I3139</f>
        <v>0</v>
      </c>
      <c r="F3139" s="215">
        <f>'Net Gen'!K3139</f>
        <v>0</v>
      </c>
      <c r="G3139" s="215">
        <f>'Net Gen'!N3139</f>
        <v>0</v>
      </c>
      <c r="H3139" s="215">
        <f>'Net Gen'!O3139</f>
        <v>1320</v>
      </c>
      <c r="J3139" s="78">
        <f t="shared" si="194"/>
        <v>0.15</v>
      </c>
      <c r="K3139" s="71">
        <f t="shared" si="192"/>
        <v>0</v>
      </c>
      <c r="L3139" s="69">
        <f t="shared" si="193"/>
        <v>198</v>
      </c>
      <c r="M3139" s="81">
        <f t="shared" si="195"/>
        <v>0</v>
      </c>
    </row>
    <row r="3140" spans="1:13" x14ac:dyDescent="0.2">
      <c r="A3140" s="133" t="str">
        <f>'Net Gen'!B3140</f>
        <v>RP2KPAEG-Rockport 2 KP AEG</v>
      </c>
      <c r="B3140" s="214">
        <f>'Net Gen'!C3140</f>
        <v>44323.708333333336</v>
      </c>
      <c r="C3140" s="215" t="str">
        <f>'Net Gen'!P3140</f>
        <v>OFFLINE</v>
      </c>
      <c r="D3140" s="215">
        <f>'Net Gen'!E3140</f>
        <v>0</v>
      </c>
      <c r="E3140" s="215">
        <f>'Net Gen'!I3140</f>
        <v>0</v>
      </c>
      <c r="F3140" s="215">
        <f>'Net Gen'!K3140</f>
        <v>0</v>
      </c>
      <c r="G3140" s="215">
        <f>'Net Gen'!N3140</f>
        <v>0</v>
      </c>
      <c r="H3140" s="215">
        <f>'Net Gen'!O3140</f>
        <v>1320</v>
      </c>
      <c r="J3140" s="78">
        <f t="shared" si="194"/>
        <v>0.15</v>
      </c>
      <c r="K3140" s="71">
        <f t="shared" ref="K3140:K3203" si="196">F3140*J3140</f>
        <v>0</v>
      </c>
      <c r="L3140" s="69">
        <f t="shared" ref="L3140:L3203" si="197">H3140*J3140</f>
        <v>198</v>
      </c>
      <c r="M3140" s="81">
        <f t="shared" si="195"/>
        <v>0</v>
      </c>
    </row>
    <row r="3141" spans="1:13" x14ac:dyDescent="0.2">
      <c r="A3141" s="133" t="str">
        <f>'Net Gen'!B3141</f>
        <v>RP2KPAEG-Rockport 2 KP AEG</v>
      </c>
      <c r="B3141" s="214">
        <f>'Net Gen'!C3141</f>
        <v>44323.75</v>
      </c>
      <c r="C3141" s="215" t="str">
        <f>'Net Gen'!P3141</f>
        <v>OFFLINE</v>
      </c>
      <c r="D3141" s="215">
        <f>'Net Gen'!E3141</f>
        <v>0</v>
      </c>
      <c r="E3141" s="215">
        <f>'Net Gen'!I3141</f>
        <v>0</v>
      </c>
      <c r="F3141" s="215">
        <f>'Net Gen'!K3141</f>
        <v>0</v>
      </c>
      <c r="G3141" s="215">
        <f>'Net Gen'!N3141</f>
        <v>0</v>
      </c>
      <c r="H3141" s="215">
        <f>'Net Gen'!O3141</f>
        <v>1320</v>
      </c>
      <c r="J3141" s="78">
        <f t="shared" ref="J3141:J3204" si="198">VLOOKUP(A3141,$P$4:$Q$8,2,FALSE)</f>
        <v>0.15</v>
      </c>
      <c r="K3141" s="71">
        <f t="shared" si="196"/>
        <v>0</v>
      </c>
      <c r="L3141" s="69">
        <f t="shared" si="197"/>
        <v>198</v>
      </c>
      <c r="M3141" s="81">
        <f t="shared" ref="M3141:M3204" si="199">E3141*J3141</f>
        <v>0</v>
      </c>
    </row>
    <row r="3142" spans="1:13" x14ac:dyDescent="0.2">
      <c r="A3142" s="133" t="str">
        <f>'Net Gen'!B3142</f>
        <v>RP2KPAEG-Rockport 2 KP AEG</v>
      </c>
      <c r="B3142" s="214">
        <f>'Net Gen'!C3142</f>
        <v>44323.791666666664</v>
      </c>
      <c r="C3142" s="215" t="str">
        <f>'Net Gen'!P3142</f>
        <v>OFFLINE</v>
      </c>
      <c r="D3142" s="215">
        <f>'Net Gen'!E3142</f>
        <v>0</v>
      </c>
      <c r="E3142" s="215">
        <f>'Net Gen'!I3142</f>
        <v>0</v>
      </c>
      <c r="F3142" s="215">
        <f>'Net Gen'!K3142</f>
        <v>0</v>
      </c>
      <c r="G3142" s="215">
        <f>'Net Gen'!N3142</f>
        <v>0</v>
      </c>
      <c r="H3142" s="215">
        <f>'Net Gen'!O3142</f>
        <v>1320</v>
      </c>
      <c r="J3142" s="78">
        <f t="shared" si="198"/>
        <v>0.15</v>
      </c>
      <c r="K3142" s="71">
        <f t="shared" si="196"/>
        <v>0</v>
      </c>
      <c r="L3142" s="69">
        <f t="shared" si="197"/>
        <v>198</v>
      </c>
      <c r="M3142" s="81">
        <f t="shared" si="199"/>
        <v>0</v>
      </c>
    </row>
    <row r="3143" spans="1:13" x14ac:dyDescent="0.2">
      <c r="A3143" s="133" t="str">
        <f>'Net Gen'!B3143</f>
        <v>RP2KPAEG-Rockport 2 KP AEG</v>
      </c>
      <c r="B3143" s="214">
        <f>'Net Gen'!C3143</f>
        <v>44323.833333333336</v>
      </c>
      <c r="C3143" s="215" t="str">
        <f>'Net Gen'!P3143</f>
        <v>OFFLINE</v>
      </c>
      <c r="D3143" s="215">
        <f>'Net Gen'!E3143</f>
        <v>0</v>
      </c>
      <c r="E3143" s="215">
        <f>'Net Gen'!I3143</f>
        <v>0</v>
      </c>
      <c r="F3143" s="215">
        <f>'Net Gen'!K3143</f>
        <v>0</v>
      </c>
      <c r="G3143" s="215">
        <f>'Net Gen'!N3143</f>
        <v>0</v>
      </c>
      <c r="H3143" s="215">
        <f>'Net Gen'!O3143</f>
        <v>1320</v>
      </c>
      <c r="J3143" s="78">
        <f t="shared" si="198"/>
        <v>0.15</v>
      </c>
      <c r="K3143" s="71">
        <f t="shared" si="196"/>
        <v>0</v>
      </c>
      <c r="L3143" s="69">
        <f t="shared" si="197"/>
        <v>198</v>
      </c>
      <c r="M3143" s="81">
        <f t="shared" si="199"/>
        <v>0</v>
      </c>
    </row>
    <row r="3144" spans="1:13" x14ac:dyDescent="0.2">
      <c r="A3144" s="133" t="str">
        <f>'Net Gen'!B3144</f>
        <v>RP2KPAEG-Rockport 2 KP AEG</v>
      </c>
      <c r="B3144" s="214">
        <f>'Net Gen'!C3144</f>
        <v>44323.875</v>
      </c>
      <c r="C3144" s="215" t="str">
        <f>'Net Gen'!P3144</f>
        <v>OFFLINE</v>
      </c>
      <c r="D3144" s="215">
        <f>'Net Gen'!E3144</f>
        <v>0</v>
      </c>
      <c r="E3144" s="215">
        <f>'Net Gen'!I3144</f>
        <v>0</v>
      </c>
      <c r="F3144" s="215">
        <f>'Net Gen'!K3144</f>
        <v>0</v>
      </c>
      <c r="G3144" s="215">
        <f>'Net Gen'!N3144</f>
        <v>0</v>
      </c>
      <c r="H3144" s="215">
        <f>'Net Gen'!O3144</f>
        <v>1320</v>
      </c>
      <c r="J3144" s="78">
        <f t="shared" si="198"/>
        <v>0.15</v>
      </c>
      <c r="K3144" s="71">
        <f t="shared" si="196"/>
        <v>0</v>
      </c>
      <c r="L3144" s="69">
        <f t="shared" si="197"/>
        <v>198</v>
      </c>
      <c r="M3144" s="81">
        <f t="shared" si="199"/>
        <v>0</v>
      </c>
    </row>
    <row r="3145" spans="1:13" x14ac:dyDescent="0.2">
      <c r="A3145" s="133" t="str">
        <f>'Net Gen'!B3145</f>
        <v>RP2KPAEG-Rockport 2 KP AEG</v>
      </c>
      <c r="B3145" s="214">
        <f>'Net Gen'!C3145</f>
        <v>44323.916666666664</v>
      </c>
      <c r="C3145" s="215" t="str">
        <f>'Net Gen'!P3145</f>
        <v>OFFLINE</v>
      </c>
      <c r="D3145" s="215">
        <f>'Net Gen'!E3145</f>
        <v>0</v>
      </c>
      <c r="E3145" s="215">
        <f>'Net Gen'!I3145</f>
        <v>0</v>
      </c>
      <c r="F3145" s="215">
        <f>'Net Gen'!K3145</f>
        <v>0</v>
      </c>
      <c r="G3145" s="215">
        <f>'Net Gen'!N3145</f>
        <v>0</v>
      </c>
      <c r="H3145" s="215">
        <f>'Net Gen'!O3145</f>
        <v>1320</v>
      </c>
      <c r="J3145" s="78">
        <f t="shared" si="198"/>
        <v>0.15</v>
      </c>
      <c r="K3145" s="71">
        <f t="shared" si="196"/>
        <v>0</v>
      </c>
      <c r="L3145" s="69">
        <f t="shared" si="197"/>
        <v>198</v>
      </c>
      <c r="M3145" s="81">
        <f t="shared" si="199"/>
        <v>0</v>
      </c>
    </row>
    <row r="3146" spans="1:13" x14ac:dyDescent="0.2">
      <c r="A3146" s="133" t="str">
        <f>'Net Gen'!B3146</f>
        <v>RP2KPAEG-Rockport 2 KP AEG</v>
      </c>
      <c r="B3146" s="214">
        <f>'Net Gen'!C3146</f>
        <v>44323.958333333336</v>
      </c>
      <c r="C3146" s="215" t="str">
        <f>'Net Gen'!P3146</f>
        <v>OFFLINE</v>
      </c>
      <c r="D3146" s="215">
        <f>'Net Gen'!E3146</f>
        <v>0</v>
      </c>
      <c r="E3146" s="215">
        <f>'Net Gen'!I3146</f>
        <v>0</v>
      </c>
      <c r="F3146" s="215">
        <f>'Net Gen'!K3146</f>
        <v>0</v>
      </c>
      <c r="G3146" s="215">
        <f>'Net Gen'!N3146</f>
        <v>0</v>
      </c>
      <c r="H3146" s="215">
        <f>'Net Gen'!O3146</f>
        <v>1320</v>
      </c>
      <c r="J3146" s="78">
        <f t="shared" si="198"/>
        <v>0.15</v>
      </c>
      <c r="K3146" s="71">
        <f t="shared" si="196"/>
        <v>0</v>
      </c>
      <c r="L3146" s="69">
        <f t="shared" si="197"/>
        <v>198</v>
      </c>
      <c r="M3146" s="81">
        <f t="shared" si="199"/>
        <v>0</v>
      </c>
    </row>
    <row r="3147" spans="1:13" x14ac:dyDescent="0.2">
      <c r="A3147" s="133" t="str">
        <f>'Net Gen'!B3147</f>
        <v>RP2KPAEG-Rockport 2 KP AEG</v>
      </c>
      <c r="B3147" s="214">
        <f>'Net Gen'!C3147</f>
        <v>44324</v>
      </c>
      <c r="C3147" s="215" t="str">
        <f>'Net Gen'!P3147</f>
        <v>OFFLINE</v>
      </c>
      <c r="D3147" s="215">
        <f>'Net Gen'!E3147</f>
        <v>0</v>
      </c>
      <c r="E3147" s="215">
        <f>'Net Gen'!I3147</f>
        <v>0</v>
      </c>
      <c r="F3147" s="215">
        <f>'Net Gen'!K3147</f>
        <v>0</v>
      </c>
      <c r="G3147" s="215">
        <f>'Net Gen'!N3147</f>
        <v>0</v>
      </c>
      <c r="H3147" s="215">
        <f>'Net Gen'!O3147</f>
        <v>1320</v>
      </c>
      <c r="J3147" s="78">
        <f t="shared" si="198"/>
        <v>0.15</v>
      </c>
      <c r="K3147" s="71">
        <f t="shared" si="196"/>
        <v>0</v>
      </c>
      <c r="L3147" s="69">
        <f t="shared" si="197"/>
        <v>198</v>
      </c>
      <c r="M3147" s="81">
        <f t="shared" si="199"/>
        <v>0</v>
      </c>
    </row>
    <row r="3148" spans="1:13" x14ac:dyDescent="0.2">
      <c r="A3148" s="133" t="str">
        <f>'Net Gen'!B3148</f>
        <v>RP2KPAEG-Rockport 2 KP AEG</v>
      </c>
      <c r="B3148" s="214">
        <f>'Net Gen'!C3148</f>
        <v>44324.041666666664</v>
      </c>
      <c r="C3148" s="215" t="str">
        <f>'Net Gen'!P3148</f>
        <v>OFFLINE</v>
      </c>
      <c r="D3148" s="215">
        <f>'Net Gen'!E3148</f>
        <v>0</v>
      </c>
      <c r="E3148" s="215">
        <f>'Net Gen'!I3148</f>
        <v>0</v>
      </c>
      <c r="F3148" s="215">
        <f>'Net Gen'!K3148</f>
        <v>0</v>
      </c>
      <c r="G3148" s="215">
        <f>'Net Gen'!N3148</f>
        <v>0</v>
      </c>
      <c r="H3148" s="215">
        <f>'Net Gen'!O3148</f>
        <v>1320</v>
      </c>
      <c r="J3148" s="78">
        <f t="shared" si="198"/>
        <v>0.15</v>
      </c>
      <c r="K3148" s="71">
        <f t="shared" si="196"/>
        <v>0</v>
      </c>
      <c r="L3148" s="69">
        <f t="shared" si="197"/>
        <v>198</v>
      </c>
      <c r="M3148" s="81">
        <f t="shared" si="199"/>
        <v>0</v>
      </c>
    </row>
    <row r="3149" spans="1:13" x14ac:dyDescent="0.2">
      <c r="A3149" s="133" t="str">
        <f>'Net Gen'!B3149</f>
        <v>RP2KPAEG-Rockport 2 KP AEG</v>
      </c>
      <c r="B3149" s="214">
        <f>'Net Gen'!C3149</f>
        <v>44324.083333333336</v>
      </c>
      <c r="C3149" s="215" t="str">
        <f>'Net Gen'!P3149</f>
        <v>OFFLINE</v>
      </c>
      <c r="D3149" s="215">
        <f>'Net Gen'!E3149</f>
        <v>0</v>
      </c>
      <c r="E3149" s="215">
        <f>'Net Gen'!I3149</f>
        <v>0</v>
      </c>
      <c r="F3149" s="215">
        <f>'Net Gen'!K3149</f>
        <v>0</v>
      </c>
      <c r="G3149" s="215">
        <f>'Net Gen'!N3149</f>
        <v>0</v>
      </c>
      <c r="H3149" s="215">
        <f>'Net Gen'!O3149</f>
        <v>1320</v>
      </c>
      <c r="J3149" s="78">
        <f t="shared" si="198"/>
        <v>0.15</v>
      </c>
      <c r="K3149" s="71">
        <f t="shared" si="196"/>
        <v>0</v>
      </c>
      <c r="L3149" s="69">
        <f t="shared" si="197"/>
        <v>198</v>
      </c>
      <c r="M3149" s="81">
        <f t="shared" si="199"/>
        <v>0</v>
      </c>
    </row>
    <row r="3150" spans="1:13" x14ac:dyDescent="0.2">
      <c r="A3150" s="133" t="str">
        <f>'Net Gen'!B3150</f>
        <v>RP2KPAEG-Rockport 2 KP AEG</v>
      </c>
      <c r="B3150" s="214">
        <f>'Net Gen'!C3150</f>
        <v>44324.125</v>
      </c>
      <c r="C3150" s="215" t="str">
        <f>'Net Gen'!P3150</f>
        <v>OFFLINE</v>
      </c>
      <c r="D3150" s="215">
        <f>'Net Gen'!E3150</f>
        <v>0</v>
      </c>
      <c r="E3150" s="215">
        <f>'Net Gen'!I3150</f>
        <v>0</v>
      </c>
      <c r="F3150" s="215">
        <f>'Net Gen'!K3150</f>
        <v>0</v>
      </c>
      <c r="G3150" s="215">
        <f>'Net Gen'!N3150</f>
        <v>0</v>
      </c>
      <c r="H3150" s="215">
        <f>'Net Gen'!O3150</f>
        <v>1320</v>
      </c>
      <c r="J3150" s="78">
        <f t="shared" si="198"/>
        <v>0.15</v>
      </c>
      <c r="K3150" s="71">
        <f t="shared" si="196"/>
        <v>0</v>
      </c>
      <c r="L3150" s="69">
        <f t="shared" si="197"/>
        <v>198</v>
      </c>
      <c r="M3150" s="81">
        <f t="shared" si="199"/>
        <v>0</v>
      </c>
    </row>
    <row r="3151" spans="1:13" x14ac:dyDescent="0.2">
      <c r="A3151" s="133" t="str">
        <f>'Net Gen'!B3151</f>
        <v>RP2KPAEG-Rockport 2 KP AEG</v>
      </c>
      <c r="B3151" s="214">
        <f>'Net Gen'!C3151</f>
        <v>44324.166666666664</v>
      </c>
      <c r="C3151" s="215" t="str">
        <f>'Net Gen'!P3151</f>
        <v>OFFLINE</v>
      </c>
      <c r="D3151" s="215">
        <f>'Net Gen'!E3151</f>
        <v>0</v>
      </c>
      <c r="E3151" s="215">
        <f>'Net Gen'!I3151</f>
        <v>0</v>
      </c>
      <c r="F3151" s="215">
        <f>'Net Gen'!K3151</f>
        <v>0</v>
      </c>
      <c r="G3151" s="215">
        <f>'Net Gen'!N3151</f>
        <v>0</v>
      </c>
      <c r="H3151" s="215">
        <f>'Net Gen'!O3151</f>
        <v>1320</v>
      </c>
      <c r="J3151" s="78">
        <f t="shared" si="198"/>
        <v>0.15</v>
      </c>
      <c r="K3151" s="71">
        <f t="shared" si="196"/>
        <v>0</v>
      </c>
      <c r="L3151" s="69">
        <f t="shared" si="197"/>
        <v>198</v>
      </c>
      <c r="M3151" s="81">
        <f t="shared" si="199"/>
        <v>0</v>
      </c>
    </row>
    <row r="3152" spans="1:13" x14ac:dyDescent="0.2">
      <c r="A3152" s="133" t="str">
        <f>'Net Gen'!B3152</f>
        <v>RP2KPAEG-Rockport 2 KP AEG</v>
      </c>
      <c r="B3152" s="214">
        <f>'Net Gen'!C3152</f>
        <v>44324.208333333336</v>
      </c>
      <c r="C3152" s="215" t="str">
        <f>'Net Gen'!P3152</f>
        <v>OFFLINE</v>
      </c>
      <c r="D3152" s="215">
        <f>'Net Gen'!E3152</f>
        <v>0</v>
      </c>
      <c r="E3152" s="215">
        <f>'Net Gen'!I3152</f>
        <v>0</v>
      </c>
      <c r="F3152" s="215">
        <f>'Net Gen'!K3152</f>
        <v>0</v>
      </c>
      <c r="G3152" s="215">
        <f>'Net Gen'!N3152</f>
        <v>0</v>
      </c>
      <c r="H3152" s="215">
        <f>'Net Gen'!O3152</f>
        <v>1320</v>
      </c>
      <c r="J3152" s="78">
        <f t="shared" si="198"/>
        <v>0.15</v>
      </c>
      <c r="K3152" s="71">
        <f t="shared" si="196"/>
        <v>0</v>
      </c>
      <c r="L3152" s="69">
        <f t="shared" si="197"/>
        <v>198</v>
      </c>
      <c r="M3152" s="81">
        <f t="shared" si="199"/>
        <v>0</v>
      </c>
    </row>
    <row r="3153" spans="1:13" x14ac:dyDescent="0.2">
      <c r="A3153" s="133" t="str">
        <f>'Net Gen'!B3153</f>
        <v>RP2KPAEG-Rockport 2 KP AEG</v>
      </c>
      <c r="B3153" s="214">
        <f>'Net Gen'!C3153</f>
        <v>44324.25</v>
      </c>
      <c r="C3153" s="215" t="str">
        <f>'Net Gen'!P3153</f>
        <v>OFFLINE</v>
      </c>
      <c r="D3153" s="215">
        <f>'Net Gen'!E3153</f>
        <v>0</v>
      </c>
      <c r="E3153" s="215">
        <f>'Net Gen'!I3153</f>
        <v>0</v>
      </c>
      <c r="F3153" s="215">
        <f>'Net Gen'!K3153</f>
        <v>0</v>
      </c>
      <c r="G3153" s="215">
        <f>'Net Gen'!N3153</f>
        <v>0</v>
      </c>
      <c r="H3153" s="215">
        <f>'Net Gen'!O3153</f>
        <v>1320</v>
      </c>
      <c r="J3153" s="78">
        <f t="shared" si="198"/>
        <v>0.15</v>
      </c>
      <c r="K3153" s="71">
        <f t="shared" si="196"/>
        <v>0</v>
      </c>
      <c r="L3153" s="69">
        <f t="shared" si="197"/>
        <v>198</v>
      </c>
      <c r="M3153" s="81">
        <f t="shared" si="199"/>
        <v>0</v>
      </c>
    </row>
    <row r="3154" spans="1:13" x14ac:dyDescent="0.2">
      <c r="A3154" s="133" t="str">
        <f>'Net Gen'!B3154</f>
        <v>RP2KPAEG-Rockport 2 KP AEG</v>
      </c>
      <c r="B3154" s="214">
        <f>'Net Gen'!C3154</f>
        <v>44324.291666666664</v>
      </c>
      <c r="C3154" s="215" t="str">
        <f>'Net Gen'!P3154</f>
        <v>OFFLINE</v>
      </c>
      <c r="D3154" s="215">
        <f>'Net Gen'!E3154</f>
        <v>0</v>
      </c>
      <c r="E3154" s="215">
        <f>'Net Gen'!I3154</f>
        <v>0</v>
      </c>
      <c r="F3154" s="215">
        <f>'Net Gen'!K3154</f>
        <v>0</v>
      </c>
      <c r="G3154" s="215">
        <f>'Net Gen'!N3154</f>
        <v>0</v>
      </c>
      <c r="H3154" s="215">
        <f>'Net Gen'!O3154</f>
        <v>1320</v>
      </c>
      <c r="J3154" s="78">
        <f t="shared" si="198"/>
        <v>0.15</v>
      </c>
      <c r="K3154" s="71">
        <f t="shared" si="196"/>
        <v>0</v>
      </c>
      <c r="L3154" s="69">
        <f t="shared" si="197"/>
        <v>198</v>
      </c>
      <c r="M3154" s="81">
        <f t="shared" si="199"/>
        <v>0</v>
      </c>
    </row>
    <row r="3155" spans="1:13" x14ac:dyDescent="0.2">
      <c r="A3155" s="133" t="str">
        <f>'Net Gen'!B3155</f>
        <v>RP2KPAEG-Rockport 2 KP AEG</v>
      </c>
      <c r="B3155" s="214">
        <f>'Net Gen'!C3155</f>
        <v>44324.333333333336</v>
      </c>
      <c r="C3155" s="215" t="str">
        <f>'Net Gen'!P3155</f>
        <v>OFFLINE</v>
      </c>
      <c r="D3155" s="215">
        <f>'Net Gen'!E3155</f>
        <v>0</v>
      </c>
      <c r="E3155" s="215">
        <f>'Net Gen'!I3155</f>
        <v>0</v>
      </c>
      <c r="F3155" s="215">
        <f>'Net Gen'!K3155</f>
        <v>0</v>
      </c>
      <c r="G3155" s="215">
        <f>'Net Gen'!N3155</f>
        <v>0</v>
      </c>
      <c r="H3155" s="215">
        <f>'Net Gen'!O3155</f>
        <v>1320</v>
      </c>
      <c r="J3155" s="78">
        <f t="shared" si="198"/>
        <v>0.15</v>
      </c>
      <c r="K3155" s="71">
        <f t="shared" si="196"/>
        <v>0</v>
      </c>
      <c r="L3155" s="69">
        <f t="shared" si="197"/>
        <v>198</v>
      </c>
      <c r="M3155" s="81">
        <f t="shared" si="199"/>
        <v>0</v>
      </c>
    </row>
    <row r="3156" spans="1:13" x14ac:dyDescent="0.2">
      <c r="A3156" s="133" t="str">
        <f>'Net Gen'!B3156</f>
        <v>RP2KPAEG-Rockport 2 KP AEG</v>
      </c>
      <c r="B3156" s="214">
        <f>'Net Gen'!C3156</f>
        <v>44324.375</v>
      </c>
      <c r="C3156" s="215" t="str">
        <f>'Net Gen'!P3156</f>
        <v>OFFLINE</v>
      </c>
      <c r="D3156" s="215">
        <f>'Net Gen'!E3156</f>
        <v>0</v>
      </c>
      <c r="E3156" s="215">
        <f>'Net Gen'!I3156</f>
        <v>0</v>
      </c>
      <c r="F3156" s="215">
        <f>'Net Gen'!K3156</f>
        <v>0</v>
      </c>
      <c r="G3156" s="215">
        <f>'Net Gen'!N3156</f>
        <v>0</v>
      </c>
      <c r="H3156" s="215">
        <f>'Net Gen'!O3156</f>
        <v>1320</v>
      </c>
      <c r="J3156" s="78">
        <f t="shared" si="198"/>
        <v>0.15</v>
      </c>
      <c r="K3156" s="71">
        <f t="shared" si="196"/>
        <v>0</v>
      </c>
      <c r="L3156" s="69">
        <f t="shared" si="197"/>
        <v>198</v>
      </c>
      <c r="M3156" s="81">
        <f t="shared" si="199"/>
        <v>0</v>
      </c>
    </row>
    <row r="3157" spans="1:13" x14ac:dyDescent="0.2">
      <c r="A3157" s="133" t="str">
        <f>'Net Gen'!B3157</f>
        <v>RP2KPAEG-Rockport 2 KP AEG</v>
      </c>
      <c r="B3157" s="214">
        <f>'Net Gen'!C3157</f>
        <v>44324.416666666664</v>
      </c>
      <c r="C3157" s="215" t="str">
        <f>'Net Gen'!P3157</f>
        <v>OFFLINE</v>
      </c>
      <c r="D3157" s="215">
        <f>'Net Gen'!E3157</f>
        <v>0</v>
      </c>
      <c r="E3157" s="215">
        <f>'Net Gen'!I3157</f>
        <v>0</v>
      </c>
      <c r="F3157" s="215">
        <f>'Net Gen'!K3157</f>
        <v>0</v>
      </c>
      <c r="G3157" s="215">
        <f>'Net Gen'!N3157</f>
        <v>0</v>
      </c>
      <c r="H3157" s="215">
        <f>'Net Gen'!O3157</f>
        <v>1320</v>
      </c>
      <c r="J3157" s="78">
        <f t="shared" si="198"/>
        <v>0.15</v>
      </c>
      <c r="K3157" s="71">
        <f t="shared" si="196"/>
        <v>0</v>
      </c>
      <c r="L3157" s="69">
        <f t="shared" si="197"/>
        <v>198</v>
      </c>
      <c r="M3157" s="81">
        <f t="shared" si="199"/>
        <v>0</v>
      </c>
    </row>
    <row r="3158" spans="1:13" x14ac:dyDescent="0.2">
      <c r="A3158" s="133" t="str">
        <f>'Net Gen'!B3158</f>
        <v>RP2KPAEG-Rockport 2 KP AEG</v>
      </c>
      <c r="B3158" s="214">
        <f>'Net Gen'!C3158</f>
        <v>44324.458333333336</v>
      </c>
      <c r="C3158" s="215" t="str">
        <f>'Net Gen'!P3158</f>
        <v>OFFLINE</v>
      </c>
      <c r="D3158" s="215">
        <f>'Net Gen'!E3158</f>
        <v>0</v>
      </c>
      <c r="E3158" s="215">
        <f>'Net Gen'!I3158</f>
        <v>0</v>
      </c>
      <c r="F3158" s="215">
        <f>'Net Gen'!K3158</f>
        <v>0</v>
      </c>
      <c r="G3158" s="215">
        <f>'Net Gen'!N3158</f>
        <v>0</v>
      </c>
      <c r="H3158" s="215">
        <f>'Net Gen'!O3158</f>
        <v>1320</v>
      </c>
      <c r="J3158" s="78">
        <f t="shared" si="198"/>
        <v>0.15</v>
      </c>
      <c r="K3158" s="71">
        <f t="shared" si="196"/>
        <v>0</v>
      </c>
      <c r="L3158" s="69">
        <f t="shared" si="197"/>
        <v>198</v>
      </c>
      <c r="M3158" s="81">
        <f t="shared" si="199"/>
        <v>0</v>
      </c>
    </row>
    <row r="3159" spans="1:13" x14ac:dyDescent="0.2">
      <c r="A3159" s="133" t="str">
        <f>'Net Gen'!B3159</f>
        <v>RP2KPAEG-Rockport 2 KP AEG</v>
      </c>
      <c r="B3159" s="214">
        <f>'Net Gen'!C3159</f>
        <v>44324.5</v>
      </c>
      <c r="C3159" s="215" t="str">
        <f>'Net Gen'!P3159</f>
        <v>OFFLINE</v>
      </c>
      <c r="D3159" s="215">
        <f>'Net Gen'!E3159</f>
        <v>0</v>
      </c>
      <c r="E3159" s="215">
        <f>'Net Gen'!I3159</f>
        <v>0</v>
      </c>
      <c r="F3159" s="215">
        <f>'Net Gen'!K3159</f>
        <v>0</v>
      </c>
      <c r="G3159" s="215">
        <f>'Net Gen'!N3159</f>
        <v>0</v>
      </c>
      <c r="H3159" s="215">
        <f>'Net Gen'!O3159</f>
        <v>1320</v>
      </c>
      <c r="J3159" s="78">
        <f t="shared" si="198"/>
        <v>0.15</v>
      </c>
      <c r="K3159" s="71">
        <f t="shared" si="196"/>
        <v>0</v>
      </c>
      <c r="L3159" s="69">
        <f t="shared" si="197"/>
        <v>198</v>
      </c>
      <c r="M3159" s="81">
        <f t="shared" si="199"/>
        <v>0</v>
      </c>
    </row>
    <row r="3160" spans="1:13" x14ac:dyDescent="0.2">
      <c r="A3160" s="133" t="str">
        <f>'Net Gen'!B3160</f>
        <v>RP2KPAEG-Rockport 2 KP AEG</v>
      </c>
      <c r="B3160" s="214">
        <f>'Net Gen'!C3160</f>
        <v>44324.541666666664</v>
      </c>
      <c r="C3160" s="215" t="str">
        <f>'Net Gen'!P3160</f>
        <v>OFFLINE</v>
      </c>
      <c r="D3160" s="215">
        <f>'Net Gen'!E3160</f>
        <v>0</v>
      </c>
      <c r="E3160" s="215">
        <f>'Net Gen'!I3160</f>
        <v>0</v>
      </c>
      <c r="F3160" s="215">
        <f>'Net Gen'!K3160</f>
        <v>0</v>
      </c>
      <c r="G3160" s="215">
        <f>'Net Gen'!N3160</f>
        <v>0</v>
      </c>
      <c r="H3160" s="215">
        <f>'Net Gen'!O3160</f>
        <v>1320</v>
      </c>
      <c r="J3160" s="78">
        <f t="shared" si="198"/>
        <v>0.15</v>
      </c>
      <c r="K3160" s="71">
        <f t="shared" si="196"/>
        <v>0</v>
      </c>
      <c r="L3160" s="69">
        <f t="shared" si="197"/>
        <v>198</v>
      </c>
      <c r="M3160" s="81">
        <f t="shared" si="199"/>
        <v>0</v>
      </c>
    </row>
    <row r="3161" spans="1:13" x14ac:dyDescent="0.2">
      <c r="A3161" s="133" t="str">
        <f>'Net Gen'!B3161</f>
        <v>RP2KPAEG-Rockport 2 KP AEG</v>
      </c>
      <c r="B3161" s="214">
        <f>'Net Gen'!C3161</f>
        <v>44324.583333333336</v>
      </c>
      <c r="C3161" s="215" t="str">
        <f>'Net Gen'!P3161</f>
        <v>OFFLINE</v>
      </c>
      <c r="D3161" s="215">
        <f>'Net Gen'!E3161</f>
        <v>0</v>
      </c>
      <c r="E3161" s="215">
        <f>'Net Gen'!I3161</f>
        <v>0</v>
      </c>
      <c r="F3161" s="215">
        <f>'Net Gen'!K3161</f>
        <v>0</v>
      </c>
      <c r="G3161" s="215">
        <f>'Net Gen'!N3161</f>
        <v>0</v>
      </c>
      <c r="H3161" s="215">
        <f>'Net Gen'!O3161</f>
        <v>1320</v>
      </c>
      <c r="J3161" s="78">
        <f t="shared" si="198"/>
        <v>0.15</v>
      </c>
      <c r="K3161" s="71">
        <f t="shared" si="196"/>
        <v>0</v>
      </c>
      <c r="L3161" s="69">
        <f t="shared" si="197"/>
        <v>198</v>
      </c>
      <c r="M3161" s="81">
        <f t="shared" si="199"/>
        <v>0</v>
      </c>
    </row>
    <row r="3162" spans="1:13" x14ac:dyDescent="0.2">
      <c r="A3162" s="133" t="str">
        <f>'Net Gen'!B3162</f>
        <v>RP2KPAEG-Rockport 2 KP AEG</v>
      </c>
      <c r="B3162" s="214">
        <f>'Net Gen'!C3162</f>
        <v>44324.625</v>
      </c>
      <c r="C3162" s="215" t="str">
        <f>'Net Gen'!P3162</f>
        <v>OFFLINE</v>
      </c>
      <c r="D3162" s="215">
        <f>'Net Gen'!E3162</f>
        <v>0</v>
      </c>
      <c r="E3162" s="215">
        <f>'Net Gen'!I3162</f>
        <v>0</v>
      </c>
      <c r="F3162" s="215">
        <f>'Net Gen'!K3162</f>
        <v>0</v>
      </c>
      <c r="G3162" s="215">
        <f>'Net Gen'!N3162</f>
        <v>0</v>
      </c>
      <c r="H3162" s="215">
        <f>'Net Gen'!O3162</f>
        <v>1320</v>
      </c>
      <c r="J3162" s="78">
        <f t="shared" si="198"/>
        <v>0.15</v>
      </c>
      <c r="K3162" s="71">
        <f t="shared" si="196"/>
        <v>0</v>
      </c>
      <c r="L3162" s="69">
        <f t="shared" si="197"/>
        <v>198</v>
      </c>
      <c r="M3162" s="81">
        <f t="shared" si="199"/>
        <v>0</v>
      </c>
    </row>
    <row r="3163" spans="1:13" x14ac:dyDescent="0.2">
      <c r="A3163" s="133" t="str">
        <f>'Net Gen'!B3163</f>
        <v>RP2KPAEG-Rockport 2 KP AEG</v>
      </c>
      <c r="B3163" s="214">
        <f>'Net Gen'!C3163</f>
        <v>44324.666666666664</v>
      </c>
      <c r="C3163" s="215" t="str">
        <f>'Net Gen'!P3163</f>
        <v>OFFLINE</v>
      </c>
      <c r="D3163" s="215">
        <f>'Net Gen'!E3163</f>
        <v>0</v>
      </c>
      <c r="E3163" s="215">
        <f>'Net Gen'!I3163</f>
        <v>0</v>
      </c>
      <c r="F3163" s="215">
        <f>'Net Gen'!K3163</f>
        <v>0</v>
      </c>
      <c r="G3163" s="215">
        <f>'Net Gen'!N3163</f>
        <v>0</v>
      </c>
      <c r="H3163" s="215">
        <f>'Net Gen'!O3163</f>
        <v>1320</v>
      </c>
      <c r="J3163" s="78">
        <f t="shared" si="198"/>
        <v>0.15</v>
      </c>
      <c r="K3163" s="71">
        <f t="shared" si="196"/>
        <v>0</v>
      </c>
      <c r="L3163" s="69">
        <f t="shared" si="197"/>
        <v>198</v>
      </c>
      <c r="M3163" s="81">
        <f t="shared" si="199"/>
        <v>0</v>
      </c>
    </row>
    <row r="3164" spans="1:13" x14ac:dyDescent="0.2">
      <c r="A3164" s="133" t="str">
        <f>'Net Gen'!B3164</f>
        <v>RP2KPAEG-Rockport 2 KP AEG</v>
      </c>
      <c r="B3164" s="214">
        <f>'Net Gen'!C3164</f>
        <v>44324.708333333336</v>
      </c>
      <c r="C3164" s="215" t="str">
        <f>'Net Gen'!P3164</f>
        <v>OFFLINE</v>
      </c>
      <c r="D3164" s="215">
        <f>'Net Gen'!E3164</f>
        <v>0</v>
      </c>
      <c r="E3164" s="215">
        <f>'Net Gen'!I3164</f>
        <v>0</v>
      </c>
      <c r="F3164" s="215">
        <f>'Net Gen'!K3164</f>
        <v>0</v>
      </c>
      <c r="G3164" s="215">
        <f>'Net Gen'!N3164</f>
        <v>0</v>
      </c>
      <c r="H3164" s="215">
        <f>'Net Gen'!O3164</f>
        <v>1320</v>
      </c>
      <c r="J3164" s="78">
        <f t="shared" si="198"/>
        <v>0.15</v>
      </c>
      <c r="K3164" s="71">
        <f t="shared" si="196"/>
        <v>0</v>
      </c>
      <c r="L3164" s="69">
        <f t="shared" si="197"/>
        <v>198</v>
      </c>
      <c r="M3164" s="81">
        <f t="shared" si="199"/>
        <v>0</v>
      </c>
    </row>
    <row r="3165" spans="1:13" x14ac:dyDescent="0.2">
      <c r="A3165" s="133" t="str">
        <f>'Net Gen'!B3165</f>
        <v>RP2KPAEG-Rockport 2 KP AEG</v>
      </c>
      <c r="B3165" s="214">
        <f>'Net Gen'!C3165</f>
        <v>44324.75</v>
      </c>
      <c r="C3165" s="215" t="str">
        <f>'Net Gen'!P3165</f>
        <v>OFFLINE</v>
      </c>
      <c r="D3165" s="215">
        <f>'Net Gen'!E3165</f>
        <v>0</v>
      </c>
      <c r="E3165" s="215">
        <f>'Net Gen'!I3165</f>
        <v>0</v>
      </c>
      <c r="F3165" s="215">
        <f>'Net Gen'!K3165</f>
        <v>0</v>
      </c>
      <c r="G3165" s="215">
        <f>'Net Gen'!N3165</f>
        <v>0</v>
      </c>
      <c r="H3165" s="215">
        <f>'Net Gen'!O3165</f>
        <v>1320</v>
      </c>
      <c r="J3165" s="78">
        <f t="shared" si="198"/>
        <v>0.15</v>
      </c>
      <c r="K3165" s="71">
        <f t="shared" si="196"/>
        <v>0</v>
      </c>
      <c r="L3165" s="69">
        <f t="shared" si="197"/>
        <v>198</v>
      </c>
      <c r="M3165" s="81">
        <f t="shared" si="199"/>
        <v>0</v>
      </c>
    </row>
    <row r="3166" spans="1:13" x14ac:dyDescent="0.2">
      <c r="A3166" s="133" t="str">
        <f>'Net Gen'!B3166</f>
        <v>RP2KPAEG-Rockport 2 KP AEG</v>
      </c>
      <c r="B3166" s="214">
        <f>'Net Gen'!C3166</f>
        <v>44324.791666666664</v>
      </c>
      <c r="C3166" s="215" t="str">
        <f>'Net Gen'!P3166</f>
        <v>OFFLINE</v>
      </c>
      <c r="D3166" s="215">
        <f>'Net Gen'!E3166</f>
        <v>0</v>
      </c>
      <c r="E3166" s="215">
        <f>'Net Gen'!I3166</f>
        <v>0</v>
      </c>
      <c r="F3166" s="215">
        <f>'Net Gen'!K3166</f>
        <v>0</v>
      </c>
      <c r="G3166" s="215">
        <f>'Net Gen'!N3166</f>
        <v>0</v>
      </c>
      <c r="H3166" s="215">
        <f>'Net Gen'!O3166</f>
        <v>1320</v>
      </c>
      <c r="J3166" s="78">
        <f t="shared" si="198"/>
        <v>0.15</v>
      </c>
      <c r="K3166" s="71">
        <f t="shared" si="196"/>
        <v>0</v>
      </c>
      <c r="L3166" s="69">
        <f t="shared" si="197"/>
        <v>198</v>
      </c>
      <c r="M3166" s="81">
        <f t="shared" si="199"/>
        <v>0</v>
      </c>
    </row>
    <row r="3167" spans="1:13" x14ac:dyDescent="0.2">
      <c r="A3167" s="133" t="str">
        <f>'Net Gen'!B3167</f>
        <v>RP2KPAEG-Rockport 2 KP AEG</v>
      </c>
      <c r="B3167" s="214">
        <f>'Net Gen'!C3167</f>
        <v>44324.833333333336</v>
      </c>
      <c r="C3167" s="215" t="str">
        <f>'Net Gen'!P3167</f>
        <v>OFFLINE</v>
      </c>
      <c r="D3167" s="215">
        <f>'Net Gen'!E3167</f>
        <v>0</v>
      </c>
      <c r="E3167" s="215">
        <f>'Net Gen'!I3167</f>
        <v>0</v>
      </c>
      <c r="F3167" s="215">
        <f>'Net Gen'!K3167</f>
        <v>0</v>
      </c>
      <c r="G3167" s="215">
        <f>'Net Gen'!N3167</f>
        <v>0</v>
      </c>
      <c r="H3167" s="215">
        <f>'Net Gen'!O3167</f>
        <v>1320</v>
      </c>
      <c r="J3167" s="78">
        <f t="shared" si="198"/>
        <v>0.15</v>
      </c>
      <c r="K3167" s="71">
        <f t="shared" si="196"/>
        <v>0</v>
      </c>
      <c r="L3167" s="69">
        <f t="shared" si="197"/>
        <v>198</v>
      </c>
      <c r="M3167" s="81">
        <f t="shared" si="199"/>
        <v>0</v>
      </c>
    </row>
    <row r="3168" spans="1:13" x14ac:dyDescent="0.2">
      <c r="A3168" s="133" t="str">
        <f>'Net Gen'!B3168</f>
        <v>RP2KPAEG-Rockport 2 KP AEG</v>
      </c>
      <c r="B3168" s="214">
        <f>'Net Gen'!C3168</f>
        <v>44324.875</v>
      </c>
      <c r="C3168" s="215" t="str">
        <f>'Net Gen'!P3168</f>
        <v>OFFLINE</v>
      </c>
      <c r="D3168" s="215">
        <f>'Net Gen'!E3168</f>
        <v>0</v>
      </c>
      <c r="E3168" s="215">
        <f>'Net Gen'!I3168</f>
        <v>0</v>
      </c>
      <c r="F3168" s="215">
        <f>'Net Gen'!K3168</f>
        <v>0</v>
      </c>
      <c r="G3168" s="215">
        <f>'Net Gen'!N3168</f>
        <v>0</v>
      </c>
      <c r="H3168" s="215">
        <f>'Net Gen'!O3168</f>
        <v>1320</v>
      </c>
      <c r="J3168" s="78">
        <f t="shared" si="198"/>
        <v>0.15</v>
      </c>
      <c r="K3168" s="71">
        <f t="shared" si="196"/>
        <v>0</v>
      </c>
      <c r="L3168" s="69">
        <f t="shared" si="197"/>
        <v>198</v>
      </c>
      <c r="M3168" s="81">
        <f t="shared" si="199"/>
        <v>0</v>
      </c>
    </row>
    <row r="3169" spans="1:13" x14ac:dyDescent="0.2">
      <c r="A3169" s="133" t="str">
        <f>'Net Gen'!B3169</f>
        <v>RP2KPAEG-Rockport 2 KP AEG</v>
      </c>
      <c r="B3169" s="214">
        <f>'Net Gen'!C3169</f>
        <v>44324.916666666664</v>
      </c>
      <c r="C3169" s="215" t="str">
        <f>'Net Gen'!P3169</f>
        <v>OFFLINE</v>
      </c>
      <c r="D3169" s="215">
        <f>'Net Gen'!E3169</f>
        <v>0</v>
      </c>
      <c r="E3169" s="215">
        <f>'Net Gen'!I3169</f>
        <v>0</v>
      </c>
      <c r="F3169" s="215">
        <f>'Net Gen'!K3169</f>
        <v>0</v>
      </c>
      <c r="G3169" s="215">
        <f>'Net Gen'!N3169</f>
        <v>0</v>
      </c>
      <c r="H3169" s="215">
        <f>'Net Gen'!O3169</f>
        <v>1320</v>
      </c>
      <c r="J3169" s="78">
        <f t="shared" si="198"/>
        <v>0.15</v>
      </c>
      <c r="K3169" s="71">
        <f t="shared" si="196"/>
        <v>0</v>
      </c>
      <c r="L3169" s="69">
        <f t="shared" si="197"/>
        <v>198</v>
      </c>
      <c r="M3169" s="81">
        <f t="shared" si="199"/>
        <v>0</v>
      </c>
    </row>
    <row r="3170" spans="1:13" x14ac:dyDescent="0.2">
      <c r="A3170" s="133" t="str">
        <f>'Net Gen'!B3170</f>
        <v>RP2KPAEG-Rockport 2 KP AEG</v>
      </c>
      <c r="B3170" s="214">
        <f>'Net Gen'!C3170</f>
        <v>44324.958333333336</v>
      </c>
      <c r="C3170" s="215" t="str">
        <f>'Net Gen'!P3170</f>
        <v>OFFLINE</v>
      </c>
      <c r="D3170" s="215">
        <f>'Net Gen'!E3170</f>
        <v>0</v>
      </c>
      <c r="E3170" s="215">
        <f>'Net Gen'!I3170</f>
        <v>0</v>
      </c>
      <c r="F3170" s="215">
        <f>'Net Gen'!K3170</f>
        <v>0</v>
      </c>
      <c r="G3170" s="215">
        <f>'Net Gen'!N3170</f>
        <v>0</v>
      </c>
      <c r="H3170" s="215">
        <f>'Net Gen'!O3170</f>
        <v>1320</v>
      </c>
      <c r="J3170" s="78">
        <f t="shared" si="198"/>
        <v>0.15</v>
      </c>
      <c r="K3170" s="71">
        <f t="shared" si="196"/>
        <v>0</v>
      </c>
      <c r="L3170" s="69">
        <f t="shared" si="197"/>
        <v>198</v>
      </c>
      <c r="M3170" s="81">
        <f t="shared" si="199"/>
        <v>0</v>
      </c>
    </row>
    <row r="3171" spans="1:13" x14ac:dyDescent="0.2">
      <c r="A3171" s="133" t="str">
        <f>'Net Gen'!B3171</f>
        <v>RP2KPAEG-Rockport 2 KP AEG</v>
      </c>
      <c r="B3171" s="214">
        <f>'Net Gen'!C3171</f>
        <v>44325</v>
      </c>
      <c r="C3171" s="215" t="str">
        <f>'Net Gen'!P3171</f>
        <v>OFFLINE</v>
      </c>
      <c r="D3171" s="215">
        <f>'Net Gen'!E3171</f>
        <v>0</v>
      </c>
      <c r="E3171" s="215">
        <f>'Net Gen'!I3171</f>
        <v>0</v>
      </c>
      <c r="F3171" s="215">
        <f>'Net Gen'!K3171</f>
        <v>0</v>
      </c>
      <c r="G3171" s="215">
        <f>'Net Gen'!N3171</f>
        <v>0</v>
      </c>
      <c r="H3171" s="215">
        <f>'Net Gen'!O3171</f>
        <v>1320</v>
      </c>
      <c r="J3171" s="78">
        <f t="shared" si="198"/>
        <v>0.15</v>
      </c>
      <c r="K3171" s="71">
        <f t="shared" si="196"/>
        <v>0</v>
      </c>
      <c r="L3171" s="69">
        <f t="shared" si="197"/>
        <v>198</v>
      </c>
      <c r="M3171" s="81">
        <f t="shared" si="199"/>
        <v>0</v>
      </c>
    </row>
    <row r="3172" spans="1:13" x14ac:dyDescent="0.2">
      <c r="A3172" s="133" t="str">
        <f>'Net Gen'!B3172</f>
        <v>RP2KPAEG-Rockport 2 KP AEG</v>
      </c>
      <c r="B3172" s="214">
        <f>'Net Gen'!C3172</f>
        <v>44325.041666666664</v>
      </c>
      <c r="C3172" s="215" t="str">
        <f>'Net Gen'!P3172</f>
        <v>OFFLINE</v>
      </c>
      <c r="D3172" s="215">
        <f>'Net Gen'!E3172</f>
        <v>0</v>
      </c>
      <c r="E3172" s="215">
        <f>'Net Gen'!I3172</f>
        <v>0</v>
      </c>
      <c r="F3172" s="215">
        <f>'Net Gen'!K3172</f>
        <v>0</v>
      </c>
      <c r="G3172" s="215">
        <f>'Net Gen'!N3172</f>
        <v>0</v>
      </c>
      <c r="H3172" s="215">
        <f>'Net Gen'!O3172</f>
        <v>1320</v>
      </c>
      <c r="J3172" s="78">
        <f t="shared" si="198"/>
        <v>0.15</v>
      </c>
      <c r="K3172" s="71">
        <f t="shared" si="196"/>
        <v>0</v>
      </c>
      <c r="L3172" s="69">
        <f t="shared" si="197"/>
        <v>198</v>
      </c>
      <c r="M3172" s="81">
        <f t="shared" si="199"/>
        <v>0</v>
      </c>
    </row>
    <row r="3173" spans="1:13" x14ac:dyDescent="0.2">
      <c r="A3173" s="133" t="str">
        <f>'Net Gen'!B3173</f>
        <v>RP2KPAEG-Rockport 2 KP AEG</v>
      </c>
      <c r="B3173" s="214">
        <f>'Net Gen'!C3173</f>
        <v>44325.083333333336</v>
      </c>
      <c r="C3173" s="215" t="str">
        <f>'Net Gen'!P3173</f>
        <v>OFFLINE</v>
      </c>
      <c r="D3173" s="215">
        <f>'Net Gen'!E3173</f>
        <v>0</v>
      </c>
      <c r="E3173" s="215">
        <f>'Net Gen'!I3173</f>
        <v>0</v>
      </c>
      <c r="F3173" s="215">
        <f>'Net Gen'!K3173</f>
        <v>0</v>
      </c>
      <c r="G3173" s="215">
        <f>'Net Gen'!N3173</f>
        <v>0</v>
      </c>
      <c r="H3173" s="215">
        <f>'Net Gen'!O3173</f>
        <v>1320</v>
      </c>
      <c r="J3173" s="78">
        <f t="shared" si="198"/>
        <v>0.15</v>
      </c>
      <c r="K3173" s="71">
        <f t="shared" si="196"/>
        <v>0</v>
      </c>
      <c r="L3173" s="69">
        <f t="shared" si="197"/>
        <v>198</v>
      </c>
      <c r="M3173" s="81">
        <f t="shared" si="199"/>
        <v>0</v>
      </c>
    </row>
    <row r="3174" spans="1:13" x14ac:dyDescent="0.2">
      <c r="A3174" s="133" t="str">
        <f>'Net Gen'!B3174</f>
        <v>RP2KPAEG-Rockport 2 KP AEG</v>
      </c>
      <c r="B3174" s="214">
        <f>'Net Gen'!C3174</f>
        <v>44325.125</v>
      </c>
      <c r="C3174" s="215" t="str">
        <f>'Net Gen'!P3174</f>
        <v>OFFLINE</v>
      </c>
      <c r="D3174" s="215">
        <f>'Net Gen'!E3174</f>
        <v>0</v>
      </c>
      <c r="E3174" s="215">
        <f>'Net Gen'!I3174</f>
        <v>0</v>
      </c>
      <c r="F3174" s="215">
        <f>'Net Gen'!K3174</f>
        <v>0</v>
      </c>
      <c r="G3174" s="215">
        <f>'Net Gen'!N3174</f>
        <v>0</v>
      </c>
      <c r="H3174" s="215">
        <f>'Net Gen'!O3174</f>
        <v>1320</v>
      </c>
      <c r="J3174" s="78">
        <f t="shared" si="198"/>
        <v>0.15</v>
      </c>
      <c r="K3174" s="71">
        <f t="shared" si="196"/>
        <v>0</v>
      </c>
      <c r="L3174" s="69">
        <f t="shared" si="197"/>
        <v>198</v>
      </c>
      <c r="M3174" s="81">
        <f t="shared" si="199"/>
        <v>0</v>
      </c>
    </row>
    <row r="3175" spans="1:13" x14ac:dyDescent="0.2">
      <c r="A3175" s="133" t="str">
        <f>'Net Gen'!B3175</f>
        <v>RP2KPAEG-Rockport 2 KP AEG</v>
      </c>
      <c r="B3175" s="214">
        <f>'Net Gen'!C3175</f>
        <v>44325.166666666664</v>
      </c>
      <c r="C3175" s="215" t="str">
        <f>'Net Gen'!P3175</f>
        <v>OFFLINE</v>
      </c>
      <c r="D3175" s="215">
        <f>'Net Gen'!E3175</f>
        <v>0</v>
      </c>
      <c r="E3175" s="215">
        <f>'Net Gen'!I3175</f>
        <v>0</v>
      </c>
      <c r="F3175" s="215">
        <f>'Net Gen'!K3175</f>
        <v>0</v>
      </c>
      <c r="G3175" s="215">
        <f>'Net Gen'!N3175</f>
        <v>0</v>
      </c>
      <c r="H3175" s="215">
        <f>'Net Gen'!O3175</f>
        <v>1320</v>
      </c>
      <c r="J3175" s="78">
        <f t="shared" si="198"/>
        <v>0.15</v>
      </c>
      <c r="K3175" s="71">
        <f t="shared" si="196"/>
        <v>0</v>
      </c>
      <c r="L3175" s="69">
        <f t="shared" si="197"/>
        <v>198</v>
      </c>
      <c r="M3175" s="81">
        <f t="shared" si="199"/>
        <v>0</v>
      </c>
    </row>
    <row r="3176" spans="1:13" x14ac:dyDescent="0.2">
      <c r="A3176" s="133" t="str">
        <f>'Net Gen'!B3176</f>
        <v>RP2KPAEG-Rockport 2 KP AEG</v>
      </c>
      <c r="B3176" s="214">
        <f>'Net Gen'!C3176</f>
        <v>44325.208333333336</v>
      </c>
      <c r="C3176" s="215" t="str">
        <f>'Net Gen'!P3176</f>
        <v>OFFLINE</v>
      </c>
      <c r="D3176" s="215">
        <f>'Net Gen'!E3176</f>
        <v>0</v>
      </c>
      <c r="E3176" s="215">
        <f>'Net Gen'!I3176</f>
        <v>0</v>
      </c>
      <c r="F3176" s="215">
        <f>'Net Gen'!K3176</f>
        <v>0</v>
      </c>
      <c r="G3176" s="215">
        <f>'Net Gen'!N3176</f>
        <v>0</v>
      </c>
      <c r="H3176" s="215">
        <f>'Net Gen'!O3176</f>
        <v>1320</v>
      </c>
      <c r="J3176" s="78">
        <f t="shared" si="198"/>
        <v>0.15</v>
      </c>
      <c r="K3176" s="71">
        <f t="shared" si="196"/>
        <v>0</v>
      </c>
      <c r="L3176" s="69">
        <f t="shared" si="197"/>
        <v>198</v>
      </c>
      <c r="M3176" s="81">
        <f t="shared" si="199"/>
        <v>0</v>
      </c>
    </row>
    <row r="3177" spans="1:13" x14ac:dyDescent="0.2">
      <c r="A3177" s="133" t="str">
        <f>'Net Gen'!B3177</f>
        <v>RP2KPAEG-Rockport 2 KP AEG</v>
      </c>
      <c r="B3177" s="214">
        <f>'Net Gen'!C3177</f>
        <v>44325.25</v>
      </c>
      <c r="C3177" s="215" t="str">
        <f>'Net Gen'!P3177</f>
        <v>OFFLINE</v>
      </c>
      <c r="D3177" s="215">
        <f>'Net Gen'!E3177</f>
        <v>0</v>
      </c>
      <c r="E3177" s="215">
        <f>'Net Gen'!I3177</f>
        <v>0</v>
      </c>
      <c r="F3177" s="215">
        <f>'Net Gen'!K3177</f>
        <v>0</v>
      </c>
      <c r="G3177" s="215">
        <f>'Net Gen'!N3177</f>
        <v>0</v>
      </c>
      <c r="H3177" s="215">
        <f>'Net Gen'!O3177</f>
        <v>1320</v>
      </c>
      <c r="J3177" s="78">
        <f t="shared" si="198"/>
        <v>0.15</v>
      </c>
      <c r="K3177" s="71">
        <f t="shared" si="196"/>
        <v>0</v>
      </c>
      <c r="L3177" s="69">
        <f t="shared" si="197"/>
        <v>198</v>
      </c>
      <c r="M3177" s="81">
        <f t="shared" si="199"/>
        <v>0</v>
      </c>
    </row>
    <row r="3178" spans="1:13" x14ac:dyDescent="0.2">
      <c r="A3178" s="133" t="str">
        <f>'Net Gen'!B3178</f>
        <v>RP2KPAEG-Rockport 2 KP AEG</v>
      </c>
      <c r="B3178" s="214">
        <f>'Net Gen'!C3178</f>
        <v>44325.291666666664</v>
      </c>
      <c r="C3178" s="215" t="str">
        <f>'Net Gen'!P3178</f>
        <v>OFFLINE</v>
      </c>
      <c r="D3178" s="215">
        <f>'Net Gen'!E3178</f>
        <v>0</v>
      </c>
      <c r="E3178" s="215">
        <f>'Net Gen'!I3178</f>
        <v>0</v>
      </c>
      <c r="F3178" s="215">
        <f>'Net Gen'!K3178</f>
        <v>0</v>
      </c>
      <c r="G3178" s="215">
        <f>'Net Gen'!N3178</f>
        <v>0</v>
      </c>
      <c r="H3178" s="215">
        <f>'Net Gen'!O3178</f>
        <v>1320</v>
      </c>
      <c r="J3178" s="78">
        <f t="shared" si="198"/>
        <v>0.15</v>
      </c>
      <c r="K3178" s="71">
        <f t="shared" si="196"/>
        <v>0</v>
      </c>
      <c r="L3178" s="69">
        <f t="shared" si="197"/>
        <v>198</v>
      </c>
      <c r="M3178" s="81">
        <f t="shared" si="199"/>
        <v>0</v>
      </c>
    </row>
    <row r="3179" spans="1:13" x14ac:dyDescent="0.2">
      <c r="A3179" s="133" t="str">
        <f>'Net Gen'!B3179</f>
        <v>RP2KPAEG-Rockport 2 KP AEG</v>
      </c>
      <c r="B3179" s="214">
        <f>'Net Gen'!C3179</f>
        <v>44325.333333333336</v>
      </c>
      <c r="C3179" s="215" t="str">
        <f>'Net Gen'!P3179</f>
        <v>OFFLINE</v>
      </c>
      <c r="D3179" s="215">
        <f>'Net Gen'!E3179</f>
        <v>0</v>
      </c>
      <c r="E3179" s="215">
        <f>'Net Gen'!I3179</f>
        <v>0</v>
      </c>
      <c r="F3179" s="215">
        <f>'Net Gen'!K3179</f>
        <v>0</v>
      </c>
      <c r="G3179" s="215">
        <f>'Net Gen'!N3179</f>
        <v>0</v>
      </c>
      <c r="H3179" s="215">
        <f>'Net Gen'!O3179</f>
        <v>1320</v>
      </c>
      <c r="J3179" s="78">
        <f t="shared" si="198"/>
        <v>0.15</v>
      </c>
      <c r="K3179" s="71">
        <f t="shared" si="196"/>
        <v>0</v>
      </c>
      <c r="L3179" s="69">
        <f t="shared" si="197"/>
        <v>198</v>
      </c>
      <c r="M3179" s="81">
        <f t="shared" si="199"/>
        <v>0</v>
      </c>
    </row>
    <row r="3180" spans="1:13" x14ac:dyDescent="0.2">
      <c r="A3180" s="133" t="str">
        <f>'Net Gen'!B3180</f>
        <v>RP2KPAEG-Rockport 2 KP AEG</v>
      </c>
      <c r="B3180" s="214">
        <f>'Net Gen'!C3180</f>
        <v>44325.375</v>
      </c>
      <c r="C3180" s="215" t="str">
        <f>'Net Gen'!P3180</f>
        <v>OFFLINE</v>
      </c>
      <c r="D3180" s="215">
        <f>'Net Gen'!E3180</f>
        <v>0</v>
      </c>
      <c r="E3180" s="215">
        <f>'Net Gen'!I3180</f>
        <v>0</v>
      </c>
      <c r="F3180" s="215">
        <f>'Net Gen'!K3180</f>
        <v>0</v>
      </c>
      <c r="G3180" s="215">
        <f>'Net Gen'!N3180</f>
        <v>0</v>
      </c>
      <c r="H3180" s="215">
        <f>'Net Gen'!O3180</f>
        <v>1320</v>
      </c>
      <c r="J3180" s="78">
        <f t="shared" si="198"/>
        <v>0.15</v>
      </c>
      <c r="K3180" s="71">
        <f t="shared" si="196"/>
        <v>0</v>
      </c>
      <c r="L3180" s="69">
        <f t="shared" si="197"/>
        <v>198</v>
      </c>
      <c r="M3180" s="81">
        <f t="shared" si="199"/>
        <v>0</v>
      </c>
    </row>
    <row r="3181" spans="1:13" x14ac:dyDescent="0.2">
      <c r="A3181" s="133" t="str">
        <f>'Net Gen'!B3181</f>
        <v>RP2KPAEG-Rockport 2 KP AEG</v>
      </c>
      <c r="B3181" s="214">
        <f>'Net Gen'!C3181</f>
        <v>44325.416666666664</v>
      </c>
      <c r="C3181" s="215" t="str">
        <f>'Net Gen'!P3181</f>
        <v>OFFLINE</v>
      </c>
      <c r="D3181" s="215">
        <f>'Net Gen'!E3181</f>
        <v>0</v>
      </c>
      <c r="E3181" s="215">
        <f>'Net Gen'!I3181</f>
        <v>0</v>
      </c>
      <c r="F3181" s="215">
        <f>'Net Gen'!K3181</f>
        <v>0</v>
      </c>
      <c r="G3181" s="215">
        <f>'Net Gen'!N3181</f>
        <v>0</v>
      </c>
      <c r="H3181" s="215">
        <f>'Net Gen'!O3181</f>
        <v>1320</v>
      </c>
      <c r="J3181" s="78">
        <f t="shared" si="198"/>
        <v>0.15</v>
      </c>
      <c r="K3181" s="71">
        <f t="shared" si="196"/>
        <v>0</v>
      </c>
      <c r="L3181" s="69">
        <f t="shared" si="197"/>
        <v>198</v>
      </c>
      <c r="M3181" s="81">
        <f t="shared" si="199"/>
        <v>0</v>
      </c>
    </row>
    <row r="3182" spans="1:13" x14ac:dyDescent="0.2">
      <c r="A3182" s="133" t="str">
        <f>'Net Gen'!B3182</f>
        <v>RP2KPAEG-Rockport 2 KP AEG</v>
      </c>
      <c r="B3182" s="214">
        <f>'Net Gen'!C3182</f>
        <v>44325.458333333336</v>
      </c>
      <c r="C3182" s="215" t="str">
        <f>'Net Gen'!P3182</f>
        <v>OFFLINE</v>
      </c>
      <c r="D3182" s="215">
        <f>'Net Gen'!E3182</f>
        <v>0</v>
      </c>
      <c r="E3182" s="215">
        <f>'Net Gen'!I3182</f>
        <v>0</v>
      </c>
      <c r="F3182" s="215">
        <f>'Net Gen'!K3182</f>
        <v>0</v>
      </c>
      <c r="G3182" s="215">
        <f>'Net Gen'!N3182</f>
        <v>0</v>
      </c>
      <c r="H3182" s="215">
        <f>'Net Gen'!O3182</f>
        <v>1320</v>
      </c>
      <c r="J3182" s="78">
        <f t="shared" si="198"/>
        <v>0.15</v>
      </c>
      <c r="K3182" s="71">
        <f t="shared" si="196"/>
        <v>0</v>
      </c>
      <c r="L3182" s="69">
        <f t="shared" si="197"/>
        <v>198</v>
      </c>
      <c r="M3182" s="81">
        <f t="shared" si="199"/>
        <v>0</v>
      </c>
    </row>
    <row r="3183" spans="1:13" x14ac:dyDescent="0.2">
      <c r="A3183" s="133" t="str">
        <f>'Net Gen'!B3183</f>
        <v>RP2KPAEG-Rockport 2 KP AEG</v>
      </c>
      <c r="B3183" s="214">
        <f>'Net Gen'!C3183</f>
        <v>44325.5</v>
      </c>
      <c r="C3183" s="215" t="str">
        <f>'Net Gen'!P3183</f>
        <v>OFFLINE</v>
      </c>
      <c r="D3183" s="215">
        <f>'Net Gen'!E3183</f>
        <v>0</v>
      </c>
      <c r="E3183" s="215">
        <f>'Net Gen'!I3183</f>
        <v>0</v>
      </c>
      <c r="F3183" s="215">
        <f>'Net Gen'!K3183</f>
        <v>0</v>
      </c>
      <c r="G3183" s="215">
        <f>'Net Gen'!N3183</f>
        <v>0</v>
      </c>
      <c r="H3183" s="215">
        <f>'Net Gen'!O3183</f>
        <v>1320</v>
      </c>
      <c r="J3183" s="78">
        <f t="shared" si="198"/>
        <v>0.15</v>
      </c>
      <c r="K3183" s="71">
        <f t="shared" si="196"/>
        <v>0</v>
      </c>
      <c r="L3183" s="69">
        <f t="shared" si="197"/>
        <v>198</v>
      </c>
      <c r="M3183" s="81">
        <f t="shared" si="199"/>
        <v>0</v>
      </c>
    </row>
    <row r="3184" spans="1:13" x14ac:dyDescent="0.2">
      <c r="A3184" s="133" t="str">
        <f>'Net Gen'!B3184</f>
        <v>RP2KPAEG-Rockport 2 KP AEG</v>
      </c>
      <c r="B3184" s="214">
        <f>'Net Gen'!C3184</f>
        <v>44325.541666666664</v>
      </c>
      <c r="C3184" s="215" t="str">
        <f>'Net Gen'!P3184</f>
        <v>OFFLINE</v>
      </c>
      <c r="D3184" s="215">
        <f>'Net Gen'!E3184</f>
        <v>0</v>
      </c>
      <c r="E3184" s="215">
        <f>'Net Gen'!I3184</f>
        <v>0</v>
      </c>
      <c r="F3184" s="215">
        <f>'Net Gen'!K3184</f>
        <v>0</v>
      </c>
      <c r="G3184" s="215">
        <f>'Net Gen'!N3184</f>
        <v>0</v>
      </c>
      <c r="H3184" s="215">
        <f>'Net Gen'!O3184</f>
        <v>1320</v>
      </c>
      <c r="J3184" s="78">
        <f t="shared" si="198"/>
        <v>0.15</v>
      </c>
      <c r="K3184" s="71">
        <f t="shared" si="196"/>
        <v>0</v>
      </c>
      <c r="L3184" s="69">
        <f t="shared" si="197"/>
        <v>198</v>
      </c>
      <c r="M3184" s="81">
        <f t="shared" si="199"/>
        <v>0</v>
      </c>
    </row>
    <row r="3185" spans="1:13" x14ac:dyDescent="0.2">
      <c r="A3185" s="133" t="str">
        <f>'Net Gen'!B3185</f>
        <v>RP2KPAEG-Rockport 2 KP AEG</v>
      </c>
      <c r="B3185" s="214">
        <f>'Net Gen'!C3185</f>
        <v>44325.583333333336</v>
      </c>
      <c r="C3185" s="215" t="str">
        <f>'Net Gen'!P3185</f>
        <v>OFFLINE</v>
      </c>
      <c r="D3185" s="215">
        <f>'Net Gen'!E3185</f>
        <v>0</v>
      </c>
      <c r="E3185" s="215">
        <f>'Net Gen'!I3185</f>
        <v>0</v>
      </c>
      <c r="F3185" s="215">
        <f>'Net Gen'!K3185</f>
        <v>0</v>
      </c>
      <c r="G3185" s="215">
        <f>'Net Gen'!N3185</f>
        <v>0</v>
      </c>
      <c r="H3185" s="215">
        <f>'Net Gen'!O3185</f>
        <v>1320</v>
      </c>
      <c r="J3185" s="78">
        <f t="shared" si="198"/>
        <v>0.15</v>
      </c>
      <c r="K3185" s="71">
        <f t="shared" si="196"/>
        <v>0</v>
      </c>
      <c r="L3185" s="69">
        <f t="shared" si="197"/>
        <v>198</v>
      </c>
      <c r="M3185" s="81">
        <f t="shared" si="199"/>
        <v>0</v>
      </c>
    </row>
    <row r="3186" spans="1:13" x14ac:dyDescent="0.2">
      <c r="A3186" s="133" t="str">
        <f>'Net Gen'!B3186</f>
        <v>RP2KPAEG-Rockport 2 KP AEG</v>
      </c>
      <c r="B3186" s="214">
        <f>'Net Gen'!C3186</f>
        <v>44325.625</v>
      </c>
      <c r="C3186" s="215" t="str">
        <f>'Net Gen'!P3186</f>
        <v>OFFLINE</v>
      </c>
      <c r="D3186" s="215">
        <f>'Net Gen'!E3186</f>
        <v>0</v>
      </c>
      <c r="E3186" s="215">
        <f>'Net Gen'!I3186</f>
        <v>0</v>
      </c>
      <c r="F3186" s="215">
        <f>'Net Gen'!K3186</f>
        <v>0</v>
      </c>
      <c r="G3186" s="215">
        <f>'Net Gen'!N3186</f>
        <v>0</v>
      </c>
      <c r="H3186" s="215">
        <f>'Net Gen'!O3186</f>
        <v>1320</v>
      </c>
      <c r="J3186" s="78">
        <f t="shared" si="198"/>
        <v>0.15</v>
      </c>
      <c r="K3186" s="71">
        <f t="shared" si="196"/>
        <v>0</v>
      </c>
      <c r="L3186" s="69">
        <f t="shared" si="197"/>
        <v>198</v>
      </c>
      <c r="M3186" s="81">
        <f t="shared" si="199"/>
        <v>0</v>
      </c>
    </row>
    <row r="3187" spans="1:13" x14ac:dyDescent="0.2">
      <c r="A3187" s="133" t="str">
        <f>'Net Gen'!B3187</f>
        <v>RP2KPAEG-Rockport 2 KP AEG</v>
      </c>
      <c r="B3187" s="214">
        <f>'Net Gen'!C3187</f>
        <v>44325.666666666664</v>
      </c>
      <c r="C3187" s="215" t="str">
        <f>'Net Gen'!P3187</f>
        <v>OFFLINE</v>
      </c>
      <c r="D3187" s="215">
        <f>'Net Gen'!E3187</f>
        <v>0</v>
      </c>
      <c r="E3187" s="215">
        <f>'Net Gen'!I3187</f>
        <v>0</v>
      </c>
      <c r="F3187" s="215">
        <f>'Net Gen'!K3187</f>
        <v>0</v>
      </c>
      <c r="G3187" s="215">
        <f>'Net Gen'!N3187</f>
        <v>0</v>
      </c>
      <c r="H3187" s="215">
        <f>'Net Gen'!O3187</f>
        <v>1320</v>
      </c>
      <c r="J3187" s="78">
        <f t="shared" si="198"/>
        <v>0.15</v>
      </c>
      <c r="K3187" s="71">
        <f t="shared" si="196"/>
        <v>0</v>
      </c>
      <c r="L3187" s="69">
        <f t="shared" si="197"/>
        <v>198</v>
      </c>
      <c r="M3187" s="81">
        <f t="shared" si="199"/>
        <v>0</v>
      </c>
    </row>
    <row r="3188" spans="1:13" x14ac:dyDescent="0.2">
      <c r="A3188" s="133" t="str">
        <f>'Net Gen'!B3188</f>
        <v>RP2KPAEG-Rockport 2 KP AEG</v>
      </c>
      <c r="B3188" s="214">
        <f>'Net Gen'!C3188</f>
        <v>44325.708333333336</v>
      </c>
      <c r="C3188" s="215" t="str">
        <f>'Net Gen'!P3188</f>
        <v>OFFLINE</v>
      </c>
      <c r="D3188" s="215">
        <f>'Net Gen'!E3188</f>
        <v>0</v>
      </c>
      <c r="E3188" s="215">
        <f>'Net Gen'!I3188</f>
        <v>0</v>
      </c>
      <c r="F3188" s="215">
        <f>'Net Gen'!K3188</f>
        <v>0</v>
      </c>
      <c r="G3188" s="215">
        <f>'Net Gen'!N3188</f>
        <v>0</v>
      </c>
      <c r="H3188" s="215">
        <f>'Net Gen'!O3188</f>
        <v>1320</v>
      </c>
      <c r="J3188" s="78">
        <f t="shared" si="198"/>
        <v>0.15</v>
      </c>
      <c r="K3188" s="71">
        <f t="shared" si="196"/>
        <v>0</v>
      </c>
      <c r="L3188" s="69">
        <f t="shared" si="197"/>
        <v>198</v>
      </c>
      <c r="M3188" s="81">
        <f t="shared" si="199"/>
        <v>0</v>
      </c>
    </row>
    <row r="3189" spans="1:13" x14ac:dyDescent="0.2">
      <c r="A3189" s="133" t="str">
        <f>'Net Gen'!B3189</f>
        <v>RP2KPAEG-Rockport 2 KP AEG</v>
      </c>
      <c r="B3189" s="214">
        <f>'Net Gen'!C3189</f>
        <v>44325.75</v>
      </c>
      <c r="C3189" s="215" t="str">
        <f>'Net Gen'!P3189</f>
        <v>OFFLINE</v>
      </c>
      <c r="D3189" s="215">
        <f>'Net Gen'!E3189</f>
        <v>0</v>
      </c>
      <c r="E3189" s="215">
        <f>'Net Gen'!I3189</f>
        <v>0</v>
      </c>
      <c r="F3189" s="215">
        <f>'Net Gen'!K3189</f>
        <v>0</v>
      </c>
      <c r="G3189" s="215">
        <f>'Net Gen'!N3189</f>
        <v>0</v>
      </c>
      <c r="H3189" s="215">
        <f>'Net Gen'!O3189</f>
        <v>1320</v>
      </c>
      <c r="J3189" s="78">
        <f t="shared" si="198"/>
        <v>0.15</v>
      </c>
      <c r="K3189" s="71">
        <f t="shared" si="196"/>
        <v>0</v>
      </c>
      <c r="L3189" s="69">
        <f t="shared" si="197"/>
        <v>198</v>
      </c>
      <c r="M3189" s="81">
        <f t="shared" si="199"/>
        <v>0</v>
      </c>
    </row>
    <row r="3190" spans="1:13" x14ac:dyDescent="0.2">
      <c r="A3190" s="133" t="str">
        <f>'Net Gen'!B3190</f>
        <v>RP2KPAEG-Rockport 2 KP AEG</v>
      </c>
      <c r="B3190" s="214">
        <f>'Net Gen'!C3190</f>
        <v>44325.791666666664</v>
      </c>
      <c r="C3190" s="215" t="str">
        <f>'Net Gen'!P3190</f>
        <v>OFFLINE</v>
      </c>
      <c r="D3190" s="215">
        <f>'Net Gen'!E3190</f>
        <v>0</v>
      </c>
      <c r="E3190" s="215">
        <f>'Net Gen'!I3190</f>
        <v>0</v>
      </c>
      <c r="F3190" s="215">
        <f>'Net Gen'!K3190</f>
        <v>0</v>
      </c>
      <c r="G3190" s="215">
        <f>'Net Gen'!N3190</f>
        <v>0</v>
      </c>
      <c r="H3190" s="215">
        <f>'Net Gen'!O3190</f>
        <v>1320</v>
      </c>
      <c r="J3190" s="78">
        <f t="shared" si="198"/>
        <v>0.15</v>
      </c>
      <c r="K3190" s="71">
        <f t="shared" si="196"/>
        <v>0</v>
      </c>
      <c r="L3190" s="69">
        <f t="shared" si="197"/>
        <v>198</v>
      </c>
      <c r="M3190" s="81">
        <f t="shared" si="199"/>
        <v>0</v>
      </c>
    </row>
    <row r="3191" spans="1:13" x14ac:dyDescent="0.2">
      <c r="A3191" s="133" t="str">
        <f>'Net Gen'!B3191</f>
        <v>RP2KPAEG-Rockport 2 KP AEG</v>
      </c>
      <c r="B3191" s="214">
        <f>'Net Gen'!C3191</f>
        <v>44325.833333333336</v>
      </c>
      <c r="C3191" s="215" t="str">
        <f>'Net Gen'!P3191</f>
        <v>OFFLINE</v>
      </c>
      <c r="D3191" s="215">
        <f>'Net Gen'!E3191</f>
        <v>0</v>
      </c>
      <c r="E3191" s="215">
        <f>'Net Gen'!I3191</f>
        <v>0</v>
      </c>
      <c r="F3191" s="215">
        <f>'Net Gen'!K3191</f>
        <v>0</v>
      </c>
      <c r="G3191" s="215">
        <f>'Net Gen'!N3191</f>
        <v>0</v>
      </c>
      <c r="H3191" s="215">
        <f>'Net Gen'!O3191</f>
        <v>1320</v>
      </c>
      <c r="J3191" s="78">
        <f t="shared" si="198"/>
        <v>0.15</v>
      </c>
      <c r="K3191" s="71">
        <f t="shared" si="196"/>
        <v>0</v>
      </c>
      <c r="L3191" s="69">
        <f t="shared" si="197"/>
        <v>198</v>
      </c>
      <c r="M3191" s="81">
        <f t="shared" si="199"/>
        <v>0</v>
      </c>
    </row>
    <row r="3192" spans="1:13" x14ac:dyDescent="0.2">
      <c r="A3192" s="133" t="str">
        <f>'Net Gen'!B3192</f>
        <v>RP2KPAEG-Rockport 2 KP AEG</v>
      </c>
      <c r="B3192" s="214">
        <f>'Net Gen'!C3192</f>
        <v>44325.875</v>
      </c>
      <c r="C3192" s="215" t="str">
        <f>'Net Gen'!P3192</f>
        <v>OFFLINE</v>
      </c>
      <c r="D3192" s="215">
        <f>'Net Gen'!E3192</f>
        <v>0</v>
      </c>
      <c r="E3192" s="215">
        <f>'Net Gen'!I3192</f>
        <v>0</v>
      </c>
      <c r="F3192" s="215">
        <f>'Net Gen'!K3192</f>
        <v>0</v>
      </c>
      <c r="G3192" s="215">
        <f>'Net Gen'!N3192</f>
        <v>0</v>
      </c>
      <c r="H3192" s="215">
        <f>'Net Gen'!O3192</f>
        <v>1320</v>
      </c>
      <c r="J3192" s="78">
        <f t="shared" si="198"/>
        <v>0.15</v>
      </c>
      <c r="K3192" s="71">
        <f t="shared" si="196"/>
        <v>0</v>
      </c>
      <c r="L3192" s="69">
        <f t="shared" si="197"/>
        <v>198</v>
      </c>
      <c r="M3192" s="81">
        <f t="shared" si="199"/>
        <v>0</v>
      </c>
    </row>
    <row r="3193" spans="1:13" x14ac:dyDescent="0.2">
      <c r="A3193" s="133" t="str">
        <f>'Net Gen'!B3193</f>
        <v>RP2KPAEG-Rockport 2 KP AEG</v>
      </c>
      <c r="B3193" s="214">
        <f>'Net Gen'!C3193</f>
        <v>44325.916666666664</v>
      </c>
      <c r="C3193" s="215" t="str">
        <f>'Net Gen'!P3193</f>
        <v>OFFLINE</v>
      </c>
      <c r="D3193" s="215">
        <f>'Net Gen'!E3193</f>
        <v>0</v>
      </c>
      <c r="E3193" s="215">
        <f>'Net Gen'!I3193</f>
        <v>0</v>
      </c>
      <c r="F3193" s="215">
        <f>'Net Gen'!K3193</f>
        <v>0</v>
      </c>
      <c r="G3193" s="215">
        <f>'Net Gen'!N3193</f>
        <v>0</v>
      </c>
      <c r="H3193" s="215">
        <f>'Net Gen'!O3193</f>
        <v>1320</v>
      </c>
      <c r="J3193" s="78">
        <f t="shared" si="198"/>
        <v>0.15</v>
      </c>
      <c r="K3193" s="71">
        <f t="shared" si="196"/>
        <v>0</v>
      </c>
      <c r="L3193" s="69">
        <f t="shared" si="197"/>
        <v>198</v>
      </c>
      <c r="M3193" s="81">
        <f t="shared" si="199"/>
        <v>0</v>
      </c>
    </row>
    <row r="3194" spans="1:13" x14ac:dyDescent="0.2">
      <c r="A3194" s="133" t="str">
        <f>'Net Gen'!B3194</f>
        <v>RP2KPAEG-Rockport 2 KP AEG</v>
      </c>
      <c r="B3194" s="214">
        <f>'Net Gen'!C3194</f>
        <v>44325.958333333336</v>
      </c>
      <c r="C3194" s="215" t="str">
        <f>'Net Gen'!P3194</f>
        <v>OFFLINE</v>
      </c>
      <c r="D3194" s="215">
        <f>'Net Gen'!E3194</f>
        <v>0</v>
      </c>
      <c r="E3194" s="215">
        <f>'Net Gen'!I3194</f>
        <v>0</v>
      </c>
      <c r="F3194" s="215">
        <f>'Net Gen'!K3194</f>
        <v>0</v>
      </c>
      <c r="G3194" s="215">
        <f>'Net Gen'!N3194</f>
        <v>0</v>
      </c>
      <c r="H3194" s="215">
        <f>'Net Gen'!O3194</f>
        <v>1320</v>
      </c>
      <c r="J3194" s="78">
        <f t="shared" si="198"/>
        <v>0.15</v>
      </c>
      <c r="K3194" s="71">
        <f t="shared" si="196"/>
        <v>0</v>
      </c>
      <c r="L3194" s="69">
        <f t="shared" si="197"/>
        <v>198</v>
      </c>
      <c r="M3194" s="81">
        <f t="shared" si="199"/>
        <v>0</v>
      </c>
    </row>
    <row r="3195" spans="1:13" x14ac:dyDescent="0.2">
      <c r="A3195" s="133" t="str">
        <f>'Net Gen'!B3195</f>
        <v>RP2KPAEG-Rockport 2 KP AEG</v>
      </c>
      <c r="B3195" s="214">
        <f>'Net Gen'!C3195</f>
        <v>44326</v>
      </c>
      <c r="C3195" s="215" t="str">
        <f>'Net Gen'!P3195</f>
        <v>OFFLINE</v>
      </c>
      <c r="D3195" s="215">
        <f>'Net Gen'!E3195</f>
        <v>0</v>
      </c>
      <c r="E3195" s="215">
        <f>'Net Gen'!I3195</f>
        <v>0</v>
      </c>
      <c r="F3195" s="215">
        <f>'Net Gen'!K3195</f>
        <v>0</v>
      </c>
      <c r="G3195" s="215">
        <f>'Net Gen'!N3195</f>
        <v>0</v>
      </c>
      <c r="H3195" s="215">
        <f>'Net Gen'!O3195</f>
        <v>1320</v>
      </c>
      <c r="J3195" s="78">
        <f t="shared" si="198"/>
        <v>0.15</v>
      </c>
      <c r="K3195" s="71">
        <f t="shared" si="196"/>
        <v>0</v>
      </c>
      <c r="L3195" s="69">
        <f t="shared" si="197"/>
        <v>198</v>
      </c>
      <c r="M3195" s="81">
        <f t="shared" si="199"/>
        <v>0</v>
      </c>
    </row>
    <row r="3196" spans="1:13" x14ac:dyDescent="0.2">
      <c r="A3196" s="133" t="str">
        <f>'Net Gen'!B3196</f>
        <v>RP2KPAEG-Rockport 2 KP AEG</v>
      </c>
      <c r="B3196" s="214">
        <f>'Net Gen'!C3196</f>
        <v>44326.041666666664</v>
      </c>
      <c r="C3196" s="215" t="str">
        <f>'Net Gen'!P3196</f>
        <v>OFFLINE</v>
      </c>
      <c r="D3196" s="215">
        <f>'Net Gen'!E3196</f>
        <v>0</v>
      </c>
      <c r="E3196" s="215">
        <f>'Net Gen'!I3196</f>
        <v>0</v>
      </c>
      <c r="F3196" s="215">
        <f>'Net Gen'!K3196</f>
        <v>0</v>
      </c>
      <c r="G3196" s="215">
        <f>'Net Gen'!N3196</f>
        <v>0</v>
      </c>
      <c r="H3196" s="215">
        <f>'Net Gen'!O3196</f>
        <v>1320</v>
      </c>
      <c r="J3196" s="78">
        <f t="shared" si="198"/>
        <v>0.15</v>
      </c>
      <c r="K3196" s="71">
        <f t="shared" si="196"/>
        <v>0</v>
      </c>
      <c r="L3196" s="69">
        <f t="shared" si="197"/>
        <v>198</v>
      </c>
      <c r="M3196" s="81">
        <f t="shared" si="199"/>
        <v>0</v>
      </c>
    </row>
    <row r="3197" spans="1:13" x14ac:dyDescent="0.2">
      <c r="A3197" s="133" t="str">
        <f>'Net Gen'!B3197</f>
        <v>RP2KPAEG-Rockport 2 KP AEG</v>
      </c>
      <c r="B3197" s="214">
        <f>'Net Gen'!C3197</f>
        <v>44326.083333333336</v>
      </c>
      <c r="C3197" s="215" t="str">
        <f>'Net Gen'!P3197</f>
        <v>OFFLINE</v>
      </c>
      <c r="D3197" s="215">
        <f>'Net Gen'!E3197</f>
        <v>0</v>
      </c>
      <c r="E3197" s="215">
        <f>'Net Gen'!I3197</f>
        <v>0</v>
      </c>
      <c r="F3197" s="215">
        <f>'Net Gen'!K3197</f>
        <v>0</v>
      </c>
      <c r="G3197" s="215">
        <f>'Net Gen'!N3197</f>
        <v>0</v>
      </c>
      <c r="H3197" s="215">
        <f>'Net Gen'!O3197</f>
        <v>1320</v>
      </c>
      <c r="J3197" s="78">
        <f t="shared" si="198"/>
        <v>0.15</v>
      </c>
      <c r="K3197" s="71">
        <f t="shared" si="196"/>
        <v>0</v>
      </c>
      <c r="L3197" s="69">
        <f t="shared" si="197"/>
        <v>198</v>
      </c>
      <c r="M3197" s="81">
        <f t="shared" si="199"/>
        <v>0</v>
      </c>
    </row>
    <row r="3198" spans="1:13" x14ac:dyDescent="0.2">
      <c r="A3198" s="133" t="str">
        <f>'Net Gen'!B3198</f>
        <v>RP2KPAEG-Rockport 2 KP AEG</v>
      </c>
      <c r="B3198" s="214">
        <f>'Net Gen'!C3198</f>
        <v>44326.125</v>
      </c>
      <c r="C3198" s="215" t="str">
        <f>'Net Gen'!P3198</f>
        <v>OFFLINE</v>
      </c>
      <c r="D3198" s="215">
        <f>'Net Gen'!E3198</f>
        <v>0</v>
      </c>
      <c r="E3198" s="215">
        <f>'Net Gen'!I3198</f>
        <v>0</v>
      </c>
      <c r="F3198" s="215">
        <f>'Net Gen'!K3198</f>
        <v>0</v>
      </c>
      <c r="G3198" s="215">
        <f>'Net Gen'!N3198</f>
        <v>0</v>
      </c>
      <c r="H3198" s="215">
        <f>'Net Gen'!O3198</f>
        <v>1320</v>
      </c>
      <c r="J3198" s="78">
        <f t="shared" si="198"/>
        <v>0.15</v>
      </c>
      <c r="K3198" s="71">
        <f t="shared" si="196"/>
        <v>0</v>
      </c>
      <c r="L3198" s="69">
        <f t="shared" si="197"/>
        <v>198</v>
      </c>
      <c r="M3198" s="81">
        <f t="shared" si="199"/>
        <v>0</v>
      </c>
    </row>
    <row r="3199" spans="1:13" x14ac:dyDescent="0.2">
      <c r="A3199" s="133" t="str">
        <f>'Net Gen'!B3199</f>
        <v>RP2KPAEG-Rockport 2 KP AEG</v>
      </c>
      <c r="B3199" s="214">
        <f>'Net Gen'!C3199</f>
        <v>44326.166666666664</v>
      </c>
      <c r="C3199" s="215" t="str">
        <f>'Net Gen'!P3199</f>
        <v>OFFLINE</v>
      </c>
      <c r="D3199" s="215">
        <f>'Net Gen'!E3199</f>
        <v>0</v>
      </c>
      <c r="E3199" s="215">
        <f>'Net Gen'!I3199</f>
        <v>0</v>
      </c>
      <c r="F3199" s="215">
        <f>'Net Gen'!K3199</f>
        <v>0</v>
      </c>
      <c r="G3199" s="215">
        <f>'Net Gen'!N3199</f>
        <v>0</v>
      </c>
      <c r="H3199" s="215">
        <f>'Net Gen'!O3199</f>
        <v>1320</v>
      </c>
      <c r="J3199" s="78">
        <f t="shared" si="198"/>
        <v>0.15</v>
      </c>
      <c r="K3199" s="71">
        <f t="shared" si="196"/>
        <v>0</v>
      </c>
      <c r="L3199" s="69">
        <f t="shared" si="197"/>
        <v>198</v>
      </c>
      <c r="M3199" s="81">
        <f t="shared" si="199"/>
        <v>0</v>
      </c>
    </row>
    <row r="3200" spans="1:13" x14ac:dyDescent="0.2">
      <c r="A3200" s="133" t="str">
        <f>'Net Gen'!B3200</f>
        <v>RP2KPAEG-Rockport 2 KP AEG</v>
      </c>
      <c r="B3200" s="214">
        <f>'Net Gen'!C3200</f>
        <v>44326.208333333336</v>
      </c>
      <c r="C3200" s="215" t="str">
        <f>'Net Gen'!P3200</f>
        <v>OFFLINE</v>
      </c>
      <c r="D3200" s="215">
        <f>'Net Gen'!E3200</f>
        <v>0</v>
      </c>
      <c r="E3200" s="215">
        <f>'Net Gen'!I3200</f>
        <v>0</v>
      </c>
      <c r="F3200" s="215">
        <f>'Net Gen'!K3200</f>
        <v>0</v>
      </c>
      <c r="G3200" s="215">
        <f>'Net Gen'!N3200</f>
        <v>0</v>
      </c>
      <c r="H3200" s="215">
        <f>'Net Gen'!O3200</f>
        <v>1320</v>
      </c>
      <c r="J3200" s="78">
        <f t="shared" si="198"/>
        <v>0.15</v>
      </c>
      <c r="K3200" s="71">
        <f t="shared" si="196"/>
        <v>0</v>
      </c>
      <c r="L3200" s="69">
        <f t="shared" si="197"/>
        <v>198</v>
      </c>
      <c r="M3200" s="81">
        <f t="shared" si="199"/>
        <v>0</v>
      </c>
    </row>
    <row r="3201" spans="1:13" x14ac:dyDescent="0.2">
      <c r="A3201" s="133" t="str">
        <f>'Net Gen'!B3201</f>
        <v>RP2KPAEG-Rockport 2 KP AEG</v>
      </c>
      <c r="B3201" s="214">
        <f>'Net Gen'!C3201</f>
        <v>44326.25</v>
      </c>
      <c r="C3201" s="215" t="str">
        <f>'Net Gen'!P3201</f>
        <v>OFFLINE</v>
      </c>
      <c r="D3201" s="215">
        <f>'Net Gen'!E3201</f>
        <v>0</v>
      </c>
      <c r="E3201" s="215">
        <f>'Net Gen'!I3201</f>
        <v>0</v>
      </c>
      <c r="F3201" s="215">
        <f>'Net Gen'!K3201</f>
        <v>0</v>
      </c>
      <c r="G3201" s="215">
        <f>'Net Gen'!N3201</f>
        <v>0</v>
      </c>
      <c r="H3201" s="215">
        <f>'Net Gen'!O3201</f>
        <v>1320</v>
      </c>
      <c r="J3201" s="78">
        <f t="shared" si="198"/>
        <v>0.15</v>
      </c>
      <c r="K3201" s="71">
        <f t="shared" si="196"/>
        <v>0</v>
      </c>
      <c r="L3201" s="69">
        <f t="shared" si="197"/>
        <v>198</v>
      </c>
      <c r="M3201" s="81">
        <f t="shared" si="199"/>
        <v>0</v>
      </c>
    </row>
    <row r="3202" spans="1:13" x14ac:dyDescent="0.2">
      <c r="A3202" s="133" t="str">
        <f>'Net Gen'!B3202</f>
        <v>RP2KPAEG-Rockport 2 KP AEG</v>
      </c>
      <c r="B3202" s="214">
        <f>'Net Gen'!C3202</f>
        <v>44326.291666666664</v>
      </c>
      <c r="C3202" s="215" t="str">
        <f>'Net Gen'!P3202</f>
        <v>OFFLINE</v>
      </c>
      <c r="D3202" s="215">
        <f>'Net Gen'!E3202</f>
        <v>0</v>
      </c>
      <c r="E3202" s="215">
        <f>'Net Gen'!I3202</f>
        <v>0</v>
      </c>
      <c r="F3202" s="215">
        <f>'Net Gen'!K3202</f>
        <v>0</v>
      </c>
      <c r="G3202" s="215">
        <f>'Net Gen'!N3202</f>
        <v>0</v>
      </c>
      <c r="H3202" s="215">
        <f>'Net Gen'!O3202</f>
        <v>1320</v>
      </c>
      <c r="J3202" s="78">
        <f t="shared" si="198"/>
        <v>0.15</v>
      </c>
      <c r="K3202" s="71">
        <f t="shared" si="196"/>
        <v>0</v>
      </c>
      <c r="L3202" s="69">
        <f t="shared" si="197"/>
        <v>198</v>
      </c>
      <c r="M3202" s="81">
        <f t="shared" si="199"/>
        <v>0</v>
      </c>
    </row>
    <row r="3203" spans="1:13" x14ac:dyDescent="0.2">
      <c r="A3203" s="133" t="str">
        <f>'Net Gen'!B3203</f>
        <v>RP2KPAEG-Rockport 2 KP AEG</v>
      </c>
      <c r="B3203" s="214">
        <f>'Net Gen'!C3203</f>
        <v>44326.333333333336</v>
      </c>
      <c r="C3203" s="215" t="str">
        <f>'Net Gen'!P3203</f>
        <v>OFFLINE</v>
      </c>
      <c r="D3203" s="215">
        <f>'Net Gen'!E3203</f>
        <v>0</v>
      </c>
      <c r="E3203" s="215">
        <f>'Net Gen'!I3203</f>
        <v>0</v>
      </c>
      <c r="F3203" s="215">
        <f>'Net Gen'!K3203</f>
        <v>0</v>
      </c>
      <c r="G3203" s="215">
        <f>'Net Gen'!N3203</f>
        <v>0</v>
      </c>
      <c r="H3203" s="215">
        <f>'Net Gen'!O3203</f>
        <v>1320</v>
      </c>
      <c r="J3203" s="78">
        <f t="shared" si="198"/>
        <v>0.15</v>
      </c>
      <c r="K3203" s="71">
        <f t="shared" si="196"/>
        <v>0</v>
      </c>
      <c r="L3203" s="69">
        <f t="shared" si="197"/>
        <v>198</v>
      </c>
      <c r="M3203" s="81">
        <f t="shared" si="199"/>
        <v>0</v>
      </c>
    </row>
    <row r="3204" spans="1:13" x14ac:dyDescent="0.2">
      <c r="A3204" s="133" t="str">
        <f>'Net Gen'!B3204</f>
        <v>RP2KPAEG-Rockport 2 KP AEG</v>
      </c>
      <c r="B3204" s="214">
        <f>'Net Gen'!C3204</f>
        <v>44326.375</v>
      </c>
      <c r="C3204" s="215" t="str">
        <f>'Net Gen'!P3204</f>
        <v>OFFLINE</v>
      </c>
      <c r="D3204" s="215">
        <f>'Net Gen'!E3204</f>
        <v>0</v>
      </c>
      <c r="E3204" s="215">
        <f>'Net Gen'!I3204</f>
        <v>0</v>
      </c>
      <c r="F3204" s="215">
        <f>'Net Gen'!K3204</f>
        <v>0</v>
      </c>
      <c r="G3204" s="215">
        <f>'Net Gen'!N3204</f>
        <v>0</v>
      </c>
      <c r="H3204" s="215">
        <f>'Net Gen'!O3204</f>
        <v>1320</v>
      </c>
      <c r="J3204" s="78">
        <f t="shared" si="198"/>
        <v>0.15</v>
      </c>
      <c r="K3204" s="71">
        <f t="shared" ref="K3204:K3267" si="200">F3204*J3204</f>
        <v>0</v>
      </c>
      <c r="L3204" s="69">
        <f t="shared" ref="L3204:L3267" si="201">H3204*J3204</f>
        <v>198</v>
      </c>
      <c r="M3204" s="81">
        <f t="shared" si="199"/>
        <v>0</v>
      </c>
    </row>
    <row r="3205" spans="1:13" x14ac:dyDescent="0.2">
      <c r="A3205" s="133" t="str">
        <f>'Net Gen'!B3205</f>
        <v>RP2KPAEG-Rockport 2 KP AEG</v>
      </c>
      <c r="B3205" s="214">
        <f>'Net Gen'!C3205</f>
        <v>44326.416666666664</v>
      </c>
      <c r="C3205" s="215" t="str">
        <f>'Net Gen'!P3205</f>
        <v>OFFLINE</v>
      </c>
      <c r="D3205" s="215">
        <f>'Net Gen'!E3205</f>
        <v>0</v>
      </c>
      <c r="E3205" s="215">
        <f>'Net Gen'!I3205</f>
        <v>0</v>
      </c>
      <c r="F3205" s="215">
        <f>'Net Gen'!K3205</f>
        <v>0</v>
      </c>
      <c r="G3205" s="215">
        <f>'Net Gen'!N3205</f>
        <v>0</v>
      </c>
      <c r="H3205" s="215">
        <f>'Net Gen'!O3205</f>
        <v>1320</v>
      </c>
      <c r="J3205" s="78">
        <f t="shared" ref="J3205:J3268" si="202">VLOOKUP(A3205,$P$4:$Q$8,2,FALSE)</f>
        <v>0.15</v>
      </c>
      <c r="K3205" s="71">
        <f t="shared" si="200"/>
        <v>0</v>
      </c>
      <c r="L3205" s="69">
        <f t="shared" si="201"/>
        <v>198</v>
      </c>
      <c r="M3205" s="81">
        <f t="shared" ref="M3205:M3268" si="203">E3205*J3205</f>
        <v>0</v>
      </c>
    </row>
    <row r="3206" spans="1:13" x14ac:dyDescent="0.2">
      <c r="A3206" s="133" t="str">
        <f>'Net Gen'!B3206</f>
        <v>RP2KPAEG-Rockport 2 KP AEG</v>
      </c>
      <c r="B3206" s="214">
        <f>'Net Gen'!C3206</f>
        <v>44326.458333333336</v>
      </c>
      <c r="C3206" s="215" t="str">
        <f>'Net Gen'!P3206</f>
        <v>OFFLINE</v>
      </c>
      <c r="D3206" s="215">
        <f>'Net Gen'!E3206</f>
        <v>0</v>
      </c>
      <c r="E3206" s="215">
        <f>'Net Gen'!I3206</f>
        <v>0</v>
      </c>
      <c r="F3206" s="215">
        <f>'Net Gen'!K3206</f>
        <v>0</v>
      </c>
      <c r="G3206" s="215">
        <f>'Net Gen'!N3206</f>
        <v>0</v>
      </c>
      <c r="H3206" s="215">
        <f>'Net Gen'!O3206</f>
        <v>1320</v>
      </c>
      <c r="J3206" s="78">
        <f t="shared" si="202"/>
        <v>0.15</v>
      </c>
      <c r="K3206" s="71">
        <f t="shared" si="200"/>
        <v>0</v>
      </c>
      <c r="L3206" s="69">
        <f t="shared" si="201"/>
        <v>198</v>
      </c>
      <c r="M3206" s="81">
        <f t="shared" si="203"/>
        <v>0</v>
      </c>
    </row>
    <row r="3207" spans="1:13" x14ac:dyDescent="0.2">
      <c r="A3207" s="133" t="str">
        <f>'Net Gen'!B3207</f>
        <v>RP2KPAEG-Rockport 2 KP AEG</v>
      </c>
      <c r="B3207" s="214">
        <f>'Net Gen'!C3207</f>
        <v>44326.5</v>
      </c>
      <c r="C3207" s="215" t="str">
        <f>'Net Gen'!P3207</f>
        <v>OFFLINE</v>
      </c>
      <c r="D3207" s="215">
        <f>'Net Gen'!E3207</f>
        <v>0</v>
      </c>
      <c r="E3207" s="215">
        <f>'Net Gen'!I3207</f>
        <v>0</v>
      </c>
      <c r="F3207" s="215">
        <f>'Net Gen'!K3207</f>
        <v>0</v>
      </c>
      <c r="G3207" s="215">
        <f>'Net Gen'!N3207</f>
        <v>0</v>
      </c>
      <c r="H3207" s="215">
        <f>'Net Gen'!O3207</f>
        <v>1320</v>
      </c>
      <c r="J3207" s="78">
        <f t="shared" si="202"/>
        <v>0.15</v>
      </c>
      <c r="K3207" s="71">
        <f t="shared" si="200"/>
        <v>0</v>
      </c>
      <c r="L3207" s="69">
        <f t="shared" si="201"/>
        <v>198</v>
      </c>
      <c r="M3207" s="81">
        <f t="shared" si="203"/>
        <v>0</v>
      </c>
    </row>
    <row r="3208" spans="1:13" x14ac:dyDescent="0.2">
      <c r="A3208" s="133" t="str">
        <f>'Net Gen'!B3208</f>
        <v>RP2KPAEG-Rockport 2 KP AEG</v>
      </c>
      <c r="B3208" s="214">
        <f>'Net Gen'!C3208</f>
        <v>44326.541666666664</v>
      </c>
      <c r="C3208" s="215" t="str">
        <f>'Net Gen'!P3208</f>
        <v>OFFLINE</v>
      </c>
      <c r="D3208" s="215">
        <f>'Net Gen'!E3208</f>
        <v>0</v>
      </c>
      <c r="E3208" s="215">
        <f>'Net Gen'!I3208</f>
        <v>0</v>
      </c>
      <c r="F3208" s="215">
        <f>'Net Gen'!K3208</f>
        <v>0</v>
      </c>
      <c r="G3208" s="215">
        <f>'Net Gen'!N3208</f>
        <v>0</v>
      </c>
      <c r="H3208" s="215">
        <f>'Net Gen'!O3208</f>
        <v>1320</v>
      </c>
      <c r="J3208" s="78">
        <f t="shared" si="202"/>
        <v>0.15</v>
      </c>
      <c r="K3208" s="71">
        <f t="shared" si="200"/>
        <v>0</v>
      </c>
      <c r="L3208" s="69">
        <f t="shared" si="201"/>
        <v>198</v>
      </c>
      <c r="M3208" s="81">
        <f t="shared" si="203"/>
        <v>0</v>
      </c>
    </row>
    <row r="3209" spans="1:13" x14ac:dyDescent="0.2">
      <c r="A3209" s="133" t="str">
        <f>'Net Gen'!B3209</f>
        <v>RP2KPAEG-Rockport 2 KP AEG</v>
      </c>
      <c r="B3209" s="214">
        <f>'Net Gen'!C3209</f>
        <v>44326.583333333336</v>
      </c>
      <c r="C3209" s="215" t="str">
        <f>'Net Gen'!P3209</f>
        <v>OFFLINE</v>
      </c>
      <c r="D3209" s="215">
        <f>'Net Gen'!E3209</f>
        <v>0</v>
      </c>
      <c r="E3209" s="215">
        <f>'Net Gen'!I3209</f>
        <v>0</v>
      </c>
      <c r="F3209" s="215">
        <f>'Net Gen'!K3209</f>
        <v>0</v>
      </c>
      <c r="G3209" s="215">
        <f>'Net Gen'!N3209</f>
        <v>0</v>
      </c>
      <c r="H3209" s="215">
        <f>'Net Gen'!O3209</f>
        <v>1320</v>
      </c>
      <c r="J3209" s="78">
        <f t="shared" si="202"/>
        <v>0.15</v>
      </c>
      <c r="K3209" s="71">
        <f t="shared" si="200"/>
        <v>0</v>
      </c>
      <c r="L3209" s="69">
        <f t="shared" si="201"/>
        <v>198</v>
      </c>
      <c r="M3209" s="81">
        <f t="shared" si="203"/>
        <v>0</v>
      </c>
    </row>
    <row r="3210" spans="1:13" x14ac:dyDescent="0.2">
      <c r="A3210" s="133" t="str">
        <f>'Net Gen'!B3210</f>
        <v>RP2KPAEG-Rockport 2 KP AEG</v>
      </c>
      <c r="B3210" s="214">
        <f>'Net Gen'!C3210</f>
        <v>44326.625</v>
      </c>
      <c r="C3210" s="215" t="str">
        <f>'Net Gen'!P3210</f>
        <v>OFFLINE</v>
      </c>
      <c r="D3210" s="215">
        <f>'Net Gen'!E3210</f>
        <v>0</v>
      </c>
      <c r="E3210" s="215">
        <f>'Net Gen'!I3210</f>
        <v>0</v>
      </c>
      <c r="F3210" s="215">
        <f>'Net Gen'!K3210</f>
        <v>0</v>
      </c>
      <c r="G3210" s="215">
        <f>'Net Gen'!N3210</f>
        <v>0</v>
      </c>
      <c r="H3210" s="215">
        <f>'Net Gen'!O3210</f>
        <v>1320</v>
      </c>
      <c r="J3210" s="78">
        <f t="shared" si="202"/>
        <v>0.15</v>
      </c>
      <c r="K3210" s="71">
        <f t="shared" si="200"/>
        <v>0</v>
      </c>
      <c r="L3210" s="69">
        <f t="shared" si="201"/>
        <v>198</v>
      </c>
      <c r="M3210" s="81">
        <f t="shared" si="203"/>
        <v>0</v>
      </c>
    </row>
    <row r="3211" spans="1:13" x14ac:dyDescent="0.2">
      <c r="A3211" s="133" t="str">
        <f>'Net Gen'!B3211</f>
        <v>RP2KPAEG-Rockport 2 KP AEG</v>
      </c>
      <c r="B3211" s="214">
        <f>'Net Gen'!C3211</f>
        <v>44326.666666666664</v>
      </c>
      <c r="C3211" s="215" t="str">
        <f>'Net Gen'!P3211</f>
        <v>OFFLINE</v>
      </c>
      <c r="D3211" s="215">
        <f>'Net Gen'!E3211</f>
        <v>0</v>
      </c>
      <c r="E3211" s="215">
        <f>'Net Gen'!I3211</f>
        <v>0</v>
      </c>
      <c r="F3211" s="215">
        <f>'Net Gen'!K3211</f>
        <v>0</v>
      </c>
      <c r="G3211" s="215">
        <f>'Net Gen'!N3211</f>
        <v>0</v>
      </c>
      <c r="H3211" s="215">
        <f>'Net Gen'!O3211</f>
        <v>1320</v>
      </c>
      <c r="J3211" s="78">
        <f t="shared" si="202"/>
        <v>0.15</v>
      </c>
      <c r="K3211" s="71">
        <f t="shared" si="200"/>
        <v>0</v>
      </c>
      <c r="L3211" s="69">
        <f t="shared" si="201"/>
        <v>198</v>
      </c>
      <c r="M3211" s="81">
        <f t="shared" si="203"/>
        <v>0</v>
      </c>
    </row>
    <row r="3212" spans="1:13" x14ac:dyDescent="0.2">
      <c r="A3212" s="133" t="str">
        <f>'Net Gen'!B3212</f>
        <v>RP2KPAEG-Rockport 2 KP AEG</v>
      </c>
      <c r="B3212" s="214">
        <f>'Net Gen'!C3212</f>
        <v>44326.708333333336</v>
      </c>
      <c r="C3212" s="215" t="str">
        <f>'Net Gen'!P3212</f>
        <v>OFFLINE</v>
      </c>
      <c r="D3212" s="215">
        <f>'Net Gen'!E3212</f>
        <v>0</v>
      </c>
      <c r="E3212" s="215">
        <f>'Net Gen'!I3212</f>
        <v>0</v>
      </c>
      <c r="F3212" s="215">
        <f>'Net Gen'!K3212</f>
        <v>0</v>
      </c>
      <c r="G3212" s="215">
        <f>'Net Gen'!N3212</f>
        <v>0</v>
      </c>
      <c r="H3212" s="215">
        <f>'Net Gen'!O3212</f>
        <v>1320</v>
      </c>
      <c r="J3212" s="78">
        <f t="shared" si="202"/>
        <v>0.15</v>
      </c>
      <c r="K3212" s="71">
        <f t="shared" si="200"/>
        <v>0</v>
      </c>
      <c r="L3212" s="69">
        <f t="shared" si="201"/>
        <v>198</v>
      </c>
      <c r="M3212" s="81">
        <f t="shared" si="203"/>
        <v>0</v>
      </c>
    </row>
    <row r="3213" spans="1:13" x14ac:dyDescent="0.2">
      <c r="A3213" s="133" t="str">
        <f>'Net Gen'!B3213</f>
        <v>RP2KPAEG-Rockport 2 KP AEG</v>
      </c>
      <c r="B3213" s="214">
        <f>'Net Gen'!C3213</f>
        <v>44326.75</v>
      </c>
      <c r="C3213" s="215" t="str">
        <f>'Net Gen'!P3213</f>
        <v>OFFLINE</v>
      </c>
      <c r="D3213" s="215">
        <f>'Net Gen'!E3213</f>
        <v>0</v>
      </c>
      <c r="E3213" s="215">
        <f>'Net Gen'!I3213</f>
        <v>0</v>
      </c>
      <c r="F3213" s="215">
        <f>'Net Gen'!K3213</f>
        <v>0</v>
      </c>
      <c r="G3213" s="215">
        <f>'Net Gen'!N3213</f>
        <v>0</v>
      </c>
      <c r="H3213" s="215">
        <f>'Net Gen'!O3213</f>
        <v>1320</v>
      </c>
      <c r="J3213" s="78">
        <f t="shared" si="202"/>
        <v>0.15</v>
      </c>
      <c r="K3213" s="71">
        <f t="shared" si="200"/>
        <v>0</v>
      </c>
      <c r="L3213" s="69">
        <f t="shared" si="201"/>
        <v>198</v>
      </c>
      <c r="M3213" s="81">
        <f t="shared" si="203"/>
        <v>0</v>
      </c>
    </row>
    <row r="3214" spans="1:13" x14ac:dyDescent="0.2">
      <c r="A3214" s="133" t="str">
        <f>'Net Gen'!B3214</f>
        <v>RP2KPAEG-Rockport 2 KP AEG</v>
      </c>
      <c r="B3214" s="214">
        <f>'Net Gen'!C3214</f>
        <v>44326.791666666664</v>
      </c>
      <c r="C3214" s="215" t="str">
        <f>'Net Gen'!P3214</f>
        <v>OFFLINE</v>
      </c>
      <c r="D3214" s="215">
        <f>'Net Gen'!E3214</f>
        <v>0</v>
      </c>
      <c r="E3214" s="215">
        <f>'Net Gen'!I3214</f>
        <v>0</v>
      </c>
      <c r="F3214" s="215">
        <f>'Net Gen'!K3214</f>
        <v>0</v>
      </c>
      <c r="G3214" s="215">
        <f>'Net Gen'!N3214</f>
        <v>0</v>
      </c>
      <c r="H3214" s="215">
        <f>'Net Gen'!O3214</f>
        <v>1320</v>
      </c>
      <c r="J3214" s="78">
        <f t="shared" si="202"/>
        <v>0.15</v>
      </c>
      <c r="K3214" s="71">
        <f t="shared" si="200"/>
        <v>0</v>
      </c>
      <c r="L3214" s="69">
        <f t="shared" si="201"/>
        <v>198</v>
      </c>
      <c r="M3214" s="81">
        <f t="shared" si="203"/>
        <v>0</v>
      </c>
    </row>
    <row r="3215" spans="1:13" x14ac:dyDescent="0.2">
      <c r="A3215" s="133" t="str">
        <f>'Net Gen'!B3215</f>
        <v>RP2KPAEG-Rockport 2 KP AEG</v>
      </c>
      <c r="B3215" s="214">
        <f>'Net Gen'!C3215</f>
        <v>44326.833333333336</v>
      </c>
      <c r="C3215" s="215" t="str">
        <f>'Net Gen'!P3215</f>
        <v>OFFLINE</v>
      </c>
      <c r="D3215" s="215">
        <f>'Net Gen'!E3215</f>
        <v>0</v>
      </c>
      <c r="E3215" s="215">
        <f>'Net Gen'!I3215</f>
        <v>0</v>
      </c>
      <c r="F3215" s="215">
        <f>'Net Gen'!K3215</f>
        <v>0</v>
      </c>
      <c r="G3215" s="215">
        <f>'Net Gen'!N3215</f>
        <v>0</v>
      </c>
      <c r="H3215" s="215">
        <f>'Net Gen'!O3215</f>
        <v>1320</v>
      </c>
      <c r="J3215" s="78">
        <f t="shared" si="202"/>
        <v>0.15</v>
      </c>
      <c r="K3215" s="71">
        <f t="shared" si="200"/>
        <v>0</v>
      </c>
      <c r="L3215" s="69">
        <f t="shared" si="201"/>
        <v>198</v>
      </c>
      <c r="M3215" s="81">
        <f t="shared" si="203"/>
        <v>0</v>
      </c>
    </row>
    <row r="3216" spans="1:13" x14ac:dyDescent="0.2">
      <c r="A3216" s="133" t="str">
        <f>'Net Gen'!B3216</f>
        <v>RP2KPAEG-Rockport 2 KP AEG</v>
      </c>
      <c r="B3216" s="214">
        <f>'Net Gen'!C3216</f>
        <v>44326.875</v>
      </c>
      <c r="C3216" s="215" t="str">
        <f>'Net Gen'!P3216</f>
        <v>OFFLINE</v>
      </c>
      <c r="D3216" s="215">
        <f>'Net Gen'!E3216</f>
        <v>0</v>
      </c>
      <c r="E3216" s="215">
        <f>'Net Gen'!I3216</f>
        <v>0</v>
      </c>
      <c r="F3216" s="215">
        <f>'Net Gen'!K3216</f>
        <v>0</v>
      </c>
      <c r="G3216" s="215">
        <f>'Net Gen'!N3216</f>
        <v>0</v>
      </c>
      <c r="H3216" s="215">
        <f>'Net Gen'!O3216</f>
        <v>1320</v>
      </c>
      <c r="J3216" s="78">
        <f t="shared" si="202"/>
        <v>0.15</v>
      </c>
      <c r="K3216" s="71">
        <f t="shared" si="200"/>
        <v>0</v>
      </c>
      <c r="L3216" s="69">
        <f t="shared" si="201"/>
        <v>198</v>
      </c>
      <c r="M3216" s="81">
        <f t="shared" si="203"/>
        <v>0</v>
      </c>
    </row>
    <row r="3217" spans="1:13" x14ac:dyDescent="0.2">
      <c r="A3217" s="133" t="str">
        <f>'Net Gen'!B3217</f>
        <v>RP2KPAEG-Rockport 2 KP AEG</v>
      </c>
      <c r="B3217" s="214">
        <f>'Net Gen'!C3217</f>
        <v>44326.916666666664</v>
      </c>
      <c r="C3217" s="215" t="str">
        <f>'Net Gen'!P3217</f>
        <v>OFFLINE</v>
      </c>
      <c r="D3217" s="215">
        <f>'Net Gen'!E3217</f>
        <v>0</v>
      </c>
      <c r="E3217" s="215">
        <f>'Net Gen'!I3217</f>
        <v>0</v>
      </c>
      <c r="F3217" s="215">
        <f>'Net Gen'!K3217</f>
        <v>0</v>
      </c>
      <c r="G3217" s="215">
        <f>'Net Gen'!N3217</f>
        <v>0</v>
      </c>
      <c r="H3217" s="215">
        <f>'Net Gen'!O3217</f>
        <v>1320</v>
      </c>
      <c r="J3217" s="78">
        <f t="shared" si="202"/>
        <v>0.15</v>
      </c>
      <c r="K3217" s="71">
        <f t="shared" si="200"/>
        <v>0</v>
      </c>
      <c r="L3217" s="69">
        <f t="shared" si="201"/>
        <v>198</v>
      </c>
      <c r="M3217" s="81">
        <f t="shared" si="203"/>
        <v>0</v>
      </c>
    </row>
    <row r="3218" spans="1:13" x14ac:dyDescent="0.2">
      <c r="A3218" s="133" t="str">
        <f>'Net Gen'!B3218</f>
        <v>RP2KPAEG-Rockport 2 KP AEG</v>
      </c>
      <c r="B3218" s="214">
        <f>'Net Gen'!C3218</f>
        <v>44326.958333333336</v>
      </c>
      <c r="C3218" s="215" t="str">
        <f>'Net Gen'!P3218</f>
        <v>OFFLINE</v>
      </c>
      <c r="D3218" s="215">
        <f>'Net Gen'!E3218</f>
        <v>0</v>
      </c>
      <c r="E3218" s="215">
        <f>'Net Gen'!I3218</f>
        <v>0</v>
      </c>
      <c r="F3218" s="215">
        <f>'Net Gen'!K3218</f>
        <v>0</v>
      </c>
      <c r="G3218" s="215">
        <f>'Net Gen'!N3218</f>
        <v>0</v>
      </c>
      <c r="H3218" s="215">
        <f>'Net Gen'!O3218</f>
        <v>1320</v>
      </c>
      <c r="J3218" s="78">
        <f t="shared" si="202"/>
        <v>0.15</v>
      </c>
      <c r="K3218" s="71">
        <f t="shared" si="200"/>
        <v>0</v>
      </c>
      <c r="L3218" s="69">
        <f t="shared" si="201"/>
        <v>198</v>
      </c>
      <c r="M3218" s="81">
        <f t="shared" si="203"/>
        <v>0</v>
      </c>
    </row>
    <row r="3219" spans="1:13" x14ac:dyDescent="0.2">
      <c r="A3219" s="133" t="str">
        <f>'Net Gen'!B3219</f>
        <v>RP2KPAEG-Rockport 2 KP AEG</v>
      </c>
      <c r="B3219" s="214">
        <f>'Net Gen'!C3219</f>
        <v>44327</v>
      </c>
      <c r="C3219" s="215" t="str">
        <f>'Net Gen'!P3219</f>
        <v>OFFLINE</v>
      </c>
      <c r="D3219" s="215">
        <f>'Net Gen'!E3219</f>
        <v>0</v>
      </c>
      <c r="E3219" s="215">
        <f>'Net Gen'!I3219</f>
        <v>0</v>
      </c>
      <c r="F3219" s="215">
        <f>'Net Gen'!K3219</f>
        <v>0</v>
      </c>
      <c r="G3219" s="215">
        <f>'Net Gen'!N3219</f>
        <v>0</v>
      </c>
      <c r="H3219" s="215">
        <f>'Net Gen'!O3219</f>
        <v>1320</v>
      </c>
      <c r="J3219" s="78">
        <f t="shared" si="202"/>
        <v>0.15</v>
      </c>
      <c r="K3219" s="71">
        <f t="shared" si="200"/>
        <v>0</v>
      </c>
      <c r="L3219" s="69">
        <f t="shared" si="201"/>
        <v>198</v>
      </c>
      <c r="M3219" s="81">
        <f t="shared" si="203"/>
        <v>0</v>
      </c>
    </row>
    <row r="3220" spans="1:13" x14ac:dyDescent="0.2">
      <c r="A3220" s="133" t="str">
        <f>'Net Gen'!B3220</f>
        <v>RP2KPAEG-Rockport 2 KP AEG</v>
      </c>
      <c r="B3220" s="214">
        <f>'Net Gen'!C3220</f>
        <v>44327.041666666664</v>
      </c>
      <c r="C3220" s="215" t="str">
        <f>'Net Gen'!P3220</f>
        <v>OFFLINE</v>
      </c>
      <c r="D3220" s="215">
        <f>'Net Gen'!E3220</f>
        <v>0</v>
      </c>
      <c r="E3220" s="215">
        <f>'Net Gen'!I3220</f>
        <v>0</v>
      </c>
      <c r="F3220" s="215">
        <f>'Net Gen'!K3220</f>
        <v>0</v>
      </c>
      <c r="G3220" s="215">
        <f>'Net Gen'!N3220</f>
        <v>0</v>
      </c>
      <c r="H3220" s="215">
        <f>'Net Gen'!O3220</f>
        <v>1320</v>
      </c>
      <c r="J3220" s="78">
        <f t="shared" si="202"/>
        <v>0.15</v>
      </c>
      <c r="K3220" s="71">
        <f t="shared" si="200"/>
        <v>0</v>
      </c>
      <c r="L3220" s="69">
        <f t="shared" si="201"/>
        <v>198</v>
      </c>
      <c r="M3220" s="81">
        <f t="shared" si="203"/>
        <v>0</v>
      </c>
    </row>
    <row r="3221" spans="1:13" x14ac:dyDescent="0.2">
      <c r="A3221" s="133" t="str">
        <f>'Net Gen'!B3221</f>
        <v>RP2KPAEG-Rockport 2 KP AEG</v>
      </c>
      <c r="B3221" s="214">
        <f>'Net Gen'!C3221</f>
        <v>44327.083333333336</v>
      </c>
      <c r="C3221" s="215" t="str">
        <f>'Net Gen'!P3221</f>
        <v>OFFLINE</v>
      </c>
      <c r="D3221" s="215">
        <f>'Net Gen'!E3221</f>
        <v>0</v>
      </c>
      <c r="E3221" s="215">
        <f>'Net Gen'!I3221</f>
        <v>0</v>
      </c>
      <c r="F3221" s="215">
        <f>'Net Gen'!K3221</f>
        <v>0</v>
      </c>
      <c r="G3221" s="215">
        <f>'Net Gen'!N3221</f>
        <v>0</v>
      </c>
      <c r="H3221" s="215">
        <f>'Net Gen'!O3221</f>
        <v>1320</v>
      </c>
      <c r="J3221" s="78">
        <f t="shared" si="202"/>
        <v>0.15</v>
      </c>
      <c r="K3221" s="71">
        <f t="shared" si="200"/>
        <v>0</v>
      </c>
      <c r="L3221" s="69">
        <f t="shared" si="201"/>
        <v>198</v>
      </c>
      <c r="M3221" s="81">
        <f t="shared" si="203"/>
        <v>0</v>
      </c>
    </row>
    <row r="3222" spans="1:13" x14ac:dyDescent="0.2">
      <c r="A3222" s="133" t="str">
        <f>'Net Gen'!B3222</f>
        <v>RP2KPAEG-Rockport 2 KP AEG</v>
      </c>
      <c r="B3222" s="214">
        <f>'Net Gen'!C3222</f>
        <v>44327.125</v>
      </c>
      <c r="C3222" s="215" t="str">
        <f>'Net Gen'!P3222</f>
        <v>OFFLINE</v>
      </c>
      <c r="D3222" s="215">
        <f>'Net Gen'!E3222</f>
        <v>0</v>
      </c>
      <c r="E3222" s="215">
        <f>'Net Gen'!I3222</f>
        <v>0</v>
      </c>
      <c r="F3222" s="215">
        <f>'Net Gen'!K3222</f>
        <v>0</v>
      </c>
      <c r="G3222" s="215">
        <f>'Net Gen'!N3222</f>
        <v>0</v>
      </c>
      <c r="H3222" s="215">
        <f>'Net Gen'!O3222</f>
        <v>1320</v>
      </c>
      <c r="J3222" s="78">
        <f t="shared" si="202"/>
        <v>0.15</v>
      </c>
      <c r="K3222" s="71">
        <f t="shared" si="200"/>
        <v>0</v>
      </c>
      <c r="L3222" s="69">
        <f t="shared" si="201"/>
        <v>198</v>
      </c>
      <c r="M3222" s="81">
        <f t="shared" si="203"/>
        <v>0</v>
      </c>
    </row>
    <row r="3223" spans="1:13" x14ac:dyDescent="0.2">
      <c r="A3223" s="133" t="str">
        <f>'Net Gen'!B3223</f>
        <v>RP2KPAEG-Rockport 2 KP AEG</v>
      </c>
      <c r="B3223" s="214">
        <f>'Net Gen'!C3223</f>
        <v>44327.166666666664</v>
      </c>
      <c r="C3223" s="215" t="str">
        <f>'Net Gen'!P3223</f>
        <v>OFFLINE</v>
      </c>
      <c r="D3223" s="215">
        <f>'Net Gen'!E3223</f>
        <v>0</v>
      </c>
      <c r="E3223" s="215">
        <f>'Net Gen'!I3223</f>
        <v>0</v>
      </c>
      <c r="F3223" s="215">
        <f>'Net Gen'!K3223</f>
        <v>0</v>
      </c>
      <c r="G3223" s="215">
        <f>'Net Gen'!N3223</f>
        <v>0</v>
      </c>
      <c r="H3223" s="215">
        <f>'Net Gen'!O3223</f>
        <v>1320</v>
      </c>
      <c r="J3223" s="78">
        <f t="shared" si="202"/>
        <v>0.15</v>
      </c>
      <c r="K3223" s="71">
        <f t="shared" si="200"/>
        <v>0</v>
      </c>
      <c r="L3223" s="69">
        <f t="shared" si="201"/>
        <v>198</v>
      </c>
      <c r="M3223" s="81">
        <f t="shared" si="203"/>
        <v>0</v>
      </c>
    </row>
    <row r="3224" spans="1:13" x14ac:dyDescent="0.2">
      <c r="A3224" s="133" t="str">
        <f>'Net Gen'!B3224</f>
        <v>RP2KPAEG-Rockport 2 KP AEG</v>
      </c>
      <c r="B3224" s="214">
        <f>'Net Gen'!C3224</f>
        <v>44327.208333333336</v>
      </c>
      <c r="C3224" s="215" t="str">
        <f>'Net Gen'!P3224</f>
        <v>OFFLINE</v>
      </c>
      <c r="D3224" s="215">
        <f>'Net Gen'!E3224</f>
        <v>0</v>
      </c>
      <c r="E3224" s="215">
        <f>'Net Gen'!I3224</f>
        <v>0</v>
      </c>
      <c r="F3224" s="215">
        <f>'Net Gen'!K3224</f>
        <v>0</v>
      </c>
      <c r="G3224" s="215">
        <f>'Net Gen'!N3224</f>
        <v>0</v>
      </c>
      <c r="H3224" s="215">
        <f>'Net Gen'!O3224</f>
        <v>1320</v>
      </c>
      <c r="J3224" s="78">
        <f t="shared" si="202"/>
        <v>0.15</v>
      </c>
      <c r="K3224" s="71">
        <f t="shared" si="200"/>
        <v>0</v>
      </c>
      <c r="L3224" s="69">
        <f t="shared" si="201"/>
        <v>198</v>
      </c>
      <c r="M3224" s="81">
        <f t="shared" si="203"/>
        <v>0</v>
      </c>
    </row>
    <row r="3225" spans="1:13" x14ac:dyDescent="0.2">
      <c r="A3225" s="133" t="str">
        <f>'Net Gen'!B3225</f>
        <v>RP2KPAEG-Rockport 2 KP AEG</v>
      </c>
      <c r="B3225" s="214">
        <f>'Net Gen'!C3225</f>
        <v>44327.25</v>
      </c>
      <c r="C3225" s="215" t="str">
        <f>'Net Gen'!P3225</f>
        <v>OFFLINE</v>
      </c>
      <c r="D3225" s="215">
        <f>'Net Gen'!E3225</f>
        <v>0</v>
      </c>
      <c r="E3225" s="215">
        <f>'Net Gen'!I3225</f>
        <v>0</v>
      </c>
      <c r="F3225" s="215">
        <f>'Net Gen'!K3225</f>
        <v>0</v>
      </c>
      <c r="G3225" s="215">
        <f>'Net Gen'!N3225</f>
        <v>0</v>
      </c>
      <c r="H3225" s="215">
        <f>'Net Gen'!O3225</f>
        <v>1320</v>
      </c>
      <c r="J3225" s="78">
        <f t="shared" si="202"/>
        <v>0.15</v>
      </c>
      <c r="K3225" s="71">
        <f t="shared" si="200"/>
        <v>0</v>
      </c>
      <c r="L3225" s="69">
        <f t="shared" si="201"/>
        <v>198</v>
      </c>
      <c r="M3225" s="81">
        <f t="shared" si="203"/>
        <v>0</v>
      </c>
    </row>
    <row r="3226" spans="1:13" x14ac:dyDescent="0.2">
      <c r="A3226" s="133" t="str">
        <f>'Net Gen'!B3226</f>
        <v>RP2KPAEG-Rockport 2 KP AEG</v>
      </c>
      <c r="B3226" s="214">
        <f>'Net Gen'!C3226</f>
        <v>44327.291666666664</v>
      </c>
      <c r="C3226" s="215" t="str">
        <f>'Net Gen'!P3226</f>
        <v>OFFLINE</v>
      </c>
      <c r="D3226" s="215">
        <f>'Net Gen'!E3226</f>
        <v>0</v>
      </c>
      <c r="E3226" s="215">
        <f>'Net Gen'!I3226</f>
        <v>0</v>
      </c>
      <c r="F3226" s="215">
        <f>'Net Gen'!K3226</f>
        <v>0</v>
      </c>
      <c r="G3226" s="215">
        <f>'Net Gen'!N3226</f>
        <v>0</v>
      </c>
      <c r="H3226" s="215">
        <f>'Net Gen'!O3226</f>
        <v>1320</v>
      </c>
      <c r="J3226" s="78">
        <f t="shared" si="202"/>
        <v>0.15</v>
      </c>
      <c r="K3226" s="71">
        <f t="shared" si="200"/>
        <v>0</v>
      </c>
      <c r="L3226" s="69">
        <f t="shared" si="201"/>
        <v>198</v>
      </c>
      <c r="M3226" s="81">
        <f t="shared" si="203"/>
        <v>0</v>
      </c>
    </row>
    <row r="3227" spans="1:13" x14ac:dyDescent="0.2">
      <c r="A3227" s="133" t="str">
        <f>'Net Gen'!B3227</f>
        <v>RP2KPAEG-Rockport 2 KP AEG</v>
      </c>
      <c r="B3227" s="214">
        <f>'Net Gen'!C3227</f>
        <v>44327.333333333336</v>
      </c>
      <c r="C3227" s="215" t="str">
        <f>'Net Gen'!P3227</f>
        <v>OFFLINE</v>
      </c>
      <c r="D3227" s="215">
        <f>'Net Gen'!E3227</f>
        <v>0</v>
      </c>
      <c r="E3227" s="215">
        <f>'Net Gen'!I3227</f>
        <v>0</v>
      </c>
      <c r="F3227" s="215">
        <f>'Net Gen'!K3227</f>
        <v>0</v>
      </c>
      <c r="G3227" s="215">
        <f>'Net Gen'!N3227</f>
        <v>0</v>
      </c>
      <c r="H3227" s="215">
        <f>'Net Gen'!O3227</f>
        <v>1320</v>
      </c>
      <c r="J3227" s="78">
        <f t="shared" si="202"/>
        <v>0.15</v>
      </c>
      <c r="K3227" s="71">
        <f t="shared" si="200"/>
        <v>0</v>
      </c>
      <c r="L3227" s="69">
        <f t="shared" si="201"/>
        <v>198</v>
      </c>
      <c r="M3227" s="81">
        <f t="shared" si="203"/>
        <v>0</v>
      </c>
    </row>
    <row r="3228" spans="1:13" x14ac:dyDescent="0.2">
      <c r="A3228" s="133" t="str">
        <f>'Net Gen'!B3228</f>
        <v>RP2KPAEG-Rockport 2 KP AEG</v>
      </c>
      <c r="B3228" s="214">
        <f>'Net Gen'!C3228</f>
        <v>44327.375</v>
      </c>
      <c r="C3228" s="215" t="str">
        <f>'Net Gen'!P3228</f>
        <v>OFFLINE</v>
      </c>
      <c r="D3228" s="215">
        <f>'Net Gen'!E3228</f>
        <v>0</v>
      </c>
      <c r="E3228" s="215">
        <f>'Net Gen'!I3228</f>
        <v>0</v>
      </c>
      <c r="F3228" s="215">
        <f>'Net Gen'!K3228</f>
        <v>0</v>
      </c>
      <c r="G3228" s="215">
        <f>'Net Gen'!N3228</f>
        <v>0</v>
      </c>
      <c r="H3228" s="215">
        <f>'Net Gen'!O3228</f>
        <v>1320</v>
      </c>
      <c r="J3228" s="78">
        <f t="shared" si="202"/>
        <v>0.15</v>
      </c>
      <c r="K3228" s="71">
        <f t="shared" si="200"/>
        <v>0</v>
      </c>
      <c r="L3228" s="69">
        <f t="shared" si="201"/>
        <v>198</v>
      </c>
      <c r="M3228" s="81">
        <f t="shared" si="203"/>
        <v>0</v>
      </c>
    </row>
    <row r="3229" spans="1:13" x14ac:dyDescent="0.2">
      <c r="A3229" s="133" t="str">
        <f>'Net Gen'!B3229</f>
        <v>RP2KPAEG-Rockport 2 KP AEG</v>
      </c>
      <c r="B3229" s="214">
        <f>'Net Gen'!C3229</f>
        <v>44327.416666666664</v>
      </c>
      <c r="C3229" s="215" t="str">
        <f>'Net Gen'!P3229</f>
        <v>OFFLINE</v>
      </c>
      <c r="D3229" s="215">
        <f>'Net Gen'!E3229</f>
        <v>0</v>
      </c>
      <c r="E3229" s="215">
        <f>'Net Gen'!I3229</f>
        <v>0</v>
      </c>
      <c r="F3229" s="215">
        <f>'Net Gen'!K3229</f>
        <v>0</v>
      </c>
      <c r="G3229" s="215">
        <f>'Net Gen'!N3229</f>
        <v>0</v>
      </c>
      <c r="H3229" s="215">
        <f>'Net Gen'!O3229</f>
        <v>1320</v>
      </c>
      <c r="J3229" s="78">
        <f t="shared" si="202"/>
        <v>0.15</v>
      </c>
      <c r="K3229" s="71">
        <f t="shared" si="200"/>
        <v>0</v>
      </c>
      <c r="L3229" s="69">
        <f t="shared" si="201"/>
        <v>198</v>
      </c>
      <c r="M3229" s="81">
        <f t="shared" si="203"/>
        <v>0</v>
      </c>
    </row>
    <row r="3230" spans="1:13" x14ac:dyDescent="0.2">
      <c r="A3230" s="133" t="str">
        <f>'Net Gen'!B3230</f>
        <v>RP2KPAEG-Rockport 2 KP AEG</v>
      </c>
      <c r="B3230" s="214">
        <f>'Net Gen'!C3230</f>
        <v>44327.458333333336</v>
      </c>
      <c r="C3230" s="215" t="str">
        <f>'Net Gen'!P3230</f>
        <v>OFFLINE</v>
      </c>
      <c r="D3230" s="215">
        <f>'Net Gen'!E3230</f>
        <v>0</v>
      </c>
      <c r="E3230" s="215">
        <f>'Net Gen'!I3230</f>
        <v>0</v>
      </c>
      <c r="F3230" s="215">
        <f>'Net Gen'!K3230</f>
        <v>0</v>
      </c>
      <c r="G3230" s="215">
        <f>'Net Gen'!N3230</f>
        <v>0</v>
      </c>
      <c r="H3230" s="215">
        <f>'Net Gen'!O3230</f>
        <v>1320</v>
      </c>
      <c r="J3230" s="78">
        <f t="shared" si="202"/>
        <v>0.15</v>
      </c>
      <c r="K3230" s="71">
        <f t="shared" si="200"/>
        <v>0</v>
      </c>
      <c r="L3230" s="69">
        <f t="shared" si="201"/>
        <v>198</v>
      </c>
      <c r="M3230" s="81">
        <f t="shared" si="203"/>
        <v>0</v>
      </c>
    </row>
    <row r="3231" spans="1:13" x14ac:dyDescent="0.2">
      <c r="A3231" s="133" t="str">
        <f>'Net Gen'!B3231</f>
        <v>RP2KPAEG-Rockport 2 KP AEG</v>
      </c>
      <c r="B3231" s="214">
        <f>'Net Gen'!C3231</f>
        <v>44327.5</v>
      </c>
      <c r="C3231" s="215" t="str">
        <f>'Net Gen'!P3231</f>
        <v>OFFLINE</v>
      </c>
      <c r="D3231" s="215">
        <f>'Net Gen'!E3231</f>
        <v>0</v>
      </c>
      <c r="E3231" s="215">
        <f>'Net Gen'!I3231</f>
        <v>0</v>
      </c>
      <c r="F3231" s="215">
        <f>'Net Gen'!K3231</f>
        <v>0</v>
      </c>
      <c r="G3231" s="215">
        <f>'Net Gen'!N3231</f>
        <v>0</v>
      </c>
      <c r="H3231" s="215">
        <f>'Net Gen'!O3231</f>
        <v>1320</v>
      </c>
      <c r="J3231" s="78">
        <f t="shared" si="202"/>
        <v>0.15</v>
      </c>
      <c r="K3231" s="71">
        <f t="shared" si="200"/>
        <v>0</v>
      </c>
      <c r="L3231" s="69">
        <f t="shared" si="201"/>
        <v>198</v>
      </c>
      <c r="M3231" s="81">
        <f t="shared" si="203"/>
        <v>0</v>
      </c>
    </row>
    <row r="3232" spans="1:13" x14ac:dyDescent="0.2">
      <c r="A3232" s="133" t="str">
        <f>'Net Gen'!B3232</f>
        <v>RP2KPAEG-Rockport 2 KP AEG</v>
      </c>
      <c r="B3232" s="214">
        <f>'Net Gen'!C3232</f>
        <v>44327.541666666664</v>
      </c>
      <c r="C3232" s="215" t="str">
        <f>'Net Gen'!P3232</f>
        <v>OFFLINE</v>
      </c>
      <c r="D3232" s="215">
        <f>'Net Gen'!E3232</f>
        <v>0</v>
      </c>
      <c r="E3232" s="215">
        <f>'Net Gen'!I3232</f>
        <v>0</v>
      </c>
      <c r="F3232" s="215">
        <f>'Net Gen'!K3232</f>
        <v>0</v>
      </c>
      <c r="G3232" s="215">
        <f>'Net Gen'!N3232</f>
        <v>0</v>
      </c>
      <c r="H3232" s="215">
        <f>'Net Gen'!O3232</f>
        <v>1320</v>
      </c>
      <c r="J3232" s="78">
        <f t="shared" si="202"/>
        <v>0.15</v>
      </c>
      <c r="K3232" s="71">
        <f t="shared" si="200"/>
        <v>0</v>
      </c>
      <c r="L3232" s="69">
        <f t="shared" si="201"/>
        <v>198</v>
      </c>
      <c r="M3232" s="81">
        <f t="shared" si="203"/>
        <v>0</v>
      </c>
    </row>
    <row r="3233" spans="1:13" x14ac:dyDescent="0.2">
      <c r="A3233" s="133" t="str">
        <f>'Net Gen'!B3233</f>
        <v>RP2KPAEG-Rockport 2 KP AEG</v>
      </c>
      <c r="B3233" s="214">
        <f>'Net Gen'!C3233</f>
        <v>44327.583333333336</v>
      </c>
      <c r="C3233" s="215" t="str">
        <f>'Net Gen'!P3233</f>
        <v>OFFLINE</v>
      </c>
      <c r="D3233" s="215">
        <f>'Net Gen'!E3233</f>
        <v>0</v>
      </c>
      <c r="E3233" s="215">
        <f>'Net Gen'!I3233</f>
        <v>0</v>
      </c>
      <c r="F3233" s="215">
        <f>'Net Gen'!K3233</f>
        <v>0</v>
      </c>
      <c r="G3233" s="215">
        <f>'Net Gen'!N3233</f>
        <v>0</v>
      </c>
      <c r="H3233" s="215">
        <f>'Net Gen'!O3233</f>
        <v>1320</v>
      </c>
      <c r="J3233" s="78">
        <f t="shared" si="202"/>
        <v>0.15</v>
      </c>
      <c r="K3233" s="71">
        <f t="shared" si="200"/>
        <v>0</v>
      </c>
      <c r="L3233" s="69">
        <f t="shared" si="201"/>
        <v>198</v>
      </c>
      <c r="M3233" s="81">
        <f t="shared" si="203"/>
        <v>0</v>
      </c>
    </row>
    <row r="3234" spans="1:13" x14ac:dyDescent="0.2">
      <c r="A3234" s="133" t="str">
        <f>'Net Gen'!B3234</f>
        <v>RP2KPAEG-Rockport 2 KP AEG</v>
      </c>
      <c r="B3234" s="214">
        <f>'Net Gen'!C3234</f>
        <v>44327.625</v>
      </c>
      <c r="C3234" s="215" t="str">
        <f>'Net Gen'!P3234</f>
        <v>OFFLINE</v>
      </c>
      <c r="D3234" s="215">
        <f>'Net Gen'!E3234</f>
        <v>0</v>
      </c>
      <c r="E3234" s="215">
        <f>'Net Gen'!I3234</f>
        <v>0</v>
      </c>
      <c r="F3234" s="215">
        <f>'Net Gen'!K3234</f>
        <v>0</v>
      </c>
      <c r="G3234" s="215">
        <f>'Net Gen'!N3234</f>
        <v>0</v>
      </c>
      <c r="H3234" s="215">
        <f>'Net Gen'!O3234</f>
        <v>1320</v>
      </c>
      <c r="J3234" s="78">
        <f t="shared" si="202"/>
        <v>0.15</v>
      </c>
      <c r="K3234" s="71">
        <f t="shared" si="200"/>
        <v>0</v>
      </c>
      <c r="L3234" s="69">
        <f t="shared" si="201"/>
        <v>198</v>
      </c>
      <c r="M3234" s="81">
        <f t="shared" si="203"/>
        <v>0</v>
      </c>
    </row>
    <row r="3235" spans="1:13" x14ac:dyDescent="0.2">
      <c r="A3235" s="133" t="str">
        <f>'Net Gen'!B3235</f>
        <v>RP2KPAEG-Rockport 2 KP AEG</v>
      </c>
      <c r="B3235" s="214">
        <f>'Net Gen'!C3235</f>
        <v>44327.666666666664</v>
      </c>
      <c r="C3235" s="215" t="str">
        <f>'Net Gen'!P3235</f>
        <v>OFFLINE</v>
      </c>
      <c r="D3235" s="215">
        <f>'Net Gen'!E3235</f>
        <v>0</v>
      </c>
      <c r="E3235" s="215">
        <f>'Net Gen'!I3235</f>
        <v>0</v>
      </c>
      <c r="F3235" s="215">
        <f>'Net Gen'!K3235</f>
        <v>0</v>
      </c>
      <c r="G3235" s="215">
        <f>'Net Gen'!N3235</f>
        <v>0</v>
      </c>
      <c r="H3235" s="215">
        <f>'Net Gen'!O3235</f>
        <v>1320</v>
      </c>
      <c r="J3235" s="78">
        <f t="shared" si="202"/>
        <v>0.15</v>
      </c>
      <c r="K3235" s="71">
        <f t="shared" si="200"/>
        <v>0</v>
      </c>
      <c r="L3235" s="69">
        <f t="shared" si="201"/>
        <v>198</v>
      </c>
      <c r="M3235" s="81">
        <f t="shared" si="203"/>
        <v>0</v>
      </c>
    </row>
    <row r="3236" spans="1:13" x14ac:dyDescent="0.2">
      <c r="A3236" s="133" t="str">
        <f>'Net Gen'!B3236</f>
        <v>RP2KPAEG-Rockport 2 KP AEG</v>
      </c>
      <c r="B3236" s="214">
        <f>'Net Gen'!C3236</f>
        <v>44327.708333333336</v>
      </c>
      <c r="C3236" s="215" t="str">
        <f>'Net Gen'!P3236</f>
        <v>OFFLINE</v>
      </c>
      <c r="D3236" s="215">
        <f>'Net Gen'!E3236</f>
        <v>0</v>
      </c>
      <c r="E3236" s="215">
        <f>'Net Gen'!I3236</f>
        <v>0</v>
      </c>
      <c r="F3236" s="215">
        <f>'Net Gen'!K3236</f>
        <v>0</v>
      </c>
      <c r="G3236" s="215">
        <f>'Net Gen'!N3236</f>
        <v>0</v>
      </c>
      <c r="H3236" s="215">
        <f>'Net Gen'!O3236</f>
        <v>1320</v>
      </c>
      <c r="J3236" s="78">
        <f t="shared" si="202"/>
        <v>0.15</v>
      </c>
      <c r="K3236" s="71">
        <f t="shared" si="200"/>
        <v>0</v>
      </c>
      <c r="L3236" s="69">
        <f t="shared" si="201"/>
        <v>198</v>
      </c>
      <c r="M3236" s="81">
        <f t="shared" si="203"/>
        <v>0</v>
      </c>
    </row>
    <row r="3237" spans="1:13" x14ac:dyDescent="0.2">
      <c r="A3237" s="133" t="str">
        <f>'Net Gen'!B3237</f>
        <v>RP2KPAEG-Rockport 2 KP AEG</v>
      </c>
      <c r="B3237" s="214">
        <f>'Net Gen'!C3237</f>
        <v>44327.75</v>
      </c>
      <c r="C3237" s="215" t="str">
        <f>'Net Gen'!P3237</f>
        <v>OFFLINE</v>
      </c>
      <c r="D3237" s="215">
        <f>'Net Gen'!E3237</f>
        <v>0</v>
      </c>
      <c r="E3237" s="215">
        <f>'Net Gen'!I3237</f>
        <v>0</v>
      </c>
      <c r="F3237" s="215">
        <f>'Net Gen'!K3237</f>
        <v>0</v>
      </c>
      <c r="G3237" s="215">
        <f>'Net Gen'!N3237</f>
        <v>0</v>
      </c>
      <c r="H3237" s="215">
        <f>'Net Gen'!O3237</f>
        <v>1320</v>
      </c>
      <c r="J3237" s="78">
        <f t="shared" si="202"/>
        <v>0.15</v>
      </c>
      <c r="K3237" s="71">
        <f t="shared" si="200"/>
        <v>0</v>
      </c>
      <c r="L3237" s="69">
        <f t="shared" si="201"/>
        <v>198</v>
      </c>
      <c r="M3237" s="81">
        <f t="shared" si="203"/>
        <v>0</v>
      </c>
    </row>
    <row r="3238" spans="1:13" x14ac:dyDescent="0.2">
      <c r="A3238" s="133" t="str">
        <f>'Net Gen'!B3238</f>
        <v>RP2KPAEG-Rockport 2 KP AEG</v>
      </c>
      <c r="B3238" s="214">
        <f>'Net Gen'!C3238</f>
        <v>44327.791666666664</v>
      </c>
      <c r="C3238" s="215" t="str">
        <f>'Net Gen'!P3238</f>
        <v>OFFLINE</v>
      </c>
      <c r="D3238" s="215">
        <f>'Net Gen'!E3238</f>
        <v>0</v>
      </c>
      <c r="E3238" s="215">
        <f>'Net Gen'!I3238</f>
        <v>0</v>
      </c>
      <c r="F3238" s="215">
        <f>'Net Gen'!K3238</f>
        <v>0</v>
      </c>
      <c r="G3238" s="215">
        <f>'Net Gen'!N3238</f>
        <v>0</v>
      </c>
      <c r="H3238" s="215">
        <f>'Net Gen'!O3238</f>
        <v>1320</v>
      </c>
      <c r="J3238" s="78">
        <f t="shared" si="202"/>
        <v>0.15</v>
      </c>
      <c r="K3238" s="71">
        <f t="shared" si="200"/>
        <v>0</v>
      </c>
      <c r="L3238" s="69">
        <f t="shared" si="201"/>
        <v>198</v>
      </c>
      <c r="M3238" s="81">
        <f t="shared" si="203"/>
        <v>0</v>
      </c>
    </row>
    <row r="3239" spans="1:13" x14ac:dyDescent="0.2">
      <c r="A3239" s="133" t="str">
        <f>'Net Gen'!B3239</f>
        <v>RP2KPAEG-Rockport 2 KP AEG</v>
      </c>
      <c r="B3239" s="214">
        <f>'Net Gen'!C3239</f>
        <v>44327.833333333336</v>
      </c>
      <c r="C3239" s="215" t="str">
        <f>'Net Gen'!P3239</f>
        <v>OFFLINE</v>
      </c>
      <c r="D3239" s="215">
        <f>'Net Gen'!E3239</f>
        <v>0</v>
      </c>
      <c r="E3239" s="215">
        <f>'Net Gen'!I3239</f>
        <v>0</v>
      </c>
      <c r="F3239" s="215">
        <f>'Net Gen'!K3239</f>
        <v>0</v>
      </c>
      <c r="G3239" s="215">
        <f>'Net Gen'!N3239</f>
        <v>0</v>
      </c>
      <c r="H3239" s="215">
        <f>'Net Gen'!O3239</f>
        <v>1320</v>
      </c>
      <c r="J3239" s="78">
        <f t="shared" si="202"/>
        <v>0.15</v>
      </c>
      <c r="K3239" s="71">
        <f t="shared" si="200"/>
        <v>0</v>
      </c>
      <c r="L3239" s="69">
        <f t="shared" si="201"/>
        <v>198</v>
      </c>
      <c r="M3239" s="81">
        <f t="shared" si="203"/>
        <v>0</v>
      </c>
    </row>
    <row r="3240" spans="1:13" x14ac:dyDescent="0.2">
      <c r="A3240" s="133" t="str">
        <f>'Net Gen'!B3240</f>
        <v>RP2KPAEG-Rockport 2 KP AEG</v>
      </c>
      <c r="B3240" s="214">
        <f>'Net Gen'!C3240</f>
        <v>44327.875</v>
      </c>
      <c r="C3240" s="215" t="str">
        <f>'Net Gen'!P3240</f>
        <v>OFFLINE</v>
      </c>
      <c r="D3240" s="215">
        <f>'Net Gen'!E3240</f>
        <v>0</v>
      </c>
      <c r="E3240" s="215">
        <f>'Net Gen'!I3240</f>
        <v>0</v>
      </c>
      <c r="F3240" s="215">
        <f>'Net Gen'!K3240</f>
        <v>0</v>
      </c>
      <c r="G3240" s="215">
        <f>'Net Gen'!N3240</f>
        <v>0</v>
      </c>
      <c r="H3240" s="215">
        <f>'Net Gen'!O3240</f>
        <v>1320</v>
      </c>
      <c r="J3240" s="78">
        <f t="shared" si="202"/>
        <v>0.15</v>
      </c>
      <c r="K3240" s="71">
        <f t="shared" si="200"/>
        <v>0</v>
      </c>
      <c r="L3240" s="69">
        <f t="shared" si="201"/>
        <v>198</v>
      </c>
      <c r="M3240" s="81">
        <f t="shared" si="203"/>
        <v>0</v>
      </c>
    </row>
    <row r="3241" spans="1:13" x14ac:dyDescent="0.2">
      <c r="A3241" s="133" t="str">
        <f>'Net Gen'!B3241</f>
        <v>RP2KPAEG-Rockport 2 KP AEG</v>
      </c>
      <c r="B3241" s="214">
        <f>'Net Gen'!C3241</f>
        <v>44327.916666666664</v>
      </c>
      <c r="C3241" s="215" t="str">
        <f>'Net Gen'!P3241</f>
        <v>OFFLINE</v>
      </c>
      <c r="D3241" s="215">
        <f>'Net Gen'!E3241</f>
        <v>0</v>
      </c>
      <c r="E3241" s="215">
        <f>'Net Gen'!I3241</f>
        <v>0</v>
      </c>
      <c r="F3241" s="215">
        <f>'Net Gen'!K3241</f>
        <v>0</v>
      </c>
      <c r="G3241" s="215">
        <f>'Net Gen'!N3241</f>
        <v>0</v>
      </c>
      <c r="H3241" s="215">
        <f>'Net Gen'!O3241</f>
        <v>1320</v>
      </c>
      <c r="J3241" s="78">
        <f t="shared" si="202"/>
        <v>0.15</v>
      </c>
      <c r="K3241" s="71">
        <f t="shared" si="200"/>
        <v>0</v>
      </c>
      <c r="L3241" s="69">
        <f t="shared" si="201"/>
        <v>198</v>
      </c>
      <c r="M3241" s="81">
        <f t="shared" si="203"/>
        <v>0</v>
      </c>
    </row>
    <row r="3242" spans="1:13" x14ac:dyDescent="0.2">
      <c r="A3242" s="133" t="str">
        <f>'Net Gen'!B3242</f>
        <v>RP2KPAEG-Rockport 2 KP AEG</v>
      </c>
      <c r="B3242" s="214">
        <f>'Net Gen'!C3242</f>
        <v>44327.958333333336</v>
      </c>
      <c r="C3242" s="215" t="str">
        <f>'Net Gen'!P3242</f>
        <v>OFFLINE</v>
      </c>
      <c r="D3242" s="215">
        <f>'Net Gen'!E3242</f>
        <v>0</v>
      </c>
      <c r="E3242" s="215">
        <f>'Net Gen'!I3242</f>
        <v>0</v>
      </c>
      <c r="F3242" s="215">
        <f>'Net Gen'!K3242</f>
        <v>0</v>
      </c>
      <c r="G3242" s="215">
        <f>'Net Gen'!N3242</f>
        <v>0</v>
      </c>
      <c r="H3242" s="215">
        <f>'Net Gen'!O3242</f>
        <v>1320</v>
      </c>
      <c r="J3242" s="78">
        <f t="shared" si="202"/>
        <v>0.15</v>
      </c>
      <c r="K3242" s="71">
        <f t="shared" si="200"/>
        <v>0</v>
      </c>
      <c r="L3242" s="69">
        <f t="shared" si="201"/>
        <v>198</v>
      </c>
      <c r="M3242" s="81">
        <f t="shared" si="203"/>
        <v>0</v>
      </c>
    </row>
    <row r="3243" spans="1:13" x14ac:dyDescent="0.2">
      <c r="A3243" s="133" t="str">
        <f>'Net Gen'!B3243</f>
        <v>RP2KPAEG-Rockport 2 KP AEG</v>
      </c>
      <c r="B3243" s="214">
        <f>'Net Gen'!C3243</f>
        <v>44328</v>
      </c>
      <c r="C3243" s="215" t="str">
        <f>'Net Gen'!P3243</f>
        <v>OFFLINE</v>
      </c>
      <c r="D3243" s="215">
        <f>'Net Gen'!E3243</f>
        <v>0</v>
      </c>
      <c r="E3243" s="215">
        <f>'Net Gen'!I3243</f>
        <v>0</v>
      </c>
      <c r="F3243" s="215">
        <f>'Net Gen'!K3243</f>
        <v>0</v>
      </c>
      <c r="G3243" s="215">
        <f>'Net Gen'!N3243</f>
        <v>0</v>
      </c>
      <c r="H3243" s="215">
        <f>'Net Gen'!O3243</f>
        <v>1320</v>
      </c>
      <c r="J3243" s="78">
        <f t="shared" si="202"/>
        <v>0.15</v>
      </c>
      <c r="K3243" s="71">
        <f t="shared" si="200"/>
        <v>0</v>
      </c>
      <c r="L3243" s="69">
        <f t="shared" si="201"/>
        <v>198</v>
      </c>
      <c r="M3243" s="81">
        <f t="shared" si="203"/>
        <v>0</v>
      </c>
    </row>
    <row r="3244" spans="1:13" x14ac:dyDescent="0.2">
      <c r="A3244" s="133" t="str">
        <f>'Net Gen'!B3244</f>
        <v>RP2KPAEG-Rockport 2 KP AEG</v>
      </c>
      <c r="B3244" s="214">
        <f>'Net Gen'!C3244</f>
        <v>44328.041666666664</v>
      </c>
      <c r="C3244" s="215" t="str">
        <f>'Net Gen'!P3244</f>
        <v>OFFLINE</v>
      </c>
      <c r="D3244" s="215">
        <f>'Net Gen'!E3244</f>
        <v>0</v>
      </c>
      <c r="E3244" s="215">
        <f>'Net Gen'!I3244</f>
        <v>0</v>
      </c>
      <c r="F3244" s="215">
        <f>'Net Gen'!K3244</f>
        <v>0</v>
      </c>
      <c r="G3244" s="215">
        <f>'Net Gen'!N3244</f>
        <v>0</v>
      </c>
      <c r="H3244" s="215">
        <f>'Net Gen'!O3244</f>
        <v>1320</v>
      </c>
      <c r="J3244" s="78">
        <f t="shared" si="202"/>
        <v>0.15</v>
      </c>
      <c r="K3244" s="71">
        <f t="shared" si="200"/>
        <v>0</v>
      </c>
      <c r="L3244" s="69">
        <f t="shared" si="201"/>
        <v>198</v>
      </c>
      <c r="M3244" s="81">
        <f t="shared" si="203"/>
        <v>0</v>
      </c>
    </row>
    <row r="3245" spans="1:13" x14ac:dyDescent="0.2">
      <c r="A3245" s="133" t="str">
        <f>'Net Gen'!B3245</f>
        <v>RP2KPAEG-Rockport 2 KP AEG</v>
      </c>
      <c r="B3245" s="214">
        <f>'Net Gen'!C3245</f>
        <v>44328.083333333336</v>
      </c>
      <c r="C3245" s="215" t="str">
        <f>'Net Gen'!P3245</f>
        <v>OFFLINE</v>
      </c>
      <c r="D3245" s="215">
        <f>'Net Gen'!E3245</f>
        <v>0</v>
      </c>
      <c r="E3245" s="215">
        <f>'Net Gen'!I3245</f>
        <v>0</v>
      </c>
      <c r="F3245" s="215">
        <f>'Net Gen'!K3245</f>
        <v>0</v>
      </c>
      <c r="G3245" s="215">
        <f>'Net Gen'!N3245</f>
        <v>0</v>
      </c>
      <c r="H3245" s="215">
        <f>'Net Gen'!O3245</f>
        <v>1320</v>
      </c>
      <c r="J3245" s="78">
        <f t="shared" si="202"/>
        <v>0.15</v>
      </c>
      <c r="K3245" s="71">
        <f t="shared" si="200"/>
        <v>0</v>
      </c>
      <c r="L3245" s="69">
        <f t="shared" si="201"/>
        <v>198</v>
      </c>
      <c r="M3245" s="81">
        <f t="shared" si="203"/>
        <v>0</v>
      </c>
    </row>
    <row r="3246" spans="1:13" x14ac:dyDescent="0.2">
      <c r="A3246" s="133" t="str">
        <f>'Net Gen'!B3246</f>
        <v>RP2KPAEG-Rockport 2 KP AEG</v>
      </c>
      <c r="B3246" s="214">
        <f>'Net Gen'!C3246</f>
        <v>44328.125</v>
      </c>
      <c r="C3246" s="215" t="str">
        <f>'Net Gen'!P3246</f>
        <v>OFFLINE</v>
      </c>
      <c r="D3246" s="215">
        <f>'Net Gen'!E3246</f>
        <v>0</v>
      </c>
      <c r="E3246" s="215">
        <f>'Net Gen'!I3246</f>
        <v>0</v>
      </c>
      <c r="F3246" s="215">
        <f>'Net Gen'!K3246</f>
        <v>0</v>
      </c>
      <c r="G3246" s="215">
        <f>'Net Gen'!N3246</f>
        <v>0</v>
      </c>
      <c r="H3246" s="215">
        <f>'Net Gen'!O3246</f>
        <v>1320</v>
      </c>
      <c r="J3246" s="78">
        <f t="shared" si="202"/>
        <v>0.15</v>
      </c>
      <c r="K3246" s="71">
        <f t="shared" si="200"/>
        <v>0</v>
      </c>
      <c r="L3246" s="69">
        <f t="shared" si="201"/>
        <v>198</v>
      </c>
      <c r="M3246" s="81">
        <f t="shared" si="203"/>
        <v>0</v>
      </c>
    </row>
    <row r="3247" spans="1:13" x14ac:dyDescent="0.2">
      <c r="A3247" s="133" t="str">
        <f>'Net Gen'!B3247</f>
        <v>RP2KPAEG-Rockport 2 KP AEG</v>
      </c>
      <c r="B3247" s="214">
        <f>'Net Gen'!C3247</f>
        <v>44328.166666666664</v>
      </c>
      <c r="C3247" s="215" t="str">
        <f>'Net Gen'!P3247</f>
        <v>OFFLINE</v>
      </c>
      <c r="D3247" s="215">
        <f>'Net Gen'!E3247</f>
        <v>0</v>
      </c>
      <c r="E3247" s="215">
        <f>'Net Gen'!I3247</f>
        <v>0</v>
      </c>
      <c r="F3247" s="215">
        <f>'Net Gen'!K3247</f>
        <v>0</v>
      </c>
      <c r="G3247" s="215">
        <f>'Net Gen'!N3247</f>
        <v>0</v>
      </c>
      <c r="H3247" s="215">
        <f>'Net Gen'!O3247</f>
        <v>1320</v>
      </c>
      <c r="J3247" s="78">
        <f t="shared" si="202"/>
        <v>0.15</v>
      </c>
      <c r="K3247" s="71">
        <f t="shared" si="200"/>
        <v>0</v>
      </c>
      <c r="L3247" s="69">
        <f t="shared" si="201"/>
        <v>198</v>
      </c>
      <c r="M3247" s="81">
        <f t="shared" si="203"/>
        <v>0</v>
      </c>
    </row>
    <row r="3248" spans="1:13" x14ac:dyDescent="0.2">
      <c r="A3248" s="133" t="str">
        <f>'Net Gen'!B3248</f>
        <v>RP2KPAEG-Rockport 2 KP AEG</v>
      </c>
      <c r="B3248" s="214">
        <f>'Net Gen'!C3248</f>
        <v>44328.208333333336</v>
      </c>
      <c r="C3248" s="215" t="str">
        <f>'Net Gen'!P3248</f>
        <v>OFFLINE</v>
      </c>
      <c r="D3248" s="215">
        <f>'Net Gen'!E3248</f>
        <v>0</v>
      </c>
      <c r="E3248" s="215">
        <f>'Net Gen'!I3248</f>
        <v>0</v>
      </c>
      <c r="F3248" s="215">
        <f>'Net Gen'!K3248</f>
        <v>0</v>
      </c>
      <c r="G3248" s="215">
        <f>'Net Gen'!N3248</f>
        <v>0</v>
      </c>
      <c r="H3248" s="215">
        <f>'Net Gen'!O3248</f>
        <v>1320</v>
      </c>
      <c r="J3248" s="78">
        <f t="shared" si="202"/>
        <v>0.15</v>
      </c>
      <c r="K3248" s="71">
        <f t="shared" si="200"/>
        <v>0</v>
      </c>
      <c r="L3248" s="69">
        <f t="shared" si="201"/>
        <v>198</v>
      </c>
      <c r="M3248" s="81">
        <f t="shared" si="203"/>
        <v>0</v>
      </c>
    </row>
    <row r="3249" spans="1:13" x14ac:dyDescent="0.2">
      <c r="A3249" s="133" t="str">
        <f>'Net Gen'!B3249</f>
        <v>RP2KPAEG-Rockport 2 KP AEG</v>
      </c>
      <c r="B3249" s="214">
        <f>'Net Gen'!C3249</f>
        <v>44328.25</v>
      </c>
      <c r="C3249" s="215" t="str">
        <f>'Net Gen'!P3249</f>
        <v>OFFLINE</v>
      </c>
      <c r="D3249" s="215">
        <f>'Net Gen'!E3249</f>
        <v>0</v>
      </c>
      <c r="E3249" s="215">
        <f>'Net Gen'!I3249</f>
        <v>0</v>
      </c>
      <c r="F3249" s="215">
        <f>'Net Gen'!K3249</f>
        <v>0</v>
      </c>
      <c r="G3249" s="215">
        <f>'Net Gen'!N3249</f>
        <v>0</v>
      </c>
      <c r="H3249" s="215">
        <f>'Net Gen'!O3249</f>
        <v>1320</v>
      </c>
      <c r="J3249" s="78">
        <f t="shared" si="202"/>
        <v>0.15</v>
      </c>
      <c r="K3249" s="71">
        <f t="shared" si="200"/>
        <v>0</v>
      </c>
      <c r="L3249" s="69">
        <f t="shared" si="201"/>
        <v>198</v>
      </c>
      <c r="M3249" s="81">
        <f t="shared" si="203"/>
        <v>0</v>
      </c>
    </row>
    <row r="3250" spans="1:13" x14ac:dyDescent="0.2">
      <c r="A3250" s="133" t="str">
        <f>'Net Gen'!B3250</f>
        <v>RP2KPAEG-Rockport 2 KP AEG</v>
      </c>
      <c r="B3250" s="214">
        <f>'Net Gen'!C3250</f>
        <v>44328.291666666664</v>
      </c>
      <c r="C3250" s="215" t="str">
        <f>'Net Gen'!P3250</f>
        <v>OFFLINE</v>
      </c>
      <c r="D3250" s="215">
        <f>'Net Gen'!E3250</f>
        <v>0</v>
      </c>
      <c r="E3250" s="215">
        <f>'Net Gen'!I3250</f>
        <v>0</v>
      </c>
      <c r="F3250" s="215">
        <f>'Net Gen'!K3250</f>
        <v>0</v>
      </c>
      <c r="G3250" s="215">
        <f>'Net Gen'!N3250</f>
        <v>0</v>
      </c>
      <c r="H3250" s="215">
        <f>'Net Gen'!O3250</f>
        <v>1320</v>
      </c>
      <c r="J3250" s="78">
        <f t="shared" si="202"/>
        <v>0.15</v>
      </c>
      <c r="K3250" s="71">
        <f t="shared" si="200"/>
        <v>0</v>
      </c>
      <c r="L3250" s="69">
        <f t="shared" si="201"/>
        <v>198</v>
      </c>
      <c r="M3250" s="81">
        <f t="shared" si="203"/>
        <v>0</v>
      </c>
    </row>
    <row r="3251" spans="1:13" x14ac:dyDescent="0.2">
      <c r="A3251" s="133" t="str">
        <f>'Net Gen'!B3251</f>
        <v>RP2KPAEG-Rockport 2 KP AEG</v>
      </c>
      <c r="B3251" s="214">
        <f>'Net Gen'!C3251</f>
        <v>44328.333333333336</v>
      </c>
      <c r="C3251" s="215" t="str">
        <f>'Net Gen'!P3251</f>
        <v>OFFLINE</v>
      </c>
      <c r="D3251" s="215">
        <f>'Net Gen'!E3251</f>
        <v>0</v>
      </c>
      <c r="E3251" s="215">
        <f>'Net Gen'!I3251</f>
        <v>0</v>
      </c>
      <c r="F3251" s="215">
        <f>'Net Gen'!K3251</f>
        <v>0</v>
      </c>
      <c r="G3251" s="215">
        <f>'Net Gen'!N3251</f>
        <v>0</v>
      </c>
      <c r="H3251" s="215">
        <f>'Net Gen'!O3251</f>
        <v>1320</v>
      </c>
      <c r="J3251" s="78">
        <f t="shared" si="202"/>
        <v>0.15</v>
      </c>
      <c r="K3251" s="71">
        <f t="shared" si="200"/>
        <v>0</v>
      </c>
      <c r="L3251" s="69">
        <f t="shared" si="201"/>
        <v>198</v>
      </c>
      <c r="M3251" s="81">
        <f t="shared" si="203"/>
        <v>0</v>
      </c>
    </row>
    <row r="3252" spans="1:13" x14ac:dyDescent="0.2">
      <c r="A3252" s="133" t="str">
        <f>'Net Gen'!B3252</f>
        <v>RP2KPAEG-Rockport 2 KP AEG</v>
      </c>
      <c r="B3252" s="214">
        <f>'Net Gen'!C3252</f>
        <v>44328.375</v>
      </c>
      <c r="C3252" s="215" t="str">
        <f>'Net Gen'!P3252</f>
        <v>OFFLINE</v>
      </c>
      <c r="D3252" s="215">
        <f>'Net Gen'!E3252</f>
        <v>0</v>
      </c>
      <c r="E3252" s="215">
        <f>'Net Gen'!I3252</f>
        <v>0</v>
      </c>
      <c r="F3252" s="215">
        <f>'Net Gen'!K3252</f>
        <v>0</v>
      </c>
      <c r="G3252" s="215">
        <f>'Net Gen'!N3252</f>
        <v>0</v>
      </c>
      <c r="H3252" s="215">
        <f>'Net Gen'!O3252</f>
        <v>1320</v>
      </c>
      <c r="J3252" s="78">
        <f t="shared" si="202"/>
        <v>0.15</v>
      </c>
      <c r="K3252" s="71">
        <f t="shared" si="200"/>
        <v>0</v>
      </c>
      <c r="L3252" s="69">
        <f t="shared" si="201"/>
        <v>198</v>
      </c>
      <c r="M3252" s="81">
        <f t="shared" si="203"/>
        <v>0</v>
      </c>
    </row>
    <row r="3253" spans="1:13" x14ac:dyDescent="0.2">
      <c r="A3253" s="133" t="str">
        <f>'Net Gen'!B3253</f>
        <v>RP2KPAEG-Rockport 2 KP AEG</v>
      </c>
      <c r="B3253" s="214">
        <f>'Net Gen'!C3253</f>
        <v>44328.416666666664</v>
      </c>
      <c r="C3253" s="215" t="str">
        <f>'Net Gen'!P3253</f>
        <v>OFFLINE</v>
      </c>
      <c r="D3253" s="215">
        <f>'Net Gen'!E3253</f>
        <v>0</v>
      </c>
      <c r="E3253" s="215">
        <f>'Net Gen'!I3253</f>
        <v>0</v>
      </c>
      <c r="F3253" s="215">
        <f>'Net Gen'!K3253</f>
        <v>0</v>
      </c>
      <c r="G3253" s="215">
        <f>'Net Gen'!N3253</f>
        <v>0</v>
      </c>
      <c r="H3253" s="215">
        <f>'Net Gen'!O3253</f>
        <v>1320</v>
      </c>
      <c r="J3253" s="78">
        <f t="shared" si="202"/>
        <v>0.15</v>
      </c>
      <c r="K3253" s="71">
        <f t="shared" si="200"/>
        <v>0</v>
      </c>
      <c r="L3253" s="69">
        <f t="shared" si="201"/>
        <v>198</v>
      </c>
      <c r="M3253" s="81">
        <f t="shared" si="203"/>
        <v>0</v>
      </c>
    </row>
    <row r="3254" spans="1:13" x14ac:dyDescent="0.2">
      <c r="A3254" s="133" t="str">
        <f>'Net Gen'!B3254</f>
        <v>RP2KPAEG-Rockport 2 KP AEG</v>
      </c>
      <c r="B3254" s="214">
        <f>'Net Gen'!C3254</f>
        <v>44328.458333333336</v>
      </c>
      <c r="C3254" s="215" t="str">
        <f>'Net Gen'!P3254</f>
        <v>OFFLINE</v>
      </c>
      <c r="D3254" s="215">
        <f>'Net Gen'!E3254</f>
        <v>0</v>
      </c>
      <c r="E3254" s="215">
        <f>'Net Gen'!I3254</f>
        <v>0</v>
      </c>
      <c r="F3254" s="215">
        <f>'Net Gen'!K3254</f>
        <v>0</v>
      </c>
      <c r="G3254" s="215">
        <f>'Net Gen'!N3254</f>
        <v>0</v>
      </c>
      <c r="H3254" s="215">
        <f>'Net Gen'!O3254</f>
        <v>1320</v>
      </c>
      <c r="J3254" s="78">
        <f t="shared" si="202"/>
        <v>0.15</v>
      </c>
      <c r="K3254" s="71">
        <f t="shared" si="200"/>
        <v>0</v>
      </c>
      <c r="L3254" s="69">
        <f t="shared" si="201"/>
        <v>198</v>
      </c>
      <c r="M3254" s="81">
        <f t="shared" si="203"/>
        <v>0</v>
      </c>
    </row>
    <row r="3255" spans="1:13" x14ac:dyDescent="0.2">
      <c r="A3255" s="133" t="str">
        <f>'Net Gen'!B3255</f>
        <v>RP2KPAEG-Rockport 2 KP AEG</v>
      </c>
      <c r="B3255" s="214">
        <f>'Net Gen'!C3255</f>
        <v>44328.5</v>
      </c>
      <c r="C3255" s="215" t="str">
        <f>'Net Gen'!P3255</f>
        <v>OFFLINE</v>
      </c>
      <c r="D3255" s="215">
        <f>'Net Gen'!E3255</f>
        <v>0</v>
      </c>
      <c r="E3255" s="215">
        <f>'Net Gen'!I3255</f>
        <v>0</v>
      </c>
      <c r="F3255" s="215">
        <f>'Net Gen'!K3255</f>
        <v>0</v>
      </c>
      <c r="G3255" s="215">
        <f>'Net Gen'!N3255</f>
        <v>0</v>
      </c>
      <c r="H3255" s="215">
        <f>'Net Gen'!O3255</f>
        <v>1320</v>
      </c>
      <c r="J3255" s="78">
        <f t="shared" si="202"/>
        <v>0.15</v>
      </c>
      <c r="K3255" s="71">
        <f t="shared" si="200"/>
        <v>0</v>
      </c>
      <c r="L3255" s="69">
        <f t="shared" si="201"/>
        <v>198</v>
      </c>
      <c r="M3255" s="81">
        <f t="shared" si="203"/>
        <v>0</v>
      </c>
    </row>
    <row r="3256" spans="1:13" x14ac:dyDescent="0.2">
      <c r="A3256" s="133" t="str">
        <f>'Net Gen'!B3256</f>
        <v>RP2KPAEG-Rockport 2 KP AEG</v>
      </c>
      <c r="B3256" s="214">
        <f>'Net Gen'!C3256</f>
        <v>44328.541666666664</v>
      </c>
      <c r="C3256" s="215" t="str">
        <f>'Net Gen'!P3256</f>
        <v>OFFLINE</v>
      </c>
      <c r="D3256" s="215">
        <f>'Net Gen'!E3256</f>
        <v>0</v>
      </c>
      <c r="E3256" s="215">
        <f>'Net Gen'!I3256</f>
        <v>0</v>
      </c>
      <c r="F3256" s="215">
        <f>'Net Gen'!K3256</f>
        <v>0</v>
      </c>
      <c r="G3256" s="215">
        <f>'Net Gen'!N3256</f>
        <v>0</v>
      </c>
      <c r="H3256" s="215">
        <f>'Net Gen'!O3256</f>
        <v>1320</v>
      </c>
      <c r="J3256" s="78">
        <f t="shared" si="202"/>
        <v>0.15</v>
      </c>
      <c r="K3256" s="71">
        <f t="shared" si="200"/>
        <v>0</v>
      </c>
      <c r="L3256" s="69">
        <f t="shared" si="201"/>
        <v>198</v>
      </c>
      <c r="M3256" s="81">
        <f t="shared" si="203"/>
        <v>0</v>
      </c>
    </row>
    <row r="3257" spans="1:13" x14ac:dyDescent="0.2">
      <c r="A3257" s="133" t="str">
        <f>'Net Gen'!B3257</f>
        <v>RP2KPAEG-Rockport 2 KP AEG</v>
      </c>
      <c r="B3257" s="214">
        <f>'Net Gen'!C3257</f>
        <v>44328.583333333336</v>
      </c>
      <c r="C3257" s="215" t="str">
        <f>'Net Gen'!P3257</f>
        <v>OFFLINE</v>
      </c>
      <c r="D3257" s="215">
        <f>'Net Gen'!E3257</f>
        <v>0</v>
      </c>
      <c r="E3257" s="215">
        <f>'Net Gen'!I3257</f>
        <v>0</v>
      </c>
      <c r="F3257" s="215">
        <f>'Net Gen'!K3257</f>
        <v>0</v>
      </c>
      <c r="G3257" s="215">
        <f>'Net Gen'!N3257</f>
        <v>0</v>
      </c>
      <c r="H3257" s="215">
        <f>'Net Gen'!O3257</f>
        <v>1320</v>
      </c>
      <c r="J3257" s="78">
        <f t="shared" si="202"/>
        <v>0.15</v>
      </c>
      <c r="K3257" s="71">
        <f t="shared" si="200"/>
        <v>0</v>
      </c>
      <c r="L3257" s="69">
        <f t="shared" si="201"/>
        <v>198</v>
      </c>
      <c r="M3257" s="81">
        <f t="shared" si="203"/>
        <v>0</v>
      </c>
    </row>
    <row r="3258" spans="1:13" x14ac:dyDescent="0.2">
      <c r="A3258" s="133" t="str">
        <f>'Net Gen'!B3258</f>
        <v>RP2KPAEG-Rockport 2 KP AEG</v>
      </c>
      <c r="B3258" s="214">
        <f>'Net Gen'!C3258</f>
        <v>44328.625</v>
      </c>
      <c r="C3258" s="215" t="str">
        <f>'Net Gen'!P3258</f>
        <v>OFFLINE</v>
      </c>
      <c r="D3258" s="215">
        <f>'Net Gen'!E3258</f>
        <v>0</v>
      </c>
      <c r="E3258" s="215">
        <f>'Net Gen'!I3258</f>
        <v>0</v>
      </c>
      <c r="F3258" s="215">
        <f>'Net Gen'!K3258</f>
        <v>0</v>
      </c>
      <c r="G3258" s="215">
        <f>'Net Gen'!N3258</f>
        <v>0</v>
      </c>
      <c r="H3258" s="215">
        <f>'Net Gen'!O3258</f>
        <v>1320</v>
      </c>
      <c r="J3258" s="78">
        <f t="shared" si="202"/>
        <v>0.15</v>
      </c>
      <c r="K3258" s="71">
        <f t="shared" si="200"/>
        <v>0</v>
      </c>
      <c r="L3258" s="69">
        <f t="shared" si="201"/>
        <v>198</v>
      </c>
      <c r="M3258" s="81">
        <f t="shared" si="203"/>
        <v>0</v>
      </c>
    </row>
    <row r="3259" spans="1:13" x14ac:dyDescent="0.2">
      <c r="A3259" s="133" t="str">
        <f>'Net Gen'!B3259</f>
        <v>RP2KPAEG-Rockport 2 KP AEG</v>
      </c>
      <c r="B3259" s="214">
        <f>'Net Gen'!C3259</f>
        <v>44328.666666666664</v>
      </c>
      <c r="C3259" s="215" t="str">
        <f>'Net Gen'!P3259</f>
        <v>OFFLINE</v>
      </c>
      <c r="D3259" s="215">
        <f>'Net Gen'!E3259</f>
        <v>0</v>
      </c>
      <c r="E3259" s="215">
        <f>'Net Gen'!I3259</f>
        <v>0</v>
      </c>
      <c r="F3259" s="215">
        <f>'Net Gen'!K3259</f>
        <v>0</v>
      </c>
      <c r="G3259" s="215">
        <f>'Net Gen'!N3259</f>
        <v>0</v>
      </c>
      <c r="H3259" s="215">
        <f>'Net Gen'!O3259</f>
        <v>1320</v>
      </c>
      <c r="J3259" s="78">
        <f t="shared" si="202"/>
        <v>0.15</v>
      </c>
      <c r="K3259" s="71">
        <f t="shared" si="200"/>
        <v>0</v>
      </c>
      <c r="L3259" s="69">
        <f t="shared" si="201"/>
        <v>198</v>
      </c>
      <c r="M3259" s="81">
        <f t="shared" si="203"/>
        <v>0</v>
      </c>
    </row>
    <row r="3260" spans="1:13" x14ac:dyDescent="0.2">
      <c r="A3260" s="133" t="str">
        <f>'Net Gen'!B3260</f>
        <v>RP2KPAEG-Rockport 2 KP AEG</v>
      </c>
      <c r="B3260" s="214">
        <f>'Net Gen'!C3260</f>
        <v>44328.708333333336</v>
      </c>
      <c r="C3260" s="215" t="str">
        <f>'Net Gen'!P3260</f>
        <v>OFFLINE</v>
      </c>
      <c r="D3260" s="215">
        <f>'Net Gen'!E3260</f>
        <v>0</v>
      </c>
      <c r="E3260" s="215">
        <f>'Net Gen'!I3260</f>
        <v>0</v>
      </c>
      <c r="F3260" s="215">
        <f>'Net Gen'!K3260</f>
        <v>0</v>
      </c>
      <c r="G3260" s="215">
        <f>'Net Gen'!N3260</f>
        <v>0</v>
      </c>
      <c r="H3260" s="215">
        <f>'Net Gen'!O3260</f>
        <v>1320</v>
      </c>
      <c r="J3260" s="78">
        <f t="shared" si="202"/>
        <v>0.15</v>
      </c>
      <c r="K3260" s="71">
        <f t="shared" si="200"/>
        <v>0</v>
      </c>
      <c r="L3260" s="69">
        <f t="shared" si="201"/>
        <v>198</v>
      </c>
      <c r="M3260" s="81">
        <f t="shared" si="203"/>
        <v>0</v>
      </c>
    </row>
    <row r="3261" spans="1:13" x14ac:dyDescent="0.2">
      <c r="A3261" s="133" t="str">
        <f>'Net Gen'!B3261</f>
        <v>RP2KPAEG-Rockport 2 KP AEG</v>
      </c>
      <c r="B3261" s="214">
        <f>'Net Gen'!C3261</f>
        <v>44328.75</v>
      </c>
      <c r="C3261" s="215" t="str">
        <f>'Net Gen'!P3261</f>
        <v>OFFLINE</v>
      </c>
      <c r="D3261" s="215">
        <f>'Net Gen'!E3261</f>
        <v>0</v>
      </c>
      <c r="E3261" s="215">
        <f>'Net Gen'!I3261</f>
        <v>0</v>
      </c>
      <c r="F3261" s="215">
        <f>'Net Gen'!K3261</f>
        <v>0</v>
      </c>
      <c r="G3261" s="215">
        <f>'Net Gen'!N3261</f>
        <v>0</v>
      </c>
      <c r="H3261" s="215">
        <f>'Net Gen'!O3261</f>
        <v>1320</v>
      </c>
      <c r="J3261" s="78">
        <f t="shared" si="202"/>
        <v>0.15</v>
      </c>
      <c r="K3261" s="71">
        <f t="shared" si="200"/>
        <v>0</v>
      </c>
      <c r="L3261" s="69">
        <f t="shared" si="201"/>
        <v>198</v>
      </c>
      <c r="M3261" s="81">
        <f t="shared" si="203"/>
        <v>0</v>
      </c>
    </row>
    <row r="3262" spans="1:13" x14ac:dyDescent="0.2">
      <c r="A3262" s="133" t="str">
        <f>'Net Gen'!B3262</f>
        <v>RP2KPAEG-Rockport 2 KP AEG</v>
      </c>
      <c r="B3262" s="214">
        <f>'Net Gen'!C3262</f>
        <v>44328.791666666664</v>
      </c>
      <c r="C3262" s="215" t="str">
        <f>'Net Gen'!P3262</f>
        <v>OFFLINE</v>
      </c>
      <c r="D3262" s="215">
        <f>'Net Gen'!E3262</f>
        <v>0</v>
      </c>
      <c r="E3262" s="215">
        <f>'Net Gen'!I3262</f>
        <v>0</v>
      </c>
      <c r="F3262" s="215">
        <f>'Net Gen'!K3262</f>
        <v>0</v>
      </c>
      <c r="G3262" s="215">
        <f>'Net Gen'!N3262</f>
        <v>0</v>
      </c>
      <c r="H3262" s="215">
        <f>'Net Gen'!O3262</f>
        <v>1320</v>
      </c>
      <c r="J3262" s="78">
        <f t="shared" si="202"/>
        <v>0.15</v>
      </c>
      <c r="K3262" s="71">
        <f t="shared" si="200"/>
        <v>0</v>
      </c>
      <c r="L3262" s="69">
        <f t="shared" si="201"/>
        <v>198</v>
      </c>
      <c r="M3262" s="81">
        <f t="shared" si="203"/>
        <v>0</v>
      </c>
    </row>
    <row r="3263" spans="1:13" x14ac:dyDescent="0.2">
      <c r="A3263" s="133" t="str">
        <f>'Net Gen'!B3263</f>
        <v>RP2KPAEG-Rockport 2 KP AEG</v>
      </c>
      <c r="B3263" s="214">
        <f>'Net Gen'!C3263</f>
        <v>44328.833333333336</v>
      </c>
      <c r="C3263" s="215" t="str">
        <f>'Net Gen'!P3263</f>
        <v>OFFLINE</v>
      </c>
      <c r="D3263" s="215">
        <f>'Net Gen'!E3263</f>
        <v>0</v>
      </c>
      <c r="E3263" s="215">
        <f>'Net Gen'!I3263</f>
        <v>0</v>
      </c>
      <c r="F3263" s="215">
        <f>'Net Gen'!K3263</f>
        <v>0</v>
      </c>
      <c r="G3263" s="215">
        <f>'Net Gen'!N3263</f>
        <v>0</v>
      </c>
      <c r="H3263" s="215">
        <f>'Net Gen'!O3263</f>
        <v>1320</v>
      </c>
      <c r="J3263" s="78">
        <f t="shared" si="202"/>
        <v>0.15</v>
      </c>
      <c r="K3263" s="71">
        <f t="shared" si="200"/>
        <v>0</v>
      </c>
      <c r="L3263" s="69">
        <f t="shared" si="201"/>
        <v>198</v>
      </c>
      <c r="M3263" s="81">
        <f t="shared" si="203"/>
        <v>0</v>
      </c>
    </row>
    <row r="3264" spans="1:13" x14ac:dyDescent="0.2">
      <c r="A3264" s="133" t="str">
        <f>'Net Gen'!B3264</f>
        <v>RP2KPAEG-Rockport 2 KP AEG</v>
      </c>
      <c r="B3264" s="214">
        <f>'Net Gen'!C3264</f>
        <v>44328.875</v>
      </c>
      <c r="C3264" s="215" t="str">
        <f>'Net Gen'!P3264</f>
        <v>OFFLINE</v>
      </c>
      <c r="D3264" s="215">
        <f>'Net Gen'!E3264</f>
        <v>0</v>
      </c>
      <c r="E3264" s="215">
        <f>'Net Gen'!I3264</f>
        <v>0</v>
      </c>
      <c r="F3264" s="215">
        <f>'Net Gen'!K3264</f>
        <v>0</v>
      </c>
      <c r="G3264" s="215">
        <f>'Net Gen'!N3264</f>
        <v>0</v>
      </c>
      <c r="H3264" s="215">
        <f>'Net Gen'!O3264</f>
        <v>1320</v>
      </c>
      <c r="J3264" s="78">
        <f t="shared" si="202"/>
        <v>0.15</v>
      </c>
      <c r="K3264" s="71">
        <f t="shared" si="200"/>
        <v>0</v>
      </c>
      <c r="L3264" s="69">
        <f t="shared" si="201"/>
        <v>198</v>
      </c>
      <c r="M3264" s="81">
        <f t="shared" si="203"/>
        <v>0</v>
      </c>
    </row>
    <row r="3265" spans="1:13" x14ac:dyDescent="0.2">
      <c r="A3265" s="133" t="str">
        <f>'Net Gen'!B3265</f>
        <v>RP2KPAEG-Rockport 2 KP AEG</v>
      </c>
      <c r="B3265" s="214">
        <f>'Net Gen'!C3265</f>
        <v>44328.916666666664</v>
      </c>
      <c r="C3265" s="215" t="str">
        <f>'Net Gen'!P3265</f>
        <v>OFFLINE</v>
      </c>
      <c r="D3265" s="215">
        <f>'Net Gen'!E3265</f>
        <v>0</v>
      </c>
      <c r="E3265" s="215">
        <f>'Net Gen'!I3265</f>
        <v>0</v>
      </c>
      <c r="F3265" s="215">
        <f>'Net Gen'!K3265</f>
        <v>0</v>
      </c>
      <c r="G3265" s="215">
        <f>'Net Gen'!N3265</f>
        <v>0</v>
      </c>
      <c r="H3265" s="215">
        <f>'Net Gen'!O3265</f>
        <v>1320</v>
      </c>
      <c r="J3265" s="78">
        <f t="shared" si="202"/>
        <v>0.15</v>
      </c>
      <c r="K3265" s="71">
        <f t="shared" si="200"/>
        <v>0</v>
      </c>
      <c r="L3265" s="69">
        <f t="shared" si="201"/>
        <v>198</v>
      </c>
      <c r="M3265" s="81">
        <f t="shared" si="203"/>
        <v>0</v>
      </c>
    </row>
    <row r="3266" spans="1:13" x14ac:dyDescent="0.2">
      <c r="A3266" s="133" t="str">
        <f>'Net Gen'!B3266</f>
        <v>RP2KPAEG-Rockport 2 KP AEG</v>
      </c>
      <c r="B3266" s="214">
        <f>'Net Gen'!C3266</f>
        <v>44328.958333333336</v>
      </c>
      <c r="C3266" s="215" t="str">
        <f>'Net Gen'!P3266</f>
        <v>OFFLINE</v>
      </c>
      <c r="D3266" s="215">
        <f>'Net Gen'!E3266</f>
        <v>0</v>
      </c>
      <c r="E3266" s="215">
        <f>'Net Gen'!I3266</f>
        <v>0</v>
      </c>
      <c r="F3266" s="215">
        <f>'Net Gen'!K3266</f>
        <v>0</v>
      </c>
      <c r="G3266" s="215">
        <f>'Net Gen'!N3266</f>
        <v>0</v>
      </c>
      <c r="H3266" s="215">
        <f>'Net Gen'!O3266</f>
        <v>1320</v>
      </c>
      <c r="J3266" s="78">
        <f t="shared" si="202"/>
        <v>0.15</v>
      </c>
      <c r="K3266" s="71">
        <f t="shared" si="200"/>
        <v>0</v>
      </c>
      <c r="L3266" s="69">
        <f t="shared" si="201"/>
        <v>198</v>
      </c>
      <c r="M3266" s="81">
        <f t="shared" si="203"/>
        <v>0</v>
      </c>
    </row>
    <row r="3267" spans="1:13" x14ac:dyDescent="0.2">
      <c r="A3267" s="133" t="str">
        <f>'Net Gen'!B3267</f>
        <v>RP2KPAEG-Rockport 2 KP AEG</v>
      </c>
      <c r="B3267" s="214">
        <f>'Net Gen'!C3267</f>
        <v>44329</v>
      </c>
      <c r="C3267" s="215" t="str">
        <f>'Net Gen'!P3267</f>
        <v>OFFLINE</v>
      </c>
      <c r="D3267" s="215">
        <f>'Net Gen'!E3267</f>
        <v>0</v>
      </c>
      <c r="E3267" s="215">
        <f>'Net Gen'!I3267</f>
        <v>0</v>
      </c>
      <c r="F3267" s="215">
        <f>'Net Gen'!K3267</f>
        <v>0</v>
      </c>
      <c r="G3267" s="215">
        <f>'Net Gen'!N3267</f>
        <v>0</v>
      </c>
      <c r="H3267" s="215">
        <f>'Net Gen'!O3267</f>
        <v>1320</v>
      </c>
      <c r="J3267" s="78">
        <f t="shared" si="202"/>
        <v>0.15</v>
      </c>
      <c r="K3267" s="71">
        <f t="shared" si="200"/>
        <v>0</v>
      </c>
      <c r="L3267" s="69">
        <f t="shared" si="201"/>
        <v>198</v>
      </c>
      <c r="M3267" s="81">
        <f t="shared" si="203"/>
        <v>0</v>
      </c>
    </row>
    <row r="3268" spans="1:13" x14ac:dyDescent="0.2">
      <c r="A3268" s="133" t="str">
        <f>'Net Gen'!B3268</f>
        <v>RP2KPAEG-Rockport 2 KP AEG</v>
      </c>
      <c r="B3268" s="214">
        <f>'Net Gen'!C3268</f>
        <v>44329.041666666664</v>
      </c>
      <c r="C3268" s="215" t="str">
        <f>'Net Gen'!P3268</f>
        <v>OFFLINE</v>
      </c>
      <c r="D3268" s="215">
        <f>'Net Gen'!E3268</f>
        <v>0</v>
      </c>
      <c r="E3268" s="215">
        <f>'Net Gen'!I3268</f>
        <v>0</v>
      </c>
      <c r="F3268" s="215">
        <f>'Net Gen'!K3268</f>
        <v>0</v>
      </c>
      <c r="G3268" s="215">
        <f>'Net Gen'!N3268</f>
        <v>0</v>
      </c>
      <c r="H3268" s="215">
        <f>'Net Gen'!O3268</f>
        <v>1320</v>
      </c>
      <c r="J3268" s="78">
        <f t="shared" si="202"/>
        <v>0.15</v>
      </c>
      <c r="K3268" s="71">
        <f t="shared" ref="K3268:K3331" si="204">F3268*J3268</f>
        <v>0</v>
      </c>
      <c r="L3268" s="69">
        <f t="shared" ref="L3268:L3331" si="205">H3268*J3268</f>
        <v>198</v>
      </c>
      <c r="M3268" s="81">
        <f t="shared" si="203"/>
        <v>0</v>
      </c>
    </row>
    <row r="3269" spans="1:13" x14ac:dyDescent="0.2">
      <c r="A3269" s="133" t="str">
        <f>'Net Gen'!B3269</f>
        <v>RP2KPAEG-Rockport 2 KP AEG</v>
      </c>
      <c r="B3269" s="214">
        <f>'Net Gen'!C3269</f>
        <v>44329.083333333336</v>
      </c>
      <c r="C3269" s="215" t="str">
        <f>'Net Gen'!P3269</f>
        <v>OFFLINE</v>
      </c>
      <c r="D3269" s="215">
        <f>'Net Gen'!E3269</f>
        <v>0</v>
      </c>
      <c r="E3269" s="215">
        <f>'Net Gen'!I3269</f>
        <v>0</v>
      </c>
      <c r="F3269" s="215">
        <f>'Net Gen'!K3269</f>
        <v>0</v>
      </c>
      <c r="G3269" s="215">
        <f>'Net Gen'!N3269</f>
        <v>0</v>
      </c>
      <c r="H3269" s="215">
        <f>'Net Gen'!O3269</f>
        <v>1320</v>
      </c>
      <c r="J3269" s="78">
        <f t="shared" ref="J3269:J3332" si="206">VLOOKUP(A3269,$P$4:$Q$8,2,FALSE)</f>
        <v>0.15</v>
      </c>
      <c r="K3269" s="71">
        <f t="shared" si="204"/>
        <v>0</v>
      </c>
      <c r="L3269" s="69">
        <f t="shared" si="205"/>
        <v>198</v>
      </c>
      <c r="M3269" s="81">
        <f t="shared" ref="M3269:M3332" si="207">E3269*J3269</f>
        <v>0</v>
      </c>
    </row>
    <row r="3270" spans="1:13" x14ac:dyDescent="0.2">
      <c r="A3270" s="133" t="str">
        <f>'Net Gen'!B3270</f>
        <v>RP2KPAEG-Rockport 2 KP AEG</v>
      </c>
      <c r="B3270" s="214">
        <f>'Net Gen'!C3270</f>
        <v>44329.125</v>
      </c>
      <c r="C3270" s="215" t="str">
        <f>'Net Gen'!P3270</f>
        <v>OFFLINE</v>
      </c>
      <c r="D3270" s="215">
        <f>'Net Gen'!E3270</f>
        <v>0</v>
      </c>
      <c r="E3270" s="215">
        <f>'Net Gen'!I3270</f>
        <v>0</v>
      </c>
      <c r="F3270" s="215">
        <f>'Net Gen'!K3270</f>
        <v>0</v>
      </c>
      <c r="G3270" s="215">
        <f>'Net Gen'!N3270</f>
        <v>0</v>
      </c>
      <c r="H3270" s="215">
        <f>'Net Gen'!O3270</f>
        <v>1320</v>
      </c>
      <c r="J3270" s="78">
        <f t="shared" si="206"/>
        <v>0.15</v>
      </c>
      <c r="K3270" s="71">
        <f t="shared" si="204"/>
        <v>0</v>
      </c>
      <c r="L3270" s="69">
        <f t="shared" si="205"/>
        <v>198</v>
      </c>
      <c r="M3270" s="81">
        <f t="shared" si="207"/>
        <v>0</v>
      </c>
    </row>
    <row r="3271" spans="1:13" x14ac:dyDescent="0.2">
      <c r="A3271" s="133" t="str">
        <f>'Net Gen'!B3271</f>
        <v>RP2KPAEG-Rockport 2 KP AEG</v>
      </c>
      <c r="B3271" s="214">
        <f>'Net Gen'!C3271</f>
        <v>44329.166666666664</v>
      </c>
      <c r="C3271" s="215" t="str">
        <f>'Net Gen'!P3271</f>
        <v>OFFLINE</v>
      </c>
      <c r="D3271" s="215">
        <f>'Net Gen'!E3271</f>
        <v>0</v>
      </c>
      <c r="E3271" s="215">
        <f>'Net Gen'!I3271</f>
        <v>0</v>
      </c>
      <c r="F3271" s="215">
        <f>'Net Gen'!K3271</f>
        <v>0</v>
      </c>
      <c r="G3271" s="215">
        <f>'Net Gen'!N3271</f>
        <v>0</v>
      </c>
      <c r="H3271" s="215">
        <f>'Net Gen'!O3271</f>
        <v>1320</v>
      </c>
      <c r="J3271" s="78">
        <f t="shared" si="206"/>
        <v>0.15</v>
      </c>
      <c r="K3271" s="71">
        <f t="shared" si="204"/>
        <v>0</v>
      </c>
      <c r="L3271" s="69">
        <f t="shared" si="205"/>
        <v>198</v>
      </c>
      <c r="M3271" s="81">
        <f t="shared" si="207"/>
        <v>0</v>
      </c>
    </row>
    <row r="3272" spans="1:13" x14ac:dyDescent="0.2">
      <c r="A3272" s="133" t="str">
        <f>'Net Gen'!B3272</f>
        <v>RP2KPAEG-Rockport 2 KP AEG</v>
      </c>
      <c r="B3272" s="214">
        <f>'Net Gen'!C3272</f>
        <v>44329.208333333336</v>
      </c>
      <c r="C3272" s="215" t="str">
        <f>'Net Gen'!P3272</f>
        <v>OFFLINE</v>
      </c>
      <c r="D3272" s="215">
        <f>'Net Gen'!E3272</f>
        <v>0</v>
      </c>
      <c r="E3272" s="215">
        <f>'Net Gen'!I3272</f>
        <v>0</v>
      </c>
      <c r="F3272" s="215">
        <f>'Net Gen'!K3272</f>
        <v>0</v>
      </c>
      <c r="G3272" s="215">
        <f>'Net Gen'!N3272</f>
        <v>0</v>
      </c>
      <c r="H3272" s="215">
        <f>'Net Gen'!O3272</f>
        <v>1320</v>
      </c>
      <c r="J3272" s="78">
        <f t="shared" si="206"/>
        <v>0.15</v>
      </c>
      <c r="K3272" s="71">
        <f t="shared" si="204"/>
        <v>0</v>
      </c>
      <c r="L3272" s="69">
        <f t="shared" si="205"/>
        <v>198</v>
      </c>
      <c r="M3272" s="81">
        <f t="shared" si="207"/>
        <v>0</v>
      </c>
    </row>
    <row r="3273" spans="1:13" x14ac:dyDescent="0.2">
      <c r="A3273" s="133" t="str">
        <f>'Net Gen'!B3273</f>
        <v>RP2KPAEG-Rockport 2 KP AEG</v>
      </c>
      <c r="B3273" s="214">
        <f>'Net Gen'!C3273</f>
        <v>44329.25</v>
      </c>
      <c r="C3273" s="215" t="str">
        <f>'Net Gen'!P3273</f>
        <v>OFFLINE</v>
      </c>
      <c r="D3273" s="215">
        <f>'Net Gen'!E3273</f>
        <v>0</v>
      </c>
      <c r="E3273" s="215">
        <f>'Net Gen'!I3273</f>
        <v>0</v>
      </c>
      <c r="F3273" s="215">
        <f>'Net Gen'!K3273</f>
        <v>0</v>
      </c>
      <c r="G3273" s="215">
        <f>'Net Gen'!N3273</f>
        <v>0</v>
      </c>
      <c r="H3273" s="215">
        <f>'Net Gen'!O3273</f>
        <v>1320</v>
      </c>
      <c r="J3273" s="78">
        <f t="shared" si="206"/>
        <v>0.15</v>
      </c>
      <c r="K3273" s="71">
        <f t="shared" si="204"/>
        <v>0</v>
      </c>
      <c r="L3273" s="69">
        <f t="shared" si="205"/>
        <v>198</v>
      </c>
      <c r="M3273" s="81">
        <f t="shared" si="207"/>
        <v>0</v>
      </c>
    </row>
    <row r="3274" spans="1:13" x14ac:dyDescent="0.2">
      <c r="A3274" s="133" t="str">
        <f>'Net Gen'!B3274</f>
        <v>RP2KPAEG-Rockport 2 KP AEG</v>
      </c>
      <c r="B3274" s="214">
        <f>'Net Gen'!C3274</f>
        <v>44329.291666666664</v>
      </c>
      <c r="C3274" s="215" t="str">
        <f>'Net Gen'!P3274</f>
        <v>OFFLINE</v>
      </c>
      <c r="D3274" s="215">
        <f>'Net Gen'!E3274</f>
        <v>0</v>
      </c>
      <c r="E3274" s="215">
        <f>'Net Gen'!I3274</f>
        <v>0</v>
      </c>
      <c r="F3274" s="215">
        <f>'Net Gen'!K3274</f>
        <v>0</v>
      </c>
      <c r="G3274" s="215">
        <f>'Net Gen'!N3274</f>
        <v>0</v>
      </c>
      <c r="H3274" s="215">
        <f>'Net Gen'!O3274</f>
        <v>1320</v>
      </c>
      <c r="J3274" s="78">
        <f t="shared" si="206"/>
        <v>0.15</v>
      </c>
      <c r="K3274" s="71">
        <f t="shared" si="204"/>
        <v>0</v>
      </c>
      <c r="L3274" s="69">
        <f t="shared" si="205"/>
        <v>198</v>
      </c>
      <c r="M3274" s="81">
        <f t="shared" si="207"/>
        <v>0</v>
      </c>
    </row>
    <row r="3275" spans="1:13" x14ac:dyDescent="0.2">
      <c r="A3275" s="133" t="str">
        <f>'Net Gen'!B3275</f>
        <v>RP2KPAEG-Rockport 2 KP AEG</v>
      </c>
      <c r="B3275" s="214">
        <f>'Net Gen'!C3275</f>
        <v>44329.333333333336</v>
      </c>
      <c r="C3275" s="215" t="str">
        <f>'Net Gen'!P3275</f>
        <v>OFFLINE</v>
      </c>
      <c r="D3275" s="215">
        <f>'Net Gen'!E3275</f>
        <v>0</v>
      </c>
      <c r="E3275" s="215">
        <f>'Net Gen'!I3275</f>
        <v>0</v>
      </c>
      <c r="F3275" s="215">
        <f>'Net Gen'!K3275</f>
        <v>0</v>
      </c>
      <c r="G3275" s="215">
        <f>'Net Gen'!N3275</f>
        <v>0</v>
      </c>
      <c r="H3275" s="215">
        <f>'Net Gen'!O3275</f>
        <v>1320</v>
      </c>
      <c r="J3275" s="78">
        <f t="shared" si="206"/>
        <v>0.15</v>
      </c>
      <c r="K3275" s="71">
        <f t="shared" si="204"/>
        <v>0</v>
      </c>
      <c r="L3275" s="69">
        <f t="shared" si="205"/>
        <v>198</v>
      </c>
      <c r="M3275" s="81">
        <f t="shared" si="207"/>
        <v>0</v>
      </c>
    </row>
    <row r="3276" spans="1:13" x14ac:dyDescent="0.2">
      <c r="A3276" s="133" t="str">
        <f>'Net Gen'!B3276</f>
        <v>RP2KPAEG-Rockport 2 KP AEG</v>
      </c>
      <c r="B3276" s="214">
        <f>'Net Gen'!C3276</f>
        <v>44329.375</v>
      </c>
      <c r="C3276" s="215" t="str">
        <f>'Net Gen'!P3276</f>
        <v>OFFLINE</v>
      </c>
      <c r="D3276" s="215">
        <f>'Net Gen'!E3276</f>
        <v>0</v>
      </c>
      <c r="E3276" s="215">
        <f>'Net Gen'!I3276</f>
        <v>0</v>
      </c>
      <c r="F3276" s="215">
        <f>'Net Gen'!K3276</f>
        <v>0</v>
      </c>
      <c r="G3276" s="215">
        <f>'Net Gen'!N3276</f>
        <v>0</v>
      </c>
      <c r="H3276" s="215">
        <f>'Net Gen'!O3276</f>
        <v>1320</v>
      </c>
      <c r="J3276" s="78">
        <f t="shared" si="206"/>
        <v>0.15</v>
      </c>
      <c r="K3276" s="71">
        <f t="shared" si="204"/>
        <v>0</v>
      </c>
      <c r="L3276" s="69">
        <f t="shared" si="205"/>
        <v>198</v>
      </c>
      <c r="M3276" s="81">
        <f t="shared" si="207"/>
        <v>0</v>
      </c>
    </row>
    <row r="3277" spans="1:13" x14ac:dyDescent="0.2">
      <c r="A3277" s="133" t="str">
        <f>'Net Gen'!B3277</f>
        <v>RP2KPAEG-Rockport 2 KP AEG</v>
      </c>
      <c r="B3277" s="214">
        <f>'Net Gen'!C3277</f>
        <v>44329.416666666664</v>
      </c>
      <c r="C3277" s="215" t="str">
        <f>'Net Gen'!P3277</f>
        <v>OFFLINE</v>
      </c>
      <c r="D3277" s="215">
        <f>'Net Gen'!E3277</f>
        <v>0</v>
      </c>
      <c r="E3277" s="215">
        <f>'Net Gen'!I3277</f>
        <v>0</v>
      </c>
      <c r="F3277" s="215">
        <f>'Net Gen'!K3277</f>
        <v>0</v>
      </c>
      <c r="G3277" s="215">
        <f>'Net Gen'!N3277</f>
        <v>0</v>
      </c>
      <c r="H3277" s="215">
        <f>'Net Gen'!O3277</f>
        <v>1320</v>
      </c>
      <c r="J3277" s="78">
        <f t="shared" si="206"/>
        <v>0.15</v>
      </c>
      <c r="K3277" s="71">
        <f t="shared" si="204"/>
        <v>0</v>
      </c>
      <c r="L3277" s="69">
        <f t="shared" si="205"/>
        <v>198</v>
      </c>
      <c r="M3277" s="81">
        <f t="shared" si="207"/>
        <v>0</v>
      </c>
    </row>
    <row r="3278" spans="1:13" x14ac:dyDescent="0.2">
      <c r="A3278" s="133" t="str">
        <f>'Net Gen'!B3278</f>
        <v>RP2KPAEG-Rockport 2 KP AEG</v>
      </c>
      <c r="B3278" s="214">
        <f>'Net Gen'!C3278</f>
        <v>44329.458333333336</v>
      </c>
      <c r="C3278" s="215" t="str">
        <f>'Net Gen'!P3278</f>
        <v>OFFLINE</v>
      </c>
      <c r="D3278" s="215">
        <f>'Net Gen'!E3278</f>
        <v>0</v>
      </c>
      <c r="E3278" s="215">
        <f>'Net Gen'!I3278</f>
        <v>0</v>
      </c>
      <c r="F3278" s="215">
        <f>'Net Gen'!K3278</f>
        <v>0</v>
      </c>
      <c r="G3278" s="215">
        <f>'Net Gen'!N3278</f>
        <v>0</v>
      </c>
      <c r="H3278" s="215">
        <f>'Net Gen'!O3278</f>
        <v>1320</v>
      </c>
      <c r="J3278" s="78">
        <f t="shared" si="206"/>
        <v>0.15</v>
      </c>
      <c r="K3278" s="71">
        <f t="shared" si="204"/>
        <v>0</v>
      </c>
      <c r="L3278" s="69">
        <f t="shared" si="205"/>
        <v>198</v>
      </c>
      <c r="M3278" s="81">
        <f t="shared" si="207"/>
        <v>0</v>
      </c>
    </row>
    <row r="3279" spans="1:13" x14ac:dyDescent="0.2">
      <c r="A3279" s="133" t="str">
        <f>'Net Gen'!B3279</f>
        <v>RP2KPAEG-Rockport 2 KP AEG</v>
      </c>
      <c r="B3279" s="214">
        <f>'Net Gen'!C3279</f>
        <v>44329.5</v>
      </c>
      <c r="C3279" s="215" t="str">
        <f>'Net Gen'!P3279</f>
        <v>OFFLINE</v>
      </c>
      <c r="D3279" s="215">
        <f>'Net Gen'!E3279</f>
        <v>0</v>
      </c>
      <c r="E3279" s="215">
        <f>'Net Gen'!I3279</f>
        <v>0</v>
      </c>
      <c r="F3279" s="215">
        <f>'Net Gen'!K3279</f>
        <v>0</v>
      </c>
      <c r="G3279" s="215">
        <f>'Net Gen'!N3279</f>
        <v>0</v>
      </c>
      <c r="H3279" s="215">
        <f>'Net Gen'!O3279</f>
        <v>1320</v>
      </c>
      <c r="J3279" s="78">
        <f t="shared" si="206"/>
        <v>0.15</v>
      </c>
      <c r="K3279" s="71">
        <f t="shared" si="204"/>
        <v>0</v>
      </c>
      <c r="L3279" s="69">
        <f t="shared" si="205"/>
        <v>198</v>
      </c>
      <c r="M3279" s="81">
        <f t="shared" si="207"/>
        <v>0</v>
      </c>
    </row>
    <row r="3280" spans="1:13" x14ac:dyDescent="0.2">
      <c r="A3280" s="133" t="str">
        <f>'Net Gen'!B3280</f>
        <v>RP2KPAEG-Rockport 2 KP AEG</v>
      </c>
      <c r="B3280" s="214">
        <f>'Net Gen'!C3280</f>
        <v>44329.541666666664</v>
      </c>
      <c r="C3280" s="215" t="str">
        <f>'Net Gen'!P3280</f>
        <v>OFFLINE</v>
      </c>
      <c r="D3280" s="215">
        <f>'Net Gen'!E3280</f>
        <v>0</v>
      </c>
      <c r="E3280" s="215">
        <f>'Net Gen'!I3280</f>
        <v>0</v>
      </c>
      <c r="F3280" s="215">
        <f>'Net Gen'!K3280</f>
        <v>0</v>
      </c>
      <c r="G3280" s="215">
        <f>'Net Gen'!N3280</f>
        <v>0</v>
      </c>
      <c r="H3280" s="215">
        <f>'Net Gen'!O3280</f>
        <v>1320</v>
      </c>
      <c r="J3280" s="78">
        <f t="shared" si="206"/>
        <v>0.15</v>
      </c>
      <c r="K3280" s="71">
        <f t="shared" si="204"/>
        <v>0</v>
      </c>
      <c r="L3280" s="69">
        <f t="shared" si="205"/>
        <v>198</v>
      </c>
      <c r="M3280" s="81">
        <f t="shared" si="207"/>
        <v>0</v>
      </c>
    </row>
    <row r="3281" spans="1:13" x14ac:dyDescent="0.2">
      <c r="A3281" s="133" t="str">
        <f>'Net Gen'!B3281</f>
        <v>RP2KPAEG-Rockport 2 KP AEG</v>
      </c>
      <c r="B3281" s="214">
        <f>'Net Gen'!C3281</f>
        <v>44329.583333333336</v>
      </c>
      <c r="C3281" s="215" t="str">
        <f>'Net Gen'!P3281</f>
        <v>OFFLINE</v>
      </c>
      <c r="D3281" s="215">
        <f>'Net Gen'!E3281</f>
        <v>0</v>
      </c>
      <c r="E3281" s="215">
        <f>'Net Gen'!I3281</f>
        <v>0</v>
      </c>
      <c r="F3281" s="215">
        <f>'Net Gen'!K3281</f>
        <v>0</v>
      </c>
      <c r="G3281" s="215">
        <f>'Net Gen'!N3281</f>
        <v>0</v>
      </c>
      <c r="H3281" s="215">
        <f>'Net Gen'!O3281</f>
        <v>1320</v>
      </c>
      <c r="J3281" s="78">
        <f t="shared" si="206"/>
        <v>0.15</v>
      </c>
      <c r="K3281" s="71">
        <f t="shared" si="204"/>
        <v>0</v>
      </c>
      <c r="L3281" s="69">
        <f t="shared" si="205"/>
        <v>198</v>
      </c>
      <c r="M3281" s="81">
        <f t="shared" si="207"/>
        <v>0</v>
      </c>
    </row>
    <row r="3282" spans="1:13" x14ac:dyDescent="0.2">
      <c r="A3282" s="133" t="str">
        <f>'Net Gen'!B3282</f>
        <v>RP2KPAEG-Rockport 2 KP AEG</v>
      </c>
      <c r="B3282" s="214">
        <f>'Net Gen'!C3282</f>
        <v>44329.625</v>
      </c>
      <c r="C3282" s="215" t="str">
        <f>'Net Gen'!P3282</f>
        <v>OFFLINE</v>
      </c>
      <c r="D3282" s="215">
        <f>'Net Gen'!E3282</f>
        <v>0</v>
      </c>
      <c r="E3282" s="215">
        <f>'Net Gen'!I3282</f>
        <v>0</v>
      </c>
      <c r="F3282" s="215">
        <f>'Net Gen'!K3282</f>
        <v>0</v>
      </c>
      <c r="G3282" s="215">
        <f>'Net Gen'!N3282</f>
        <v>0</v>
      </c>
      <c r="H3282" s="215">
        <f>'Net Gen'!O3282</f>
        <v>1320</v>
      </c>
      <c r="J3282" s="78">
        <f t="shared" si="206"/>
        <v>0.15</v>
      </c>
      <c r="K3282" s="71">
        <f t="shared" si="204"/>
        <v>0</v>
      </c>
      <c r="L3282" s="69">
        <f t="shared" si="205"/>
        <v>198</v>
      </c>
      <c r="M3282" s="81">
        <f t="shared" si="207"/>
        <v>0</v>
      </c>
    </row>
    <row r="3283" spans="1:13" x14ac:dyDescent="0.2">
      <c r="A3283" s="133" t="str">
        <f>'Net Gen'!B3283</f>
        <v>RP2KPAEG-Rockport 2 KP AEG</v>
      </c>
      <c r="B3283" s="214">
        <f>'Net Gen'!C3283</f>
        <v>44329.666666666664</v>
      </c>
      <c r="C3283" s="215" t="str">
        <f>'Net Gen'!P3283</f>
        <v>OFFLINE</v>
      </c>
      <c r="D3283" s="215">
        <f>'Net Gen'!E3283</f>
        <v>0</v>
      </c>
      <c r="E3283" s="215">
        <f>'Net Gen'!I3283</f>
        <v>0</v>
      </c>
      <c r="F3283" s="215">
        <f>'Net Gen'!K3283</f>
        <v>0</v>
      </c>
      <c r="G3283" s="215">
        <f>'Net Gen'!N3283</f>
        <v>0</v>
      </c>
      <c r="H3283" s="215">
        <f>'Net Gen'!O3283</f>
        <v>1320</v>
      </c>
      <c r="J3283" s="78">
        <f t="shared" si="206"/>
        <v>0.15</v>
      </c>
      <c r="K3283" s="71">
        <f t="shared" si="204"/>
        <v>0</v>
      </c>
      <c r="L3283" s="69">
        <f t="shared" si="205"/>
        <v>198</v>
      </c>
      <c r="M3283" s="81">
        <f t="shared" si="207"/>
        <v>0</v>
      </c>
    </row>
    <row r="3284" spans="1:13" x14ac:dyDescent="0.2">
      <c r="A3284" s="133" t="str">
        <f>'Net Gen'!B3284</f>
        <v>RP2KPAEG-Rockport 2 KP AEG</v>
      </c>
      <c r="B3284" s="214">
        <f>'Net Gen'!C3284</f>
        <v>44329.708333333336</v>
      </c>
      <c r="C3284" s="215" t="str">
        <f>'Net Gen'!P3284</f>
        <v>OFFLINE</v>
      </c>
      <c r="D3284" s="215">
        <f>'Net Gen'!E3284</f>
        <v>0</v>
      </c>
      <c r="E3284" s="215">
        <f>'Net Gen'!I3284</f>
        <v>0</v>
      </c>
      <c r="F3284" s="215">
        <f>'Net Gen'!K3284</f>
        <v>0</v>
      </c>
      <c r="G3284" s="215">
        <f>'Net Gen'!N3284</f>
        <v>0</v>
      </c>
      <c r="H3284" s="215">
        <f>'Net Gen'!O3284</f>
        <v>1320</v>
      </c>
      <c r="J3284" s="78">
        <f t="shared" si="206"/>
        <v>0.15</v>
      </c>
      <c r="K3284" s="71">
        <f t="shared" si="204"/>
        <v>0</v>
      </c>
      <c r="L3284" s="69">
        <f t="shared" si="205"/>
        <v>198</v>
      </c>
      <c r="M3284" s="81">
        <f t="shared" si="207"/>
        <v>0</v>
      </c>
    </row>
    <row r="3285" spans="1:13" x14ac:dyDescent="0.2">
      <c r="A3285" s="133" t="str">
        <f>'Net Gen'!B3285</f>
        <v>RP2KPAEG-Rockport 2 KP AEG</v>
      </c>
      <c r="B3285" s="214">
        <f>'Net Gen'!C3285</f>
        <v>44329.75</v>
      </c>
      <c r="C3285" s="215" t="str">
        <f>'Net Gen'!P3285</f>
        <v>OFFLINE</v>
      </c>
      <c r="D3285" s="215">
        <f>'Net Gen'!E3285</f>
        <v>0</v>
      </c>
      <c r="E3285" s="215">
        <f>'Net Gen'!I3285</f>
        <v>0</v>
      </c>
      <c r="F3285" s="215">
        <f>'Net Gen'!K3285</f>
        <v>0</v>
      </c>
      <c r="G3285" s="215">
        <f>'Net Gen'!N3285</f>
        <v>0</v>
      </c>
      <c r="H3285" s="215">
        <f>'Net Gen'!O3285</f>
        <v>1320</v>
      </c>
      <c r="J3285" s="78">
        <f t="shared" si="206"/>
        <v>0.15</v>
      </c>
      <c r="K3285" s="71">
        <f t="shared" si="204"/>
        <v>0</v>
      </c>
      <c r="L3285" s="69">
        <f t="shared" si="205"/>
        <v>198</v>
      </c>
      <c r="M3285" s="81">
        <f t="shared" si="207"/>
        <v>0</v>
      </c>
    </row>
    <row r="3286" spans="1:13" x14ac:dyDescent="0.2">
      <c r="A3286" s="133" t="str">
        <f>'Net Gen'!B3286</f>
        <v>RP2KPAEG-Rockport 2 KP AEG</v>
      </c>
      <c r="B3286" s="214">
        <f>'Net Gen'!C3286</f>
        <v>44329.791666666664</v>
      </c>
      <c r="C3286" s="215" t="str">
        <f>'Net Gen'!P3286</f>
        <v>OFFLINE</v>
      </c>
      <c r="D3286" s="215">
        <f>'Net Gen'!E3286</f>
        <v>0</v>
      </c>
      <c r="E3286" s="215">
        <f>'Net Gen'!I3286</f>
        <v>0</v>
      </c>
      <c r="F3286" s="215">
        <f>'Net Gen'!K3286</f>
        <v>0</v>
      </c>
      <c r="G3286" s="215">
        <f>'Net Gen'!N3286</f>
        <v>0</v>
      </c>
      <c r="H3286" s="215">
        <f>'Net Gen'!O3286</f>
        <v>1320</v>
      </c>
      <c r="J3286" s="78">
        <f t="shared" si="206"/>
        <v>0.15</v>
      </c>
      <c r="K3286" s="71">
        <f t="shared" si="204"/>
        <v>0</v>
      </c>
      <c r="L3286" s="69">
        <f t="shared" si="205"/>
        <v>198</v>
      </c>
      <c r="M3286" s="81">
        <f t="shared" si="207"/>
        <v>0</v>
      </c>
    </row>
    <row r="3287" spans="1:13" x14ac:dyDescent="0.2">
      <c r="A3287" s="133" t="str">
        <f>'Net Gen'!B3287</f>
        <v>RP2KPAEG-Rockport 2 KP AEG</v>
      </c>
      <c r="B3287" s="214">
        <f>'Net Gen'!C3287</f>
        <v>44329.833333333336</v>
      </c>
      <c r="C3287" s="215" t="str">
        <f>'Net Gen'!P3287</f>
        <v>OFFLINE</v>
      </c>
      <c r="D3287" s="215">
        <f>'Net Gen'!E3287</f>
        <v>0</v>
      </c>
      <c r="E3287" s="215">
        <f>'Net Gen'!I3287</f>
        <v>0</v>
      </c>
      <c r="F3287" s="215">
        <f>'Net Gen'!K3287</f>
        <v>0</v>
      </c>
      <c r="G3287" s="215">
        <f>'Net Gen'!N3287</f>
        <v>0</v>
      </c>
      <c r="H3287" s="215">
        <f>'Net Gen'!O3287</f>
        <v>1320</v>
      </c>
      <c r="J3287" s="78">
        <f t="shared" si="206"/>
        <v>0.15</v>
      </c>
      <c r="K3287" s="71">
        <f t="shared" si="204"/>
        <v>0</v>
      </c>
      <c r="L3287" s="69">
        <f t="shared" si="205"/>
        <v>198</v>
      </c>
      <c r="M3287" s="81">
        <f t="shared" si="207"/>
        <v>0</v>
      </c>
    </row>
    <row r="3288" spans="1:13" x14ac:dyDescent="0.2">
      <c r="A3288" s="133" t="str">
        <f>'Net Gen'!B3288</f>
        <v>RP2KPAEG-Rockport 2 KP AEG</v>
      </c>
      <c r="B3288" s="214">
        <f>'Net Gen'!C3288</f>
        <v>44329.875</v>
      </c>
      <c r="C3288" s="215" t="str">
        <f>'Net Gen'!P3288</f>
        <v>OFFLINE</v>
      </c>
      <c r="D3288" s="215">
        <f>'Net Gen'!E3288</f>
        <v>0</v>
      </c>
      <c r="E3288" s="215">
        <f>'Net Gen'!I3288</f>
        <v>0</v>
      </c>
      <c r="F3288" s="215">
        <f>'Net Gen'!K3288</f>
        <v>0</v>
      </c>
      <c r="G3288" s="215">
        <f>'Net Gen'!N3288</f>
        <v>0</v>
      </c>
      <c r="H3288" s="215">
        <f>'Net Gen'!O3288</f>
        <v>1320</v>
      </c>
      <c r="J3288" s="78">
        <f t="shared" si="206"/>
        <v>0.15</v>
      </c>
      <c r="K3288" s="71">
        <f t="shared" si="204"/>
        <v>0</v>
      </c>
      <c r="L3288" s="69">
        <f t="shared" si="205"/>
        <v>198</v>
      </c>
      <c r="M3288" s="81">
        <f t="shared" si="207"/>
        <v>0</v>
      </c>
    </row>
    <row r="3289" spans="1:13" x14ac:dyDescent="0.2">
      <c r="A3289" s="133" t="str">
        <f>'Net Gen'!B3289</f>
        <v>RP2KPAEG-Rockport 2 KP AEG</v>
      </c>
      <c r="B3289" s="214">
        <f>'Net Gen'!C3289</f>
        <v>44329.916666666664</v>
      </c>
      <c r="C3289" s="215" t="str">
        <f>'Net Gen'!P3289</f>
        <v>OFFLINE</v>
      </c>
      <c r="D3289" s="215">
        <f>'Net Gen'!E3289</f>
        <v>0</v>
      </c>
      <c r="E3289" s="215">
        <f>'Net Gen'!I3289</f>
        <v>0</v>
      </c>
      <c r="F3289" s="215">
        <f>'Net Gen'!K3289</f>
        <v>0</v>
      </c>
      <c r="G3289" s="215">
        <f>'Net Gen'!N3289</f>
        <v>0</v>
      </c>
      <c r="H3289" s="215">
        <f>'Net Gen'!O3289</f>
        <v>1320</v>
      </c>
      <c r="J3289" s="78">
        <f t="shared" si="206"/>
        <v>0.15</v>
      </c>
      <c r="K3289" s="71">
        <f t="shared" si="204"/>
        <v>0</v>
      </c>
      <c r="L3289" s="69">
        <f t="shared" si="205"/>
        <v>198</v>
      </c>
      <c r="M3289" s="81">
        <f t="shared" si="207"/>
        <v>0</v>
      </c>
    </row>
    <row r="3290" spans="1:13" x14ac:dyDescent="0.2">
      <c r="A3290" s="133" t="str">
        <f>'Net Gen'!B3290</f>
        <v>RP2KPAEG-Rockport 2 KP AEG</v>
      </c>
      <c r="B3290" s="214">
        <f>'Net Gen'!C3290</f>
        <v>44329.958333333336</v>
      </c>
      <c r="C3290" s="215" t="str">
        <f>'Net Gen'!P3290</f>
        <v>OFFLINE</v>
      </c>
      <c r="D3290" s="215">
        <f>'Net Gen'!E3290</f>
        <v>0</v>
      </c>
      <c r="E3290" s="215">
        <f>'Net Gen'!I3290</f>
        <v>0</v>
      </c>
      <c r="F3290" s="215">
        <f>'Net Gen'!K3290</f>
        <v>0</v>
      </c>
      <c r="G3290" s="215">
        <f>'Net Gen'!N3290</f>
        <v>0</v>
      </c>
      <c r="H3290" s="215">
        <f>'Net Gen'!O3290</f>
        <v>1320</v>
      </c>
      <c r="J3290" s="78">
        <f t="shared" si="206"/>
        <v>0.15</v>
      </c>
      <c r="K3290" s="71">
        <f t="shared" si="204"/>
        <v>0</v>
      </c>
      <c r="L3290" s="69">
        <f t="shared" si="205"/>
        <v>198</v>
      </c>
      <c r="M3290" s="81">
        <f t="shared" si="207"/>
        <v>0</v>
      </c>
    </row>
    <row r="3291" spans="1:13" x14ac:dyDescent="0.2">
      <c r="A3291" s="133" t="str">
        <f>'Net Gen'!B3291</f>
        <v>RP2KPAEG-Rockport 2 KP AEG</v>
      </c>
      <c r="B3291" s="214">
        <f>'Net Gen'!C3291</f>
        <v>44330</v>
      </c>
      <c r="C3291" s="215" t="str">
        <f>'Net Gen'!P3291</f>
        <v>OFFLINE</v>
      </c>
      <c r="D3291" s="215">
        <f>'Net Gen'!E3291</f>
        <v>0</v>
      </c>
      <c r="E3291" s="215">
        <f>'Net Gen'!I3291</f>
        <v>0</v>
      </c>
      <c r="F3291" s="215">
        <f>'Net Gen'!K3291</f>
        <v>0</v>
      </c>
      <c r="G3291" s="215">
        <f>'Net Gen'!N3291</f>
        <v>0</v>
      </c>
      <c r="H3291" s="215">
        <f>'Net Gen'!O3291</f>
        <v>1320</v>
      </c>
      <c r="J3291" s="78">
        <f t="shared" si="206"/>
        <v>0.15</v>
      </c>
      <c r="K3291" s="71">
        <f t="shared" si="204"/>
        <v>0</v>
      </c>
      <c r="L3291" s="69">
        <f t="shared" si="205"/>
        <v>198</v>
      </c>
      <c r="M3291" s="81">
        <f t="shared" si="207"/>
        <v>0</v>
      </c>
    </row>
    <row r="3292" spans="1:13" x14ac:dyDescent="0.2">
      <c r="A3292" s="133" t="str">
        <f>'Net Gen'!B3292</f>
        <v>RP2KPAEG-Rockport 2 KP AEG</v>
      </c>
      <c r="B3292" s="214">
        <f>'Net Gen'!C3292</f>
        <v>44330.041666666664</v>
      </c>
      <c r="C3292" s="215" t="str">
        <f>'Net Gen'!P3292</f>
        <v>OFFLINE</v>
      </c>
      <c r="D3292" s="215">
        <f>'Net Gen'!E3292</f>
        <v>0</v>
      </c>
      <c r="E3292" s="215">
        <f>'Net Gen'!I3292</f>
        <v>0</v>
      </c>
      <c r="F3292" s="215">
        <f>'Net Gen'!K3292</f>
        <v>0</v>
      </c>
      <c r="G3292" s="215">
        <f>'Net Gen'!N3292</f>
        <v>0</v>
      </c>
      <c r="H3292" s="215">
        <f>'Net Gen'!O3292</f>
        <v>1320</v>
      </c>
      <c r="J3292" s="78">
        <f t="shared" si="206"/>
        <v>0.15</v>
      </c>
      <c r="K3292" s="71">
        <f t="shared" si="204"/>
        <v>0</v>
      </c>
      <c r="L3292" s="69">
        <f t="shared" si="205"/>
        <v>198</v>
      </c>
      <c r="M3292" s="81">
        <f t="shared" si="207"/>
        <v>0</v>
      </c>
    </row>
    <row r="3293" spans="1:13" x14ac:dyDescent="0.2">
      <c r="A3293" s="133" t="str">
        <f>'Net Gen'!B3293</f>
        <v>RP2KPAEG-Rockport 2 KP AEG</v>
      </c>
      <c r="B3293" s="214">
        <f>'Net Gen'!C3293</f>
        <v>44330.083333333336</v>
      </c>
      <c r="C3293" s="215" t="str">
        <f>'Net Gen'!P3293</f>
        <v>OFFLINE</v>
      </c>
      <c r="D3293" s="215">
        <f>'Net Gen'!E3293</f>
        <v>0</v>
      </c>
      <c r="E3293" s="215">
        <f>'Net Gen'!I3293</f>
        <v>0</v>
      </c>
      <c r="F3293" s="215">
        <f>'Net Gen'!K3293</f>
        <v>0</v>
      </c>
      <c r="G3293" s="215">
        <f>'Net Gen'!N3293</f>
        <v>0</v>
      </c>
      <c r="H3293" s="215">
        <f>'Net Gen'!O3293</f>
        <v>1320</v>
      </c>
      <c r="J3293" s="78">
        <f t="shared" si="206"/>
        <v>0.15</v>
      </c>
      <c r="K3293" s="71">
        <f t="shared" si="204"/>
        <v>0</v>
      </c>
      <c r="L3293" s="69">
        <f t="shared" si="205"/>
        <v>198</v>
      </c>
      <c r="M3293" s="81">
        <f t="shared" si="207"/>
        <v>0</v>
      </c>
    </row>
    <row r="3294" spans="1:13" x14ac:dyDescent="0.2">
      <c r="A3294" s="133" t="str">
        <f>'Net Gen'!B3294</f>
        <v>RP2KPAEG-Rockport 2 KP AEG</v>
      </c>
      <c r="B3294" s="214">
        <f>'Net Gen'!C3294</f>
        <v>44330.125</v>
      </c>
      <c r="C3294" s="215" t="str">
        <f>'Net Gen'!P3294</f>
        <v>OFFLINE</v>
      </c>
      <c r="D3294" s="215">
        <f>'Net Gen'!E3294</f>
        <v>0</v>
      </c>
      <c r="E3294" s="215">
        <f>'Net Gen'!I3294</f>
        <v>0</v>
      </c>
      <c r="F3294" s="215">
        <f>'Net Gen'!K3294</f>
        <v>0</v>
      </c>
      <c r="G3294" s="215">
        <f>'Net Gen'!N3294</f>
        <v>0</v>
      </c>
      <c r="H3294" s="215">
        <f>'Net Gen'!O3294</f>
        <v>1320</v>
      </c>
      <c r="J3294" s="78">
        <f t="shared" si="206"/>
        <v>0.15</v>
      </c>
      <c r="K3294" s="71">
        <f t="shared" si="204"/>
        <v>0</v>
      </c>
      <c r="L3294" s="69">
        <f t="shared" si="205"/>
        <v>198</v>
      </c>
      <c r="M3294" s="81">
        <f t="shared" si="207"/>
        <v>0</v>
      </c>
    </row>
    <row r="3295" spans="1:13" x14ac:dyDescent="0.2">
      <c r="A3295" s="133" t="str">
        <f>'Net Gen'!B3295</f>
        <v>RP2KPAEG-Rockport 2 KP AEG</v>
      </c>
      <c r="B3295" s="214">
        <f>'Net Gen'!C3295</f>
        <v>44330.166666666664</v>
      </c>
      <c r="C3295" s="215" t="str">
        <f>'Net Gen'!P3295</f>
        <v>OFFLINE</v>
      </c>
      <c r="D3295" s="215">
        <f>'Net Gen'!E3295</f>
        <v>0</v>
      </c>
      <c r="E3295" s="215">
        <f>'Net Gen'!I3295</f>
        <v>0</v>
      </c>
      <c r="F3295" s="215">
        <f>'Net Gen'!K3295</f>
        <v>0</v>
      </c>
      <c r="G3295" s="215">
        <f>'Net Gen'!N3295</f>
        <v>0</v>
      </c>
      <c r="H3295" s="215">
        <f>'Net Gen'!O3295</f>
        <v>1320</v>
      </c>
      <c r="J3295" s="78">
        <f t="shared" si="206"/>
        <v>0.15</v>
      </c>
      <c r="K3295" s="71">
        <f t="shared" si="204"/>
        <v>0</v>
      </c>
      <c r="L3295" s="69">
        <f t="shared" si="205"/>
        <v>198</v>
      </c>
      <c r="M3295" s="81">
        <f t="shared" si="207"/>
        <v>0</v>
      </c>
    </row>
    <row r="3296" spans="1:13" x14ac:dyDescent="0.2">
      <c r="A3296" s="133" t="str">
        <f>'Net Gen'!B3296</f>
        <v>RP2KPAEG-Rockport 2 KP AEG</v>
      </c>
      <c r="B3296" s="214">
        <f>'Net Gen'!C3296</f>
        <v>44330.208333333336</v>
      </c>
      <c r="C3296" s="215" t="str">
        <f>'Net Gen'!P3296</f>
        <v>OFFLINE</v>
      </c>
      <c r="D3296" s="215">
        <f>'Net Gen'!E3296</f>
        <v>0</v>
      </c>
      <c r="E3296" s="215">
        <f>'Net Gen'!I3296</f>
        <v>0</v>
      </c>
      <c r="F3296" s="215">
        <f>'Net Gen'!K3296</f>
        <v>0</v>
      </c>
      <c r="G3296" s="215">
        <f>'Net Gen'!N3296</f>
        <v>0</v>
      </c>
      <c r="H3296" s="215">
        <f>'Net Gen'!O3296</f>
        <v>1320</v>
      </c>
      <c r="J3296" s="78">
        <f t="shared" si="206"/>
        <v>0.15</v>
      </c>
      <c r="K3296" s="71">
        <f t="shared" si="204"/>
        <v>0</v>
      </c>
      <c r="L3296" s="69">
        <f t="shared" si="205"/>
        <v>198</v>
      </c>
      <c r="M3296" s="81">
        <f t="shared" si="207"/>
        <v>0</v>
      </c>
    </row>
    <row r="3297" spans="1:13" x14ac:dyDescent="0.2">
      <c r="A3297" s="133" t="str">
        <f>'Net Gen'!B3297</f>
        <v>RP2KPAEG-Rockport 2 KP AEG</v>
      </c>
      <c r="B3297" s="214">
        <f>'Net Gen'!C3297</f>
        <v>44330.25</v>
      </c>
      <c r="C3297" s="215" t="str">
        <f>'Net Gen'!P3297</f>
        <v>OFFLINE</v>
      </c>
      <c r="D3297" s="215">
        <f>'Net Gen'!E3297</f>
        <v>0</v>
      </c>
      <c r="E3297" s="215">
        <f>'Net Gen'!I3297</f>
        <v>0</v>
      </c>
      <c r="F3297" s="215">
        <f>'Net Gen'!K3297</f>
        <v>0</v>
      </c>
      <c r="G3297" s="215">
        <f>'Net Gen'!N3297</f>
        <v>0</v>
      </c>
      <c r="H3297" s="215">
        <f>'Net Gen'!O3297</f>
        <v>1320</v>
      </c>
      <c r="J3297" s="78">
        <f t="shared" si="206"/>
        <v>0.15</v>
      </c>
      <c r="K3297" s="71">
        <f t="shared" si="204"/>
        <v>0</v>
      </c>
      <c r="L3297" s="69">
        <f t="shared" si="205"/>
        <v>198</v>
      </c>
      <c r="M3297" s="81">
        <f t="shared" si="207"/>
        <v>0</v>
      </c>
    </row>
    <row r="3298" spans="1:13" x14ac:dyDescent="0.2">
      <c r="A3298" s="133" t="str">
        <f>'Net Gen'!B3298</f>
        <v>RP2KPAEG-Rockport 2 KP AEG</v>
      </c>
      <c r="B3298" s="214">
        <f>'Net Gen'!C3298</f>
        <v>44330.291666666664</v>
      </c>
      <c r="C3298" s="215" t="str">
        <f>'Net Gen'!P3298</f>
        <v>OFFLINE</v>
      </c>
      <c r="D3298" s="215">
        <f>'Net Gen'!E3298</f>
        <v>0</v>
      </c>
      <c r="E3298" s="215">
        <f>'Net Gen'!I3298</f>
        <v>0</v>
      </c>
      <c r="F3298" s="215">
        <f>'Net Gen'!K3298</f>
        <v>0</v>
      </c>
      <c r="G3298" s="215">
        <f>'Net Gen'!N3298</f>
        <v>0</v>
      </c>
      <c r="H3298" s="215">
        <f>'Net Gen'!O3298</f>
        <v>1320</v>
      </c>
      <c r="J3298" s="78">
        <f t="shared" si="206"/>
        <v>0.15</v>
      </c>
      <c r="K3298" s="71">
        <f t="shared" si="204"/>
        <v>0</v>
      </c>
      <c r="L3298" s="69">
        <f t="shared" si="205"/>
        <v>198</v>
      </c>
      <c r="M3298" s="81">
        <f t="shared" si="207"/>
        <v>0</v>
      </c>
    </row>
    <row r="3299" spans="1:13" x14ac:dyDescent="0.2">
      <c r="A3299" s="133" t="str">
        <f>'Net Gen'!B3299</f>
        <v>RP2KPAEG-Rockport 2 KP AEG</v>
      </c>
      <c r="B3299" s="214">
        <f>'Net Gen'!C3299</f>
        <v>44330.333333333336</v>
      </c>
      <c r="C3299" s="215" t="str">
        <f>'Net Gen'!P3299</f>
        <v>OFFLINE</v>
      </c>
      <c r="D3299" s="215">
        <f>'Net Gen'!E3299</f>
        <v>0</v>
      </c>
      <c r="E3299" s="215">
        <f>'Net Gen'!I3299</f>
        <v>0</v>
      </c>
      <c r="F3299" s="215">
        <f>'Net Gen'!K3299</f>
        <v>0</v>
      </c>
      <c r="G3299" s="215">
        <f>'Net Gen'!N3299</f>
        <v>0</v>
      </c>
      <c r="H3299" s="215">
        <f>'Net Gen'!O3299</f>
        <v>1320</v>
      </c>
      <c r="J3299" s="78">
        <f t="shared" si="206"/>
        <v>0.15</v>
      </c>
      <c r="K3299" s="71">
        <f t="shared" si="204"/>
        <v>0</v>
      </c>
      <c r="L3299" s="69">
        <f t="shared" si="205"/>
        <v>198</v>
      </c>
      <c r="M3299" s="81">
        <f t="shared" si="207"/>
        <v>0</v>
      </c>
    </row>
    <row r="3300" spans="1:13" x14ac:dyDescent="0.2">
      <c r="A3300" s="133" t="str">
        <f>'Net Gen'!B3300</f>
        <v>RP2KPAEG-Rockport 2 KP AEG</v>
      </c>
      <c r="B3300" s="214">
        <f>'Net Gen'!C3300</f>
        <v>44330.375</v>
      </c>
      <c r="C3300" s="215" t="str">
        <f>'Net Gen'!P3300</f>
        <v>OFFLINE</v>
      </c>
      <c r="D3300" s="215">
        <f>'Net Gen'!E3300</f>
        <v>0</v>
      </c>
      <c r="E3300" s="215">
        <f>'Net Gen'!I3300</f>
        <v>0</v>
      </c>
      <c r="F3300" s="215">
        <f>'Net Gen'!K3300</f>
        <v>0</v>
      </c>
      <c r="G3300" s="215">
        <f>'Net Gen'!N3300</f>
        <v>0</v>
      </c>
      <c r="H3300" s="215">
        <f>'Net Gen'!O3300</f>
        <v>1320</v>
      </c>
      <c r="J3300" s="78">
        <f t="shared" si="206"/>
        <v>0.15</v>
      </c>
      <c r="K3300" s="71">
        <f t="shared" si="204"/>
        <v>0</v>
      </c>
      <c r="L3300" s="69">
        <f t="shared" si="205"/>
        <v>198</v>
      </c>
      <c r="M3300" s="81">
        <f t="shared" si="207"/>
        <v>0</v>
      </c>
    </row>
    <row r="3301" spans="1:13" x14ac:dyDescent="0.2">
      <c r="A3301" s="133" t="str">
        <f>'Net Gen'!B3301</f>
        <v>RP2KPAEG-Rockport 2 KP AEG</v>
      </c>
      <c r="B3301" s="214">
        <f>'Net Gen'!C3301</f>
        <v>44330.416666666664</v>
      </c>
      <c r="C3301" s="215" t="str">
        <f>'Net Gen'!P3301</f>
        <v>OFFLINE</v>
      </c>
      <c r="D3301" s="215">
        <f>'Net Gen'!E3301</f>
        <v>0</v>
      </c>
      <c r="E3301" s="215">
        <f>'Net Gen'!I3301</f>
        <v>0</v>
      </c>
      <c r="F3301" s="215">
        <f>'Net Gen'!K3301</f>
        <v>0</v>
      </c>
      <c r="G3301" s="215">
        <f>'Net Gen'!N3301</f>
        <v>0</v>
      </c>
      <c r="H3301" s="215">
        <f>'Net Gen'!O3301</f>
        <v>1320</v>
      </c>
      <c r="J3301" s="78">
        <f t="shared" si="206"/>
        <v>0.15</v>
      </c>
      <c r="K3301" s="71">
        <f t="shared" si="204"/>
        <v>0</v>
      </c>
      <c r="L3301" s="69">
        <f t="shared" si="205"/>
        <v>198</v>
      </c>
      <c r="M3301" s="81">
        <f t="shared" si="207"/>
        <v>0</v>
      </c>
    </row>
    <row r="3302" spans="1:13" x14ac:dyDescent="0.2">
      <c r="A3302" s="133" t="str">
        <f>'Net Gen'!B3302</f>
        <v>RP2KPAEG-Rockport 2 KP AEG</v>
      </c>
      <c r="B3302" s="214">
        <f>'Net Gen'!C3302</f>
        <v>44330.458333333336</v>
      </c>
      <c r="C3302" s="215" t="str">
        <f>'Net Gen'!P3302</f>
        <v>OFFLINE</v>
      </c>
      <c r="D3302" s="215">
        <f>'Net Gen'!E3302</f>
        <v>0</v>
      </c>
      <c r="E3302" s="215">
        <f>'Net Gen'!I3302</f>
        <v>0</v>
      </c>
      <c r="F3302" s="215">
        <f>'Net Gen'!K3302</f>
        <v>0</v>
      </c>
      <c r="G3302" s="215">
        <f>'Net Gen'!N3302</f>
        <v>0</v>
      </c>
      <c r="H3302" s="215">
        <f>'Net Gen'!O3302</f>
        <v>1320</v>
      </c>
      <c r="J3302" s="78">
        <f t="shared" si="206"/>
        <v>0.15</v>
      </c>
      <c r="K3302" s="71">
        <f t="shared" si="204"/>
        <v>0</v>
      </c>
      <c r="L3302" s="69">
        <f t="shared" si="205"/>
        <v>198</v>
      </c>
      <c r="M3302" s="81">
        <f t="shared" si="207"/>
        <v>0</v>
      </c>
    </row>
    <row r="3303" spans="1:13" x14ac:dyDescent="0.2">
      <c r="A3303" s="133" t="str">
        <f>'Net Gen'!B3303</f>
        <v>RP2KPAEG-Rockport 2 KP AEG</v>
      </c>
      <c r="B3303" s="214">
        <f>'Net Gen'!C3303</f>
        <v>44330.5</v>
      </c>
      <c r="C3303" s="215" t="str">
        <f>'Net Gen'!P3303</f>
        <v>OFFLINE</v>
      </c>
      <c r="D3303" s="215">
        <f>'Net Gen'!E3303</f>
        <v>0</v>
      </c>
      <c r="E3303" s="215">
        <f>'Net Gen'!I3303</f>
        <v>0</v>
      </c>
      <c r="F3303" s="215">
        <f>'Net Gen'!K3303</f>
        <v>0</v>
      </c>
      <c r="G3303" s="215">
        <f>'Net Gen'!N3303</f>
        <v>0</v>
      </c>
      <c r="H3303" s="215">
        <f>'Net Gen'!O3303</f>
        <v>1320</v>
      </c>
      <c r="J3303" s="78">
        <f t="shared" si="206"/>
        <v>0.15</v>
      </c>
      <c r="K3303" s="71">
        <f t="shared" si="204"/>
        <v>0</v>
      </c>
      <c r="L3303" s="69">
        <f t="shared" si="205"/>
        <v>198</v>
      </c>
      <c r="M3303" s="81">
        <f t="shared" si="207"/>
        <v>0</v>
      </c>
    </row>
    <row r="3304" spans="1:13" x14ac:dyDescent="0.2">
      <c r="A3304" s="133" t="str">
        <f>'Net Gen'!B3304</f>
        <v>RP2KPAEG-Rockport 2 KP AEG</v>
      </c>
      <c r="B3304" s="214">
        <f>'Net Gen'!C3304</f>
        <v>44330.541666666664</v>
      </c>
      <c r="C3304" s="215" t="str">
        <f>'Net Gen'!P3304</f>
        <v>OFFLINE</v>
      </c>
      <c r="D3304" s="215">
        <f>'Net Gen'!E3304</f>
        <v>0</v>
      </c>
      <c r="E3304" s="215">
        <f>'Net Gen'!I3304</f>
        <v>0</v>
      </c>
      <c r="F3304" s="215">
        <f>'Net Gen'!K3304</f>
        <v>0</v>
      </c>
      <c r="G3304" s="215">
        <f>'Net Gen'!N3304</f>
        <v>0</v>
      </c>
      <c r="H3304" s="215">
        <f>'Net Gen'!O3304</f>
        <v>1320</v>
      </c>
      <c r="J3304" s="78">
        <f t="shared" si="206"/>
        <v>0.15</v>
      </c>
      <c r="K3304" s="71">
        <f t="shared" si="204"/>
        <v>0</v>
      </c>
      <c r="L3304" s="69">
        <f t="shared" si="205"/>
        <v>198</v>
      </c>
      <c r="M3304" s="81">
        <f t="shared" si="207"/>
        <v>0</v>
      </c>
    </row>
    <row r="3305" spans="1:13" x14ac:dyDescent="0.2">
      <c r="A3305" s="133" t="str">
        <f>'Net Gen'!B3305</f>
        <v>RP2KPAEG-Rockport 2 KP AEG</v>
      </c>
      <c r="B3305" s="214">
        <f>'Net Gen'!C3305</f>
        <v>44330.583333333336</v>
      </c>
      <c r="C3305" s="215" t="str">
        <f>'Net Gen'!P3305</f>
        <v>OFFLINE</v>
      </c>
      <c r="D3305" s="215">
        <f>'Net Gen'!E3305</f>
        <v>0</v>
      </c>
      <c r="E3305" s="215">
        <f>'Net Gen'!I3305</f>
        <v>0</v>
      </c>
      <c r="F3305" s="215">
        <f>'Net Gen'!K3305</f>
        <v>0</v>
      </c>
      <c r="G3305" s="215">
        <f>'Net Gen'!N3305</f>
        <v>0</v>
      </c>
      <c r="H3305" s="215">
        <f>'Net Gen'!O3305</f>
        <v>1320</v>
      </c>
      <c r="J3305" s="78">
        <f t="shared" si="206"/>
        <v>0.15</v>
      </c>
      <c r="K3305" s="71">
        <f t="shared" si="204"/>
        <v>0</v>
      </c>
      <c r="L3305" s="69">
        <f t="shared" si="205"/>
        <v>198</v>
      </c>
      <c r="M3305" s="81">
        <f t="shared" si="207"/>
        <v>0</v>
      </c>
    </row>
    <row r="3306" spans="1:13" x14ac:dyDescent="0.2">
      <c r="A3306" s="133" t="str">
        <f>'Net Gen'!B3306</f>
        <v>RP2KPAEG-Rockport 2 KP AEG</v>
      </c>
      <c r="B3306" s="214">
        <f>'Net Gen'!C3306</f>
        <v>44330.625</v>
      </c>
      <c r="C3306" s="215" t="str">
        <f>'Net Gen'!P3306</f>
        <v>OFFLINE</v>
      </c>
      <c r="D3306" s="215">
        <f>'Net Gen'!E3306</f>
        <v>0</v>
      </c>
      <c r="E3306" s="215">
        <f>'Net Gen'!I3306</f>
        <v>0</v>
      </c>
      <c r="F3306" s="215">
        <f>'Net Gen'!K3306</f>
        <v>0</v>
      </c>
      <c r="G3306" s="215">
        <f>'Net Gen'!N3306</f>
        <v>0</v>
      </c>
      <c r="H3306" s="215">
        <f>'Net Gen'!O3306</f>
        <v>1320</v>
      </c>
      <c r="J3306" s="78">
        <f t="shared" si="206"/>
        <v>0.15</v>
      </c>
      <c r="K3306" s="71">
        <f t="shared" si="204"/>
        <v>0</v>
      </c>
      <c r="L3306" s="69">
        <f t="shared" si="205"/>
        <v>198</v>
      </c>
      <c r="M3306" s="81">
        <f t="shared" si="207"/>
        <v>0</v>
      </c>
    </row>
    <row r="3307" spans="1:13" x14ac:dyDescent="0.2">
      <c r="A3307" s="133" t="str">
        <f>'Net Gen'!B3307</f>
        <v>RP2KPAEG-Rockport 2 KP AEG</v>
      </c>
      <c r="B3307" s="214">
        <f>'Net Gen'!C3307</f>
        <v>44330.666666666664</v>
      </c>
      <c r="C3307" s="215" t="str">
        <f>'Net Gen'!P3307</f>
        <v>OFFLINE</v>
      </c>
      <c r="D3307" s="215">
        <f>'Net Gen'!E3307</f>
        <v>0</v>
      </c>
      <c r="E3307" s="215">
        <f>'Net Gen'!I3307</f>
        <v>0</v>
      </c>
      <c r="F3307" s="215">
        <f>'Net Gen'!K3307</f>
        <v>0</v>
      </c>
      <c r="G3307" s="215">
        <f>'Net Gen'!N3307</f>
        <v>0</v>
      </c>
      <c r="H3307" s="215">
        <f>'Net Gen'!O3307</f>
        <v>1320</v>
      </c>
      <c r="J3307" s="78">
        <f t="shared" si="206"/>
        <v>0.15</v>
      </c>
      <c r="K3307" s="71">
        <f t="shared" si="204"/>
        <v>0</v>
      </c>
      <c r="L3307" s="69">
        <f t="shared" si="205"/>
        <v>198</v>
      </c>
      <c r="M3307" s="81">
        <f t="shared" si="207"/>
        <v>0</v>
      </c>
    </row>
    <row r="3308" spans="1:13" x14ac:dyDescent="0.2">
      <c r="A3308" s="133" t="str">
        <f>'Net Gen'!B3308</f>
        <v>RP2KPAEG-Rockport 2 KP AEG</v>
      </c>
      <c r="B3308" s="214">
        <f>'Net Gen'!C3308</f>
        <v>44330.708333333336</v>
      </c>
      <c r="C3308" s="215" t="str">
        <f>'Net Gen'!P3308</f>
        <v>OFFLINE</v>
      </c>
      <c r="D3308" s="215">
        <f>'Net Gen'!E3308</f>
        <v>0</v>
      </c>
      <c r="E3308" s="215">
        <f>'Net Gen'!I3308</f>
        <v>0</v>
      </c>
      <c r="F3308" s="215">
        <f>'Net Gen'!K3308</f>
        <v>0</v>
      </c>
      <c r="G3308" s="215">
        <f>'Net Gen'!N3308</f>
        <v>0</v>
      </c>
      <c r="H3308" s="215">
        <f>'Net Gen'!O3308</f>
        <v>1320</v>
      </c>
      <c r="J3308" s="78">
        <f t="shared" si="206"/>
        <v>0.15</v>
      </c>
      <c r="K3308" s="71">
        <f t="shared" si="204"/>
        <v>0</v>
      </c>
      <c r="L3308" s="69">
        <f t="shared" si="205"/>
        <v>198</v>
      </c>
      <c r="M3308" s="81">
        <f t="shared" si="207"/>
        <v>0</v>
      </c>
    </row>
    <row r="3309" spans="1:13" x14ac:dyDescent="0.2">
      <c r="A3309" s="133" t="str">
        <f>'Net Gen'!B3309</f>
        <v>RP2KPAEG-Rockport 2 KP AEG</v>
      </c>
      <c r="B3309" s="214">
        <f>'Net Gen'!C3309</f>
        <v>44330.75</v>
      </c>
      <c r="C3309" s="215" t="str">
        <f>'Net Gen'!P3309</f>
        <v>OFFLINE</v>
      </c>
      <c r="D3309" s="215">
        <f>'Net Gen'!E3309</f>
        <v>0</v>
      </c>
      <c r="E3309" s="215">
        <f>'Net Gen'!I3309</f>
        <v>0</v>
      </c>
      <c r="F3309" s="215">
        <f>'Net Gen'!K3309</f>
        <v>0</v>
      </c>
      <c r="G3309" s="215">
        <f>'Net Gen'!N3309</f>
        <v>0</v>
      </c>
      <c r="H3309" s="215">
        <f>'Net Gen'!O3309</f>
        <v>1320</v>
      </c>
      <c r="J3309" s="78">
        <f t="shared" si="206"/>
        <v>0.15</v>
      </c>
      <c r="K3309" s="71">
        <f t="shared" si="204"/>
        <v>0</v>
      </c>
      <c r="L3309" s="69">
        <f t="shared" si="205"/>
        <v>198</v>
      </c>
      <c r="M3309" s="81">
        <f t="shared" si="207"/>
        <v>0</v>
      </c>
    </row>
    <row r="3310" spans="1:13" x14ac:dyDescent="0.2">
      <c r="A3310" s="133" t="str">
        <f>'Net Gen'!B3310</f>
        <v>RP2KPAEG-Rockport 2 KP AEG</v>
      </c>
      <c r="B3310" s="214">
        <f>'Net Gen'!C3310</f>
        <v>44330.791666666664</v>
      </c>
      <c r="C3310" s="215" t="str">
        <f>'Net Gen'!P3310</f>
        <v>OFFLINE</v>
      </c>
      <c r="D3310" s="215">
        <f>'Net Gen'!E3310</f>
        <v>0</v>
      </c>
      <c r="E3310" s="215">
        <f>'Net Gen'!I3310</f>
        <v>0</v>
      </c>
      <c r="F3310" s="215">
        <f>'Net Gen'!K3310</f>
        <v>0</v>
      </c>
      <c r="G3310" s="215">
        <f>'Net Gen'!N3310</f>
        <v>0</v>
      </c>
      <c r="H3310" s="215">
        <f>'Net Gen'!O3310</f>
        <v>1320</v>
      </c>
      <c r="J3310" s="78">
        <f t="shared" si="206"/>
        <v>0.15</v>
      </c>
      <c r="K3310" s="71">
        <f t="shared" si="204"/>
        <v>0</v>
      </c>
      <c r="L3310" s="69">
        <f t="shared" si="205"/>
        <v>198</v>
      </c>
      <c r="M3310" s="81">
        <f t="shared" si="207"/>
        <v>0</v>
      </c>
    </row>
    <row r="3311" spans="1:13" x14ac:dyDescent="0.2">
      <c r="A3311" s="133" t="str">
        <f>'Net Gen'!B3311</f>
        <v>RP2KPAEG-Rockport 2 KP AEG</v>
      </c>
      <c r="B3311" s="214">
        <f>'Net Gen'!C3311</f>
        <v>44330.833333333336</v>
      </c>
      <c r="C3311" s="215" t="str">
        <f>'Net Gen'!P3311</f>
        <v>OFFLINE</v>
      </c>
      <c r="D3311" s="215">
        <f>'Net Gen'!E3311</f>
        <v>0</v>
      </c>
      <c r="E3311" s="215">
        <f>'Net Gen'!I3311</f>
        <v>0</v>
      </c>
      <c r="F3311" s="215">
        <f>'Net Gen'!K3311</f>
        <v>0</v>
      </c>
      <c r="G3311" s="215">
        <f>'Net Gen'!N3311</f>
        <v>0</v>
      </c>
      <c r="H3311" s="215">
        <f>'Net Gen'!O3311</f>
        <v>1320</v>
      </c>
      <c r="J3311" s="78">
        <f t="shared" si="206"/>
        <v>0.15</v>
      </c>
      <c r="K3311" s="71">
        <f t="shared" si="204"/>
        <v>0</v>
      </c>
      <c r="L3311" s="69">
        <f t="shared" si="205"/>
        <v>198</v>
      </c>
      <c r="M3311" s="81">
        <f t="shared" si="207"/>
        <v>0</v>
      </c>
    </row>
    <row r="3312" spans="1:13" x14ac:dyDescent="0.2">
      <c r="A3312" s="133" t="str">
        <f>'Net Gen'!B3312</f>
        <v>RP2KPAEG-Rockport 2 KP AEG</v>
      </c>
      <c r="B3312" s="214">
        <f>'Net Gen'!C3312</f>
        <v>44330.875</v>
      </c>
      <c r="C3312" s="215" t="str">
        <f>'Net Gen'!P3312</f>
        <v>OFFLINE</v>
      </c>
      <c r="D3312" s="215">
        <f>'Net Gen'!E3312</f>
        <v>0</v>
      </c>
      <c r="E3312" s="215">
        <f>'Net Gen'!I3312</f>
        <v>0</v>
      </c>
      <c r="F3312" s="215">
        <f>'Net Gen'!K3312</f>
        <v>0</v>
      </c>
      <c r="G3312" s="215">
        <f>'Net Gen'!N3312</f>
        <v>0</v>
      </c>
      <c r="H3312" s="215">
        <f>'Net Gen'!O3312</f>
        <v>1320</v>
      </c>
      <c r="J3312" s="78">
        <f t="shared" si="206"/>
        <v>0.15</v>
      </c>
      <c r="K3312" s="71">
        <f t="shared" si="204"/>
        <v>0</v>
      </c>
      <c r="L3312" s="69">
        <f t="shared" si="205"/>
        <v>198</v>
      </c>
      <c r="M3312" s="81">
        <f t="shared" si="207"/>
        <v>0</v>
      </c>
    </row>
    <row r="3313" spans="1:13" x14ac:dyDescent="0.2">
      <c r="A3313" s="133" t="str">
        <f>'Net Gen'!B3313</f>
        <v>RP2KPAEG-Rockport 2 KP AEG</v>
      </c>
      <c r="B3313" s="214">
        <f>'Net Gen'!C3313</f>
        <v>44330.916666666664</v>
      </c>
      <c r="C3313" s="215" t="str">
        <f>'Net Gen'!P3313</f>
        <v>OFFLINE</v>
      </c>
      <c r="D3313" s="215">
        <f>'Net Gen'!E3313</f>
        <v>0</v>
      </c>
      <c r="E3313" s="215">
        <f>'Net Gen'!I3313</f>
        <v>0</v>
      </c>
      <c r="F3313" s="215">
        <f>'Net Gen'!K3313</f>
        <v>0</v>
      </c>
      <c r="G3313" s="215">
        <f>'Net Gen'!N3313</f>
        <v>0</v>
      </c>
      <c r="H3313" s="215">
        <f>'Net Gen'!O3313</f>
        <v>1320</v>
      </c>
      <c r="J3313" s="78">
        <f t="shared" si="206"/>
        <v>0.15</v>
      </c>
      <c r="K3313" s="71">
        <f t="shared" si="204"/>
        <v>0</v>
      </c>
      <c r="L3313" s="69">
        <f t="shared" si="205"/>
        <v>198</v>
      </c>
      <c r="M3313" s="81">
        <f t="shared" si="207"/>
        <v>0</v>
      </c>
    </row>
    <row r="3314" spans="1:13" x14ac:dyDescent="0.2">
      <c r="A3314" s="133" t="str">
        <f>'Net Gen'!B3314</f>
        <v>RP2KPAEG-Rockport 2 KP AEG</v>
      </c>
      <c r="B3314" s="214">
        <f>'Net Gen'!C3314</f>
        <v>44330.958333333336</v>
      </c>
      <c r="C3314" s="215" t="str">
        <f>'Net Gen'!P3314</f>
        <v>OFFLINE</v>
      </c>
      <c r="D3314" s="215">
        <f>'Net Gen'!E3314</f>
        <v>0</v>
      </c>
      <c r="E3314" s="215">
        <f>'Net Gen'!I3314</f>
        <v>0</v>
      </c>
      <c r="F3314" s="215">
        <f>'Net Gen'!K3314</f>
        <v>0</v>
      </c>
      <c r="G3314" s="215">
        <f>'Net Gen'!N3314</f>
        <v>0</v>
      </c>
      <c r="H3314" s="215">
        <f>'Net Gen'!O3314</f>
        <v>1320</v>
      </c>
      <c r="J3314" s="78">
        <f t="shared" si="206"/>
        <v>0.15</v>
      </c>
      <c r="K3314" s="71">
        <f t="shared" si="204"/>
        <v>0</v>
      </c>
      <c r="L3314" s="69">
        <f t="shared" si="205"/>
        <v>198</v>
      </c>
      <c r="M3314" s="81">
        <f t="shared" si="207"/>
        <v>0</v>
      </c>
    </row>
    <row r="3315" spans="1:13" x14ac:dyDescent="0.2">
      <c r="A3315" s="133" t="str">
        <f>'Net Gen'!B3315</f>
        <v>RP2KPAEG-Rockport 2 KP AEG</v>
      </c>
      <c r="B3315" s="214">
        <f>'Net Gen'!C3315</f>
        <v>44331</v>
      </c>
      <c r="C3315" s="215" t="str">
        <f>'Net Gen'!P3315</f>
        <v>OFFLINE</v>
      </c>
      <c r="D3315" s="215">
        <f>'Net Gen'!E3315</f>
        <v>0</v>
      </c>
      <c r="E3315" s="215">
        <f>'Net Gen'!I3315</f>
        <v>0</v>
      </c>
      <c r="F3315" s="215">
        <f>'Net Gen'!K3315</f>
        <v>0</v>
      </c>
      <c r="G3315" s="215">
        <f>'Net Gen'!N3315</f>
        <v>0</v>
      </c>
      <c r="H3315" s="215">
        <f>'Net Gen'!O3315</f>
        <v>1320</v>
      </c>
      <c r="J3315" s="78">
        <f t="shared" si="206"/>
        <v>0.15</v>
      </c>
      <c r="K3315" s="71">
        <f t="shared" si="204"/>
        <v>0</v>
      </c>
      <c r="L3315" s="69">
        <f t="shared" si="205"/>
        <v>198</v>
      </c>
      <c r="M3315" s="81">
        <f t="shared" si="207"/>
        <v>0</v>
      </c>
    </row>
    <row r="3316" spans="1:13" x14ac:dyDescent="0.2">
      <c r="A3316" s="133" t="str">
        <f>'Net Gen'!B3316</f>
        <v>RP2KPAEG-Rockport 2 KP AEG</v>
      </c>
      <c r="B3316" s="214">
        <f>'Net Gen'!C3316</f>
        <v>44331.041666666664</v>
      </c>
      <c r="C3316" s="215" t="str">
        <f>'Net Gen'!P3316</f>
        <v>OFFLINE</v>
      </c>
      <c r="D3316" s="215">
        <f>'Net Gen'!E3316</f>
        <v>0</v>
      </c>
      <c r="E3316" s="215">
        <f>'Net Gen'!I3316</f>
        <v>0</v>
      </c>
      <c r="F3316" s="215">
        <f>'Net Gen'!K3316</f>
        <v>0</v>
      </c>
      <c r="G3316" s="215">
        <f>'Net Gen'!N3316</f>
        <v>0</v>
      </c>
      <c r="H3316" s="215">
        <f>'Net Gen'!O3316</f>
        <v>1320</v>
      </c>
      <c r="J3316" s="78">
        <f t="shared" si="206"/>
        <v>0.15</v>
      </c>
      <c r="K3316" s="71">
        <f t="shared" si="204"/>
        <v>0</v>
      </c>
      <c r="L3316" s="69">
        <f t="shared" si="205"/>
        <v>198</v>
      </c>
      <c r="M3316" s="81">
        <f t="shared" si="207"/>
        <v>0</v>
      </c>
    </row>
    <row r="3317" spans="1:13" x14ac:dyDescent="0.2">
      <c r="A3317" s="133" t="str">
        <f>'Net Gen'!B3317</f>
        <v>RP2KPAEG-Rockport 2 KP AEG</v>
      </c>
      <c r="B3317" s="214">
        <f>'Net Gen'!C3317</f>
        <v>44331.083333333336</v>
      </c>
      <c r="C3317" s="215" t="str">
        <f>'Net Gen'!P3317</f>
        <v>OFFLINE</v>
      </c>
      <c r="D3317" s="215">
        <f>'Net Gen'!E3317</f>
        <v>0</v>
      </c>
      <c r="E3317" s="215">
        <f>'Net Gen'!I3317</f>
        <v>0</v>
      </c>
      <c r="F3317" s="215">
        <f>'Net Gen'!K3317</f>
        <v>0</v>
      </c>
      <c r="G3317" s="215">
        <f>'Net Gen'!N3317</f>
        <v>0</v>
      </c>
      <c r="H3317" s="215">
        <f>'Net Gen'!O3317</f>
        <v>1320</v>
      </c>
      <c r="J3317" s="78">
        <f t="shared" si="206"/>
        <v>0.15</v>
      </c>
      <c r="K3317" s="71">
        <f t="shared" si="204"/>
        <v>0</v>
      </c>
      <c r="L3317" s="69">
        <f t="shared" si="205"/>
        <v>198</v>
      </c>
      <c r="M3317" s="81">
        <f t="shared" si="207"/>
        <v>0</v>
      </c>
    </row>
    <row r="3318" spans="1:13" x14ac:dyDescent="0.2">
      <c r="A3318" s="133" t="str">
        <f>'Net Gen'!B3318</f>
        <v>RP2KPAEG-Rockport 2 KP AEG</v>
      </c>
      <c r="B3318" s="214">
        <f>'Net Gen'!C3318</f>
        <v>44331.125</v>
      </c>
      <c r="C3318" s="215" t="str">
        <f>'Net Gen'!P3318</f>
        <v>OFFLINE</v>
      </c>
      <c r="D3318" s="215">
        <f>'Net Gen'!E3318</f>
        <v>0</v>
      </c>
      <c r="E3318" s="215">
        <f>'Net Gen'!I3318</f>
        <v>0</v>
      </c>
      <c r="F3318" s="215">
        <f>'Net Gen'!K3318</f>
        <v>0</v>
      </c>
      <c r="G3318" s="215">
        <f>'Net Gen'!N3318</f>
        <v>0</v>
      </c>
      <c r="H3318" s="215">
        <f>'Net Gen'!O3318</f>
        <v>1320</v>
      </c>
      <c r="J3318" s="78">
        <f t="shared" si="206"/>
        <v>0.15</v>
      </c>
      <c r="K3318" s="71">
        <f t="shared" si="204"/>
        <v>0</v>
      </c>
      <c r="L3318" s="69">
        <f t="shared" si="205"/>
        <v>198</v>
      </c>
      <c r="M3318" s="81">
        <f t="shared" si="207"/>
        <v>0</v>
      </c>
    </row>
    <row r="3319" spans="1:13" x14ac:dyDescent="0.2">
      <c r="A3319" s="133" t="str">
        <f>'Net Gen'!B3319</f>
        <v>RP2KPAEG-Rockport 2 KP AEG</v>
      </c>
      <c r="B3319" s="214">
        <f>'Net Gen'!C3319</f>
        <v>44331.166666666664</v>
      </c>
      <c r="C3319" s="215" t="str">
        <f>'Net Gen'!P3319</f>
        <v>OFFLINE</v>
      </c>
      <c r="D3319" s="215">
        <f>'Net Gen'!E3319</f>
        <v>0</v>
      </c>
      <c r="E3319" s="215">
        <f>'Net Gen'!I3319</f>
        <v>0</v>
      </c>
      <c r="F3319" s="215">
        <f>'Net Gen'!K3319</f>
        <v>0</v>
      </c>
      <c r="G3319" s="215">
        <f>'Net Gen'!N3319</f>
        <v>0</v>
      </c>
      <c r="H3319" s="215">
        <f>'Net Gen'!O3319</f>
        <v>1320</v>
      </c>
      <c r="J3319" s="78">
        <f t="shared" si="206"/>
        <v>0.15</v>
      </c>
      <c r="K3319" s="71">
        <f t="shared" si="204"/>
        <v>0</v>
      </c>
      <c r="L3319" s="69">
        <f t="shared" si="205"/>
        <v>198</v>
      </c>
      <c r="M3319" s="81">
        <f t="shared" si="207"/>
        <v>0</v>
      </c>
    </row>
    <row r="3320" spans="1:13" x14ac:dyDescent="0.2">
      <c r="A3320" s="133" t="str">
        <f>'Net Gen'!B3320</f>
        <v>RP2KPAEG-Rockport 2 KP AEG</v>
      </c>
      <c r="B3320" s="214">
        <f>'Net Gen'!C3320</f>
        <v>44331.208333333336</v>
      </c>
      <c r="C3320" s="215" t="str">
        <f>'Net Gen'!P3320</f>
        <v>OFFLINE</v>
      </c>
      <c r="D3320" s="215">
        <f>'Net Gen'!E3320</f>
        <v>0</v>
      </c>
      <c r="E3320" s="215">
        <f>'Net Gen'!I3320</f>
        <v>0</v>
      </c>
      <c r="F3320" s="215">
        <f>'Net Gen'!K3320</f>
        <v>0</v>
      </c>
      <c r="G3320" s="215">
        <f>'Net Gen'!N3320</f>
        <v>0</v>
      </c>
      <c r="H3320" s="215">
        <f>'Net Gen'!O3320</f>
        <v>1320</v>
      </c>
      <c r="J3320" s="78">
        <f t="shared" si="206"/>
        <v>0.15</v>
      </c>
      <c r="K3320" s="71">
        <f t="shared" si="204"/>
        <v>0</v>
      </c>
      <c r="L3320" s="69">
        <f t="shared" si="205"/>
        <v>198</v>
      </c>
      <c r="M3320" s="81">
        <f t="shared" si="207"/>
        <v>0</v>
      </c>
    </row>
    <row r="3321" spans="1:13" x14ac:dyDescent="0.2">
      <c r="A3321" s="133" t="str">
        <f>'Net Gen'!B3321</f>
        <v>RP2KPAEG-Rockport 2 KP AEG</v>
      </c>
      <c r="B3321" s="214">
        <f>'Net Gen'!C3321</f>
        <v>44331.25</v>
      </c>
      <c r="C3321" s="215" t="str">
        <f>'Net Gen'!P3321</f>
        <v>OFFLINE</v>
      </c>
      <c r="D3321" s="215">
        <f>'Net Gen'!E3321</f>
        <v>0</v>
      </c>
      <c r="E3321" s="215">
        <f>'Net Gen'!I3321</f>
        <v>0</v>
      </c>
      <c r="F3321" s="215">
        <f>'Net Gen'!K3321</f>
        <v>0</v>
      </c>
      <c r="G3321" s="215">
        <f>'Net Gen'!N3321</f>
        <v>0</v>
      </c>
      <c r="H3321" s="215">
        <f>'Net Gen'!O3321</f>
        <v>1320</v>
      </c>
      <c r="J3321" s="78">
        <f t="shared" si="206"/>
        <v>0.15</v>
      </c>
      <c r="K3321" s="71">
        <f t="shared" si="204"/>
        <v>0</v>
      </c>
      <c r="L3321" s="69">
        <f t="shared" si="205"/>
        <v>198</v>
      </c>
      <c r="M3321" s="81">
        <f t="shared" si="207"/>
        <v>0</v>
      </c>
    </row>
    <row r="3322" spans="1:13" x14ac:dyDescent="0.2">
      <c r="A3322" s="133" t="str">
        <f>'Net Gen'!B3322</f>
        <v>RP2KPAEG-Rockport 2 KP AEG</v>
      </c>
      <c r="B3322" s="214">
        <f>'Net Gen'!C3322</f>
        <v>44331.291666666664</v>
      </c>
      <c r="C3322" s="215" t="str">
        <f>'Net Gen'!P3322</f>
        <v>OFFLINE</v>
      </c>
      <c r="D3322" s="215">
        <f>'Net Gen'!E3322</f>
        <v>0</v>
      </c>
      <c r="E3322" s="215">
        <f>'Net Gen'!I3322</f>
        <v>0</v>
      </c>
      <c r="F3322" s="215">
        <f>'Net Gen'!K3322</f>
        <v>0</v>
      </c>
      <c r="G3322" s="215">
        <f>'Net Gen'!N3322</f>
        <v>0</v>
      </c>
      <c r="H3322" s="215">
        <f>'Net Gen'!O3322</f>
        <v>1320</v>
      </c>
      <c r="J3322" s="78">
        <f t="shared" si="206"/>
        <v>0.15</v>
      </c>
      <c r="K3322" s="71">
        <f t="shared" si="204"/>
        <v>0</v>
      </c>
      <c r="L3322" s="69">
        <f t="shared" si="205"/>
        <v>198</v>
      </c>
      <c r="M3322" s="81">
        <f t="shared" si="207"/>
        <v>0</v>
      </c>
    </row>
    <row r="3323" spans="1:13" x14ac:dyDescent="0.2">
      <c r="A3323" s="133" t="str">
        <f>'Net Gen'!B3323</f>
        <v>RP2KPAEG-Rockport 2 KP AEG</v>
      </c>
      <c r="B3323" s="214">
        <f>'Net Gen'!C3323</f>
        <v>44331.333333333336</v>
      </c>
      <c r="C3323" s="215" t="str">
        <f>'Net Gen'!P3323</f>
        <v>OFFLINE</v>
      </c>
      <c r="D3323" s="215">
        <f>'Net Gen'!E3323</f>
        <v>0</v>
      </c>
      <c r="E3323" s="215">
        <f>'Net Gen'!I3323</f>
        <v>0</v>
      </c>
      <c r="F3323" s="215">
        <f>'Net Gen'!K3323</f>
        <v>0</v>
      </c>
      <c r="G3323" s="215">
        <f>'Net Gen'!N3323</f>
        <v>0</v>
      </c>
      <c r="H3323" s="215">
        <f>'Net Gen'!O3323</f>
        <v>1320</v>
      </c>
      <c r="J3323" s="78">
        <f t="shared" si="206"/>
        <v>0.15</v>
      </c>
      <c r="K3323" s="71">
        <f t="shared" si="204"/>
        <v>0</v>
      </c>
      <c r="L3323" s="69">
        <f t="shared" si="205"/>
        <v>198</v>
      </c>
      <c r="M3323" s="81">
        <f t="shared" si="207"/>
        <v>0</v>
      </c>
    </row>
    <row r="3324" spans="1:13" x14ac:dyDescent="0.2">
      <c r="A3324" s="133" t="str">
        <f>'Net Gen'!B3324</f>
        <v>RP2KPAEG-Rockport 2 KP AEG</v>
      </c>
      <c r="B3324" s="214">
        <f>'Net Gen'!C3324</f>
        <v>44331.375</v>
      </c>
      <c r="C3324" s="215" t="str">
        <f>'Net Gen'!P3324</f>
        <v>OFFLINE</v>
      </c>
      <c r="D3324" s="215">
        <f>'Net Gen'!E3324</f>
        <v>0</v>
      </c>
      <c r="E3324" s="215">
        <f>'Net Gen'!I3324</f>
        <v>0</v>
      </c>
      <c r="F3324" s="215">
        <f>'Net Gen'!K3324</f>
        <v>0</v>
      </c>
      <c r="G3324" s="215">
        <f>'Net Gen'!N3324</f>
        <v>0</v>
      </c>
      <c r="H3324" s="215">
        <f>'Net Gen'!O3324</f>
        <v>1320</v>
      </c>
      <c r="J3324" s="78">
        <f t="shared" si="206"/>
        <v>0.15</v>
      </c>
      <c r="K3324" s="71">
        <f t="shared" si="204"/>
        <v>0</v>
      </c>
      <c r="L3324" s="69">
        <f t="shared" si="205"/>
        <v>198</v>
      </c>
      <c r="M3324" s="81">
        <f t="shared" si="207"/>
        <v>0</v>
      </c>
    </row>
    <row r="3325" spans="1:13" x14ac:dyDescent="0.2">
      <c r="A3325" s="133" t="str">
        <f>'Net Gen'!B3325</f>
        <v>RP2KPAEG-Rockport 2 KP AEG</v>
      </c>
      <c r="B3325" s="214">
        <f>'Net Gen'!C3325</f>
        <v>44331.416666666664</v>
      </c>
      <c r="C3325" s="215" t="str">
        <f>'Net Gen'!P3325</f>
        <v>OFFLINE</v>
      </c>
      <c r="D3325" s="215">
        <f>'Net Gen'!E3325</f>
        <v>0</v>
      </c>
      <c r="E3325" s="215">
        <f>'Net Gen'!I3325</f>
        <v>0</v>
      </c>
      <c r="F3325" s="215">
        <f>'Net Gen'!K3325</f>
        <v>0</v>
      </c>
      <c r="G3325" s="215">
        <f>'Net Gen'!N3325</f>
        <v>0</v>
      </c>
      <c r="H3325" s="215">
        <f>'Net Gen'!O3325</f>
        <v>1320</v>
      </c>
      <c r="J3325" s="78">
        <f t="shared" si="206"/>
        <v>0.15</v>
      </c>
      <c r="K3325" s="71">
        <f t="shared" si="204"/>
        <v>0</v>
      </c>
      <c r="L3325" s="69">
        <f t="shared" si="205"/>
        <v>198</v>
      </c>
      <c r="M3325" s="81">
        <f t="shared" si="207"/>
        <v>0</v>
      </c>
    </row>
    <row r="3326" spans="1:13" x14ac:dyDescent="0.2">
      <c r="A3326" s="133" t="str">
        <f>'Net Gen'!B3326</f>
        <v>RP2KPAEG-Rockport 2 KP AEG</v>
      </c>
      <c r="B3326" s="214">
        <f>'Net Gen'!C3326</f>
        <v>44331.458333333336</v>
      </c>
      <c r="C3326" s="215" t="str">
        <f>'Net Gen'!P3326</f>
        <v>OFFLINE</v>
      </c>
      <c r="D3326" s="215">
        <f>'Net Gen'!E3326</f>
        <v>0</v>
      </c>
      <c r="E3326" s="215">
        <f>'Net Gen'!I3326</f>
        <v>0</v>
      </c>
      <c r="F3326" s="215">
        <f>'Net Gen'!K3326</f>
        <v>0</v>
      </c>
      <c r="G3326" s="215">
        <f>'Net Gen'!N3326</f>
        <v>0</v>
      </c>
      <c r="H3326" s="215">
        <f>'Net Gen'!O3326</f>
        <v>1320</v>
      </c>
      <c r="J3326" s="78">
        <f t="shared" si="206"/>
        <v>0.15</v>
      </c>
      <c r="K3326" s="71">
        <f t="shared" si="204"/>
        <v>0</v>
      </c>
      <c r="L3326" s="69">
        <f t="shared" si="205"/>
        <v>198</v>
      </c>
      <c r="M3326" s="81">
        <f t="shared" si="207"/>
        <v>0</v>
      </c>
    </row>
    <row r="3327" spans="1:13" x14ac:dyDescent="0.2">
      <c r="A3327" s="133" t="str">
        <f>'Net Gen'!B3327</f>
        <v>RP2KPAEG-Rockport 2 KP AEG</v>
      </c>
      <c r="B3327" s="214">
        <f>'Net Gen'!C3327</f>
        <v>44331.5</v>
      </c>
      <c r="C3327" s="215" t="str">
        <f>'Net Gen'!P3327</f>
        <v>OFFLINE</v>
      </c>
      <c r="D3327" s="215">
        <f>'Net Gen'!E3327</f>
        <v>0</v>
      </c>
      <c r="E3327" s="215">
        <f>'Net Gen'!I3327</f>
        <v>0</v>
      </c>
      <c r="F3327" s="215">
        <f>'Net Gen'!K3327</f>
        <v>0</v>
      </c>
      <c r="G3327" s="215">
        <f>'Net Gen'!N3327</f>
        <v>0</v>
      </c>
      <c r="H3327" s="215">
        <f>'Net Gen'!O3327</f>
        <v>1320</v>
      </c>
      <c r="J3327" s="78">
        <f t="shared" si="206"/>
        <v>0.15</v>
      </c>
      <c r="K3327" s="71">
        <f t="shared" si="204"/>
        <v>0</v>
      </c>
      <c r="L3327" s="69">
        <f t="shared" si="205"/>
        <v>198</v>
      </c>
      <c r="M3327" s="81">
        <f t="shared" si="207"/>
        <v>0</v>
      </c>
    </row>
    <row r="3328" spans="1:13" x14ac:dyDescent="0.2">
      <c r="A3328" s="133" t="str">
        <f>'Net Gen'!B3328</f>
        <v>RP2KPAEG-Rockport 2 KP AEG</v>
      </c>
      <c r="B3328" s="214">
        <f>'Net Gen'!C3328</f>
        <v>44331.541666666664</v>
      </c>
      <c r="C3328" s="215" t="str">
        <f>'Net Gen'!P3328</f>
        <v>OFFLINE</v>
      </c>
      <c r="D3328" s="215">
        <f>'Net Gen'!E3328</f>
        <v>0</v>
      </c>
      <c r="E3328" s="215">
        <f>'Net Gen'!I3328</f>
        <v>0</v>
      </c>
      <c r="F3328" s="215">
        <f>'Net Gen'!K3328</f>
        <v>0</v>
      </c>
      <c r="G3328" s="215">
        <f>'Net Gen'!N3328</f>
        <v>0</v>
      </c>
      <c r="H3328" s="215">
        <f>'Net Gen'!O3328</f>
        <v>1320</v>
      </c>
      <c r="J3328" s="78">
        <f t="shared" si="206"/>
        <v>0.15</v>
      </c>
      <c r="K3328" s="71">
        <f t="shared" si="204"/>
        <v>0</v>
      </c>
      <c r="L3328" s="69">
        <f t="shared" si="205"/>
        <v>198</v>
      </c>
      <c r="M3328" s="81">
        <f t="shared" si="207"/>
        <v>0</v>
      </c>
    </row>
    <row r="3329" spans="1:13" x14ac:dyDescent="0.2">
      <c r="A3329" s="133" t="str">
        <f>'Net Gen'!B3329</f>
        <v>RP2KPAEG-Rockport 2 KP AEG</v>
      </c>
      <c r="B3329" s="214">
        <f>'Net Gen'!C3329</f>
        <v>44331.583333333336</v>
      </c>
      <c r="C3329" s="215" t="str">
        <f>'Net Gen'!P3329</f>
        <v>OFFLINE</v>
      </c>
      <c r="D3329" s="215">
        <f>'Net Gen'!E3329</f>
        <v>0</v>
      </c>
      <c r="E3329" s="215">
        <f>'Net Gen'!I3329</f>
        <v>0</v>
      </c>
      <c r="F3329" s="215">
        <f>'Net Gen'!K3329</f>
        <v>0</v>
      </c>
      <c r="G3329" s="215">
        <f>'Net Gen'!N3329</f>
        <v>0</v>
      </c>
      <c r="H3329" s="215">
        <f>'Net Gen'!O3329</f>
        <v>1320</v>
      </c>
      <c r="J3329" s="78">
        <f t="shared" si="206"/>
        <v>0.15</v>
      </c>
      <c r="K3329" s="71">
        <f t="shared" si="204"/>
        <v>0</v>
      </c>
      <c r="L3329" s="69">
        <f t="shared" si="205"/>
        <v>198</v>
      </c>
      <c r="M3329" s="81">
        <f t="shared" si="207"/>
        <v>0</v>
      </c>
    </row>
    <row r="3330" spans="1:13" x14ac:dyDescent="0.2">
      <c r="A3330" s="133" t="str">
        <f>'Net Gen'!B3330</f>
        <v>RP2KPAEG-Rockport 2 KP AEG</v>
      </c>
      <c r="B3330" s="214">
        <f>'Net Gen'!C3330</f>
        <v>44331.625</v>
      </c>
      <c r="C3330" s="215" t="str">
        <f>'Net Gen'!P3330</f>
        <v>OFFLINE</v>
      </c>
      <c r="D3330" s="215">
        <f>'Net Gen'!E3330</f>
        <v>0</v>
      </c>
      <c r="E3330" s="215">
        <f>'Net Gen'!I3330</f>
        <v>0</v>
      </c>
      <c r="F3330" s="215">
        <f>'Net Gen'!K3330</f>
        <v>0</v>
      </c>
      <c r="G3330" s="215">
        <f>'Net Gen'!N3330</f>
        <v>0</v>
      </c>
      <c r="H3330" s="215">
        <f>'Net Gen'!O3330</f>
        <v>1320</v>
      </c>
      <c r="J3330" s="78">
        <f t="shared" si="206"/>
        <v>0.15</v>
      </c>
      <c r="K3330" s="71">
        <f t="shared" si="204"/>
        <v>0</v>
      </c>
      <c r="L3330" s="69">
        <f t="shared" si="205"/>
        <v>198</v>
      </c>
      <c r="M3330" s="81">
        <f t="shared" si="207"/>
        <v>0</v>
      </c>
    </row>
    <row r="3331" spans="1:13" x14ac:dyDescent="0.2">
      <c r="A3331" s="133" t="str">
        <f>'Net Gen'!B3331</f>
        <v>RP2KPAEG-Rockport 2 KP AEG</v>
      </c>
      <c r="B3331" s="214">
        <f>'Net Gen'!C3331</f>
        <v>44331.666666666664</v>
      </c>
      <c r="C3331" s="215" t="str">
        <f>'Net Gen'!P3331</f>
        <v>OFFLINE</v>
      </c>
      <c r="D3331" s="215">
        <f>'Net Gen'!E3331</f>
        <v>0</v>
      </c>
      <c r="E3331" s="215">
        <f>'Net Gen'!I3331</f>
        <v>0</v>
      </c>
      <c r="F3331" s="215">
        <f>'Net Gen'!K3331</f>
        <v>0</v>
      </c>
      <c r="G3331" s="215">
        <f>'Net Gen'!N3331</f>
        <v>0</v>
      </c>
      <c r="H3331" s="215">
        <f>'Net Gen'!O3331</f>
        <v>1320</v>
      </c>
      <c r="J3331" s="78">
        <f t="shared" si="206"/>
        <v>0.15</v>
      </c>
      <c r="K3331" s="71">
        <f t="shared" si="204"/>
        <v>0</v>
      </c>
      <c r="L3331" s="69">
        <f t="shared" si="205"/>
        <v>198</v>
      </c>
      <c r="M3331" s="81">
        <f t="shared" si="207"/>
        <v>0</v>
      </c>
    </row>
    <row r="3332" spans="1:13" x14ac:dyDescent="0.2">
      <c r="A3332" s="133" t="str">
        <f>'Net Gen'!B3332</f>
        <v>RP2KPAEG-Rockport 2 KP AEG</v>
      </c>
      <c r="B3332" s="214">
        <f>'Net Gen'!C3332</f>
        <v>44331.708333333336</v>
      </c>
      <c r="C3332" s="215" t="str">
        <f>'Net Gen'!P3332</f>
        <v>OFFLINE</v>
      </c>
      <c r="D3332" s="215">
        <f>'Net Gen'!E3332</f>
        <v>0</v>
      </c>
      <c r="E3332" s="215">
        <f>'Net Gen'!I3332</f>
        <v>0</v>
      </c>
      <c r="F3332" s="215">
        <f>'Net Gen'!K3332</f>
        <v>0</v>
      </c>
      <c r="G3332" s="215">
        <f>'Net Gen'!N3332</f>
        <v>0</v>
      </c>
      <c r="H3332" s="215">
        <f>'Net Gen'!O3332</f>
        <v>1320</v>
      </c>
      <c r="J3332" s="78">
        <f t="shared" si="206"/>
        <v>0.15</v>
      </c>
      <c r="K3332" s="71">
        <f t="shared" ref="K3332:K3363" si="208">F3332*J3332</f>
        <v>0</v>
      </c>
      <c r="L3332" s="69">
        <f t="shared" ref="L3332:L3363" si="209">H3332*J3332</f>
        <v>198</v>
      </c>
      <c r="M3332" s="81">
        <f t="shared" si="207"/>
        <v>0</v>
      </c>
    </row>
    <row r="3333" spans="1:13" x14ac:dyDescent="0.2">
      <c r="A3333" s="133" t="str">
        <f>'Net Gen'!B3333</f>
        <v>RP2KPAEG-Rockport 2 KP AEG</v>
      </c>
      <c r="B3333" s="214">
        <f>'Net Gen'!C3333</f>
        <v>44331.75</v>
      </c>
      <c r="C3333" s="215" t="str">
        <f>'Net Gen'!P3333</f>
        <v>OFFLINE</v>
      </c>
      <c r="D3333" s="215">
        <f>'Net Gen'!E3333</f>
        <v>0</v>
      </c>
      <c r="E3333" s="215">
        <f>'Net Gen'!I3333</f>
        <v>0</v>
      </c>
      <c r="F3333" s="215">
        <f>'Net Gen'!K3333</f>
        <v>0</v>
      </c>
      <c r="G3333" s="215">
        <f>'Net Gen'!N3333</f>
        <v>0</v>
      </c>
      <c r="H3333" s="215">
        <f>'Net Gen'!O3333</f>
        <v>1320</v>
      </c>
      <c r="J3333" s="78">
        <f t="shared" ref="J3333:J3396" si="210">VLOOKUP(A3333,$P$4:$Q$8,2,FALSE)</f>
        <v>0.15</v>
      </c>
      <c r="K3333" s="71">
        <f t="shared" si="208"/>
        <v>0</v>
      </c>
      <c r="L3333" s="69">
        <f t="shared" si="209"/>
        <v>198</v>
      </c>
      <c r="M3333" s="81">
        <f t="shared" ref="M3333:M3363" si="211">E3333*J3333</f>
        <v>0</v>
      </c>
    </row>
    <row r="3334" spans="1:13" x14ac:dyDescent="0.2">
      <c r="A3334" s="133" t="str">
        <f>'Net Gen'!B3334</f>
        <v>RP2KPAEG-Rockport 2 KP AEG</v>
      </c>
      <c r="B3334" s="214">
        <f>'Net Gen'!C3334</f>
        <v>44331.791666666664</v>
      </c>
      <c r="C3334" s="215" t="str">
        <f>'Net Gen'!P3334</f>
        <v>OFFLINE</v>
      </c>
      <c r="D3334" s="215">
        <f>'Net Gen'!E3334</f>
        <v>0</v>
      </c>
      <c r="E3334" s="215">
        <f>'Net Gen'!I3334</f>
        <v>0</v>
      </c>
      <c r="F3334" s="215">
        <f>'Net Gen'!K3334</f>
        <v>0</v>
      </c>
      <c r="G3334" s="215">
        <f>'Net Gen'!N3334</f>
        <v>0</v>
      </c>
      <c r="H3334" s="215">
        <f>'Net Gen'!O3334</f>
        <v>1320</v>
      </c>
      <c r="J3334" s="78">
        <f t="shared" si="210"/>
        <v>0.15</v>
      </c>
      <c r="K3334" s="71">
        <f t="shared" si="208"/>
        <v>0</v>
      </c>
      <c r="L3334" s="69">
        <f t="shared" si="209"/>
        <v>198</v>
      </c>
      <c r="M3334" s="81">
        <f t="shared" si="211"/>
        <v>0</v>
      </c>
    </row>
    <row r="3335" spans="1:13" x14ac:dyDescent="0.2">
      <c r="A3335" s="133" t="str">
        <f>'Net Gen'!B3335</f>
        <v>RP2KPAEG-Rockport 2 KP AEG</v>
      </c>
      <c r="B3335" s="214">
        <f>'Net Gen'!C3335</f>
        <v>44331.833333333336</v>
      </c>
      <c r="C3335" s="215" t="str">
        <f>'Net Gen'!P3335</f>
        <v>OFFLINE</v>
      </c>
      <c r="D3335" s="215">
        <f>'Net Gen'!E3335</f>
        <v>0</v>
      </c>
      <c r="E3335" s="215">
        <f>'Net Gen'!I3335</f>
        <v>0</v>
      </c>
      <c r="F3335" s="215">
        <f>'Net Gen'!K3335</f>
        <v>0</v>
      </c>
      <c r="G3335" s="215">
        <f>'Net Gen'!N3335</f>
        <v>0</v>
      </c>
      <c r="H3335" s="215">
        <f>'Net Gen'!O3335</f>
        <v>1320</v>
      </c>
      <c r="J3335" s="78">
        <f t="shared" si="210"/>
        <v>0.15</v>
      </c>
      <c r="K3335" s="71">
        <f t="shared" si="208"/>
        <v>0</v>
      </c>
      <c r="L3335" s="69">
        <f t="shared" si="209"/>
        <v>198</v>
      </c>
      <c r="M3335" s="81">
        <f t="shared" si="211"/>
        <v>0</v>
      </c>
    </row>
    <row r="3336" spans="1:13" x14ac:dyDescent="0.2">
      <c r="A3336" s="133" t="str">
        <f>'Net Gen'!B3336</f>
        <v>RP2KPAEG-Rockport 2 KP AEG</v>
      </c>
      <c r="B3336" s="214">
        <f>'Net Gen'!C3336</f>
        <v>44331.875</v>
      </c>
      <c r="C3336" s="215" t="str">
        <f>'Net Gen'!P3336</f>
        <v>OFFLINE</v>
      </c>
      <c r="D3336" s="215">
        <f>'Net Gen'!E3336</f>
        <v>0</v>
      </c>
      <c r="E3336" s="215">
        <f>'Net Gen'!I3336</f>
        <v>0</v>
      </c>
      <c r="F3336" s="215">
        <f>'Net Gen'!K3336</f>
        <v>0</v>
      </c>
      <c r="G3336" s="215">
        <f>'Net Gen'!N3336</f>
        <v>0</v>
      </c>
      <c r="H3336" s="215">
        <f>'Net Gen'!O3336</f>
        <v>1320</v>
      </c>
      <c r="J3336" s="78">
        <f t="shared" si="210"/>
        <v>0.15</v>
      </c>
      <c r="K3336" s="71">
        <f t="shared" si="208"/>
        <v>0</v>
      </c>
      <c r="L3336" s="69">
        <f t="shared" si="209"/>
        <v>198</v>
      </c>
      <c r="M3336" s="81">
        <f t="shared" si="211"/>
        <v>0</v>
      </c>
    </row>
    <row r="3337" spans="1:13" x14ac:dyDescent="0.2">
      <c r="A3337" s="133" t="str">
        <f>'Net Gen'!B3337</f>
        <v>RP2KPAEG-Rockport 2 KP AEG</v>
      </c>
      <c r="B3337" s="214">
        <f>'Net Gen'!C3337</f>
        <v>44331.916666666664</v>
      </c>
      <c r="C3337" s="215" t="str">
        <f>'Net Gen'!P3337</f>
        <v>OFFLINE</v>
      </c>
      <c r="D3337" s="215">
        <f>'Net Gen'!E3337</f>
        <v>0</v>
      </c>
      <c r="E3337" s="215">
        <f>'Net Gen'!I3337</f>
        <v>0</v>
      </c>
      <c r="F3337" s="215">
        <f>'Net Gen'!K3337</f>
        <v>0</v>
      </c>
      <c r="G3337" s="215">
        <f>'Net Gen'!N3337</f>
        <v>0</v>
      </c>
      <c r="H3337" s="215">
        <f>'Net Gen'!O3337</f>
        <v>1320</v>
      </c>
      <c r="J3337" s="78">
        <f t="shared" si="210"/>
        <v>0.15</v>
      </c>
      <c r="K3337" s="71">
        <f t="shared" si="208"/>
        <v>0</v>
      </c>
      <c r="L3337" s="69">
        <f t="shared" si="209"/>
        <v>198</v>
      </c>
      <c r="M3337" s="81">
        <f t="shared" si="211"/>
        <v>0</v>
      </c>
    </row>
    <row r="3338" spans="1:13" x14ac:dyDescent="0.2">
      <c r="A3338" s="133" t="str">
        <f>'Net Gen'!B3338</f>
        <v>RP2KPAEG-Rockport 2 KP AEG</v>
      </c>
      <c r="B3338" s="214">
        <f>'Net Gen'!C3338</f>
        <v>44331.958333333336</v>
      </c>
      <c r="C3338" s="215" t="str">
        <f>'Net Gen'!P3338</f>
        <v>OFFLINE</v>
      </c>
      <c r="D3338" s="215">
        <f>'Net Gen'!E3338</f>
        <v>0</v>
      </c>
      <c r="E3338" s="215">
        <f>'Net Gen'!I3338</f>
        <v>0</v>
      </c>
      <c r="F3338" s="215">
        <f>'Net Gen'!K3338</f>
        <v>0</v>
      </c>
      <c r="G3338" s="215">
        <f>'Net Gen'!N3338</f>
        <v>0</v>
      </c>
      <c r="H3338" s="215">
        <f>'Net Gen'!O3338</f>
        <v>1320</v>
      </c>
      <c r="J3338" s="78">
        <f t="shared" si="210"/>
        <v>0.15</v>
      </c>
      <c r="K3338" s="71">
        <f t="shared" si="208"/>
        <v>0</v>
      </c>
      <c r="L3338" s="69">
        <f t="shared" si="209"/>
        <v>198</v>
      </c>
      <c r="M3338" s="81">
        <f t="shared" si="211"/>
        <v>0</v>
      </c>
    </row>
    <row r="3339" spans="1:13" x14ac:dyDescent="0.2">
      <c r="A3339" s="133" t="str">
        <f>'Net Gen'!B3339</f>
        <v>RP2KPAEG-Rockport 2 KP AEG</v>
      </c>
      <c r="B3339" s="214">
        <f>'Net Gen'!C3339</f>
        <v>44332</v>
      </c>
      <c r="C3339" s="215" t="str">
        <f>'Net Gen'!P3339</f>
        <v>OFFLINE</v>
      </c>
      <c r="D3339" s="215">
        <f>'Net Gen'!E3339</f>
        <v>0</v>
      </c>
      <c r="E3339" s="215">
        <f>'Net Gen'!I3339</f>
        <v>0</v>
      </c>
      <c r="F3339" s="215">
        <f>'Net Gen'!K3339</f>
        <v>0</v>
      </c>
      <c r="G3339" s="215">
        <f>'Net Gen'!N3339</f>
        <v>0</v>
      </c>
      <c r="H3339" s="215">
        <f>'Net Gen'!O3339</f>
        <v>1320</v>
      </c>
      <c r="J3339" s="78">
        <f t="shared" si="210"/>
        <v>0.15</v>
      </c>
      <c r="K3339" s="71">
        <f t="shared" si="208"/>
        <v>0</v>
      </c>
      <c r="L3339" s="69">
        <f t="shared" si="209"/>
        <v>198</v>
      </c>
      <c r="M3339" s="81">
        <f t="shared" si="211"/>
        <v>0</v>
      </c>
    </row>
    <row r="3340" spans="1:13" x14ac:dyDescent="0.2">
      <c r="A3340" s="133" t="str">
        <f>'Net Gen'!B3340</f>
        <v>RP2KPAEG-Rockport 2 KP AEG</v>
      </c>
      <c r="B3340" s="214">
        <f>'Net Gen'!C3340</f>
        <v>44332.041666666664</v>
      </c>
      <c r="C3340" s="215" t="str">
        <f>'Net Gen'!P3340</f>
        <v>OFFLINE</v>
      </c>
      <c r="D3340" s="215">
        <f>'Net Gen'!E3340</f>
        <v>0</v>
      </c>
      <c r="E3340" s="215">
        <f>'Net Gen'!I3340</f>
        <v>0</v>
      </c>
      <c r="F3340" s="215">
        <f>'Net Gen'!K3340</f>
        <v>0</v>
      </c>
      <c r="G3340" s="215">
        <f>'Net Gen'!N3340</f>
        <v>0</v>
      </c>
      <c r="H3340" s="215">
        <f>'Net Gen'!O3340</f>
        <v>1320</v>
      </c>
      <c r="J3340" s="78">
        <f t="shared" si="210"/>
        <v>0.15</v>
      </c>
      <c r="K3340" s="71">
        <f t="shared" si="208"/>
        <v>0</v>
      </c>
      <c r="L3340" s="69">
        <f t="shared" si="209"/>
        <v>198</v>
      </c>
      <c r="M3340" s="81">
        <f t="shared" si="211"/>
        <v>0</v>
      </c>
    </row>
    <row r="3341" spans="1:13" x14ac:dyDescent="0.2">
      <c r="A3341" s="133" t="str">
        <f>'Net Gen'!B3341</f>
        <v>RP2KPAEG-Rockport 2 KP AEG</v>
      </c>
      <c r="B3341" s="214">
        <f>'Net Gen'!C3341</f>
        <v>44332.083333333336</v>
      </c>
      <c r="C3341" s="215" t="str">
        <f>'Net Gen'!P3341</f>
        <v>OFFLINE</v>
      </c>
      <c r="D3341" s="215">
        <f>'Net Gen'!E3341</f>
        <v>0</v>
      </c>
      <c r="E3341" s="215">
        <f>'Net Gen'!I3341</f>
        <v>0</v>
      </c>
      <c r="F3341" s="215">
        <f>'Net Gen'!K3341</f>
        <v>0</v>
      </c>
      <c r="G3341" s="215">
        <f>'Net Gen'!N3341</f>
        <v>0</v>
      </c>
      <c r="H3341" s="215">
        <f>'Net Gen'!O3341</f>
        <v>1320</v>
      </c>
      <c r="J3341" s="78">
        <f t="shared" si="210"/>
        <v>0.15</v>
      </c>
      <c r="K3341" s="71">
        <f t="shared" si="208"/>
        <v>0</v>
      </c>
      <c r="L3341" s="69">
        <f t="shared" si="209"/>
        <v>198</v>
      </c>
      <c r="M3341" s="81">
        <f t="shared" si="211"/>
        <v>0</v>
      </c>
    </row>
    <row r="3342" spans="1:13" x14ac:dyDescent="0.2">
      <c r="A3342" s="133" t="str">
        <f>'Net Gen'!B3342</f>
        <v>RP2KPAEG-Rockport 2 KP AEG</v>
      </c>
      <c r="B3342" s="214">
        <f>'Net Gen'!C3342</f>
        <v>44332.125</v>
      </c>
      <c r="C3342" s="215" t="str">
        <f>'Net Gen'!P3342</f>
        <v>OFFLINE</v>
      </c>
      <c r="D3342" s="215">
        <f>'Net Gen'!E3342</f>
        <v>0</v>
      </c>
      <c r="E3342" s="215">
        <f>'Net Gen'!I3342</f>
        <v>0</v>
      </c>
      <c r="F3342" s="215">
        <f>'Net Gen'!K3342</f>
        <v>0</v>
      </c>
      <c r="G3342" s="215">
        <f>'Net Gen'!N3342</f>
        <v>0</v>
      </c>
      <c r="H3342" s="215">
        <f>'Net Gen'!O3342</f>
        <v>1320</v>
      </c>
      <c r="J3342" s="78">
        <f t="shared" si="210"/>
        <v>0.15</v>
      </c>
      <c r="K3342" s="71">
        <f t="shared" si="208"/>
        <v>0</v>
      </c>
      <c r="L3342" s="69">
        <f t="shared" si="209"/>
        <v>198</v>
      </c>
      <c r="M3342" s="81">
        <f t="shared" si="211"/>
        <v>0</v>
      </c>
    </row>
    <row r="3343" spans="1:13" x14ac:dyDescent="0.2">
      <c r="A3343" s="133" t="str">
        <f>'Net Gen'!B3343</f>
        <v>RP2KPAEG-Rockport 2 KP AEG</v>
      </c>
      <c r="B3343" s="214">
        <f>'Net Gen'!C3343</f>
        <v>44332.166666666664</v>
      </c>
      <c r="C3343" s="215" t="str">
        <f>'Net Gen'!P3343</f>
        <v>OFFLINE</v>
      </c>
      <c r="D3343" s="215">
        <f>'Net Gen'!E3343</f>
        <v>0</v>
      </c>
      <c r="E3343" s="215">
        <f>'Net Gen'!I3343</f>
        <v>0</v>
      </c>
      <c r="F3343" s="215">
        <f>'Net Gen'!K3343</f>
        <v>0</v>
      </c>
      <c r="G3343" s="215">
        <f>'Net Gen'!N3343</f>
        <v>0</v>
      </c>
      <c r="H3343" s="215">
        <f>'Net Gen'!O3343</f>
        <v>1320</v>
      </c>
      <c r="J3343" s="78">
        <f t="shared" si="210"/>
        <v>0.15</v>
      </c>
      <c r="K3343" s="71">
        <f t="shared" si="208"/>
        <v>0</v>
      </c>
      <c r="L3343" s="69">
        <f t="shared" si="209"/>
        <v>198</v>
      </c>
      <c r="M3343" s="81">
        <f t="shared" si="211"/>
        <v>0</v>
      </c>
    </row>
    <row r="3344" spans="1:13" x14ac:dyDescent="0.2">
      <c r="A3344" s="133" t="str">
        <f>'Net Gen'!B3344</f>
        <v>RP2KPAEG-Rockport 2 KP AEG</v>
      </c>
      <c r="B3344" s="214">
        <f>'Net Gen'!C3344</f>
        <v>44332.208333333336</v>
      </c>
      <c r="C3344" s="215" t="str">
        <f>'Net Gen'!P3344</f>
        <v>OFFLINE</v>
      </c>
      <c r="D3344" s="215">
        <f>'Net Gen'!E3344</f>
        <v>0</v>
      </c>
      <c r="E3344" s="215">
        <f>'Net Gen'!I3344</f>
        <v>0</v>
      </c>
      <c r="F3344" s="215">
        <f>'Net Gen'!K3344</f>
        <v>0</v>
      </c>
      <c r="G3344" s="215">
        <f>'Net Gen'!N3344</f>
        <v>0</v>
      </c>
      <c r="H3344" s="215">
        <f>'Net Gen'!O3344</f>
        <v>1320</v>
      </c>
      <c r="J3344" s="78">
        <f t="shared" si="210"/>
        <v>0.15</v>
      </c>
      <c r="K3344" s="71">
        <f t="shared" si="208"/>
        <v>0</v>
      </c>
      <c r="L3344" s="69">
        <f t="shared" si="209"/>
        <v>198</v>
      </c>
      <c r="M3344" s="81">
        <f t="shared" si="211"/>
        <v>0</v>
      </c>
    </row>
    <row r="3345" spans="1:13" x14ac:dyDescent="0.2">
      <c r="A3345" s="133" t="str">
        <f>'Net Gen'!B3345</f>
        <v>RP2KPAEG-Rockport 2 KP AEG</v>
      </c>
      <c r="B3345" s="214">
        <f>'Net Gen'!C3345</f>
        <v>44332.25</v>
      </c>
      <c r="C3345" s="215" t="str">
        <f>'Net Gen'!P3345</f>
        <v>OFFLINE</v>
      </c>
      <c r="D3345" s="215">
        <f>'Net Gen'!E3345</f>
        <v>0</v>
      </c>
      <c r="E3345" s="215">
        <f>'Net Gen'!I3345</f>
        <v>0</v>
      </c>
      <c r="F3345" s="215">
        <f>'Net Gen'!K3345</f>
        <v>0</v>
      </c>
      <c r="G3345" s="215">
        <f>'Net Gen'!N3345</f>
        <v>0</v>
      </c>
      <c r="H3345" s="215">
        <f>'Net Gen'!O3345</f>
        <v>1320</v>
      </c>
      <c r="J3345" s="78">
        <f t="shared" si="210"/>
        <v>0.15</v>
      </c>
      <c r="K3345" s="71">
        <f t="shared" si="208"/>
        <v>0</v>
      </c>
      <c r="L3345" s="69">
        <f t="shared" si="209"/>
        <v>198</v>
      </c>
      <c r="M3345" s="81">
        <f t="shared" si="211"/>
        <v>0</v>
      </c>
    </row>
    <row r="3346" spans="1:13" x14ac:dyDescent="0.2">
      <c r="A3346" s="133" t="str">
        <f>'Net Gen'!B3346</f>
        <v>RP2KPAEG-Rockport 2 KP AEG</v>
      </c>
      <c r="B3346" s="214">
        <f>'Net Gen'!C3346</f>
        <v>44332.291666666664</v>
      </c>
      <c r="C3346" s="215" t="str">
        <f>'Net Gen'!P3346</f>
        <v>OFFLINE</v>
      </c>
      <c r="D3346" s="215">
        <f>'Net Gen'!E3346</f>
        <v>0</v>
      </c>
      <c r="E3346" s="215">
        <f>'Net Gen'!I3346</f>
        <v>0</v>
      </c>
      <c r="F3346" s="215">
        <f>'Net Gen'!K3346</f>
        <v>0</v>
      </c>
      <c r="G3346" s="215">
        <f>'Net Gen'!N3346</f>
        <v>0</v>
      </c>
      <c r="H3346" s="215">
        <f>'Net Gen'!O3346</f>
        <v>1320</v>
      </c>
      <c r="J3346" s="78">
        <f t="shared" si="210"/>
        <v>0.15</v>
      </c>
      <c r="K3346" s="71">
        <f t="shared" si="208"/>
        <v>0</v>
      </c>
      <c r="L3346" s="69">
        <f t="shared" si="209"/>
        <v>198</v>
      </c>
      <c r="M3346" s="81">
        <f t="shared" si="211"/>
        <v>0</v>
      </c>
    </row>
    <row r="3347" spans="1:13" x14ac:dyDescent="0.2">
      <c r="A3347" s="133" t="str">
        <f>'Net Gen'!B3347</f>
        <v>RP2KPAEG-Rockport 2 KP AEG</v>
      </c>
      <c r="B3347" s="214">
        <f>'Net Gen'!C3347</f>
        <v>44332.333333333336</v>
      </c>
      <c r="C3347" s="215" t="str">
        <f>'Net Gen'!P3347</f>
        <v>OFFLINE</v>
      </c>
      <c r="D3347" s="215">
        <f>'Net Gen'!E3347</f>
        <v>0</v>
      </c>
      <c r="E3347" s="215">
        <f>'Net Gen'!I3347</f>
        <v>0</v>
      </c>
      <c r="F3347" s="215">
        <f>'Net Gen'!K3347</f>
        <v>0</v>
      </c>
      <c r="G3347" s="215">
        <f>'Net Gen'!N3347</f>
        <v>0</v>
      </c>
      <c r="H3347" s="215">
        <f>'Net Gen'!O3347</f>
        <v>1320</v>
      </c>
      <c r="J3347" s="78">
        <f t="shared" si="210"/>
        <v>0.15</v>
      </c>
      <c r="K3347" s="71">
        <f t="shared" si="208"/>
        <v>0</v>
      </c>
      <c r="L3347" s="69">
        <f t="shared" si="209"/>
        <v>198</v>
      </c>
      <c r="M3347" s="81">
        <f t="shared" si="211"/>
        <v>0</v>
      </c>
    </row>
    <row r="3348" spans="1:13" x14ac:dyDescent="0.2">
      <c r="A3348" s="133" t="str">
        <f>'Net Gen'!B3348</f>
        <v>RP2KPAEG-Rockport 2 KP AEG</v>
      </c>
      <c r="B3348" s="214">
        <f>'Net Gen'!C3348</f>
        <v>44332.375</v>
      </c>
      <c r="C3348" s="215" t="str">
        <f>'Net Gen'!P3348</f>
        <v>OFFLINE</v>
      </c>
      <c r="D3348" s="215">
        <f>'Net Gen'!E3348</f>
        <v>0</v>
      </c>
      <c r="E3348" s="215">
        <f>'Net Gen'!I3348</f>
        <v>0</v>
      </c>
      <c r="F3348" s="215">
        <f>'Net Gen'!K3348</f>
        <v>0</v>
      </c>
      <c r="G3348" s="215">
        <f>'Net Gen'!N3348</f>
        <v>0</v>
      </c>
      <c r="H3348" s="215">
        <f>'Net Gen'!O3348</f>
        <v>1320</v>
      </c>
      <c r="J3348" s="78">
        <f t="shared" si="210"/>
        <v>0.15</v>
      </c>
      <c r="K3348" s="71">
        <f t="shared" si="208"/>
        <v>0</v>
      </c>
      <c r="L3348" s="69">
        <f t="shared" si="209"/>
        <v>198</v>
      </c>
      <c r="M3348" s="81">
        <f t="shared" si="211"/>
        <v>0</v>
      </c>
    </row>
    <row r="3349" spans="1:13" x14ac:dyDescent="0.2">
      <c r="A3349" s="133" t="str">
        <f>'Net Gen'!B3349</f>
        <v>RP2KPAEG-Rockport 2 KP AEG</v>
      </c>
      <c r="B3349" s="214">
        <f>'Net Gen'!C3349</f>
        <v>44332.416666666664</v>
      </c>
      <c r="C3349" s="215" t="str">
        <f>'Net Gen'!P3349</f>
        <v>OFFLINE</v>
      </c>
      <c r="D3349" s="215">
        <f>'Net Gen'!E3349</f>
        <v>0</v>
      </c>
      <c r="E3349" s="215">
        <f>'Net Gen'!I3349</f>
        <v>0</v>
      </c>
      <c r="F3349" s="215">
        <f>'Net Gen'!K3349</f>
        <v>0</v>
      </c>
      <c r="G3349" s="215">
        <f>'Net Gen'!N3349</f>
        <v>0</v>
      </c>
      <c r="H3349" s="215">
        <f>'Net Gen'!O3349</f>
        <v>1320</v>
      </c>
      <c r="J3349" s="78">
        <f t="shared" si="210"/>
        <v>0.15</v>
      </c>
      <c r="K3349" s="71">
        <f t="shared" si="208"/>
        <v>0</v>
      </c>
      <c r="L3349" s="69">
        <f t="shared" si="209"/>
        <v>198</v>
      </c>
      <c r="M3349" s="81">
        <f t="shared" si="211"/>
        <v>0</v>
      </c>
    </row>
    <row r="3350" spans="1:13" x14ac:dyDescent="0.2">
      <c r="A3350" s="133" t="str">
        <f>'Net Gen'!B3350</f>
        <v>RP2KPAEG-Rockport 2 KP AEG</v>
      </c>
      <c r="B3350" s="214">
        <f>'Net Gen'!C3350</f>
        <v>44332.458333333336</v>
      </c>
      <c r="C3350" s="215" t="str">
        <f>'Net Gen'!P3350</f>
        <v>OFFLINE</v>
      </c>
      <c r="D3350" s="215">
        <f>'Net Gen'!E3350</f>
        <v>0</v>
      </c>
      <c r="E3350" s="215">
        <f>'Net Gen'!I3350</f>
        <v>0</v>
      </c>
      <c r="F3350" s="215">
        <f>'Net Gen'!K3350</f>
        <v>0</v>
      </c>
      <c r="G3350" s="215">
        <f>'Net Gen'!N3350</f>
        <v>0</v>
      </c>
      <c r="H3350" s="215">
        <f>'Net Gen'!O3350</f>
        <v>1320</v>
      </c>
      <c r="J3350" s="78">
        <f t="shared" si="210"/>
        <v>0.15</v>
      </c>
      <c r="K3350" s="71">
        <f t="shared" si="208"/>
        <v>0</v>
      </c>
      <c r="L3350" s="69">
        <f t="shared" si="209"/>
        <v>198</v>
      </c>
      <c r="M3350" s="81">
        <f t="shared" si="211"/>
        <v>0</v>
      </c>
    </row>
    <row r="3351" spans="1:13" x14ac:dyDescent="0.2">
      <c r="A3351" s="133" t="str">
        <f>'Net Gen'!B3351</f>
        <v>RP2KPAEG-Rockport 2 KP AEG</v>
      </c>
      <c r="B3351" s="214">
        <f>'Net Gen'!C3351</f>
        <v>44332.5</v>
      </c>
      <c r="C3351" s="215" t="str">
        <f>'Net Gen'!P3351</f>
        <v>OFFLINE</v>
      </c>
      <c r="D3351" s="215">
        <f>'Net Gen'!E3351</f>
        <v>0</v>
      </c>
      <c r="E3351" s="215">
        <f>'Net Gen'!I3351</f>
        <v>0</v>
      </c>
      <c r="F3351" s="215">
        <f>'Net Gen'!K3351</f>
        <v>0</v>
      </c>
      <c r="G3351" s="215">
        <f>'Net Gen'!N3351</f>
        <v>0</v>
      </c>
      <c r="H3351" s="215">
        <f>'Net Gen'!O3351</f>
        <v>1320</v>
      </c>
      <c r="J3351" s="78">
        <f t="shared" si="210"/>
        <v>0.15</v>
      </c>
      <c r="K3351" s="71">
        <f t="shared" si="208"/>
        <v>0</v>
      </c>
      <c r="L3351" s="69">
        <f t="shared" si="209"/>
        <v>198</v>
      </c>
      <c r="M3351" s="81">
        <f t="shared" si="211"/>
        <v>0</v>
      </c>
    </row>
    <row r="3352" spans="1:13" x14ac:dyDescent="0.2">
      <c r="A3352" s="133" t="str">
        <f>'Net Gen'!B3352</f>
        <v>RP2KPAEG-Rockport 2 KP AEG</v>
      </c>
      <c r="B3352" s="214">
        <f>'Net Gen'!C3352</f>
        <v>44332.541666666664</v>
      </c>
      <c r="C3352" s="215" t="str">
        <f>'Net Gen'!P3352</f>
        <v>OFFLINE</v>
      </c>
      <c r="D3352" s="215">
        <f>'Net Gen'!E3352</f>
        <v>0</v>
      </c>
      <c r="E3352" s="215">
        <f>'Net Gen'!I3352</f>
        <v>0</v>
      </c>
      <c r="F3352" s="215">
        <f>'Net Gen'!K3352</f>
        <v>0</v>
      </c>
      <c r="G3352" s="215">
        <f>'Net Gen'!N3352</f>
        <v>0</v>
      </c>
      <c r="H3352" s="215">
        <f>'Net Gen'!O3352</f>
        <v>1320</v>
      </c>
      <c r="J3352" s="78">
        <f t="shared" si="210"/>
        <v>0.15</v>
      </c>
      <c r="K3352" s="71">
        <f t="shared" si="208"/>
        <v>0</v>
      </c>
      <c r="L3352" s="69">
        <f t="shared" si="209"/>
        <v>198</v>
      </c>
      <c r="M3352" s="81">
        <f t="shared" si="211"/>
        <v>0</v>
      </c>
    </row>
    <row r="3353" spans="1:13" x14ac:dyDescent="0.2">
      <c r="A3353" s="133" t="str">
        <f>'Net Gen'!B3353</f>
        <v>RP2KPAEG-Rockport 2 KP AEG</v>
      </c>
      <c r="B3353" s="214">
        <f>'Net Gen'!C3353</f>
        <v>44332.583333333336</v>
      </c>
      <c r="C3353" s="215" t="str">
        <f>'Net Gen'!P3353</f>
        <v>OFFLINE</v>
      </c>
      <c r="D3353" s="215">
        <f>'Net Gen'!E3353</f>
        <v>0</v>
      </c>
      <c r="E3353" s="215">
        <f>'Net Gen'!I3353</f>
        <v>0</v>
      </c>
      <c r="F3353" s="215">
        <f>'Net Gen'!K3353</f>
        <v>0</v>
      </c>
      <c r="G3353" s="215">
        <f>'Net Gen'!N3353</f>
        <v>0</v>
      </c>
      <c r="H3353" s="215">
        <f>'Net Gen'!O3353</f>
        <v>1320</v>
      </c>
      <c r="J3353" s="78">
        <f t="shared" si="210"/>
        <v>0.15</v>
      </c>
      <c r="K3353" s="71">
        <f t="shared" si="208"/>
        <v>0</v>
      </c>
      <c r="L3353" s="69">
        <f t="shared" si="209"/>
        <v>198</v>
      </c>
      <c r="M3353" s="81">
        <f t="shared" si="211"/>
        <v>0</v>
      </c>
    </row>
    <row r="3354" spans="1:13" x14ac:dyDescent="0.2">
      <c r="A3354" s="133" t="str">
        <f>'Net Gen'!B3354</f>
        <v>RP2KPAEG-Rockport 2 KP AEG</v>
      </c>
      <c r="B3354" s="214">
        <f>'Net Gen'!C3354</f>
        <v>44332.625</v>
      </c>
      <c r="C3354" s="215" t="str">
        <f>'Net Gen'!P3354</f>
        <v>OFFLINE</v>
      </c>
      <c r="D3354" s="215">
        <f>'Net Gen'!E3354</f>
        <v>0</v>
      </c>
      <c r="E3354" s="215">
        <f>'Net Gen'!I3354</f>
        <v>0</v>
      </c>
      <c r="F3354" s="215">
        <f>'Net Gen'!K3354</f>
        <v>0</v>
      </c>
      <c r="G3354" s="215">
        <f>'Net Gen'!N3354</f>
        <v>0</v>
      </c>
      <c r="H3354" s="215">
        <f>'Net Gen'!O3354</f>
        <v>1320</v>
      </c>
      <c r="J3354" s="78">
        <f t="shared" si="210"/>
        <v>0.15</v>
      </c>
      <c r="K3354" s="71">
        <f t="shared" si="208"/>
        <v>0</v>
      </c>
      <c r="L3354" s="69">
        <f t="shared" si="209"/>
        <v>198</v>
      </c>
      <c r="M3354" s="81">
        <f t="shared" si="211"/>
        <v>0</v>
      </c>
    </row>
    <row r="3355" spans="1:13" x14ac:dyDescent="0.2">
      <c r="A3355" s="133" t="str">
        <f>'Net Gen'!B3355</f>
        <v>RP2KPAEG-Rockport 2 KP AEG</v>
      </c>
      <c r="B3355" s="214">
        <f>'Net Gen'!C3355</f>
        <v>44332.666666666664</v>
      </c>
      <c r="C3355" s="215" t="str">
        <f>'Net Gen'!P3355</f>
        <v>OFFLINE</v>
      </c>
      <c r="D3355" s="215">
        <f>'Net Gen'!E3355</f>
        <v>0</v>
      </c>
      <c r="E3355" s="215">
        <f>'Net Gen'!I3355</f>
        <v>0</v>
      </c>
      <c r="F3355" s="215">
        <f>'Net Gen'!K3355</f>
        <v>0</v>
      </c>
      <c r="G3355" s="215">
        <f>'Net Gen'!N3355</f>
        <v>0</v>
      </c>
      <c r="H3355" s="215">
        <f>'Net Gen'!O3355</f>
        <v>1320</v>
      </c>
      <c r="J3355" s="78">
        <f t="shared" si="210"/>
        <v>0.15</v>
      </c>
      <c r="K3355" s="71">
        <f t="shared" si="208"/>
        <v>0</v>
      </c>
      <c r="L3355" s="69">
        <f t="shared" si="209"/>
        <v>198</v>
      </c>
      <c r="M3355" s="81">
        <f t="shared" si="211"/>
        <v>0</v>
      </c>
    </row>
    <row r="3356" spans="1:13" x14ac:dyDescent="0.2">
      <c r="A3356" s="133" t="str">
        <f>'Net Gen'!B3356</f>
        <v>RP2KPAEG-Rockport 2 KP AEG</v>
      </c>
      <c r="B3356" s="214">
        <f>'Net Gen'!C3356</f>
        <v>44332.708333333336</v>
      </c>
      <c r="C3356" s="215" t="str">
        <f>'Net Gen'!P3356</f>
        <v>OFFLINE</v>
      </c>
      <c r="D3356" s="215">
        <f>'Net Gen'!E3356</f>
        <v>0</v>
      </c>
      <c r="E3356" s="215">
        <f>'Net Gen'!I3356</f>
        <v>0</v>
      </c>
      <c r="F3356" s="215">
        <f>'Net Gen'!K3356</f>
        <v>0</v>
      </c>
      <c r="G3356" s="215">
        <f>'Net Gen'!N3356</f>
        <v>0</v>
      </c>
      <c r="H3356" s="215">
        <f>'Net Gen'!O3356</f>
        <v>1320</v>
      </c>
      <c r="J3356" s="78">
        <f t="shared" si="210"/>
        <v>0.15</v>
      </c>
      <c r="K3356" s="71">
        <f t="shared" si="208"/>
        <v>0</v>
      </c>
      <c r="L3356" s="69">
        <f t="shared" si="209"/>
        <v>198</v>
      </c>
      <c r="M3356" s="81">
        <f t="shared" si="211"/>
        <v>0</v>
      </c>
    </row>
    <row r="3357" spans="1:13" x14ac:dyDescent="0.2">
      <c r="A3357" s="133" t="str">
        <f>'Net Gen'!B3357</f>
        <v>RP2KPAEG-Rockport 2 KP AEG</v>
      </c>
      <c r="B3357" s="214">
        <f>'Net Gen'!C3357</f>
        <v>44332.75</v>
      </c>
      <c r="C3357" s="215" t="str">
        <f>'Net Gen'!P3357</f>
        <v>OFFLINE</v>
      </c>
      <c r="D3357" s="215">
        <f>'Net Gen'!E3357</f>
        <v>0</v>
      </c>
      <c r="E3357" s="215">
        <f>'Net Gen'!I3357</f>
        <v>0</v>
      </c>
      <c r="F3357" s="215">
        <f>'Net Gen'!K3357</f>
        <v>0</v>
      </c>
      <c r="G3357" s="215">
        <f>'Net Gen'!N3357</f>
        <v>0</v>
      </c>
      <c r="H3357" s="215">
        <f>'Net Gen'!O3357</f>
        <v>1320</v>
      </c>
      <c r="J3357" s="78">
        <f t="shared" si="210"/>
        <v>0.15</v>
      </c>
      <c r="K3357" s="71">
        <f t="shared" si="208"/>
        <v>0</v>
      </c>
      <c r="L3357" s="69">
        <f t="shared" si="209"/>
        <v>198</v>
      </c>
      <c r="M3357" s="81">
        <f t="shared" si="211"/>
        <v>0</v>
      </c>
    </row>
    <row r="3358" spans="1:13" x14ac:dyDescent="0.2">
      <c r="A3358" s="133" t="str">
        <f>'Net Gen'!B3358</f>
        <v>RP2KPAEG-Rockport 2 KP AEG</v>
      </c>
      <c r="B3358" s="214">
        <f>'Net Gen'!C3358</f>
        <v>44332.791666666664</v>
      </c>
      <c r="C3358" s="215" t="str">
        <f>'Net Gen'!P3358</f>
        <v>OFFLINE</v>
      </c>
      <c r="D3358" s="215">
        <f>'Net Gen'!E3358</f>
        <v>0</v>
      </c>
      <c r="E3358" s="215">
        <f>'Net Gen'!I3358</f>
        <v>0</v>
      </c>
      <c r="F3358" s="215">
        <f>'Net Gen'!K3358</f>
        <v>0</v>
      </c>
      <c r="G3358" s="215">
        <f>'Net Gen'!N3358</f>
        <v>0</v>
      </c>
      <c r="H3358" s="215">
        <f>'Net Gen'!O3358</f>
        <v>1320</v>
      </c>
      <c r="J3358" s="78">
        <f t="shared" si="210"/>
        <v>0.15</v>
      </c>
      <c r="K3358" s="71">
        <f t="shared" si="208"/>
        <v>0</v>
      </c>
      <c r="L3358" s="69">
        <f t="shared" si="209"/>
        <v>198</v>
      </c>
      <c r="M3358" s="81">
        <f t="shared" si="211"/>
        <v>0</v>
      </c>
    </row>
    <row r="3359" spans="1:13" x14ac:dyDescent="0.2">
      <c r="A3359" s="133" t="str">
        <f>'Net Gen'!B3359</f>
        <v>RP2KPAEG-Rockport 2 KP AEG</v>
      </c>
      <c r="B3359" s="214">
        <f>'Net Gen'!C3359</f>
        <v>44332.833333333336</v>
      </c>
      <c r="C3359" s="215" t="str">
        <f>'Net Gen'!P3359</f>
        <v>OFFLINE</v>
      </c>
      <c r="D3359" s="215">
        <f>'Net Gen'!E3359</f>
        <v>0</v>
      </c>
      <c r="E3359" s="215">
        <f>'Net Gen'!I3359</f>
        <v>0</v>
      </c>
      <c r="F3359" s="215">
        <f>'Net Gen'!K3359</f>
        <v>0</v>
      </c>
      <c r="G3359" s="215">
        <f>'Net Gen'!N3359</f>
        <v>0</v>
      </c>
      <c r="H3359" s="215">
        <f>'Net Gen'!O3359</f>
        <v>1320</v>
      </c>
      <c r="J3359" s="78">
        <f t="shared" si="210"/>
        <v>0.15</v>
      </c>
      <c r="K3359" s="71">
        <f t="shared" si="208"/>
        <v>0</v>
      </c>
      <c r="L3359" s="69">
        <f t="shared" si="209"/>
        <v>198</v>
      </c>
      <c r="M3359" s="81">
        <f t="shared" si="211"/>
        <v>0</v>
      </c>
    </row>
    <row r="3360" spans="1:13" x14ac:dyDescent="0.2">
      <c r="A3360" s="133" t="str">
        <f>'Net Gen'!B3360</f>
        <v>RP2KPAEG-Rockport 2 KP AEG</v>
      </c>
      <c r="B3360" s="214">
        <f>'Net Gen'!C3360</f>
        <v>44332.875</v>
      </c>
      <c r="C3360" s="215" t="str">
        <f>'Net Gen'!P3360</f>
        <v>OFFLINE</v>
      </c>
      <c r="D3360" s="215">
        <f>'Net Gen'!E3360</f>
        <v>0</v>
      </c>
      <c r="E3360" s="215">
        <f>'Net Gen'!I3360</f>
        <v>0</v>
      </c>
      <c r="F3360" s="215">
        <f>'Net Gen'!K3360</f>
        <v>0</v>
      </c>
      <c r="G3360" s="215">
        <f>'Net Gen'!N3360</f>
        <v>0</v>
      </c>
      <c r="H3360" s="215">
        <f>'Net Gen'!O3360</f>
        <v>1320</v>
      </c>
      <c r="J3360" s="78">
        <f t="shared" si="210"/>
        <v>0.15</v>
      </c>
      <c r="K3360" s="71">
        <f t="shared" si="208"/>
        <v>0</v>
      </c>
      <c r="L3360" s="69">
        <f t="shared" si="209"/>
        <v>198</v>
      </c>
      <c r="M3360" s="81">
        <f t="shared" si="211"/>
        <v>0</v>
      </c>
    </row>
    <row r="3361" spans="1:13" x14ac:dyDescent="0.2">
      <c r="A3361" s="133" t="str">
        <f>'Net Gen'!B3361</f>
        <v>RP2KPAEG-Rockport 2 KP AEG</v>
      </c>
      <c r="B3361" s="214">
        <f>'Net Gen'!C3361</f>
        <v>44332.916666666664</v>
      </c>
      <c r="C3361" s="215" t="str">
        <f>'Net Gen'!P3361</f>
        <v>OFFLINE</v>
      </c>
      <c r="D3361" s="215">
        <f>'Net Gen'!E3361</f>
        <v>0</v>
      </c>
      <c r="E3361" s="215">
        <f>'Net Gen'!I3361</f>
        <v>0</v>
      </c>
      <c r="F3361" s="215">
        <f>'Net Gen'!K3361</f>
        <v>0</v>
      </c>
      <c r="G3361" s="215">
        <f>'Net Gen'!N3361</f>
        <v>0</v>
      </c>
      <c r="H3361" s="215">
        <f>'Net Gen'!O3361</f>
        <v>1320</v>
      </c>
      <c r="J3361" s="78">
        <f t="shared" si="210"/>
        <v>0.15</v>
      </c>
      <c r="K3361" s="71">
        <f t="shared" si="208"/>
        <v>0</v>
      </c>
      <c r="L3361" s="69">
        <f t="shared" si="209"/>
        <v>198</v>
      </c>
      <c r="M3361" s="81">
        <f t="shared" si="211"/>
        <v>0</v>
      </c>
    </row>
    <row r="3362" spans="1:13" x14ac:dyDescent="0.2">
      <c r="A3362" s="133" t="str">
        <f>'Net Gen'!B3362</f>
        <v>RP2KPAEG-Rockport 2 KP AEG</v>
      </c>
      <c r="B3362" s="214">
        <f>'Net Gen'!C3362</f>
        <v>44332.958333333336</v>
      </c>
      <c r="C3362" s="215" t="str">
        <f>'Net Gen'!P3362</f>
        <v>OFFLINE</v>
      </c>
      <c r="D3362" s="215">
        <f>'Net Gen'!E3362</f>
        <v>0</v>
      </c>
      <c r="E3362" s="215">
        <f>'Net Gen'!I3362</f>
        <v>0</v>
      </c>
      <c r="F3362" s="215">
        <f>'Net Gen'!K3362</f>
        <v>0</v>
      </c>
      <c r="G3362" s="215">
        <f>'Net Gen'!N3362</f>
        <v>0</v>
      </c>
      <c r="H3362" s="215">
        <f>'Net Gen'!O3362</f>
        <v>1320</v>
      </c>
      <c r="J3362" s="78">
        <f t="shared" si="210"/>
        <v>0.15</v>
      </c>
      <c r="K3362" s="71">
        <f t="shared" si="208"/>
        <v>0</v>
      </c>
      <c r="L3362" s="69">
        <f t="shared" si="209"/>
        <v>198</v>
      </c>
      <c r="M3362" s="81">
        <f t="shared" si="211"/>
        <v>0</v>
      </c>
    </row>
    <row r="3363" spans="1:13" x14ac:dyDescent="0.2">
      <c r="A3363" s="133" t="str">
        <f>'Net Gen'!B3363</f>
        <v>RP2KPAEG-Rockport 2 KP AEG</v>
      </c>
      <c r="B3363" s="214">
        <f>'Net Gen'!C3363</f>
        <v>44333</v>
      </c>
      <c r="C3363" s="215" t="str">
        <f>'Net Gen'!P3363</f>
        <v>OFFLINE</v>
      </c>
      <c r="D3363" s="215">
        <f>'Net Gen'!E3363</f>
        <v>0</v>
      </c>
      <c r="E3363" s="215">
        <f>'Net Gen'!I3363</f>
        <v>0</v>
      </c>
      <c r="F3363" s="215">
        <f>'Net Gen'!K3363</f>
        <v>0</v>
      </c>
      <c r="G3363" s="215">
        <f>'Net Gen'!N3363</f>
        <v>0</v>
      </c>
      <c r="H3363" s="215">
        <f>'Net Gen'!O3363</f>
        <v>1320</v>
      </c>
      <c r="J3363" s="78">
        <f t="shared" si="210"/>
        <v>0.15</v>
      </c>
      <c r="K3363" s="71">
        <f t="shared" si="208"/>
        <v>0</v>
      </c>
      <c r="L3363" s="69">
        <f t="shared" si="209"/>
        <v>198</v>
      </c>
      <c r="M3363" s="81">
        <f t="shared" si="211"/>
        <v>0</v>
      </c>
    </row>
    <row r="3364" spans="1:13" x14ac:dyDescent="0.2">
      <c r="A3364" s="133" t="str">
        <f>'Net Gen'!B3364</f>
        <v>RP2KPAEG-Rockport 2 KP AEG</v>
      </c>
      <c r="B3364" s="214">
        <f>'Net Gen'!C3364</f>
        <v>44333.041666666664</v>
      </c>
      <c r="C3364" s="215" t="str">
        <f>'Net Gen'!P3364</f>
        <v>OFFLINE</v>
      </c>
      <c r="D3364" s="215">
        <f>'Net Gen'!E3364</f>
        <v>0</v>
      </c>
      <c r="E3364" s="215">
        <f>'Net Gen'!I3364</f>
        <v>0</v>
      </c>
      <c r="F3364" s="215">
        <f>'Net Gen'!K3364</f>
        <v>0</v>
      </c>
      <c r="G3364" s="215">
        <f>'Net Gen'!N3364</f>
        <v>0</v>
      </c>
      <c r="H3364" s="215">
        <f>'Net Gen'!O3364</f>
        <v>1320</v>
      </c>
      <c r="J3364" s="78">
        <f t="shared" si="210"/>
        <v>0.15</v>
      </c>
      <c r="K3364" s="71">
        <f t="shared" ref="K3364:K3427" si="212">F3364*J3364</f>
        <v>0</v>
      </c>
      <c r="L3364" s="69">
        <f t="shared" ref="L3364:L3427" si="213">H3364*J3364</f>
        <v>198</v>
      </c>
      <c r="M3364" s="81">
        <f t="shared" ref="M3364:M3427" si="214">E3364*J3364</f>
        <v>0</v>
      </c>
    </row>
    <row r="3365" spans="1:13" x14ac:dyDescent="0.2">
      <c r="A3365" s="133" t="str">
        <f>'Net Gen'!B3365</f>
        <v>RP2KPAEG-Rockport 2 KP AEG</v>
      </c>
      <c r="B3365" s="214">
        <f>'Net Gen'!C3365</f>
        <v>44333.083333333336</v>
      </c>
      <c r="C3365" s="215" t="str">
        <f>'Net Gen'!P3365</f>
        <v>OFFLINE</v>
      </c>
      <c r="D3365" s="215">
        <f>'Net Gen'!E3365</f>
        <v>0</v>
      </c>
      <c r="E3365" s="215">
        <f>'Net Gen'!I3365</f>
        <v>0</v>
      </c>
      <c r="F3365" s="215">
        <f>'Net Gen'!K3365</f>
        <v>0</v>
      </c>
      <c r="G3365" s="215">
        <f>'Net Gen'!N3365</f>
        <v>0</v>
      </c>
      <c r="H3365" s="215">
        <f>'Net Gen'!O3365</f>
        <v>1320</v>
      </c>
      <c r="J3365" s="78">
        <f t="shared" si="210"/>
        <v>0.15</v>
      </c>
      <c r="K3365" s="71">
        <f t="shared" si="212"/>
        <v>0</v>
      </c>
      <c r="L3365" s="69">
        <f t="shared" si="213"/>
        <v>198</v>
      </c>
      <c r="M3365" s="81">
        <f t="shared" si="214"/>
        <v>0</v>
      </c>
    </row>
    <row r="3366" spans="1:13" x14ac:dyDescent="0.2">
      <c r="A3366" s="133" t="str">
        <f>'Net Gen'!B3366</f>
        <v>RP2KPAEG-Rockport 2 KP AEG</v>
      </c>
      <c r="B3366" s="214">
        <f>'Net Gen'!C3366</f>
        <v>44333.125</v>
      </c>
      <c r="C3366" s="215" t="str">
        <f>'Net Gen'!P3366</f>
        <v>OFFLINE</v>
      </c>
      <c r="D3366" s="215">
        <f>'Net Gen'!E3366</f>
        <v>0</v>
      </c>
      <c r="E3366" s="215">
        <f>'Net Gen'!I3366</f>
        <v>0</v>
      </c>
      <c r="F3366" s="215">
        <f>'Net Gen'!K3366</f>
        <v>0</v>
      </c>
      <c r="G3366" s="215">
        <f>'Net Gen'!N3366</f>
        <v>0</v>
      </c>
      <c r="H3366" s="215">
        <f>'Net Gen'!O3366</f>
        <v>1320</v>
      </c>
      <c r="J3366" s="78">
        <f t="shared" si="210"/>
        <v>0.15</v>
      </c>
      <c r="K3366" s="71">
        <f t="shared" si="212"/>
        <v>0</v>
      </c>
      <c r="L3366" s="69">
        <f t="shared" si="213"/>
        <v>198</v>
      </c>
      <c r="M3366" s="81">
        <f t="shared" si="214"/>
        <v>0</v>
      </c>
    </row>
    <row r="3367" spans="1:13" x14ac:dyDescent="0.2">
      <c r="A3367" s="133" t="str">
        <f>'Net Gen'!B3367</f>
        <v>RP2KPAEG-Rockport 2 KP AEG</v>
      </c>
      <c r="B3367" s="214">
        <f>'Net Gen'!C3367</f>
        <v>44333.166666666664</v>
      </c>
      <c r="C3367" s="215" t="str">
        <f>'Net Gen'!P3367</f>
        <v>OFFLINE</v>
      </c>
      <c r="D3367" s="215">
        <f>'Net Gen'!E3367</f>
        <v>0</v>
      </c>
      <c r="E3367" s="215">
        <f>'Net Gen'!I3367</f>
        <v>0</v>
      </c>
      <c r="F3367" s="215">
        <f>'Net Gen'!K3367</f>
        <v>0</v>
      </c>
      <c r="G3367" s="215">
        <f>'Net Gen'!N3367</f>
        <v>0</v>
      </c>
      <c r="H3367" s="215">
        <f>'Net Gen'!O3367</f>
        <v>1320</v>
      </c>
      <c r="J3367" s="78">
        <f t="shared" si="210"/>
        <v>0.15</v>
      </c>
      <c r="K3367" s="71">
        <f t="shared" si="212"/>
        <v>0</v>
      </c>
      <c r="L3367" s="69">
        <f t="shared" si="213"/>
        <v>198</v>
      </c>
      <c r="M3367" s="81">
        <f t="shared" si="214"/>
        <v>0</v>
      </c>
    </row>
    <row r="3368" spans="1:13" x14ac:dyDescent="0.2">
      <c r="A3368" s="133" t="str">
        <f>'Net Gen'!B3368</f>
        <v>RP2KPAEG-Rockport 2 KP AEG</v>
      </c>
      <c r="B3368" s="214">
        <f>'Net Gen'!C3368</f>
        <v>44333.208333333336</v>
      </c>
      <c r="C3368" s="215" t="str">
        <f>'Net Gen'!P3368</f>
        <v>OFFLINE</v>
      </c>
      <c r="D3368" s="215">
        <f>'Net Gen'!E3368</f>
        <v>0</v>
      </c>
      <c r="E3368" s="215">
        <f>'Net Gen'!I3368</f>
        <v>0</v>
      </c>
      <c r="F3368" s="215">
        <f>'Net Gen'!K3368</f>
        <v>0</v>
      </c>
      <c r="G3368" s="215">
        <f>'Net Gen'!N3368</f>
        <v>0</v>
      </c>
      <c r="H3368" s="215">
        <f>'Net Gen'!O3368</f>
        <v>1320</v>
      </c>
      <c r="J3368" s="78">
        <f t="shared" si="210"/>
        <v>0.15</v>
      </c>
      <c r="K3368" s="71">
        <f t="shared" si="212"/>
        <v>0</v>
      </c>
      <c r="L3368" s="69">
        <f t="shared" si="213"/>
        <v>198</v>
      </c>
      <c r="M3368" s="81">
        <f t="shared" si="214"/>
        <v>0</v>
      </c>
    </row>
    <row r="3369" spans="1:13" x14ac:dyDescent="0.2">
      <c r="A3369" s="133" t="str">
        <f>'Net Gen'!B3369</f>
        <v>RP2KPAEG-Rockport 2 KP AEG</v>
      </c>
      <c r="B3369" s="214">
        <f>'Net Gen'!C3369</f>
        <v>44333.25</v>
      </c>
      <c r="C3369" s="215" t="str">
        <f>'Net Gen'!P3369</f>
        <v>OFFLINE</v>
      </c>
      <c r="D3369" s="215">
        <f>'Net Gen'!E3369</f>
        <v>0</v>
      </c>
      <c r="E3369" s="215">
        <f>'Net Gen'!I3369</f>
        <v>0</v>
      </c>
      <c r="F3369" s="215">
        <f>'Net Gen'!K3369</f>
        <v>0</v>
      </c>
      <c r="G3369" s="215">
        <f>'Net Gen'!N3369</f>
        <v>0</v>
      </c>
      <c r="H3369" s="215">
        <f>'Net Gen'!O3369</f>
        <v>1320</v>
      </c>
      <c r="J3369" s="78">
        <f t="shared" si="210"/>
        <v>0.15</v>
      </c>
      <c r="K3369" s="71">
        <f t="shared" si="212"/>
        <v>0</v>
      </c>
      <c r="L3369" s="69">
        <f t="shared" si="213"/>
        <v>198</v>
      </c>
      <c r="M3369" s="81">
        <f t="shared" si="214"/>
        <v>0</v>
      </c>
    </row>
    <row r="3370" spans="1:13" x14ac:dyDescent="0.2">
      <c r="A3370" s="133" t="str">
        <f>'Net Gen'!B3370</f>
        <v>RP2KPAEG-Rockport 2 KP AEG</v>
      </c>
      <c r="B3370" s="214">
        <f>'Net Gen'!C3370</f>
        <v>44333.291666666664</v>
      </c>
      <c r="C3370" s="215" t="str">
        <f>'Net Gen'!P3370</f>
        <v>OFFLINE</v>
      </c>
      <c r="D3370" s="215">
        <f>'Net Gen'!E3370</f>
        <v>0</v>
      </c>
      <c r="E3370" s="215">
        <f>'Net Gen'!I3370</f>
        <v>0</v>
      </c>
      <c r="F3370" s="215">
        <f>'Net Gen'!K3370</f>
        <v>0</v>
      </c>
      <c r="G3370" s="215">
        <f>'Net Gen'!N3370</f>
        <v>0</v>
      </c>
      <c r="H3370" s="215">
        <f>'Net Gen'!O3370</f>
        <v>1320</v>
      </c>
      <c r="J3370" s="78">
        <f t="shared" si="210"/>
        <v>0.15</v>
      </c>
      <c r="K3370" s="71">
        <f t="shared" si="212"/>
        <v>0</v>
      </c>
      <c r="L3370" s="69">
        <f t="shared" si="213"/>
        <v>198</v>
      </c>
      <c r="M3370" s="81">
        <f t="shared" si="214"/>
        <v>0</v>
      </c>
    </row>
    <row r="3371" spans="1:13" x14ac:dyDescent="0.2">
      <c r="A3371" s="133" t="str">
        <f>'Net Gen'!B3371</f>
        <v>RP2KPAEG-Rockport 2 KP AEG</v>
      </c>
      <c r="B3371" s="214">
        <f>'Net Gen'!C3371</f>
        <v>44333.333333333336</v>
      </c>
      <c r="C3371" s="215" t="str">
        <f>'Net Gen'!P3371</f>
        <v>OFFLINE</v>
      </c>
      <c r="D3371" s="215">
        <f>'Net Gen'!E3371</f>
        <v>0</v>
      </c>
      <c r="E3371" s="215">
        <f>'Net Gen'!I3371</f>
        <v>0</v>
      </c>
      <c r="F3371" s="215">
        <f>'Net Gen'!K3371</f>
        <v>0</v>
      </c>
      <c r="G3371" s="215">
        <f>'Net Gen'!N3371</f>
        <v>0</v>
      </c>
      <c r="H3371" s="215">
        <f>'Net Gen'!O3371</f>
        <v>1320</v>
      </c>
      <c r="J3371" s="78">
        <f t="shared" si="210"/>
        <v>0.15</v>
      </c>
      <c r="K3371" s="71">
        <f t="shared" si="212"/>
        <v>0</v>
      </c>
      <c r="L3371" s="69">
        <f t="shared" si="213"/>
        <v>198</v>
      </c>
      <c r="M3371" s="81">
        <f t="shared" si="214"/>
        <v>0</v>
      </c>
    </row>
    <row r="3372" spans="1:13" x14ac:dyDescent="0.2">
      <c r="A3372" s="133" t="str">
        <f>'Net Gen'!B3372</f>
        <v>RP2KPAEG-Rockport 2 KP AEG</v>
      </c>
      <c r="B3372" s="214">
        <f>'Net Gen'!C3372</f>
        <v>44333.375</v>
      </c>
      <c r="C3372" s="215" t="str">
        <f>'Net Gen'!P3372</f>
        <v>OFFLINE</v>
      </c>
      <c r="D3372" s="215">
        <f>'Net Gen'!E3372</f>
        <v>0</v>
      </c>
      <c r="E3372" s="215">
        <f>'Net Gen'!I3372</f>
        <v>0</v>
      </c>
      <c r="F3372" s="215">
        <f>'Net Gen'!K3372</f>
        <v>0</v>
      </c>
      <c r="G3372" s="215">
        <f>'Net Gen'!N3372</f>
        <v>0</v>
      </c>
      <c r="H3372" s="215">
        <f>'Net Gen'!O3372</f>
        <v>1320</v>
      </c>
      <c r="J3372" s="78">
        <f t="shared" si="210"/>
        <v>0.15</v>
      </c>
      <c r="K3372" s="71">
        <f t="shared" si="212"/>
        <v>0</v>
      </c>
      <c r="L3372" s="69">
        <f t="shared" si="213"/>
        <v>198</v>
      </c>
      <c r="M3372" s="81">
        <f t="shared" si="214"/>
        <v>0</v>
      </c>
    </row>
    <row r="3373" spans="1:13" x14ac:dyDescent="0.2">
      <c r="A3373" s="133" t="str">
        <f>'Net Gen'!B3373</f>
        <v>RP2KPAEG-Rockport 2 KP AEG</v>
      </c>
      <c r="B3373" s="214">
        <f>'Net Gen'!C3373</f>
        <v>44333.416666666664</v>
      </c>
      <c r="C3373" s="215" t="str">
        <f>'Net Gen'!P3373</f>
        <v>OFFLINE</v>
      </c>
      <c r="D3373" s="215">
        <f>'Net Gen'!E3373</f>
        <v>0</v>
      </c>
      <c r="E3373" s="215">
        <f>'Net Gen'!I3373</f>
        <v>0</v>
      </c>
      <c r="F3373" s="215">
        <f>'Net Gen'!K3373</f>
        <v>0</v>
      </c>
      <c r="G3373" s="215">
        <f>'Net Gen'!N3373</f>
        <v>0</v>
      </c>
      <c r="H3373" s="215">
        <f>'Net Gen'!O3373</f>
        <v>1320</v>
      </c>
      <c r="J3373" s="78">
        <f t="shared" si="210"/>
        <v>0.15</v>
      </c>
      <c r="K3373" s="71">
        <f t="shared" si="212"/>
        <v>0</v>
      </c>
      <c r="L3373" s="69">
        <f t="shared" si="213"/>
        <v>198</v>
      </c>
      <c r="M3373" s="81">
        <f t="shared" si="214"/>
        <v>0</v>
      </c>
    </row>
    <row r="3374" spans="1:13" x14ac:dyDescent="0.2">
      <c r="A3374" s="133" t="str">
        <f>'Net Gen'!B3374</f>
        <v>RP2KPAEG-Rockport 2 KP AEG</v>
      </c>
      <c r="B3374" s="214">
        <f>'Net Gen'!C3374</f>
        <v>44333.458333333336</v>
      </c>
      <c r="C3374" s="215" t="str">
        <f>'Net Gen'!P3374</f>
        <v>OFFLINE</v>
      </c>
      <c r="D3374" s="215">
        <f>'Net Gen'!E3374</f>
        <v>0</v>
      </c>
      <c r="E3374" s="215">
        <f>'Net Gen'!I3374</f>
        <v>0</v>
      </c>
      <c r="F3374" s="215">
        <f>'Net Gen'!K3374</f>
        <v>0</v>
      </c>
      <c r="G3374" s="215">
        <f>'Net Gen'!N3374</f>
        <v>0</v>
      </c>
      <c r="H3374" s="215">
        <f>'Net Gen'!O3374</f>
        <v>1320</v>
      </c>
      <c r="J3374" s="78">
        <f t="shared" si="210"/>
        <v>0.15</v>
      </c>
      <c r="K3374" s="71">
        <f t="shared" si="212"/>
        <v>0</v>
      </c>
      <c r="L3374" s="69">
        <f t="shared" si="213"/>
        <v>198</v>
      </c>
      <c r="M3374" s="81">
        <f t="shared" si="214"/>
        <v>0</v>
      </c>
    </row>
    <row r="3375" spans="1:13" x14ac:dyDescent="0.2">
      <c r="A3375" s="133" t="str">
        <f>'Net Gen'!B3375</f>
        <v>RP2KPAEG-Rockport 2 KP AEG</v>
      </c>
      <c r="B3375" s="214">
        <f>'Net Gen'!C3375</f>
        <v>44333.5</v>
      </c>
      <c r="C3375" s="215" t="str">
        <f>'Net Gen'!P3375</f>
        <v>OFFLINE</v>
      </c>
      <c r="D3375" s="215">
        <f>'Net Gen'!E3375</f>
        <v>0</v>
      </c>
      <c r="E3375" s="215">
        <f>'Net Gen'!I3375</f>
        <v>0</v>
      </c>
      <c r="F3375" s="215">
        <f>'Net Gen'!K3375</f>
        <v>0</v>
      </c>
      <c r="G3375" s="215">
        <f>'Net Gen'!N3375</f>
        <v>0</v>
      </c>
      <c r="H3375" s="215">
        <f>'Net Gen'!O3375</f>
        <v>1320</v>
      </c>
      <c r="J3375" s="78">
        <f t="shared" si="210"/>
        <v>0.15</v>
      </c>
      <c r="K3375" s="71">
        <f t="shared" si="212"/>
        <v>0</v>
      </c>
      <c r="L3375" s="69">
        <f t="shared" si="213"/>
        <v>198</v>
      </c>
      <c r="M3375" s="81">
        <f t="shared" si="214"/>
        <v>0</v>
      </c>
    </row>
    <row r="3376" spans="1:13" x14ac:dyDescent="0.2">
      <c r="A3376" s="133" t="str">
        <f>'Net Gen'!B3376</f>
        <v>RP2KPAEG-Rockport 2 KP AEG</v>
      </c>
      <c r="B3376" s="214">
        <f>'Net Gen'!C3376</f>
        <v>44333.541666666664</v>
      </c>
      <c r="C3376" s="215" t="str">
        <f>'Net Gen'!P3376</f>
        <v>OFFLINE</v>
      </c>
      <c r="D3376" s="215">
        <f>'Net Gen'!E3376</f>
        <v>0</v>
      </c>
      <c r="E3376" s="215">
        <f>'Net Gen'!I3376</f>
        <v>0</v>
      </c>
      <c r="F3376" s="215">
        <f>'Net Gen'!K3376</f>
        <v>0</v>
      </c>
      <c r="G3376" s="215">
        <f>'Net Gen'!N3376</f>
        <v>0</v>
      </c>
      <c r="H3376" s="215">
        <f>'Net Gen'!O3376</f>
        <v>1320</v>
      </c>
      <c r="J3376" s="78">
        <f t="shared" si="210"/>
        <v>0.15</v>
      </c>
      <c r="K3376" s="71">
        <f t="shared" si="212"/>
        <v>0</v>
      </c>
      <c r="L3376" s="69">
        <f t="shared" si="213"/>
        <v>198</v>
      </c>
      <c r="M3376" s="81">
        <f t="shared" si="214"/>
        <v>0</v>
      </c>
    </row>
    <row r="3377" spans="1:13" x14ac:dyDescent="0.2">
      <c r="A3377" s="133" t="str">
        <f>'Net Gen'!B3377</f>
        <v>RP2KPAEG-Rockport 2 KP AEG</v>
      </c>
      <c r="B3377" s="214">
        <f>'Net Gen'!C3377</f>
        <v>44333.583333333336</v>
      </c>
      <c r="C3377" s="215" t="str">
        <f>'Net Gen'!P3377</f>
        <v>OFFLINE</v>
      </c>
      <c r="D3377" s="215">
        <f>'Net Gen'!E3377</f>
        <v>0</v>
      </c>
      <c r="E3377" s="215">
        <f>'Net Gen'!I3377</f>
        <v>0</v>
      </c>
      <c r="F3377" s="215">
        <f>'Net Gen'!K3377</f>
        <v>0</v>
      </c>
      <c r="G3377" s="215">
        <f>'Net Gen'!N3377</f>
        <v>0</v>
      </c>
      <c r="H3377" s="215">
        <f>'Net Gen'!O3377</f>
        <v>1320</v>
      </c>
      <c r="J3377" s="78">
        <f t="shared" si="210"/>
        <v>0.15</v>
      </c>
      <c r="K3377" s="71">
        <f t="shared" si="212"/>
        <v>0</v>
      </c>
      <c r="L3377" s="69">
        <f t="shared" si="213"/>
        <v>198</v>
      </c>
      <c r="M3377" s="81">
        <f t="shared" si="214"/>
        <v>0</v>
      </c>
    </row>
    <row r="3378" spans="1:13" x14ac:dyDescent="0.2">
      <c r="A3378" s="133" t="str">
        <f>'Net Gen'!B3378</f>
        <v>RP2KPAEG-Rockport 2 KP AEG</v>
      </c>
      <c r="B3378" s="214">
        <f>'Net Gen'!C3378</f>
        <v>44333.625</v>
      </c>
      <c r="C3378" s="215" t="str">
        <f>'Net Gen'!P3378</f>
        <v>OFFLINE</v>
      </c>
      <c r="D3378" s="215">
        <f>'Net Gen'!E3378</f>
        <v>0</v>
      </c>
      <c r="E3378" s="215">
        <f>'Net Gen'!I3378</f>
        <v>0</v>
      </c>
      <c r="F3378" s="215">
        <f>'Net Gen'!K3378</f>
        <v>0</v>
      </c>
      <c r="G3378" s="215">
        <f>'Net Gen'!N3378</f>
        <v>0</v>
      </c>
      <c r="H3378" s="215">
        <f>'Net Gen'!O3378</f>
        <v>1320</v>
      </c>
      <c r="J3378" s="78">
        <f t="shared" si="210"/>
        <v>0.15</v>
      </c>
      <c r="K3378" s="71">
        <f t="shared" si="212"/>
        <v>0</v>
      </c>
      <c r="L3378" s="69">
        <f t="shared" si="213"/>
        <v>198</v>
      </c>
      <c r="M3378" s="81">
        <f t="shared" si="214"/>
        <v>0</v>
      </c>
    </row>
    <row r="3379" spans="1:13" x14ac:dyDescent="0.2">
      <c r="A3379" s="133" t="str">
        <f>'Net Gen'!B3379</f>
        <v>RP2KPAEG-Rockport 2 KP AEG</v>
      </c>
      <c r="B3379" s="214">
        <f>'Net Gen'!C3379</f>
        <v>44333.666666666664</v>
      </c>
      <c r="C3379" s="215" t="str">
        <f>'Net Gen'!P3379</f>
        <v>OFFLINE</v>
      </c>
      <c r="D3379" s="215">
        <f>'Net Gen'!E3379</f>
        <v>0</v>
      </c>
      <c r="E3379" s="215">
        <f>'Net Gen'!I3379</f>
        <v>0</v>
      </c>
      <c r="F3379" s="215">
        <f>'Net Gen'!K3379</f>
        <v>0</v>
      </c>
      <c r="G3379" s="215">
        <f>'Net Gen'!N3379</f>
        <v>0</v>
      </c>
      <c r="H3379" s="215">
        <f>'Net Gen'!O3379</f>
        <v>1320</v>
      </c>
      <c r="J3379" s="78">
        <f t="shared" si="210"/>
        <v>0.15</v>
      </c>
      <c r="K3379" s="71">
        <f t="shared" si="212"/>
        <v>0</v>
      </c>
      <c r="L3379" s="69">
        <f t="shared" si="213"/>
        <v>198</v>
      </c>
      <c r="M3379" s="81">
        <f t="shared" si="214"/>
        <v>0</v>
      </c>
    </row>
    <row r="3380" spans="1:13" x14ac:dyDescent="0.2">
      <c r="A3380" s="133" t="str">
        <f>'Net Gen'!B3380</f>
        <v>RP2KPAEG-Rockport 2 KP AEG</v>
      </c>
      <c r="B3380" s="214">
        <f>'Net Gen'!C3380</f>
        <v>44333.708333333336</v>
      </c>
      <c r="C3380" s="215" t="str">
        <f>'Net Gen'!P3380</f>
        <v>OFFLINE</v>
      </c>
      <c r="D3380" s="215">
        <f>'Net Gen'!E3380</f>
        <v>0</v>
      </c>
      <c r="E3380" s="215">
        <f>'Net Gen'!I3380</f>
        <v>0</v>
      </c>
      <c r="F3380" s="215">
        <f>'Net Gen'!K3380</f>
        <v>0</v>
      </c>
      <c r="G3380" s="215">
        <f>'Net Gen'!N3380</f>
        <v>0</v>
      </c>
      <c r="H3380" s="215">
        <f>'Net Gen'!O3380</f>
        <v>1320</v>
      </c>
      <c r="J3380" s="78">
        <f t="shared" si="210"/>
        <v>0.15</v>
      </c>
      <c r="K3380" s="71">
        <f t="shared" si="212"/>
        <v>0</v>
      </c>
      <c r="L3380" s="69">
        <f t="shared" si="213"/>
        <v>198</v>
      </c>
      <c r="M3380" s="81">
        <f t="shared" si="214"/>
        <v>0</v>
      </c>
    </row>
    <row r="3381" spans="1:13" x14ac:dyDescent="0.2">
      <c r="A3381" s="133" t="str">
        <f>'Net Gen'!B3381</f>
        <v>RP2KPAEG-Rockport 2 KP AEG</v>
      </c>
      <c r="B3381" s="214">
        <f>'Net Gen'!C3381</f>
        <v>44333.75</v>
      </c>
      <c r="C3381" s="215" t="str">
        <f>'Net Gen'!P3381</f>
        <v>OFFLINE</v>
      </c>
      <c r="D3381" s="215">
        <f>'Net Gen'!E3381</f>
        <v>0</v>
      </c>
      <c r="E3381" s="215">
        <f>'Net Gen'!I3381</f>
        <v>0</v>
      </c>
      <c r="F3381" s="215">
        <f>'Net Gen'!K3381</f>
        <v>0</v>
      </c>
      <c r="G3381" s="215">
        <f>'Net Gen'!N3381</f>
        <v>0</v>
      </c>
      <c r="H3381" s="215">
        <f>'Net Gen'!O3381</f>
        <v>1320</v>
      </c>
      <c r="J3381" s="78">
        <f t="shared" si="210"/>
        <v>0.15</v>
      </c>
      <c r="K3381" s="71">
        <f t="shared" si="212"/>
        <v>0</v>
      </c>
      <c r="L3381" s="69">
        <f t="shared" si="213"/>
        <v>198</v>
      </c>
      <c r="M3381" s="81">
        <f t="shared" si="214"/>
        <v>0</v>
      </c>
    </row>
    <row r="3382" spans="1:13" x14ac:dyDescent="0.2">
      <c r="A3382" s="133" t="str">
        <f>'Net Gen'!B3382</f>
        <v>RP2KPAEG-Rockport 2 KP AEG</v>
      </c>
      <c r="B3382" s="214">
        <f>'Net Gen'!C3382</f>
        <v>44333.791666666664</v>
      </c>
      <c r="C3382" s="215" t="str">
        <f>'Net Gen'!P3382</f>
        <v>OFFLINE</v>
      </c>
      <c r="D3382" s="215">
        <f>'Net Gen'!E3382</f>
        <v>0</v>
      </c>
      <c r="E3382" s="215">
        <f>'Net Gen'!I3382</f>
        <v>0</v>
      </c>
      <c r="F3382" s="215">
        <f>'Net Gen'!K3382</f>
        <v>0</v>
      </c>
      <c r="G3382" s="215">
        <f>'Net Gen'!N3382</f>
        <v>0</v>
      </c>
      <c r="H3382" s="215">
        <f>'Net Gen'!O3382</f>
        <v>1320</v>
      </c>
      <c r="J3382" s="78">
        <f t="shared" si="210"/>
        <v>0.15</v>
      </c>
      <c r="K3382" s="71">
        <f t="shared" si="212"/>
        <v>0</v>
      </c>
      <c r="L3382" s="69">
        <f t="shared" si="213"/>
        <v>198</v>
      </c>
      <c r="M3382" s="81">
        <f t="shared" si="214"/>
        <v>0</v>
      </c>
    </row>
    <row r="3383" spans="1:13" x14ac:dyDescent="0.2">
      <c r="A3383" s="133" t="str">
        <f>'Net Gen'!B3383</f>
        <v>RP2KPAEG-Rockport 2 KP AEG</v>
      </c>
      <c r="B3383" s="214">
        <f>'Net Gen'!C3383</f>
        <v>44333.833333333336</v>
      </c>
      <c r="C3383" s="215" t="str">
        <f>'Net Gen'!P3383</f>
        <v>OFFLINE</v>
      </c>
      <c r="D3383" s="215">
        <f>'Net Gen'!E3383</f>
        <v>0</v>
      </c>
      <c r="E3383" s="215">
        <f>'Net Gen'!I3383</f>
        <v>0</v>
      </c>
      <c r="F3383" s="215">
        <f>'Net Gen'!K3383</f>
        <v>0</v>
      </c>
      <c r="G3383" s="215">
        <f>'Net Gen'!N3383</f>
        <v>0</v>
      </c>
      <c r="H3383" s="215">
        <f>'Net Gen'!O3383</f>
        <v>1320</v>
      </c>
      <c r="J3383" s="78">
        <f t="shared" si="210"/>
        <v>0.15</v>
      </c>
      <c r="K3383" s="71">
        <f t="shared" si="212"/>
        <v>0</v>
      </c>
      <c r="L3383" s="69">
        <f t="shared" si="213"/>
        <v>198</v>
      </c>
      <c r="M3383" s="81">
        <f t="shared" si="214"/>
        <v>0</v>
      </c>
    </row>
    <row r="3384" spans="1:13" x14ac:dyDescent="0.2">
      <c r="A3384" s="133" t="str">
        <f>'Net Gen'!B3384</f>
        <v>RP2KPAEG-Rockport 2 KP AEG</v>
      </c>
      <c r="B3384" s="214">
        <f>'Net Gen'!C3384</f>
        <v>44333.875</v>
      </c>
      <c r="C3384" s="215" t="str">
        <f>'Net Gen'!P3384</f>
        <v>OFFLINE</v>
      </c>
      <c r="D3384" s="215">
        <f>'Net Gen'!E3384</f>
        <v>0</v>
      </c>
      <c r="E3384" s="215">
        <f>'Net Gen'!I3384</f>
        <v>0</v>
      </c>
      <c r="F3384" s="215">
        <f>'Net Gen'!K3384</f>
        <v>0</v>
      </c>
      <c r="G3384" s="215">
        <f>'Net Gen'!N3384</f>
        <v>0</v>
      </c>
      <c r="H3384" s="215">
        <f>'Net Gen'!O3384</f>
        <v>1320</v>
      </c>
      <c r="J3384" s="78">
        <f t="shared" si="210"/>
        <v>0.15</v>
      </c>
      <c r="K3384" s="71">
        <f t="shared" si="212"/>
        <v>0</v>
      </c>
      <c r="L3384" s="69">
        <f t="shared" si="213"/>
        <v>198</v>
      </c>
      <c r="M3384" s="81">
        <f t="shared" si="214"/>
        <v>0</v>
      </c>
    </row>
    <row r="3385" spans="1:13" x14ac:dyDescent="0.2">
      <c r="A3385" s="133" t="str">
        <f>'Net Gen'!B3385</f>
        <v>RP2KPAEG-Rockport 2 KP AEG</v>
      </c>
      <c r="B3385" s="214">
        <f>'Net Gen'!C3385</f>
        <v>44333.916666666664</v>
      </c>
      <c r="C3385" s="215" t="str">
        <f>'Net Gen'!P3385</f>
        <v>OFFLINE</v>
      </c>
      <c r="D3385" s="215">
        <f>'Net Gen'!E3385</f>
        <v>0</v>
      </c>
      <c r="E3385" s="215">
        <f>'Net Gen'!I3385</f>
        <v>0</v>
      </c>
      <c r="F3385" s="215">
        <f>'Net Gen'!K3385</f>
        <v>0</v>
      </c>
      <c r="G3385" s="215">
        <f>'Net Gen'!N3385</f>
        <v>0</v>
      </c>
      <c r="H3385" s="215">
        <f>'Net Gen'!O3385</f>
        <v>1320</v>
      </c>
      <c r="J3385" s="78">
        <f t="shared" si="210"/>
        <v>0.15</v>
      </c>
      <c r="K3385" s="71">
        <f t="shared" si="212"/>
        <v>0</v>
      </c>
      <c r="L3385" s="69">
        <f t="shared" si="213"/>
        <v>198</v>
      </c>
      <c r="M3385" s="81">
        <f t="shared" si="214"/>
        <v>0</v>
      </c>
    </row>
    <row r="3386" spans="1:13" x14ac:dyDescent="0.2">
      <c r="A3386" s="133" t="str">
        <f>'Net Gen'!B3386</f>
        <v>RP2KPAEG-Rockport 2 KP AEG</v>
      </c>
      <c r="B3386" s="214">
        <f>'Net Gen'!C3386</f>
        <v>44333.958333333336</v>
      </c>
      <c r="C3386" s="215" t="str">
        <f>'Net Gen'!P3386</f>
        <v>OFFLINE</v>
      </c>
      <c r="D3386" s="215">
        <f>'Net Gen'!E3386</f>
        <v>0</v>
      </c>
      <c r="E3386" s="215">
        <f>'Net Gen'!I3386</f>
        <v>0</v>
      </c>
      <c r="F3386" s="215">
        <f>'Net Gen'!K3386</f>
        <v>0</v>
      </c>
      <c r="G3386" s="215">
        <f>'Net Gen'!N3386</f>
        <v>0</v>
      </c>
      <c r="H3386" s="215">
        <f>'Net Gen'!O3386</f>
        <v>1320</v>
      </c>
      <c r="J3386" s="78">
        <f t="shared" si="210"/>
        <v>0.15</v>
      </c>
      <c r="K3386" s="71">
        <f t="shared" si="212"/>
        <v>0</v>
      </c>
      <c r="L3386" s="69">
        <f t="shared" si="213"/>
        <v>198</v>
      </c>
      <c r="M3386" s="81">
        <f t="shared" si="214"/>
        <v>0</v>
      </c>
    </row>
    <row r="3387" spans="1:13" x14ac:dyDescent="0.2">
      <c r="A3387" s="133" t="str">
        <f>'Net Gen'!B3387</f>
        <v>RP2KPAEG-Rockport 2 KP AEG</v>
      </c>
      <c r="B3387" s="214">
        <f>'Net Gen'!C3387</f>
        <v>44334</v>
      </c>
      <c r="C3387" s="215" t="str">
        <f>'Net Gen'!P3387</f>
        <v>OFFLINE</v>
      </c>
      <c r="D3387" s="215">
        <f>'Net Gen'!E3387</f>
        <v>0</v>
      </c>
      <c r="E3387" s="215">
        <f>'Net Gen'!I3387</f>
        <v>0</v>
      </c>
      <c r="F3387" s="215">
        <f>'Net Gen'!K3387</f>
        <v>0</v>
      </c>
      <c r="G3387" s="215">
        <f>'Net Gen'!N3387</f>
        <v>0</v>
      </c>
      <c r="H3387" s="215">
        <f>'Net Gen'!O3387</f>
        <v>1320</v>
      </c>
      <c r="J3387" s="78">
        <f t="shared" si="210"/>
        <v>0.15</v>
      </c>
      <c r="K3387" s="71">
        <f t="shared" si="212"/>
        <v>0</v>
      </c>
      <c r="L3387" s="69">
        <f t="shared" si="213"/>
        <v>198</v>
      </c>
      <c r="M3387" s="81">
        <f t="shared" si="214"/>
        <v>0</v>
      </c>
    </row>
    <row r="3388" spans="1:13" x14ac:dyDescent="0.2">
      <c r="A3388" s="133" t="str">
        <f>'Net Gen'!B3388</f>
        <v>RP2KPAEG-Rockport 2 KP AEG</v>
      </c>
      <c r="B3388" s="214">
        <f>'Net Gen'!C3388</f>
        <v>44334.041666666664</v>
      </c>
      <c r="C3388" s="215" t="str">
        <f>'Net Gen'!P3388</f>
        <v>OFFLINE</v>
      </c>
      <c r="D3388" s="215">
        <f>'Net Gen'!E3388</f>
        <v>0</v>
      </c>
      <c r="E3388" s="215">
        <f>'Net Gen'!I3388</f>
        <v>0</v>
      </c>
      <c r="F3388" s="215">
        <f>'Net Gen'!K3388</f>
        <v>0</v>
      </c>
      <c r="G3388" s="215">
        <f>'Net Gen'!N3388</f>
        <v>0</v>
      </c>
      <c r="H3388" s="215">
        <f>'Net Gen'!O3388</f>
        <v>1320</v>
      </c>
      <c r="J3388" s="78">
        <f t="shared" si="210"/>
        <v>0.15</v>
      </c>
      <c r="K3388" s="71">
        <f t="shared" si="212"/>
        <v>0</v>
      </c>
      <c r="L3388" s="69">
        <f t="shared" si="213"/>
        <v>198</v>
      </c>
      <c r="M3388" s="81">
        <f t="shared" si="214"/>
        <v>0</v>
      </c>
    </row>
    <row r="3389" spans="1:13" x14ac:dyDescent="0.2">
      <c r="A3389" s="133" t="str">
        <f>'Net Gen'!B3389</f>
        <v>RP2KPAEG-Rockport 2 KP AEG</v>
      </c>
      <c r="B3389" s="214">
        <f>'Net Gen'!C3389</f>
        <v>44334.083333333336</v>
      </c>
      <c r="C3389" s="215" t="str">
        <f>'Net Gen'!P3389</f>
        <v>OFFLINE</v>
      </c>
      <c r="D3389" s="215">
        <f>'Net Gen'!E3389</f>
        <v>0</v>
      </c>
      <c r="E3389" s="215">
        <f>'Net Gen'!I3389</f>
        <v>0</v>
      </c>
      <c r="F3389" s="215">
        <f>'Net Gen'!K3389</f>
        <v>0</v>
      </c>
      <c r="G3389" s="215">
        <f>'Net Gen'!N3389</f>
        <v>0</v>
      </c>
      <c r="H3389" s="215">
        <f>'Net Gen'!O3389</f>
        <v>1320</v>
      </c>
      <c r="J3389" s="78">
        <f t="shared" si="210"/>
        <v>0.15</v>
      </c>
      <c r="K3389" s="71">
        <f t="shared" si="212"/>
        <v>0</v>
      </c>
      <c r="L3389" s="69">
        <f t="shared" si="213"/>
        <v>198</v>
      </c>
      <c r="M3389" s="81">
        <f t="shared" si="214"/>
        <v>0</v>
      </c>
    </row>
    <row r="3390" spans="1:13" x14ac:dyDescent="0.2">
      <c r="A3390" s="133" t="str">
        <f>'Net Gen'!B3390</f>
        <v>RP2KPAEG-Rockport 2 KP AEG</v>
      </c>
      <c r="B3390" s="214">
        <f>'Net Gen'!C3390</f>
        <v>44334.125</v>
      </c>
      <c r="C3390" s="215" t="str">
        <f>'Net Gen'!P3390</f>
        <v>OFFLINE</v>
      </c>
      <c r="D3390" s="215">
        <f>'Net Gen'!E3390</f>
        <v>0</v>
      </c>
      <c r="E3390" s="215">
        <f>'Net Gen'!I3390</f>
        <v>0</v>
      </c>
      <c r="F3390" s="215">
        <f>'Net Gen'!K3390</f>
        <v>0</v>
      </c>
      <c r="G3390" s="215">
        <f>'Net Gen'!N3390</f>
        <v>0</v>
      </c>
      <c r="H3390" s="215">
        <f>'Net Gen'!O3390</f>
        <v>1320</v>
      </c>
      <c r="J3390" s="78">
        <f t="shared" si="210"/>
        <v>0.15</v>
      </c>
      <c r="K3390" s="71">
        <f t="shared" si="212"/>
        <v>0</v>
      </c>
      <c r="L3390" s="69">
        <f t="shared" si="213"/>
        <v>198</v>
      </c>
      <c r="M3390" s="81">
        <f t="shared" si="214"/>
        <v>0</v>
      </c>
    </row>
    <row r="3391" spans="1:13" x14ac:dyDescent="0.2">
      <c r="A3391" s="133" t="str">
        <f>'Net Gen'!B3391</f>
        <v>RP2KPAEG-Rockport 2 KP AEG</v>
      </c>
      <c r="B3391" s="214">
        <f>'Net Gen'!C3391</f>
        <v>44334.166666666664</v>
      </c>
      <c r="C3391" s="215" t="str">
        <f>'Net Gen'!P3391</f>
        <v>OFFLINE</v>
      </c>
      <c r="D3391" s="215">
        <f>'Net Gen'!E3391</f>
        <v>0</v>
      </c>
      <c r="E3391" s="215">
        <f>'Net Gen'!I3391</f>
        <v>0</v>
      </c>
      <c r="F3391" s="215">
        <f>'Net Gen'!K3391</f>
        <v>0</v>
      </c>
      <c r="G3391" s="215">
        <f>'Net Gen'!N3391</f>
        <v>0</v>
      </c>
      <c r="H3391" s="215">
        <f>'Net Gen'!O3391</f>
        <v>1320</v>
      </c>
      <c r="J3391" s="78">
        <f t="shared" si="210"/>
        <v>0.15</v>
      </c>
      <c r="K3391" s="71">
        <f t="shared" si="212"/>
        <v>0</v>
      </c>
      <c r="L3391" s="69">
        <f t="shared" si="213"/>
        <v>198</v>
      </c>
      <c r="M3391" s="81">
        <f t="shared" si="214"/>
        <v>0</v>
      </c>
    </row>
    <row r="3392" spans="1:13" x14ac:dyDescent="0.2">
      <c r="A3392" s="133" t="str">
        <f>'Net Gen'!B3392</f>
        <v>RP2KPAEG-Rockport 2 KP AEG</v>
      </c>
      <c r="B3392" s="214">
        <f>'Net Gen'!C3392</f>
        <v>44334.208333333336</v>
      </c>
      <c r="C3392" s="215" t="str">
        <f>'Net Gen'!P3392</f>
        <v>OFFLINE</v>
      </c>
      <c r="D3392" s="215">
        <f>'Net Gen'!E3392</f>
        <v>0</v>
      </c>
      <c r="E3392" s="215">
        <f>'Net Gen'!I3392</f>
        <v>0</v>
      </c>
      <c r="F3392" s="215">
        <f>'Net Gen'!K3392</f>
        <v>0</v>
      </c>
      <c r="G3392" s="215">
        <f>'Net Gen'!N3392</f>
        <v>0</v>
      </c>
      <c r="H3392" s="215">
        <f>'Net Gen'!O3392</f>
        <v>1320</v>
      </c>
      <c r="J3392" s="78">
        <f t="shared" si="210"/>
        <v>0.15</v>
      </c>
      <c r="K3392" s="71">
        <f t="shared" si="212"/>
        <v>0</v>
      </c>
      <c r="L3392" s="69">
        <f t="shared" si="213"/>
        <v>198</v>
      </c>
      <c r="M3392" s="81">
        <f t="shared" si="214"/>
        <v>0</v>
      </c>
    </row>
    <row r="3393" spans="1:13" x14ac:dyDescent="0.2">
      <c r="A3393" s="133" t="str">
        <f>'Net Gen'!B3393</f>
        <v>RP2KPAEG-Rockport 2 KP AEG</v>
      </c>
      <c r="B3393" s="214">
        <f>'Net Gen'!C3393</f>
        <v>44334.25</v>
      </c>
      <c r="C3393" s="215" t="str">
        <f>'Net Gen'!P3393</f>
        <v>OFFLINE</v>
      </c>
      <c r="D3393" s="215">
        <f>'Net Gen'!E3393</f>
        <v>0</v>
      </c>
      <c r="E3393" s="215">
        <f>'Net Gen'!I3393</f>
        <v>0</v>
      </c>
      <c r="F3393" s="215">
        <f>'Net Gen'!K3393</f>
        <v>0</v>
      </c>
      <c r="G3393" s="215">
        <f>'Net Gen'!N3393</f>
        <v>0</v>
      </c>
      <c r="H3393" s="215">
        <f>'Net Gen'!O3393</f>
        <v>1320</v>
      </c>
      <c r="J3393" s="78">
        <f t="shared" si="210"/>
        <v>0.15</v>
      </c>
      <c r="K3393" s="71">
        <f t="shared" si="212"/>
        <v>0</v>
      </c>
      <c r="L3393" s="69">
        <f t="shared" si="213"/>
        <v>198</v>
      </c>
      <c r="M3393" s="81">
        <f t="shared" si="214"/>
        <v>0</v>
      </c>
    </row>
    <row r="3394" spans="1:13" x14ac:dyDescent="0.2">
      <c r="A3394" s="133" t="str">
        <f>'Net Gen'!B3394</f>
        <v>RP2KPAEG-Rockport 2 KP AEG</v>
      </c>
      <c r="B3394" s="214">
        <f>'Net Gen'!C3394</f>
        <v>44334.291666666664</v>
      </c>
      <c r="C3394" s="215" t="str">
        <f>'Net Gen'!P3394</f>
        <v>OFFLINE</v>
      </c>
      <c r="D3394" s="215">
        <f>'Net Gen'!E3394</f>
        <v>0</v>
      </c>
      <c r="E3394" s="215">
        <f>'Net Gen'!I3394</f>
        <v>0</v>
      </c>
      <c r="F3394" s="215">
        <f>'Net Gen'!K3394</f>
        <v>0</v>
      </c>
      <c r="G3394" s="215">
        <f>'Net Gen'!N3394</f>
        <v>0</v>
      </c>
      <c r="H3394" s="215">
        <f>'Net Gen'!O3394</f>
        <v>1320</v>
      </c>
      <c r="J3394" s="78">
        <f t="shared" si="210"/>
        <v>0.15</v>
      </c>
      <c r="K3394" s="71">
        <f t="shared" si="212"/>
        <v>0</v>
      </c>
      <c r="L3394" s="69">
        <f t="shared" si="213"/>
        <v>198</v>
      </c>
      <c r="M3394" s="81">
        <f t="shared" si="214"/>
        <v>0</v>
      </c>
    </row>
    <row r="3395" spans="1:13" x14ac:dyDescent="0.2">
      <c r="A3395" s="133" t="str">
        <f>'Net Gen'!B3395</f>
        <v>RP2KPAEG-Rockport 2 KP AEG</v>
      </c>
      <c r="B3395" s="214">
        <f>'Net Gen'!C3395</f>
        <v>44334.333333333336</v>
      </c>
      <c r="C3395" s="215" t="str">
        <f>'Net Gen'!P3395</f>
        <v>OFFLINE</v>
      </c>
      <c r="D3395" s="215">
        <f>'Net Gen'!E3395</f>
        <v>0</v>
      </c>
      <c r="E3395" s="215">
        <f>'Net Gen'!I3395</f>
        <v>0</v>
      </c>
      <c r="F3395" s="215">
        <f>'Net Gen'!K3395</f>
        <v>0</v>
      </c>
      <c r="G3395" s="215">
        <f>'Net Gen'!N3395</f>
        <v>0</v>
      </c>
      <c r="H3395" s="215">
        <f>'Net Gen'!O3395</f>
        <v>1320</v>
      </c>
      <c r="J3395" s="78">
        <f t="shared" si="210"/>
        <v>0.15</v>
      </c>
      <c r="K3395" s="71">
        <f t="shared" si="212"/>
        <v>0</v>
      </c>
      <c r="L3395" s="69">
        <f t="shared" si="213"/>
        <v>198</v>
      </c>
      <c r="M3395" s="81">
        <f t="shared" si="214"/>
        <v>0</v>
      </c>
    </row>
    <row r="3396" spans="1:13" x14ac:dyDescent="0.2">
      <c r="A3396" s="133" t="str">
        <f>'Net Gen'!B3396</f>
        <v>RP2KPAEG-Rockport 2 KP AEG</v>
      </c>
      <c r="B3396" s="214">
        <f>'Net Gen'!C3396</f>
        <v>44334.375</v>
      </c>
      <c r="C3396" s="215" t="str">
        <f>'Net Gen'!P3396</f>
        <v>OFFLINE</v>
      </c>
      <c r="D3396" s="215">
        <f>'Net Gen'!E3396</f>
        <v>0</v>
      </c>
      <c r="E3396" s="215">
        <f>'Net Gen'!I3396</f>
        <v>0</v>
      </c>
      <c r="F3396" s="215">
        <f>'Net Gen'!K3396</f>
        <v>0</v>
      </c>
      <c r="G3396" s="215">
        <f>'Net Gen'!N3396</f>
        <v>0</v>
      </c>
      <c r="H3396" s="215">
        <f>'Net Gen'!O3396</f>
        <v>1320</v>
      </c>
      <c r="J3396" s="78">
        <f t="shared" si="210"/>
        <v>0.15</v>
      </c>
      <c r="K3396" s="71">
        <f t="shared" si="212"/>
        <v>0</v>
      </c>
      <c r="L3396" s="69">
        <f t="shared" si="213"/>
        <v>198</v>
      </c>
      <c r="M3396" s="81">
        <f t="shared" si="214"/>
        <v>0</v>
      </c>
    </row>
    <row r="3397" spans="1:13" x14ac:dyDescent="0.2">
      <c r="A3397" s="133" t="str">
        <f>'Net Gen'!B3397</f>
        <v>RP2KPAEG-Rockport 2 KP AEG</v>
      </c>
      <c r="B3397" s="214">
        <f>'Net Gen'!C3397</f>
        <v>44334.416666666664</v>
      </c>
      <c r="C3397" s="215" t="str">
        <f>'Net Gen'!P3397</f>
        <v>OFFLINE</v>
      </c>
      <c r="D3397" s="215">
        <f>'Net Gen'!E3397</f>
        <v>0</v>
      </c>
      <c r="E3397" s="215">
        <f>'Net Gen'!I3397</f>
        <v>0</v>
      </c>
      <c r="F3397" s="215">
        <f>'Net Gen'!K3397</f>
        <v>0</v>
      </c>
      <c r="G3397" s="215">
        <f>'Net Gen'!N3397</f>
        <v>0</v>
      </c>
      <c r="H3397" s="215">
        <f>'Net Gen'!O3397</f>
        <v>1320</v>
      </c>
      <c r="J3397" s="78">
        <f t="shared" ref="J3397:J3460" si="215">VLOOKUP(A3397,$P$4:$Q$8,2,FALSE)</f>
        <v>0.15</v>
      </c>
      <c r="K3397" s="71">
        <f t="shared" si="212"/>
        <v>0</v>
      </c>
      <c r="L3397" s="69">
        <f t="shared" si="213"/>
        <v>198</v>
      </c>
      <c r="M3397" s="81">
        <f t="shared" si="214"/>
        <v>0</v>
      </c>
    </row>
    <row r="3398" spans="1:13" x14ac:dyDescent="0.2">
      <c r="A3398" s="133" t="str">
        <f>'Net Gen'!B3398</f>
        <v>RP2KPAEG-Rockport 2 KP AEG</v>
      </c>
      <c r="B3398" s="214">
        <f>'Net Gen'!C3398</f>
        <v>44334.458333333336</v>
      </c>
      <c r="C3398" s="215" t="str">
        <f>'Net Gen'!P3398</f>
        <v>OFFLINE</v>
      </c>
      <c r="D3398" s="215">
        <f>'Net Gen'!E3398</f>
        <v>0</v>
      </c>
      <c r="E3398" s="215">
        <f>'Net Gen'!I3398</f>
        <v>0</v>
      </c>
      <c r="F3398" s="215">
        <f>'Net Gen'!K3398</f>
        <v>0</v>
      </c>
      <c r="G3398" s="215">
        <f>'Net Gen'!N3398</f>
        <v>0</v>
      </c>
      <c r="H3398" s="215">
        <f>'Net Gen'!O3398</f>
        <v>1320</v>
      </c>
      <c r="J3398" s="78">
        <f t="shared" si="215"/>
        <v>0.15</v>
      </c>
      <c r="K3398" s="71">
        <f t="shared" si="212"/>
        <v>0</v>
      </c>
      <c r="L3398" s="69">
        <f t="shared" si="213"/>
        <v>198</v>
      </c>
      <c r="M3398" s="81">
        <f t="shared" si="214"/>
        <v>0</v>
      </c>
    </row>
    <row r="3399" spans="1:13" x14ac:dyDescent="0.2">
      <c r="A3399" s="133" t="str">
        <f>'Net Gen'!B3399</f>
        <v>RP2KPAEG-Rockport 2 KP AEG</v>
      </c>
      <c r="B3399" s="214">
        <f>'Net Gen'!C3399</f>
        <v>44334.5</v>
      </c>
      <c r="C3399" s="215" t="str">
        <f>'Net Gen'!P3399</f>
        <v>OFFLINE</v>
      </c>
      <c r="D3399" s="215">
        <f>'Net Gen'!E3399</f>
        <v>0</v>
      </c>
      <c r="E3399" s="215">
        <f>'Net Gen'!I3399</f>
        <v>0</v>
      </c>
      <c r="F3399" s="215">
        <f>'Net Gen'!K3399</f>
        <v>0</v>
      </c>
      <c r="G3399" s="215">
        <f>'Net Gen'!N3399</f>
        <v>0</v>
      </c>
      <c r="H3399" s="215">
        <f>'Net Gen'!O3399</f>
        <v>1320</v>
      </c>
      <c r="J3399" s="78">
        <f t="shared" si="215"/>
        <v>0.15</v>
      </c>
      <c r="K3399" s="71">
        <f t="shared" si="212"/>
        <v>0</v>
      </c>
      <c r="L3399" s="69">
        <f t="shared" si="213"/>
        <v>198</v>
      </c>
      <c r="M3399" s="81">
        <f t="shared" si="214"/>
        <v>0</v>
      </c>
    </row>
    <row r="3400" spans="1:13" x14ac:dyDescent="0.2">
      <c r="A3400" s="133" t="str">
        <f>'Net Gen'!B3400</f>
        <v>RP2KPAEG-Rockport 2 KP AEG</v>
      </c>
      <c r="B3400" s="214">
        <f>'Net Gen'!C3400</f>
        <v>44334.541666666664</v>
      </c>
      <c r="C3400" s="215" t="str">
        <f>'Net Gen'!P3400</f>
        <v>OFFLINE</v>
      </c>
      <c r="D3400" s="215">
        <f>'Net Gen'!E3400</f>
        <v>0</v>
      </c>
      <c r="E3400" s="215">
        <f>'Net Gen'!I3400</f>
        <v>0</v>
      </c>
      <c r="F3400" s="215">
        <f>'Net Gen'!K3400</f>
        <v>0</v>
      </c>
      <c r="G3400" s="215">
        <f>'Net Gen'!N3400</f>
        <v>0</v>
      </c>
      <c r="H3400" s="215">
        <f>'Net Gen'!O3400</f>
        <v>1320</v>
      </c>
      <c r="J3400" s="78">
        <f t="shared" si="215"/>
        <v>0.15</v>
      </c>
      <c r="K3400" s="71">
        <f t="shared" si="212"/>
        <v>0</v>
      </c>
      <c r="L3400" s="69">
        <f t="shared" si="213"/>
        <v>198</v>
      </c>
      <c r="M3400" s="81">
        <f t="shared" si="214"/>
        <v>0</v>
      </c>
    </row>
    <row r="3401" spans="1:13" x14ac:dyDescent="0.2">
      <c r="A3401" s="133" t="str">
        <f>'Net Gen'!B3401</f>
        <v>RP2KPAEG-Rockport 2 KP AEG</v>
      </c>
      <c r="B3401" s="214">
        <f>'Net Gen'!C3401</f>
        <v>44334.583333333336</v>
      </c>
      <c r="C3401" s="215" t="str">
        <f>'Net Gen'!P3401</f>
        <v>OFFLINE</v>
      </c>
      <c r="D3401" s="215">
        <f>'Net Gen'!E3401</f>
        <v>0</v>
      </c>
      <c r="E3401" s="215">
        <f>'Net Gen'!I3401</f>
        <v>0</v>
      </c>
      <c r="F3401" s="215">
        <f>'Net Gen'!K3401</f>
        <v>0</v>
      </c>
      <c r="G3401" s="215">
        <f>'Net Gen'!N3401</f>
        <v>0</v>
      </c>
      <c r="H3401" s="215">
        <f>'Net Gen'!O3401</f>
        <v>1320</v>
      </c>
      <c r="J3401" s="78">
        <f t="shared" si="215"/>
        <v>0.15</v>
      </c>
      <c r="K3401" s="71">
        <f t="shared" si="212"/>
        <v>0</v>
      </c>
      <c r="L3401" s="69">
        <f t="shared" si="213"/>
        <v>198</v>
      </c>
      <c r="M3401" s="81">
        <f t="shared" si="214"/>
        <v>0</v>
      </c>
    </row>
    <row r="3402" spans="1:13" x14ac:dyDescent="0.2">
      <c r="A3402" s="133" t="str">
        <f>'Net Gen'!B3402</f>
        <v>RP2KPAEG-Rockport 2 KP AEG</v>
      </c>
      <c r="B3402" s="214">
        <f>'Net Gen'!C3402</f>
        <v>44334.625</v>
      </c>
      <c r="C3402" s="215" t="str">
        <f>'Net Gen'!P3402</f>
        <v>OFFLINE</v>
      </c>
      <c r="D3402" s="215">
        <f>'Net Gen'!E3402</f>
        <v>0</v>
      </c>
      <c r="E3402" s="215">
        <f>'Net Gen'!I3402</f>
        <v>0</v>
      </c>
      <c r="F3402" s="215">
        <f>'Net Gen'!K3402</f>
        <v>0</v>
      </c>
      <c r="G3402" s="215">
        <f>'Net Gen'!N3402</f>
        <v>0</v>
      </c>
      <c r="H3402" s="215">
        <f>'Net Gen'!O3402</f>
        <v>1320</v>
      </c>
      <c r="J3402" s="78">
        <f t="shared" si="215"/>
        <v>0.15</v>
      </c>
      <c r="K3402" s="71">
        <f t="shared" si="212"/>
        <v>0</v>
      </c>
      <c r="L3402" s="69">
        <f t="shared" si="213"/>
        <v>198</v>
      </c>
      <c r="M3402" s="81">
        <f t="shared" si="214"/>
        <v>0</v>
      </c>
    </row>
    <row r="3403" spans="1:13" x14ac:dyDescent="0.2">
      <c r="A3403" s="133" t="str">
        <f>'Net Gen'!B3403</f>
        <v>RP2KPAEG-Rockport 2 KP AEG</v>
      </c>
      <c r="B3403" s="214">
        <f>'Net Gen'!C3403</f>
        <v>44334.666666666664</v>
      </c>
      <c r="C3403" s="215" t="str">
        <f>'Net Gen'!P3403</f>
        <v>OFFLINE</v>
      </c>
      <c r="D3403" s="215">
        <f>'Net Gen'!E3403</f>
        <v>0</v>
      </c>
      <c r="E3403" s="215">
        <f>'Net Gen'!I3403</f>
        <v>0</v>
      </c>
      <c r="F3403" s="215">
        <f>'Net Gen'!K3403</f>
        <v>0</v>
      </c>
      <c r="G3403" s="215">
        <f>'Net Gen'!N3403</f>
        <v>0</v>
      </c>
      <c r="H3403" s="215">
        <f>'Net Gen'!O3403</f>
        <v>1320</v>
      </c>
      <c r="J3403" s="78">
        <f t="shared" si="215"/>
        <v>0.15</v>
      </c>
      <c r="K3403" s="71">
        <f t="shared" si="212"/>
        <v>0</v>
      </c>
      <c r="L3403" s="69">
        <f t="shared" si="213"/>
        <v>198</v>
      </c>
      <c r="M3403" s="81">
        <f t="shared" si="214"/>
        <v>0</v>
      </c>
    </row>
    <row r="3404" spans="1:13" x14ac:dyDescent="0.2">
      <c r="A3404" s="133" t="str">
        <f>'Net Gen'!B3404</f>
        <v>RP2KPAEG-Rockport 2 KP AEG</v>
      </c>
      <c r="B3404" s="214">
        <f>'Net Gen'!C3404</f>
        <v>44334.708333333336</v>
      </c>
      <c r="C3404" s="215" t="str">
        <f>'Net Gen'!P3404</f>
        <v>OFFLINE</v>
      </c>
      <c r="D3404" s="215">
        <f>'Net Gen'!E3404</f>
        <v>0</v>
      </c>
      <c r="E3404" s="215">
        <f>'Net Gen'!I3404</f>
        <v>0</v>
      </c>
      <c r="F3404" s="215">
        <f>'Net Gen'!K3404</f>
        <v>0</v>
      </c>
      <c r="G3404" s="215">
        <f>'Net Gen'!N3404</f>
        <v>0</v>
      </c>
      <c r="H3404" s="215">
        <f>'Net Gen'!O3404</f>
        <v>1320</v>
      </c>
      <c r="J3404" s="78">
        <f t="shared" si="215"/>
        <v>0.15</v>
      </c>
      <c r="K3404" s="71">
        <f t="shared" si="212"/>
        <v>0</v>
      </c>
      <c r="L3404" s="69">
        <f t="shared" si="213"/>
        <v>198</v>
      </c>
      <c r="M3404" s="81">
        <f t="shared" si="214"/>
        <v>0</v>
      </c>
    </row>
    <row r="3405" spans="1:13" x14ac:dyDescent="0.2">
      <c r="A3405" s="133" t="str">
        <f>'Net Gen'!B3405</f>
        <v>RP2KPAEG-Rockport 2 KP AEG</v>
      </c>
      <c r="B3405" s="214">
        <f>'Net Gen'!C3405</f>
        <v>44334.75</v>
      </c>
      <c r="C3405" s="215" t="str">
        <f>'Net Gen'!P3405</f>
        <v>OFFLINE</v>
      </c>
      <c r="D3405" s="215">
        <f>'Net Gen'!E3405</f>
        <v>0</v>
      </c>
      <c r="E3405" s="215">
        <f>'Net Gen'!I3405</f>
        <v>0</v>
      </c>
      <c r="F3405" s="215">
        <f>'Net Gen'!K3405</f>
        <v>0</v>
      </c>
      <c r="G3405" s="215">
        <f>'Net Gen'!N3405</f>
        <v>0</v>
      </c>
      <c r="H3405" s="215">
        <f>'Net Gen'!O3405</f>
        <v>1320</v>
      </c>
      <c r="J3405" s="78">
        <f t="shared" si="215"/>
        <v>0.15</v>
      </c>
      <c r="K3405" s="71">
        <f t="shared" si="212"/>
        <v>0</v>
      </c>
      <c r="L3405" s="69">
        <f t="shared" si="213"/>
        <v>198</v>
      </c>
      <c r="M3405" s="81">
        <f t="shared" si="214"/>
        <v>0</v>
      </c>
    </row>
    <row r="3406" spans="1:13" x14ac:dyDescent="0.2">
      <c r="A3406" s="133" t="str">
        <f>'Net Gen'!B3406</f>
        <v>RP2KPAEG-Rockport 2 KP AEG</v>
      </c>
      <c r="B3406" s="214">
        <f>'Net Gen'!C3406</f>
        <v>44334.791666666664</v>
      </c>
      <c r="C3406" s="215" t="str">
        <f>'Net Gen'!P3406</f>
        <v>OFFLINE</v>
      </c>
      <c r="D3406" s="215">
        <f>'Net Gen'!E3406</f>
        <v>0</v>
      </c>
      <c r="E3406" s="215">
        <f>'Net Gen'!I3406</f>
        <v>0</v>
      </c>
      <c r="F3406" s="215">
        <f>'Net Gen'!K3406</f>
        <v>0</v>
      </c>
      <c r="G3406" s="215">
        <f>'Net Gen'!N3406</f>
        <v>0</v>
      </c>
      <c r="H3406" s="215">
        <f>'Net Gen'!O3406</f>
        <v>1320</v>
      </c>
      <c r="J3406" s="78">
        <f t="shared" si="215"/>
        <v>0.15</v>
      </c>
      <c r="K3406" s="71">
        <f t="shared" si="212"/>
        <v>0</v>
      </c>
      <c r="L3406" s="69">
        <f t="shared" si="213"/>
        <v>198</v>
      </c>
      <c r="M3406" s="81">
        <f t="shared" si="214"/>
        <v>0</v>
      </c>
    </row>
    <row r="3407" spans="1:13" x14ac:dyDescent="0.2">
      <c r="A3407" s="133" t="str">
        <f>'Net Gen'!B3407</f>
        <v>RP2KPAEG-Rockport 2 KP AEG</v>
      </c>
      <c r="B3407" s="214">
        <f>'Net Gen'!C3407</f>
        <v>44334.833333333336</v>
      </c>
      <c r="C3407" s="215" t="str">
        <f>'Net Gen'!P3407</f>
        <v>OFFLINE</v>
      </c>
      <c r="D3407" s="215">
        <f>'Net Gen'!E3407</f>
        <v>0</v>
      </c>
      <c r="E3407" s="215">
        <f>'Net Gen'!I3407</f>
        <v>0</v>
      </c>
      <c r="F3407" s="215">
        <f>'Net Gen'!K3407</f>
        <v>0</v>
      </c>
      <c r="G3407" s="215">
        <f>'Net Gen'!N3407</f>
        <v>0</v>
      </c>
      <c r="H3407" s="215">
        <f>'Net Gen'!O3407</f>
        <v>1320</v>
      </c>
      <c r="J3407" s="78">
        <f t="shared" si="215"/>
        <v>0.15</v>
      </c>
      <c r="K3407" s="71">
        <f t="shared" si="212"/>
        <v>0</v>
      </c>
      <c r="L3407" s="69">
        <f t="shared" si="213"/>
        <v>198</v>
      </c>
      <c r="M3407" s="81">
        <f t="shared" si="214"/>
        <v>0</v>
      </c>
    </row>
    <row r="3408" spans="1:13" x14ac:dyDescent="0.2">
      <c r="A3408" s="133" t="str">
        <f>'Net Gen'!B3408</f>
        <v>RP2KPAEG-Rockport 2 KP AEG</v>
      </c>
      <c r="B3408" s="214">
        <f>'Net Gen'!C3408</f>
        <v>44334.875</v>
      </c>
      <c r="C3408" s="215" t="str">
        <f>'Net Gen'!P3408</f>
        <v>OFFLINE</v>
      </c>
      <c r="D3408" s="215">
        <f>'Net Gen'!E3408</f>
        <v>0</v>
      </c>
      <c r="E3408" s="215">
        <f>'Net Gen'!I3408</f>
        <v>0</v>
      </c>
      <c r="F3408" s="215">
        <f>'Net Gen'!K3408</f>
        <v>0</v>
      </c>
      <c r="G3408" s="215">
        <f>'Net Gen'!N3408</f>
        <v>0</v>
      </c>
      <c r="H3408" s="215">
        <f>'Net Gen'!O3408</f>
        <v>1320</v>
      </c>
      <c r="J3408" s="78">
        <f t="shared" si="215"/>
        <v>0.15</v>
      </c>
      <c r="K3408" s="71">
        <f t="shared" si="212"/>
        <v>0</v>
      </c>
      <c r="L3408" s="69">
        <f t="shared" si="213"/>
        <v>198</v>
      </c>
      <c r="M3408" s="81">
        <f t="shared" si="214"/>
        <v>0</v>
      </c>
    </row>
    <row r="3409" spans="1:13" x14ac:dyDescent="0.2">
      <c r="A3409" s="133" t="str">
        <f>'Net Gen'!B3409</f>
        <v>RP2KPAEG-Rockport 2 KP AEG</v>
      </c>
      <c r="B3409" s="214">
        <f>'Net Gen'!C3409</f>
        <v>44334.916666666664</v>
      </c>
      <c r="C3409" s="215" t="str">
        <f>'Net Gen'!P3409</f>
        <v>OFFLINE</v>
      </c>
      <c r="D3409" s="215">
        <f>'Net Gen'!E3409</f>
        <v>0</v>
      </c>
      <c r="E3409" s="215">
        <f>'Net Gen'!I3409</f>
        <v>0</v>
      </c>
      <c r="F3409" s="215">
        <f>'Net Gen'!K3409</f>
        <v>0</v>
      </c>
      <c r="G3409" s="215">
        <f>'Net Gen'!N3409</f>
        <v>0</v>
      </c>
      <c r="H3409" s="215">
        <f>'Net Gen'!O3409</f>
        <v>1320</v>
      </c>
      <c r="J3409" s="78">
        <f t="shared" si="215"/>
        <v>0.15</v>
      </c>
      <c r="K3409" s="71">
        <f t="shared" si="212"/>
        <v>0</v>
      </c>
      <c r="L3409" s="69">
        <f t="shared" si="213"/>
        <v>198</v>
      </c>
      <c r="M3409" s="81">
        <f t="shared" si="214"/>
        <v>0</v>
      </c>
    </row>
    <row r="3410" spans="1:13" x14ac:dyDescent="0.2">
      <c r="A3410" s="133" t="str">
        <f>'Net Gen'!B3410</f>
        <v>RP2KPAEG-Rockport 2 KP AEG</v>
      </c>
      <c r="B3410" s="214">
        <f>'Net Gen'!C3410</f>
        <v>44334.958333333336</v>
      </c>
      <c r="C3410" s="215" t="str">
        <f>'Net Gen'!P3410</f>
        <v>OFFLINE</v>
      </c>
      <c r="D3410" s="215">
        <f>'Net Gen'!E3410</f>
        <v>0</v>
      </c>
      <c r="E3410" s="215">
        <f>'Net Gen'!I3410</f>
        <v>0</v>
      </c>
      <c r="F3410" s="215">
        <f>'Net Gen'!K3410</f>
        <v>0</v>
      </c>
      <c r="G3410" s="215">
        <f>'Net Gen'!N3410</f>
        <v>0</v>
      </c>
      <c r="H3410" s="215">
        <f>'Net Gen'!O3410</f>
        <v>1320</v>
      </c>
      <c r="J3410" s="78">
        <f t="shared" si="215"/>
        <v>0.15</v>
      </c>
      <c r="K3410" s="71">
        <f t="shared" si="212"/>
        <v>0</v>
      </c>
      <c r="L3410" s="69">
        <f t="shared" si="213"/>
        <v>198</v>
      </c>
      <c r="M3410" s="81">
        <f t="shared" si="214"/>
        <v>0</v>
      </c>
    </row>
    <row r="3411" spans="1:13" x14ac:dyDescent="0.2">
      <c r="A3411" s="133" t="str">
        <f>'Net Gen'!B3411</f>
        <v>RP2KPAEG-Rockport 2 KP AEG</v>
      </c>
      <c r="B3411" s="214">
        <f>'Net Gen'!C3411</f>
        <v>44335</v>
      </c>
      <c r="C3411" s="215" t="str">
        <f>'Net Gen'!P3411</f>
        <v>OFFLINE</v>
      </c>
      <c r="D3411" s="215">
        <f>'Net Gen'!E3411</f>
        <v>0</v>
      </c>
      <c r="E3411" s="215">
        <f>'Net Gen'!I3411</f>
        <v>0</v>
      </c>
      <c r="F3411" s="215">
        <f>'Net Gen'!K3411</f>
        <v>0</v>
      </c>
      <c r="G3411" s="215">
        <f>'Net Gen'!N3411</f>
        <v>0</v>
      </c>
      <c r="H3411" s="215">
        <f>'Net Gen'!O3411</f>
        <v>1320</v>
      </c>
      <c r="J3411" s="78">
        <f t="shared" si="215"/>
        <v>0.15</v>
      </c>
      <c r="K3411" s="71">
        <f t="shared" si="212"/>
        <v>0</v>
      </c>
      <c r="L3411" s="69">
        <f t="shared" si="213"/>
        <v>198</v>
      </c>
      <c r="M3411" s="81">
        <f t="shared" si="214"/>
        <v>0</v>
      </c>
    </row>
    <row r="3412" spans="1:13" x14ac:dyDescent="0.2">
      <c r="A3412" s="133" t="str">
        <f>'Net Gen'!B3412</f>
        <v>RP2KPAEG-Rockport 2 KP AEG</v>
      </c>
      <c r="B3412" s="214">
        <f>'Net Gen'!C3412</f>
        <v>44335.041666666664</v>
      </c>
      <c r="C3412" s="215" t="str">
        <f>'Net Gen'!P3412</f>
        <v>OFFLINE</v>
      </c>
      <c r="D3412" s="215">
        <f>'Net Gen'!E3412</f>
        <v>0</v>
      </c>
      <c r="E3412" s="215">
        <f>'Net Gen'!I3412</f>
        <v>0</v>
      </c>
      <c r="F3412" s="215">
        <f>'Net Gen'!K3412</f>
        <v>0</v>
      </c>
      <c r="G3412" s="215">
        <f>'Net Gen'!N3412</f>
        <v>0</v>
      </c>
      <c r="H3412" s="215">
        <f>'Net Gen'!O3412</f>
        <v>1320</v>
      </c>
      <c r="J3412" s="78">
        <f t="shared" si="215"/>
        <v>0.15</v>
      </c>
      <c r="K3412" s="71">
        <f t="shared" si="212"/>
        <v>0</v>
      </c>
      <c r="L3412" s="69">
        <f t="shared" si="213"/>
        <v>198</v>
      </c>
      <c r="M3412" s="81">
        <f t="shared" si="214"/>
        <v>0</v>
      </c>
    </row>
    <row r="3413" spans="1:13" x14ac:dyDescent="0.2">
      <c r="A3413" s="133" t="str">
        <f>'Net Gen'!B3413</f>
        <v>RP2KPAEG-Rockport 2 KP AEG</v>
      </c>
      <c r="B3413" s="214">
        <f>'Net Gen'!C3413</f>
        <v>44335.083333333336</v>
      </c>
      <c r="C3413" s="215" t="str">
        <f>'Net Gen'!P3413</f>
        <v>OFFLINE</v>
      </c>
      <c r="D3413" s="215">
        <f>'Net Gen'!E3413</f>
        <v>0</v>
      </c>
      <c r="E3413" s="215">
        <f>'Net Gen'!I3413</f>
        <v>0</v>
      </c>
      <c r="F3413" s="215">
        <f>'Net Gen'!K3413</f>
        <v>0</v>
      </c>
      <c r="G3413" s="215">
        <f>'Net Gen'!N3413</f>
        <v>0</v>
      </c>
      <c r="H3413" s="215">
        <f>'Net Gen'!O3413</f>
        <v>1320</v>
      </c>
      <c r="J3413" s="78">
        <f t="shared" si="215"/>
        <v>0.15</v>
      </c>
      <c r="K3413" s="71">
        <f t="shared" si="212"/>
        <v>0</v>
      </c>
      <c r="L3413" s="69">
        <f t="shared" si="213"/>
        <v>198</v>
      </c>
      <c r="M3413" s="81">
        <f t="shared" si="214"/>
        <v>0</v>
      </c>
    </row>
    <row r="3414" spans="1:13" x14ac:dyDescent="0.2">
      <c r="A3414" s="133" t="str">
        <f>'Net Gen'!B3414</f>
        <v>RP2KPAEG-Rockport 2 KP AEG</v>
      </c>
      <c r="B3414" s="214">
        <f>'Net Gen'!C3414</f>
        <v>44335.125</v>
      </c>
      <c r="C3414" s="215" t="str">
        <f>'Net Gen'!P3414</f>
        <v>OFFLINE</v>
      </c>
      <c r="D3414" s="215">
        <f>'Net Gen'!E3414</f>
        <v>0</v>
      </c>
      <c r="E3414" s="215">
        <f>'Net Gen'!I3414</f>
        <v>0</v>
      </c>
      <c r="F3414" s="215">
        <f>'Net Gen'!K3414</f>
        <v>0</v>
      </c>
      <c r="G3414" s="215">
        <f>'Net Gen'!N3414</f>
        <v>0</v>
      </c>
      <c r="H3414" s="215">
        <f>'Net Gen'!O3414</f>
        <v>1320</v>
      </c>
      <c r="J3414" s="78">
        <f t="shared" si="215"/>
        <v>0.15</v>
      </c>
      <c r="K3414" s="71">
        <f t="shared" si="212"/>
        <v>0</v>
      </c>
      <c r="L3414" s="69">
        <f t="shared" si="213"/>
        <v>198</v>
      </c>
      <c r="M3414" s="81">
        <f t="shared" si="214"/>
        <v>0</v>
      </c>
    </row>
    <row r="3415" spans="1:13" x14ac:dyDescent="0.2">
      <c r="A3415" s="133" t="str">
        <f>'Net Gen'!B3415</f>
        <v>RP2KPAEG-Rockport 2 KP AEG</v>
      </c>
      <c r="B3415" s="214">
        <f>'Net Gen'!C3415</f>
        <v>44335.166666666664</v>
      </c>
      <c r="C3415" s="215" t="str">
        <f>'Net Gen'!P3415</f>
        <v>OFFLINE</v>
      </c>
      <c r="D3415" s="215">
        <f>'Net Gen'!E3415</f>
        <v>0</v>
      </c>
      <c r="E3415" s="215">
        <f>'Net Gen'!I3415</f>
        <v>0</v>
      </c>
      <c r="F3415" s="215">
        <f>'Net Gen'!K3415</f>
        <v>0</v>
      </c>
      <c r="G3415" s="215">
        <f>'Net Gen'!N3415</f>
        <v>0</v>
      </c>
      <c r="H3415" s="215">
        <f>'Net Gen'!O3415</f>
        <v>1320</v>
      </c>
      <c r="J3415" s="78">
        <f t="shared" si="215"/>
        <v>0.15</v>
      </c>
      <c r="K3415" s="71">
        <f t="shared" si="212"/>
        <v>0</v>
      </c>
      <c r="L3415" s="69">
        <f t="shared" si="213"/>
        <v>198</v>
      </c>
      <c r="M3415" s="81">
        <f t="shared" si="214"/>
        <v>0</v>
      </c>
    </row>
    <row r="3416" spans="1:13" x14ac:dyDescent="0.2">
      <c r="A3416" s="133" t="str">
        <f>'Net Gen'!B3416</f>
        <v>RP2KPAEG-Rockport 2 KP AEG</v>
      </c>
      <c r="B3416" s="214">
        <f>'Net Gen'!C3416</f>
        <v>44335.208333333336</v>
      </c>
      <c r="C3416" s="215" t="str">
        <f>'Net Gen'!P3416</f>
        <v>OFFLINE</v>
      </c>
      <c r="D3416" s="215">
        <f>'Net Gen'!E3416</f>
        <v>0</v>
      </c>
      <c r="E3416" s="215">
        <f>'Net Gen'!I3416</f>
        <v>0</v>
      </c>
      <c r="F3416" s="215">
        <f>'Net Gen'!K3416</f>
        <v>0</v>
      </c>
      <c r="G3416" s="215">
        <f>'Net Gen'!N3416</f>
        <v>0</v>
      </c>
      <c r="H3416" s="215">
        <f>'Net Gen'!O3416</f>
        <v>1320</v>
      </c>
      <c r="J3416" s="78">
        <f t="shared" si="215"/>
        <v>0.15</v>
      </c>
      <c r="K3416" s="71">
        <f t="shared" si="212"/>
        <v>0</v>
      </c>
      <c r="L3416" s="69">
        <f t="shared" si="213"/>
        <v>198</v>
      </c>
      <c r="M3416" s="81">
        <f t="shared" si="214"/>
        <v>0</v>
      </c>
    </row>
    <row r="3417" spans="1:13" x14ac:dyDescent="0.2">
      <c r="A3417" s="133" t="str">
        <f>'Net Gen'!B3417</f>
        <v>RP2KPAEG-Rockport 2 KP AEG</v>
      </c>
      <c r="B3417" s="214">
        <f>'Net Gen'!C3417</f>
        <v>44335.25</v>
      </c>
      <c r="C3417" s="215" t="str">
        <f>'Net Gen'!P3417</f>
        <v>OFFLINE</v>
      </c>
      <c r="D3417" s="215">
        <f>'Net Gen'!E3417</f>
        <v>0</v>
      </c>
      <c r="E3417" s="215">
        <f>'Net Gen'!I3417</f>
        <v>0</v>
      </c>
      <c r="F3417" s="215">
        <f>'Net Gen'!K3417</f>
        <v>0</v>
      </c>
      <c r="G3417" s="215">
        <f>'Net Gen'!N3417</f>
        <v>0</v>
      </c>
      <c r="H3417" s="215">
        <f>'Net Gen'!O3417</f>
        <v>1320</v>
      </c>
      <c r="J3417" s="78">
        <f t="shared" si="215"/>
        <v>0.15</v>
      </c>
      <c r="K3417" s="71">
        <f t="shared" si="212"/>
        <v>0</v>
      </c>
      <c r="L3417" s="69">
        <f t="shared" si="213"/>
        <v>198</v>
      </c>
      <c r="M3417" s="81">
        <f t="shared" si="214"/>
        <v>0</v>
      </c>
    </row>
    <row r="3418" spans="1:13" x14ac:dyDescent="0.2">
      <c r="A3418" s="133" t="str">
        <f>'Net Gen'!B3418</f>
        <v>RP2KPAEG-Rockport 2 KP AEG</v>
      </c>
      <c r="B3418" s="214">
        <f>'Net Gen'!C3418</f>
        <v>44335.291666666664</v>
      </c>
      <c r="C3418" s="215" t="str">
        <f>'Net Gen'!P3418</f>
        <v>OFFLINE</v>
      </c>
      <c r="D3418" s="215">
        <f>'Net Gen'!E3418</f>
        <v>0</v>
      </c>
      <c r="E3418" s="215">
        <f>'Net Gen'!I3418</f>
        <v>0</v>
      </c>
      <c r="F3418" s="215">
        <f>'Net Gen'!K3418</f>
        <v>0</v>
      </c>
      <c r="G3418" s="215">
        <f>'Net Gen'!N3418</f>
        <v>0</v>
      </c>
      <c r="H3418" s="215">
        <f>'Net Gen'!O3418</f>
        <v>1320</v>
      </c>
      <c r="J3418" s="78">
        <f t="shared" si="215"/>
        <v>0.15</v>
      </c>
      <c r="K3418" s="71">
        <f t="shared" si="212"/>
        <v>0</v>
      </c>
      <c r="L3418" s="69">
        <f t="shared" si="213"/>
        <v>198</v>
      </c>
      <c r="M3418" s="81">
        <f t="shared" si="214"/>
        <v>0</v>
      </c>
    </row>
    <row r="3419" spans="1:13" x14ac:dyDescent="0.2">
      <c r="A3419" s="133" t="str">
        <f>'Net Gen'!B3419</f>
        <v>RP2KPAEG-Rockport 2 KP AEG</v>
      </c>
      <c r="B3419" s="214">
        <f>'Net Gen'!C3419</f>
        <v>44335.333333333336</v>
      </c>
      <c r="C3419" s="215" t="str">
        <f>'Net Gen'!P3419</f>
        <v>OFFLINE</v>
      </c>
      <c r="D3419" s="215">
        <f>'Net Gen'!E3419</f>
        <v>0</v>
      </c>
      <c r="E3419" s="215">
        <f>'Net Gen'!I3419</f>
        <v>0</v>
      </c>
      <c r="F3419" s="215">
        <f>'Net Gen'!K3419</f>
        <v>0</v>
      </c>
      <c r="G3419" s="215">
        <f>'Net Gen'!N3419</f>
        <v>0</v>
      </c>
      <c r="H3419" s="215">
        <f>'Net Gen'!O3419</f>
        <v>1320</v>
      </c>
      <c r="J3419" s="78">
        <f t="shared" si="215"/>
        <v>0.15</v>
      </c>
      <c r="K3419" s="71">
        <f t="shared" si="212"/>
        <v>0</v>
      </c>
      <c r="L3419" s="69">
        <f t="shared" si="213"/>
        <v>198</v>
      </c>
      <c r="M3419" s="81">
        <f t="shared" si="214"/>
        <v>0</v>
      </c>
    </row>
    <row r="3420" spans="1:13" x14ac:dyDescent="0.2">
      <c r="A3420" s="133" t="str">
        <f>'Net Gen'!B3420</f>
        <v>RP2KPAEG-Rockport 2 KP AEG</v>
      </c>
      <c r="B3420" s="214">
        <f>'Net Gen'!C3420</f>
        <v>44335.375</v>
      </c>
      <c r="C3420" s="215" t="str">
        <f>'Net Gen'!P3420</f>
        <v>OFFLINE</v>
      </c>
      <c r="D3420" s="215">
        <f>'Net Gen'!E3420</f>
        <v>0</v>
      </c>
      <c r="E3420" s="215">
        <f>'Net Gen'!I3420</f>
        <v>0</v>
      </c>
      <c r="F3420" s="215">
        <f>'Net Gen'!K3420</f>
        <v>0</v>
      </c>
      <c r="G3420" s="215">
        <f>'Net Gen'!N3420</f>
        <v>0</v>
      </c>
      <c r="H3420" s="215">
        <f>'Net Gen'!O3420</f>
        <v>1320</v>
      </c>
      <c r="J3420" s="78">
        <f t="shared" si="215"/>
        <v>0.15</v>
      </c>
      <c r="K3420" s="71">
        <f t="shared" si="212"/>
        <v>0</v>
      </c>
      <c r="L3420" s="69">
        <f t="shared" si="213"/>
        <v>198</v>
      </c>
      <c r="M3420" s="81">
        <f t="shared" si="214"/>
        <v>0</v>
      </c>
    </row>
    <row r="3421" spans="1:13" x14ac:dyDescent="0.2">
      <c r="A3421" s="133" t="str">
        <f>'Net Gen'!B3421</f>
        <v>RP2KPAEG-Rockport 2 KP AEG</v>
      </c>
      <c r="B3421" s="214">
        <f>'Net Gen'!C3421</f>
        <v>44335.416666666664</v>
      </c>
      <c r="C3421" s="215" t="str">
        <f>'Net Gen'!P3421</f>
        <v>OFFLINE</v>
      </c>
      <c r="D3421" s="215">
        <f>'Net Gen'!E3421</f>
        <v>0</v>
      </c>
      <c r="E3421" s="215">
        <f>'Net Gen'!I3421</f>
        <v>0</v>
      </c>
      <c r="F3421" s="215">
        <f>'Net Gen'!K3421</f>
        <v>0</v>
      </c>
      <c r="G3421" s="215">
        <f>'Net Gen'!N3421</f>
        <v>0</v>
      </c>
      <c r="H3421" s="215">
        <f>'Net Gen'!O3421</f>
        <v>1320</v>
      </c>
      <c r="J3421" s="78">
        <f t="shared" si="215"/>
        <v>0.15</v>
      </c>
      <c r="K3421" s="71">
        <f t="shared" si="212"/>
        <v>0</v>
      </c>
      <c r="L3421" s="69">
        <f t="shared" si="213"/>
        <v>198</v>
      </c>
      <c r="M3421" s="81">
        <f t="shared" si="214"/>
        <v>0</v>
      </c>
    </row>
    <row r="3422" spans="1:13" x14ac:dyDescent="0.2">
      <c r="A3422" s="133" t="str">
        <f>'Net Gen'!B3422</f>
        <v>RP2KPAEG-Rockport 2 KP AEG</v>
      </c>
      <c r="B3422" s="214">
        <f>'Net Gen'!C3422</f>
        <v>44335.458333333336</v>
      </c>
      <c r="C3422" s="215" t="str">
        <f>'Net Gen'!P3422</f>
        <v>OFFLINE</v>
      </c>
      <c r="D3422" s="215">
        <f>'Net Gen'!E3422</f>
        <v>0</v>
      </c>
      <c r="E3422" s="215">
        <f>'Net Gen'!I3422</f>
        <v>0</v>
      </c>
      <c r="F3422" s="215">
        <f>'Net Gen'!K3422</f>
        <v>0</v>
      </c>
      <c r="G3422" s="215">
        <f>'Net Gen'!N3422</f>
        <v>0</v>
      </c>
      <c r="H3422" s="215">
        <f>'Net Gen'!O3422</f>
        <v>1320</v>
      </c>
      <c r="J3422" s="78">
        <f t="shared" si="215"/>
        <v>0.15</v>
      </c>
      <c r="K3422" s="71">
        <f t="shared" si="212"/>
        <v>0</v>
      </c>
      <c r="L3422" s="69">
        <f t="shared" si="213"/>
        <v>198</v>
      </c>
      <c r="M3422" s="81">
        <f t="shared" si="214"/>
        <v>0</v>
      </c>
    </row>
    <row r="3423" spans="1:13" x14ac:dyDescent="0.2">
      <c r="A3423" s="133" t="str">
        <f>'Net Gen'!B3423</f>
        <v>RP2KPAEG-Rockport 2 KP AEG</v>
      </c>
      <c r="B3423" s="214">
        <f>'Net Gen'!C3423</f>
        <v>44335.5</v>
      </c>
      <c r="C3423" s="215" t="str">
        <f>'Net Gen'!P3423</f>
        <v>OFFLINE</v>
      </c>
      <c r="D3423" s="215">
        <f>'Net Gen'!E3423</f>
        <v>0</v>
      </c>
      <c r="E3423" s="215">
        <f>'Net Gen'!I3423</f>
        <v>0</v>
      </c>
      <c r="F3423" s="215">
        <f>'Net Gen'!K3423</f>
        <v>0</v>
      </c>
      <c r="G3423" s="215">
        <f>'Net Gen'!N3423</f>
        <v>0</v>
      </c>
      <c r="H3423" s="215">
        <f>'Net Gen'!O3423</f>
        <v>1320</v>
      </c>
      <c r="J3423" s="78">
        <f t="shared" si="215"/>
        <v>0.15</v>
      </c>
      <c r="K3423" s="71">
        <f t="shared" si="212"/>
        <v>0</v>
      </c>
      <c r="L3423" s="69">
        <f t="shared" si="213"/>
        <v>198</v>
      </c>
      <c r="M3423" s="81">
        <f t="shared" si="214"/>
        <v>0</v>
      </c>
    </row>
    <row r="3424" spans="1:13" x14ac:dyDescent="0.2">
      <c r="A3424" s="133" t="str">
        <f>'Net Gen'!B3424</f>
        <v>RP2KPAEG-Rockport 2 KP AEG</v>
      </c>
      <c r="B3424" s="214">
        <f>'Net Gen'!C3424</f>
        <v>44335.541666666664</v>
      </c>
      <c r="C3424" s="215" t="str">
        <f>'Net Gen'!P3424</f>
        <v>OFFLINE</v>
      </c>
      <c r="D3424" s="215">
        <f>'Net Gen'!E3424</f>
        <v>0</v>
      </c>
      <c r="E3424" s="215">
        <f>'Net Gen'!I3424</f>
        <v>0</v>
      </c>
      <c r="F3424" s="215">
        <f>'Net Gen'!K3424</f>
        <v>0</v>
      </c>
      <c r="G3424" s="215">
        <f>'Net Gen'!N3424</f>
        <v>0</v>
      </c>
      <c r="H3424" s="215">
        <f>'Net Gen'!O3424</f>
        <v>1320</v>
      </c>
      <c r="J3424" s="78">
        <f t="shared" si="215"/>
        <v>0.15</v>
      </c>
      <c r="K3424" s="71">
        <f t="shared" si="212"/>
        <v>0</v>
      </c>
      <c r="L3424" s="69">
        <f t="shared" si="213"/>
        <v>198</v>
      </c>
      <c r="M3424" s="81">
        <f t="shared" si="214"/>
        <v>0</v>
      </c>
    </row>
    <row r="3425" spans="1:13" x14ac:dyDescent="0.2">
      <c r="A3425" s="133" t="str">
        <f>'Net Gen'!B3425</f>
        <v>RP2KPAEG-Rockport 2 KP AEG</v>
      </c>
      <c r="B3425" s="214">
        <f>'Net Gen'!C3425</f>
        <v>44335.583333333336</v>
      </c>
      <c r="C3425" s="215" t="str">
        <f>'Net Gen'!P3425</f>
        <v>OFFLINE</v>
      </c>
      <c r="D3425" s="215">
        <f>'Net Gen'!E3425</f>
        <v>0</v>
      </c>
      <c r="E3425" s="215">
        <f>'Net Gen'!I3425</f>
        <v>0</v>
      </c>
      <c r="F3425" s="215">
        <f>'Net Gen'!K3425</f>
        <v>0</v>
      </c>
      <c r="G3425" s="215">
        <f>'Net Gen'!N3425</f>
        <v>0</v>
      </c>
      <c r="H3425" s="215">
        <f>'Net Gen'!O3425</f>
        <v>1320</v>
      </c>
      <c r="J3425" s="78">
        <f t="shared" si="215"/>
        <v>0.15</v>
      </c>
      <c r="K3425" s="71">
        <f t="shared" si="212"/>
        <v>0</v>
      </c>
      <c r="L3425" s="69">
        <f t="shared" si="213"/>
        <v>198</v>
      </c>
      <c r="M3425" s="81">
        <f t="shared" si="214"/>
        <v>0</v>
      </c>
    </row>
    <row r="3426" spans="1:13" x14ac:dyDescent="0.2">
      <c r="A3426" s="133" t="str">
        <f>'Net Gen'!B3426</f>
        <v>RP2KPAEG-Rockport 2 KP AEG</v>
      </c>
      <c r="B3426" s="214">
        <f>'Net Gen'!C3426</f>
        <v>44335.625</v>
      </c>
      <c r="C3426" s="215" t="str">
        <f>'Net Gen'!P3426</f>
        <v>OFFLINE</v>
      </c>
      <c r="D3426" s="215">
        <f>'Net Gen'!E3426</f>
        <v>0</v>
      </c>
      <c r="E3426" s="215">
        <f>'Net Gen'!I3426</f>
        <v>0</v>
      </c>
      <c r="F3426" s="215">
        <f>'Net Gen'!K3426</f>
        <v>0</v>
      </c>
      <c r="G3426" s="215">
        <f>'Net Gen'!N3426</f>
        <v>0</v>
      </c>
      <c r="H3426" s="215">
        <f>'Net Gen'!O3426</f>
        <v>1320</v>
      </c>
      <c r="J3426" s="78">
        <f t="shared" si="215"/>
        <v>0.15</v>
      </c>
      <c r="K3426" s="71">
        <f t="shared" si="212"/>
        <v>0</v>
      </c>
      <c r="L3426" s="69">
        <f t="shared" si="213"/>
        <v>198</v>
      </c>
      <c r="M3426" s="81">
        <f t="shared" si="214"/>
        <v>0</v>
      </c>
    </row>
    <row r="3427" spans="1:13" x14ac:dyDescent="0.2">
      <c r="A3427" s="133" t="str">
        <f>'Net Gen'!B3427</f>
        <v>RP2KPAEG-Rockport 2 KP AEG</v>
      </c>
      <c r="B3427" s="214">
        <f>'Net Gen'!C3427</f>
        <v>44335.666666666664</v>
      </c>
      <c r="C3427" s="215" t="str">
        <f>'Net Gen'!P3427</f>
        <v>OFFLINE</v>
      </c>
      <c r="D3427" s="215">
        <f>'Net Gen'!E3427</f>
        <v>0</v>
      </c>
      <c r="E3427" s="215">
        <f>'Net Gen'!I3427</f>
        <v>0</v>
      </c>
      <c r="F3427" s="215">
        <f>'Net Gen'!K3427</f>
        <v>0</v>
      </c>
      <c r="G3427" s="215">
        <f>'Net Gen'!N3427</f>
        <v>0</v>
      </c>
      <c r="H3427" s="215">
        <f>'Net Gen'!O3427</f>
        <v>1320</v>
      </c>
      <c r="J3427" s="78">
        <f t="shared" si="215"/>
        <v>0.15</v>
      </c>
      <c r="K3427" s="71">
        <f t="shared" si="212"/>
        <v>0</v>
      </c>
      <c r="L3427" s="69">
        <f t="shared" si="213"/>
        <v>198</v>
      </c>
      <c r="M3427" s="81">
        <f t="shared" si="214"/>
        <v>0</v>
      </c>
    </row>
    <row r="3428" spans="1:13" x14ac:dyDescent="0.2">
      <c r="A3428" s="133" t="str">
        <f>'Net Gen'!B3428</f>
        <v>RP2KPAEG-Rockport 2 KP AEG</v>
      </c>
      <c r="B3428" s="214">
        <f>'Net Gen'!C3428</f>
        <v>44335.708333333336</v>
      </c>
      <c r="C3428" s="215" t="str">
        <f>'Net Gen'!P3428</f>
        <v>OFFLINE</v>
      </c>
      <c r="D3428" s="215">
        <f>'Net Gen'!E3428</f>
        <v>0</v>
      </c>
      <c r="E3428" s="215">
        <f>'Net Gen'!I3428</f>
        <v>0</v>
      </c>
      <c r="F3428" s="215">
        <f>'Net Gen'!K3428</f>
        <v>0</v>
      </c>
      <c r="G3428" s="215">
        <f>'Net Gen'!N3428</f>
        <v>0</v>
      </c>
      <c r="H3428" s="215">
        <f>'Net Gen'!O3428</f>
        <v>1320</v>
      </c>
      <c r="J3428" s="78">
        <f t="shared" si="215"/>
        <v>0.15</v>
      </c>
      <c r="K3428" s="71">
        <f t="shared" ref="K3428:K3491" si="216">F3428*J3428</f>
        <v>0</v>
      </c>
      <c r="L3428" s="69">
        <f t="shared" ref="L3428:L3491" si="217">H3428*J3428</f>
        <v>198</v>
      </c>
      <c r="M3428" s="81">
        <f t="shared" ref="M3428:M3491" si="218">E3428*J3428</f>
        <v>0</v>
      </c>
    </row>
    <row r="3429" spans="1:13" x14ac:dyDescent="0.2">
      <c r="A3429" s="133" t="str">
        <f>'Net Gen'!B3429</f>
        <v>RP2KPAEG-Rockport 2 KP AEG</v>
      </c>
      <c r="B3429" s="214">
        <f>'Net Gen'!C3429</f>
        <v>44335.75</v>
      </c>
      <c r="C3429" s="215" t="str">
        <f>'Net Gen'!P3429</f>
        <v>OFFLINE</v>
      </c>
      <c r="D3429" s="215">
        <f>'Net Gen'!E3429</f>
        <v>0</v>
      </c>
      <c r="E3429" s="215">
        <f>'Net Gen'!I3429</f>
        <v>0</v>
      </c>
      <c r="F3429" s="215">
        <f>'Net Gen'!K3429</f>
        <v>0</v>
      </c>
      <c r="G3429" s="215">
        <f>'Net Gen'!N3429</f>
        <v>0</v>
      </c>
      <c r="H3429" s="215">
        <f>'Net Gen'!O3429</f>
        <v>1320</v>
      </c>
      <c r="J3429" s="78">
        <f t="shared" si="215"/>
        <v>0.15</v>
      </c>
      <c r="K3429" s="71">
        <f t="shared" si="216"/>
        <v>0</v>
      </c>
      <c r="L3429" s="69">
        <f t="shared" si="217"/>
        <v>198</v>
      </c>
      <c r="M3429" s="81">
        <f t="shared" si="218"/>
        <v>0</v>
      </c>
    </row>
    <row r="3430" spans="1:13" x14ac:dyDescent="0.2">
      <c r="A3430" s="133" t="str">
        <f>'Net Gen'!B3430</f>
        <v>RP2KPAEG-Rockport 2 KP AEG</v>
      </c>
      <c r="B3430" s="214">
        <f>'Net Gen'!C3430</f>
        <v>44335.791666666664</v>
      </c>
      <c r="C3430" s="215" t="str">
        <f>'Net Gen'!P3430</f>
        <v>OFFLINE</v>
      </c>
      <c r="D3430" s="215">
        <f>'Net Gen'!E3430</f>
        <v>0</v>
      </c>
      <c r="E3430" s="215">
        <f>'Net Gen'!I3430</f>
        <v>0</v>
      </c>
      <c r="F3430" s="215">
        <f>'Net Gen'!K3430</f>
        <v>0</v>
      </c>
      <c r="G3430" s="215">
        <f>'Net Gen'!N3430</f>
        <v>0</v>
      </c>
      <c r="H3430" s="215">
        <f>'Net Gen'!O3430</f>
        <v>1320</v>
      </c>
      <c r="J3430" s="78">
        <f t="shared" si="215"/>
        <v>0.15</v>
      </c>
      <c r="K3430" s="71">
        <f t="shared" si="216"/>
        <v>0</v>
      </c>
      <c r="L3430" s="69">
        <f t="shared" si="217"/>
        <v>198</v>
      </c>
      <c r="M3430" s="81">
        <f t="shared" si="218"/>
        <v>0</v>
      </c>
    </row>
    <row r="3431" spans="1:13" x14ac:dyDescent="0.2">
      <c r="A3431" s="133" t="str">
        <f>'Net Gen'!B3431</f>
        <v>RP2KPAEG-Rockport 2 KP AEG</v>
      </c>
      <c r="B3431" s="214">
        <f>'Net Gen'!C3431</f>
        <v>44335.833333333336</v>
      </c>
      <c r="C3431" s="215" t="str">
        <f>'Net Gen'!P3431</f>
        <v>OFFLINE</v>
      </c>
      <c r="D3431" s="215">
        <f>'Net Gen'!E3431</f>
        <v>0</v>
      </c>
      <c r="E3431" s="215">
        <f>'Net Gen'!I3431</f>
        <v>0</v>
      </c>
      <c r="F3431" s="215">
        <f>'Net Gen'!K3431</f>
        <v>0</v>
      </c>
      <c r="G3431" s="215">
        <f>'Net Gen'!N3431</f>
        <v>0</v>
      </c>
      <c r="H3431" s="215">
        <f>'Net Gen'!O3431</f>
        <v>1320</v>
      </c>
      <c r="J3431" s="78">
        <f t="shared" si="215"/>
        <v>0.15</v>
      </c>
      <c r="K3431" s="71">
        <f t="shared" si="216"/>
        <v>0</v>
      </c>
      <c r="L3431" s="69">
        <f t="shared" si="217"/>
        <v>198</v>
      </c>
      <c r="M3431" s="81">
        <f t="shared" si="218"/>
        <v>0</v>
      </c>
    </row>
    <row r="3432" spans="1:13" x14ac:dyDescent="0.2">
      <c r="A3432" s="133" t="str">
        <f>'Net Gen'!B3432</f>
        <v>RP2KPAEG-Rockport 2 KP AEG</v>
      </c>
      <c r="B3432" s="214">
        <f>'Net Gen'!C3432</f>
        <v>44335.875</v>
      </c>
      <c r="C3432" s="215" t="str">
        <f>'Net Gen'!P3432</f>
        <v>OFFLINE</v>
      </c>
      <c r="D3432" s="215">
        <f>'Net Gen'!E3432</f>
        <v>0</v>
      </c>
      <c r="E3432" s="215">
        <f>'Net Gen'!I3432</f>
        <v>0</v>
      </c>
      <c r="F3432" s="215">
        <f>'Net Gen'!K3432</f>
        <v>0</v>
      </c>
      <c r="G3432" s="215">
        <f>'Net Gen'!N3432</f>
        <v>0</v>
      </c>
      <c r="H3432" s="215">
        <f>'Net Gen'!O3432</f>
        <v>1320</v>
      </c>
      <c r="J3432" s="78">
        <f t="shared" si="215"/>
        <v>0.15</v>
      </c>
      <c r="K3432" s="71">
        <f t="shared" si="216"/>
        <v>0</v>
      </c>
      <c r="L3432" s="69">
        <f t="shared" si="217"/>
        <v>198</v>
      </c>
      <c r="M3432" s="81">
        <f t="shared" si="218"/>
        <v>0</v>
      </c>
    </row>
    <row r="3433" spans="1:13" x14ac:dyDescent="0.2">
      <c r="A3433" s="133" t="str">
        <f>'Net Gen'!B3433</f>
        <v>RP2KPAEG-Rockport 2 KP AEG</v>
      </c>
      <c r="B3433" s="214">
        <f>'Net Gen'!C3433</f>
        <v>44335.916666666664</v>
      </c>
      <c r="C3433" s="215" t="str">
        <f>'Net Gen'!P3433</f>
        <v>OFFLINE</v>
      </c>
      <c r="D3433" s="215">
        <f>'Net Gen'!E3433</f>
        <v>0</v>
      </c>
      <c r="E3433" s="215">
        <f>'Net Gen'!I3433</f>
        <v>0</v>
      </c>
      <c r="F3433" s="215">
        <f>'Net Gen'!K3433</f>
        <v>0</v>
      </c>
      <c r="G3433" s="215">
        <f>'Net Gen'!N3433</f>
        <v>0</v>
      </c>
      <c r="H3433" s="215">
        <f>'Net Gen'!O3433</f>
        <v>1320</v>
      </c>
      <c r="J3433" s="78">
        <f t="shared" si="215"/>
        <v>0.15</v>
      </c>
      <c r="K3433" s="71">
        <f t="shared" si="216"/>
        <v>0</v>
      </c>
      <c r="L3433" s="69">
        <f t="shared" si="217"/>
        <v>198</v>
      </c>
      <c r="M3433" s="81">
        <f t="shared" si="218"/>
        <v>0</v>
      </c>
    </row>
    <row r="3434" spans="1:13" x14ac:dyDescent="0.2">
      <c r="A3434" s="133" t="str">
        <f>'Net Gen'!B3434</f>
        <v>RP2KPAEG-Rockport 2 KP AEG</v>
      </c>
      <c r="B3434" s="214">
        <f>'Net Gen'!C3434</f>
        <v>44335.958333333336</v>
      </c>
      <c r="C3434" s="215" t="str">
        <f>'Net Gen'!P3434</f>
        <v>OFFLINE</v>
      </c>
      <c r="D3434" s="215">
        <f>'Net Gen'!E3434</f>
        <v>0</v>
      </c>
      <c r="E3434" s="215">
        <f>'Net Gen'!I3434</f>
        <v>0</v>
      </c>
      <c r="F3434" s="215">
        <f>'Net Gen'!K3434</f>
        <v>0</v>
      </c>
      <c r="G3434" s="215">
        <f>'Net Gen'!N3434</f>
        <v>0</v>
      </c>
      <c r="H3434" s="215">
        <f>'Net Gen'!O3434</f>
        <v>1320</v>
      </c>
      <c r="J3434" s="78">
        <f t="shared" si="215"/>
        <v>0.15</v>
      </c>
      <c r="K3434" s="71">
        <f t="shared" si="216"/>
        <v>0</v>
      </c>
      <c r="L3434" s="69">
        <f t="shared" si="217"/>
        <v>198</v>
      </c>
      <c r="M3434" s="81">
        <f t="shared" si="218"/>
        <v>0</v>
      </c>
    </row>
    <row r="3435" spans="1:13" x14ac:dyDescent="0.2">
      <c r="A3435" s="133" t="str">
        <f>'Net Gen'!B3435</f>
        <v>RP2KPAEG-Rockport 2 KP AEG</v>
      </c>
      <c r="B3435" s="214">
        <f>'Net Gen'!C3435</f>
        <v>44336</v>
      </c>
      <c r="C3435" s="215" t="str">
        <f>'Net Gen'!P3435</f>
        <v>OFFLINE</v>
      </c>
      <c r="D3435" s="215">
        <f>'Net Gen'!E3435</f>
        <v>0</v>
      </c>
      <c r="E3435" s="215">
        <f>'Net Gen'!I3435</f>
        <v>0</v>
      </c>
      <c r="F3435" s="215">
        <f>'Net Gen'!K3435</f>
        <v>0</v>
      </c>
      <c r="G3435" s="215">
        <f>'Net Gen'!N3435</f>
        <v>0</v>
      </c>
      <c r="H3435" s="215">
        <f>'Net Gen'!O3435</f>
        <v>1320</v>
      </c>
      <c r="J3435" s="78">
        <f t="shared" si="215"/>
        <v>0.15</v>
      </c>
      <c r="K3435" s="71">
        <f t="shared" si="216"/>
        <v>0</v>
      </c>
      <c r="L3435" s="69">
        <f t="shared" si="217"/>
        <v>198</v>
      </c>
      <c r="M3435" s="81">
        <f t="shared" si="218"/>
        <v>0</v>
      </c>
    </row>
    <row r="3436" spans="1:13" x14ac:dyDescent="0.2">
      <c r="A3436" s="133" t="str">
        <f>'Net Gen'!B3436</f>
        <v>RP2KPAEG-Rockport 2 KP AEG</v>
      </c>
      <c r="B3436" s="214">
        <f>'Net Gen'!C3436</f>
        <v>44336.041666666664</v>
      </c>
      <c r="C3436" s="215" t="str">
        <f>'Net Gen'!P3436</f>
        <v>OFFLINE</v>
      </c>
      <c r="D3436" s="215">
        <f>'Net Gen'!E3436</f>
        <v>0</v>
      </c>
      <c r="E3436" s="215">
        <f>'Net Gen'!I3436</f>
        <v>0</v>
      </c>
      <c r="F3436" s="215">
        <f>'Net Gen'!K3436</f>
        <v>0</v>
      </c>
      <c r="G3436" s="215">
        <f>'Net Gen'!N3436</f>
        <v>0</v>
      </c>
      <c r="H3436" s="215">
        <f>'Net Gen'!O3436</f>
        <v>1320</v>
      </c>
      <c r="J3436" s="78">
        <f t="shared" si="215"/>
        <v>0.15</v>
      </c>
      <c r="K3436" s="71">
        <f t="shared" si="216"/>
        <v>0</v>
      </c>
      <c r="L3436" s="69">
        <f t="shared" si="217"/>
        <v>198</v>
      </c>
      <c r="M3436" s="81">
        <f t="shared" si="218"/>
        <v>0</v>
      </c>
    </row>
    <row r="3437" spans="1:13" x14ac:dyDescent="0.2">
      <c r="A3437" s="133" t="str">
        <f>'Net Gen'!B3437</f>
        <v>RP2KPAEG-Rockport 2 KP AEG</v>
      </c>
      <c r="B3437" s="214">
        <f>'Net Gen'!C3437</f>
        <v>44336.083333333336</v>
      </c>
      <c r="C3437" s="215" t="str">
        <f>'Net Gen'!P3437</f>
        <v>OFFLINE</v>
      </c>
      <c r="D3437" s="215">
        <f>'Net Gen'!E3437</f>
        <v>0</v>
      </c>
      <c r="E3437" s="215">
        <f>'Net Gen'!I3437</f>
        <v>0</v>
      </c>
      <c r="F3437" s="215">
        <f>'Net Gen'!K3437</f>
        <v>0</v>
      </c>
      <c r="G3437" s="215">
        <f>'Net Gen'!N3437</f>
        <v>0</v>
      </c>
      <c r="H3437" s="215">
        <f>'Net Gen'!O3437</f>
        <v>1320</v>
      </c>
      <c r="J3437" s="78">
        <f t="shared" si="215"/>
        <v>0.15</v>
      </c>
      <c r="K3437" s="71">
        <f t="shared" si="216"/>
        <v>0</v>
      </c>
      <c r="L3437" s="69">
        <f t="shared" si="217"/>
        <v>198</v>
      </c>
      <c r="M3437" s="81">
        <f t="shared" si="218"/>
        <v>0</v>
      </c>
    </row>
    <row r="3438" spans="1:13" x14ac:dyDescent="0.2">
      <c r="A3438" s="133" t="str">
        <f>'Net Gen'!B3438</f>
        <v>RP2KPAEG-Rockport 2 KP AEG</v>
      </c>
      <c r="B3438" s="214">
        <f>'Net Gen'!C3438</f>
        <v>44336.125</v>
      </c>
      <c r="C3438" s="215" t="str">
        <f>'Net Gen'!P3438</f>
        <v>OFFLINE</v>
      </c>
      <c r="D3438" s="215">
        <f>'Net Gen'!E3438</f>
        <v>0</v>
      </c>
      <c r="E3438" s="215">
        <f>'Net Gen'!I3438</f>
        <v>0</v>
      </c>
      <c r="F3438" s="215">
        <f>'Net Gen'!K3438</f>
        <v>0</v>
      </c>
      <c r="G3438" s="215">
        <f>'Net Gen'!N3438</f>
        <v>0</v>
      </c>
      <c r="H3438" s="215">
        <f>'Net Gen'!O3438</f>
        <v>1320</v>
      </c>
      <c r="J3438" s="78">
        <f t="shared" si="215"/>
        <v>0.15</v>
      </c>
      <c r="K3438" s="71">
        <f t="shared" si="216"/>
        <v>0</v>
      </c>
      <c r="L3438" s="69">
        <f t="shared" si="217"/>
        <v>198</v>
      </c>
      <c r="M3438" s="81">
        <f t="shared" si="218"/>
        <v>0</v>
      </c>
    </row>
    <row r="3439" spans="1:13" x14ac:dyDescent="0.2">
      <c r="A3439" s="133" t="str">
        <f>'Net Gen'!B3439</f>
        <v>RP2KPAEG-Rockport 2 KP AEG</v>
      </c>
      <c r="B3439" s="214">
        <f>'Net Gen'!C3439</f>
        <v>44336.166666666664</v>
      </c>
      <c r="C3439" s="215" t="str">
        <f>'Net Gen'!P3439</f>
        <v>OFFLINE</v>
      </c>
      <c r="D3439" s="215">
        <f>'Net Gen'!E3439</f>
        <v>0</v>
      </c>
      <c r="E3439" s="215">
        <f>'Net Gen'!I3439</f>
        <v>0</v>
      </c>
      <c r="F3439" s="215">
        <f>'Net Gen'!K3439</f>
        <v>0</v>
      </c>
      <c r="G3439" s="215">
        <f>'Net Gen'!N3439</f>
        <v>0</v>
      </c>
      <c r="H3439" s="215">
        <f>'Net Gen'!O3439</f>
        <v>1320</v>
      </c>
      <c r="J3439" s="78">
        <f t="shared" si="215"/>
        <v>0.15</v>
      </c>
      <c r="K3439" s="71">
        <f t="shared" si="216"/>
        <v>0</v>
      </c>
      <c r="L3439" s="69">
        <f t="shared" si="217"/>
        <v>198</v>
      </c>
      <c r="M3439" s="81">
        <f t="shared" si="218"/>
        <v>0</v>
      </c>
    </row>
    <row r="3440" spans="1:13" x14ac:dyDescent="0.2">
      <c r="A3440" s="133" t="str">
        <f>'Net Gen'!B3440</f>
        <v>RP2KPAEG-Rockport 2 KP AEG</v>
      </c>
      <c r="B3440" s="214">
        <f>'Net Gen'!C3440</f>
        <v>44336.208333333336</v>
      </c>
      <c r="C3440" s="215" t="str">
        <f>'Net Gen'!P3440</f>
        <v>OFFLINE</v>
      </c>
      <c r="D3440" s="215">
        <f>'Net Gen'!E3440</f>
        <v>0</v>
      </c>
      <c r="E3440" s="215">
        <f>'Net Gen'!I3440</f>
        <v>0</v>
      </c>
      <c r="F3440" s="215">
        <f>'Net Gen'!K3440</f>
        <v>0</v>
      </c>
      <c r="G3440" s="215">
        <f>'Net Gen'!N3440</f>
        <v>0</v>
      </c>
      <c r="H3440" s="215">
        <f>'Net Gen'!O3440</f>
        <v>1320</v>
      </c>
      <c r="J3440" s="78">
        <f t="shared" si="215"/>
        <v>0.15</v>
      </c>
      <c r="K3440" s="71">
        <f t="shared" si="216"/>
        <v>0</v>
      </c>
      <c r="L3440" s="69">
        <f t="shared" si="217"/>
        <v>198</v>
      </c>
      <c r="M3440" s="81">
        <f t="shared" si="218"/>
        <v>0</v>
      </c>
    </row>
    <row r="3441" spans="1:13" x14ac:dyDescent="0.2">
      <c r="A3441" s="133" t="str">
        <f>'Net Gen'!B3441</f>
        <v>RP2KPAEG-Rockport 2 KP AEG</v>
      </c>
      <c r="B3441" s="214">
        <f>'Net Gen'!C3441</f>
        <v>44336.25</v>
      </c>
      <c r="C3441" s="215" t="str">
        <f>'Net Gen'!P3441</f>
        <v>OFFLINE</v>
      </c>
      <c r="D3441" s="215">
        <f>'Net Gen'!E3441</f>
        <v>0</v>
      </c>
      <c r="E3441" s="215">
        <f>'Net Gen'!I3441</f>
        <v>0</v>
      </c>
      <c r="F3441" s="215">
        <f>'Net Gen'!K3441</f>
        <v>0</v>
      </c>
      <c r="G3441" s="215">
        <f>'Net Gen'!N3441</f>
        <v>0</v>
      </c>
      <c r="H3441" s="215">
        <f>'Net Gen'!O3441</f>
        <v>1320</v>
      </c>
      <c r="J3441" s="78">
        <f t="shared" si="215"/>
        <v>0.15</v>
      </c>
      <c r="K3441" s="71">
        <f t="shared" si="216"/>
        <v>0</v>
      </c>
      <c r="L3441" s="69">
        <f t="shared" si="217"/>
        <v>198</v>
      </c>
      <c r="M3441" s="81">
        <f t="shared" si="218"/>
        <v>0</v>
      </c>
    </row>
    <row r="3442" spans="1:13" x14ac:dyDescent="0.2">
      <c r="A3442" s="133" t="str">
        <f>'Net Gen'!B3442</f>
        <v>RP2KPAEG-Rockport 2 KP AEG</v>
      </c>
      <c r="B3442" s="214">
        <f>'Net Gen'!C3442</f>
        <v>44336.291666666664</v>
      </c>
      <c r="C3442" s="215" t="str">
        <f>'Net Gen'!P3442</f>
        <v>OFFLINE</v>
      </c>
      <c r="D3442" s="215">
        <f>'Net Gen'!E3442</f>
        <v>0</v>
      </c>
      <c r="E3442" s="215">
        <f>'Net Gen'!I3442</f>
        <v>0</v>
      </c>
      <c r="F3442" s="215">
        <f>'Net Gen'!K3442</f>
        <v>0</v>
      </c>
      <c r="G3442" s="215">
        <f>'Net Gen'!N3442</f>
        <v>0</v>
      </c>
      <c r="H3442" s="215">
        <f>'Net Gen'!O3442</f>
        <v>1320</v>
      </c>
      <c r="J3442" s="78">
        <f t="shared" si="215"/>
        <v>0.15</v>
      </c>
      <c r="K3442" s="71">
        <f t="shared" si="216"/>
        <v>0</v>
      </c>
      <c r="L3442" s="69">
        <f t="shared" si="217"/>
        <v>198</v>
      </c>
      <c r="M3442" s="81">
        <f t="shared" si="218"/>
        <v>0</v>
      </c>
    </row>
    <row r="3443" spans="1:13" x14ac:dyDescent="0.2">
      <c r="A3443" s="133" t="str">
        <f>'Net Gen'!B3443</f>
        <v>RP2KPAEG-Rockport 2 KP AEG</v>
      </c>
      <c r="B3443" s="214">
        <f>'Net Gen'!C3443</f>
        <v>44336.333333333336</v>
      </c>
      <c r="C3443" s="215" t="str">
        <f>'Net Gen'!P3443</f>
        <v>OFFLINE</v>
      </c>
      <c r="D3443" s="215">
        <f>'Net Gen'!E3443</f>
        <v>0</v>
      </c>
      <c r="E3443" s="215">
        <f>'Net Gen'!I3443</f>
        <v>0</v>
      </c>
      <c r="F3443" s="215">
        <f>'Net Gen'!K3443</f>
        <v>0</v>
      </c>
      <c r="G3443" s="215">
        <f>'Net Gen'!N3443</f>
        <v>0</v>
      </c>
      <c r="H3443" s="215">
        <f>'Net Gen'!O3443</f>
        <v>1320</v>
      </c>
      <c r="J3443" s="78">
        <f t="shared" si="215"/>
        <v>0.15</v>
      </c>
      <c r="K3443" s="71">
        <f t="shared" si="216"/>
        <v>0</v>
      </c>
      <c r="L3443" s="69">
        <f t="shared" si="217"/>
        <v>198</v>
      </c>
      <c r="M3443" s="81">
        <f t="shared" si="218"/>
        <v>0</v>
      </c>
    </row>
    <row r="3444" spans="1:13" x14ac:dyDescent="0.2">
      <c r="A3444" s="133" t="str">
        <f>'Net Gen'!B3444</f>
        <v>RP2KPAEG-Rockport 2 KP AEG</v>
      </c>
      <c r="B3444" s="214">
        <f>'Net Gen'!C3444</f>
        <v>44336.375</v>
      </c>
      <c r="C3444" s="215" t="str">
        <f>'Net Gen'!P3444</f>
        <v>OFFLINE</v>
      </c>
      <c r="D3444" s="215">
        <f>'Net Gen'!E3444</f>
        <v>0</v>
      </c>
      <c r="E3444" s="215">
        <f>'Net Gen'!I3444</f>
        <v>0</v>
      </c>
      <c r="F3444" s="215">
        <f>'Net Gen'!K3444</f>
        <v>0</v>
      </c>
      <c r="G3444" s="215">
        <f>'Net Gen'!N3444</f>
        <v>0</v>
      </c>
      <c r="H3444" s="215">
        <f>'Net Gen'!O3444</f>
        <v>1320</v>
      </c>
      <c r="J3444" s="78">
        <f t="shared" si="215"/>
        <v>0.15</v>
      </c>
      <c r="K3444" s="71">
        <f t="shared" si="216"/>
        <v>0</v>
      </c>
      <c r="L3444" s="69">
        <f t="shared" si="217"/>
        <v>198</v>
      </c>
      <c r="M3444" s="81">
        <f t="shared" si="218"/>
        <v>0</v>
      </c>
    </row>
    <row r="3445" spans="1:13" x14ac:dyDescent="0.2">
      <c r="A3445" s="133" t="str">
        <f>'Net Gen'!B3445</f>
        <v>RP2KPAEG-Rockport 2 KP AEG</v>
      </c>
      <c r="B3445" s="214">
        <f>'Net Gen'!C3445</f>
        <v>44336.416666666664</v>
      </c>
      <c r="C3445" s="215" t="str">
        <f>'Net Gen'!P3445</f>
        <v>OFFLINE</v>
      </c>
      <c r="D3445" s="215">
        <f>'Net Gen'!E3445</f>
        <v>0</v>
      </c>
      <c r="E3445" s="215">
        <f>'Net Gen'!I3445</f>
        <v>0</v>
      </c>
      <c r="F3445" s="215">
        <f>'Net Gen'!K3445</f>
        <v>0</v>
      </c>
      <c r="G3445" s="215">
        <f>'Net Gen'!N3445</f>
        <v>0</v>
      </c>
      <c r="H3445" s="215">
        <f>'Net Gen'!O3445</f>
        <v>1320</v>
      </c>
      <c r="J3445" s="78">
        <f t="shared" si="215"/>
        <v>0.15</v>
      </c>
      <c r="K3445" s="71">
        <f t="shared" si="216"/>
        <v>0</v>
      </c>
      <c r="L3445" s="69">
        <f t="shared" si="217"/>
        <v>198</v>
      </c>
      <c r="M3445" s="81">
        <f t="shared" si="218"/>
        <v>0</v>
      </c>
    </row>
    <row r="3446" spans="1:13" x14ac:dyDescent="0.2">
      <c r="A3446" s="133" t="str">
        <f>'Net Gen'!B3446</f>
        <v>RP2KPAEG-Rockport 2 KP AEG</v>
      </c>
      <c r="B3446" s="214">
        <f>'Net Gen'!C3446</f>
        <v>44336.458333333336</v>
      </c>
      <c r="C3446" s="215" t="str">
        <f>'Net Gen'!P3446</f>
        <v>OFFLINE</v>
      </c>
      <c r="D3446" s="215">
        <f>'Net Gen'!E3446</f>
        <v>0</v>
      </c>
      <c r="E3446" s="215">
        <f>'Net Gen'!I3446</f>
        <v>0</v>
      </c>
      <c r="F3446" s="215">
        <f>'Net Gen'!K3446</f>
        <v>0</v>
      </c>
      <c r="G3446" s="215">
        <f>'Net Gen'!N3446</f>
        <v>0</v>
      </c>
      <c r="H3446" s="215">
        <f>'Net Gen'!O3446</f>
        <v>1320</v>
      </c>
      <c r="J3446" s="78">
        <f t="shared" si="215"/>
        <v>0.15</v>
      </c>
      <c r="K3446" s="71">
        <f t="shared" si="216"/>
        <v>0</v>
      </c>
      <c r="L3446" s="69">
        <f t="shared" si="217"/>
        <v>198</v>
      </c>
      <c r="M3446" s="81">
        <f t="shared" si="218"/>
        <v>0</v>
      </c>
    </row>
    <row r="3447" spans="1:13" x14ac:dyDescent="0.2">
      <c r="A3447" s="133" t="str">
        <f>'Net Gen'!B3447</f>
        <v>RP2KPAEG-Rockport 2 KP AEG</v>
      </c>
      <c r="B3447" s="214">
        <f>'Net Gen'!C3447</f>
        <v>44336.5</v>
      </c>
      <c r="C3447" s="215" t="str">
        <f>'Net Gen'!P3447</f>
        <v>OFFLINE</v>
      </c>
      <c r="D3447" s="215">
        <f>'Net Gen'!E3447</f>
        <v>0</v>
      </c>
      <c r="E3447" s="215">
        <f>'Net Gen'!I3447</f>
        <v>0</v>
      </c>
      <c r="F3447" s="215">
        <f>'Net Gen'!K3447</f>
        <v>0</v>
      </c>
      <c r="G3447" s="215">
        <f>'Net Gen'!N3447</f>
        <v>0</v>
      </c>
      <c r="H3447" s="215">
        <f>'Net Gen'!O3447</f>
        <v>1320</v>
      </c>
      <c r="J3447" s="78">
        <f t="shared" si="215"/>
        <v>0.15</v>
      </c>
      <c r="K3447" s="71">
        <f t="shared" si="216"/>
        <v>0</v>
      </c>
      <c r="L3447" s="69">
        <f t="shared" si="217"/>
        <v>198</v>
      </c>
      <c r="M3447" s="81">
        <f t="shared" si="218"/>
        <v>0</v>
      </c>
    </row>
    <row r="3448" spans="1:13" x14ac:dyDescent="0.2">
      <c r="A3448" s="133" t="str">
        <f>'Net Gen'!B3448</f>
        <v>RP2KPAEG-Rockport 2 KP AEG</v>
      </c>
      <c r="B3448" s="214">
        <f>'Net Gen'!C3448</f>
        <v>44336.541666666664</v>
      </c>
      <c r="C3448" s="215" t="str">
        <f>'Net Gen'!P3448</f>
        <v>OFFLINE</v>
      </c>
      <c r="D3448" s="215">
        <f>'Net Gen'!E3448</f>
        <v>0</v>
      </c>
      <c r="E3448" s="215">
        <f>'Net Gen'!I3448</f>
        <v>0</v>
      </c>
      <c r="F3448" s="215">
        <f>'Net Gen'!K3448</f>
        <v>0</v>
      </c>
      <c r="G3448" s="215">
        <f>'Net Gen'!N3448</f>
        <v>0</v>
      </c>
      <c r="H3448" s="215">
        <f>'Net Gen'!O3448</f>
        <v>1320</v>
      </c>
      <c r="J3448" s="78">
        <f t="shared" si="215"/>
        <v>0.15</v>
      </c>
      <c r="K3448" s="71">
        <f t="shared" si="216"/>
        <v>0</v>
      </c>
      <c r="L3448" s="69">
        <f t="shared" si="217"/>
        <v>198</v>
      </c>
      <c r="M3448" s="81">
        <f t="shared" si="218"/>
        <v>0</v>
      </c>
    </row>
    <row r="3449" spans="1:13" x14ac:dyDescent="0.2">
      <c r="A3449" s="133" t="str">
        <f>'Net Gen'!B3449</f>
        <v>RP2KPAEG-Rockport 2 KP AEG</v>
      </c>
      <c r="B3449" s="214">
        <f>'Net Gen'!C3449</f>
        <v>44336.583333333336</v>
      </c>
      <c r="C3449" s="215" t="str">
        <f>'Net Gen'!P3449</f>
        <v>OFFLINE</v>
      </c>
      <c r="D3449" s="215">
        <f>'Net Gen'!E3449</f>
        <v>0</v>
      </c>
      <c r="E3449" s="215">
        <f>'Net Gen'!I3449</f>
        <v>0</v>
      </c>
      <c r="F3449" s="215">
        <f>'Net Gen'!K3449</f>
        <v>0</v>
      </c>
      <c r="G3449" s="215">
        <f>'Net Gen'!N3449</f>
        <v>0</v>
      </c>
      <c r="H3449" s="215">
        <f>'Net Gen'!O3449</f>
        <v>1320</v>
      </c>
      <c r="J3449" s="78">
        <f t="shared" si="215"/>
        <v>0.15</v>
      </c>
      <c r="K3449" s="71">
        <f t="shared" si="216"/>
        <v>0</v>
      </c>
      <c r="L3449" s="69">
        <f t="shared" si="217"/>
        <v>198</v>
      </c>
      <c r="M3449" s="81">
        <f t="shared" si="218"/>
        <v>0</v>
      </c>
    </row>
    <row r="3450" spans="1:13" x14ac:dyDescent="0.2">
      <c r="A3450" s="133" t="str">
        <f>'Net Gen'!B3450</f>
        <v>RP2KPAEG-Rockport 2 KP AEG</v>
      </c>
      <c r="B3450" s="214">
        <f>'Net Gen'!C3450</f>
        <v>44336.625</v>
      </c>
      <c r="C3450" s="215" t="str">
        <f>'Net Gen'!P3450</f>
        <v>OFFLINE</v>
      </c>
      <c r="D3450" s="215">
        <f>'Net Gen'!E3450</f>
        <v>0</v>
      </c>
      <c r="E3450" s="215">
        <f>'Net Gen'!I3450</f>
        <v>0</v>
      </c>
      <c r="F3450" s="215">
        <f>'Net Gen'!K3450</f>
        <v>0</v>
      </c>
      <c r="G3450" s="215">
        <f>'Net Gen'!N3450</f>
        <v>0</v>
      </c>
      <c r="H3450" s="215">
        <f>'Net Gen'!O3450</f>
        <v>1320</v>
      </c>
      <c r="J3450" s="78">
        <f t="shared" si="215"/>
        <v>0.15</v>
      </c>
      <c r="K3450" s="71">
        <f t="shared" si="216"/>
        <v>0</v>
      </c>
      <c r="L3450" s="69">
        <f t="shared" si="217"/>
        <v>198</v>
      </c>
      <c r="M3450" s="81">
        <f t="shared" si="218"/>
        <v>0</v>
      </c>
    </row>
    <row r="3451" spans="1:13" x14ac:dyDescent="0.2">
      <c r="A3451" s="133" t="str">
        <f>'Net Gen'!B3451</f>
        <v>RP2KPAEG-Rockport 2 KP AEG</v>
      </c>
      <c r="B3451" s="214">
        <f>'Net Gen'!C3451</f>
        <v>44336.666666666664</v>
      </c>
      <c r="C3451" s="215" t="str">
        <f>'Net Gen'!P3451</f>
        <v>OFFLINE</v>
      </c>
      <c r="D3451" s="215">
        <f>'Net Gen'!E3451</f>
        <v>0</v>
      </c>
      <c r="E3451" s="215">
        <f>'Net Gen'!I3451</f>
        <v>0</v>
      </c>
      <c r="F3451" s="215">
        <f>'Net Gen'!K3451</f>
        <v>0</v>
      </c>
      <c r="G3451" s="215">
        <f>'Net Gen'!N3451</f>
        <v>0</v>
      </c>
      <c r="H3451" s="215">
        <f>'Net Gen'!O3451</f>
        <v>1320</v>
      </c>
      <c r="J3451" s="78">
        <f t="shared" si="215"/>
        <v>0.15</v>
      </c>
      <c r="K3451" s="71">
        <f t="shared" si="216"/>
        <v>0</v>
      </c>
      <c r="L3451" s="69">
        <f t="shared" si="217"/>
        <v>198</v>
      </c>
      <c r="M3451" s="81">
        <f t="shared" si="218"/>
        <v>0</v>
      </c>
    </row>
    <row r="3452" spans="1:13" x14ac:dyDescent="0.2">
      <c r="A3452" s="133" t="str">
        <f>'Net Gen'!B3452</f>
        <v>RP2KPAEG-Rockport 2 KP AEG</v>
      </c>
      <c r="B3452" s="214">
        <f>'Net Gen'!C3452</f>
        <v>44336.708333333336</v>
      </c>
      <c r="C3452" s="215" t="str">
        <f>'Net Gen'!P3452</f>
        <v>OFFLINE</v>
      </c>
      <c r="D3452" s="215">
        <f>'Net Gen'!E3452</f>
        <v>0</v>
      </c>
      <c r="E3452" s="215">
        <f>'Net Gen'!I3452</f>
        <v>0</v>
      </c>
      <c r="F3452" s="215">
        <f>'Net Gen'!K3452</f>
        <v>0</v>
      </c>
      <c r="G3452" s="215">
        <f>'Net Gen'!N3452</f>
        <v>0</v>
      </c>
      <c r="H3452" s="215">
        <f>'Net Gen'!O3452</f>
        <v>1320</v>
      </c>
      <c r="J3452" s="78">
        <f t="shared" si="215"/>
        <v>0.15</v>
      </c>
      <c r="K3452" s="71">
        <f t="shared" si="216"/>
        <v>0</v>
      </c>
      <c r="L3452" s="69">
        <f t="shared" si="217"/>
        <v>198</v>
      </c>
      <c r="M3452" s="81">
        <f t="shared" si="218"/>
        <v>0</v>
      </c>
    </row>
    <row r="3453" spans="1:13" x14ac:dyDescent="0.2">
      <c r="A3453" s="133" t="str">
        <f>'Net Gen'!B3453</f>
        <v>RP2KPAEG-Rockport 2 KP AEG</v>
      </c>
      <c r="B3453" s="214">
        <f>'Net Gen'!C3453</f>
        <v>44336.75</v>
      </c>
      <c r="C3453" s="215" t="str">
        <f>'Net Gen'!P3453</f>
        <v>OFFLINE</v>
      </c>
      <c r="D3453" s="215">
        <f>'Net Gen'!E3453</f>
        <v>0</v>
      </c>
      <c r="E3453" s="215">
        <f>'Net Gen'!I3453</f>
        <v>0</v>
      </c>
      <c r="F3453" s="215">
        <f>'Net Gen'!K3453</f>
        <v>0</v>
      </c>
      <c r="G3453" s="215">
        <f>'Net Gen'!N3453</f>
        <v>0</v>
      </c>
      <c r="H3453" s="215">
        <f>'Net Gen'!O3453</f>
        <v>1320</v>
      </c>
      <c r="J3453" s="78">
        <f t="shared" si="215"/>
        <v>0.15</v>
      </c>
      <c r="K3453" s="71">
        <f t="shared" si="216"/>
        <v>0</v>
      </c>
      <c r="L3453" s="69">
        <f t="shared" si="217"/>
        <v>198</v>
      </c>
      <c r="M3453" s="81">
        <f t="shared" si="218"/>
        <v>0</v>
      </c>
    </row>
    <row r="3454" spans="1:13" x14ac:dyDescent="0.2">
      <c r="A3454" s="133" t="str">
        <f>'Net Gen'!B3454</f>
        <v>RP2KPAEG-Rockport 2 KP AEG</v>
      </c>
      <c r="B3454" s="214">
        <f>'Net Gen'!C3454</f>
        <v>44336.791666666664</v>
      </c>
      <c r="C3454" s="215" t="str">
        <f>'Net Gen'!P3454</f>
        <v>OFFLINE</v>
      </c>
      <c r="D3454" s="215">
        <f>'Net Gen'!E3454</f>
        <v>0</v>
      </c>
      <c r="E3454" s="215">
        <f>'Net Gen'!I3454</f>
        <v>0</v>
      </c>
      <c r="F3454" s="215">
        <f>'Net Gen'!K3454</f>
        <v>0</v>
      </c>
      <c r="G3454" s="215">
        <f>'Net Gen'!N3454</f>
        <v>0</v>
      </c>
      <c r="H3454" s="215">
        <f>'Net Gen'!O3454</f>
        <v>1320</v>
      </c>
      <c r="J3454" s="78">
        <f t="shared" si="215"/>
        <v>0.15</v>
      </c>
      <c r="K3454" s="71">
        <f t="shared" si="216"/>
        <v>0</v>
      </c>
      <c r="L3454" s="69">
        <f t="shared" si="217"/>
        <v>198</v>
      </c>
      <c r="M3454" s="81">
        <f t="shared" si="218"/>
        <v>0</v>
      </c>
    </row>
    <row r="3455" spans="1:13" x14ac:dyDescent="0.2">
      <c r="A3455" s="133" t="str">
        <f>'Net Gen'!B3455</f>
        <v>RP2KPAEG-Rockport 2 KP AEG</v>
      </c>
      <c r="B3455" s="214">
        <f>'Net Gen'!C3455</f>
        <v>44336.833333333336</v>
      </c>
      <c r="C3455" s="215" t="str">
        <f>'Net Gen'!P3455</f>
        <v>OFFLINE</v>
      </c>
      <c r="D3455" s="215">
        <f>'Net Gen'!E3455</f>
        <v>0</v>
      </c>
      <c r="E3455" s="215">
        <f>'Net Gen'!I3455</f>
        <v>0</v>
      </c>
      <c r="F3455" s="215">
        <f>'Net Gen'!K3455</f>
        <v>0</v>
      </c>
      <c r="G3455" s="215">
        <f>'Net Gen'!N3455</f>
        <v>0</v>
      </c>
      <c r="H3455" s="215">
        <f>'Net Gen'!O3455</f>
        <v>1320</v>
      </c>
      <c r="J3455" s="78">
        <f t="shared" si="215"/>
        <v>0.15</v>
      </c>
      <c r="K3455" s="71">
        <f t="shared" si="216"/>
        <v>0</v>
      </c>
      <c r="L3455" s="69">
        <f t="shared" si="217"/>
        <v>198</v>
      </c>
      <c r="M3455" s="81">
        <f t="shared" si="218"/>
        <v>0</v>
      </c>
    </row>
    <row r="3456" spans="1:13" x14ac:dyDescent="0.2">
      <c r="A3456" s="133" t="str">
        <f>'Net Gen'!B3456</f>
        <v>RP2KPAEG-Rockport 2 KP AEG</v>
      </c>
      <c r="B3456" s="214">
        <f>'Net Gen'!C3456</f>
        <v>44336.875</v>
      </c>
      <c r="C3456" s="215" t="str">
        <f>'Net Gen'!P3456</f>
        <v>OFFLINE</v>
      </c>
      <c r="D3456" s="215">
        <f>'Net Gen'!E3456</f>
        <v>0</v>
      </c>
      <c r="E3456" s="215">
        <f>'Net Gen'!I3456</f>
        <v>0</v>
      </c>
      <c r="F3456" s="215">
        <f>'Net Gen'!K3456</f>
        <v>0</v>
      </c>
      <c r="G3456" s="215">
        <f>'Net Gen'!N3456</f>
        <v>0</v>
      </c>
      <c r="H3456" s="215">
        <f>'Net Gen'!O3456</f>
        <v>1320</v>
      </c>
      <c r="J3456" s="78">
        <f t="shared" si="215"/>
        <v>0.15</v>
      </c>
      <c r="K3456" s="71">
        <f t="shared" si="216"/>
        <v>0</v>
      </c>
      <c r="L3456" s="69">
        <f t="shared" si="217"/>
        <v>198</v>
      </c>
      <c r="M3456" s="81">
        <f t="shared" si="218"/>
        <v>0</v>
      </c>
    </row>
    <row r="3457" spans="1:13" x14ac:dyDescent="0.2">
      <c r="A3457" s="133" t="str">
        <f>'Net Gen'!B3457</f>
        <v>RP2KPAEG-Rockport 2 KP AEG</v>
      </c>
      <c r="B3457" s="214">
        <f>'Net Gen'!C3457</f>
        <v>44336.916666666664</v>
      </c>
      <c r="C3457" s="215" t="str">
        <f>'Net Gen'!P3457</f>
        <v>OFFLINE</v>
      </c>
      <c r="D3457" s="215">
        <f>'Net Gen'!E3457</f>
        <v>0</v>
      </c>
      <c r="E3457" s="215">
        <f>'Net Gen'!I3457</f>
        <v>0</v>
      </c>
      <c r="F3457" s="215">
        <f>'Net Gen'!K3457</f>
        <v>0</v>
      </c>
      <c r="G3457" s="215">
        <f>'Net Gen'!N3457</f>
        <v>0</v>
      </c>
      <c r="H3457" s="215">
        <f>'Net Gen'!O3457</f>
        <v>1320</v>
      </c>
      <c r="J3457" s="78">
        <f t="shared" si="215"/>
        <v>0.15</v>
      </c>
      <c r="K3457" s="71">
        <f t="shared" si="216"/>
        <v>0</v>
      </c>
      <c r="L3457" s="69">
        <f t="shared" si="217"/>
        <v>198</v>
      </c>
      <c r="M3457" s="81">
        <f t="shared" si="218"/>
        <v>0</v>
      </c>
    </row>
    <row r="3458" spans="1:13" x14ac:dyDescent="0.2">
      <c r="A3458" s="133" t="str">
        <f>'Net Gen'!B3458</f>
        <v>RP2KPAEG-Rockport 2 KP AEG</v>
      </c>
      <c r="B3458" s="214">
        <f>'Net Gen'!C3458</f>
        <v>44336.958333333336</v>
      </c>
      <c r="C3458" s="215" t="str">
        <f>'Net Gen'!P3458</f>
        <v>OFFLINE</v>
      </c>
      <c r="D3458" s="215">
        <f>'Net Gen'!E3458</f>
        <v>0</v>
      </c>
      <c r="E3458" s="215">
        <f>'Net Gen'!I3458</f>
        <v>0</v>
      </c>
      <c r="F3458" s="215">
        <f>'Net Gen'!K3458</f>
        <v>0</v>
      </c>
      <c r="G3458" s="215">
        <f>'Net Gen'!N3458</f>
        <v>0</v>
      </c>
      <c r="H3458" s="215">
        <f>'Net Gen'!O3458</f>
        <v>1320</v>
      </c>
      <c r="J3458" s="78">
        <f t="shared" si="215"/>
        <v>0.15</v>
      </c>
      <c r="K3458" s="71">
        <f t="shared" si="216"/>
        <v>0</v>
      </c>
      <c r="L3458" s="69">
        <f t="shared" si="217"/>
        <v>198</v>
      </c>
      <c r="M3458" s="81">
        <f t="shared" si="218"/>
        <v>0</v>
      </c>
    </row>
    <row r="3459" spans="1:13" x14ac:dyDescent="0.2">
      <c r="A3459" s="133" t="str">
        <f>'Net Gen'!B3459</f>
        <v>RP2KPAEG-Rockport 2 KP AEG</v>
      </c>
      <c r="B3459" s="214">
        <f>'Net Gen'!C3459</f>
        <v>44337</v>
      </c>
      <c r="C3459" s="215" t="str">
        <f>'Net Gen'!P3459</f>
        <v>OFFLINE</v>
      </c>
      <c r="D3459" s="215">
        <f>'Net Gen'!E3459</f>
        <v>0</v>
      </c>
      <c r="E3459" s="215">
        <f>'Net Gen'!I3459</f>
        <v>0</v>
      </c>
      <c r="F3459" s="215">
        <f>'Net Gen'!K3459</f>
        <v>0</v>
      </c>
      <c r="G3459" s="215">
        <f>'Net Gen'!N3459</f>
        <v>0</v>
      </c>
      <c r="H3459" s="215">
        <f>'Net Gen'!O3459</f>
        <v>1320</v>
      </c>
      <c r="J3459" s="78">
        <f t="shared" si="215"/>
        <v>0.15</v>
      </c>
      <c r="K3459" s="71">
        <f t="shared" si="216"/>
        <v>0</v>
      </c>
      <c r="L3459" s="69">
        <f t="shared" si="217"/>
        <v>198</v>
      </c>
      <c r="M3459" s="81">
        <f t="shared" si="218"/>
        <v>0</v>
      </c>
    </row>
    <row r="3460" spans="1:13" x14ac:dyDescent="0.2">
      <c r="A3460" s="133" t="str">
        <f>'Net Gen'!B3460</f>
        <v>RP2KPAEG-Rockport 2 KP AEG</v>
      </c>
      <c r="B3460" s="214">
        <f>'Net Gen'!C3460</f>
        <v>44337.041666666664</v>
      </c>
      <c r="C3460" s="215" t="str">
        <f>'Net Gen'!P3460</f>
        <v>OFFLINE</v>
      </c>
      <c r="D3460" s="215">
        <f>'Net Gen'!E3460</f>
        <v>0</v>
      </c>
      <c r="E3460" s="215">
        <f>'Net Gen'!I3460</f>
        <v>0</v>
      </c>
      <c r="F3460" s="215">
        <f>'Net Gen'!K3460</f>
        <v>0</v>
      </c>
      <c r="G3460" s="215">
        <f>'Net Gen'!N3460</f>
        <v>0</v>
      </c>
      <c r="H3460" s="215">
        <f>'Net Gen'!O3460</f>
        <v>1320</v>
      </c>
      <c r="J3460" s="78">
        <f t="shared" si="215"/>
        <v>0.15</v>
      </c>
      <c r="K3460" s="71">
        <f t="shared" si="216"/>
        <v>0</v>
      </c>
      <c r="L3460" s="69">
        <f t="shared" si="217"/>
        <v>198</v>
      </c>
      <c r="M3460" s="81">
        <f t="shared" si="218"/>
        <v>0</v>
      </c>
    </row>
    <row r="3461" spans="1:13" x14ac:dyDescent="0.2">
      <c r="A3461" s="133" t="str">
        <f>'Net Gen'!B3461</f>
        <v>RP2KPAEG-Rockport 2 KP AEG</v>
      </c>
      <c r="B3461" s="214">
        <f>'Net Gen'!C3461</f>
        <v>44337.083333333336</v>
      </c>
      <c r="C3461" s="215" t="str">
        <f>'Net Gen'!P3461</f>
        <v>OFFLINE</v>
      </c>
      <c r="D3461" s="215">
        <f>'Net Gen'!E3461</f>
        <v>0</v>
      </c>
      <c r="E3461" s="215">
        <f>'Net Gen'!I3461</f>
        <v>0</v>
      </c>
      <c r="F3461" s="215">
        <f>'Net Gen'!K3461</f>
        <v>0</v>
      </c>
      <c r="G3461" s="215">
        <f>'Net Gen'!N3461</f>
        <v>0</v>
      </c>
      <c r="H3461" s="215">
        <f>'Net Gen'!O3461</f>
        <v>1320</v>
      </c>
      <c r="J3461" s="78">
        <f t="shared" ref="J3461:J3524" si="219">VLOOKUP(A3461,$P$4:$Q$8,2,FALSE)</f>
        <v>0.15</v>
      </c>
      <c r="K3461" s="71">
        <f t="shared" si="216"/>
        <v>0</v>
      </c>
      <c r="L3461" s="69">
        <f t="shared" si="217"/>
        <v>198</v>
      </c>
      <c r="M3461" s="81">
        <f t="shared" si="218"/>
        <v>0</v>
      </c>
    </row>
    <row r="3462" spans="1:13" x14ac:dyDescent="0.2">
      <c r="A3462" s="133" t="str">
        <f>'Net Gen'!B3462</f>
        <v>RP2KPAEG-Rockport 2 KP AEG</v>
      </c>
      <c r="B3462" s="214">
        <f>'Net Gen'!C3462</f>
        <v>44337.125</v>
      </c>
      <c r="C3462" s="215" t="str">
        <f>'Net Gen'!P3462</f>
        <v>OFFLINE</v>
      </c>
      <c r="D3462" s="215">
        <f>'Net Gen'!E3462</f>
        <v>0</v>
      </c>
      <c r="E3462" s="215">
        <f>'Net Gen'!I3462</f>
        <v>0</v>
      </c>
      <c r="F3462" s="215">
        <f>'Net Gen'!K3462</f>
        <v>0</v>
      </c>
      <c r="G3462" s="215">
        <f>'Net Gen'!N3462</f>
        <v>0</v>
      </c>
      <c r="H3462" s="215">
        <f>'Net Gen'!O3462</f>
        <v>1320</v>
      </c>
      <c r="J3462" s="78">
        <f t="shared" si="219"/>
        <v>0.15</v>
      </c>
      <c r="K3462" s="71">
        <f t="shared" si="216"/>
        <v>0</v>
      </c>
      <c r="L3462" s="69">
        <f t="shared" si="217"/>
        <v>198</v>
      </c>
      <c r="M3462" s="81">
        <f t="shared" si="218"/>
        <v>0</v>
      </c>
    </row>
    <row r="3463" spans="1:13" x14ac:dyDescent="0.2">
      <c r="A3463" s="133" t="str">
        <f>'Net Gen'!B3463</f>
        <v>RP2KPAEG-Rockport 2 KP AEG</v>
      </c>
      <c r="B3463" s="214">
        <f>'Net Gen'!C3463</f>
        <v>44337.166666666664</v>
      </c>
      <c r="C3463" s="215" t="str">
        <f>'Net Gen'!P3463</f>
        <v>OFFLINE</v>
      </c>
      <c r="D3463" s="215">
        <f>'Net Gen'!E3463</f>
        <v>0</v>
      </c>
      <c r="E3463" s="215">
        <f>'Net Gen'!I3463</f>
        <v>0</v>
      </c>
      <c r="F3463" s="215">
        <f>'Net Gen'!K3463</f>
        <v>0</v>
      </c>
      <c r="G3463" s="215">
        <f>'Net Gen'!N3463</f>
        <v>0</v>
      </c>
      <c r="H3463" s="215">
        <f>'Net Gen'!O3463</f>
        <v>1320</v>
      </c>
      <c r="J3463" s="78">
        <f t="shared" si="219"/>
        <v>0.15</v>
      </c>
      <c r="K3463" s="71">
        <f t="shared" si="216"/>
        <v>0</v>
      </c>
      <c r="L3463" s="69">
        <f t="shared" si="217"/>
        <v>198</v>
      </c>
      <c r="M3463" s="81">
        <f t="shared" si="218"/>
        <v>0</v>
      </c>
    </row>
    <row r="3464" spans="1:13" x14ac:dyDescent="0.2">
      <c r="A3464" s="133" t="str">
        <f>'Net Gen'!B3464</f>
        <v>RP2KPAEG-Rockport 2 KP AEG</v>
      </c>
      <c r="B3464" s="214">
        <f>'Net Gen'!C3464</f>
        <v>44337.208333333336</v>
      </c>
      <c r="C3464" s="215" t="str">
        <f>'Net Gen'!P3464</f>
        <v>OFFLINE</v>
      </c>
      <c r="D3464" s="215">
        <f>'Net Gen'!E3464</f>
        <v>0</v>
      </c>
      <c r="E3464" s="215">
        <f>'Net Gen'!I3464</f>
        <v>0</v>
      </c>
      <c r="F3464" s="215">
        <f>'Net Gen'!K3464</f>
        <v>0</v>
      </c>
      <c r="G3464" s="215">
        <f>'Net Gen'!N3464</f>
        <v>0</v>
      </c>
      <c r="H3464" s="215">
        <f>'Net Gen'!O3464</f>
        <v>1320</v>
      </c>
      <c r="J3464" s="78">
        <f t="shared" si="219"/>
        <v>0.15</v>
      </c>
      <c r="K3464" s="71">
        <f t="shared" si="216"/>
        <v>0</v>
      </c>
      <c r="L3464" s="69">
        <f t="shared" si="217"/>
        <v>198</v>
      </c>
      <c r="M3464" s="81">
        <f t="shared" si="218"/>
        <v>0</v>
      </c>
    </row>
    <row r="3465" spans="1:13" x14ac:dyDescent="0.2">
      <c r="A3465" s="133" t="str">
        <f>'Net Gen'!B3465</f>
        <v>RP2KPAEG-Rockport 2 KP AEG</v>
      </c>
      <c r="B3465" s="214">
        <f>'Net Gen'!C3465</f>
        <v>44337.25</v>
      </c>
      <c r="C3465" s="215" t="str">
        <f>'Net Gen'!P3465</f>
        <v>OFFLINE</v>
      </c>
      <c r="D3465" s="215">
        <f>'Net Gen'!E3465</f>
        <v>0</v>
      </c>
      <c r="E3465" s="215">
        <f>'Net Gen'!I3465</f>
        <v>0</v>
      </c>
      <c r="F3465" s="215">
        <f>'Net Gen'!K3465</f>
        <v>0</v>
      </c>
      <c r="G3465" s="215">
        <f>'Net Gen'!N3465</f>
        <v>0</v>
      </c>
      <c r="H3465" s="215">
        <f>'Net Gen'!O3465</f>
        <v>1320</v>
      </c>
      <c r="J3465" s="78">
        <f t="shared" si="219"/>
        <v>0.15</v>
      </c>
      <c r="K3465" s="71">
        <f t="shared" si="216"/>
        <v>0</v>
      </c>
      <c r="L3465" s="69">
        <f t="shared" si="217"/>
        <v>198</v>
      </c>
      <c r="M3465" s="81">
        <f t="shared" si="218"/>
        <v>0</v>
      </c>
    </row>
    <row r="3466" spans="1:13" x14ac:dyDescent="0.2">
      <c r="A3466" s="133" t="str">
        <f>'Net Gen'!B3466</f>
        <v>RP2KPAEG-Rockport 2 KP AEG</v>
      </c>
      <c r="B3466" s="214">
        <f>'Net Gen'!C3466</f>
        <v>44337.291666666664</v>
      </c>
      <c r="C3466" s="215" t="str">
        <f>'Net Gen'!P3466</f>
        <v>OFFLINE</v>
      </c>
      <c r="D3466" s="215">
        <f>'Net Gen'!E3466</f>
        <v>0</v>
      </c>
      <c r="E3466" s="215">
        <f>'Net Gen'!I3466</f>
        <v>0</v>
      </c>
      <c r="F3466" s="215">
        <f>'Net Gen'!K3466</f>
        <v>0</v>
      </c>
      <c r="G3466" s="215">
        <f>'Net Gen'!N3466</f>
        <v>0</v>
      </c>
      <c r="H3466" s="215">
        <f>'Net Gen'!O3466</f>
        <v>1320</v>
      </c>
      <c r="J3466" s="78">
        <f t="shared" si="219"/>
        <v>0.15</v>
      </c>
      <c r="K3466" s="71">
        <f t="shared" si="216"/>
        <v>0</v>
      </c>
      <c r="L3466" s="69">
        <f t="shared" si="217"/>
        <v>198</v>
      </c>
      <c r="M3466" s="81">
        <f t="shared" si="218"/>
        <v>0</v>
      </c>
    </row>
    <row r="3467" spans="1:13" x14ac:dyDescent="0.2">
      <c r="A3467" s="133" t="str">
        <f>'Net Gen'!B3467</f>
        <v>RP2KPAEG-Rockport 2 KP AEG</v>
      </c>
      <c r="B3467" s="214">
        <f>'Net Gen'!C3467</f>
        <v>44337.333333333336</v>
      </c>
      <c r="C3467" s="215" t="str">
        <f>'Net Gen'!P3467</f>
        <v>OFFLINE</v>
      </c>
      <c r="D3467" s="215">
        <f>'Net Gen'!E3467</f>
        <v>0</v>
      </c>
      <c r="E3467" s="215">
        <f>'Net Gen'!I3467</f>
        <v>0</v>
      </c>
      <c r="F3467" s="215">
        <f>'Net Gen'!K3467</f>
        <v>0</v>
      </c>
      <c r="G3467" s="215">
        <f>'Net Gen'!N3467</f>
        <v>0</v>
      </c>
      <c r="H3467" s="215">
        <f>'Net Gen'!O3467</f>
        <v>1320</v>
      </c>
      <c r="J3467" s="78">
        <f t="shared" si="219"/>
        <v>0.15</v>
      </c>
      <c r="K3467" s="71">
        <f t="shared" si="216"/>
        <v>0</v>
      </c>
      <c r="L3467" s="69">
        <f t="shared" si="217"/>
        <v>198</v>
      </c>
      <c r="M3467" s="81">
        <f t="shared" si="218"/>
        <v>0</v>
      </c>
    </row>
    <row r="3468" spans="1:13" x14ac:dyDescent="0.2">
      <c r="A3468" s="133" t="str">
        <f>'Net Gen'!B3468</f>
        <v>RP2KPAEG-Rockport 2 KP AEG</v>
      </c>
      <c r="B3468" s="214">
        <f>'Net Gen'!C3468</f>
        <v>44337.375</v>
      </c>
      <c r="C3468" s="215" t="str">
        <f>'Net Gen'!P3468</f>
        <v>OFFLINE</v>
      </c>
      <c r="D3468" s="215">
        <f>'Net Gen'!E3468</f>
        <v>0</v>
      </c>
      <c r="E3468" s="215">
        <f>'Net Gen'!I3468</f>
        <v>0</v>
      </c>
      <c r="F3468" s="215">
        <f>'Net Gen'!K3468</f>
        <v>0</v>
      </c>
      <c r="G3468" s="215">
        <f>'Net Gen'!N3468</f>
        <v>0</v>
      </c>
      <c r="H3468" s="215">
        <f>'Net Gen'!O3468</f>
        <v>1320</v>
      </c>
      <c r="J3468" s="78">
        <f t="shared" si="219"/>
        <v>0.15</v>
      </c>
      <c r="K3468" s="71">
        <f t="shared" si="216"/>
        <v>0</v>
      </c>
      <c r="L3468" s="69">
        <f t="shared" si="217"/>
        <v>198</v>
      </c>
      <c r="M3468" s="81">
        <f t="shared" si="218"/>
        <v>0</v>
      </c>
    </row>
    <row r="3469" spans="1:13" x14ac:dyDescent="0.2">
      <c r="A3469" s="133" t="str">
        <f>'Net Gen'!B3469</f>
        <v>RP2KPAEG-Rockport 2 KP AEG</v>
      </c>
      <c r="B3469" s="214">
        <f>'Net Gen'!C3469</f>
        <v>44337.416666666664</v>
      </c>
      <c r="C3469" s="215" t="str">
        <f>'Net Gen'!P3469</f>
        <v>OFFLINE</v>
      </c>
      <c r="D3469" s="215">
        <f>'Net Gen'!E3469</f>
        <v>0</v>
      </c>
      <c r="E3469" s="215">
        <f>'Net Gen'!I3469</f>
        <v>0</v>
      </c>
      <c r="F3469" s="215">
        <f>'Net Gen'!K3469</f>
        <v>0</v>
      </c>
      <c r="G3469" s="215">
        <f>'Net Gen'!N3469</f>
        <v>0</v>
      </c>
      <c r="H3469" s="215">
        <f>'Net Gen'!O3469</f>
        <v>1320</v>
      </c>
      <c r="J3469" s="78">
        <f t="shared" si="219"/>
        <v>0.15</v>
      </c>
      <c r="K3469" s="71">
        <f t="shared" si="216"/>
        <v>0</v>
      </c>
      <c r="L3469" s="69">
        <f t="shared" si="217"/>
        <v>198</v>
      </c>
      <c r="M3469" s="81">
        <f t="shared" si="218"/>
        <v>0</v>
      </c>
    </row>
    <row r="3470" spans="1:13" x14ac:dyDescent="0.2">
      <c r="A3470" s="133" t="str">
        <f>'Net Gen'!B3470</f>
        <v>RP2KPAEG-Rockport 2 KP AEG</v>
      </c>
      <c r="B3470" s="214">
        <f>'Net Gen'!C3470</f>
        <v>44337.458333333336</v>
      </c>
      <c r="C3470" s="215" t="str">
        <f>'Net Gen'!P3470</f>
        <v>OFFLINE</v>
      </c>
      <c r="D3470" s="215">
        <f>'Net Gen'!E3470</f>
        <v>0</v>
      </c>
      <c r="E3470" s="215">
        <f>'Net Gen'!I3470</f>
        <v>0</v>
      </c>
      <c r="F3470" s="215">
        <f>'Net Gen'!K3470</f>
        <v>0</v>
      </c>
      <c r="G3470" s="215">
        <f>'Net Gen'!N3470</f>
        <v>0</v>
      </c>
      <c r="H3470" s="215">
        <f>'Net Gen'!O3470</f>
        <v>1320</v>
      </c>
      <c r="J3470" s="78">
        <f t="shared" si="219"/>
        <v>0.15</v>
      </c>
      <c r="K3470" s="71">
        <f t="shared" si="216"/>
        <v>0</v>
      </c>
      <c r="L3470" s="69">
        <f t="shared" si="217"/>
        <v>198</v>
      </c>
      <c r="M3470" s="81">
        <f t="shared" si="218"/>
        <v>0</v>
      </c>
    </row>
    <row r="3471" spans="1:13" x14ac:dyDescent="0.2">
      <c r="A3471" s="133" t="str">
        <f>'Net Gen'!B3471</f>
        <v>RP2KPAEG-Rockport 2 KP AEG</v>
      </c>
      <c r="B3471" s="214">
        <f>'Net Gen'!C3471</f>
        <v>44337.5</v>
      </c>
      <c r="C3471" s="215" t="str">
        <f>'Net Gen'!P3471</f>
        <v>OFFLINE</v>
      </c>
      <c r="D3471" s="215">
        <f>'Net Gen'!E3471</f>
        <v>0</v>
      </c>
      <c r="E3471" s="215">
        <f>'Net Gen'!I3471</f>
        <v>0</v>
      </c>
      <c r="F3471" s="215">
        <f>'Net Gen'!K3471</f>
        <v>0</v>
      </c>
      <c r="G3471" s="215">
        <f>'Net Gen'!N3471</f>
        <v>0</v>
      </c>
      <c r="H3471" s="215">
        <f>'Net Gen'!O3471</f>
        <v>1320</v>
      </c>
      <c r="J3471" s="78">
        <f t="shared" si="219"/>
        <v>0.15</v>
      </c>
      <c r="K3471" s="71">
        <f t="shared" si="216"/>
        <v>0</v>
      </c>
      <c r="L3471" s="69">
        <f t="shared" si="217"/>
        <v>198</v>
      </c>
      <c r="M3471" s="81">
        <f t="shared" si="218"/>
        <v>0</v>
      </c>
    </row>
    <row r="3472" spans="1:13" x14ac:dyDescent="0.2">
      <c r="A3472" s="133" t="str">
        <f>'Net Gen'!B3472</f>
        <v>RP2KPAEG-Rockport 2 KP AEG</v>
      </c>
      <c r="B3472" s="214">
        <f>'Net Gen'!C3472</f>
        <v>44337.541666666664</v>
      </c>
      <c r="C3472" s="215" t="str">
        <f>'Net Gen'!P3472</f>
        <v>OFFLINE</v>
      </c>
      <c r="D3472" s="215">
        <f>'Net Gen'!E3472</f>
        <v>0</v>
      </c>
      <c r="E3472" s="215">
        <f>'Net Gen'!I3472</f>
        <v>0</v>
      </c>
      <c r="F3472" s="215">
        <f>'Net Gen'!K3472</f>
        <v>0</v>
      </c>
      <c r="G3472" s="215">
        <f>'Net Gen'!N3472</f>
        <v>0</v>
      </c>
      <c r="H3472" s="215">
        <f>'Net Gen'!O3472</f>
        <v>1320</v>
      </c>
      <c r="J3472" s="78">
        <f t="shared" si="219"/>
        <v>0.15</v>
      </c>
      <c r="K3472" s="71">
        <f t="shared" si="216"/>
        <v>0</v>
      </c>
      <c r="L3472" s="69">
        <f t="shared" si="217"/>
        <v>198</v>
      </c>
      <c r="M3472" s="81">
        <f t="shared" si="218"/>
        <v>0</v>
      </c>
    </row>
    <row r="3473" spans="1:13" x14ac:dyDescent="0.2">
      <c r="A3473" s="133" t="str">
        <f>'Net Gen'!B3473</f>
        <v>RP2KPAEG-Rockport 2 KP AEG</v>
      </c>
      <c r="B3473" s="214">
        <f>'Net Gen'!C3473</f>
        <v>44337.583333333336</v>
      </c>
      <c r="C3473" s="215" t="str">
        <f>'Net Gen'!P3473</f>
        <v>OFFLINE</v>
      </c>
      <c r="D3473" s="215">
        <f>'Net Gen'!E3473</f>
        <v>0</v>
      </c>
      <c r="E3473" s="215">
        <f>'Net Gen'!I3473</f>
        <v>0</v>
      </c>
      <c r="F3473" s="215">
        <f>'Net Gen'!K3473</f>
        <v>0</v>
      </c>
      <c r="G3473" s="215">
        <f>'Net Gen'!N3473</f>
        <v>0</v>
      </c>
      <c r="H3473" s="215">
        <f>'Net Gen'!O3473</f>
        <v>1320</v>
      </c>
      <c r="J3473" s="78">
        <f t="shared" si="219"/>
        <v>0.15</v>
      </c>
      <c r="K3473" s="71">
        <f t="shared" si="216"/>
        <v>0</v>
      </c>
      <c r="L3473" s="69">
        <f t="shared" si="217"/>
        <v>198</v>
      </c>
      <c r="M3473" s="81">
        <f t="shared" si="218"/>
        <v>0</v>
      </c>
    </row>
    <row r="3474" spans="1:13" x14ac:dyDescent="0.2">
      <c r="A3474" s="133" t="str">
        <f>'Net Gen'!B3474</f>
        <v>RP2KPAEG-Rockport 2 KP AEG</v>
      </c>
      <c r="B3474" s="214">
        <f>'Net Gen'!C3474</f>
        <v>44337.625</v>
      </c>
      <c r="C3474" s="215" t="str">
        <f>'Net Gen'!P3474</f>
        <v>OFFLINE</v>
      </c>
      <c r="D3474" s="215">
        <f>'Net Gen'!E3474</f>
        <v>0</v>
      </c>
      <c r="E3474" s="215">
        <f>'Net Gen'!I3474</f>
        <v>0</v>
      </c>
      <c r="F3474" s="215">
        <f>'Net Gen'!K3474</f>
        <v>0</v>
      </c>
      <c r="G3474" s="215">
        <f>'Net Gen'!N3474</f>
        <v>0</v>
      </c>
      <c r="H3474" s="215">
        <f>'Net Gen'!O3474</f>
        <v>1320</v>
      </c>
      <c r="J3474" s="78">
        <f t="shared" si="219"/>
        <v>0.15</v>
      </c>
      <c r="K3474" s="71">
        <f t="shared" si="216"/>
        <v>0</v>
      </c>
      <c r="L3474" s="69">
        <f t="shared" si="217"/>
        <v>198</v>
      </c>
      <c r="M3474" s="81">
        <f t="shared" si="218"/>
        <v>0</v>
      </c>
    </row>
    <row r="3475" spans="1:13" x14ac:dyDescent="0.2">
      <c r="A3475" s="133" t="str">
        <f>'Net Gen'!B3475</f>
        <v>RP2KPAEG-Rockport 2 KP AEG</v>
      </c>
      <c r="B3475" s="214">
        <f>'Net Gen'!C3475</f>
        <v>44337.666666666664</v>
      </c>
      <c r="C3475" s="215" t="str">
        <f>'Net Gen'!P3475</f>
        <v>OFFLINE</v>
      </c>
      <c r="D3475" s="215">
        <f>'Net Gen'!E3475</f>
        <v>0</v>
      </c>
      <c r="E3475" s="215">
        <f>'Net Gen'!I3475</f>
        <v>0</v>
      </c>
      <c r="F3475" s="215">
        <f>'Net Gen'!K3475</f>
        <v>0</v>
      </c>
      <c r="G3475" s="215">
        <f>'Net Gen'!N3475</f>
        <v>0</v>
      </c>
      <c r="H3475" s="215">
        <f>'Net Gen'!O3475</f>
        <v>1320</v>
      </c>
      <c r="J3475" s="78">
        <f t="shared" si="219"/>
        <v>0.15</v>
      </c>
      <c r="K3475" s="71">
        <f t="shared" si="216"/>
        <v>0</v>
      </c>
      <c r="L3475" s="69">
        <f t="shared" si="217"/>
        <v>198</v>
      </c>
      <c r="M3475" s="81">
        <f t="shared" si="218"/>
        <v>0</v>
      </c>
    </row>
    <row r="3476" spans="1:13" x14ac:dyDescent="0.2">
      <c r="A3476" s="133" t="str">
        <f>'Net Gen'!B3476</f>
        <v>RP2KPAEG-Rockport 2 KP AEG</v>
      </c>
      <c r="B3476" s="214">
        <f>'Net Gen'!C3476</f>
        <v>44337.708333333336</v>
      </c>
      <c r="C3476" s="215" t="str">
        <f>'Net Gen'!P3476</f>
        <v>OFFLINE</v>
      </c>
      <c r="D3476" s="215">
        <f>'Net Gen'!E3476</f>
        <v>0</v>
      </c>
      <c r="E3476" s="215">
        <f>'Net Gen'!I3476</f>
        <v>0</v>
      </c>
      <c r="F3476" s="215">
        <f>'Net Gen'!K3476</f>
        <v>0</v>
      </c>
      <c r="G3476" s="215">
        <f>'Net Gen'!N3476</f>
        <v>0</v>
      </c>
      <c r="H3476" s="215">
        <f>'Net Gen'!O3476</f>
        <v>1320</v>
      </c>
      <c r="J3476" s="78">
        <f t="shared" si="219"/>
        <v>0.15</v>
      </c>
      <c r="K3476" s="71">
        <f t="shared" si="216"/>
        <v>0</v>
      </c>
      <c r="L3476" s="69">
        <f t="shared" si="217"/>
        <v>198</v>
      </c>
      <c r="M3476" s="81">
        <f t="shared" si="218"/>
        <v>0</v>
      </c>
    </row>
    <row r="3477" spans="1:13" x14ac:dyDescent="0.2">
      <c r="A3477" s="133" t="str">
        <f>'Net Gen'!B3477</f>
        <v>RP2KPAEG-Rockport 2 KP AEG</v>
      </c>
      <c r="B3477" s="214">
        <f>'Net Gen'!C3477</f>
        <v>44337.75</v>
      </c>
      <c r="C3477" s="215" t="str">
        <f>'Net Gen'!P3477</f>
        <v>OFFLINE</v>
      </c>
      <c r="D3477" s="215">
        <f>'Net Gen'!E3477</f>
        <v>0</v>
      </c>
      <c r="E3477" s="215">
        <f>'Net Gen'!I3477</f>
        <v>0</v>
      </c>
      <c r="F3477" s="215">
        <f>'Net Gen'!K3477</f>
        <v>0</v>
      </c>
      <c r="G3477" s="215">
        <f>'Net Gen'!N3477</f>
        <v>0</v>
      </c>
      <c r="H3477" s="215">
        <f>'Net Gen'!O3477</f>
        <v>1320</v>
      </c>
      <c r="J3477" s="78">
        <f t="shared" si="219"/>
        <v>0.15</v>
      </c>
      <c r="K3477" s="71">
        <f t="shared" si="216"/>
        <v>0</v>
      </c>
      <c r="L3477" s="69">
        <f t="shared" si="217"/>
        <v>198</v>
      </c>
      <c r="M3477" s="81">
        <f t="shared" si="218"/>
        <v>0</v>
      </c>
    </row>
    <row r="3478" spans="1:13" x14ac:dyDescent="0.2">
      <c r="A3478" s="133" t="str">
        <f>'Net Gen'!B3478</f>
        <v>RP2KPAEG-Rockport 2 KP AEG</v>
      </c>
      <c r="B3478" s="214">
        <f>'Net Gen'!C3478</f>
        <v>44337.791666666664</v>
      </c>
      <c r="C3478" s="215" t="str">
        <f>'Net Gen'!P3478</f>
        <v>OFFLINE</v>
      </c>
      <c r="D3478" s="215">
        <f>'Net Gen'!E3478</f>
        <v>0</v>
      </c>
      <c r="E3478" s="215">
        <f>'Net Gen'!I3478</f>
        <v>0</v>
      </c>
      <c r="F3478" s="215">
        <f>'Net Gen'!K3478</f>
        <v>0</v>
      </c>
      <c r="G3478" s="215">
        <f>'Net Gen'!N3478</f>
        <v>0</v>
      </c>
      <c r="H3478" s="215">
        <f>'Net Gen'!O3478</f>
        <v>1320</v>
      </c>
      <c r="J3478" s="78">
        <f t="shared" si="219"/>
        <v>0.15</v>
      </c>
      <c r="K3478" s="71">
        <f t="shared" si="216"/>
        <v>0</v>
      </c>
      <c r="L3478" s="69">
        <f t="shared" si="217"/>
        <v>198</v>
      </c>
      <c r="M3478" s="81">
        <f t="shared" si="218"/>
        <v>0</v>
      </c>
    </row>
    <row r="3479" spans="1:13" x14ac:dyDescent="0.2">
      <c r="A3479" s="133" t="str">
        <f>'Net Gen'!B3479</f>
        <v>RP2KPAEG-Rockport 2 KP AEG</v>
      </c>
      <c r="B3479" s="214">
        <f>'Net Gen'!C3479</f>
        <v>44337.833333333336</v>
      </c>
      <c r="C3479" s="215" t="str">
        <f>'Net Gen'!P3479</f>
        <v>OFFLINE</v>
      </c>
      <c r="D3479" s="215">
        <f>'Net Gen'!E3479</f>
        <v>0</v>
      </c>
      <c r="E3479" s="215">
        <f>'Net Gen'!I3479</f>
        <v>0</v>
      </c>
      <c r="F3479" s="215">
        <f>'Net Gen'!K3479</f>
        <v>0</v>
      </c>
      <c r="G3479" s="215">
        <f>'Net Gen'!N3479</f>
        <v>0</v>
      </c>
      <c r="H3479" s="215">
        <f>'Net Gen'!O3479</f>
        <v>1320</v>
      </c>
      <c r="J3479" s="78">
        <f t="shared" si="219"/>
        <v>0.15</v>
      </c>
      <c r="K3479" s="71">
        <f t="shared" si="216"/>
        <v>0</v>
      </c>
      <c r="L3479" s="69">
        <f t="shared" si="217"/>
        <v>198</v>
      </c>
      <c r="M3479" s="81">
        <f t="shared" si="218"/>
        <v>0</v>
      </c>
    </row>
    <row r="3480" spans="1:13" x14ac:dyDescent="0.2">
      <c r="A3480" s="133" t="str">
        <f>'Net Gen'!B3480</f>
        <v>RP2KPAEG-Rockport 2 KP AEG</v>
      </c>
      <c r="B3480" s="214">
        <f>'Net Gen'!C3480</f>
        <v>44337.875</v>
      </c>
      <c r="C3480" s="215" t="str">
        <f>'Net Gen'!P3480</f>
        <v>OFFLINE</v>
      </c>
      <c r="D3480" s="215">
        <f>'Net Gen'!E3480</f>
        <v>0</v>
      </c>
      <c r="E3480" s="215">
        <f>'Net Gen'!I3480</f>
        <v>0</v>
      </c>
      <c r="F3480" s="215">
        <f>'Net Gen'!K3480</f>
        <v>0</v>
      </c>
      <c r="G3480" s="215">
        <f>'Net Gen'!N3480</f>
        <v>0</v>
      </c>
      <c r="H3480" s="215">
        <f>'Net Gen'!O3480</f>
        <v>1320</v>
      </c>
      <c r="J3480" s="78">
        <f t="shared" si="219"/>
        <v>0.15</v>
      </c>
      <c r="K3480" s="71">
        <f t="shared" si="216"/>
        <v>0</v>
      </c>
      <c r="L3480" s="69">
        <f t="shared" si="217"/>
        <v>198</v>
      </c>
      <c r="M3480" s="81">
        <f t="shared" si="218"/>
        <v>0</v>
      </c>
    </row>
    <row r="3481" spans="1:13" x14ac:dyDescent="0.2">
      <c r="A3481" s="133" t="str">
        <f>'Net Gen'!B3481</f>
        <v>RP2KPAEG-Rockport 2 KP AEG</v>
      </c>
      <c r="B3481" s="214">
        <f>'Net Gen'!C3481</f>
        <v>44337.916666666664</v>
      </c>
      <c r="C3481" s="215" t="str">
        <f>'Net Gen'!P3481</f>
        <v>OFFLINE</v>
      </c>
      <c r="D3481" s="215">
        <f>'Net Gen'!E3481</f>
        <v>0</v>
      </c>
      <c r="E3481" s="215">
        <f>'Net Gen'!I3481</f>
        <v>0</v>
      </c>
      <c r="F3481" s="215">
        <f>'Net Gen'!K3481</f>
        <v>0</v>
      </c>
      <c r="G3481" s="215">
        <f>'Net Gen'!N3481</f>
        <v>0</v>
      </c>
      <c r="H3481" s="215">
        <f>'Net Gen'!O3481</f>
        <v>1320</v>
      </c>
      <c r="J3481" s="78">
        <f t="shared" si="219"/>
        <v>0.15</v>
      </c>
      <c r="K3481" s="71">
        <f t="shared" si="216"/>
        <v>0</v>
      </c>
      <c r="L3481" s="69">
        <f t="shared" si="217"/>
        <v>198</v>
      </c>
      <c r="M3481" s="81">
        <f t="shared" si="218"/>
        <v>0</v>
      </c>
    </row>
    <row r="3482" spans="1:13" x14ac:dyDescent="0.2">
      <c r="A3482" s="133" t="str">
        <f>'Net Gen'!B3482</f>
        <v>RP2KPAEG-Rockport 2 KP AEG</v>
      </c>
      <c r="B3482" s="214">
        <f>'Net Gen'!C3482</f>
        <v>44337.958333333336</v>
      </c>
      <c r="C3482" s="215" t="str">
        <f>'Net Gen'!P3482</f>
        <v>OFFLINE</v>
      </c>
      <c r="D3482" s="215">
        <f>'Net Gen'!E3482</f>
        <v>0</v>
      </c>
      <c r="E3482" s="215">
        <f>'Net Gen'!I3482</f>
        <v>0</v>
      </c>
      <c r="F3482" s="215">
        <f>'Net Gen'!K3482</f>
        <v>0</v>
      </c>
      <c r="G3482" s="215">
        <f>'Net Gen'!N3482</f>
        <v>0</v>
      </c>
      <c r="H3482" s="215">
        <f>'Net Gen'!O3482</f>
        <v>1320</v>
      </c>
      <c r="J3482" s="78">
        <f t="shared" si="219"/>
        <v>0.15</v>
      </c>
      <c r="K3482" s="71">
        <f t="shared" si="216"/>
        <v>0</v>
      </c>
      <c r="L3482" s="69">
        <f t="shared" si="217"/>
        <v>198</v>
      </c>
      <c r="M3482" s="81">
        <f t="shared" si="218"/>
        <v>0</v>
      </c>
    </row>
    <row r="3483" spans="1:13" x14ac:dyDescent="0.2">
      <c r="A3483" s="133" t="str">
        <f>'Net Gen'!B3483</f>
        <v>RP2KPAEG-Rockport 2 KP AEG</v>
      </c>
      <c r="B3483" s="214">
        <f>'Net Gen'!C3483</f>
        <v>44338</v>
      </c>
      <c r="C3483" s="215" t="str">
        <f>'Net Gen'!P3483</f>
        <v>OFFLINE</v>
      </c>
      <c r="D3483" s="215">
        <f>'Net Gen'!E3483</f>
        <v>0</v>
      </c>
      <c r="E3483" s="215">
        <f>'Net Gen'!I3483</f>
        <v>0</v>
      </c>
      <c r="F3483" s="215">
        <f>'Net Gen'!K3483</f>
        <v>0</v>
      </c>
      <c r="G3483" s="215">
        <f>'Net Gen'!N3483</f>
        <v>0</v>
      </c>
      <c r="H3483" s="215">
        <f>'Net Gen'!O3483</f>
        <v>1320</v>
      </c>
      <c r="J3483" s="78">
        <f t="shared" si="219"/>
        <v>0.15</v>
      </c>
      <c r="K3483" s="71">
        <f t="shared" si="216"/>
        <v>0</v>
      </c>
      <c r="L3483" s="69">
        <f t="shared" si="217"/>
        <v>198</v>
      </c>
      <c r="M3483" s="81">
        <f t="shared" si="218"/>
        <v>0</v>
      </c>
    </row>
    <row r="3484" spans="1:13" x14ac:dyDescent="0.2">
      <c r="A3484" s="133" t="str">
        <f>'Net Gen'!B3484</f>
        <v>RP2KPAEG-Rockport 2 KP AEG</v>
      </c>
      <c r="B3484" s="214">
        <f>'Net Gen'!C3484</f>
        <v>44338.041666666664</v>
      </c>
      <c r="C3484" s="215" t="str">
        <f>'Net Gen'!P3484</f>
        <v>OFFLINE</v>
      </c>
      <c r="D3484" s="215">
        <f>'Net Gen'!E3484</f>
        <v>0</v>
      </c>
      <c r="E3484" s="215">
        <f>'Net Gen'!I3484</f>
        <v>0</v>
      </c>
      <c r="F3484" s="215">
        <f>'Net Gen'!K3484</f>
        <v>0</v>
      </c>
      <c r="G3484" s="215">
        <f>'Net Gen'!N3484</f>
        <v>0</v>
      </c>
      <c r="H3484" s="215">
        <f>'Net Gen'!O3484</f>
        <v>1320</v>
      </c>
      <c r="J3484" s="78">
        <f t="shared" si="219"/>
        <v>0.15</v>
      </c>
      <c r="K3484" s="71">
        <f t="shared" si="216"/>
        <v>0</v>
      </c>
      <c r="L3484" s="69">
        <f t="shared" si="217"/>
        <v>198</v>
      </c>
      <c r="M3484" s="81">
        <f t="shared" si="218"/>
        <v>0</v>
      </c>
    </row>
    <row r="3485" spans="1:13" x14ac:dyDescent="0.2">
      <c r="A3485" s="133" t="str">
        <f>'Net Gen'!B3485</f>
        <v>RP2KPAEG-Rockport 2 KP AEG</v>
      </c>
      <c r="B3485" s="214">
        <f>'Net Gen'!C3485</f>
        <v>44338.083333333336</v>
      </c>
      <c r="C3485" s="215" t="str">
        <f>'Net Gen'!P3485</f>
        <v>OFFLINE</v>
      </c>
      <c r="D3485" s="215">
        <f>'Net Gen'!E3485</f>
        <v>0</v>
      </c>
      <c r="E3485" s="215">
        <f>'Net Gen'!I3485</f>
        <v>0</v>
      </c>
      <c r="F3485" s="215">
        <f>'Net Gen'!K3485</f>
        <v>0</v>
      </c>
      <c r="G3485" s="215">
        <f>'Net Gen'!N3485</f>
        <v>0</v>
      </c>
      <c r="H3485" s="215">
        <f>'Net Gen'!O3485</f>
        <v>1320</v>
      </c>
      <c r="J3485" s="78">
        <f t="shared" si="219"/>
        <v>0.15</v>
      </c>
      <c r="K3485" s="71">
        <f t="shared" si="216"/>
        <v>0</v>
      </c>
      <c r="L3485" s="69">
        <f t="shared" si="217"/>
        <v>198</v>
      </c>
      <c r="M3485" s="81">
        <f t="shared" si="218"/>
        <v>0</v>
      </c>
    </row>
    <row r="3486" spans="1:13" x14ac:dyDescent="0.2">
      <c r="A3486" s="133" t="str">
        <f>'Net Gen'!B3486</f>
        <v>RP2KPAEG-Rockport 2 KP AEG</v>
      </c>
      <c r="B3486" s="214">
        <f>'Net Gen'!C3486</f>
        <v>44338.125</v>
      </c>
      <c r="C3486" s="215" t="str">
        <f>'Net Gen'!P3486</f>
        <v>OFFLINE</v>
      </c>
      <c r="D3486" s="215">
        <f>'Net Gen'!E3486</f>
        <v>0</v>
      </c>
      <c r="E3486" s="215">
        <f>'Net Gen'!I3486</f>
        <v>0</v>
      </c>
      <c r="F3486" s="215">
        <f>'Net Gen'!K3486</f>
        <v>0</v>
      </c>
      <c r="G3486" s="215">
        <f>'Net Gen'!N3486</f>
        <v>0</v>
      </c>
      <c r="H3486" s="215">
        <f>'Net Gen'!O3486</f>
        <v>1320</v>
      </c>
      <c r="J3486" s="78">
        <f t="shared" si="219"/>
        <v>0.15</v>
      </c>
      <c r="K3486" s="71">
        <f t="shared" si="216"/>
        <v>0</v>
      </c>
      <c r="L3486" s="69">
        <f t="shared" si="217"/>
        <v>198</v>
      </c>
      <c r="M3486" s="81">
        <f t="shared" si="218"/>
        <v>0</v>
      </c>
    </row>
    <row r="3487" spans="1:13" x14ac:dyDescent="0.2">
      <c r="A3487" s="133" t="str">
        <f>'Net Gen'!B3487</f>
        <v>RP2KPAEG-Rockport 2 KP AEG</v>
      </c>
      <c r="B3487" s="214">
        <f>'Net Gen'!C3487</f>
        <v>44338.166666666664</v>
      </c>
      <c r="C3487" s="215" t="str">
        <f>'Net Gen'!P3487</f>
        <v>OFFLINE</v>
      </c>
      <c r="D3487" s="215">
        <f>'Net Gen'!E3487</f>
        <v>0</v>
      </c>
      <c r="E3487" s="215">
        <f>'Net Gen'!I3487</f>
        <v>0</v>
      </c>
      <c r="F3487" s="215">
        <f>'Net Gen'!K3487</f>
        <v>0</v>
      </c>
      <c r="G3487" s="215">
        <f>'Net Gen'!N3487</f>
        <v>0</v>
      </c>
      <c r="H3487" s="215">
        <f>'Net Gen'!O3487</f>
        <v>1320</v>
      </c>
      <c r="J3487" s="78">
        <f t="shared" si="219"/>
        <v>0.15</v>
      </c>
      <c r="K3487" s="71">
        <f t="shared" si="216"/>
        <v>0</v>
      </c>
      <c r="L3487" s="69">
        <f t="shared" si="217"/>
        <v>198</v>
      </c>
      <c r="M3487" s="81">
        <f t="shared" si="218"/>
        <v>0</v>
      </c>
    </row>
    <row r="3488" spans="1:13" x14ac:dyDescent="0.2">
      <c r="A3488" s="133" t="str">
        <f>'Net Gen'!B3488</f>
        <v>RP2KPAEG-Rockport 2 KP AEG</v>
      </c>
      <c r="B3488" s="214">
        <f>'Net Gen'!C3488</f>
        <v>44338.208333333336</v>
      </c>
      <c r="C3488" s="215" t="str">
        <f>'Net Gen'!P3488</f>
        <v>OFFLINE</v>
      </c>
      <c r="D3488" s="215">
        <f>'Net Gen'!E3488</f>
        <v>0</v>
      </c>
      <c r="E3488" s="215">
        <f>'Net Gen'!I3488</f>
        <v>0</v>
      </c>
      <c r="F3488" s="215">
        <f>'Net Gen'!K3488</f>
        <v>0</v>
      </c>
      <c r="G3488" s="215">
        <f>'Net Gen'!N3488</f>
        <v>0</v>
      </c>
      <c r="H3488" s="215">
        <f>'Net Gen'!O3488</f>
        <v>1320</v>
      </c>
      <c r="J3488" s="78">
        <f t="shared" si="219"/>
        <v>0.15</v>
      </c>
      <c r="K3488" s="71">
        <f t="shared" si="216"/>
        <v>0</v>
      </c>
      <c r="L3488" s="69">
        <f t="shared" si="217"/>
        <v>198</v>
      </c>
      <c r="M3488" s="81">
        <f t="shared" si="218"/>
        <v>0</v>
      </c>
    </row>
    <row r="3489" spans="1:13" x14ac:dyDescent="0.2">
      <c r="A3489" s="133" t="str">
        <f>'Net Gen'!B3489</f>
        <v>RP2KPAEG-Rockport 2 KP AEG</v>
      </c>
      <c r="B3489" s="214">
        <f>'Net Gen'!C3489</f>
        <v>44338.25</v>
      </c>
      <c r="C3489" s="215" t="str">
        <f>'Net Gen'!P3489</f>
        <v>OFFLINE</v>
      </c>
      <c r="D3489" s="215">
        <f>'Net Gen'!E3489</f>
        <v>0</v>
      </c>
      <c r="E3489" s="215">
        <f>'Net Gen'!I3489</f>
        <v>0</v>
      </c>
      <c r="F3489" s="215">
        <f>'Net Gen'!K3489</f>
        <v>0</v>
      </c>
      <c r="G3489" s="215">
        <f>'Net Gen'!N3489</f>
        <v>0</v>
      </c>
      <c r="H3489" s="215">
        <f>'Net Gen'!O3489</f>
        <v>1320</v>
      </c>
      <c r="J3489" s="78">
        <f t="shared" si="219"/>
        <v>0.15</v>
      </c>
      <c r="K3489" s="71">
        <f t="shared" si="216"/>
        <v>0</v>
      </c>
      <c r="L3489" s="69">
        <f t="shared" si="217"/>
        <v>198</v>
      </c>
      <c r="M3489" s="81">
        <f t="shared" si="218"/>
        <v>0</v>
      </c>
    </row>
    <row r="3490" spans="1:13" x14ac:dyDescent="0.2">
      <c r="A3490" s="133" t="str">
        <f>'Net Gen'!B3490</f>
        <v>RP2KPAEG-Rockport 2 KP AEG</v>
      </c>
      <c r="B3490" s="214">
        <f>'Net Gen'!C3490</f>
        <v>44338.291666666664</v>
      </c>
      <c r="C3490" s="215" t="str">
        <f>'Net Gen'!P3490</f>
        <v>OFFLINE</v>
      </c>
      <c r="D3490" s="215">
        <f>'Net Gen'!E3490</f>
        <v>0</v>
      </c>
      <c r="E3490" s="215">
        <f>'Net Gen'!I3490</f>
        <v>0</v>
      </c>
      <c r="F3490" s="215">
        <f>'Net Gen'!K3490</f>
        <v>0</v>
      </c>
      <c r="G3490" s="215">
        <f>'Net Gen'!N3490</f>
        <v>0</v>
      </c>
      <c r="H3490" s="215">
        <f>'Net Gen'!O3490</f>
        <v>1320</v>
      </c>
      <c r="J3490" s="78">
        <f t="shared" si="219"/>
        <v>0.15</v>
      </c>
      <c r="K3490" s="71">
        <f t="shared" si="216"/>
        <v>0</v>
      </c>
      <c r="L3490" s="69">
        <f t="shared" si="217"/>
        <v>198</v>
      </c>
      <c r="M3490" s="81">
        <f t="shared" si="218"/>
        <v>0</v>
      </c>
    </row>
    <row r="3491" spans="1:13" x14ac:dyDescent="0.2">
      <c r="A3491" s="133" t="str">
        <f>'Net Gen'!B3491</f>
        <v>RP2KPAEG-Rockport 2 KP AEG</v>
      </c>
      <c r="B3491" s="214">
        <f>'Net Gen'!C3491</f>
        <v>44338.333333333336</v>
      </c>
      <c r="C3491" s="215" t="str">
        <f>'Net Gen'!P3491</f>
        <v>OFFLINE</v>
      </c>
      <c r="D3491" s="215">
        <f>'Net Gen'!E3491</f>
        <v>0</v>
      </c>
      <c r="E3491" s="215">
        <f>'Net Gen'!I3491</f>
        <v>0</v>
      </c>
      <c r="F3491" s="215">
        <f>'Net Gen'!K3491</f>
        <v>0</v>
      </c>
      <c r="G3491" s="215">
        <f>'Net Gen'!N3491</f>
        <v>0</v>
      </c>
      <c r="H3491" s="215">
        <f>'Net Gen'!O3491</f>
        <v>1320</v>
      </c>
      <c r="J3491" s="78">
        <f t="shared" si="219"/>
        <v>0.15</v>
      </c>
      <c r="K3491" s="71">
        <f t="shared" si="216"/>
        <v>0</v>
      </c>
      <c r="L3491" s="69">
        <f t="shared" si="217"/>
        <v>198</v>
      </c>
      <c r="M3491" s="81">
        <f t="shared" si="218"/>
        <v>0</v>
      </c>
    </row>
    <row r="3492" spans="1:13" x14ac:dyDescent="0.2">
      <c r="A3492" s="133" t="str">
        <f>'Net Gen'!B3492</f>
        <v>RP2KPAEG-Rockport 2 KP AEG</v>
      </c>
      <c r="B3492" s="214">
        <f>'Net Gen'!C3492</f>
        <v>44338.375</v>
      </c>
      <c r="C3492" s="215" t="str">
        <f>'Net Gen'!P3492</f>
        <v>OFFLINE</v>
      </c>
      <c r="D3492" s="215">
        <f>'Net Gen'!E3492</f>
        <v>0</v>
      </c>
      <c r="E3492" s="215">
        <f>'Net Gen'!I3492</f>
        <v>0</v>
      </c>
      <c r="F3492" s="215">
        <f>'Net Gen'!K3492</f>
        <v>0</v>
      </c>
      <c r="G3492" s="215">
        <f>'Net Gen'!N3492</f>
        <v>0</v>
      </c>
      <c r="H3492" s="215">
        <f>'Net Gen'!O3492</f>
        <v>1320</v>
      </c>
      <c r="J3492" s="78">
        <f t="shared" si="219"/>
        <v>0.15</v>
      </c>
      <c r="K3492" s="71">
        <f t="shared" ref="K3492:K3555" si="220">F3492*J3492</f>
        <v>0</v>
      </c>
      <c r="L3492" s="69">
        <f t="shared" ref="L3492:L3555" si="221">H3492*J3492</f>
        <v>198</v>
      </c>
      <c r="M3492" s="81">
        <f t="shared" ref="M3492:M3555" si="222">E3492*J3492</f>
        <v>0</v>
      </c>
    </row>
    <row r="3493" spans="1:13" x14ac:dyDescent="0.2">
      <c r="A3493" s="133" t="str">
        <f>'Net Gen'!B3493</f>
        <v>RP2KPAEG-Rockport 2 KP AEG</v>
      </c>
      <c r="B3493" s="214">
        <f>'Net Gen'!C3493</f>
        <v>44338.416666666664</v>
      </c>
      <c r="C3493" s="215" t="str">
        <f>'Net Gen'!P3493</f>
        <v>OFFLINE</v>
      </c>
      <c r="D3493" s="215">
        <f>'Net Gen'!E3493</f>
        <v>0</v>
      </c>
      <c r="E3493" s="215">
        <f>'Net Gen'!I3493</f>
        <v>0</v>
      </c>
      <c r="F3493" s="215">
        <f>'Net Gen'!K3493</f>
        <v>0</v>
      </c>
      <c r="G3493" s="215">
        <f>'Net Gen'!N3493</f>
        <v>0</v>
      </c>
      <c r="H3493" s="215">
        <f>'Net Gen'!O3493</f>
        <v>1320</v>
      </c>
      <c r="J3493" s="78">
        <f t="shared" si="219"/>
        <v>0.15</v>
      </c>
      <c r="K3493" s="71">
        <f t="shared" si="220"/>
        <v>0</v>
      </c>
      <c r="L3493" s="69">
        <f t="shared" si="221"/>
        <v>198</v>
      </c>
      <c r="M3493" s="81">
        <f t="shared" si="222"/>
        <v>0</v>
      </c>
    </row>
    <row r="3494" spans="1:13" x14ac:dyDescent="0.2">
      <c r="A3494" s="133" t="str">
        <f>'Net Gen'!B3494</f>
        <v>RP2KPAEG-Rockport 2 KP AEG</v>
      </c>
      <c r="B3494" s="214">
        <f>'Net Gen'!C3494</f>
        <v>44338.458333333336</v>
      </c>
      <c r="C3494" s="215" t="str">
        <f>'Net Gen'!P3494</f>
        <v>OFFLINE</v>
      </c>
      <c r="D3494" s="215">
        <f>'Net Gen'!E3494</f>
        <v>0</v>
      </c>
      <c r="E3494" s="215">
        <f>'Net Gen'!I3494</f>
        <v>0</v>
      </c>
      <c r="F3494" s="215">
        <f>'Net Gen'!K3494</f>
        <v>0</v>
      </c>
      <c r="G3494" s="215">
        <f>'Net Gen'!N3494</f>
        <v>0</v>
      </c>
      <c r="H3494" s="215">
        <f>'Net Gen'!O3494</f>
        <v>1320</v>
      </c>
      <c r="J3494" s="78">
        <f t="shared" si="219"/>
        <v>0.15</v>
      </c>
      <c r="K3494" s="71">
        <f t="shared" si="220"/>
        <v>0</v>
      </c>
      <c r="L3494" s="69">
        <f t="shared" si="221"/>
        <v>198</v>
      </c>
      <c r="M3494" s="81">
        <f t="shared" si="222"/>
        <v>0</v>
      </c>
    </row>
    <row r="3495" spans="1:13" x14ac:dyDescent="0.2">
      <c r="A3495" s="133" t="str">
        <f>'Net Gen'!B3495</f>
        <v>RP2KPAEG-Rockport 2 KP AEG</v>
      </c>
      <c r="B3495" s="214">
        <f>'Net Gen'!C3495</f>
        <v>44338.5</v>
      </c>
      <c r="C3495" s="215" t="str">
        <f>'Net Gen'!P3495</f>
        <v>OFFLINE</v>
      </c>
      <c r="D3495" s="215">
        <f>'Net Gen'!E3495</f>
        <v>0</v>
      </c>
      <c r="E3495" s="215">
        <f>'Net Gen'!I3495</f>
        <v>0</v>
      </c>
      <c r="F3495" s="215">
        <f>'Net Gen'!K3495</f>
        <v>0</v>
      </c>
      <c r="G3495" s="215">
        <f>'Net Gen'!N3495</f>
        <v>0</v>
      </c>
      <c r="H3495" s="215">
        <f>'Net Gen'!O3495</f>
        <v>1320</v>
      </c>
      <c r="J3495" s="78">
        <f t="shared" si="219"/>
        <v>0.15</v>
      </c>
      <c r="K3495" s="71">
        <f t="shared" si="220"/>
        <v>0</v>
      </c>
      <c r="L3495" s="69">
        <f t="shared" si="221"/>
        <v>198</v>
      </c>
      <c r="M3495" s="81">
        <f t="shared" si="222"/>
        <v>0</v>
      </c>
    </row>
    <row r="3496" spans="1:13" x14ac:dyDescent="0.2">
      <c r="A3496" s="133" t="str">
        <f>'Net Gen'!B3496</f>
        <v>RP2KPAEG-Rockport 2 KP AEG</v>
      </c>
      <c r="B3496" s="214">
        <f>'Net Gen'!C3496</f>
        <v>44338.541666666664</v>
      </c>
      <c r="C3496" s="215" t="str">
        <f>'Net Gen'!P3496</f>
        <v>OFFLINE</v>
      </c>
      <c r="D3496" s="215">
        <f>'Net Gen'!E3496</f>
        <v>0</v>
      </c>
      <c r="E3496" s="215">
        <f>'Net Gen'!I3496</f>
        <v>0</v>
      </c>
      <c r="F3496" s="215">
        <f>'Net Gen'!K3496</f>
        <v>0</v>
      </c>
      <c r="G3496" s="215">
        <f>'Net Gen'!N3496</f>
        <v>0</v>
      </c>
      <c r="H3496" s="215">
        <f>'Net Gen'!O3496</f>
        <v>1320</v>
      </c>
      <c r="J3496" s="78">
        <f t="shared" si="219"/>
        <v>0.15</v>
      </c>
      <c r="K3496" s="71">
        <f t="shared" si="220"/>
        <v>0</v>
      </c>
      <c r="L3496" s="69">
        <f t="shared" si="221"/>
        <v>198</v>
      </c>
      <c r="M3496" s="81">
        <f t="shared" si="222"/>
        <v>0</v>
      </c>
    </row>
    <row r="3497" spans="1:13" x14ac:dyDescent="0.2">
      <c r="A3497" s="133" t="str">
        <f>'Net Gen'!B3497</f>
        <v>RP2KPAEG-Rockport 2 KP AEG</v>
      </c>
      <c r="B3497" s="214">
        <f>'Net Gen'!C3497</f>
        <v>44338.583333333336</v>
      </c>
      <c r="C3497" s="215" t="str">
        <f>'Net Gen'!P3497</f>
        <v>OFFLINE</v>
      </c>
      <c r="D3497" s="215">
        <f>'Net Gen'!E3497</f>
        <v>0</v>
      </c>
      <c r="E3497" s="215">
        <f>'Net Gen'!I3497</f>
        <v>0</v>
      </c>
      <c r="F3497" s="215">
        <f>'Net Gen'!K3497</f>
        <v>0</v>
      </c>
      <c r="G3497" s="215">
        <f>'Net Gen'!N3497</f>
        <v>0</v>
      </c>
      <c r="H3497" s="215">
        <f>'Net Gen'!O3497</f>
        <v>1320</v>
      </c>
      <c r="J3497" s="78">
        <f t="shared" si="219"/>
        <v>0.15</v>
      </c>
      <c r="K3497" s="71">
        <f t="shared" si="220"/>
        <v>0</v>
      </c>
      <c r="L3497" s="69">
        <f t="shared" si="221"/>
        <v>198</v>
      </c>
      <c r="M3497" s="81">
        <f t="shared" si="222"/>
        <v>0</v>
      </c>
    </row>
    <row r="3498" spans="1:13" x14ac:dyDescent="0.2">
      <c r="A3498" s="133" t="str">
        <f>'Net Gen'!B3498</f>
        <v>RP2KPAEG-Rockport 2 KP AEG</v>
      </c>
      <c r="B3498" s="214">
        <f>'Net Gen'!C3498</f>
        <v>44338.625</v>
      </c>
      <c r="C3498" s="215" t="str">
        <f>'Net Gen'!P3498</f>
        <v>OFFLINE</v>
      </c>
      <c r="D3498" s="215">
        <f>'Net Gen'!E3498</f>
        <v>0</v>
      </c>
      <c r="E3498" s="215">
        <f>'Net Gen'!I3498</f>
        <v>0</v>
      </c>
      <c r="F3498" s="215">
        <f>'Net Gen'!K3498</f>
        <v>0</v>
      </c>
      <c r="G3498" s="215">
        <f>'Net Gen'!N3498</f>
        <v>0</v>
      </c>
      <c r="H3498" s="215">
        <f>'Net Gen'!O3498</f>
        <v>1320</v>
      </c>
      <c r="J3498" s="78">
        <f t="shared" si="219"/>
        <v>0.15</v>
      </c>
      <c r="K3498" s="71">
        <f t="shared" si="220"/>
        <v>0</v>
      </c>
      <c r="L3498" s="69">
        <f t="shared" si="221"/>
        <v>198</v>
      </c>
      <c r="M3498" s="81">
        <f t="shared" si="222"/>
        <v>0</v>
      </c>
    </row>
    <row r="3499" spans="1:13" x14ac:dyDescent="0.2">
      <c r="A3499" s="133" t="str">
        <f>'Net Gen'!B3499</f>
        <v>RP2KPAEG-Rockport 2 KP AEG</v>
      </c>
      <c r="B3499" s="214">
        <f>'Net Gen'!C3499</f>
        <v>44338.666666666664</v>
      </c>
      <c r="C3499" s="215" t="str">
        <f>'Net Gen'!P3499</f>
        <v>OFFLINE</v>
      </c>
      <c r="D3499" s="215">
        <f>'Net Gen'!E3499</f>
        <v>0</v>
      </c>
      <c r="E3499" s="215">
        <f>'Net Gen'!I3499</f>
        <v>0</v>
      </c>
      <c r="F3499" s="215">
        <f>'Net Gen'!K3499</f>
        <v>0</v>
      </c>
      <c r="G3499" s="215">
        <f>'Net Gen'!N3499</f>
        <v>0</v>
      </c>
      <c r="H3499" s="215">
        <f>'Net Gen'!O3499</f>
        <v>1320</v>
      </c>
      <c r="J3499" s="78">
        <f t="shared" si="219"/>
        <v>0.15</v>
      </c>
      <c r="K3499" s="71">
        <f t="shared" si="220"/>
        <v>0</v>
      </c>
      <c r="L3499" s="69">
        <f t="shared" si="221"/>
        <v>198</v>
      </c>
      <c r="M3499" s="81">
        <f t="shared" si="222"/>
        <v>0</v>
      </c>
    </row>
    <row r="3500" spans="1:13" x14ac:dyDescent="0.2">
      <c r="A3500" s="133" t="str">
        <f>'Net Gen'!B3500</f>
        <v>RP2KPAEG-Rockport 2 KP AEG</v>
      </c>
      <c r="B3500" s="214">
        <f>'Net Gen'!C3500</f>
        <v>44338.708333333336</v>
      </c>
      <c r="C3500" s="215" t="str">
        <f>'Net Gen'!P3500</f>
        <v>OFFLINE</v>
      </c>
      <c r="D3500" s="215">
        <f>'Net Gen'!E3500</f>
        <v>0</v>
      </c>
      <c r="E3500" s="215">
        <f>'Net Gen'!I3500</f>
        <v>0</v>
      </c>
      <c r="F3500" s="215">
        <f>'Net Gen'!K3500</f>
        <v>0</v>
      </c>
      <c r="G3500" s="215">
        <f>'Net Gen'!N3500</f>
        <v>0</v>
      </c>
      <c r="H3500" s="215">
        <f>'Net Gen'!O3500</f>
        <v>1320</v>
      </c>
      <c r="J3500" s="78">
        <f t="shared" si="219"/>
        <v>0.15</v>
      </c>
      <c r="K3500" s="71">
        <f t="shared" si="220"/>
        <v>0</v>
      </c>
      <c r="L3500" s="69">
        <f t="shared" si="221"/>
        <v>198</v>
      </c>
      <c r="M3500" s="81">
        <f t="shared" si="222"/>
        <v>0</v>
      </c>
    </row>
    <row r="3501" spans="1:13" x14ac:dyDescent="0.2">
      <c r="A3501" s="133" t="str">
        <f>'Net Gen'!B3501</f>
        <v>RP2KPAEG-Rockport 2 KP AEG</v>
      </c>
      <c r="B3501" s="214">
        <f>'Net Gen'!C3501</f>
        <v>44338.75</v>
      </c>
      <c r="C3501" s="215" t="str">
        <f>'Net Gen'!P3501</f>
        <v>OFFLINE</v>
      </c>
      <c r="D3501" s="215">
        <f>'Net Gen'!E3501</f>
        <v>0</v>
      </c>
      <c r="E3501" s="215">
        <f>'Net Gen'!I3501</f>
        <v>0</v>
      </c>
      <c r="F3501" s="215">
        <f>'Net Gen'!K3501</f>
        <v>0</v>
      </c>
      <c r="G3501" s="215">
        <f>'Net Gen'!N3501</f>
        <v>0</v>
      </c>
      <c r="H3501" s="215">
        <f>'Net Gen'!O3501</f>
        <v>1320</v>
      </c>
      <c r="J3501" s="78">
        <f t="shared" si="219"/>
        <v>0.15</v>
      </c>
      <c r="K3501" s="71">
        <f t="shared" si="220"/>
        <v>0</v>
      </c>
      <c r="L3501" s="69">
        <f t="shared" si="221"/>
        <v>198</v>
      </c>
      <c r="M3501" s="81">
        <f t="shared" si="222"/>
        <v>0</v>
      </c>
    </row>
    <row r="3502" spans="1:13" x14ac:dyDescent="0.2">
      <c r="A3502" s="133" t="str">
        <f>'Net Gen'!B3502</f>
        <v>RP2KPAEG-Rockport 2 KP AEG</v>
      </c>
      <c r="B3502" s="214">
        <f>'Net Gen'!C3502</f>
        <v>44338.791666666664</v>
      </c>
      <c r="C3502" s="215" t="str">
        <f>'Net Gen'!P3502</f>
        <v>OFFLINE</v>
      </c>
      <c r="D3502" s="215">
        <f>'Net Gen'!E3502</f>
        <v>0</v>
      </c>
      <c r="E3502" s="215">
        <f>'Net Gen'!I3502</f>
        <v>0</v>
      </c>
      <c r="F3502" s="215">
        <f>'Net Gen'!K3502</f>
        <v>0</v>
      </c>
      <c r="G3502" s="215">
        <f>'Net Gen'!N3502</f>
        <v>0</v>
      </c>
      <c r="H3502" s="215">
        <f>'Net Gen'!O3502</f>
        <v>1320</v>
      </c>
      <c r="J3502" s="78">
        <f t="shared" si="219"/>
        <v>0.15</v>
      </c>
      <c r="K3502" s="71">
        <f t="shared" si="220"/>
        <v>0</v>
      </c>
      <c r="L3502" s="69">
        <f t="shared" si="221"/>
        <v>198</v>
      </c>
      <c r="M3502" s="81">
        <f t="shared" si="222"/>
        <v>0</v>
      </c>
    </row>
    <row r="3503" spans="1:13" x14ac:dyDescent="0.2">
      <c r="A3503" s="133" t="str">
        <f>'Net Gen'!B3503</f>
        <v>RP2KPAEG-Rockport 2 KP AEG</v>
      </c>
      <c r="B3503" s="214">
        <f>'Net Gen'!C3503</f>
        <v>44338.833333333336</v>
      </c>
      <c r="C3503" s="215" t="str">
        <f>'Net Gen'!P3503</f>
        <v>OFFLINE</v>
      </c>
      <c r="D3503" s="215">
        <f>'Net Gen'!E3503</f>
        <v>0</v>
      </c>
      <c r="E3503" s="215">
        <f>'Net Gen'!I3503</f>
        <v>0</v>
      </c>
      <c r="F3503" s="215">
        <f>'Net Gen'!K3503</f>
        <v>0</v>
      </c>
      <c r="G3503" s="215">
        <f>'Net Gen'!N3503</f>
        <v>0</v>
      </c>
      <c r="H3503" s="215">
        <f>'Net Gen'!O3503</f>
        <v>1320</v>
      </c>
      <c r="J3503" s="78">
        <f t="shared" si="219"/>
        <v>0.15</v>
      </c>
      <c r="K3503" s="71">
        <f t="shared" si="220"/>
        <v>0</v>
      </c>
      <c r="L3503" s="69">
        <f t="shared" si="221"/>
        <v>198</v>
      </c>
      <c r="M3503" s="81">
        <f t="shared" si="222"/>
        <v>0</v>
      </c>
    </row>
    <row r="3504" spans="1:13" x14ac:dyDescent="0.2">
      <c r="A3504" s="133" t="str">
        <f>'Net Gen'!B3504</f>
        <v>RP2KPAEG-Rockport 2 KP AEG</v>
      </c>
      <c r="B3504" s="214">
        <f>'Net Gen'!C3504</f>
        <v>44338.875</v>
      </c>
      <c r="C3504" s="215" t="str">
        <f>'Net Gen'!P3504</f>
        <v>OFFLINE</v>
      </c>
      <c r="D3504" s="215">
        <f>'Net Gen'!E3504</f>
        <v>0</v>
      </c>
      <c r="E3504" s="215">
        <f>'Net Gen'!I3504</f>
        <v>0</v>
      </c>
      <c r="F3504" s="215">
        <f>'Net Gen'!K3504</f>
        <v>0</v>
      </c>
      <c r="G3504" s="215">
        <f>'Net Gen'!N3504</f>
        <v>0</v>
      </c>
      <c r="H3504" s="215">
        <f>'Net Gen'!O3504</f>
        <v>1320</v>
      </c>
      <c r="J3504" s="78">
        <f t="shared" si="219"/>
        <v>0.15</v>
      </c>
      <c r="K3504" s="71">
        <f t="shared" si="220"/>
        <v>0</v>
      </c>
      <c r="L3504" s="69">
        <f t="shared" si="221"/>
        <v>198</v>
      </c>
      <c r="M3504" s="81">
        <f t="shared" si="222"/>
        <v>0</v>
      </c>
    </row>
    <row r="3505" spans="1:13" x14ac:dyDescent="0.2">
      <c r="A3505" s="133" t="str">
        <f>'Net Gen'!B3505</f>
        <v>RP2KPAEG-Rockport 2 KP AEG</v>
      </c>
      <c r="B3505" s="214">
        <f>'Net Gen'!C3505</f>
        <v>44338.916666666664</v>
      </c>
      <c r="C3505" s="215" t="str">
        <f>'Net Gen'!P3505</f>
        <v>OFFLINE</v>
      </c>
      <c r="D3505" s="215">
        <f>'Net Gen'!E3505</f>
        <v>0</v>
      </c>
      <c r="E3505" s="215">
        <f>'Net Gen'!I3505</f>
        <v>0</v>
      </c>
      <c r="F3505" s="215">
        <f>'Net Gen'!K3505</f>
        <v>0</v>
      </c>
      <c r="G3505" s="215">
        <f>'Net Gen'!N3505</f>
        <v>0</v>
      </c>
      <c r="H3505" s="215">
        <f>'Net Gen'!O3505</f>
        <v>1320</v>
      </c>
      <c r="J3505" s="78">
        <f t="shared" si="219"/>
        <v>0.15</v>
      </c>
      <c r="K3505" s="71">
        <f t="shared" si="220"/>
        <v>0</v>
      </c>
      <c r="L3505" s="69">
        <f t="shared" si="221"/>
        <v>198</v>
      </c>
      <c r="M3505" s="81">
        <f t="shared" si="222"/>
        <v>0</v>
      </c>
    </row>
    <row r="3506" spans="1:13" x14ac:dyDescent="0.2">
      <c r="A3506" s="133" t="str">
        <f>'Net Gen'!B3506</f>
        <v>RP2KPAEG-Rockport 2 KP AEG</v>
      </c>
      <c r="B3506" s="214">
        <f>'Net Gen'!C3506</f>
        <v>44338.958333333336</v>
      </c>
      <c r="C3506" s="215" t="str">
        <f>'Net Gen'!P3506</f>
        <v>OFFLINE</v>
      </c>
      <c r="D3506" s="215">
        <f>'Net Gen'!E3506</f>
        <v>0</v>
      </c>
      <c r="E3506" s="215">
        <f>'Net Gen'!I3506</f>
        <v>0</v>
      </c>
      <c r="F3506" s="215">
        <f>'Net Gen'!K3506</f>
        <v>0</v>
      </c>
      <c r="G3506" s="215">
        <f>'Net Gen'!N3506</f>
        <v>0</v>
      </c>
      <c r="H3506" s="215">
        <f>'Net Gen'!O3506</f>
        <v>1320</v>
      </c>
      <c r="J3506" s="78">
        <f t="shared" si="219"/>
        <v>0.15</v>
      </c>
      <c r="K3506" s="71">
        <f t="shared" si="220"/>
        <v>0</v>
      </c>
      <c r="L3506" s="69">
        <f t="shared" si="221"/>
        <v>198</v>
      </c>
      <c r="M3506" s="81">
        <f t="shared" si="222"/>
        <v>0</v>
      </c>
    </row>
    <row r="3507" spans="1:13" x14ac:dyDescent="0.2">
      <c r="A3507" s="133" t="str">
        <f>'Net Gen'!B3507</f>
        <v>RP2KPAEG-Rockport 2 KP AEG</v>
      </c>
      <c r="B3507" s="214">
        <f>'Net Gen'!C3507</f>
        <v>44339</v>
      </c>
      <c r="C3507" s="215" t="str">
        <f>'Net Gen'!P3507</f>
        <v>OFFLINE</v>
      </c>
      <c r="D3507" s="215">
        <f>'Net Gen'!E3507</f>
        <v>0</v>
      </c>
      <c r="E3507" s="215">
        <f>'Net Gen'!I3507</f>
        <v>0</v>
      </c>
      <c r="F3507" s="215">
        <f>'Net Gen'!K3507</f>
        <v>0</v>
      </c>
      <c r="G3507" s="215">
        <f>'Net Gen'!N3507</f>
        <v>0</v>
      </c>
      <c r="H3507" s="215">
        <f>'Net Gen'!O3507</f>
        <v>1320</v>
      </c>
      <c r="J3507" s="78">
        <f t="shared" si="219"/>
        <v>0.15</v>
      </c>
      <c r="K3507" s="71">
        <f t="shared" si="220"/>
        <v>0</v>
      </c>
      <c r="L3507" s="69">
        <f t="shared" si="221"/>
        <v>198</v>
      </c>
      <c r="M3507" s="81">
        <f t="shared" si="222"/>
        <v>0</v>
      </c>
    </row>
    <row r="3508" spans="1:13" x14ac:dyDescent="0.2">
      <c r="A3508" s="133" t="str">
        <f>'Net Gen'!B3508</f>
        <v>RP2KPAEG-Rockport 2 KP AEG</v>
      </c>
      <c r="B3508" s="214">
        <f>'Net Gen'!C3508</f>
        <v>44339.041666666664</v>
      </c>
      <c r="C3508" s="215" t="str">
        <f>'Net Gen'!P3508</f>
        <v>OFFLINE</v>
      </c>
      <c r="D3508" s="215">
        <f>'Net Gen'!E3508</f>
        <v>0</v>
      </c>
      <c r="E3508" s="215">
        <f>'Net Gen'!I3508</f>
        <v>0</v>
      </c>
      <c r="F3508" s="215">
        <f>'Net Gen'!K3508</f>
        <v>0</v>
      </c>
      <c r="G3508" s="215">
        <f>'Net Gen'!N3508</f>
        <v>0</v>
      </c>
      <c r="H3508" s="215">
        <f>'Net Gen'!O3508</f>
        <v>1320</v>
      </c>
      <c r="J3508" s="78">
        <f t="shared" si="219"/>
        <v>0.15</v>
      </c>
      <c r="K3508" s="71">
        <f t="shared" si="220"/>
        <v>0</v>
      </c>
      <c r="L3508" s="69">
        <f t="shared" si="221"/>
        <v>198</v>
      </c>
      <c r="M3508" s="81">
        <f t="shared" si="222"/>
        <v>0</v>
      </c>
    </row>
    <row r="3509" spans="1:13" x14ac:dyDescent="0.2">
      <c r="A3509" s="133" t="str">
        <f>'Net Gen'!B3509</f>
        <v>RP2KPAEG-Rockport 2 KP AEG</v>
      </c>
      <c r="B3509" s="214">
        <f>'Net Gen'!C3509</f>
        <v>44339.083333333336</v>
      </c>
      <c r="C3509" s="215" t="str">
        <f>'Net Gen'!P3509</f>
        <v>OFFLINE</v>
      </c>
      <c r="D3509" s="215">
        <f>'Net Gen'!E3509</f>
        <v>0</v>
      </c>
      <c r="E3509" s="215">
        <f>'Net Gen'!I3509</f>
        <v>0</v>
      </c>
      <c r="F3509" s="215">
        <f>'Net Gen'!K3509</f>
        <v>0</v>
      </c>
      <c r="G3509" s="215">
        <f>'Net Gen'!N3509</f>
        <v>0</v>
      </c>
      <c r="H3509" s="215">
        <f>'Net Gen'!O3509</f>
        <v>1320</v>
      </c>
      <c r="J3509" s="78">
        <f t="shared" si="219"/>
        <v>0.15</v>
      </c>
      <c r="K3509" s="71">
        <f t="shared" si="220"/>
        <v>0</v>
      </c>
      <c r="L3509" s="69">
        <f t="shared" si="221"/>
        <v>198</v>
      </c>
      <c r="M3509" s="81">
        <f t="shared" si="222"/>
        <v>0</v>
      </c>
    </row>
    <row r="3510" spans="1:13" x14ac:dyDescent="0.2">
      <c r="A3510" s="133" t="str">
        <f>'Net Gen'!B3510</f>
        <v>RP2KPAEG-Rockport 2 KP AEG</v>
      </c>
      <c r="B3510" s="214">
        <f>'Net Gen'!C3510</f>
        <v>44339.125</v>
      </c>
      <c r="C3510" s="215" t="str">
        <f>'Net Gen'!P3510</f>
        <v>OFFLINE</v>
      </c>
      <c r="D3510" s="215">
        <f>'Net Gen'!E3510</f>
        <v>0</v>
      </c>
      <c r="E3510" s="215">
        <f>'Net Gen'!I3510</f>
        <v>0</v>
      </c>
      <c r="F3510" s="215">
        <f>'Net Gen'!K3510</f>
        <v>0</v>
      </c>
      <c r="G3510" s="215">
        <f>'Net Gen'!N3510</f>
        <v>0</v>
      </c>
      <c r="H3510" s="215">
        <f>'Net Gen'!O3510</f>
        <v>1320</v>
      </c>
      <c r="J3510" s="78">
        <f t="shared" si="219"/>
        <v>0.15</v>
      </c>
      <c r="K3510" s="71">
        <f t="shared" si="220"/>
        <v>0</v>
      </c>
      <c r="L3510" s="69">
        <f t="shared" si="221"/>
        <v>198</v>
      </c>
      <c r="M3510" s="81">
        <f t="shared" si="222"/>
        <v>0</v>
      </c>
    </row>
    <row r="3511" spans="1:13" x14ac:dyDescent="0.2">
      <c r="A3511" s="133" t="str">
        <f>'Net Gen'!B3511</f>
        <v>RP2KPAEG-Rockport 2 KP AEG</v>
      </c>
      <c r="B3511" s="214">
        <f>'Net Gen'!C3511</f>
        <v>44339.166666666664</v>
      </c>
      <c r="C3511" s="215" t="str">
        <f>'Net Gen'!P3511</f>
        <v>OFFLINE</v>
      </c>
      <c r="D3511" s="215">
        <f>'Net Gen'!E3511</f>
        <v>0</v>
      </c>
      <c r="E3511" s="215">
        <f>'Net Gen'!I3511</f>
        <v>0</v>
      </c>
      <c r="F3511" s="215">
        <f>'Net Gen'!K3511</f>
        <v>0</v>
      </c>
      <c r="G3511" s="215">
        <f>'Net Gen'!N3511</f>
        <v>0</v>
      </c>
      <c r="H3511" s="215">
        <f>'Net Gen'!O3511</f>
        <v>1320</v>
      </c>
      <c r="J3511" s="78">
        <f t="shared" si="219"/>
        <v>0.15</v>
      </c>
      <c r="K3511" s="71">
        <f t="shared" si="220"/>
        <v>0</v>
      </c>
      <c r="L3511" s="69">
        <f t="shared" si="221"/>
        <v>198</v>
      </c>
      <c r="M3511" s="81">
        <f t="shared" si="222"/>
        <v>0</v>
      </c>
    </row>
    <row r="3512" spans="1:13" x14ac:dyDescent="0.2">
      <c r="A3512" s="133" t="str">
        <f>'Net Gen'!B3512</f>
        <v>RP2KPAEG-Rockport 2 KP AEG</v>
      </c>
      <c r="B3512" s="214">
        <f>'Net Gen'!C3512</f>
        <v>44339.208333333336</v>
      </c>
      <c r="C3512" s="215" t="str">
        <f>'Net Gen'!P3512</f>
        <v>OFFLINE</v>
      </c>
      <c r="D3512" s="215">
        <f>'Net Gen'!E3512</f>
        <v>0</v>
      </c>
      <c r="E3512" s="215">
        <f>'Net Gen'!I3512</f>
        <v>0</v>
      </c>
      <c r="F3512" s="215">
        <f>'Net Gen'!K3512</f>
        <v>0</v>
      </c>
      <c r="G3512" s="215">
        <f>'Net Gen'!N3512</f>
        <v>0</v>
      </c>
      <c r="H3512" s="215">
        <f>'Net Gen'!O3512</f>
        <v>1320</v>
      </c>
      <c r="J3512" s="78">
        <f t="shared" si="219"/>
        <v>0.15</v>
      </c>
      <c r="K3512" s="71">
        <f t="shared" si="220"/>
        <v>0</v>
      </c>
      <c r="L3512" s="69">
        <f t="shared" si="221"/>
        <v>198</v>
      </c>
      <c r="M3512" s="81">
        <f t="shared" si="222"/>
        <v>0</v>
      </c>
    </row>
    <row r="3513" spans="1:13" x14ac:dyDescent="0.2">
      <c r="A3513" s="133" t="str">
        <f>'Net Gen'!B3513</f>
        <v>RP2KPAEG-Rockport 2 KP AEG</v>
      </c>
      <c r="B3513" s="214">
        <f>'Net Gen'!C3513</f>
        <v>44339.25</v>
      </c>
      <c r="C3513" s="215" t="str">
        <f>'Net Gen'!P3513</f>
        <v>OFFLINE</v>
      </c>
      <c r="D3513" s="215">
        <f>'Net Gen'!E3513</f>
        <v>0</v>
      </c>
      <c r="E3513" s="215">
        <f>'Net Gen'!I3513</f>
        <v>0</v>
      </c>
      <c r="F3513" s="215">
        <f>'Net Gen'!K3513</f>
        <v>0</v>
      </c>
      <c r="G3513" s="215">
        <f>'Net Gen'!N3513</f>
        <v>0</v>
      </c>
      <c r="H3513" s="215">
        <f>'Net Gen'!O3513</f>
        <v>1320</v>
      </c>
      <c r="J3513" s="78">
        <f t="shared" si="219"/>
        <v>0.15</v>
      </c>
      <c r="K3513" s="71">
        <f t="shared" si="220"/>
        <v>0</v>
      </c>
      <c r="L3513" s="69">
        <f t="shared" si="221"/>
        <v>198</v>
      </c>
      <c r="M3513" s="81">
        <f t="shared" si="222"/>
        <v>0</v>
      </c>
    </row>
    <row r="3514" spans="1:13" x14ac:dyDescent="0.2">
      <c r="A3514" s="133" t="str">
        <f>'Net Gen'!B3514</f>
        <v>RP2KPAEG-Rockport 2 KP AEG</v>
      </c>
      <c r="B3514" s="214">
        <f>'Net Gen'!C3514</f>
        <v>44339.291666666664</v>
      </c>
      <c r="C3514" s="215" t="str">
        <f>'Net Gen'!P3514</f>
        <v>OFFLINE</v>
      </c>
      <c r="D3514" s="215">
        <f>'Net Gen'!E3514</f>
        <v>0</v>
      </c>
      <c r="E3514" s="215">
        <f>'Net Gen'!I3514</f>
        <v>0</v>
      </c>
      <c r="F3514" s="215">
        <f>'Net Gen'!K3514</f>
        <v>0</v>
      </c>
      <c r="G3514" s="215">
        <f>'Net Gen'!N3514</f>
        <v>0</v>
      </c>
      <c r="H3514" s="215">
        <f>'Net Gen'!O3514</f>
        <v>1320</v>
      </c>
      <c r="J3514" s="78">
        <f t="shared" si="219"/>
        <v>0.15</v>
      </c>
      <c r="K3514" s="71">
        <f t="shared" si="220"/>
        <v>0</v>
      </c>
      <c r="L3514" s="69">
        <f t="shared" si="221"/>
        <v>198</v>
      </c>
      <c r="M3514" s="81">
        <f t="shared" si="222"/>
        <v>0</v>
      </c>
    </row>
    <row r="3515" spans="1:13" x14ac:dyDescent="0.2">
      <c r="A3515" s="133" t="str">
        <f>'Net Gen'!B3515</f>
        <v>RP2KPAEG-Rockport 2 KP AEG</v>
      </c>
      <c r="B3515" s="214">
        <f>'Net Gen'!C3515</f>
        <v>44339.333333333336</v>
      </c>
      <c r="C3515" s="215" t="str">
        <f>'Net Gen'!P3515</f>
        <v>OFFLINE</v>
      </c>
      <c r="D3515" s="215">
        <f>'Net Gen'!E3515</f>
        <v>0</v>
      </c>
      <c r="E3515" s="215">
        <f>'Net Gen'!I3515</f>
        <v>0</v>
      </c>
      <c r="F3515" s="215">
        <f>'Net Gen'!K3515</f>
        <v>0</v>
      </c>
      <c r="G3515" s="215">
        <f>'Net Gen'!N3515</f>
        <v>0</v>
      </c>
      <c r="H3515" s="215">
        <f>'Net Gen'!O3515</f>
        <v>1320</v>
      </c>
      <c r="J3515" s="78">
        <f t="shared" si="219"/>
        <v>0.15</v>
      </c>
      <c r="K3515" s="71">
        <f t="shared" si="220"/>
        <v>0</v>
      </c>
      <c r="L3515" s="69">
        <f t="shared" si="221"/>
        <v>198</v>
      </c>
      <c r="M3515" s="81">
        <f t="shared" si="222"/>
        <v>0</v>
      </c>
    </row>
    <row r="3516" spans="1:13" x14ac:dyDescent="0.2">
      <c r="A3516" s="133" t="str">
        <f>'Net Gen'!B3516</f>
        <v>RP2KPAEG-Rockport 2 KP AEG</v>
      </c>
      <c r="B3516" s="214">
        <f>'Net Gen'!C3516</f>
        <v>44339.375</v>
      </c>
      <c r="C3516" s="215" t="str">
        <f>'Net Gen'!P3516</f>
        <v>OFFLINE</v>
      </c>
      <c r="D3516" s="215">
        <f>'Net Gen'!E3516</f>
        <v>0</v>
      </c>
      <c r="E3516" s="215">
        <f>'Net Gen'!I3516</f>
        <v>0</v>
      </c>
      <c r="F3516" s="215">
        <f>'Net Gen'!K3516</f>
        <v>0</v>
      </c>
      <c r="G3516" s="215">
        <f>'Net Gen'!N3516</f>
        <v>0</v>
      </c>
      <c r="H3516" s="215">
        <f>'Net Gen'!O3516</f>
        <v>1320</v>
      </c>
      <c r="J3516" s="78">
        <f t="shared" si="219"/>
        <v>0.15</v>
      </c>
      <c r="K3516" s="71">
        <f t="shared" si="220"/>
        <v>0</v>
      </c>
      <c r="L3516" s="69">
        <f t="shared" si="221"/>
        <v>198</v>
      </c>
      <c r="M3516" s="81">
        <f t="shared" si="222"/>
        <v>0</v>
      </c>
    </row>
    <row r="3517" spans="1:13" x14ac:dyDescent="0.2">
      <c r="A3517" s="133" t="str">
        <f>'Net Gen'!B3517</f>
        <v>RP2KPAEG-Rockport 2 KP AEG</v>
      </c>
      <c r="B3517" s="214">
        <f>'Net Gen'!C3517</f>
        <v>44339.416666666664</v>
      </c>
      <c r="C3517" s="215" t="str">
        <f>'Net Gen'!P3517</f>
        <v>OFFLINE</v>
      </c>
      <c r="D3517" s="215">
        <f>'Net Gen'!E3517</f>
        <v>0</v>
      </c>
      <c r="E3517" s="215">
        <f>'Net Gen'!I3517</f>
        <v>0</v>
      </c>
      <c r="F3517" s="215">
        <f>'Net Gen'!K3517</f>
        <v>0</v>
      </c>
      <c r="G3517" s="215">
        <f>'Net Gen'!N3517</f>
        <v>0</v>
      </c>
      <c r="H3517" s="215">
        <f>'Net Gen'!O3517</f>
        <v>1320</v>
      </c>
      <c r="J3517" s="78">
        <f t="shared" si="219"/>
        <v>0.15</v>
      </c>
      <c r="K3517" s="71">
        <f t="shared" si="220"/>
        <v>0</v>
      </c>
      <c r="L3517" s="69">
        <f t="shared" si="221"/>
        <v>198</v>
      </c>
      <c r="M3517" s="81">
        <f t="shared" si="222"/>
        <v>0</v>
      </c>
    </row>
    <row r="3518" spans="1:13" x14ac:dyDescent="0.2">
      <c r="A3518" s="133" t="str">
        <f>'Net Gen'!B3518</f>
        <v>RP2KPAEG-Rockport 2 KP AEG</v>
      </c>
      <c r="B3518" s="214">
        <f>'Net Gen'!C3518</f>
        <v>44339.458333333336</v>
      </c>
      <c r="C3518" s="215" t="str">
        <f>'Net Gen'!P3518</f>
        <v>OFFLINE</v>
      </c>
      <c r="D3518" s="215">
        <f>'Net Gen'!E3518</f>
        <v>0</v>
      </c>
      <c r="E3518" s="215">
        <f>'Net Gen'!I3518</f>
        <v>0</v>
      </c>
      <c r="F3518" s="215">
        <f>'Net Gen'!K3518</f>
        <v>0</v>
      </c>
      <c r="G3518" s="215">
        <f>'Net Gen'!N3518</f>
        <v>0</v>
      </c>
      <c r="H3518" s="215">
        <f>'Net Gen'!O3518</f>
        <v>1320</v>
      </c>
      <c r="J3518" s="78">
        <f t="shared" si="219"/>
        <v>0.15</v>
      </c>
      <c r="K3518" s="71">
        <f t="shared" si="220"/>
        <v>0</v>
      </c>
      <c r="L3518" s="69">
        <f t="shared" si="221"/>
        <v>198</v>
      </c>
      <c r="M3518" s="81">
        <f t="shared" si="222"/>
        <v>0</v>
      </c>
    </row>
    <row r="3519" spans="1:13" x14ac:dyDescent="0.2">
      <c r="A3519" s="133" t="str">
        <f>'Net Gen'!B3519</f>
        <v>RP2KPAEG-Rockport 2 KP AEG</v>
      </c>
      <c r="B3519" s="214">
        <f>'Net Gen'!C3519</f>
        <v>44339.5</v>
      </c>
      <c r="C3519" s="215" t="str">
        <f>'Net Gen'!P3519</f>
        <v>OFFLINE</v>
      </c>
      <c r="D3519" s="215">
        <f>'Net Gen'!E3519</f>
        <v>0</v>
      </c>
      <c r="E3519" s="215">
        <f>'Net Gen'!I3519</f>
        <v>0</v>
      </c>
      <c r="F3519" s="215">
        <f>'Net Gen'!K3519</f>
        <v>0</v>
      </c>
      <c r="G3519" s="215">
        <f>'Net Gen'!N3519</f>
        <v>0</v>
      </c>
      <c r="H3519" s="215">
        <f>'Net Gen'!O3519</f>
        <v>1320</v>
      </c>
      <c r="J3519" s="78">
        <f t="shared" si="219"/>
        <v>0.15</v>
      </c>
      <c r="K3519" s="71">
        <f t="shared" si="220"/>
        <v>0</v>
      </c>
      <c r="L3519" s="69">
        <f t="shared" si="221"/>
        <v>198</v>
      </c>
      <c r="M3519" s="81">
        <f t="shared" si="222"/>
        <v>0</v>
      </c>
    </row>
    <row r="3520" spans="1:13" x14ac:dyDescent="0.2">
      <c r="A3520" s="133" t="str">
        <f>'Net Gen'!B3520</f>
        <v>RP2KPAEG-Rockport 2 KP AEG</v>
      </c>
      <c r="B3520" s="214">
        <f>'Net Gen'!C3520</f>
        <v>44339.541666666664</v>
      </c>
      <c r="C3520" s="215" t="str">
        <f>'Net Gen'!P3520</f>
        <v>OFFLINE</v>
      </c>
      <c r="D3520" s="215">
        <f>'Net Gen'!E3520</f>
        <v>0</v>
      </c>
      <c r="E3520" s="215">
        <f>'Net Gen'!I3520</f>
        <v>0</v>
      </c>
      <c r="F3520" s="215">
        <f>'Net Gen'!K3520</f>
        <v>0</v>
      </c>
      <c r="G3520" s="215">
        <f>'Net Gen'!N3520</f>
        <v>0</v>
      </c>
      <c r="H3520" s="215">
        <f>'Net Gen'!O3520</f>
        <v>1320</v>
      </c>
      <c r="J3520" s="78">
        <f t="shared" si="219"/>
        <v>0.15</v>
      </c>
      <c r="K3520" s="71">
        <f t="shared" si="220"/>
        <v>0</v>
      </c>
      <c r="L3520" s="69">
        <f t="shared" si="221"/>
        <v>198</v>
      </c>
      <c r="M3520" s="81">
        <f t="shared" si="222"/>
        <v>0</v>
      </c>
    </row>
    <row r="3521" spans="1:13" x14ac:dyDescent="0.2">
      <c r="A3521" s="133" t="str">
        <f>'Net Gen'!B3521</f>
        <v>RP2KPAEG-Rockport 2 KP AEG</v>
      </c>
      <c r="B3521" s="214">
        <f>'Net Gen'!C3521</f>
        <v>44339.583333333336</v>
      </c>
      <c r="C3521" s="215" t="str">
        <f>'Net Gen'!P3521</f>
        <v>OFFLINE</v>
      </c>
      <c r="D3521" s="215">
        <f>'Net Gen'!E3521</f>
        <v>0</v>
      </c>
      <c r="E3521" s="215">
        <f>'Net Gen'!I3521</f>
        <v>0</v>
      </c>
      <c r="F3521" s="215">
        <f>'Net Gen'!K3521</f>
        <v>0</v>
      </c>
      <c r="G3521" s="215">
        <f>'Net Gen'!N3521</f>
        <v>0</v>
      </c>
      <c r="H3521" s="215">
        <f>'Net Gen'!O3521</f>
        <v>1320</v>
      </c>
      <c r="J3521" s="78">
        <f t="shared" si="219"/>
        <v>0.15</v>
      </c>
      <c r="K3521" s="71">
        <f t="shared" si="220"/>
        <v>0</v>
      </c>
      <c r="L3521" s="69">
        <f t="shared" si="221"/>
        <v>198</v>
      </c>
      <c r="M3521" s="81">
        <f t="shared" si="222"/>
        <v>0</v>
      </c>
    </row>
    <row r="3522" spans="1:13" x14ac:dyDescent="0.2">
      <c r="A3522" s="133" t="str">
        <f>'Net Gen'!B3522</f>
        <v>RP2KPAEG-Rockport 2 KP AEG</v>
      </c>
      <c r="B3522" s="214">
        <f>'Net Gen'!C3522</f>
        <v>44339.625</v>
      </c>
      <c r="C3522" s="215" t="str">
        <f>'Net Gen'!P3522</f>
        <v>OFFLINE</v>
      </c>
      <c r="D3522" s="215">
        <f>'Net Gen'!E3522</f>
        <v>0</v>
      </c>
      <c r="E3522" s="215">
        <f>'Net Gen'!I3522</f>
        <v>0</v>
      </c>
      <c r="F3522" s="215">
        <f>'Net Gen'!K3522</f>
        <v>0</v>
      </c>
      <c r="G3522" s="215">
        <f>'Net Gen'!N3522</f>
        <v>0</v>
      </c>
      <c r="H3522" s="215">
        <f>'Net Gen'!O3522</f>
        <v>1320</v>
      </c>
      <c r="J3522" s="78">
        <f t="shared" si="219"/>
        <v>0.15</v>
      </c>
      <c r="K3522" s="71">
        <f t="shared" si="220"/>
        <v>0</v>
      </c>
      <c r="L3522" s="69">
        <f t="shared" si="221"/>
        <v>198</v>
      </c>
      <c r="M3522" s="81">
        <f t="shared" si="222"/>
        <v>0</v>
      </c>
    </row>
    <row r="3523" spans="1:13" x14ac:dyDescent="0.2">
      <c r="A3523" s="133" t="str">
        <f>'Net Gen'!B3523</f>
        <v>RP2KPAEG-Rockport 2 KP AEG</v>
      </c>
      <c r="B3523" s="214">
        <f>'Net Gen'!C3523</f>
        <v>44339.666666666664</v>
      </c>
      <c r="C3523" s="215" t="str">
        <f>'Net Gen'!P3523</f>
        <v>OFFLINE</v>
      </c>
      <c r="D3523" s="215">
        <f>'Net Gen'!E3523</f>
        <v>0</v>
      </c>
      <c r="E3523" s="215">
        <f>'Net Gen'!I3523</f>
        <v>0</v>
      </c>
      <c r="F3523" s="215">
        <f>'Net Gen'!K3523</f>
        <v>0</v>
      </c>
      <c r="G3523" s="215">
        <f>'Net Gen'!N3523</f>
        <v>0</v>
      </c>
      <c r="H3523" s="215">
        <f>'Net Gen'!O3523</f>
        <v>1320</v>
      </c>
      <c r="J3523" s="78">
        <f t="shared" si="219"/>
        <v>0.15</v>
      </c>
      <c r="K3523" s="71">
        <f t="shared" si="220"/>
        <v>0</v>
      </c>
      <c r="L3523" s="69">
        <f t="shared" si="221"/>
        <v>198</v>
      </c>
      <c r="M3523" s="81">
        <f t="shared" si="222"/>
        <v>0</v>
      </c>
    </row>
    <row r="3524" spans="1:13" x14ac:dyDescent="0.2">
      <c r="A3524" s="133" t="str">
        <f>'Net Gen'!B3524</f>
        <v>RP2KPAEG-Rockport 2 KP AEG</v>
      </c>
      <c r="B3524" s="214">
        <f>'Net Gen'!C3524</f>
        <v>44339.708333333336</v>
      </c>
      <c r="C3524" s="215" t="str">
        <f>'Net Gen'!P3524</f>
        <v>OFFLINE</v>
      </c>
      <c r="D3524" s="215">
        <f>'Net Gen'!E3524</f>
        <v>0</v>
      </c>
      <c r="E3524" s="215">
        <f>'Net Gen'!I3524</f>
        <v>0</v>
      </c>
      <c r="F3524" s="215">
        <f>'Net Gen'!K3524</f>
        <v>0</v>
      </c>
      <c r="G3524" s="215">
        <f>'Net Gen'!N3524</f>
        <v>0</v>
      </c>
      <c r="H3524" s="215">
        <f>'Net Gen'!O3524</f>
        <v>1320</v>
      </c>
      <c r="J3524" s="78">
        <f t="shared" si="219"/>
        <v>0.15</v>
      </c>
      <c r="K3524" s="71">
        <f t="shared" si="220"/>
        <v>0</v>
      </c>
      <c r="L3524" s="69">
        <f t="shared" si="221"/>
        <v>198</v>
      </c>
      <c r="M3524" s="81">
        <f t="shared" si="222"/>
        <v>0</v>
      </c>
    </row>
    <row r="3525" spans="1:13" x14ac:dyDescent="0.2">
      <c r="A3525" s="133" t="str">
        <f>'Net Gen'!B3525</f>
        <v>RP2KPAEG-Rockport 2 KP AEG</v>
      </c>
      <c r="B3525" s="214">
        <f>'Net Gen'!C3525</f>
        <v>44339.75</v>
      </c>
      <c r="C3525" s="215" t="str">
        <f>'Net Gen'!P3525</f>
        <v>OFFLINE</v>
      </c>
      <c r="D3525" s="215">
        <f>'Net Gen'!E3525</f>
        <v>0</v>
      </c>
      <c r="E3525" s="215">
        <f>'Net Gen'!I3525</f>
        <v>0</v>
      </c>
      <c r="F3525" s="215">
        <f>'Net Gen'!K3525</f>
        <v>0</v>
      </c>
      <c r="G3525" s="215">
        <f>'Net Gen'!N3525</f>
        <v>0</v>
      </c>
      <c r="H3525" s="215">
        <f>'Net Gen'!O3525</f>
        <v>1320</v>
      </c>
      <c r="J3525" s="78">
        <f t="shared" ref="J3525:J3588" si="223">VLOOKUP(A3525,$P$4:$Q$8,2,FALSE)</f>
        <v>0.15</v>
      </c>
      <c r="K3525" s="71">
        <f t="shared" si="220"/>
        <v>0</v>
      </c>
      <c r="L3525" s="69">
        <f t="shared" si="221"/>
        <v>198</v>
      </c>
      <c r="M3525" s="81">
        <f t="shared" si="222"/>
        <v>0</v>
      </c>
    </row>
    <row r="3526" spans="1:13" x14ac:dyDescent="0.2">
      <c r="A3526" s="133" t="str">
        <f>'Net Gen'!B3526</f>
        <v>RP2KPAEG-Rockport 2 KP AEG</v>
      </c>
      <c r="B3526" s="214">
        <f>'Net Gen'!C3526</f>
        <v>44339.791666666664</v>
      </c>
      <c r="C3526" s="215" t="str">
        <f>'Net Gen'!P3526</f>
        <v>OFFLINE</v>
      </c>
      <c r="D3526" s="215">
        <f>'Net Gen'!E3526</f>
        <v>0</v>
      </c>
      <c r="E3526" s="215">
        <f>'Net Gen'!I3526</f>
        <v>0</v>
      </c>
      <c r="F3526" s="215">
        <f>'Net Gen'!K3526</f>
        <v>0</v>
      </c>
      <c r="G3526" s="215">
        <f>'Net Gen'!N3526</f>
        <v>0</v>
      </c>
      <c r="H3526" s="215">
        <f>'Net Gen'!O3526</f>
        <v>1320</v>
      </c>
      <c r="J3526" s="78">
        <f t="shared" si="223"/>
        <v>0.15</v>
      </c>
      <c r="K3526" s="71">
        <f t="shared" si="220"/>
        <v>0</v>
      </c>
      <c r="L3526" s="69">
        <f t="shared" si="221"/>
        <v>198</v>
      </c>
      <c r="M3526" s="81">
        <f t="shared" si="222"/>
        <v>0</v>
      </c>
    </row>
    <row r="3527" spans="1:13" x14ac:dyDescent="0.2">
      <c r="A3527" s="133" t="str">
        <f>'Net Gen'!B3527</f>
        <v>RP2KPAEG-Rockport 2 KP AEG</v>
      </c>
      <c r="B3527" s="214">
        <f>'Net Gen'!C3527</f>
        <v>44339.833333333336</v>
      </c>
      <c r="C3527" s="215" t="str">
        <f>'Net Gen'!P3527</f>
        <v>OFFLINE</v>
      </c>
      <c r="D3527" s="215">
        <f>'Net Gen'!E3527</f>
        <v>0</v>
      </c>
      <c r="E3527" s="215">
        <f>'Net Gen'!I3527</f>
        <v>0</v>
      </c>
      <c r="F3527" s="215">
        <f>'Net Gen'!K3527</f>
        <v>0</v>
      </c>
      <c r="G3527" s="215">
        <f>'Net Gen'!N3527</f>
        <v>0</v>
      </c>
      <c r="H3527" s="215">
        <f>'Net Gen'!O3527</f>
        <v>1320</v>
      </c>
      <c r="J3527" s="78">
        <f t="shared" si="223"/>
        <v>0.15</v>
      </c>
      <c r="K3527" s="71">
        <f t="shared" si="220"/>
        <v>0</v>
      </c>
      <c r="L3527" s="69">
        <f t="shared" si="221"/>
        <v>198</v>
      </c>
      <c r="M3527" s="81">
        <f t="shared" si="222"/>
        <v>0</v>
      </c>
    </row>
    <row r="3528" spans="1:13" x14ac:dyDescent="0.2">
      <c r="A3528" s="133" t="str">
        <f>'Net Gen'!B3528</f>
        <v>RP2KPAEG-Rockport 2 KP AEG</v>
      </c>
      <c r="B3528" s="214">
        <f>'Net Gen'!C3528</f>
        <v>44339.875</v>
      </c>
      <c r="C3528" s="215" t="str">
        <f>'Net Gen'!P3528</f>
        <v>OFFLINE</v>
      </c>
      <c r="D3528" s="215">
        <f>'Net Gen'!E3528</f>
        <v>0</v>
      </c>
      <c r="E3528" s="215">
        <f>'Net Gen'!I3528</f>
        <v>0</v>
      </c>
      <c r="F3528" s="215">
        <f>'Net Gen'!K3528</f>
        <v>0</v>
      </c>
      <c r="G3528" s="215">
        <f>'Net Gen'!N3528</f>
        <v>0</v>
      </c>
      <c r="H3528" s="215">
        <f>'Net Gen'!O3528</f>
        <v>1320</v>
      </c>
      <c r="J3528" s="78">
        <f t="shared" si="223"/>
        <v>0.15</v>
      </c>
      <c r="K3528" s="71">
        <f t="shared" si="220"/>
        <v>0</v>
      </c>
      <c r="L3528" s="69">
        <f t="shared" si="221"/>
        <v>198</v>
      </c>
      <c r="M3528" s="81">
        <f t="shared" si="222"/>
        <v>0</v>
      </c>
    </row>
    <row r="3529" spans="1:13" x14ac:dyDescent="0.2">
      <c r="A3529" s="133" t="str">
        <f>'Net Gen'!B3529</f>
        <v>RP2KPAEG-Rockport 2 KP AEG</v>
      </c>
      <c r="B3529" s="214">
        <f>'Net Gen'!C3529</f>
        <v>44339.916666666664</v>
      </c>
      <c r="C3529" s="215" t="str">
        <f>'Net Gen'!P3529</f>
        <v>OFFLINE</v>
      </c>
      <c r="D3529" s="215">
        <f>'Net Gen'!E3529</f>
        <v>0</v>
      </c>
      <c r="E3529" s="215">
        <f>'Net Gen'!I3529</f>
        <v>0</v>
      </c>
      <c r="F3529" s="215">
        <f>'Net Gen'!K3529</f>
        <v>0</v>
      </c>
      <c r="G3529" s="215">
        <f>'Net Gen'!N3529</f>
        <v>0</v>
      </c>
      <c r="H3529" s="215">
        <f>'Net Gen'!O3529</f>
        <v>1320</v>
      </c>
      <c r="J3529" s="78">
        <f t="shared" si="223"/>
        <v>0.15</v>
      </c>
      <c r="K3529" s="71">
        <f t="shared" si="220"/>
        <v>0</v>
      </c>
      <c r="L3529" s="69">
        <f t="shared" si="221"/>
        <v>198</v>
      </c>
      <c r="M3529" s="81">
        <f t="shared" si="222"/>
        <v>0</v>
      </c>
    </row>
    <row r="3530" spans="1:13" x14ac:dyDescent="0.2">
      <c r="A3530" s="133" t="str">
        <f>'Net Gen'!B3530</f>
        <v>RP2KPAEG-Rockport 2 KP AEG</v>
      </c>
      <c r="B3530" s="214">
        <f>'Net Gen'!C3530</f>
        <v>44339.958333333336</v>
      </c>
      <c r="C3530" s="215" t="str">
        <f>'Net Gen'!P3530</f>
        <v>OFFLINE</v>
      </c>
      <c r="D3530" s="215">
        <f>'Net Gen'!E3530</f>
        <v>0</v>
      </c>
      <c r="E3530" s="215">
        <f>'Net Gen'!I3530</f>
        <v>0</v>
      </c>
      <c r="F3530" s="215">
        <f>'Net Gen'!K3530</f>
        <v>0</v>
      </c>
      <c r="G3530" s="215">
        <f>'Net Gen'!N3530</f>
        <v>0</v>
      </c>
      <c r="H3530" s="215">
        <f>'Net Gen'!O3530</f>
        <v>1320</v>
      </c>
      <c r="J3530" s="78">
        <f t="shared" si="223"/>
        <v>0.15</v>
      </c>
      <c r="K3530" s="71">
        <f t="shared" si="220"/>
        <v>0</v>
      </c>
      <c r="L3530" s="69">
        <f t="shared" si="221"/>
        <v>198</v>
      </c>
      <c r="M3530" s="81">
        <f t="shared" si="222"/>
        <v>0</v>
      </c>
    </row>
    <row r="3531" spans="1:13" x14ac:dyDescent="0.2">
      <c r="A3531" s="133" t="str">
        <f>'Net Gen'!B3531</f>
        <v>RP2KPAEG-Rockport 2 KP AEG</v>
      </c>
      <c r="B3531" s="214">
        <f>'Net Gen'!C3531</f>
        <v>44340</v>
      </c>
      <c r="C3531" s="215" t="str">
        <f>'Net Gen'!P3531</f>
        <v>OFFLINE</v>
      </c>
      <c r="D3531" s="215">
        <f>'Net Gen'!E3531</f>
        <v>0</v>
      </c>
      <c r="E3531" s="215">
        <f>'Net Gen'!I3531</f>
        <v>0</v>
      </c>
      <c r="F3531" s="215">
        <f>'Net Gen'!K3531</f>
        <v>0</v>
      </c>
      <c r="G3531" s="215">
        <f>'Net Gen'!N3531</f>
        <v>0</v>
      </c>
      <c r="H3531" s="215">
        <f>'Net Gen'!O3531</f>
        <v>1320</v>
      </c>
      <c r="J3531" s="78">
        <f t="shared" si="223"/>
        <v>0.15</v>
      </c>
      <c r="K3531" s="71">
        <f t="shared" si="220"/>
        <v>0</v>
      </c>
      <c r="L3531" s="69">
        <f t="shared" si="221"/>
        <v>198</v>
      </c>
      <c r="M3531" s="81">
        <f t="shared" si="222"/>
        <v>0</v>
      </c>
    </row>
    <row r="3532" spans="1:13" x14ac:dyDescent="0.2">
      <c r="A3532" s="133" t="str">
        <f>'Net Gen'!B3532</f>
        <v>RP2KPAEG-Rockport 2 KP AEG</v>
      </c>
      <c r="B3532" s="214">
        <f>'Net Gen'!C3532</f>
        <v>44340.041666666664</v>
      </c>
      <c r="C3532" s="215" t="str">
        <f>'Net Gen'!P3532</f>
        <v>OFFLINE</v>
      </c>
      <c r="D3532" s="215">
        <f>'Net Gen'!E3532</f>
        <v>0</v>
      </c>
      <c r="E3532" s="215">
        <f>'Net Gen'!I3532</f>
        <v>0</v>
      </c>
      <c r="F3532" s="215">
        <f>'Net Gen'!K3532</f>
        <v>0</v>
      </c>
      <c r="G3532" s="215">
        <f>'Net Gen'!N3532</f>
        <v>0</v>
      </c>
      <c r="H3532" s="215">
        <f>'Net Gen'!O3532</f>
        <v>1320</v>
      </c>
      <c r="J3532" s="78">
        <f t="shared" si="223"/>
        <v>0.15</v>
      </c>
      <c r="K3532" s="71">
        <f t="shared" si="220"/>
        <v>0</v>
      </c>
      <c r="L3532" s="69">
        <f t="shared" si="221"/>
        <v>198</v>
      </c>
      <c r="M3532" s="81">
        <f t="shared" si="222"/>
        <v>0</v>
      </c>
    </row>
    <row r="3533" spans="1:13" x14ac:dyDescent="0.2">
      <c r="A3533" s="133" t="str">
        <f>'Net Gen'!B3533</f>
        <v>RP2KPAEG-Rockport 2 KP AEG</v>
      </c>
      <c r="B3533" s="214">
        <f>'Net Gen'!C3533</f>
        <v>44340.083333333336</v>
      </c>
      <c r="C3533" s="215" t="str">
        <f>'Net Gen'!P3533</f>
        <v>OFFLINE</v>
      </c>
      <c r="D3533" s="215">
        <f>'Net Gen'!E3533</f>
        <v>0</v>
      </c>
      <c r="E3533" s="215">
        <f>'Net Gen'!I3533</f>
        <v>0</v>
      </c>
      <c r="F3533" s="215">
        <f>'Net Gen'!K3533</f>
        <v>0</v>
      </c>
      <c r="G3533" s="215">
        <f>'Net Gen'!N3533</f>
        <v>0</v>
      </c>
      <c r="H3533" s="215">
        <f>'Net Gen'!O3533</f>
        <v>1320</v>
      </c>
      <c r="J3533" s="78">
        <f t="shared" si="223"/>
        <v>0.15</v>
      </c>
      <c r="K3533" s="71">
        <f t="shared" si="220"/>
        <v>0</v>
      </c>
      <c r="L3533" s="69">
        <f t="shared" si="221"/>
        <v>198</v>
      </c>
      <c r="M3533" s="81">
        <f t="shared" si="222"/>
        <v>0</v>
      </c>
    </row>
    <row r="3534" spans="1:13" x14ac:dyDescent="0.2">
      <c r="A3534" s="133" t="str">
        <f>'Net Gen'!B3534</f>
        <v>RP2KPAEG-Rockport 2 KP AEG</v>
      </c>
      <c r="B3534" s="214">
        <f>'Net Gen'!C3534</f>
        <v>44340.125</v>
      </c>
      <c r="C3534" s="215" t="str">
        <f>'Net Gen'!P3534</f>
        <v>OFFLINE</v>
      </c>
      <c r="D3534" s="215">
        <f>'Net Gen'!E3534</f>
        <v>0</v>
      </c>
      <c r="E3534" s="215">
        <f>'Net Gen'!I3534</f>
        <v>0</v>
      </c>
      <c r="F3534" s="215">
        <f>'Net Gen'!K3534</f>
        <v>0</v>
      </c>
      <c r="G3534" s="215">
        <f>'Net Gen'!N3534</f>
        <v>0</v>
      </c>
      <c r="H3534" s="215">
        <f>'Net Gen'!O3534</f>
        <v>1320</v>
      </c>
      <c r="J3534" s="78">
        <f t="shared" si="223"/>
        <v>0.15</v>
      </c>
      <c r="K3534" s="71">
        <f t="shared" si="220"/>
        <v>0</v>
      </c>
      <c r="L3534" s="69">
        <f t="shared" si="221"/>
        <v>198</v>
      </c>
      <c r="M3534" s="81">
        <f t="shared" si="222"/>
        <v>0</v>
      </c>
    </row>
    <row r="3535" spans="1:13" x14ac:dyDescent="0.2">
      <c r="A3535" s="133" t="str">
        <f>'Net Gen'!B3535</f>
        <v>RP2KPAEG-Rockport 2 KP AEG</v>
      </c>
      <c r="B3535" s="214">
        <f>'Net Gen'!C3535</f>
        <v>44340.166666666664</v>
      </c>
      <c r="C3535" s="215" t="str">
        <f>'Net Gen'!P3535</f>
        <v>OFFLINE</v>
      </c>
      <c r="D3535" s="215">
        <f>'Net Gen'!E3535</f>
        <v>0</v>
      </c>
      <c r="E3535" s="215">
        <f>'Net Gen'!I3535</f>
        <v>0</v>
      </c>
      <c r="F3535" s="215">
        <f>'Net Gen'!K3535</f>
        <v>0</v>
      </c>
      <c r="G3535" s="215">
        <f>'Net Gen'!N3535</f>
        <v>0</v>
      </c>
      <c r="H3535" s="215">
        <f>'Net Gen'!O3535</f>
        <v>1320</v>
      </c>
      <c r="J3535" s="78">
        <f t="shared" si="223"/>
        <v>0.15</v>
      </c>
      <c r="K3535" s="71">
        <f t="shared" si="220"/>
        <v>0</v>
      </c>
      <c r="L3535" s="69">
        <f t="shared" si="221"/>
        <v>198</v>
      </c>
      <c r="M3535" s="81">
        <f t="shared" si="222"/>
        <v>0</v>
      </c>
    </row>
    <row r="3536" spans="1:13" x14ac:dyDescent="0.2">
      <c r="A3536" s="133" t="str">
        <f>'Net Gen'!B3536</f>
        <v>RP2KPAEG-Rockport 2 KP AEG</v>
      </c>
      <c r="B3536" s="214">
        <f>'Net Gen'!C3536</f>
        <v>44340.208333333336</v>
      </c>
      <c r="C3536" s="215" t="str">
        <f>'Net Gen'!P3536</f>
        <v>OFFLINE</v>
      </c>
      <c r="D3536" s="215">
        <f>'Net Gen'!E3536</f>
        <v>0</v>
      </c>
      <c r="E3536" s="215">
        <f>'Net Gen'!I3536</f>
        <v>0</v>
      </c>
      <c r="F3536" s="215">
        <f>'Net Gen'!K3536</f>
        <v>0</v>
      </c>
      <c r="G3536" s="215">
        <f>'Net Gen'!N3536</f>
        <v>0</v>
      </c>
      <c r="H3536" s="215">
        <f>'Net Gen'!O3536</f>
        <v>1320</v>
      </c>
      <c r="J3536" s="78">
        <f t="shared" si="223"/>
        <v>0.15</v>
      </c>
      <c r="K3536" s="71">
        <f t="shared" si="220"/>
        <v>0</v>
      </c>
      <c r="L3536" s="69">
        <f t="shared" si="221"/>
        <v>198</v>
      </c>
      <c r="M3536" s="81">
        <f t="shared" si="222"/>
        <v>0</v>
      </c>
    </row>
    <row r="3537" spans="1:13" x14ac:dyDescent="0.2">
      <c r="A3537" s="133" t="str">
        <f>'Net Gen'!B3537</f>
        <v>RP2KPAEG-Rockport 2 KP AEG</v>
      </c>
      <c r="B3537" s="214">
        <f>'Net Gen'!C3537</f>
        <v>44340.25</v>
      </c>
      <c r="C3537" s="215" t="str">
        <f>'Net Gen'!P3537</f>
        <v>OFFLINE</v>
      </c>
      <c r="D3537" s="215">
        <f>'Net Gen'!E3537</f>
        <v>0</v>
      </c>
      <c r="E3537" s="215">
        <f>'Net Gen'!I3537</f>
        <v>0</v>
      </c>
      <c r="F3537" s="215">
        <f>'Net Gen'!K3537</f>
        <v>0</v>
      </c>
      <c r="G3537" s="215">
        <f>'Net Gen'!N3537</f>
        <v>0</v>
      </c>
      <c r="H3537" s="215">
        <f>'Net Gen'!O3537</f>
        <v>1320</v>
      </c>
      <c r="J3537" s="78">
        <f t="shared" si="223"/>
        <v>0.15</v>
      </c>
      <c r="K3537" s="71">
        <f t="shared" si="220"/>
        <v>0</v>
      </c>
      <c r="L3537" s="69">
        <f t="shared" si="221"/>
        <v>198</v>
      </c>
      <c r="M3537" s="81">
        <f t="shared" si="222"/>
        <v>0</v>
      </c>
    </row>
    <row r="3538" spans="1:13" x14ac:dyDescent="0.2">
      <c r="A3538" s="133" t="str">
        <f>'Net Gen'!B3538</f>
        <v>RP2KPAEG-Rockport 2 KP AEG</v>
      </c>
      <c r="B3538" s="214">
        <f>'Net Gen'!C3538</f>
        <v>44340.291666666664</v>
      </c>
      <c r="C3538" s="215" t="str">
        <f>'Net Gen'!P3538</f>
        <v>OFFLINE</v>
      </c>
      <c r="D3538" s="215">
        <f>'Net Gen'!E3538</f>
        <v>0</v>
      </c>
      <c r="E3538" s="215">
        <f>'Net Gen'!I3538</f>
        <v>0</v>
      </c>
      <c r="F3538" s="215">
        <f>'Net Gen'!K3538</f>
        <v>0</v>
      </c>
      <c r="G3538" s="215">
        <f>'Net Gen'!N3538</f>
        <v>0</v>
      </c>
      <c r="H3538" s="215">
        <f>'Net Gen'!O3538</f>
        <v>1320</v>
      </c>
      <c r="J3538" s="78">
        <f t="shared" si="223"/>
        <v>0.15</v>
      </c>
      <c r="K3538" s="71">
        <f t="shared" si="220"/>
        <v>0</v>
      </c>
      <c r="L3538" s="69">
        <f t="shared" si="221"/>
        <v>198</v>
      </c>
      <c r="M3538" s="81">
        <f t="shared" si="222"/>
        <v>0</v>
      </c>
    </row>
    <row r="3539" spans="1:13" x14ac:dyDescent="0.2">
      <c r="A3539" s="133" t="str">
        <f>'Net Gen'!B3539</f>
        <v>RP2KPAEG-Rockport 2 KP AEG</v>
      </c>
      <c r="B3539" s="214">
        <f>'Net Gen'!C3539</f>
        <v>44340.333333333336</v>
      </c>
      <c r="C3539" s="215" t="str">
        <f>'Net Gen'!P3539</f>
        <v>OFFLINE</v>
      </c>
      <c r="D3539" s="215">
        <f>'Net Gen'!E3539</f>
        <v>0</v>
      </c>
      <c r="E3539" s="215">
        <f>'Net Gen'!I3539</f>
        <v>0</v>
      </c>
      <c r="F3539" s="215">
        <f>'Net Gen'!K3539</f>
        <v>0</v>
      </c>
      <c r="G3539" s="215">
        <f>'Net Gen'!N3539</f>
        <v>0</v>
      </c>
      <c r="H3539" s="215">
        <f>'Net Gen'!O3539</f>
        <v>1320</v>
      </c>
      <c r="J3539" s="78">
        <f t="shared" si="223"/>
        <v>0.15</v>
      </c>
      <c r="K3539" s="71">
        <f t="shared" si="220"/>
        <v>0</v>
      </c>
      <c r="L3539" s="69">
        <f t="shared" si="221"/>
        <v>198</v>
      </c>
      <c r="M3539" s="81">
        <f t="shared" si="222"/>
        <v>0</v>
      </c>
    </row>
    <row r="3540" spans="1:13" x14ac:dyDescent="0.2">
      <c r="A3540" s="133" t="str">
        <f>'Net Gen'!B3540</f>
        <v>RP2KPAEG-Rockport 2 KP AEG</v>
      </c>
      <c r="B3540" s="214">
        <f>'Net Gen'!C3540</f>
        <v>44340.375</v>
      </c>
      <c r="C3540" s="215" t="str">
        <f>'Net Gen'!P3540</f>
        <v>OFFLINE</v>
      </c>
      <c r="D3540" s="215">
        <f>'Net Gen'!E3540</f>
        <v>0</v>
      </c>
      <c r="E3540" s="215">
        <f>'Net Gen'!I3540</f>
        <v>0</v>
      </c>
      <c r="F3540" s="215">
        <f>'Net Gen'!K3540</f>
        <v>0</v>
      </c>
      <c r="G3540" s="215">
        <f>'Net Gen'!N3540</f>
        <v>0</v>
      </c>
      <c r="H3540" s="215">
        <f>'Net Gen'!O3540</f>
        <v>1320</v>
      </c>
      <c r="J3540" s="78">
        <f t="shared" si="223"/>
        <v>0.15</v>
      </c>
      <c r="K3540" s="71">
        <f t="shared" si="220"/>
        <v>0</v>
      </c>
      <c r="L3540" s="69">
        <f t="shared" si="221"/>
        <v>198</v>
      </c>
      <c r="M3540" s="81">
        <f t="shared" si="222"/>
        <v>0</v>
      </c>
    </row>
    <row r="3541" spans="1:13" x14ac:dyDescent="0.2">
      <c r="A3541" s="133" t="str">
        <f>'Net Gen'!B3541</f>
        <v>RP2KPAEG-Rockport 2 KP AEG</v>
      </c>
      <c r="B3541" s="214">
        <f>'Net Gen'!C3541</f>
        <v>44340.416666666664</v>
      </c>
      <c r="C3541" s="215" t="str">
        <f>'Net Gen'!P3541</f>
        <v>OFFLINE</v>
      </c>
      <c r="D3541" s="215">
        <f>'Net Gen'!E3541</f>
        <v>0</v>
      </c>
      <c r="E3541" s="215">
        <f>'Net Gen'!I3541</f>
        <v>0</v>
      </c>
      <c r="F3541" s="215">
        <f>'Net Gen'!K3541</f>
        <v>0</v>
      </c>
      <c r="G3541" s="215">
        <f>'Net Gen'!N3541</f>
        <v>0</v>
      </c>
      <c r="H3541" s="215">
        <f>'Net Gen'!O3541</f>
        <v>1320</v>
      </c>
      <c r="J3541" s="78">
        <f t="shared" si="223"/>
        <v>0.15</v>
      </c>
      <c r="K3541" s="71">
        <f t="shared" si="220"/>
        <v>0</v>
      </c>
      <c r="L3541" s="69">
        <f t="shared" si="221"/>
        <v>198</v>
      </c>
      <c r="M3541" s="81">
        <f t="shared" si="222"/>
        <v>0</v>
      </c>
    </row>
    <row r="3542" spans="1:13" x14ac:dyDescent="0.2">
      <c r="A3542" s="133" t="str">
        <f>'Net Gen'!B3542</f>
        <v>RP2KPAEG-Rockport 2 KP AEG</v>
      </c>
      <c r="B3542" s="214">
        <f>'Net Gen'!C3542</f>
        <v>44340.458333333336</v>
      </c>
      <c r="C3542" s="215" t="str">
        <f>'Net Gen'!P3542</f>
        <v>OFFLINE</v>
      </c>
      <c r="D3542" s="215">
        <f>'Net Gen'!E3542</f>
        <v>0</v>
      </c>
      <c r="E3542" s="215">
        <f>'Net Gen'!I3542</f>
        <v>0</v>
      </c>
      <c r="F3542" s="215">
        <f>'Net Gen'!K3542</f>
        <v>0</v>
      </c>
      <c r="G3542" s="215">
        <f>'Net Gen'!N3542</f>
        <v>0</v>
      </c>
      <c r="H3542" s="215">
        <f>'Net Gen'!O3542</f>
        <v>1320</v>
      </c>
      <c r="J3542" s="78">
        <f t="shared" si="223"/>
        <v>0.15</v>
      </c>
      <c r="K3542" s="71">
        <f t="shared" si="220"/>
        <v>0</v>
      </c>
      <c r="L3542" s="69">
        <f t="shared" si="221"/>
        <v>198</v>
      </c>
      <c r="M3542" s="81">
        <f t="shared" si="222"/>
        <v>0</v>
      </c>
    </row>
    <row r="3543" spans="1:13" x14ac:dyDescent="0.2">
      <c r="A3543" s="133" t="str">
        <f>'Net Gen'!B3543</f>
        <v>RP2KPAEG-Rockport 2 KP AEG</v>
      </c>
      <c r="B3543" s="214">
        <f>'Net Gen'!C3543</f>
        <v>44340.5</v>
      </c>
      <c r="C3543" s="215" t="str">
        <f>'Net Gen'!P3543</f>
        <v>OFFLINE</v>
      </c>
      <c r="D3543" s="215">
        <f>'Net Gen'!E3543</f>
        <v>0</v>
      </c>
      <c r="E3543" s="215">
        <f>'Net Gen'!I3543</f>
        <v>0</v>
      </c>
      <c r="F3543" s="215">
        <f>'Net Gen'!K3543</f>
        <v>0</v>
      </c>
      <c r="G3543" s="215">
        <f>'Net Gen'!N3543</f>
        <v>0</v>
      </c>
      <c r="H3543" s="215">
        <f>'Net Gen'!O3543</f>
        <v>1320</v>
      </c>
      <c r="J3543" s="78">
        <f t="shared" si="223"/>
        <v>0.15</v>
      </c>
      <c r="K3543" s="71">
        <f t="shared" si="220"/>
        <v>0</v>
      </c>
      <c r="L3543" s="69">
        <f t="shared" si="221"/>
        <v>198</v>
      </c>
      <c r="M3543" s="81">
        <f t="shared" si="222"/>
        <v>0</v>
      </c>
    </row>
    <row r="3544" spans="1:13" x14ac:dyDescent="0.2">
      <c r="A3544" s="133" t="str">
        <f>'Net Gen'!B3544</f>
        <v>RP2KPAEG-Rockport 2 KP AEG</v>
      </c>
      <c r="B3544" s="214">
        <f>'Net Gen'!C3544</f>
        <v>44340.541666666664</v>
      </c>
      <c r="C3544" s="215" t="str">
        <f>'Net Gen'!P3544</f>
        <v>OFFLINE</v>
      </c>
      <c r="D3544" s="215">
        <f>'Net Gen'!E3544</f>
        <v>0</v>
      </c>
      <c r="E3544" s="215">
        <f>'Net Gen'!I3544</f>
        <v>0</v>
      </c>
      <c r="F3544" s="215">
        <f>'Net Gen'!K3544</f>
        <v>0</v>
      </c>
      <c r="G3544" s="215">
        <f>'Net Gen'!N3544</f>
        <v>0</v>
      </c>
      <c r="H3544" s="215">
        <f>'Net Gen'!O3544</f>
        <v>1320</v>
      </c>
      <c r="J3544" s="78">
        <f t="shared" si="223"/>
        <v>0.15</v>
      </c>
      <c r="K3544" s="71">
        <f t="shared" si="220"/>
        <v>0</v>
      </c>
      <c r="L3544" s="69">
        <f t="shared" si="221"/>
        <v>198</v>
      </c>
      <c r="M3544" s="81">
        <f t="shared" si="222"/>
        <v>0</v>
      </c>
    </row>
    <row r="3545" spans="1:13" x14ac:dyDescent="0.2">
      <c r="A3545" s="133" t="str">
        <f>'Net Gen'!B3545</f>
        <v>RP2KPAEG-Rockport 2 KP AEG</v>
      </c>
      <c r="B3545" s="214">
        <f>'Net Gen'!C3545</f>
        <v>44340.583333333336</v>
      </c>
      <c r="C3545" s="215" t="str">
        <f>'Net Gen'!P3545</f>
        <v>OFFLINE</v>
      </c>
      <c r="D3545" s="215">
        <f>'Net Gen'!E3545</f>
        <v>0</v>
      </c>
      <c r="E3545" s="215">
        <f>'Net Gen'!I3545</f>
        <v>0</v>
      </c>
      <c r="F3545" s="215">
        <f>'Net Gen'!K3545</f>
        <v>0</v>
      </c>
      <c r="G3545" s="215">
        <f>'Net Gen'!N3545</f>
        <v>0</v>
      </c>
      <c r="H3545" s="215">
        <f>'Net Gen'!O3545</f>
        <v>1320</v>
      </c>
      <c r="J3545" s="78">
        <f t="shared" si="223"/>
        <v>0.15</v>
      </c>
      <c r="K3545" s="71">
        <f t="shared" si="220"/>
        <v>0</v>
      </c>
      <c r="L3545" s="69">
        <f t="shared" si="221"/>
        <v>198</v>
      </c>
      <c r="M3545" s="81">
        <f t="shared" si="222"/>
        <v>0</v>
      </c>
    </row>
    <row r="3546" spans="1:13" x14ac:dyDescent="0.2">
      <c r="A3546" s="133" t="str">
        <f>'Net Gen'!B3546</f>
        <v>RP2KPAEG-Rockport 2 KP AEG</v>
      </c>
      <c r="B3546" s="214">
        <f>'Net Gen'!C3546</f>
        <v>44340.625</v>
      </c>
      <c r="C3546" s="215" t="str">
        <f>'Net Gen'!P3546</f>
        <v>OFFLINE</v>
      </c>
      <c r="D3546" s="215">
        <f>'Net Gen'!E3546</f>
        <v>0</v>
      </c>
      <c r="E3546" s="215">
        <f>'Net Gen'!I3546</f>
        <v>0</v>
      </c>
      <c r="F3546" s="215">
        <f>'Net Gen'!K3546</f>
        <v>0</v>
      </c>
      <c r="G3546" s="215">
        <f>'Net Gen'!N3546</f>
        <v>0</v>
      </c>
      <c r="H3546" s="215">
        <f>'Net Gen'!O3546</f>
        <v>1320</v>
      </c>
      <c r="J3546" s="78">
        <f t="shared" si="223"/>
        <v>0.15</v>
      </c>
      <c r="K3546" s="71">
        <f t="shared" si="220"/>
        <v>0</v>
      </c>
      <c r="L3546" s="69">
        <f t="shared" si="221"/>
        <v>198</v>
      </c>
      <c r="M3546" s="81">
        <f t="shared" si="222"/>
        <v>0</v>
      </c>
    </row>
    <row r="3547" spans="1:13" x14ac:dyDescent="0.2">
      <c r="A3547" s="133" t="str">
        <f>'Net Gen'!B3547</f>
        <v>RP2KPAEG-Rockport 2 KP AEG</v>
      </c>
      <c r="B3547" s="214">
        <f>'Net Gen'!C3547</f>
        <v>44340.666666666664</v>
      </c>
      <c r="C3547" s="215" t="str">
        <f>'Net Gen'!P3547</f>
        <v>OFFLINE</v>
      </c>
      <c r="D3547" s="215">
        <f>'Net Gen'!E3547</f>
        <v>0</v>
      </c>
      <c r="E3547" s="215">
        <f>'Net Gen'!I3547</f>
        <v>0</v>
      </c>
      <c r="F3547" s="215">
        <f>'Net Gen'!K3547</f>
        <v>0</v>
      </c>
      <c r="G3547" s="215">
        <f>'Net Gen'!N3547</f>
        <v>0</v>
      </c>
      <c r="H3547" s="215">
        <f>'Net Gen'!O3547</f>
        <v>1320</v>
      </c>
      <c r="J3547" s="78">
        <f t="shared" si="223"/>
        <v>0.15</v>
      </c>
      <c r="K3547" s="71">
        <f t="shared" si="220"/>
        <v>0</v>
      </c>
      <c r="L3547" s="69">
        <f t="shared" si="221"/>
        <v>198</v>
      </c>
      <c r="M3547" s="81">
        <f t="shared" si="222"/>
        <v>0</v>
      </c>
    </row>
    <row r="3548" spans="1:13" x14ac:dyDescent="0.2">
      <c r="A3548" s="133" t="str">
        <f>'Net Gen'!B3548</f>
        <v>RP2KPAEG-Rockport 2 KP AEG</v>
      </c>
      <c r="B3548" s="214">
        <f>'Net Gen'!C3548</f>
        <v>44340.708333333336</v>
      </c>
      <c r="C3548" s="215" t="str">
        <f>'Net Gen'!P3548</f>
        <v>OFFLINE</v>
      </c>
      <c r="D3548" s="215">
        <f>'Net Gen'!E3548</f>
        <v>0</v>
      </c>
      <c r="E3548" s="215">
        <f>'Net Gen'!I3548</f>
        <v>0</v>
      </c>
      <c r="F3548" s="215">
        <f>'Net Gen'!K3548</f>
        <v>0</v>
      </c>
      <c r="G3548" s="215">
        <f>'Net Gen'!N3548</f>
        <v>0</v>
      </c>
      <c r="H3548" s="215">
        <f>'Net Gen'!O3548</f>
        <v>1320</v>
      </c>
      <c r="J3548" s="78">
        <f t="shared" si="223"/>
        <v>0.15</v>
      </c>
      <c r="K3548" s="71">
        <f t="shared" si="220"/>
        <v>0</v>
      </c>
      <c r="L3548" s="69">
        <f t="shared" si="221"/>
        <v>198</v>
      </c>
      <c r="M3548" s="81">
        <f t="shared" si="222"/>
        <v>0</v>
      </c>
    </row>
    <row r="3549" spans="1:13" x14ac:dyDescent="0.2">
      <c r="A3549" s="133" t="str">
        <f>'Net Gen'!B3549</f>
        <v>RP2KPAEG-Rockport 2 KP AEG</v>
      </c>
      <c r="B3549" s="214">
        <f>'Net Gen'!C3549</f>
        <v>44340.75</v>
      </c>
      <c r="C3549" s="215" t="str">
        <f>'Net Gen'!P3549</f>
        <v>OFFLINE</v>
      </c>
      <c r="D3549" s="215">
        <f>'Net Gen'!E3549</f>
        <v>0</v>
      </c>
      <c r="E3549" s="215">
        <f>'Net Gen'!I3549</f>
        <v>0</v>
      </c>
      <c r="F3549" s="215">
        <f>'Net Gen'!K3549</f>
        <v>0</v>
      </c>
      <c r="G3549" s="215">
        <f>'Net Gen'!N3549</f>
        <v>0</v>
      </c>
      <c r="H3549" s="215">
        <f>'Net Gen'!O3549</f>
        <v>1320</v>
      </c>
      <c r="J3549" s="78">
        <f t="shared" si="223"/>
        <v>0.15</v>
      </c>
      <c r="K3549" s="71">
        <f t="shared" si="220"/>
        <v>0</v>
      </c>
      <c r="L3549" s="69">
        <f t="shared" si="221"/>
        <v>198</v>
      </c>
      <c r="M3549" s="81">
        <f t="shared" si="222"/>
        <v>0</v>
      </c>
    </row>
    <row r="3550" spans="1:13" x14ac:dyDescent="0.2">
      <c r="A3550" s="133" t="str">
        <f>'Net Gen'!B3550</f>
        <v>RP2KPAEG-Rockport 2 KP AEG</v>
      </c>
      <c r="B3550" s="214">
        <f>'Net Gen'!C3550</f>
        <v>44340.791666666664</v>
      </c>
      <c r="C3550" s="215" t="str">
        <f>'Net Gen'!P3550</f>
        <v>OFFLINE</v>
      </c>
      <c r="D3550" s="215">
        <f>'Net Gen'!E3550</f>
        <v>0</v>
      </c>
      <c r="E3550" s="215">
        <f>'Net Gen'!I3550</f>
        <v>0</v>
      </c>
      <c r="F3550" s="215">
        <f>'Net Gen'!K3550</f>
        <v>0</v>
      </c>
      <c r="G3550" s="215">
        <f>'Net Gen'!N3550</f>
        <v>0</v>
      </c>
      <c r="H3550" s="215">
        <f>'Net Gen'!O3550</f>
        <v>1320</v>
      </c>
      <c r="J3550" s="78">
        <f t="shared" si="223"/>
        <v>0.15</v>
      </c>
      <c r="K3550" s="71">
        <f t="shared" si="220"/>
        <v>0</v>
      </c>
      <c r="L3550" s="69">
        <f t="shared" si="221"/>
        <v>198</v>
      </c>
      <c r="M3550" s="81">
        <f t="shared" si="222"/>
        <v>0</v>
      </c>
    </row>
    <row r="3551" spans="1:13" x14ac:dyDescent="0.2">
      <c r="A3551" s="133" t="str">
        <f>'Net Gen'!B3551</f>
        <v>RP2KPAEG-Rockport 2 KP AEG</v>
      </c>
      <c r="B3551" s="214">
        <f>'Net Gen'!C3551</f>
        <v>44340.833333333336</v>
      </c>
      <c r="C3551" s="215" t="str">
        <f>'Net Gen'!P3551</f>
        <v>OFFLINE</v>
      </c>
      <c r="D3551" s="215">
        <f>'Net Gen'!E3551</f>
        <v>0</v>
      </c>
      <c r="E3551" s="215">
        <f>'Net Gen'!I3551</f>
        <v>0</v>
      </c>
      <c r="F3551" s="215">
        <f>'Net Gen'!K3551</f>
        <v>0</v>
      </c>
      <c r="G3551" s="215">
        <f>'Net Gen'!N3551</f>
        <v>0</v>
      </c>
      <c r="H3551" s="215">
        <f>'Net Gen'!O3551</f>
        <v>1320</v>
      </c>
      <c r="J3551" s="78">
        <f t="shared" si="223"/>
        <v>0.15</v>
      </c>
      <c r="K3551" s="71">
        <f t="shared" si="220"/>
        <v>0</v>
      </c>
      <c r="L3551" s="69">
        <f t="shared" si="221"/>
        <v>198</v>
      </c>
      <c r="M3551" s="81">
        <f t="shared" si="222"/>
        <v>0</v>
      </c>
    </row>
    <row r="3552" spans="1:13" x14ac:dyDescent="0.2">
      <c r="A3552" s="133" t="str">
        <f>'Net Gen'!B3552</f>
        <v>RP2KPAEG-Rockport 2 KP AEG</v>
      </c>
      <c r="B3552" s="214">
        <f>'Net Gen'!C3552</f>
        <v>44340.875</v>
      </c>
      <c r="C3552" s="215" t="str">
        <f>'Net Gen'!P3552</f>
        <v>OFFLINE</v>
      </c>
      <c r="D3552" s="215">
        <f>'Net Gen'!E3552</f>
        <v>0</v>
      </c>
      <c r="E3552" s="215">
        <f>'Net Gen'!I3552</f>
        <v>0</v>
      </c>
      <c r="F3552" s="215">
        <f>'Net Gen'!K3552</f>
        <v>0</v>
      </c>
      <c r="G3552" s="215">
        <f>'Net Gen'!N3552</f>
        <v>0</v>
      </c>
      <c r="H3552" s="215">
        <f>'Net Gen'!O3552</f>
        <v>1320</v>
      </c>
      <c r="J3552" s="78">
        <f t="shared" si="223"/>
        <v>0.15</v>
      </c>
      <c r="K3552" s="71">
        <f t="shared" si="220"/>
        <v>0</v>
      </c>
      <c r="L3552" s="69">
        <f t="shared" si="221"/>
        <v>198</v>
      </c>
      <c r="M3552" s="81">
        <f t="shared" si="222"/>
        <v>0</v>
      </c>
    </row>
    <row r="3553" spans="1:13" x14ac:dyDescent="0.2">
      <c r="A3553" s="133" t="str">
        <f>'Net Gen'!B3553</f>
        <v>RP2KPAEG-Rockport 2 KP AEG</v>
      </c>
      <c r="B3553" s="214">
        <f>'Net Gen'!C3553</f>
        <v>44340.916666666664</v>
      </c>
      <c r="C3553" s="215" t="str">
        <f>'Net Gen'!P3553</f>
        <v>OFFLINE</v>
      </c>
      <c r="D3553" s="215">
        <f>'Net Gen'!E3553</f>
        <v>0</v>
      </c>
      <c r="E3553" s="215">
        <f>'Net Gen'!I3553</f>
        <v>0</v>
      </c>
      <c r="F3553" s="215">
        <f>'Net Gen'!K3553</f>
        <v>0</v>
      </c>
      <c r="G3553" s="215">
        <f>'Net Gen'!N3553</f>
        <v>0</v>
      </c>
      <c r="H3553" s="215">
        <f>'Net Gen'!O3553</f>
        <v>1320</v>
      </c>
      <c r="J3553" s="78">
        <f t="shared" si="223"/>
        <v>0.15</v>
      </c>
      <c r="K3553" s="71">
        <f t="shared" si="220"/>
        <v>0</v>
      </c>
      <c r="L3553" s="69">
        <f t="shared" si="221"/>
        <v>198</v>
      </c>
      <c r="M3553" s="81">
        <f t="shared" si="222"/>
        <v>0</v>
      </c>
    </row>
    <row r="3554" spans="1:13" x14ac:dyDescent="0.2">
      <c r="A3554" s="133" t="str">
        <f>'Net Gen'!B3554</f>
        <v>RP2KPAEG-Rockport 2 KP AEG</v>
      </c>
      <c r="B3554" s="214">
        <f>'Net Gen'!C3554</f>
        <v>44340.958333333336</v>
      </c>
      <c r="C3554" s="215" t="str">
        <f>'Net Gen'!P3554</f>
        <v>OFFLINE</v>
      </c>
      <c r="D3554" s="215">
        <f>'Net Gen'!E3554</f>
        <v>0</v>
      </c>
      <c r="E3554" s="215">
        <f>'Net Gen'!I3554</f>
        <v>0</v>
      </c>
      <c r="F3554" s="215">
        <f>'Net Gen'!K3554</f>
        <v>0</v>
      </c>
      <c r="G3554" s="215">
        <f>'Net Gen'!N3554</f>
        <v>0</v>
      </c>
      <c r="H3554" s="215">
        <f>'Net Gen'!O3554</f>
        <v>1320</v>
      </c>
      <c r="J3554" s="78">
        <f t="shared" si="223"/>
        <v>0.15</v>
      </c>
      <c r="K3554" s="71">
        <f t="shared" si="220"/>
        <v>0</v>
      </c>
      <c r="L3554" s="69">
        <f t="shared" si="221"/>
        <v>198</v>
      </c>
      <c r="M3554" s="81">
        <f t="shared" si="222"/>
        <v>0</v>
      </c>
    </row>
    <row r="3555" spans="1:13" x14ac:dyDescent="0.2">
      <c r="A3555" s="133" t="str">
        <f>'Net Gen'!B3555</f>
        <v>RP2KPAEG-Rockport 2 KP AEG</v>
      </c>
      <c r="B3555" s="214">
        <f>'Net Gen'!C3555</f>
        <v>44341</v>
      </c>
      <c r="C3555" s="215" t="str">
        <f>'Net Gen'!P3555</f>
        <v>OFFLINE</v>
      </c>
      <c r="D3555" s="215">
        <f>'Net Gen'!E3555</f>
        <v>0</v>
      </c>
      <c r="E3555" s="215">
        <f>'Net Gen'!I3555</f>
        <v>0</v>
      </c>
      <c r="F3555" s="215">
        <f>'Net Gen'!K3555</f>
        <v>0</v>
      </c>
      <c r="G3555" s="215">
        <f>'Net Gen'!N3555</f>
        <v>0</v>
      </c>
      <c r="H3555" s="215">
        <f>'Net Gen'!O3555</f>
        <v>1320</v>
      </c>
      <c r="J3555" s="78">
        <f t="shared" si="223"/>
        <v>0.15</v>
      </c>
      <c r="K3555" s="71">
        <f t="shared" si="220"/>
        <v>0</v>
      </c>
      <c r="L3555" s="69">
        <f t="shared" si="221"/>
        <v>198</v>
      </c>
      <c r="M3555" s="81">
        <f t="shared" si="222"/>
        <v>0</v>
      </c>
    </row>
    <row r="3556" spans="1:13" x14ac:dyDescent="0.2">
      <c r="A3556" s="133" t="str">
        <f>'Net Gen'!B3556</f>
        <v>RP2KPAEG-Rockport 2 KP AEG</v>
      </c>
      <c r="B3556" s="214">
        <f>'Net Gen'!C3556</f>
        <v>44341.041666666664</v>
      </c>
      <c r="C3556" s="215" t="str">
        <f>'Net Gen'!P3556</f>
        <v>OFFLINE</v>
      </c>
      <c r="D3556" s="215">
        <f>'Net Gen'!E3556</f>
        <v>0</v>
      </c>
      <c r="E3556" s="215">
        <f>'Net Gen'!I3556</f>
        <v>0</v>
      </c>
      <c r="F3556" s="215">
        <f>'Net Gen'!K3556</f>
        <v>0</v>
      </c>
      <c r="G3556" s="215">
        <f>'Net Gen'!N3556</f>
        <v>0</v>
      </c>
      <c r="H3556" s="215">
        <f>'Net Gen'!O3556</f>
        <v>1320</v>
      </c>
      <c r="J3556" s="78">
        <f t="shared" si="223"/>
        <v>0.15</v>
      </c>
      <c r="K3556" s="71">
        <f t="shared" ref="K3556:K3603" si="224">F3556*J3556</f>
        <v>0</v>
      </c>
      <c r="L3556" s="69">
        <f t="shared" ref="L3556:L3603" si="225">H3556*J3556</f>
        <v>198</v>
      </c>
      <c r="M3556" s="81">
        <f t="shared" ref="M3556:M3603" si="226">E3556*J3556</f>
        <v>0</v>
      </c>
    </row>
    <row r="3557" spans="1:13" x14ac:dyDescent="0.2">
      <c r="A3557" s="133" t="str">
        <f>'Net Gen'!B3557</f>
        <v>RP2KPAEG-Rockport 2 KP AEG</v>
      </c>
      <c r="B3557" s="214">
        <f>'Net Gen'!C3557</f>
        <v>44341.083333333336</v>
      </c>
      <c r="C3557" s="215" t="str">
        <f>'Net Gen'!P3557</f>
        <v>OFFLINE</v>
      </c>
      <c r="D3557" s="215">
        <f>'Net Gen'!E3557</f>
        <v>0</v>
      </c>
      <c r="E3557" s="215">
        <f>'Net Gen'!I3557</f>
        <v>0</v>
      </c>
      <c r="F3557" s="215">
        <f>'Net Gen'!K3557</f>
        <v>0</v>
      </c>
      <c r="G3557" s="215">
        <f>'Net Gen'!N3557</f>
        <v>0</v>
      </c>
      <c r="H3557" s="215">
        <f>'Net Gen'!O3557</f>
        <v>1320</v>
      </c>
      <c r="J3557" s="78">
        <f t="shared" si="223"/>
        <v>0.15</v>
      </c>
      <c r="K3557" s="71">
        <f t="shared" si="224"/>
        <v>0</v>
      </c>
      <c r="L3557" s="69">
        <f t="shared" si="225"/>
        <v>198</v>
      </c>
      <c r="M3557" s="81">
        <f t="shared" si="226"/>
        <v>0</v>
      </c>
    </row>
    <row r="3558" spans="1:13" x14ac:dyDescent="0.2">
      <c r="A3558" s="133" t="str">
        <f>'Net Gen'!B3558</f>
        <v>RP2KPAEG-Rockport 2 KP AEG</v>
      </c>
      <c r="B3558" s="214">
        <f>'Net Gen'!C3558</f>
        <v>44341.125</v>
      </c>
      <c r="C3558" s="215" t="str">
        <f>'Net Gen'!P3558</f>
        <v>OFFLINE</v>
      </c>
      <c r="D3558" s="215">
        <f>'Net Gen'!E3558</f>
        <v>0</v>
      </c>
      <c r="E3558" s="215">
        <f>'Net Gen'!I3558</f>
        <v>0</v>
      </c>
      <c r="F3558" s="215">
        <f>'Net Gen'!K3558</f>
        <v>0</v>
      </c>
      <c r="G3558" s="215">
        <f>'Net Gen'!N3558</f>
        <v>0</v>
      </c>
      <c r="H3558" s="215">
        <f>'Net Gen'!O3558</f>
        <v>1320</v>
      </c>
      <c r="J3558" s="78">
        <f t="shared" si="223"/>
        <v>0.15</v>
      </c>
      <c r="K3558" s="71">
        <f t="shared" si="224"/>
        <v>0</v>
      </c>
      <c r="L3558" s="69">
        <f t="shared" si="225"/>
        <v>198</v>
      </c>
      <c r="M3558" s="81">
        <f t="shared" si="226"/>
        <v>0</v>
      </c>
    </row>
    <row r="3559" spans="1:13" x14ac:dyDescent="0.2">
      <c r="A3559" s="133" t="str">
        <f>'Net Gen'!B3559</f>
        <v>RP2KPAEG-Rockport 2 KP AEG</v>
      </c>
      <c r="B3559" s="214">
        <f>'Net Gen'!C3559</f>
        <v>44341.166666666664</v>
      </c>
      <c r="C3559" s="215" t="str">
        <f>'Net Gen'!P3559</f>
        <v>OFFLINE</v>
      </c>
      <c r="D3559" s="215">
        <f>'Net Gen'!E3559</f>
        <v>0</v>
      </c>
      <c r="E3559" s="215">
        <f>'Net Gen'!I3559</f>
        <v>0</v>
      </c>
      <c r="F3559" s="215">
        <f>'Net Gen'!K3559</f>
        <v>0</v>
      </c>
      <c r="G3559" s="215">
        <f>'Net Gen'!N3559</f>
        <v>0</v>
      </c>
      <c r="H3559" s="215">
        <f>'Net Gen'!O3559</f>
        <v>1320</v>
      </c>
      <c r="J3559" s="78">
        <f t="shared" si="223"/>
        <v>0.15</v>
      </c>
      <c r="K3559" s="71">
        <f t="shared" si="224"/>
        <v>0</v>
      </c>
      <c r="L3559" s="69">
        <f t="shared" si="225"/>
        <v>198</v>
      </c>
      <c r="M3559" s="81">
        <f t="shared" si="226"/>
        <v>0</v>
      </c>
    </row>
    <row r="3560" spans="1:13" x14ac:dyDescent="0.2">
      <c r="A3560" s="133" t="str">
        <f>'Net Gen'!B3560</f>
        <v>RP2KPAEG-Rockport 2 KP AEG</v>
      </c>
      <c r="B3560" s="214">
        <f>'Net Gen'!C3560</f>
        <v>44341.208333333336</v>
      </c>
      <c r="C3560" s="215" t="str">
        <f>'Net Gen'!P3560</f>
        <v>OFFLINE</v>
      </c>
      <c r="D3560" s="215">
        <f>'Net Gen'!E3560</f>
        <v>0</v>
      </c>
      <c r="E3560" s="215">
        <f>'Net Gen'!I3560</f>
        <v>0</v>
      </c>
      <c r="F3560" s="215">
        <f>'Net Gen'!K3560</f>
        <v>0</v>
      </c>
      <c r="G3560" s="215">
        <f>'Net Gen'!N3560</f>
        <v>0</v>
      </c>
      <c r="H3560" s="215">
        <f>'Net Gen'!O3560</f>
        <v>1320</v>
      </c>
      <c r="J3560" s="78">
        <f t="shared" si="223"/>
        <v>0.15</v>
      </c>
      <c r="K3560" s="71">
        <f t="shared" si="224"/>
        <v>0</v>
      </c>
      <c r="L3560" s="69">
        <f t="shared" si="225"/>
        <v>198</v>
      </c>
      <c r="M3560" s="81">
        <f t="shared" si="226"/>
        <v>0</v>
      </c>
    </row>
    <row r="3561" spans="1:13" x14ac:dyDescent="0.2">
      <c r="A3561" s="133" t="str">
        <f>'Net Gen'!B3561</f>
        <v>RP2KPAEG-Rockport 2 KP AEG</v>
      </c>
      <c r="B3561" s="214">
        <f>'Net Gen'!C3561</f>
        <v>44341.25</v>
      </c>
      <c r="C3561" s="215" t="str">
        <f>'Net Gen'!P3561</f>
        <v>OFFLINE</v>
      </c>
      <c r="D3561" s="215">
        <f>'Net Gen'!E3561</f>
        <v>0</v>
      </c>
      <c r="E3561" s="215">
        <f>'Net Gen'!I3561</f>
        <v>0</v>
      </c>
      <c r="F3561" s="215">
        <f>'Net Gen'!K3561</f>
        <v>0</v>
      </c>
      <c r="G3561" s="215">
        <f>'Net Gen'!N3561</f>
        <v>0</v>
      </c>
      <c r="H3561" s="215">
        <f>'Net Gen'!O3561</f>
        <v>1320</v>
      </c>
      <c r="J3561" s="78">
        <f t="shared" si="223"/>
        <v>0.15</v>
      </c>
      <c r="K3561" s="71">
        <f t="shared" si="224"/>
        <v>0</v>
      </c>
      <c r="L3561" s="69">
        <f t="shared" si="225"/>
        <v>198</v>
      </c>
      <c r="M3561" s="81">
        <f t="shared" si="226"/>
        <v>0</v>
      </c>
    </row>
    <row r="3562" spans="1:13" x14ac:dyDescent="0.2">
      <c r="A3562" s="133" t="str">
        <f>'Net Gen'!B3562</f>
        <v>RP2KPAEG-Rockport 2 KP AEG</v>
      </c>
      <c r="B3562" s="214">
        <f>'Net Gen'!C3562</f>
        <v>44341.291666666664</v>
      </c>
      <c r="C3562" s="215" t="str">
        <f>'Net Gen'!P3562</f>
        <v>OFFLINE</v>
      </c>
      <c r="D3562" s="215">
        <f>'Net Gen'!E3562</f>
        <v>0</v>
      </c>
      <c r="E3562" s="215">
        <f>'Net Gen'!I3562</f>
        <v>0</v>
      </c>
      <c r="F3562" s="215">
        <f>'Net Gen'!K3562</f>
        <v>0</v>
      </c>
      <c r="G3562" s="215">
        <f>'Net Gen'!N3562</f>
        <v>0</v>
      </c>
      <c r="H3562" s="215">
        <f>'Net Gen'!O3562</f>
        <v>1320</v>
      </c>
      <c r="J3562" s="78">
        <f t="shared" si="223"/>
        <v>0.15</v>
      </c>
      <c r="K3562" s="71">
        <f t="shared" si="224"/>
        <v>0</v>
      </c>
      <c r="L3562" s="69">
        <f t="shared" si="225"/>
        <v>198</v>
      </c>
      <c r="M3562" s="81">
        <f t="shared" si="226"/>
        <v>0</v>
      </c>
    </row>
    <row r="3563" spans="1:13" x14ac:dyDescent="0.2">
      <c r="A3563" s="133" t="str">
        <f>'Net Gen'!B3563</f>
        <v>RP2KPAEG-Rockport 2 KP AEG</v>
      </c>
      <c r="B3563" s="214">
        <f>'Net Gen'!C3563</f>
        <v>44341.333333333336</v>
      </c>
      <c r="C3563" s="215" t="str">
        <f>'Net Gen'!P3563</f>
        <v>OFFLINE</v>
      </c>
      <c r="D3563" s="215">
        <f>'Net Gen'!E3563</f>
        <v>0</v>
      </c>
      <c r="E3563" s="215">
        <f>'Net Gen'!I3563</f>
        <v>0</v>
      </c>
      <c r="F3563" s="215">
        <f>'Net Gen'!K3563</f>
        <v>0</v>
      </c>
      <c r="G3563" s="215">
        <f>'Net Gen'!N3563</f>
        <v>0</v>
      </c>
      <c r="H3563" s="215">
        <f>'Net Gen'!O3563</f>
        <v>1320</v>
      </c>
      <c r="J3563" s="78">
        <f t="shared" si="223"/>
        <v>0.15</v>
      </c>
      <c r="K3563" s="71">
        <f t="shared" si="224"/>
        <v>0</v>
      </c>
      <c r="L3563" s="69">
        <f t="shared" si="225"/>
        <v>198</v>
      </c>
      <c r="M3563" s="81">
        <f t="shared" si="226"/>
        <v>0</v>
      </c>
    </row>
    <row r="3564" spans="1:13" x14ac:dyDescent="0.2">
      <c r="A3564" s="133" t="str">
        <f>'Net Gen'!B3564</f>
        <v>RP2KPAEG-Rockport 2 KP AEG</v>
      </c>
      <c r="B3564" s="214">
        <f>'Net Gen'!C3564</f>
        <v>44341.375</v>
      </c>
      <c r="C3564" s="215" t="str">
        <f>'Net Gen'!P3564</f>
        <v>OFFLINE</v>
      </c>
      <c r="D3564" s="215">
        <f>'Net Gen'!E3564</f>
        <v>0</v>
      </c>
      <c r="E3564" s="215">
        <f>'Net Gen'!I3564</f>
        <v>0</v>
      </c>
      <c r="F3564" s="215">
        <f>'Net Gen'!K3564</f>
        <v>0</v>
      </c>
      <c r="G3564" s="215">
        <f>'Net Gen'!N3564</f>
        <v>0</v>
      </c>
      <c r="H3564" s="215">
        <f>'Net Gen'!O3564</f>
        <v>1320</v>
      </c>
      <c r="J3564" s="78">
        <f t="shared" si="223"/>
        <v>0.15</v>
      </c>
      <c r="K3564" s="71">
        <f t="shared" si="224"/>
        <v>0</v>
      </c>
      <c r="L3564" s="69">
        <f t="shared" si="225"/>
        <v>198</v>
      </c>
      <c r="M3564" s="81">
        <f t="shared" si="226"/>
        <v>0</v>
      </c>
    </row>
    <row r="3565" spans="1:13" x14ac:dyDescent="0.2">
      <c r="A3565" s="133" t="str">
        <f>'Net Gen'!B3565</f>
        <v>RP2KPAEG-Rockport 2 KP AEG</v>
      </c>
      <c r="B3565" s="214">
        <f>'Net Gen'!C3565</f>
        <v>44341.416666666664</v>
      </c>
      <c r="C3565" s="215" t="str">
        <f>'Net Gen'!P3565</f>
        <v>OFFLINE</v>
      </c>
      <c r="D3565" s="215">
        <f>'Net Gen'!E3565</f>
        <v>0</v>
      </c>
      <c r="E3565" s="215">
        <f>'Net Gen'!I3565</f>
        <v>0</v>
      </c>
      <c r="F3565" s="215">
        <f>'Net Gen'!K3565</f>
        <v>0</v>
      </c>
      <c r="G3565" s="215">
        <f>'Net Gen'!N3565</f>
        <v>0</v>
      </c>
      <c r="H3565" s="215">
        <f>'Net Gen'!O3565</f>
        <v>1320</v>
      </c>
      <c r="J3565" s="78">
        <f t="shared" si="223"/>
        <v>0.15</v>
      </c>
      <c r="K3565" s="71">
        <f t="shared" si="224"/>
        <v>0</v>
      </c>
      <c r="L3565" s="69">
        <f t="shared" si="225"/>
        <v>198</v>
      </c>
      <c r="M3565" s="81">
        <f t="shared" si="226"/>
        <v>0</v>
      </c>
    </row>
    <row r="3566" spans="1:13" x14ac:dyDescent="0.2">
      <c r="A3566" s="133" t="str">
        <f>'Net Gen'!B3566</f>
        <v>RP2KPAEG-Rockport 2 KP AEG</v>
      </c>
      <c r="B3566" s="214">
        <f>'Net Gen'!C3566</f>
        <v>44341.458333333336</v>
      </c>
      <c r="C3566" s="215" t="str">
        <f>'Net Gen'!P3566</f>
        <v>OFFLINE</v>
      </c>
      <c r="D3566" s="215">
        <f>'Net Gen'!E3566</f>
        <v>0</v>
      </c>
      <c r="E3566" s="215">
        <f>'Net Gen'!I3566</f>
        <v>0</v>
      </c>
      <c r="F3566" s="215">
        <f>'Net Gen'!K3566</f>
        <v>0</v>
      </c>
      <c r="G3566" s="215">
        <f>'Net Gen'!N3566</f>
        <v>0</v>
      </c>
      <c r="H3566" s="215">
        <f>'Net Gen'!O3566</f>
        <v>1320</v>
      </c>
      <c r="J3566" s="78">
        <f t="shared" si="223"/>
        <v>0.15</v>
      </c>
      <c r="K3566" s="71">
        <f t="shared" si="224"/>
        <v>0</v>
      </c>
      <c r="L3566" s="69">
        <f t="shared" si="225"/>
        <v>198</v>
      </c>
      <c r="M3566" s="81">
        <f t="shared" si="226"/>
        <v>0</v>
      </c>
    </row>
    <row r="3567" spans="1:13" x14ac:dyDescent="0.2">
      <c r="A3567" s="133" t="str">
        <f>'Net Gen'!B3567</f>
        <v>RP2KPAEG-Rockport 2 KP AEG</v>
      </c>
      <c r="B3567" s="214">
        <f>'Net Gen'!C3567</f>
        <v>44341.5</v>
      </c>
      <c r="C3567" s="215" t="str">
        <f>'Net Gen'!P3567</f>
        <v>OFFLINE</v>
      </c>
      <c r="D3567" s="215">
        <f>'Net Gen'!E3567</f>
        <v>0</v>
      </c>
      <c r="E3567" s="215">
        <f>'Net Gen'!I3567</f>
        <v>0</v>
      </c>
      <c r="F3567" s="215">
        <f>'Net Gen'!K3567</f>
        <v>0</v>
      </c>
      <c r="G3567" s="215">
        <f>'Net Gen'!N3567</f>
        <v>0</v>
      </c>
      <c r="H3567" s="215">
        <f>'Net Gen'!O3567</f>
        <v>1320</v>
      </c>
      <c r="J3567" s="78">
        <f t="shared" si="223"/>
        <v>0.15</v>
      </c>
      <c r="K3567" s="71">
        <f t="shared" si="224"/>
        <v>0</v>
      </c>
      <c r="L3567" s="69">
        <f t="shared" si="225"/>
        <v>198</v>
      </c>
      <c r="M3567" s="81">
        <f t="shared" si="226"/>
        <v>0</v>
      </c>
    </row>
    <row r="3568" spans="1:13" x14ac:dyDescent="0.2">
      <c r="A3568" s="133" t="str">
        <f>'Net Gen'!B3568</f>
        <v>RP2KPAEG-Rockport 2 KP AEG</v>
      </c>
      <c r="B3568" s="214">
        <f>'Net Gen'!C3568</f>
        <v>44341.541666666664</v>
      </c>
      <c r="C3568" s="215" t="str">
        <f>'Net Gen'!P3568</f>
        <v>OFFLINE</v>
      </c>
      <c r="D3568" s="215">
        <f>'Net Gen'!E3568</f>
        <v>0</v>
      </c>
      <c r="E3568" s="215">
        <f>'Net Gen'!I3568</f>
        <v>0</v>
      </c>
      <c r="F3568" s="215">
        <f>'Net Gen'!K3568</f>
        <v>0</v>
      </c>
      <c r="G3568" s="215">
        <f>'Net Gen'!N3568</f>
        <v>0</v>
      </c>
      <c r="H3568" s="215">
        <f>'Net Gen'!O3568</f>
        <v>1320</v>
      </c>
      <c r="J3568" s="78">
        <f t="shared" si="223"/>
        <v>0.15</v>
      </c>
      <c r="K3568" s="71">
        <f t="shared" si="224"/>
        <v>0</v>
      </c>
      <c r="L3568" s="69">
        <f t="shared" si="225"/>
        <v>198</v>
      </c>
      <c r="M3568" s="81">
        <f t="shared" si="226"/>
        <v>0</v>
      </c>
    </row>
    <row r="3569" spans="1:13" x14ac:dyDescent="0.2">
      <c r="A3569" s="133" t="str">
        <f>'Net Gen'!B3569</f>
        <v>RP2KPAEG-Rockport 2 KP AEG</v>
      </c>
      <c r="B3569" s="214">
        <f>'Net Gen'!C3569</f>
        <v>44341.583333333336</v>
      </c>
      <c r="C3569" s="215" t="str">
        <f>'Net Gen'!P3569</f>
        <v>OFFLINE</v>
      </c>
      <c r="D3569" s="215">
        <f>'Net Gen'!E3569</f>
        <v>0</v>
      </c>
      <c r="E3569" s="215">
        <f>'Net Gen'!I3569</f>
        <v>0</v>
      </c>
      <c r="F3569" s="215">
        <f>'Net Gen'!K3569</f>
        <v>0</v>
      </c>
      <c r="G3569" s="215">
        <f>'Net Gen'!N3569</f>
        <v>0</v>
      </c>
      <c r="H3569" s="215">
        <f>'Net Gen'!O3569</f>
        <v>1320</v>
      </c>
      <c r="J3569" s="78">
        <f t="shared" si="223"/>
        <v>0.15</v>
      </c>
      <c r="K3569" s="71">
        <f t="shared" si="224"/>
        <v>0</v>
      </c>
      <c r="L3569" s="69">
        <f t="shared" si="225"/>
        <v>198</v>
      </c>
      <c r="M3569" s="81">
        <f t="shared" si="226"/>
        <v>0</v>
      </c>
    </row>
    <row r="3570" spans="1:13" x14ac:dyDescent="0.2">
      <c r="A3570" s="133" t="str">
        <f>'Net Gen'!B3570</f>
        <v>RP2KPAEG-Rockport 2 KP AEG</v>
      </c>
      <c r="B3570" s="214">
        <f>'Net Gen'!C3570</f>
        <v>44341.625</v>
      </c>
      <c r="C3570" s="215" t="str">
        <f>'Net Gen'!P3570</f>
        <v>OFFLINE</v>
      </c>
      <c r="D3570" s="215">
        <f>'Net Gen'!E3570</f>
        <v>0</v>
      </c>
      <c r="E3570" s="215">
        <f>'Net Gen'!I3570</f>
        <v>0</v>
      </c>
      <c r="F3570" s="215">
        <f>'Net Gen'!K3570</f>
        <v>0</v>
      </c>
      <c r="G3570" s="215">
        <f>'Net Gen'!N3570</f>
        <v>0</v>
      </c>
      <c r="H3570" s="215">
        <f>'Net Gen'!O3570</f>
        <v>1320</v>
      </c>
      <c r="J3570" s="78">
        <f t="shared" si="223"/>
        <v>0.15</v>
      </c>
      <c r="K3570" s="71">
        <f t="shared" si="224"/>
        <v>0</v>
      </c>
      <c r="L3570" s="69">
        <f t="shared" si="225"/>
        <v>198</v>
      </c>
      <c r="M3570" s="81">
        <f t="shared" si="226"/>
        <v>0</v>
      </c>
    </row>
    <row r="3571" spans="1:13" x14ac:dyDescent="0.2">
      <c r="A3571" s="133" t="str">
        <f>'Net Gen'!B3571</f>
        <v>RP2KPAEG-Rockport 2 KP AEG</v>
      </c>
      <c r="B3571" s="214">
        <f>'Net Gen'!C3571</f>
        <v>44341.666666666664</v>
      </c>
      <c r="C3571" s="215" t="str">
        <f>'Net Gen'!P3571</f>
        <v>OFFLINE</v>
      </c>
      <c r="D3571" s="215">
        <f>'Net Gen'!E3571</f>
        <v>0</v>
      </c>
      <c r="E3571" s="215">
        <f>'Net Gen'!I3571</f>
        <v>0</v>
      </c>
      <c r="F3571" s="215">
        <f>'Net Gen'!K3571</f>
        <v>0</v>
      </c>
      <c r="G3571" s="215">
        <f>'Net Gen'!N3571</f>
        <v>0</v>
      </c>
      <c r="H3571" s="215">
        <f>'Net Gen'!O3571</f>
        <v>1320</v>
      </c>
      <c r="J3571" s="78">
        <f t="shared" si="223"/>
        <v>0.15</v>
      </c>
      <c r="K3571" s="71">
        <f t="shared" si="224"/>
        <v>0</v>
      </c>
      <c r="L3571" s="69">
        <f t="shared" si="225"/>
        <v>198</v>
      </c>
      <c r="M3571" s="81">
        <f t="shared" si="226"/>
        <v>0</v>
      </c>
    </row>
    <row r="3572" spans="1:13" x14ac:dyDescent="0.2">
      <c r="A3572" s="133" t="str">
        <f>'Net Gen'!B3572</f>
        <v>RP2KPAEG-Rockport 2 KP AEG</v>
      </c>
      <c r="B3572" s="214">
        <f>'Net Gen'!C3572</f>
        <v>44341.708333333336</v>
      </c>
      <c r="C3572" s="215" t="str">
        <f>'Net Gen'!P3572</f>
        <v>OFFLINE</v>
      </c>
      <c r="D3572" s="215">
        <f>'Net Gen'!E3572</f>
        <v>0</v>
      </c>
      <c r="E3572" s="215">
        <f>'Net Gen'!I3572</f>
        <v>0</v>
      </c>
      <c r="F3572" s="215">
        <f>'Net Gen'!K3572</f>
        <v>0</v>
      </c>
      <c r="G3572" s="215">
        <f>'Net Gen'!N3572</f>
        <v>0</v>
      </c>
      <c r="H3572" s="215">
        <f>'Net Gen'!O3572</f>
        <v>1320</v>
      </c>
      <c r="J3572" s="78">
        <f t="shared" si="223"/>
        <v>0.15</v>
      </c>
      <c r="K3572" s="71">
        <f t="shared" si="224"/>
        <v>0</v>
      </c>
      <c r="L3572" s="69">
        <f t="shared" si="225"/>
        <v>198</v>
      </c>
      <c r="M3572" s="81">
        <f t="shared" si="226"/>
        <v>0</v>
      </c>
    </row>
    <row r="3573" spans="1:13" x14ac:dyDescent="0.2">
      <c r="A3573" s="133" t="str">
        <f>'Net Gen'!B3573</f>
        <v>RP2KPAEG-Rockport 2 KP AEG</v>
      </c>
      <c r="B3573" s="214">
        <f>'Net Gen'!C3573</f>
        <v>44341.75</v>
      </c>
      <c r="C3573" s="215" t="str">
        <f>'Net Gen'!P3573</f>
        <v>OFFLINE</v>
      </c>
      <c r="D3573" s="215">
        <f>'Net Gen'!E3573</f>
        <v>0</v>
      </c>
      <c r="E3573" s="215">
        <f>'Net Gen'!I3573</f>
        <v>0</v>
      </c>
      <c r="F3573" s="215">
        <f>'Net Gen'!K3573</f>
        <v>0</v>
      </c>
      <c r="G3573" s="215">
        <f>'Net Gen'!N3573</f>
        <v>0</v>
      </c>
      <c r="H3573" s="215">
        <f>'Net Gen'!O3573</f>
        <v>1320</v>
      </c>
      <c r="J3573" s="78">
        <f t="shared" si="223"/>
        <v>0.15</v>
      </c>
      <c r="K3573" s="71">
        <f t="shared" si="224"/>
        <v>0</v>
      </c>
      <c r="L3573" s="69">
        <f t="shared" si="225"/>
        <v>198</v>
      </c>
      <c r="M3573" s="81">
        <f t="shared" si="226"/>
        <v>0</v>
      </c>
    </row>
    <row r="3574" spans="1:13" x14ac:dyDescent="0.2">
      <c r="A3574" s="133" t="str">
        <f>'Net Gen'!B3574</f>
        <v>RP2KPAEG-Rockport 2 KP AEG</v>
      </c>
      <c r="B3574" s="214">
        <f>'Net Gen'!C3574</f>
        <v>44341.791666666664</v>
      </c>
      <c r="C3574" s="215" t="str">
        <f>'Net Gen'!P3574</f>
        <v>OFFLINE</v>
      </c>
      <c r="D3574" s="215">
        <f>'Net Gen'!E3574</f>
        <v>0</v>
      </c>
      <c r="E3574" s="215">
        <f>'Net Gen'!I3574</f>
        <v>0</v>
      </c>
      <c r="F3574" s="215">
        <f>'Net Gen'!K3574</f>
        <v>0</v>
      </c>
      <c r="G3574" s="215">
        <f>'Net Gen'!N3574</f>
        <v>0</v>
      </c>
      <c r="H3574" s="215">
        <f>'Net Gen'!O3574</f>
        <v>1320</v>
      </c>
      <c r="J3574" s="78">
        <f t="shared" si="223"/>
        <v>0.15</v>
      </c>
      <c r="K3574" s="71">
        <f t="shared" si="224"/>
        <v>0</v>
      </c>
      <c r="L3574" s="69">
        <f t="shared" si="225"/>
        <v>198</v>
      </c>
      <c r="M3574" s="81">
        <f t="shared" si="226"/>
        <v>0</v>
      </c>
    </row>
    <row r="3575" spans="1:13" x14ac:dyDescent="0.2">
      <c r="A3575" s="133" t="str">
        <f>'Net Gen'!B3575</f>
        <v>RP2KPAEG-Rockport 2 KP AEG</v>
      </c>
      <c r="B3575" s="214">
        <f>'Net Gen'!C3575</f>
        <v>44341.833333333336</v>
      </c>
      <c r="C3575" s="215" t="str">
        <f>'Net Gen'!P3575</f>
        <v>OFFLINE</v>
      </c>
      <c r="D3575" s="215">
        <f>'Net Gen'!E3575</f>
        <v>0</v>
      </c>
      <c r="E3575" s="215">
        <f>'Net Gen'!I3575</f>
        <v>0</v>
      </c>
      <c r="F3575" s="215">
        <f>'Net Gen'!K3575</f>
        <v>0</v>
      </c>
      <c r="G3575" s="215">
        <f>'Net Gen'!N3575</f>
        <v>0</v>
      </c>
      <c r="H3575" s="215">
        <f>'Net Gen'!O3575</f>
        <v>1320</v>
      </c>
      <c r="J3575" s="78">
        <f t="shared" si="223"/>
        <v>0.15</v>
      </c>
      <c r="K3575" s="71">
        <f t="shared" si="224"/>
        <v>0</v>
      </c>
      <c r="L3575" s="69">
        <f t="shared" si="225"/>
        <v>198</v>
      </c>
      <c r="M3575" s="81">
        <f t="shared" si="226"/>
        <v>0</v>
      </c>
    </row>
    <row r="3576" spans="1:13" x14ac:dyDescent="0.2">
      <c r="A3576" s="133" t="str">
        <f>'Net Gen'!B3576</f>
        <v>RP2KPAEG-Rockport 2 KP AEG</v>
      </c>
      <c r="B3576" s="214">
        <f>'Net Gen'!C3576</f>
        <v>44341.875</v>
      </c>
      <c r="C3576" s="215" t="str">
        <f>'Net Gen'!P3576</f>
        <v>OFFLINE</v>
      </c>
      <c r="D3576" s="215">
        <f>'Net Gen'!E3576</f>
        <v>0</v>
      </c>
      <c r="E3576" s="215">
        <f>'Net Gen'!I3576</f>
        <v>0</v>
      </c>
      <c r="F3576" s="215">
        <f>'Net Gen'!K3576</f>
        <v>0</v>
      </c>
      <c r="G3576" s="215">
        <f>'Net Gen'!N3576</f>
        <v>0</v>
      </c>
      <c r="H3576" s="215">
        <f>'Net Gen'!O3576</f>
        <v>1320</v>
      </c>
      <c r="J3576" s="78">
        <f t="shared" si="223"/>
        <v>0.15</v>
      </c>
      <c r="K3576" s="71">
        <f t="shared" si="224"/>
        <v>0</v>
      </c>
      <c r="L3576" s="69">
        <f t="shared" si="225"/>
        <v>198</v>
      </c>
      <c r="M3576" s="81">
        <f t="shared" si="226"/>
        <v>0</v>
      </c>
    </row>
    <row r="3577" spans="1:13" x14ac:dyDescent="0.2">
      <c r="A3577" s="133" t="str">
        <f>'Net Gen'!B3577</f>
        <v>RP2KPAEG-Rockport 2 KP AEG</v>
      </c>
      <c r="B3577" s="214">
        <f>'Net Gen'!C3577</f>
        <v>44341.916666666664</v>
      </c>
      <c r="C3577" s="215" t="str">
        <f>'Net Gen'!P3577</f>
        <v>OFFLINE</v>
      </c>
      <c r="D3577" s="215">
        <f>'Net Gen'!E3577</f>
        <v>0</v>
      </c>
      <c r="E3577" s="215">
        <f>'Net Gen'!I3577</f>
        <v>0</v>
      </c>
      <c r="F3577" s="215">
        <f>'Net Gen'!K3577</f>
        <v>0</v>
      </c>
      <c r="G3577" s="215">
        <f>'Net Gen'!N3577</f>
        <v>0</v>
      </c>
      <c r="H3577" s="215">
        <f>'Net Gen'!O3577</f>
        <v>1320</v>
      </c>
      <c r="J3577" s="78">
        <f t="shared" si="223"/>
        <v>0.15</v>
      </c>
      <c r="K3577" s="71">
        <f t="shared" si="224"/>
        <v>0</v>
      </c>
      <c r="L3577" s="69">
        <f t="shared" si="225"/>
        <v>198</v>
      </c>
      <c r="M3577" s="81">
        <f t="shared" si="226"/>
        <v>0</v>
      </c>
    </row>
    <row r="3578" spans="1:13" x14ac:dyDescent="0.2">
      <c r="A3578" s="133" t="str">
        <f>'Net Gen'!B3578</f>
        <v>RP2KPAEG-Rockport 2 KP AEG</v>
      </c>
      <c r="B3578" s="214">
        <f>'Net Gen'!C3578</f>
        <v>44341.958333333336</v>
      </c>
      <c r="C3578" s="215" t="str">
        <f>'Net Gen'!P3578</f>
        <v>OFFLINE</v>
      </c>
      <c r="D3578" s="215">
        <f>'Net Gen'!E3578</f>
        <v>0</v>
      </c>
      <c r="E3578" s="215">
        <f>'Net Gen'!I3578</f>
        <v>0</v>
      </c>
      <c r="F3578" s="215">
        <f>'Net Gen'!K3578</f>
        <v>0</v>
      </c>
      <c r="G3578" s="215">
        <f>'Net Gen'!N3578</f>
        <v>0</v>
      </c>
      <c r="H3578" s="215">
        <f>'Net Gen'!O3578</f>
        <v>1320</v>
      </c>
      <c r="J3578" s="78">
        <f t="shared" si="223"/>
        <v>0.15</v>
      </c>
      <c r="K3578" s="71">
        <f t="shared" si="224"/>
        <v>0</v>
      </c>
      <c r="L3578" s="69">
        <f t="shared" si="225"/>
        <v>198</v>
      </c>
      <c r="M3578" s="81">
        <f t="shared" si="226"/>
        <v>0</v>
      </c>
    </row>
    <row r="3579" spans="1:13" x14ac:dyDescent="0.2">
      <c r="A3579" s="133" t="str">
        <f>'Net Gen'!B3579</f>
        <v>RP2KPAEG-Rockport 2 KP AEG</v>
      </c>
      <c r="B3579" s="214">
        <f>'Net Gen'!C3579</f>
        <v>44342</v>
      </c>
      <c r="C3579" s="215" t="str">
        <f>'Net Gen'!P3579</f>
        <v>OFFLINE</v>
      </c>
      <c r="D3579" s="215">
        <f>'Net Gen'!E3579</f>
        <v>0</v>
      </c>
      <c r="E3579" s="215">
        <f>'Net Gen'!I3579</f>
        <v>0</v>
      </c>
      <c r="F3579" s="215">
        <f>'Net Gen'!K3579</f>
        <v>0</v>
      </c>
      <c r="G3579" s="215">
        <f>'Net Gen'!N3579</f>
        <v>0</v>
      </c>
      <c r="H3579" s="215">
        <f>'Net Gen'!O3579</f>
        <v>1320</v>
      </c>
      <c r="J3579" s="78">
        <f t="shared" si="223"/>
        <v>0.15</v>
      </c>
      <c r="K3579" s="71">
        <f t="shared" si="224"/>
        <v>0</v>
      </c>
      <c r="L3579" s="69">
        <f t="shared" si="225"/>
        <v>198</v>
      </c>
      <c r="M3579" s="81">
        <f t="shared" si="226"/>
        <v>0</v>
      </c>
    </row>
    <row r="3580" spans="1:13" x14ac:dyDescent="0.2">
      <c r="A3580" s="133" t="str">
        <f>'Net Gen'!B3580</f>
        <v>RP2KPAEG-Rockport 2 KP AEG</v>
      </c>
      <c r="B3580" s="214">
        <f>'Net Gen'!C3580</f>
        <v>44342.041666666664</v>
      </c>
      <c r="C3580" s="215" t="str">
        <f>'Net Gen'!P3580</f>
        <v>OFFLINE</v>
      </c>
      <c r="D3580" s="215">
        <f>'Net Gen'!E3580</f>
        <v>0</v>
      </c>
      <c r="E3580" s="215">
        <f>'Net Gen'!I3580</f>
        <v>0</v>
      </c>
      <c r="F3580" s="215">
        <f>'Net Gen'!K3580</f>
        <v>0</v>
      </c>
      <c r="G3580" s="215">
        <f>'Net Gen'!N3580</f>
        <v>0</v>
      </c>
      <c r="H3580" s="215">
        <f>'Net Gen'!O3580</f>
        <v>1320</v>
      </c>
      <c r="J3580" s="78">
        <f t="shared" si="223"/>
        <v>0.15</v>
      </c>
      <c r="K3580" s="71">
        <f t="shared" si="224"/>
        <v>0</v>
      </c>
      <c r="L3580" s="69">
        <f t="shared" si="225"/>
        <v>198</v>
      </c>
      <c r="M3580" s="81">
        <f t="shared" si="226"/>
        <v>0</v>
      </c>
    </row>
    <row r="3581" spans="1:13" x14ac:dyDescent="0.2">
      <c r="A3581" s="133" t="str">
        <f>'Net Gen'!B3581</f>
        <v>RP2KPAEG-Rockport 2 KP AEG</v>
      </c>
      <c r="B3581" s="214">
        <f>'Net Gen'!C3581</f>
        <v>44342.083333333336</v>
      </c>
      <c r="C3581" s="215" t="str">
        <f>'Net Gen'!P3581</f>
        <v>OFFLINE</v>
      </c>
      <c r="D3581" s="215">
        <f>'Net Gen'!E3581</f>
        <v>0</v>
      </c>
      <c r="E3581" s="215">
        <f>'Net Gen'!I3581</f>
        <v>0</v>
      </c>
      <c r="F3581" s="215">
        <f>'Net Gen'!K3581</f>
        <v>0</v>
      </c>
      <c r="G3581" s="215">
        <f>'Net Gen'!N3581</f>
        <v>0</v>
      </c>
      <c r="H3581" s="215">
        <f>'Net Gen'!O3581</f>
        <v>1320</v>
      </c>
      <c r="J3581" s="78">
        <f t="shared" si="223"/>
        <v>0.15</v>
      </c>
      <c r="K3581" s="71">
        <f t="shared" si="224"/>
        <v>0</v>
      </c>
      <c r="L3581" s="69">
        <f t="shared" si="225"/>
        <v>198</v>
      </c>
      <c r="M3581" s="81">
        <f t="shared" si="226"/>
        <v>0</v>
      </c>
    </row>
    <row r="3582" spans="1:13" x14ac:dyDescent="0.2">
      <c r="A3582" s="133" t="str">
        <f>'Net Gen'!B3582</f>
        <v>RP2KPAEG-Rockport 2 KP AEG</v>
      </c>
      <c r="B3582" s="214">
        <f>'Net Gen'!C3582</f>
        <v>44342.125</v>
      </c>
      <c r="C3582" s="215" t="str">
        <f>'Net Gen'!P3582</f>
        <v>OFFLINE</v>
      </c>
      <c r="D3582" s="215">
        <f>'Net Gen'!E3582</f>
        <v>0</v>
      </c>
      <c r="E3582" s="215">
        <f>'Net Gen'!I3582</f>
        <v>0</v>
      </c>
      <c r="F3582" s="215">
        <f>'Net Gen'!K3582</f>
        <v>0</v>
      </c>
      <c r="G3582" s="215">
        <f>'Net Gen'!N3582</f>
        <v>0</v>
      </c>
      <c r="H3582" s="215">
        <f>'Net Gen'!O3582</f>
        <v>1320</v>
      </c>
      <c r="J3582" s="78">
        <f t="shared" si="223"/>
        <v>0.15</v>
      </c>
      <c r="K3582" s="71">
        <f t="shared" si="224"/>
        <v>0</v>
      </c>
      <c r="L3582" s="69">
        <f t="shared" si="225"/>
        <v>198</v>
      </c>
      <c r="M3582" s="81">
        <f t="shared" si="226"/>
        <v>0</v>
      </c>
    </row>
    <row r="3583" spans="1:13" x14ac:dyDescent="0.2">
      <c r="A3583" s="133" t="str">
        <f>'Net Gen'!B3583</f>
        <v>RP2KPAEG-Rockport 2 KP AEG</v>
      </c>
      <c r="B3583" s="214">
        <f>'Net Gen'!C3583</f>
        <v>44342.166666666664</v>
      </c>
      <c r="C3583" s="215" t="str">
        <f>'Net Gen'!P3583</f>
        <v>OFFLINE</v>
      </c>
      <c r="D3583" s="215">
        <f>'Net Gen'!E3583</f>
        <v>0</v>
      </c>
      <c r="E3583" s="215">
        <f>'Net Gen'!I3583</f>
        <v>0</v>
      </c>
      <c r="F3583" s="215">
        <f>'Net Gen'!K3583</f>
        <v>0</v>
      </c>
      <c r="G3583" s="215">
        <f>'Net Gen'!N3583</f>
        <v>0</v>
      </c>
      <c r="H3583" s="215">
        <f>'Net Gen'!O3583</f>
        <v>1320</v>
      </c>
      <c r="J3583" s="78">
        <f t="shared" si="223"/>
        <v>0.15</v>
      </c>
      <c r="K3583" s="71">
        <f t="shared" si="224"/>
        <v>0</v>
      </c>
      <c r="L3583" s="69">
        <f t="shared" si="225"/>
        <v>198</v>
      </c>
      <c r="M3583" s="81">
        <f t="shared" si="226"/>
        <v>0</v>
      </c>
    </row>
    <row r="3584" spans="1:13" x14ac:dyDescent="0.2">
      <c r="A3584" s="133" t="str">
        <f>'Net Gen'!B3584</f>
        <v>RP2KPAEG-Rockport 2 KP AEG</v>
      </c>
      <c r="B3584" s="214">
        <f>'Net Gen'!C3584</f>
        <v>44342.208333333336</v>
      </c>
      <c r="C3584" s="215" t="str">
        <f>'Net Gen'!P3584</f>
        <v>OFFLINE</v>
      </c>
      <c r="D3584" s="215">
        <f>'Net Gen'!E3584</f>
        <v>0</v>
      </c>
      <c r="E3584" s="215">
        <f>'Net Gen'!I3584</f>
        <v>0</v>
      </c>
      <c r="F3584" s="215">
        <f>'Net Gen'!K3584</f>
        <v>0</v>
      </c>
      <c r="G3584" s="215">
        <f>'Net Gen'!N3584</f>
        <v>0</v>
      </c>
      <c r="H3584" s="215">
        <f>'Net Gen'!O3584</f>
        <v>1320</v>
      </c>
      <c r="J3584" s="78">
        <f t="shared" si="223"/>
        <v>0.15</v>
      </c>
      <c r="K3584" s="71">
        <f t="shared" si="224"/>
        <v>0</v>
      </c>
      <c r="L3584" s="69">
        <f t="shared" si="225"/>
        <v>198</v>
      </c>
      <c r="M3584" s="81">
        <f t="shared" si="226"/>
        <v>0</v>
      </c>
    </row>
    <row r="3585" spans="1:13" x14ac:dyDescent="0.2">
      <c r="A3585" s="133" t="str">
        <f>'Net Gen'!B3585</f>
        <v>RP2KPAEG-Rockport 2 KP AEG</v>
      </c>
      <c r="B3585" s="214">
        <f>'Net Gen'!C3585</f>
        <v>44342.25</v>
      </c>
      <c r="C3585" s="215" t="str">
        <f>'Net Gen'!P3585</f>
        <v>OFFLINE</v>
      </c>
      <c r="D3585" s="215">
        <f>'Net Gen'!E3585</f>
        <v>0</v>
      </c>
      <c r="E3585" s="215">
        <f>'Net Gen'!I3585</f>
        <v>0</v>
      </c>
      <c r="F3585" s="215">
        <f>'Net Gen'!K3585</f>
        <v>0</v>
      </c>
      <c r="G3585" s="215">
        <f>'Net Gen'!N3585</f>
        <v>0</v>
      </c>
      <c r="H3585" s="215">
        <f>'Net Gen'!O3585</f>
        <v>1320</v>
      </c>
      <c r="J3585" s="78">
        <f t="shared" si="223"/>
        <v>0.15</v>
      </c>
      <c r="K3585" s="71">
        <f t="shared" si="224"/>
        <v>0</v>
      </c>
      <c r="L3585" s="69">
        <f t="shared" si="225"/>
        <v>198</v>
      </c>
      <c r="M3585" s="81">
        <f t="shared" si="226"/>
        <v>0</v>
      </c>
    </row>
    <row r="3586" spans="1:13" x14ac:dyDescent="0.2">
      <c r="A3586" s="133" t="str">
        <f>'Net Gen'!B3586</f>
        <v>RP2KPAEG-Rockport 2 KP AEG</v>
      </c>
      <c r="B3586" s="214">
        <f>'Net Gen'!C3586</f>
        <v>44342.291666666664</v>
      </c>
      <c r="C3586" s="215" t="str">
        <f>'Net Gen'!P3586</f>
        <v>OFFLINE</v>
      </c>
      <c r="D3586" s="215">
        <f>'Net Gen'!E3586</f>
        <v>0</v>
      </c>
      <c r="E3586" s="215">
        <f>'Net Gen'!I3586</f>
        <v>0</v>
      </c>
      <c r="F3586" s="215">
        <f>'Net Gen'!K3586</f>
        <v>0</v>
      </c>
      <c r="G3586" s="215">
        <f>'Net Gen'!N3586</f>
        <v>0</v>
      </c>
      <c r="H3586" s="215">
        <f>'Net Gen'!O3586</f>
        <v>1320</v>
      </c>
      <c r="J3586" s="78">
        <f t="shared" si="223"/>
        <v>0.15</v>
      </c>
      <c r="K3586" s="71">
        <f t="shared" si="224"/>
        <v>0</v>
      </c>
      <c r="L3586" s="69">
        <f t="shared" si="225"/>
        <v>198</v>
      </c>
      <c r="M3586" s="81">
        <f t="shared" si="226"/>
        <v>0</v>
      </c>
    </row>
    <row r="3587" spans="1:13" x14ac:dyDescent="0.2">
      <c r="A3587" s="133" t="str">
        <f>'Net Gen'!B3587</f>
        <v>RP2KPAEG-Rockport 2 KP AEG</v>
      </c>
      <c r="B3587" s="214">
        <f>'Net Gen'!C3587</f>
        <v>44342.333333333336</v>
      </c>
      <c r="C3587" s="215" t="str">
        <f>'Net Gen'!P3587</f>
        <v>OFFLINE</v>
      </c>
      <c r="D3587" s="215">
        <f>'Net Gen'!E3587</f>
        <v>0</v>
      </c>
      <c r="E3587" s="215">
        <f>'Net Gen'!I3587</f>
        <v>0</v>
      </c>
      <c r="F3587" s="215">
        <f>'Net Gen'!K3587</f>
        <v>0</v>
      </c>
      <c r="G3587" s="215">
        <f>'Net Gen'!N3587</f>
        <v>0</v>
      </c>
      <c r="H3587" s="215">
        <f>'Net Gen'!O3587</f>
        <v>1320</v>
      </c>
      <c r="J3587" s="78">
        <f t="shared" si="223"/>
        <v>0.15</v>
      </c>
      <c r="K3587" s="71">
        <f t="shared" si="224"/>
        <v>0</v>
      </c>
      <c r="L3587" s="69">
        <f t="shared" si="225"/>
        <v>198</v>
      </c>
      <c r="M3587" s="81">
        <f t="shared" si="226"/>
        <v>0</v>
      </c>
    </row>
    <row r="3588" spans="1:13" x14ac:dyDescent="0.2">
      <c r="A3588" s="133" t="str">
        <f>'Net Gen'!B3588</f>
        <v>RP2KPAEG-Rockport 2 KP AEG</v>
      </c>
      <c r="B3588" s="214">
        <f>'Net Gen'!C3588</f>
        <v>44342.375</v>
      </c>
      <c r="C3588" s="215" t="str">
        <f>'Net Gen'!P3588</f>
        <v>OFFLINE</v>
      </c>
      <c r="D3588" s="215">
        <f>'Net Gen'!E3588</f>
        <v>0</v>
      </c>
      <c r="E3588" s="215">
        <f>'Net Gen'!I3588</f>
        <v>0</v>
      </c>
      <c r="F3588" s="215">
        <f>'Net Gen'!K3588</f>
        <v>0</v>
      </c>
      <c r="G3588" s="215">
        <f>'Net Gen'!N3588</f>
        <v>0</v>
      </c>
      <c r="H3588" s="215">
        <f>'Net Gen'!O3588</f>
        <v>1320</v>
      </c>
      <c r="J3588" s="78">
        <f t="shared" si="223"/>
        <v>0.15</v>
      </c>
      <c r="K3588" s="71">
        <f t="shared" si="224"/>
        <v>0</v>
      </c>
      <c r="L3588" s="69">
        <f t="shared" si="225"/>
        <v>198</v>
      </c>
      <c r="M3588" s="81">
        <f t="shared" si="226"/>
        <v>0</v>
      </c>
    </row>
    <row r="3589" spans="1:13" x14ac:dyDescent="0.2">
      <c r="A3589" s="133" t="str">
        <f>'Net Gen'!B3589</f>
        <v>RP2KPAEG-Rockport 2 KP AEG</v>
      </c>
      <c r="B3589" s="214">
        <f>'Net Gen'!C3589</f>
        <v>44342.416666666664</v>
      </c>
      <c r="C3589" s="215" t="str">
        <f>'Net Gen'!P3589</f>
        <v>OFFLINE</v>
      </c>
      <c r="D3589" s="215">
        <f>'Net Gen'!E3589</f>
        <v>0</v>
      </c>
      <c r="E3589" s="215">
        <f>'Net Gen'!I3589</f>
        <v>0</v>
      </c>
      <c r="F3589" s="215">
        <f>'Net Gen'!K3589</f>
        <v>0</v>
      </c>
      <c r="G3589" s="215">
        <f>'Net Gen'!N3589</f>
        <v>0</v>
      </c>
      <c r="H3589" s="215">
        <f>'Net Gen'!O3589</f>
        <v>1320</v>
      </c>
      <c r="J3589" s="78">
        <f t="shared" ref="J3589:J3602" si="227">VLOOKUP(A3589,$P$4:$Q$8,2,FALSE)</f>
        <v>0.15</v>
      </c>
      <c r="K3589" s="71">
        <f t="shared" si="224"/>
        <v>0</v>
      </c>
      <c r="L3589" s="69">
        <f t="shared" si="225"/>
        <v>198</v>
      </c>
      <c r="M3589" s="81">
        <f t="shared" si="226"/>
        <v>0</v>
      </c>
    </row>
    <row r="3590" spans="1:13" x14ac:dyDescent="0.2">
      <c r="A3590" s="133" t="str">
        <f>'Net Gen'!B3590</f>
        <v>RP2KPAEG-Rockport 2 KP AEG</v>
      </c>
      <c r="B3590" s="214">
        <f>'Net Gen'!C3590</f>
        <v>44342.458333333336</v>
      </c>
      <c r="C3590" s="215" t="str">
        <f>'Net Gen'!P3590</f>
        <v>OFFLINE</v>
      </c>
      <c r="D3590" s="215">
        <f>'Net Gen'!E3590</f>
        <v>0</v>
      </c>
      <c r="E3590" s="215">
        <f>'Net Gen'!I3590</f>
        <v>0</v>
      </c>
      <c r="F3590" s="215">
        <f>'Net Gen'!K3590</f>
        <v>0</v>
      </c>
      <c r="G3590" s="215">
        <f>'Net Gen'!N3590</f>
        <v>0</v>
      </c>
      <c r="H3590" s="215">
        <f>'Net Gen'!O3590</f>
        <v>1320</v>
      </c>
      <c r="J3590" s="78">
        <f t="shared" si="227"/>
        <v>0.15</v>
      </c>
      <c r="K3590" s="71">
        <f t="shared" si="224"/>
        <v>0</v>
      </c>
      <c r="L3590" s="69">
        <f t="shared" si="225"/>
        <v>198</v>
      </c>
      <c r="M3590" s="81">
        <f t="shared" si="226"/>
        <v>0</v>
      </c>
    </row>
    <row r="3591" spans="1:13" x14ac:dyDescent="0.2">
      <c r="A3591" s="133" t="str">
        <f>'Net Gen'!B3591</f>
        <v>RP2KPAEG-Rockport 2 KP AEG</v>
      </c>
      <c r="B3591" s="214">
        <f>'Net Gen'!C3591</f>
        <v>44342.5</v>
      </c>
      <c r="C3591" s="215" t="str">
        <f>'Net Gen'!P3591</f>
        <v>OFFLINE</v>
      </c>
      <c r="D3591" s="215">
        <f>'Net Gen'!E3591</f>
        <v>0</v>
      </c>
      <c r="E3591" s="215">
        <f>'Net Gen'!I3591</f>
        <v>0</v>
      </c>
      <c r="F3591" s="215">
        <f>'Net Gen'!K3591</f>
        <v>0</v>
      </c>
      <c r="G3591" s="215">
        <f>'Net Gen'!N3591</f>
        <v>0</v>
      </c>
      <c r="H3591" s="215">
        <f>'Net Gen'!O3591</f>
        <v>1320</v>
      </c>
      <c r="J3591" s="78">
        <f t="shared" si="227"/>
        <v>0.15</v>
      </c>
      <c r="K3591" s="71">
        <f t="shared" si="224"/>
        <v>0</v>
      </c>
      <c r="L3591" s="69">
        <f t="shared" si="225"/>
        <v>198</v>
      </c>
      <c r="M3591" s="81">
        <f t="shared" si="226"/>
        <v>0</v>
      </c>
    </row>
    <row r="3592" spans="1:13" x14ac:dyDescent="0.2">
      <c r="A3592" s="133" t="str">
        <f>'Net Gen'!B3592</f>
        <v>RP2KPAEG-Rockport 2 KP AEG</v>
      </c>
      <c r="B3592" s="214">
        <f>'Net Gen'!C3592</f>
        <v>44342.541666666664</v>
      </c>
      <c r="C3592" s="215" t="str">
        <f>'Net Gen'!P3592</f>
        <v>OFFLINE</v>
      </c>
      <c r="D3592" s="215">
        <f>'Net Gen'!E3592</f>
        <v>0</v>
      </c>
      <c r="E3592" s="215">
        <f>'Net Gen'!I3592</f>
        <v>0</v>
      </c>
      <c r="F3592" s="215">
        <f>'Net Gen'!K3592</f>
        <v>0</v>
      </c>
      <c r="G3592" s="215">
        <f>'Net Gen'!N3592</f>
        <v>0</v>
      </c>
      <c r="H3592" s="215">
        <f>'Net Gen'!O3592</f>
        <v>1320</v>
      </c>
      <c r="J3592" s="78">
        <f t="shared" si="227"/>
        <v>0.15</v>
      </c>
      <c r="K3592" s="71">
        <f t="shared" si="224"/>
        <v>0</v>
      </c>
      <c r="L3592" s="69">
        <f t="shared" si="225"/>
        <v>198</v>
      </c>
      <c r="M3592" s="81">
        <f t="shared" si="226"/>
        <v>0</v>
      </c>
    </row>
    <row r="3593" spans="1:13" x14ac:dyDescent="0.2">
      <c r="A3593" s="133" t="str">
        <f>'Net Gen'!B3593</f>
        <v>RP2KPAEG-Rockport 2 KP AEG</v>
      </c>
      <c r="B3593" s="214">
        <f>'Net Gen'!C3593</f>
        <v>44342.583333333336</v>
      </c>
      <c r="C3593" s="215" t="str">
        <f>'Net Gen'!P3593</f>
        <v>OFFLINE</v>
      </c>
      <c r="D3593" s="215">
        <f>'Net Gen'!E3593</f>
        <v>0</v>
      </c>
      <c r="E3593" s="215">
        <f>'Net Gen'!I3593</f>
        <v>0</v>
      </c>
      <c r="F3593" s="215">
        <f>'Net Gen'!K3593</f>
        <v>0</v>
      </c>
      <c r="G3593" s="215">
        <f>'Net Gen'!N3593</f>
        <v>0</v>
      </c>
      <c r="H3593" s="215">
        <f>'Net Gen'!O3593</f>
        <v>1320</v>
      </c>
      <c r="J3593" s="78">
        <f t="shared" si="227"/>
        <v>0.15</v>
      </c>
      <c r="K3593" s="71">
        <f t="shared" si="224"/>
        <v>0</v>
      </c>
      <c r="L3593" s="69">
        <f t="shared" si="225"/>
        <v>198</v>
      </c>
      <c r="M3593" s="81">
        <f t="shared" si="226"/>
        <v>0</v>
      </c>
    </row>
    <row r="3594" spans="1:13" x14ac:dyDescent="0.2">
      <c r="A3594" s="133" t="str">
        <f>'Net Gen'!B3594</f>
        <v>RP2KPAEG-Rockport 2 KP AEG</v>
      </c>
      <c r="B3594" s="214">
        <f>'Net Gen'!C3594</f>
        <v>44342.625</v>
      </c>
      <c r="C3594" s="215" t="str">
        <f>'Net Gen'!P3594</f>
        <v>OFFLINE</v>
      </c>
      <c r="D3594" s="215">
        <f>'Net Gen'!E3594</f>
        <v>0</v>
      </c>
      <c r="E3594" s="215">
        <f>'Net Gen'!I3594</f>
        <v>0</v>
      </c>
      <c r="F3594" s="215">
        <f>'Net Gen'!K3594</f>
        <v>0</v>
      </c>
      <c r="G3594" s="215">
        <f>'Net Gen'!N3594</f>
        <v>0</v>
      </c>
      <c r="H3594" s="215">
        <f>'Net Gen'!O3594</f>
        <v>1320</v>
      </c>
      <c r="J3594" s="78">
        <f t="shared" si="227"/>
        <v>0.15</v>
      </c>
      <c r="K3594" s="71">
        <f t="shared" si="224"/>
        <v>0</v>
      </c>
      <c r="L3594" s="69">
        <f t="shared" si="225"/>
        <v>198</v>
      </c>
      <c r="M3594" s="81">
        <f t="shared" si="226"/>
        <v>0</v>
      </c>
    </row>
    <row r="3595" spans="1:13" x14ac:dyDescent="0.2">
      <c r="A3595" s="133" t="str">
        <f>'Net Gen'!B3595</f>
        <v>RP2KPAEG-Rockport 2 KP AEG</v>
      </c>
      <c r="B3595" s="214">
        <f>'Net Gen'!C3595</f>
        <v>44342.666666666664</v>
      </c>
      <c r="C3595" s="215" t="str">
        <f>'Net Gen'!P3595</f>
        <v>OFFLINE</v>
      </c>
      <c r="D3595" s="215">
        <f>'Net Gen'!E3595</f>
        <v>0</v>
      </c>
      <c r="E3595" s="215">
        <f>'Net Gen'!I3595</f>
        <v>0</v>
      </c>
      <c r="F3595" s="215">
        <f>'Net Gen'!K3595</f>
        <v>0</v>
      </c>
      <c r="G3595" s="215">
        <f>'Net Gen'!N3595</f>
        <v>0</v>
      </c>
      <c r="H3595" s="215">
        <f>'Net Gen'!O3595</f>
        <v>1320</v>
      </c>
      <c r="J3595" s="78">
        <f t="shared" si="227"/>
        <v>0.15</v>
      </c>
      <c r="K3595" s="71">
        <f t="shared" si="224"/>
        <v>0</v>
      </c>
      <c r="L3595" s="69">
        <f t="shared" si="225"/>
        <v>198</v>
      </c>
      <c r="M3595" s="81">
        <f t="shared" si="226"/>
        <v>0</v>
      </c>
    </row>
    <row r="3596" spans="1:13" x14ac:dyDescent="0.2">
      <c r="A3596" s="133" t="str">
        <f>'Net Gen'!B3596</f>
        <v>RP2KPAEG-Rockport 2 KP AEG</v>
      </c>
      <c r="B3596" s="214">
        <f>'Net Gen'!C3596</f>
        <v>44342.708333333336</v>
      </c>
      <c r="C3596" s="215" t="str">
        <f>'Net Gen'!P3596</f>
        <v>OFFLINE</v>
      </c>
      <c r="D3596" s="215">
        <f>'Net Gen'!E3596</f>
        <v>0</v>
      </c>
      <c r="E3596" s="215">
        <f>'Net Gen'!I3596</f>
        <v>0</v>
      </c>
      <c r="F3596" s="215">
        <f>'Net Gen'!K3596</f>
        <v>0</v>
      </c>
      <c r="G3596" s="215">
        <f>'Net Gen'!N3596</f>
        <v>0</v>
      </c>
      <c r="H3596" s="215">
        <f>'Net Gen'!O3596</f>
        <v>1320</v>
      </c>
      <c r="J3596" s="78">
        <f t="shared" si="227"/>
        <v>0.15</v>
      </c>
      <c r="K3596" s="71">
        <f t="shared" si="224"/>
        <v>0</v>
      </c>
      <c r="L3596" s="69">
        <f t="shared" si="225"/>
        <v>198</v>
      </c>
      <c r="M3596" s="81">
        <f t="shared" si="226"/>
        <v>0</v>
      </c>
    </row>
    <row r="3597" spans="1:13" x14ac:dyDescent="0.2">
      <c r="A3597" s="133" t="str">
        <f>'Net Gen'!B3597</f>
        <v>RP2KPAEG-Rockport 2 KP AEG</v>
      </c>
      <c r="B3597" s="214">
        <f>'Net Gen'!C3597</f>
        <v>44342.75</v>
      </c>
      <c r="C3597" s="215" t="str">
        <f>'Net Gen'!P3597</f>
        <v>OFFLINE</v>
      </c>
      <c r="D3597" s="215">
        <f>'Net Gen'!E3597</f>
        <v>0</v>
      </c>
      <c r="E3597" s="215">
        <f>'Net Gen'!I3597</f>
        <v>0</v>
      </c>
      <c r="F3597" s="215">
        <f>'Net Gen'!K3597</f>
        <v>0</v>
      </c>
      <c r="G3597" s="215">
        <f>'Net Gen'!N3597</f>
        <v>0</v>
      </c>
      <c r="H3597" s="215">
        <f>'Net Gen'!O3597</f>
        <v>1320</v>
      </c>
      <c r="J3597" s="78">
        <f t="shared" si="227"/>
        <v>0.15</v>
      </c>
      <c r="K3597" s="71">
        <f t="shared" si="224"/>
        <v>0</v>
      </c>
      <c r="L3597" s="69">
        <f t="shared" si="225"/>
        <v>198</v>
      </c>
      <c r="M3597" s="81">
        <f t="shared" si="226"/>
        <v>0</v>
      </c>
    </row>
    <row r="3598" spans="1:13" x14ac:dyDescent="0.2">
      <c r="A3598" s="133" t="str">
        <f>'Net Gen'!B3598</f>
        <v>RP2KPAEG-Rockport 2 KP AEG</v>
      </c>
      <c r="B3598" s="214">
        <f>'Net Gen'!C3598</f>
        <v>44342.791666666664</v>
      </c>
      <c r="C3598" s="215" t="str">
        <f>'Net Gen'!P3598</f>
        <v>OFFLINE</v>
      </c>
      <c r="D3598" s="215">
        <f>'Net Gen'!E3598</f>
        <v>0</v>
      </c>
      <c r="E3598" s="215">
        <f>'Net Gen'!I3598</f>
        <v>0</v>
      </c>
      <c r="F3598" s="215">
        <f>'Net Gen'!K3598</f>
        <v>0</v>
      </c>
      <c r="G3598" s="215">
        <f>'Net Gen'!N3598</f>
        <v>0</v>
      </c>
      <c r="H3598" s="215">
        <f>'Net Gen'!O3598</f>
        <v>1320</v>
      </c>
      <c r="J3598" s="78">
        <f t="shared" si="227"/>
        <v>0.15</v>
      </c>
      <c r="K3598" s="71">
        <f t="shared" si="224"/>
        <v>0</v>
      </c>
      <c r="L3598" s="69">
        <f t="shared" si="225"/>
        <v>198</v>
      </c>
      <c r="M3598" s="81">
        <f t="shared" si="226"/>
        <v>0</v>
      </c>
    </row>
    <row r="3599" spans="1:13" x14ac:dyDescent="0.2">
      <c r="A3599" s="133" t="str">
        <f>'Net Gen'!B3599</f>
        <v>RP2KPAEG-Rockport 2 KP AEG</v>
      </c>
      <c r="B3599" s="214">
        <f>'Net Gen'!C3599</f>
        <v>44342.833333333336</v>
      </c>
      <c r="C3599" s="215" t="str">
        <f>'Net Gen'!P3599</f>
        <v>OFFLINE</v>
      </c>
      <c r="D3599" s="215">
        <f>'Net Gen'!E3599</f>
        <v>0</v>
      </c>
      <c r="E3599" s="215">
        <f>'Net Gen'!I3599</f>
        <v>0</v>
      </c>
      <c r="F3599" s="215">
        <f>'Net Gen'!K3599</f>
        <v>0</v>
      </c>
      <c r="G3599" s="215">
        <f>'Net Gen'!N3599</f>
        <v>0</v>
      </c>
      <c r="H3599" s="215">
        <f>'Net Gen'!O3599</f>
        <v>1320</v>
      </c>
      <c r="J3599" s="78">
        <f t="shared" si="227"/>
        <v>0.15</v>
      </c>
      <c r="K3599" s="71">
        <f t="shared" si="224"/>
        <v>0</v>
      </c>
      <c r="L3599" s="69">
        <f t="shared" si="225"/>
        <v>198</v>
      </c>
      <c r="M3599" s="81">
        <f t="shared" si="226"/>
        <v>0</v>
      </c>
    </row>
    <row r="3600" spans="1:13" x14ac:dyDescent="0.2">
      <c r="A3600" s="133" t="str">
        <f>'Net Gen'!B3600</f>
        <v>RP2KPAEG-Rockport 2 KP AEG</v>
      </c>
      <c r="B3600" s="214">
        <f>'Net Gen'!C3600</f>
        <v>44342.875</v>
      </c>
      <c r="C3600" s="215" t="str">
        <f>'Net Gen'!P3600</f>
        <v>OFFLINE</v>
      </c>
      <c r="D3600" s="215">
        <f>'Net Gen'!E3600</f>
        <v>0</v>
      </c>
      <c r="E3600" s="215">
        <f>'Net Gen'!I3600</f>
        <v>0</v>
      </c>
      <c r="F3600" s="215">
        <f>'Net Gen'!K3600</f>
        <v>0</v>
      </c>
      <c r="G3600" s="215">
        <f>'Net Gen'!N3600</f>
        <v>0</v>
      </c>
      <c r="H3600" s="215">
        <f>'Net Gen'!O3600</f>
        <v>1320</v>
      </c>
      <c r="J3600" s="78">
        <f t="shared" si="227"/>
        <v>0.15</v>
      </c>
      <c r="K3600" s="71">
        <f t="shared" si="224"/>
        <v>0</v>
      </c>
      <c r="L3600" s="69">
        <f t="shared" si="225"/>
        <v>198</v>
      </c>
      <c r="M3600" s="81">
        <f t="shared" si="226"/>
        <v>0</v>
      </c>
    </row>
    <row r="3601" spans="1:13" x14ac:dyDescent="0.2">
      <c r="A3601" s="133" t="str">
        <f>'Net Gen'!B3601</f>
        <v>RP2KPAEG-Rockport 2 KP AEG</v>
      </c>
      <c r="B3601" s="214">
        <f>'Net Gen'!C3601</f>
        <v>44342.916666666664</v>
      </c>
      <c r="C3601" s="215" t="str">
        <f>'Net Gen'!P3601</f>
        <v>OFFLINE</v>
      </c>
      <c r="D3601" s="215">
        <f>'Net Gen'!E3601</f>
        <v>0</v>
      </c>
      <c r="E3601" s="215">
        <f>'Net Gen'!I3601</f>
        <v>0</v>
      </c>
      <c r="F3601" s="215">
        <f>'Net Gen'!K3601</f>
        <v>0</v>
      </c>
      <c r="G3601" s="215">
        <f>'Net Gen'!N3601</f>
        <v>0</v>
      </c>
      <c r="H3601" s="215">
        <f>'Net Gen'!O3601</f>
        <v>1320</v>
      </c>
      <c r="J3601" s="78">
        <f t="shared" si="227"/>
        <v>0.15</v>
      </c>
      <c r="K3601" s="71">
        <f t="shared" si="224"/>
        <v>0</v>
      </c>
      <c r="L3601" s="69">
        <f t="shared" si="225"/>
        <v>198</v>
      </c>
      <c r="M3601" s="81">
        <f t="shared" si="226"/>
        <v>0</v>
      </c>
    </row>
    <row r="3602" spans="1:13" x14ac:dyDescent="0.2">
      <c r="A3602" s="133" t="str">
        <f>'Net Gen'!B3602</f>
        <v>RP2KPAEG-Rockport 2 KP AEG</v>
      </c>
      <c r="B3602" s="214">
        <f>'Net Gen'!C3602</f>
        <v>44342.958333333336</v>
      </c>
      <c r="C3602" s="215" t="str">
        <f>'Net Gen'!P3602</f>
        <v>OFFLINE</v>
      </c>
      <c r="D3602" s="215">
        <f>'Net Gen'!E3602</f>
        <v>0</v>
      </c>
      <c r="E3602" s="215">
        <f>'Net Gen'!I3602</f>
        <v>0</v>
      </c>
      <c r="F3602" s="215">
        <f>'Net Gen'!K3602</f>
        <v>0</v>
      </c>
      <c r="G3602" s="215">
        <f>'Net Gen'!N3602</f>
        <v>0</v>
      </c>
      <c r="H3602" s="215">
        <f>'Net Gen'!O3602</f>
        <v>1320</v>
      </c>
      <c r="J3602" s="78">
        <f t="shared" si="227"/>
        <v>0.15</v>
      </c>
      <c r="K3602" s="71">
        <f t="shared" si="224"/>
        <v>0</v>
      </c>
      <c r="L3602" s="69">
        <f t="shared" si="225"/>
        <v>198</v>
      </c>
      <c r="M3602" s="81">
        <f t="shared" si="226"/>
        <v>0</v>
      </c>
    </row>
    <row r="3603" spans="1:13" x14ac:dyDescent="0.2">
      <c r="A3603" s="133" t="str">
        <f>'Net Gen'!B3603</f>
        <v>RP2KPAEG-Rockport 2 KP AEG</v>
      </c>
      <c r="B3603" s="214">
        <f>'Net Gen'!C3603</f>
        <v>44343</v>
      </c>
      <c r="C3603" s="215" t="str">
        <f>'Net Gen'!P3603</f>
        <v>OFFLINE</v>
      </c>
      <c r="D3603" s="215">
        <f>'Net Gen'!E3603</f>
        <v>0</v>
      </c>
      <c r="E3603" s="215">
        <f>'Net Gen'!I3603</f>
        <v>0</v>
      </c>
      <c r="F3603" s="215">
        <f>'Net Gen'!K3603</f>
        <v>0</v>
      </c>
      <c r="G3603" s="215">
        <f>'Net Gen'!N3603</f>
        <v>0</v>
      </c>
      <c r="H3603" s="215">
        <f>'Net Gen'!O3603</f>
        <v>1320</v>
      </c>
      <c r="J3603" s="78">
        <f>IF(VLOOKUP(A3603,$P$4:$Q$8,2,FALSE)&gt;0,VLOOKUP(A3603,$P$4:$Q$8,2,FALSE),0)</f>
        <v>0.15</v>
      </c>
      <c r="K3603" s="71">
        <f t="shared" si="224"/>
        <v>0</v>
      </c>
      <c r="L3603" s="69">
        <f t="shared" si="225"/>
        <v>198</v>
      </c>
      <c r="M3603" s="81">
        <f t="shared" si="226"/>
        <v>0</v>
      </c>
    </row>
    <row r="3604" spans="1:13" x14ac:dyDescent="0.2">
      <c r="A3604" s="133" t="str">
        <f>'Net Gen'!B3604</f>
        <v>RP2KPAEG-Rockport 2 KP AEG</v>
      </c>
      <c r="B3604" s="214">
        <f>'Net Gen'!C3604</f>
        <v>44343.041666666664</v>
      </c>
      <c r="C3604" s="215" t="str">
        <f>'Net Gen'!P3604</f>
        <v>OFFLINE</v>
      </c>
      <c r="D3604" s="215">
        <f>'Net Gen'!E3604</f>
        <v>0</v>
      </c>
      <c r="E3604" s="215">
        <f>'Net Gen'!I3604</f>
        <v>0</v>
      </c>
      <c r="F3604" s="215">
        <f>'Net Gen'!K3604</f>
        <v>0</v>
      </c>
      <c r="G3604" s="215">
        <f>'Net Gen'!N3604</f>
        <v>0</v>
      </c>
      <c r="H3604" s="215">
        <f>'Net Gen'!O3604</f>
        <v>1320</v>
      </c>
      <c r="J3604" s="78">
        <f t="shared" ref="J3604:J3667" si="228">IF(VLOOKUP(A3604,$P$4:$Q$8,2,FALSE)&gt;0,VLOOKUP(A3604,$P$4:$Q$8,2,FALSE),0)</f>
        <v>0.15</v>
      </c>
      <c r="K3604" s="71">
        <f t="shared" ref="K3604:K3667" si="229">F3604*J3604</f>
        <v>0</v>
      </c>
      <c r="L3604" s="69">
        <f t="shared" ref="L3604:L3667" si="230">H3604*J3604</f>
        <v>198</v>
      </c>
      <c r="M3604" s="81">
        <f t="shared" ref="M3604:M3667" si="231">E3604*J3604</f>
        <v>0</v>
      </c>
    </row>
    <row r="3605" spans="1:13" x14ac:dyDescent="0.2">
      <c r="A3605" s="133" t="str">
        <f>'Net Gen'!B3605</f>
        <v>RP2KPAEG-Rockport 2 KP AEG</v>
      </c>
      <c r="B3605" s="214">
        <f>'Net Gen'!C3605</f>
        <v>44343.083333333336</v>
      </c>
      <c r="C3605" s="215" t="str">
        <f>'Net Gen'!P3605</f>
        <v>OFFLINE</v>
      </c>
      <c r="D3605" s="215">
        <f>'Net Gen'!E3605</f>
        <v>0</v>
      </c>
      <c r="E3605" s="215">
        <f>'Net Gen'!I3605</f>
        <v>0</v>
      </c>
      <c r="F3605" s="215">
        <f>'Net Gen'!K3605</f>
        <v>0</v>
      </c>
      <c r="G3605" s="215">
        <f>'Net Gen'!N3605</f>
        <v>0</v>
      </c>
      <c r="H3605" s="215">
        <f>'Net Gen'!O3605</f>
        <v>1320</v>
      </c>
      <c r="J3605" s="78">
        <f t="shared" si="228"/>
        <v>0.15</v>
      </c>
      <c r="K3605" s="71">
        <f t="shared" si="229"/>
        <v>0</v>
      </c>
      <c r="L3605" s="69">
        <f t="shared" si="230"/>
        <v>198</v>
      </c>
      <c r="M3605" s="81">
        <f t="shared" si="231"/>
        <v>0</v>
      </c>
    </row>
    <row r="3606" spans="1:13" x14ac:dyDescent="0.2">
      <c r="A3606" s="133" t="str">
        <f>'Net Gen'!B3606</f>
        <v>RP2KPAEG-Rockport 2 KP AEG</v>
      </c>
      <c r="B3606" s="214">
        <f>'Net Gen'!C3606</f>
        <v>44343.125</v>
      </c>
      <c r="C3606" s="215" t="str">
        <f>'Net Gen'!P3606</f>
        <v>OFFLINE</v>
      </c>
      <c r="D3606" s="215">
        <f>'Net Gen'!E3606</f>
        <v>0</v>
      </c>
      <c r="E3606" s="215">
        <f>'Net Gen'!I3606</f>
        <v>0</v>
      </c>
      <c r="F3606" s="215">
        <f>'Net Gen'!K3606</f>
        <v>0</v>
      </c>
      <c r="G3606" s="215">
        <f>'Net Gen'!N3606</f>
        <v>0</v>
      </c>
      <c r="H3606" s="215">
        <f>'Net Gen'!O3606</f>
        <v>1320</v>
      </c>
      <c r="J3606" s="78">
        <f t="shared" si="228"/>
        <v>0.15</v>
      </c>
      <c r="K3606" s="71">
        <f t="shared" si="229"/>
        <v>0</v>
      </c>
      <c r="L3606" s="69">
        <f t="shared" si="230"/>
        <v>198</v>
      </c>
      <c r="M3606" s="81">
        <f t="shared" si="231"/>
        <v>0</v>
      </c>
    </row>
    <row r="3607" spans="1:13" x14ac:dyDescent="0.2">
      <c r="A3607" s="133" t="str">
        <f>'Net Gen'!B3607</f>
        <v>RP2KPAEG-Rockport 2 KP AEG</v>
      </c>
      <c r="B3607" s="214">
        <f>'Net Gen'!C3607</f>
        <v>44343.166666666664</v>
      </c>
      <c r="C3607" s="215" t="str">
        <f>'Net Gen'!P3607</f>
        <v>OFFLINE</v>
      </c>
      <c r="D3607" s="215">
        <f>'Net Gen'!E3607</f>
        <v>0</v>
      </c>
      <c r="E3607" s="215">
        <f>'Net Gen'!I3607</f>
        <v>0</v>
      </c>
      <c r="F3607" s="215">
        <f>'Net Gen'!K3607</f>
        <v>0</v>
      </c>
      <c r="G3607" s="215">
        <f>'Net Gen'!N3607</f>
        <v>0</v>
      </c>
      <c r="H3607" s="215">
        <f>'Net Gen'!O3607</f>
        <v>1320</v>
      </c>
      <c r="J3607" s="78">
        <f t="shared" si="228"/>
        <v>0.15</v>
      </c>
      <c r="K3607" s="71">
        <f t="shared" si="229"/>
        <v>0</v>
      </c>
      <c r="L3607" s="69">
        <f t="shared" si="230"/>
        <v>198</v>
      </c>
      <c r="M3607" s="81">
        <f t="shared" si="231"/>
        <v>0</v>
      </c>
    </row>
    <row r="3608" spans="1:13" x14ac:dyDescent="0.2">
      <c r="A3608" s="133" t="str">
        <f>'Net Gen'!B3608</f>
        <v>RP2KPAEG-Rockport 2 KP AEG</v>
      </c>
      <c r="B3608" s="214">
        <f>'Net Gen'!C3608</f>
        <v>44343.208333333336</v>
      </c>
      <c r="C3608" s="215" t="str">
        <f>'Net Gen'!P3608</f>
        <v>OFFLINE</v>
      </c>
      <c r="D3608" s="215">
        <f>'Net Gen'!E3608</f>
        <v>0</v>
      </c>
      <c r="E3608" s="215">
        <f>'Net Gen'!I3608</f>
        <v>0</v>
      </c>
      <c r="F3608" s="215">
        <f>'Net Gen'!K3608</f>
        <v>0</v>
      </c>
      <c r="G3608" s="215">
        <f>'Net Gen'!N3608</f>
        <v>0</v>
      </c>
      <c r="H3608" s="215">
        <f>'Net Gen'!O3608</f>
        <v>1320</v>
      </c>
      <c r="J3608" s="78">
        <f t="shared" si="228"/>
        <v>0.15</v>
      </c>
      <c r="K3608" s="71">
        <f t="shared" si="229"/>
        <v>0</v>
      </c>
      <c r="L3608" s="69">
        <f t="shared" si="230"/>
        <v>198</v>
      </c>
      <c r="M3608" s="81">
        <f t="shared" si="231"/>
        <v>0</v>
      </c>
    </row>
    <row r="3609" spans="1:13" x14ac:dyDescent="0.2">
      <c r="A3609" s="133" t="str">
        <f>'Net Gen'!B3609</f>
        <v>RP2KPAEG-Rockport 2 KP AEG</v>
      </c>
      <c r="B3609" s="214">
        <f>'Net Gen'!C3609</f>
        <v>44343.25</v>
      </c>
      <c r="C3609" s="215" t="str">
        <f>'Net Gen'!P3609</f>
        <v>OFFLINE</v>
      </c>
      <c r="D3609" s="215">
        <f>'Net Gen'!E3609</f>
        <v>0</v>
      </c>
      <c r="E3609" s="215">
        <f>'Net Gen'!I3609</f>
        <v>0</v>
      </c>
      <c r="F3609" s="215">
        <f>'Net Gen'!K3609</f>
        <v>0</v>
      </c>
      <c r="G3609" s="215">
        <f>'Net Gen'!N3609</f>
        <v>0</v>
      </c>
      <c r="H3609" s="215">
        <f>'Net Gen'!O3609</f>
        <v>1320</v>
      </c>
      <c r="J3609" s="78">
        <f t="shared" si="228"/>
        <v>0.15</v>
      </c>
      <c r="K3609" s="71">
        <f t="shared" si="229"/>
        <v>0</v>
      </c>
      <c r="L3609" s="69">
        <f t="shared" si="230"/>
        <v>198</v>
      </c>
      <c r="M3609" s="81">
        <f t="shared" si="231"/>
        <v>0</v>
      </c>
    </row>
    <row r="3610" spans="1:13" x14ac:dyDescent="0.2">
      <c r="A3610" s="133" t="str">
        <f>'Net Gen'!B3610</f>
        <v>RP2KPAEG-Rockport 2 KP AEG</v>
      </c>
      <c r="B3610" s="214">
        <f>'Net Gen'!C3610</f>
        <v>44343.291666666664</v>
      </c>
      <c r="C3610" s="215" t="str">
        <f>'Net Gen'!P3610</f>
        <v>OFFLINE</v>
      </c>
      <c r="D3610" s="215">
        <f>'Net Gen'!E3610</f>
        <v>0</v>
      </c>
      <c r="E3610" s="215">
        <f>'Net Gen'!I3610</f>
        <v>0</v>
      </c>
      <c r="F3610" s="215">
        <f>'Net Gen'!K3610</f>
        <v>0</v>
      </c>
      <c r="G3610" s="215">
        <f>'Net Gen'!N3610</f>
        <v>0</v>
      </c>
      <c r="H3610" s="215">
        <f>'Net Gen'!O3610</f>
        <v>1320</v>
      </c>
      <c r="J3610" s="78">
        <f t="shared" si="228"/>
        <v>0.15</v>
      </c>
      <c r="K3610" s="71">
        <f t="shared" si="229"/>
        <v>0</v>
      </c>
      <c r="L3610" s="69">
        <f t="shared" si="230"/>
        <v>198</v>
      </c>
      <c r="M3610" s="81">
        <f t="shared" si="231"/>
        <v>0</v>
      </c>
    </row>
    <row r="3611" spans="1:13" x14ac:dyDescent="0.2">
      <c r="A3611" s="133" t="str">
        <f>'Net Gen'!B3611</f>
        <v>RP2KPAEG-Rockport 2 KP AEG</v>
      </c>
      <c r="B3611" s="214">
        <f>'Net Gen'!C3611</f>
        <v>44343.333333333336</v>
      </c>
      <c r="C3611" s="215" t="str">
        <f>'Net Gen'!P3611</f>
        <v>OFFLINE</v>
      </c>
      <c r="D3611" s="215">
        <f>'Net Gen'!E3611</f>
        <v>0</v>
      </c>
      <c r="E3611" s="215">
        <f>'Net Gen'!I3611</f>
        <v>0</v>
      </c>
      <c r="F3611" s="215">
        <f>'Net Gen'!K3611</f>
        <v>0</v>
      </c>
      <c r="G3611" s="215">
        <f>'Net Gen'!N3611</f>
        <v>0</v>
      </c>
      <c r="H3611" s="215">
        <f>'Net Gen'!O3611</f>
        <v>1320</v>
      </c>
      <c r="J3611" s="78">
        <f t="shared" si="228"/>
        <v>0.15</v>
      </c>
      <c r="K3611" s="71">
        <f t="shared" si="229"/>
        <v>0</v>
      </c>
      <c r="L3611" s="69">
        <f t="shared" si="230"/>
        <v>198</v>
      </c>
      <c r="M3611" s="81">
        <f t="shared" si="231"/>
        <v>0</v>
      </c>
    </row>
    <row r="3612" spans="1:13" x14ac:dyDescent="0.2">
      <c r="A3612" s="133" t="str">
        <f>'Net Gen'!B3612</f>
        <v>RP2KPAEG-Rockport 2 KP AEG</v>
      </c>
      <c r="B3612" s="214">
        <f>'Net Gen'!C3612</f>
        <v>44343.375</v>
      </c>
      <c r="C3612" s="215" t="str">
        <f>'Net Gen'!P3612</f>
        <v>OFFLINE</v>
      </c>
      <c r="D3612" s="215">
        <f>'Net Gen'!E3612</f>
        <v>0</v>
      </c>
      <c r="E3612" s="215">
        <f>'Net Gen'!I3612</f>
        <v>0</v>
      </c>
      <c r="F3612" s="215">
        <f>'Net Gen'!K3612</f>
        <v>0</v>
      </c>
      <c r="G3612" s="215">
        <f>'Net Gen'!N3612</f>
        <v>0</v>
      </c>
      <c r="H3612" s="215">
        <f>'Net Gen'!O3612</f>
        <v>1320</v>
      </c>
      <c r="J3612" s="78">
        <f t="shared" si="228"/>
        <v>0.15</v>
      </c>
      <c r="K3612" s="71">
        <f t="shared" si="229"/>
        <v>0</v>
      </c>
      <c r="L3612" s="69">
        <f t="shared" si="230"/>
        <v>198</v>
      </c>
      <c r="M3612" s="81">
        <f t="shared" si="231"/>
        <v>0</v>
      </c>
    </row>
    <row r="3613" spans="1:13" x14ac:dyDescent="0.2">
      <c r="A3613" s="133" t="str">
        <f>'Net Gen'!B3613</f>
        <v>RP2KPAEG-Rockport 2 KP AEG</v>
      </c>
      <c r="B3613" s="214">
        <f>'Net Gen'!C3613</f>
        <v>44343.416666666664</v>
      </c>
      <c r="C3613" s="215" t="str">
        <f>'Net Gen'!P3613</f>
        <v>OFFLINE</v>
      </c>
      <c r="D3613" s="215">
        <f>'Net Gen'!E3613</f>
        <v>0</v>
      </c>
      <c r="E3613" s="215">
        <f>'Net Gen'!I3613</f>
        <v>0</v>
      </c>
      <c r="F3613" s="215">
        <f>'Net Gen'!K3613</f>
        <v>0</v>
      </c>
      <c r="G3613" s="215">
        <f>'Net Gen'!N3613</f>
        <v>0</v>
      </c>
      <c r="H3613" s="215">
        <f>'Net Gen'!O3613</f>
        <v>1320</v>
      </c>
      <c r="J3613" s="78">
        <f t="shared" si="228"/>
        <v>0.15</v>
      </c>
      <c r="K3613" s="71">
        <f t="shared" si="229"/>
        <v>0</v>
      </c>
      <c r="L3613" s="69">
        <f t="shared" si="230"/>
        <v>198</v>
      </c>
      <c r="M3613" s="81">
        <f t="shared" si="231"/>
        <v>0</v>
      </c>
    </row>
    <row r="3614" spans="1:13" x14ac:dyDescent="0.2">
      <c r="A3614" s="133" t="str">
        <f>'Net Gen'!B3614</f>
        <v>RP2KPAEG-Rockport 2 KP AEG</v>
      </c>
      <c r="B3614" s="214">
        <f>'Net Gen'!C3614</f>
        <v>44343.458333333336</v>
      </c>
      <c r="C3614" s="215" t="str">
        <f>'Net Gen'!P3614</f>
        <v>OFFLINE</v>
      </c>
      <c r="D3614" s="215">
        <f>'Net Gen'!E3614</f>
        <v>0</v>
      </c>
      <c r="E3614" s="215">
        <f>'Net Gen'!I3614</f>
        <v>0</v>
      </c>
      <c r="F3614" s="215">
        <f>'Net Gen'!K3614</f>
        <v>0</v>
      </c>
      <c r="G3614" s="215">
        <f>'Net Gen'!N3614</f>
        <v>0</v>
      </c>
      <c r="H3614" s="215">
        <f>'Net Gen'!O3614</f>
        <v>1320</v>
      </c>
      <c r="J3614" s="78">
        <f t="shared" si="228"/>
        <v>0.15</v>
      </c>
      <c r="K3614" s="71">
        <f t="shared" si="229"/>
        <v>0</v>
      </c>
      <c r="L3614" s="69">
        <f t="shared" si="230"/>
        <v>198</v>
      </c>
      <c r="M3614" s="81">
        <f t="shared" si="231"/>
        <v>0</v>
      </c>
    </row>
    <row r="3615" spans="1:13" x14ac:dyDescent="0.2">
      <c r="A3615" s="133" t="str">
        <f>'Net Gen'!B3615</f>
        <v>RP2KPAEG-Rockport 2 KP AEG</v>
      </c>
      <c r="B3615" s="214">
        <f>'Net Gen'!C3615</f>
        <v>44343.5</v>
      </c>
      <c r="C3615" s="215" t="str">
        <f>'Net Gen'!P3615</f>
        <v>OFFLINE</v>
      </c>
      <c r="D3615" s="215">
        <f>'Net Gen'!E3615</f>
        <v>0</v>
      </c>
      <c r="E3615" s="215">
        <f>'Net Gen'!I3615</f>
        <v>0</v>
      </c>
      <c r="F3615" s="215">
        <f>'Net Gen'!K3615</f>
        <v>0</v>
      </c>
      <c r="G3615" s="215">
        <f>'Net Gen'!N3615</f>
        <v>0</v>
      </c>
      <c r="H3615" s="215">
        <f>'Net Gen'!O3615</f>
        <v>1320</v>
      </c>
      <c r="J3615" s="78">
        <f t="shared" si="228"/>
        <v>0.15</v>
      </c>
      <c r="K3615" s="71">
        <f t="shared" si="229"/>
        <v>0</v>
      </c>
      <c r="L3615" s="69">
        <f t="shared" si="230"/>
        <v>198</v>
      </c>
      <c r="M3615" s="81">
        <f t="shared" si="231"/>
        <v>0</v>
      </c>
    </row>
    <row r="3616" spans="1:13" x14ac:dyDescent="0.2">
      <c r="A3616" s="133" t="str">
        <f>'Net Gen'!B3616</f>
        <v>RP2KPAEG-Rockport 2 KP AEG</v>
      </c>
      <c r="B3616" s="214">
        <f>'Net Gen'!C3616</f>
        <v>44343.541666666664</v>
      </c>
      <c r="C3616" s="215" t="str">
        <f>'Net Gen'!P3616</f>
        <v>OFFLINE</v>
      </c>
      <c r="D3616" s="215">
        <f>'Net Gen'!E3616</f>
        <v>0</v>
      </c>
      <c r="E3616" s="215">
        <f>'Net Gen'!I3616</f>
        <v>0</v>
      </c>
      <c r="F3616" s="215">
        <f>'Net Gen'!K3616</f>
        <v>0</v>
      </c>
      <c r="G3616" s="215">
        <f>'Net Gen'!N3616</f>
        <v>0</v>
      </c>
      <c r="H3616" s="215">
        <f>'Net Gen'!O3616</f>
        <v>1320</v>
      </c>
      <c r="J3616" s="78">
        <f t="shared" si="228"/>
        <v>0.15</v>
      </c>
      <c r="K3616" s="71">
        <f t="shared" si="229"/>
        <v>0</v>
      </c>
      <c r="L3616" s="69">
        <f t="shared" si="230"/>
        <v>198</v>
      </c>
      <c r="M3616" s="81">
        <f t="shared" si="231"/>
        <v>0</v>
      </c>
    </row>
    <row r="3617" spans="1:13" x14ac:dyDescent="0.2">
      <c r="A3617" s="133" t="str">
        <f>'Net Gen'!B3617</f>
        <v>RP2KPAEG-Rockport 2 KP AEG</v>
      </c>
      <c r="B3617" s="214">
        <f>'Net Gen'!C3617</f>
        <v>44343.583333333336</v>
      </c>
      <c r="C3617" s="215" t="str">
        <f>'Net Gen'!P3617</f>
        <v>OFFLINE</v>
      </c>
      <c r="D3617" s="215">
        <f>'Net Gen'!E3617</f>
        <v>0</v>
      </c>
      <c r="E3617" s="215">
        <f>'Net Gen'!I3617</f>
        <v>0</v>
      </c>
      <c r="F3617" s="215">
        <f>'Net Gen'!K3617</f>
        <v>0</v>
      </c>
      <c r="G3617" s="215">
        <f>'Net Gen'!N3617</f>
        <v>0</v>
      </c>
      <c r="H3617" s="215">
        <f>'Net Gen'!O3617</f>
        <v>1320</v>
      </c>
      <c r="J3617" s="78">
        <f t="shared" si="228"/>
        <v>0.15</v>
      </c>
      <c r="K3617" s="71">
        <f t="shared" si="229"/>
        <v>0</v>
      </c>
      <c r="L3617" s="69">
        <f t="shared" si="230"/>
        <v>198</v>
      </c>
      <c r="M3617" s="81">
        <f t="shared" si="231"/>
        <v>0</v>
      </c>
    </row>
    <row r="3618" spans="1:13" x14ac:dyDescent="0.2">
      <c r="A3618" s="133" t="str">
        <f>'Net Gen'!B3618</f>
        <v>RP2KPAEG-Rockport 2 KP AEG</v>
      </c>
      <c r="B3618" s="214">
        <f>'Net Gen'!C3618</f>
        <v>44343.625</v>
      </c>
      <c r="C3618" s="215" t="str">
        <f>'Net Gen'!P3618</f>
        <v>OFFLINE</v>
      </c>
      <c r="D3618" s="215">
        <f>'Net Gen'!E3618</f>
        <v>0</v>
      </c>
      <c r="E3618" s="215">
        <f>'Net Gen'!I3618</f>
        <v>0</v>
      </c>
      <c r="F3618" s="215">
        <f>'Net Gen'!K3618</f>
        <v>0</v>
      </c>
      <c r="G3618" s="215">
        <f>'Net Gen'!N3618</f>
        <v>0</v>
      </c>
      <c r="H3618" s="215">
        <f>'Net Gen'!O3618</f>
        <v>1320</v>
      </c>
      <c r="J3618" s="78">
        <f t="shared" si="228"/>
        <v>0.15</v>
      </c>
      <c r="K3618" s="71">
        <f t="shared" si="229"/>
        <v>0</v>
      </c>
      <c r="L3618" s="69">
        <f t="shared" si="230"/>
        <v>198</v>
      </c>
      <c r="M3618" s="81">
        <f t="shared" si="231"/>
        <v>0</v>
      </c>
    </row>
    <row r="3619" spans="1:13" x14ac:dyDescent="0.2">
      <c r="A3619" s="133" t="str">
        <f>'Net Gen'!B3619</f>
        <v>RP2KPAEG-Rockport 2 KP AEG</v>
      </c>
      <c r="B3619" s="214">
        <f>'Net Gen'!C3619</f>
        <v>44343.666666666664</v>
      </c>
      <c r="C3619" s="215" t="str">
        <f>'Net Gen'!P3619</f>
        <v>OFFLINE</v>
      </c>
      <c r="D3619" s="215">
        <f>'Net Gen'!E3619</f>
        <v>0</v>
      </c>
      <c r="E3619" s="215">
        <f>'Net Gen'!I3619</f>
        <v>0</v>
      </c>
      <c r="F3619" s="215">
        <f>'Net Gen'!K3619</f>
        <v>0</v>
      </c>
      <c r="G3619" s="215">
        <f>'Net Gen'!N3619</f>
        <v>0</v>
      </c>
      <c r="H3619" s="215">
        <f>'Net Gen'!O3619</f>
        <v>1320</v>
      </c>
      <c r="J3619" s="78">
        <f t="shared" si="228"/>
        <v>0.15</v>
      </c>
      <c r="K3619" s="71">
        <f t="shared" si="229"/>
        <v>0</v>
      </c>
      <c r="L3619" s="69">
        <f t="shared" si="230"/>
        <v>198</v>
      </c>
      <c r="M3619" s="81">
        <f t="shared" si="231"/>
        <v>0</v>
      </c>
    </row>
    <row r="3620" spans="1:13" x14ac:dyDescent="0.2">
      <c r="A3620" s="133" t="str">
        <f>'Net Gen'!B3620</f>
        <v>RP2KPAEG-Rockport 2 KP AEG</v>
      </c>
      <c r="B3620" s="214">
        <f>'Net Gen'!C3620</f>
        <v>44343.708333333336</v>
      </c>
      <c r="C3620" s="215" t="str">
        <f>'Net Gen'!P3620</f>
        <v>OFFLINE</v>
      </c>
      <c r="D3620" s="215">
        <f>'Net Gen'!E3620</f>
        <v>0</v>
      </c>
      <c r="E3620" s="215">
        <f>'Net Gen'!I3620</f>
        <v>0</v>
      </c>
      <c r="F3620" s="215">
        <f>'Net Gen'!K3620</f>
        <v>0</v>
      </c>
      <c r="G3620" s="215">
        <f>'Net Gen'!N3620</f>
        <v>0</v>
      </c>
      <c r="H3620" s="215">
        <f>'Net Gen'!O3620</f>
        <v>1320</v>
      </c>
      <c r="J3620" s="78">
        <f t="shared" si="228"/>
        <v>0.15</v>
      </c>
      <c r="K3620" s="71">
        <f t="shared" si="229"/>
        <v>0</v>
      </c>
      <c r="L3620" s="69">
        <f t="shared" si="230"/>
        <v>198</v>
      </c>
      <c r="M3620" s="81">
        <f t="shared" si="231"/>
        <v>0</v>
      </c>
    </row>
    <row r="3621" spans="1:13" x14ac:dyDescent="0.2">
      <c r="A3621" s="133" t="str">
        <f>'Net Gen'!B3621</f>
        <v>RP2KPAEG-Rockport 2 KP AEG</v>
      </c>
      <c r="B3621" s="214">
        <f>'Net Gen'!C3621</f>
        <v>44343.75</v>
      </c>
      <c r="C3621" s="215" t="str">
        <f>'Net Gen'!P3621</f>
        <v>OFFLINE</v>
      </c>
      <c r="D3621" s="215">
        <f>'Net Gen'!E3621</f>
        <v>0</v>
      </c>
      <c r="E3621" s="215">
        <f>'Net Gen'!I3621</f>
        <v>0</v>
      </c>
      <c r="F3621" s="215">
        <f>'Net Gen'!K3621</f>
        <v>0</v>
      </c>
      <c r="G3621" s="215">
        <f>'Net Gen'!N3621</f>
        <v>0</v>
      </c>
      <c r="H3621" s="215">
        <f>'Net Gen'!O3621</f>
        <v>1320</v>
      </c>
      <c r="J3621" s="78">
        <f t="shared" si="228"/>
        <v>0.15</v>
      </c>
      <c r="K3621" s="71">
        <f t="shared" si="229"/>
        <v>0</v>
      </c>
      <c r="L3621" s="69">
        <f t="shared" si="230"/>
        <v>198</v>
      </c>
      <c r="M3621" s="81">
        <f t="shared" si="231"/>
        <v>0</v>
      </c>
    </row>
    <row r="3622" spans="1:13" x14ac:dyDescent="0.2">
      <c r="A3622" s="133" t="str">
        <f>'Net Gen'!B3622</f>
        <v>RP2KPAEG-Rockport 2 KP AEG</v>
      </c>
      <c r="B3622" s="214">
        <f>'Net Gen'!C3622</f>
        <v>44343.791666666664</v>
      </c>
      <c r="C3622" s="215" t="str">
        <f>'Net Gen'!P3622</f>
        <v>OFFLINE</v>
      </c>
      <c r="D3622" s="215">
        <f>'Net Gen'!E3622</f>
        <v>0</v>
      </c>
      <c r="E3622" s="215">
        <f>'Net Gen'!I3622</f>
        <v>0</v>
      </c>
      <c r="F3622" s="215">
        <f>'Net Gen'!K3622</f>
        <v>0</v>
      </c>
      <c r="G3622" s="215">
        <f>'Net Gen'!N3622</f>
        <v>0</v>
      </c>
      <c r="H3622" s="215">
        <f>'Net Gen'!O3622</f>
        <v>1320</v>
      </c>
      <c r="J3622" s="78">
        <f t="shared" si="228"/>
        <v>0.15</v>
      </c>
      <c r="K3622" s="71">
        <f t="shared" si="229"/>
        <v>0</v>
      </c>
      <c r="L3622" s="69">
        <f t="shared" si="230"/>
        <v>198</v>
      </c>
      <c r="M3622" s="81">
        <f t="shared" si="231"/>
        <v>0</v>
      </c>
    </row>
    <row r="3623" spans="1:13" x14ac:dyDescent="0.2">
      <c r="A3623" s="133" t="str">
        <f>'Net Gen'!B3623</f>
        <v>RP2KPAEG-Rockport 2 KP AEG</v>
      </c>
      <c r="B3623" s="214">
        <f>'Net Gen'!C3623</f>
        <v>44343.833333333336</v>
      </c>
      <c r="C3623" s="215" t="str">
        <f>'Net Gen'!P3623</f>
        <v>OFFLINE</v>
      </c>
      <c r="D3623" s="215">
        <f>'Net Gen'!E3623</f>
        <v>0</v>
      </c>
      <c r="E3623" s="215">
        <f>'Net Gen'!I3623</f>
        <v>0</v>
      </c>
      <c r="F3623" s="215">
        <f>'Net Gen'!K3623</f>
        <v>0</v>
      </c>
      <c r="G3623" s="215">
        <f>'Net Gen'!N3623</f>
        <v>0</v>
      </c>
      <c r="H3623" s="215">
        <f>'Net Gen'!O3623</f>
        <v>1320</v>
      </c>
      <c r="J3623" s="78">
        <f t="shared" si="228"/>
        <v>0.15</v>
      </c>
      <c r="K3623" s="71">
        <f t="shared" si="229"/>
        <v>0</v>
      </c>
      <c r="L3623" s="69">
        <f t="shared" si="230"/>
        <v>198</v>
      </c>
      <c r="M3623" s="81">
        <f t="shared" si="231"/>
        <v>0</v>
      </c>
    </row>
    <row r="3624" spans="1:13" x14ac:dyDescent="0.2">
      <c r="A3624" s="133" t="str">
        <f>'Net Gen'!B3624</f>
        <v>RP2KPAEG-Rockport 2 KP AEG</v>
      </c>
      <c r="B3624" s="214">
        <f>'Net Gen'!C3624</f>
        <v>44343.875</v>
      </c>
      <c r="C3624" s="215" t="str">
        <f>'Net Gen'!P3624</f>
        <v>OFFLINE</v>
      </c>
      <c r="D3624" s="215">
        <f>'Net Gen'!E3624</f>
        <v>0</v>
      </c>
      <c r="E3624" s="215">
        <f>'Net Gen'!I3624</f>
        <v>0</v>
      </c>
      <c r="F3624" s="215">
        <f>'Net Gen'!K3624</f>
        <v>0</v>
      </c>
      <c r="G3624" s="215">
        <f>'Net Gen'!N3624</f>
        <v>0</v>
      </c>
      <c r="H3624" s="215">
        <f>'Net Gen'!O3624</f>
        <v>1320</v>
      </c>
      <c r="J3624" s="78">
        <f t="shared" si="228"/>
        <v>0.15</v>
      </c>
      <c r="K3624" s="71">
        <f t="shared" si="229"/>
        <v>0</v>
      </c>
      <c r="L3624" s="69">
        <f t="shared" si="230"/>
        <v>198</v>
      </c>
      <c r="M3624" s="81">
        <f t="shared" si="231"/>
        <v>0</v>
      </c>
    </row>
    <row r="3625" spans="1:13" x14ac:dyDescent="0.2">
      <c r="A3625" s="133" t="str">
        <f>'Net Gen'!B3625</f>
        <v>RP2KPAEG-Rockport 2 KP AEG</v>
      </c>
      <c r="B3625" s="214">
        <f>'Net Gen'!C3625</f>
        <v>44343.916666666664</v>
      </c>
      <c r="C3625" s="215" t="str">
        <f>'Net Gen'!P3625</f>
        <v>OFFLINE</v>
      </c>
      <c r="D3625" s="215">
        <f>'Net Gen'!E3625</f>
        <v>0</v>
      </c>
      <c r="E3625" s="215">
        <f>'Net Gen'!I3625</f>
        <v>0</v>
      </c>
      <c r="F3625" s="215">
        <f>'Net Gen'!K3625</f>
        <v>0</v>
      </c>
      <c r="G3625" s="215">
        <f>'Net Gen'!N3625</f>
        <v>0</v>
      </c>
      <c r="H3625" s="215">
        <f>'Net Gen'!O3625</f>
        <v>1320</v>
      </c>
      <c r="J3625" s="78">
        <f t="shared" si="228"/>
        <v>0.15</v>
      </c>
      <c r="K3625" s="71">
        <f t="shared" si="229"/>
        <v>0</v>
      </c>
      <c r="L3625" s="69">
        <f t="shared" si="230"/>
        <v>198</v>
      </c>
      <c r="M3625" s="81">
        <f t="shared" si="231"/>
        <v>0</v>
      </c>
    </row>
    <row r="3626" spans="1:13" x14ac:dyDescent="0.2">
      <c r="A3626" s="133" t="str">
        <f>'Net Gen'!B3626</f>
        <v>RP2KPAEG-Rockport 2 KP AEG</v>
      </c>
      <c r="B3626" s="214">
        <f>'Net Gen'!C3626</f>
        <v>44343.958333333336</v>
      </c>
      <c r="C3626" s="215" t="str">
        <f>'Net Gen'!P3626</f>
        <v>OFFLINE</v>
      </c>
      <c r="D3626" s="215">
        <f>'Net Gen'!E3626</f>
        <v>0</v>
      </c>
      <c r="E3626" s="215">
        <f>'Net Gen'!I3626</f>
        <v>0</v>
      </c>
      <c r="F3626" s="215">
        <f>'Net Gen'!K3626</f>
        <v>0</v>
      </c>
      <c r="G3626" s="215">
        <f>'Net Gen'!N3626</f>
        <v>0</v>
      </c>
      <c r="H3626" s="215">
        <f>'Net Gen'!O3626</f>
        <v>1320</v>
      </c>
      <c r="J3626" s="78">
        <f t="shared" si="228"/>
        <v>0.15</v>
      </c>
      <c r="K3626" s="71">
        <f t="shared" si="229"/>
        <v>0</v>
      </c>
      <c r="L3626" s="69">
        <f t="shared" si="230"/>
        <v>198</v>
      </c>
      <c r="M3626" s="81">
        <f t="shared" si="231"/>
        <v>0</v>
      </c>
    </row>
    <row r="3627" spans="1:13" x14ac:dyDescent="0.2">
      <c r="A3627" s="133" t="str">
        <f>'Net Gen'!B3627</f>
        <v>RP2KPAEG-Rockport 2 KP AEG</v>
      </c>
      <c r="B3627" s="214">
        <f>'Net Gen'!C3627</f>
        <v>44344</v>
      </c>
      <c r="C3627" s="215" t="str">
        <f>'Net Gen'!P3627</f>
        <v>OFFLINE</v>
      </c>
      <c r="D3627" s="215">
        <f>'Net Gen'!E3627</f>
        <v>0</v>
      </c>
      <c r="E3627" s="215">
        <f>'Net Gen'!I3627</f>
        <v>0</v>
      </c>
      <c r="F3627" s="215">
        <f>'Net Gen'!K3627</f>
        <v>0</v>
      </c>
      <c r="G3627" s="215">
        <f>'Net Gen'!N3627</f>
        <v>0</v>
      </c>
      <c r="H3627" s="215">
        <f>'Net Gen'!O3627</f>
        <v>1320</v>
      </c>
      <c r="J3627" s="78">
        <f t="shared" si="228"/>
        <v>0.15</v>
      </c>
      <c r="K3627" s="71">
        <f t="shared" si="229"/>
        <v>0</v>
      </c>
      <c r="L3627" s="69">
        <f t="shared" si="230"/>
        <v>198</v>
      </c>
      <c r="M3627" s="81">
        <f t="shared" si="231"/>
        <v>0</v>
      </c>
    </row>
    <row r="3628" spans="1:13" x14ac:dyDescent="0.2">
      <c r="A3628" s="133" t="str">
        <f>'Net Gen'!B3628</f>
        <v>RP2KPAEG-Rockport 2 KP AEG</v>
      </c>
      <c r="B3628" s="214">
        <f>'Net Gen'!C3628</f>
        <v>44344.041666666664</v>
      </c>
      <c r="C3628" s="215" t="str">
        <f>'Net Gen'!P3628</f>
        <v>OFFLINE</v>
      </c>
      <c r="D3628" s="215">
        <f>'Net Gen'!E3628</f>
        <v>0</v>
      </c>
      <c r="E3628" s="215">
        <f>'Net Gen'!I3628</f>
        <v>0</v>
      </c>
      <c r="F3628" s="215">
        <f>'Net Gen'!K3628</f>
        <v>0</v>
      </c>
      <c r="G3628" s="215">
        <f>'Net Gen'!N3628</f>
        <v>0</v>
      </c>
      <c r="H3628" s="215">
        <f>'Net Gen'!O3628</f>
        <v>1320</v>
      </c>
      <c r="J3628" s="78">
        <f t="shared" si="228"/>
        <v>0.15</v>
      </c>
      <c r="K3628" s="71">
        <f t="shared" si="229"/>
        <v>0</v>
      </c>
      <c r="L3628" s="69">
        <f t="shared" si="230"/>
        <v>198</v>
      </c>
      <c r="M3628" s="81">
        <f t="shared" si="231"/>
        <v>0</v>
      </c>
    </row>
    <row r="3629" spans="1:13" x14ac:dyDescent="0.2">
      <c r="A3629" s="133" t="str">
        <f>'Net Gen'!B3629</f>
        <v>RP2KPAEG-Rockport 2 KP AEG</v>
      </c>
      <c r="B3629" s="214">
        <f>'Net Gen'!C3629</f>
        <v>44344.083333333336</v>
      </c>
      <c r="C3629" s="215" t="str">
        <f>'Net Gen'!P3629</f>
        <v>OFFLINE</v>
      </c>
      <c r="D3629" s="215">
        <f>'Net Gen'!E3629</f>
        <v>0</v>
      </c>
      <c r="E3629" s="215">
        <f>'Net Gen'!I3629</f>
        <v>0</v>
      </c>
      <c r="F3629" s="215">
        <f>'Net Gen'!K3629</f>
        <v>0</v>
      </c>
      <c r="G3629" s="215">
        <f>'Net Gen'!N3629</f>
        <v>0</v>
      </c>
      <c r="H3629" s="215">
        <f>'Net Gen'!O3629</f>
        <v>1320</v>
      </c>
      <c r="J3629" s="78">
        <f t="shared" si="228"/>
        <v>0.15</v>
      </c>
      <c r="K3629" s="71">
        <f t="shared" si="229"/>
        <v>0</v>
      </c>
      <c r="L3629" s="69">
        <f t="shared" si="230"/>
        <v>198</v>
      </c>
      <c r="M3629" s="81">
        <f t="shared" si="231"/>
        <v>0</v>
      </c>
    </row>
    <row r="3630" spans="1:13" x14ac:dyDescent="0.2">
      <c r="A3630" s="133" t="str">
        <f>'Net Gen'!B3630</f>
        <v>RP2KPAEG-Rockport 2 KP AEG</v>
      </c>
      <c r="B3630" s="214">
        <f>'Net Gen'!C3630</f>
        <v>44344.125</v>
      </c>
      <c r="C3630" s="215" t="str">
        <f>'Net Gen'!P3630</f>
        <v>OFFLINE</v>
      </c>
      <c r="D3630" s="215">
        <f>'Net Gen'!E3630</f>
        <v>0</v>
      </c>
      <c r="E3630" s="215">
        <f>'Net Gen'!I3630</f>
        <v>0</v>
      </c>
      <c r="F3630" s="215">
        <f>'Net Gen'!K3630</f>
        <v>0</v>
      </c>
      <c r="G3630" s="215">
        <f>'Net Gen'!N3630</f>
        <v>0</v>
      </c>
      <c r="H3630" s="215">
        <f>'Net Gen'!O3630</f>
        <v>1320</v>
      </c>
      <c r="J3630" s="78">
        <f t="shared" si="228"/>
        <v>0.15</v>
      </c>
      <c r="K3630" s="71">
        <f t="shared" si="229"/>
        <v>0</v>
      </c>
      <c r="L3630" s="69">
        <f t="shared" si="230"/>
        <v>198</v>
      </c>
      <c r="M3630" s="81">
        <f t="shared" si="231"/>
        <v>0</v>
      </c>
    </row>
    <row r="3631" spans="1:13" x14ac:dyDescent="0.2">
      <c r="A3631" s="133" t="str">
        <f>'Net Gen'!B3631</f>
        <v>RP2KPAEG-Rockport 2 KP AEG</v>
      </c>
      <c r="B3631" s="214">
        <f>'Net Gen'!C3631</f>
        <v>44344.166666666664</v>
      </c>
      <c r="C3631" s="215" t="str">
        <f>'Net Gen'!P3631</f>
        <v>OFFLINE</v>
      </c>
      <c r="D3631" s="215">
        <f>'Net Gen'!E3631</f>
        <v>0</v>
      </c>
      <c r="E3631" s="215">
        <f>'Net Gen'!I3631</f>
        <v>0</v>
      </c>
      <c r="F3631" s="215">
        <f>'Net Gen'!K3631</f>
        <v>0</v>
      </c>
      <c r="G3631" s="215">
        <f>'Net Gen'!N3631</f>
        <v>0</v>
      </c>
      <c r="H3631" s="215">
        <f>'Net Gen'!O3631</f>
        <v>1320</v>
      </c>
      <c r="J3631" s="78">
        <f t="shared" si="228"/>
        <v>0.15</v>
      </c>
      <c r="K3631" s="71">
        <f t="shared" si="229"/>
        <v>0</v>
      </c>
      <c r="L3631" s="69">
        <f t="shared" si="230"/>
        <v>198</v>
      </c>
      <c r="M3631" s="81">
        <f t="shared" si="231"/>
        <v>0</v>
      </c>
    </row>
    <row r="3632" spans="1:13" x14ac:dyDescent="0.2">
      <c r="A3632" s="133" t="str">
        <f>'Net Gen'!B3632</f>
        <v>RP2KPAEG-Rockport 2 KP AEG</v>
      </c>
      <c r="B3632" s="214">
        <f>'Net Gen'!C3632</f>
        <v>44344.208333333336</v>
      </c>
      <c r="C3632" s="215" t="str">
        <f>'Net Gen'!P3632</f>
        <v>OFFLINE</v>
      </c>
      <c r="D3632" s="215">
        <f>'Net Gen'!E3632</f>
        <v>0</v>
      </c>
      <c r="E3632" s="215">
        <f>'Net Gen'!I3632</f>
        <v>0</v>
      </c>
      <c r="F3632" s="215">
        <f>'Net Gen'!K3632</f>
        <v>0</v>
      </c>
      <c r="G3632" s="215">
        <f>'Net Gen'!N3632</f>
        <v>0</v>
      </c>
      <c r="H3632" s="215">
        <f>'Net Gen'!O3632</f>
        <v>1320</v>
      </c>
      <c r="J3632" s="78">
        <f t="shared" si="228"/>
        <v>0.15</v>
      </c>
      <c r="K3632" s="71">
        <f t="shared" si="229"/>
        <v>0</v>
      </c>
      <c r="L3632" s="69">
        <f t="shared" si="230"/>
        <v>198</v>
      </c>
      <c r="M3632" s="81">
        <f t="shared" si="231"/>
        <v>0</v>
      </c>
    </row>
    <row r="3633" spans="1:13" x14ac:dyDescent="0.2">
      <c r="A3633" s="133" t="str">
        <f>'Net Gen'!B3633</f>
        <v>RP2KPAEG-Rockport 2 KP AEG</v>
      </c>
      <c r="B3633" s="214">
        <f>'Net Gen'!C3633</f>
        <v>44344.25</v>
      </c>
      <c r="C3633" s="215" t="str">
        <f>'Net Gen'!P3633</f>
        <v>OFFLINE</v>
      </c>
      <c r="D3633" s="215">
        <f>'Net Gen'!E3633</f>
        <v>0</v>
      </c>
      <c r="E3633" s="215">
        <f>'Net Gen'!I3633</f>
        <v>0</v>
      </c>
      <c r="F3633" s="215">
        <f>'Net Gen'!K3633</f>
        <v>0</v>
      </c>
      <c r="G3633" s="215">
        <f>'Net Gen'!N3633</f>
        <v>0</v>
      </c>
      <c r="H3633" s="215">
        <f>'Net Gen'!O3633</f>
        <v>1320</v>
      </c>
      <c r="J3633" s="78">
        <f t="shared" si="228"/>
        <v>0.15</v>
      </c>
      <c r="K3633" s="71">
        <f t="shared" si="229"/>
        <v>0</v>
      </c>
      <c r="L3633" s="69">
        <f t="shared" si="230"/>
        <v>198</v>
      </c>
      <c r="M3633" s="81">
        <f t="shared" si="231"/>
        <v>0</v>
      </c>
    </row>
    <row r="3634" spans="1:13" x14ac:dyDescent="0.2">
      <c r="A3634" s="133" t="str">
        <f>'Net Gen'!B3634</f>
        <v>RP2KPAEG-Rockport 2 KP AEG</v>
      </c>
      <c r="B3634" s="214">
        <f>'Net Gen'!C3634</f>
        <v>44344.291666666664</v>
      </c>
      <c r="C3634" s="215" t="str">
        <f>'Net Gen'!P3634</f>
        <v>OFFLINE</v>
      </c>
      <c r="D3634" s="215">
        <f>'Net Gen'!E3634</f>
        <v>0</v>
      </c>
      <c r="E3634" s="215">
        <f>'Net Gen'!I3634</f>
        <v>0</v>
      </c>
      <c r="F3634" s="215">
        <f>'Net Gen'!K3634</f>
        <v>0</v>
      </c>
      <c r="G3634" s="215">
        <f>'Net Gen'!N3634</f>
        <v>0</v>
      </c>
      <c r="H3634" s="215">
        <f>'Net Gen'!O3634</f>
        <v>1320</v>
      </c>
      <c r="J3634" s="78">
        <f t="shared" si="228"/>
        <v>0.15</v>
      </c>
      <c r="K3634" s="71">
        <f t="shared" si="229"/>
        <v>0</v>
      </c>
      <c r="L3634" s="69">
        <f t="shared" si="230"/>
        <v>198</v>
      </c>
      <c r="M3634" s="81">
        <f t="shared" si="231"/>
        <v>0</v>
      </c>
    </row>
    <row r="3635" spans="1:13" x14ac:dyDescent="0.2">
      <c r="A3635" s="133" t="str">
        <f>'Net Gen'!B3635</f>
        <v>RP2KPAEG-Rockport 2 KP AEG</v>
      </c>
      <c r="B3635" s="214">
        <f>'Net Gen'!C3635</f>
        <v>44344.333333333336</v>
      </c>
      <c r="C3635" s="215" t="str">
        <f>'Net Gen'!P3635</f>
        <v>OFFLINE</v>
      </c>
      <c r="D3635" s="215">
        <f>'Net Gen'!E3635</f>
        <v>0</v>
      </c>
      <c r="E3635" s="215">
        <f>'Net Gen'!I3635</f>
        <v>0</v>
      </c>
      <c r="F3635" s="215">
        <f>'Net Gen'!K3635</f>
        <v>0</v>
      </c>
      <c r="G3635" s="215">
        <f>'Net Gen'!N3635</f>
        <v>0</v>
      </c>
      <c r="H3635" s="215">
        <f>'Net Gen'!O3635</f>
        <v>1320</v>
      </c>
      <c r="J3635" s="78">
        <f t="shared" si="228"/>
        <v>0.15</v>
      </c>
      <c r="K3635" s="71">
        <f t="shared" si="229"/>
        <v>0</v>
      </c>
      <c r="L3635" s="69">
        <f t="shared" si="230"/>
        <v>198</v>
      </c>
      <c r="M3635" s="81">
        <f t="shared" si="231"/>
        <v>0</v>
      </c>
    </row>
    <row r="3636" spans="1:13" x14ac:dyDescent="0.2">
      <c r="A3636" s="133" t="str">
        <f>'Net Gen'!B3636</f>
        <v>RP2KPAEG-Rockport 2 KP AEG</v>
      </c>
      <c r="B3636" s="214">
        <f>'Net Gen'!C3636</f>
        <v>44344.375</v>
      </c>
      <c r="C3636" s="215" t="str">
        <f>'Net Gen'!P3636</f>
        <v>OFFLINE</v>
      </c>
      <c r="D3636" s="215">
        <f>'Net Gen'!E3636</f>
        <v>0</v>
      </c>
      <c r="E3636" s="215">
        <f>'Net Gen'!I3636</f>
        <v>0</v>
      </c>
      <c r="F3636" s="215">
        <f>'Net Gen'!K3636</f>
        <v>0</v>
      </c>
      <c r="G3636" s="215">
        <f>'Net Gen'!N3636</f>
        <v>0</v>
      </c>
      <c r="H3636" s="215">
        <f>'Net Gen'!O3636</f>
        <v>1320</v>
      </c>
      <c r="J3636" s="78">
        <f t="shared" si="228"/>
        <v>0.15</v>
      </c>
      <c r="K3636" s="71">
        <f t="shared" si="229"/>
        <v>0</v>
      </c>
      <c r="L3636" s="69">
        <f t="shared" si="230"/>
        <v>198</v>
      </c>
      <c r="M3636" s="81">
        <f t="shared" si="231"/>
        <v>0</v>
      </c>
    </row>
    <row r="3637" spans="1:13" x14ac:dyDescent="0.2">
      <c r="A3637" s="133" t="str">
        <f>'Net Gen'!B3637</f>
        <v>RP2KPAEG-Rockport 2 KP AEG</v>
      </c>
      <c r="B3637" s="214">
        <f>'Net Gen'!C3637</f>
        <v>44344.416666666664</v>
      </c>
      <c r="C3637" s="215" t="str">
        <f>'Net Gen'!P3637</f>
        <v>OFFLINE</v>
      </c>
      <c r="D3637" s="215">
        <f>'Net Gen'!E3637</f>
        <v>0</v>
      </c>
      <c r="E3637" s="215">
        <f>'Net Gen'!I3637</f>
        <v>0</v>
      </c>
      <c r="F3637" s="215">
        <f>'Net Gen'!K3637</f>
        <v>0</v>
      </c>
      <c r="G3637" s="215">
        <f>'Net Gen'!N3637</f>
        <v>0</v>
      </c>
      <c r="H3637" s="215">
        <f>'Net Gen'!O3637</f>
        <v>1320</v>
      </c>
      <c r="J3637" s="78">
        <f t="shared" si="228"/>
        <v>0.15</v>
      </c>
      <c r="K3637" s="71">
        <f t="shared" si="229"/>
        <v>0</v>
      </c>
      <c r="L3637" s="69">
        <f t="shared" si="230"/>
        <v>198</v>
      </c>
      <c r="M3637" s="81">
        <f t="shared" si="231"/>
        <v>0</v>
      </c>
    </row>
    <row r="3638" spans="1:13" x14ac:dyDescent="0.2">
      <c r="A3638" s="133" t="str">
        <f>'Net Gen'!B3638</f>
        <v>RP2KPAEG-Rockport 2 KP AEG</v>
      </c>
      <c r="B3638" s="214">
        <f>'Net Gen'!C3638</f>
        <v>44344.458333333336</v>
      </c>
      <c r="C3638" s="215" t="str">
        <f>'Net Gen'!P3638</f>
        <v>OFFLINE</v>
      </c>
      <c r="D3638" s="215">
        <f>'Net Gen'!E3638</f>
        <v>0</v>
      </c>
      <c r="E3638" s="215">
        <f>'Net Gen'!I3638</f>
        <v>0</v>
      </c>
      <c r="F3638" s="215">
        <f>'Net Gen'!K3638</f>
        <v>0</v>
      </c>
      <c r="G3638" s="215">
        <f>'Net Gen'!N3638</f>
        <v>0</v>
      </c>
      <c r="H3638" s="215">
        <f>'Net Gen'!O3638</f>
        <v>1320</v>
      </c>
      <c r="J3638" s="78">
        <f t="shared" si="228"/>
        <v>0.15</v>
      </c>
      <c r="K3638" s="71">
        <f t="shared" si="229"/>
        <v>0</v>
      </c>
      <c r="L3638" s="69">
        <f t="shared" si="230"/>
        <v>198</v>
      </c>
      <c r="M3638" s="81">
        <f t="shared" si="231"/>
        <v>0</v>
      </c>
    </row>
    <row r="3639" spans="1:13" x14ac:dyDescent="0.2">
      <c r="A3639" s="133" t="str">
        <f>'Net Gen'!B3639</f>
        <v>RP2KPAEG-Rockport 2 KP AEG</v>
      </c>
      <c r="B3639" s="214">
        <f>'Net Gen'!C3639</f>
        <v>44344.5</v>
      </c>
      <c r="C3639" s="215" t="str">
        <f>'Net Gen'!P3639</f>
        <v>OFFLINE</v>
      </c>
      <c r="D3639" s="215">
        <f>'Net Gen'!E3639</f>
        <v>0</v>
      </c>
      <c r="E3639" s="215">
        <f>'Net Gen'!I3639</f>
        <v>0</v>
      </c>
      <c r="F3639" s="215">
        <f>'Net Gen'!K3639</f>
        <v>0</v>
      </c>
      <c r="G3639" s="215">
        <f>'Net Gen'!N3639</f>
        <v>0</v>
      </c>
      <c r="H3639" s="215">
        <f>'Net Gen'!O3639</f>
        <v>1320</v>
      </c>
      <c r="J3639" s="78">
        <f t="shared" si="228"/>
        <v>0.15</v>
      </c>
      <c r="K3639" s="71">
        <f t="shared" si="229"/>
        <v>0</v>
      </c>
      <c r="L3639" s="69">
        <f t="shared" si="230"/>
        <v>198</v>
      </c>
      <c r="M3639" s="81">
        <f t="shared" si="231"/>
        <v>0</v>
      </c>
    </row>
    <row r="3640" spans="1:13" x14ac:dyDescent="0.2">
      <c r="A3640" s="133" t="str">
        <f>'Net Gen'!B3640</f>
        <v>RP2KPAEG-Rockport 2 KP AEG</v>
      </c>
      <c r="B3640" s="214">
        <f>'Net Gen'!C3640</f>
        <v>44344.541666666664</v>
      </c>
      <c r="C3640" s="215" t="str">
        <f>'Net Gen'!P3640</f>
        <v>OFFLINE</v>
      </c>
      <c r="D3640" s="215">
        <f>'Net Gen'!E3640</f>
        <v>0</v>
      </c>
      <c r="E3640" s="215">
        <f>'Net Gen'!I3640</f>
        <v>0</v>
      </c>
      <c r="F3640" s="215">
        <f>'Net Gen'!K3640</f>
        <v>0</v>
      </c>
      <c r="G3640" s="215">
        <f>'Net Gen'!N3640</f>
        <v>0</v>
      </c>
      <c r="H3640" s="215">
        <f>'Net Gen'!O3640</f>
        <v>1320</v>
      </c>
      <c r="J3640" s="78">
        <f t="shared" si="228"/>
        <v>0.15</v>
      </c>
      <c r="K3640" s="71">
        <f t="shared" si="229"/>
        <v>0</v>
      </c>
      <c r="L3640" s="69">
        <f t="shared" si="230"/>
        <v>198</v>
      </c>
      <c r="M3640" s="81">
        <f t="shared" si="231"/>
        <v>0</v>
      </c>
    </row>
    <row r="3641" spans="1:13" x14ac:dyDescent="0.2">
      <c r="A3641" s="133" t="str">
        <f>'Net Gen'!B3641</f>
        <v>RP2KPAEG-Rockport 2 KP AEG</v>
      </c>
      <c r="B3641" s="214">
        <f>'Net Gen'!C3641</f>
        <v>44344.583333333336</v>
      </c>
      <c r="C3641" s="215" t="str">
        <f>'Net Gen'!P3641</f>
        <v>OFFLINE</v>
      </c>
      <c r="D3641" s="215">
        <f>'Net Gen'!E3641</f>
        <v>0</v>
      </c>
      <c r="E3641" s="215">
        <f>'Net Gen'!I3641</f>
        <v>0</v>
      </c>
      <c r="F3641" s="215">
        <f>'Net Gen'!K3641</f>
        <v>0</v>
      </c>
      <c r="G3641" s="215">
        <f>'Net Gen'!N3641</f>
        <v>0</v>
      </c>
      <c r="H3641" s="215">
        <f>'Net Gen'!O3641</f>
        <v>1320</v>
      </c>
      <c r="J3641" s="78">
        <f t="shared" si="228"/>
        <v>0.15</v>
      </c>
      <c r="K3641" s="71">
        <f t="shared" si="229"/>
        <v>0</v>
      </c>
      <c r="L3641" s="69">
        <f t="shared" si="230"/>
        <v>198</v>
      </c>
      <c r="M3641" s="81">
        <f t="shared" si="231"/>
        <v>0</v>
      </c>
    </row>
    <row r="3642" spans="1:13" x14ac:dyDescent="0.2">
      <c r="A3642" s="133" t="str">
        <f>'Net Gen'!B3642</f>
        <v>RP2KPAEG-Rockport 2 KP AEG</v>
      </c>
      <c r="B3642" s="214">
        <f>'Net Gen'!C3642</f>
        <v>44344.625</v>
      </c>
      <c r="C3642" s="215" t="str">
        <f>'Net Gen'!P3642</f>
        <v>OFFLINE</v>
      </c>
      <c r="D3642" s="215">
        <f>'Net Gen'!E3642</f>
        <v>0</v>
      </c>
      <c r="E3642" s="215">
        <f>'Net Gen'!I3642</f>
        <v>0</v>
      </c>
      <c r="F3642" s="215">
        <f>'Net Gen'!K3642</f>
        <v>0</v>
      </c>
      <c r="G3642" s="215">
        <f>'Net Gen'!N3642</f>
        <v>0</v>
      </c>
      <c r="H3642" s="215">
        <f>'Net Gen'!O3642</f>
        <v>1320</v>
      </c>
      <c r="J3642" s="78">
        <f t="shared" si="228"/>
        <v>0.15</v>
      </c>
      <c r="K3642" s="71">
        <f t="shared" si="229"/>
        <v>0</v>
      </c>
      <c r="L3642" s="69">
        <f t="shared" si="230"/>
        <v>198</v>
      </c>
      <c r="M3642" s="81">
        <f t="shared" si="231"/>
        <v>0</v>
      </c>
    </row>
    <row r="3643" spans="1:13" x14ac:dyDescent="0.2">
      <c r="A3643" s="133" t="str">
        <f>'Net Gen'!B3643</f>
        <v>RP2KPAEG-Rockport 2 KP AEG</v>
      </c>
      <c r="B3643" s="214">
        <f>'Net Gen'!C3643</f>
        <v>44344.666666666664</v>
      </c>
      <c r="C3643" s="215" t="str">
        <f>'Net Gen'!P3643</f>
        <v>OFFLINE</v>
      </c>
      <c r="D3643" s="215">
        <f>'Net Gen'!E3643</f>
        <v>0</v>
      </c>
      <c r="E3643" s="215">
        <f>'Net Gen'!I3643</f>
        <v>0</v>
      </c>
      <c r="F3643" s="215">
        <f>'Net Gen'!K3643</f>
        <v>0</v>
      </c>
      <c r="G3643" s="215">
        <f>'Net Gen'!N3643</f>
        <v>0</v>
      </c>
      <c r="H3643" s="215">
        <f>'Net Gen'!O3643</f>
        <v>1320</v>
      </c>
      <c r="J3643" s="78">
        <f t="shared" si="228"/>
        <v>0.15</v>
      </c>
      <c r="K3643" s="71">
        <f t="shared" si="229"/>
        <v>0</v>
      </c>
      <c r="L3643" s="69">
        <f t="shared" si="230"/>
        <v>198</v>
      </c>
      <c r="M3643" s="81">
        <f t="shared" si="231"/>
        <v>0</v>
      </c>
    </row>
    <row r="3644" spans="1:13" x14ac:dyDescent="0.2">
      <c r="A3644" s="133" t="str">
        <f>'Net Gen'!B3644</f>
        <v>RP2KPAEG-Rockport 2 KP AEG</v>
      </c>
      <c r="B3644" s="214">
        <f>'Net Gen'!C3644</f>
        <v>44344.708333333336</v>
      </c>
      <c r="C3644" s="215" t="str">
        <f>'Net Gen'!P3644</f>
        <v>OFFLINE</v>
      </c>
      <c r="D3644" s="215">
        <f>'Net Gen'!E3644</f>
        <v>0</v>
      </c>
      <c r="E3644" s="215">
        <f>'Net Gen'!I3644</f>
        <v>0</v>
      </c>
      <c r="F3644" s="215">
        <f>'Net Gen'!K3644</f>
        <v>0</v>
      </c>
      <c r="G3644" s="215">
        <f>'Net Gen'!N3644</f>
        <v>0</v>
      </c>
      <c r="H3644" s="215">
        <f>'Net Gen'!O3644</f>
        <v>1320</v>
      </c>
      <c r="J3644" s="78">
        <f t="shared" si="228"/>
        <v>0.15</v>
      </c>
      <c r="K3644" s="71">
        <f t="shared" si="229"/>
        <v>0</v>
      </c>
      <c r="L3644" s="69">
        <f t="shared" si="230"/>
        <v>198</v>
      </c>
      <c r="M3644" s="81">
        <f t="shared" si="231"/>
        <v>0</v>
      </c>
    </row>
    <row r="3645" spans="1:13" x14ac:dyDescent="0.2">
      <c r="A3645" s="133" t="str">
        <f>'Net Gen'!B3645</f>
        <v>RP2KPAEG-Rockport 2 KP AEG</v>
      </c>
      <c r="B3645" s="214">
        <f>'Net Gen'!C3645</f>
        <v>44344.75</v>
      </c>
      <c r="C3645" s="215" t="str">
        <f>'Net Gen'!P3645</f>
        <v>OFFLINE</v>
      </c>
      <c r="D3645" s="215">
        <f>'Net Gen'!E3645</f>
        <v>0</v>
      </c>
      <c r="E3645" s="215">
        <f>'Net Gen'!I3645</f>
        <v>0</v>
      </c>
      <c r="F3645" s="215">
        <f>'Net Gen'!K3645</f>
        <v>0</v>
      </c>
      <c r="G3645" s="215">
        <f>'Net Gen'!N3645</f>
        <v>0</v>
      </c>
      <c r="H3645" s="215">
        <f>'Net Gen'!O3645</f>
        <v>1320</v>
      </c>
      <c r="J3645" s="78">
        <f t="shared" si="228"/>
        <v>0.15</v>
      </c>
      <c r="K3645" s="71">
        <f t="shared" si="229"/>
        <v>0</v>
      </c>
      <c r="L3645" s="69">
        <f t="shared" si="230"/>
        <v>198</v>
      </c>
      <c r="M3645" s="81">
        <f t="shared" si="231"/>
        <v>0</v>
      </c>
    </row>
    <row r="3646" spans="1:13" x14ac:dyDescent="0.2">
      <c r="A3646" s="133" t="str">
        <f>'Net Gen'!B3646</f>
        <v>RP2KPAEG-Rockport 2 KP AEG</v>
      </c>
      <c r="B3646" s="214">
        <f>'Net Gen'!C3646</f>
        <v>44344.791666666664</v>
      </c>
      <c r="C3646" s="215" t="str">
        <f>'Net Gen'!P3646</f>
        <v>OFFLINE</v>
      </c>
      <c r="D3646" s="215">
        <f>'Net Gen'!E3646</f>
        <v>0</v>
      </c>
      <c r="E3646" s="215">
        <f>'Net Gen'!I3646</f>
        <v>0</v>
      </c>
      <c r="F3646" s="215">
        <f>'Net Gen'!K3646</f>
        <v>0</v>
      </c>
      <c r="G3646" s="215">
        <f>'Net Gen'!N3646</f>
        <v>0</v>
      </c>
      <c r="H3646" s="215">
        <f>'Net Gen'!O3646</f>
        <v>1320</v>
      </c>
      <c r="J3646" s="78">
        <f t="shared" si="228"/>
        <v>0.15</v>
      </c>
      <c r="K3646" s="71">
        <f t="shared" si="229"/>
        <v>0</v>
      </c>
      <c r="L3646" s="69">
        <f t="shared" si="230"/>
        <v>198</v>
      </c>
      <c r="M3646" s="81">
        <f t="shared" si="231"/>
        <v>0</v>
      </c>
    </row>
    <row r="3647" spans="1:13" x14ac:dyDescent="0.2">
      <c r="A3647" s="133" t="str">
        <f>'Net Gen'!B3647</f>
        <v>RP2KPAEG-Rockport 2 KP AEG</v>
      </c>
      <c r="B3647" s="214">
        <f>'Net Gen'!C3647</f>
        <v>44344.833333333336</v>
      </c>
      <c r="C3647" s="215" t="str">
        <f>'Net Gen'!P3647</f>
        <v>OFFLINE</v>
      </c>
      <c r="D3647" s="215">
        <f>'Net Gen'!E3647</f>
        <v>0</v>
      </c>
      <c r="E3647" s="215">
        <f>'Net Gen'!I3647</f>
        <v>0</v>
      </c>
      <c r="F3647" s="215">
        <f>'Net Gen'!K3647</f>
        <v>0</v>
      </c>
      <c r="G3647" s="215">
        <f>'Net Gen'!N3647</f>
        <v>0</v>
      </c>
      <c r="H3647" s="215">
        <f>'Net Gen'!O3647</f>
        <v>1320</v>
      </c>
      <c r="J3647" s="78">
        <f t="shared" si="228"/>
        <v>0.15</v>
      </c>
      <c r="K3647" s="71">
        <f t="shared" si="229"/>
        <v>0</v>
      </c>
      <c r="L3647" s="69">
        <f t="shared" si="230"/>
        <v>198</v>
      </c>
      <c r="M3647" s="81">
        <f t="shared" si="231"/>
        <v>0</v>
      </c>
    </row>
    <row r="3648" spans="1:13" x14ac:dyDescent="0.2">
      <c r="A3648" s="133" t="str">
        <f>'Net Gen'!B3648</f>
        <v>RP2KPAEG-Rockport 2 KP AEG</v>
      </c>
      <c r="B3648" s="214">
        <f>'Net Gen'!C3648</f>
        <v>44344.875</v>
      </c>
      <c r="C3648" s="215" t="str">
        <f>'Net Gen'!P3648</f>
        <v>OFFLINE</v>
      </c>
      <c r="D3648" s="215">
        <f>'Net Gen'!E3648</f>
        <v>0</v>
      </c>
      <c r="E3648" s="215">
        <f>'Net Gen'!I3648</f>
        <v>0</v>
      </c>
      <c r="F3648" s="215">
        <f>'Net Gen'!K3648</f>
        <v>0</v>
      </c>
      <c r="G3648" s="215">
        <f>'Net Gen'!N3648</f>
        <v>0</v>
      </c>
      <c r="H3648" s="215">
        <f>'Net Gen'!O3648</f>
        <v>1320</v>
      </c>
      <c r="J3648" s="78">
        <f t="shared" si="228"/>
        <v>0.15</v>
      </c>
      <c r="K3648" s="71">
        <f t="shared" si="229"/>
        <v>0</v>
      </c>
      <c r="L3648" s="69">
        <f t="shared" si="230"/>
        <v>198</v>
      </c>
      <c r="M3648" s="81">
        <f t="shared" si="231"/>
        <v>0</v>
      </c>
    </row>
    <row r="3649" spans="1:13" x14ac:dyDescent="0.2">
      <c r="A3649" s="133" t="str">
        <f>'Net Gen'!B3649</f>
        <v>RP2KPAEG-Rockport 2 KP AEG</v>
      </c>
      <c r="B3649" s="214">
        <f>'Net Gen'!C3649</f>
        <v>44344.916666666664</v>
      </c>
      <c r="C3649" s="215" t="str">
        <f>'Net Gen'!P3649</f>
        <v>OFFLINE</v>
      </c>
      <c r="D3649" s="215">
        <f>'Net Gen'!E3649</f>
        <v>0</v>
      </c>
      <c r="E3649" s="215">
        <f>'Net Gen'!I3649</f>
        <v>0</v>
      </c>
      <c r="F3649" s="215">
        <f>'Net Gen'!K3649</f>
        <v>0</v>
      </c>
      <c r="G3649" s="215">
        <f>'Net Gen'!N3649</f>
        <v>0</v>
      </c>
      <c r="H3649" s="215">
        <f>'Net Gen'!O3649</f>
        <v>1320</v>
      </c>
      <c r="J3649" s="78">
        <f t="shared" si="228"/>
        <v>0.15</v>
      </c>
      <c r="K3649" s="71">
        <f t="shared" si="229"/>
        <v>0</v>
      </c>
      <c r="L3649" s="69">
        <f t="shared" si="230"/>
        <v>198</v>
      </c>
      <c r="M3649" s="81">
        <f t="shared" si="231"/>
        <v>0</v>
      </c>
    </row>
    <row r="3650" spans="1:13" x14ac:dyDescent="0.2">
      <c r="A3650" s="133" t="str">
        <f>'Net Gen'!B3650</f>
        <v>RP2KPAEG-Rockport 2 KP AEG</v>
      </c>
      <c r="B3650" s="214">
        <f>'Net Gen'!C3650</f>
        <v>44344.958333333336</v>
      </c>
      <c r="C3650" s="215" t="str">
        <f>'Net Gen'!P3650</f>
        <v>OFFLINE</v>
      </c>
      <c r="D3650" s="215">
        <f>'Net Gen'!E3650</f>
        <v>0</v>
      </c>
      <c r="E3650" s="215">
        <f>'Net Gen'!I3650</f>
        <v>0</v>
      </c>
      <c r="F3650" s="215">
        <f>'Net Gen'!K3650</f>
        <v>0</v>
      </c>
      <c r="G3650" s="215">
        <f>'Net Gen'!N3650</f>
        <v>0</v>
      </c>
      <c r="H3650" s="215">
        <f>'Net Gen'!O3650</f>
        <v>1320</v>
      </c>
      <c r="J3650" s="78">
        <f t="shared" si="228"/>
        <v>0.15</v>
      </c>
      <c r="K3650" s="71">
        <f t="shared" si="229"/>
        <v>0</v>
      </c>
      <c r="L3650" s="69">
        <f t="shared" si="230"/>
        <v>198</v>
      </c>
      <c r="M3650" s="81">
        <f t="shared" si="231"/>
        <v>0</v>
      </c>
    </row>
    <row r="3651" spans="1:13" x14ac:dyDescent="0.2">
      <c r="A3651" s="133" t="str">
        <f>'Net Gen'!B3651</f>
        <v>RP2KPAEG-Rockport 2 KP AEG</v>
      </c>
      <c r="B3651" s="214">
        <f>'Net Gen'!C3651</f>
        <v>44345</v>
      </c>
      <c r="C3651" s="215" t="str">
        <f>'Net Gen'!P3651</f>
        <v>OFFLINE</v>
      </c>
      <c r="D3651" s="215">
        <f>'Net Gen'!E3651</f>
        <v>0</v>
      </c>
      <c r="E3651" s="215">
        <f>'Net Gen'!I3651</f>
        <v>0</v>
      </c>
      <c r="F3651" s="215">
        <f>'Net Gen'!K3651</f>
        <v>0</v>
      </c>
      <c r="G3651" s="215">
        <f>'Net Gen'!N3651</f>
        <v>0</v>
      </c>
      <c r="H3651" s="215">
        <f>'Net Gen'!O3651</f>
        <v>1320</v>
      </c>
      <c r="J3651" s="78">
        <f t="shared" si="228"/>
        <v>0.15</v>
      </c>
      <c r="K3651" s="71">
        <f t="shared" si="229"/>
        <v>0</v>
      </c>
      <c r="L3651" s="69">
        <f t="shared" si="230"/>
        <v>198</v>
      </c>
      <c r="M3651" s="81">
        <f t="shared" si="231"/>
        <v>0</v>
      </c>
    </row>
    <row r="3652" spans="1:13" x14ac:dyDescent="0.2">
      <c r="A3652" s="133" t="str">
        <f>'Net Gen'!B3652</f>
        <v>RP2KPAEG-Rockport 2 KP AEG</v>
      </c>
      <c r="B3652" s="214">
        <f>'Net Gen'!C3652</f>
        <v>44345.041666666664</v>
      </c>
      <c r="C3652" s="215" t="str">
        <f>'Net Gen'!P3652</f>
        <v>OFFLINE</v>
      </c>
      <c r="D3652" s="215">
        <f>'Net Gen'!E3652</f>
        <v>0</v>
      </c>
      <c r="E3652" s="215">
        <f>'Net Gen'!I3652</f>
        <v>0</v>
      </c>
      <c r="F3652" s="215">
        <f>'Net Gen'!K3652</f>
        <v>0</v>
      </c>
      <c r="G3652" s="215">
        <f>'Net Gen'!N3652</f>
        <v>0</v>
      </c>
      <c r="H3652" s="215">
        <f>'Net Gen'!O3652</f>
        <v>1320</v>
      </c>
      <c r="J3652" s="78">
        <f t="shared" si="228"/>
        <v>0.15</v>
      </c>
      <c r="K3652" s="71">
        <f t="shared" si="229"/>
        <v>0</v>
      </c>
      <c r="L3652" s="69">
        <f t="shared" si="230"/>
        <v>198</v>
      </c>
      <c r="M3652" s="81">
        <f t="shared" si="231"/>
        <v>0</v>
      </c>
    </row>
    <row r="3653" spans="1:13" x14ac:dyDescent="0.2">
      <c r="A3653" s="133" t="str">
        <f>'Net Gen'!B3653</f>
        <v>RP2KPAEG-Rockport 2 KP AEG</v>
      </c>
      <c r="B3653" s="214">
        <f>'Net Gen'!C3653</f>
        <v>44345.083333333336</v>
      </c>
      <c r="C3653" s="215" t="str">
        <f>'Net Gen'!P3653</f>
        <v>OFFLINE</v>
      </c>
      <c r="D3653" s="215">
        <f>'Net Gen'!E3653</f>
        <v>0</v>
      </c>
      <c r="E3653" s="215">
        <f>'Net Gen'!I3653</f>
        <v>0</v>
      </c>
      <c r="F3653" s="215">
        <f>'Net Gen'!K3653</f>
        <v>0</v>
      </c>
      <c r="G3653" s="215">
        <f>'Net Gen'!N3653</f>
        <v>0</v>
      </c>
      <c r="H3653" s="215">
        <f>'Net Gen'!O3653</f>
        <v>1320</v>
      </c>
      <c r="J3653" s="78">
        <f t="shared" si="228"/>
        <v>0.15</v>
      </c>
      <c r="K3653" s="71">
        <f t="shared" si="229"/>
        <v>0</v>
      </c>
      <c r="L3653" s="69">
        <f t="shared" si="230"/>
        <v>198</v>
      </c>
      <c r="M3653" s="81">
        <f t="shared" si="231"/>
        <v>0</v>
      </c>
    </row>
    <row r="3654" spans="1:13" x14ac:dyDescent="0.2">
      <c r="A3654" s="133" t="str">
        <f>'Net Gen'!B3654</f>
        <v>RP2KPAEG-Rockport 2 KP AEG</v>
      </c>
      <c r="B3654" s="214">
        <f>'Net Gen'!C3654</f>
        <v>44345.125</v>
      </c>
      <c r="C3654" s="215" t="str">
        <f>'Net Gen'!P3654</f>
        <v>OFFLINE</v>
      </c>
      <c r="D3654" s="215">
        <f>'Net Gen'!E3654</f>
        <v>0</v>
      </c>
      <c r="E3654" s="215">
        <f>'Net Gen'!I3654</f>
        <v>0</v>
      </c>
      <c r="F3654" s="215">
        <f>'Net Gen'!K3654</f>
        <v>0</v>
      </c>
      <c r="G3654" s="215">
        <f>'Net Gen'!N3654</f>
        <v>0</v>
      </c>
      <c r="H3654" s="215">
        <f>'Net Gen'!O3654</f>
        <v>1320</v>
      </c>
      <c r="J3654" s="78">
        <f t="shared" si="228"/>
        <v>0.15</v>
      </c>
      <c r="K3654" s="71">
        <f t="shared" si="229"/>
        <v>0</v>
      </c>
      <c r="L3654" s="69">
        <f t="shared" si="230"/>
        <v>198</v>
      </c>
      <c r="M3654" s="81">
        <f t="shared" si="231"/>
        <v>0</v>
      </c>
    </row>
    <row r="3655" spans="1:13" x14ac:dyDescent="0.2">
      <c r="A3655" s="133" t="str">
        <f>'Net Gen'!B3655</f>
        <v>RP2KPAEG-Rockport 2 KP AEG</v>
      </c>
      <c r="B3655" s="214">
        <f>'Net Gen'!C3655</f>
        <v>44345.166666666664</v>
      </c>
      <c r="C3655" s="215" t="str">
        <f>'Net Gen'!P3655</f>
        <v>OFFLINE</v>
      </c>
      <c r="D3655" s="215">
        <f>'Net Gen'!E3655</f>
        <v>0</v>
      </c>
      <c r="E3655" s="215">
        <f>'Net Gen'!I3655</f>
        <v>0</v>
      </c>
      <c r="F3655" s="215">
        <f>'Net Gen'!K3655</f>
        <v>0</v>
      </c>
      <c r="G3655" s="215">
        <f>'Net Gen'!N3655</f>
        <v>0</v>
      </c>
      <c r="H3655" s="215">
        <f>'Net Gen'!O3655</f>
        <v>1320</v>
      </c>
      <c r="J3655" s="78">
        <f t="shared" si="228"/>
        <v>0.15</v>
      </c>
      <c r="K3655" s="71">
        <f t="shared" si="229"/>
        <v>0</v>
      </c>
      <c r="L3655" s="69">
        <f t="shared" si="230"/>
        <v>198</v>
      </c>
      <c r="M3655" s="81">
        <f t="shared" si="231"/>
        <v>0</v>
      </c>
    </row>
    <row r="3656" spans="1:13" x14ac:dyDescent="0.2">
      <c r="A3656" s="133" t="str">
        <f>'Net Gen'!B3656</f>
        <v>RP2KPAEG-Rockport 2 KP AEG</v>
      </c>
      <c r="B3656" s="214">
        <f>'Net Gen'!C3656</f>
        <v>44345.208333333336</v>
      </c>
      <c r="C3656" s="215" t="str">
        <f>'Net Gen'!P3656</f>
        <v>OFFLINE</v>
      </c>
      <c r="D3656" s="215">
        <f>'Net Gen'!E3656</f>
        <v>0</v>
      </c>
      <c r="E3656" s="215">
        <f>'Net Gen'!I3656</f>
        <v>0</v>
      </c>
      <c r="F3656" s="215">
        <f>'Net Gen'!K3656</f>
        <v>0</v>
      </c>
      <c r="G3656" s="215">
        <f>'Net Gen'!N3656</f>
        <v>0</v>
      </c>
      <c r="H3656" s="215">
        <f>'Net Gen'!O3656</f>
        <v>1320</v>
      </c>
      <c r="J3656" s="78">
        <f t="shared" si="228"/>
        <v>0.15</v>
      </c>
      <c r="K3656" s="71">
        <f t="shared" si="229"/>
        <v>0</v>
      </c>
      <c r="L3656" s="69">
        <f t="shared" si="230"/>
        <v>198</v>
      </c>
      <c r="M3656" s="81">
        <f t="shared" si="231"/>
        <v>0</v>
      </c>
    </row>
    <row r="3657" spans="1:13" x14ac:dyDescent="0.2">
      <c r="A3657" s="133" t="str">
        <f>'Net Gen'!B3657</f>
        <v>RP2KPAEG-Rockport 2 KP AEG</v>
      </c>
      <c r="B3657" s="214">
        <f>'Net Gen'!C3657</f>
        <v>44345.25</v>
      </c>
      <c r="C3657" s="215" t="str">
        <f>'Net Gen'!P3657</f>
        <v>OFFLINE</v>
      </c>
      <c r="D3657" s="215">
        <f>'Net Gen'!E3657</f>
        <v>0</v>
      </c>
      <c r="E3657" s="215">
        <f>'Net Gen'!I3657</f>
        <v>0</v>
      </c>
      <c r="F3657" s="215">
        <f>'Net Gen'!K3657</f>
        <v>0</v>
      </c>
      <c r="G3657" s="215">
        <f>'Net Gen'!N3657</f>
        <v>0</v>
      </c>
      <c r="H3657" s="215">
        <f>'Net Gen'!O3657</f>
        <v>1320</v>
      </c>
      <c r="J3657" s="78">
        <f t="shared" si="228"/>
        <v>0.15</v>
      </c>
      <c r="K3657" s="71">
        <f t="shared" si="229"/>
        <v>0</v>
      </c>
      <c r="L3657" s="69">
        <f t="shared" si="230"/>
        <v>198</v>
      </c>
      <c r="M3657" s="81">
        <f t="shared" si="231"/>
        <v>0</v>
      </c>
    </row>
    <row r="3658" spans="1:13" x14ac:dyDescent="0.2">
      <c r="A3658" s="133" t="str">
        <f>'Net Gen'!B3658</f>
        <v>RP2KPAEG-Rockport 2 KP AEG</v>
      </c>
      <c r="B3658" s="214">
        <f>'Net Gen'!C3658</f>
        <v>44345.291666666664</v>
      </c>
      <c r="C3658" s="215" t="str">
        <f>'Net Gen'!P3658</f>
        <v>OFFLINE</v>
      </c>
      <c r="D3658" s="215">
        <f>'Net Gen'!E3658</f>
        <v>0</v>
      </c>
      <c r="E3658" s="215">
        <f>'Net Gen'!I3658</f>
        <v>0</v>
      </c>
      <c r="F3658" s="215">
        <f>'Net Gen'!K3658</f>
        <v>0</v>
      </c>
      <c r="G3658" s="215">
        <f>'Net Gen'!N3658</f>
        <v>0</v>
      </c>
      <c r="H3658" s="215">
        <f>'Net Gen'!O3658</f>
        <v>1320</v>
      </c>
      <c r="J3658" s="78">
        <f t="shared" si="228"/>
        <v>0.15</v>
      </c>
      <c r="K3658" s="71">
        <f t="shared" si="229"/>
        <v>0</v>
      </c>
      <c r="L3658" s="69">
        <f t="shared" si="230"/>
        <v>198</v>
      </c>
      <c r="M3658" s="81">
        <f t="shared" si="231"/>
        <v>0</v>
      </c>
    </row>
    <row r="3659" spans="1:13" x14ac:dyDescent="0.2">
      <c r="A3659" s="133" t="str">
        <f>'Net Gen'!B3659</f>
        <v>RP2KPAEG-Rockport 2 KP AEG</v>
      </c>
      <c r="B3659" s="214">
        <f>'Net Gen'!C3659</f>
        <v>44345.333333333336</v>
      </c>
      <c r="C3659" s="215" t="str">
        <f>'Net Gen'!P3659</f>
        <v>OFFLINE</v>
      </c>
      <c r="D3659" s="215">
        <f>'Net Gen'!E3659</f>
        <v>0</v>
      </c>
      <c r="E3659" s="215">
        <f>'Net Gen'!I3659</f>
        <v>0</v>
      </c>
      <c r="F3659" s="215">
        <f>'Net Gen'!K3659</f>
        <v>0</v>
      </c>
      <c r="G3659" s="215">
        <f>'Net Gen'!N3659</f>
        <v>0</v>
      </c>
      <c r="H3659" s="215">
        <f>'Net Gen'!O3659</f>
        <v>1320</v>
      </c>
      <c r="J3659" s="78">
        <f t="shared" si="228"/>
        <v>0.15</v>
      </c>
      <c r="K3659" s="71">
        <f t="shared" si="229"/>
        <v>0</v>
      </c>
      <c r="L3659" s="69">
        <f t="shared" si="230"/>
        <v>198</v>
      </c>
      <c r="M3659" s="81">
        <f t="shared" si="231"/>
        <v>0</v>
      </c>
    </row>
    <row r="3660" spans="1:13" x14ac:dyDescent="0.2">
      <c r="A3660" s="133" t="str">
        <f>'Net Gen'!B3660</f>
        <v>RP2KPAEG-Rockport 2 KP AEG</v>
      </c>
      <c r="B3660" s="214">
        <f>'Net Gen'!C3660</f>
        <v>44345.375</v>
      </c>
      <c r="C3660" s="215" t="str">
        <f>'Net Gen'!P3660</f>
        <v>OFFLINE</v>
      </c>
      <c r="D3660" s="215">
        <f>'Net Gen'!E3660</f>
        <v>0</v>
      </c>
      <c r="E3660" s="215">
        <f>'Net Gen'!I3660</f>
        <v>0</v>
      </c>
      <c r="F3660" s="215">
        <f>'Net Gen'!K3660</f>
        <v>0</v>
      </c>
      <c r="G3660" s="215">
        <f>'Net Gen'!N3660</f>
        <v>0</v>
      </c>
      <c r="H3660" s="215">
        <f>'Net Gen'!O3660</f>
        <v>1320</v>
      </c>
      <c r="J3660" s="78">
        <f t="shared" si="228"/>
        <v>0.15</v>
      </c>
      <c r="K3660" s="71">
        <f t="shared" si="229"/>
        <v>0</v>
      </c>
      <c r="L3660" s="69">
        <f t="shared" si="230"/>
        <v>198</v>
      </c>
      <c r="M3660" s="81">
        <f t="shared" si="231"/>
        <v>0</v>
      </c>
    </row>
    <row r="3661" spans="1:13" x14ac:dyDescent="0.2">
      <c r="A3661" s="133" t="str">
        <f>'Net Gen'!B3661</f>
        <v>RP2KPAEG-Rockport 2 KP AEG</v>
      </c>
      <c r="B3661" s="214">
        <f>'Net Gen'!C3661</f>
        <v>44345.416666666664</v>
      </c>
      <c r="C3661" s="215" t="str">
        <f>'Net Gen'!P3661</f>
        <v>OFFLINE</v>
      </c>
      <c r="D3661" s="215">
        <f>'Net Gen'!E3661</f>
        <v>0</v>
      </c>
      <c r="E3661" s="215">
        <f>'Net Gen'!I3661</f>
        <v>0</v>
      </c>
      <c r="F3661" s="215">
        <f>'Net Gen'!K3661</f>
        <v>0</v>
      </c>
      <c r="G3661" s="215">
        <f>'Net Gen'!N3661</f>
        <v>0</v>
      </c>
      <c r="H3661" s="215">
        <f>'Net Gen'!O3661</f>
        <v>1320</v>
      </c>
      <c r="J3661" s="78">
        <f t="shared" si="228"/>
        <v>0.15</v>
      </c>
      <c r="K3661" s="71">
        <f t="shared" si="229"/>
        <v>0</v>
      </c>
      <c r="L3661" s="69">
        <f t="shared" si="230"/>
        <v>198</v>
      </c>
      <c r="M3661" s="81">
        <f t="shared" si="231"/>
        <v>0</v>
      </c>
    </row>
    <row r="3662" spans="1:13" x14ac:dyDescent="0.2">
      <c r="A3662" s="133" t="str">
        <f>'Net Gen'!B3662</f>
        <v>RP2KPAEG-Rockport 2 KP AEG</v>
      </c>
      <c r="B3662" s="214">
        <f>'Net Gen'!C3662</f>
        <v>44345.458333333336</v>
      </c>
      <c r="C3662" s="215" t="str">
        <f>'Net Gen'!P3662</f>
        <v>OFFLINE</v>
      </c>
      <c r="D3662" s="215">
        <f>'Net Gen'!E3662</f>
        <v>0</v>
      </c>
      <c r="E3662" s="215">
        <f>'Net Gen'!I3662</f>
        <v>0</v>
      </c>
      <c r="F3662" s="215">
        <f>'Net Gen'!K3662</f>
        <v>0</v>
      </c>
      <c r="G3662" s="215">
        <f>'Net Gen'!N3662</f>
        <v>0</v>
      </c>
      <c r="H3662" s="215">
        <f>'Net Gen'!O3662</f>
        <v>1320</v>
      </c>
      <c r="J3662" s="78">
        <f t="shared" si="228"/>
        <v>0.15</v>
      </c>
      <c r="K3662" s="71">
        <f t="shared" si="229"/>
        <v>0</v>
      </c>
      <c r="L3662" s="69">
        <f t="shared" si="230"/>
        <v>198</v>
      </c>
      <c r="M3662" s="81">
        <f t="shared" si="231"/>
        <v>0</v>
      </c>
    </row>
    <row r="3663" spans="1:13" x14ac:dyDescent="0.2">
      <c r="A3663" s="133" t="str">
        <f>'Net Gen'!B3663</f>
        <v>RP2KPAEG-Rockport 2 KP AEG</v>
      </c>
      <c r="B3663" s="214">
        <f>'Net Gen'!C3663</f>
        <v>44345.5</v>
      </c>
      <c r="C3663" s="215" t="str">
        <f>'Net Gen'!P3663</f>
        <v>OFFLINE</v>
      </c>
      <c r="D3663" s="215">
        <f>'Net Gen'!E3663</f>
        <v>0</v>
      </c>
      <c r="E3663" s="215">
        <f>'Net Gen'!I3663</f>
        <v>0</v>
      </c>
      <c r="F3663" s="215">
        <f>'Net Gen'!K3663</f>
        <v>0</v>
      </c>
      <c r="G3663" s="215">
        <f>'Net Gen'!N3663</f>
        <v>0</v>
      </c>
      <c r="H3663" s="215">
        <f>'Net Gen'!O3663</f>
        <v>1320</v>
      </c>
      <c r="J3663" s="78">
        <f t="shared" si="228"/>
        <v>0.15</v>
      </c>
      <c r="K3663" s="71">
        <f t="shared" si="229"/>
        <v>0</v>
      </c>
      <c r="L3663" s="69">
        <f t="shared" si="230"/>
        <v>198</v>
      </c>
      <c r="M3663" s="81">
        <f t="shared" si="231"/>
        <v>0</v>
      </c>
    </row>
    <row r="3664" spans="1:13" x14ac:dyDescent="0.2">
      <c r="A3664" s="133" t="str">
        <f>'Net Gen'!B3664</f>
        <v>RP2KPAEG-Rockport 2 KP AEG</v>
      </c>
      <c r="B3664" s="214">
        <f>'Net Gen'!C3664</f>
        <v>44345.541666666664</v>
      </c>
      <c r="C3664" s="215" t="str">
        <f>'Net Gen'!P3664</f>
        <v>OFFLINE</v>
      </c>
      <c r="D3664" s="215">
        <f>'Net Gen'!E3664</f>
        <v>0</v>
      </c>
      <c r="E3664" s="215">
        <f>'Net Gen'!I3664</f>
        <v>0</v>
      </c>
      <c r="F3664" s="215">
        <f>'Net Gen'!K3664</f>
        <v>0</v>
      </c>
      <c r="G3664" s="215">
        <f>'Net Gen'!N3664</f>
        <v>0</v>
      </c>
      <c r="H3664" s="215">
        <f>'Net Gen'!O3664</f>
        <v>1320</v>
      </c>
      <c r="J3664" s="78">
        <f t="shared" si="228"/>
        <v>0.15</v>
      </c>
      <c r="K3664" s="71">
        <f t="shared" si="229"/>
        <v>0</v>
      </c>
      <c r="L3664" s="69">
        <f t="shared" si="230"/>
        <v>198</v>
      </c>
      <c r="M3664" s="81">
        <f t="shared" si="231"/>
        <v>0</v>
      </c>
    </row>
    <row r="3665" spans="1:13" x14ac:dyDescent="0.2">
      <c r="A3665" s="133" t="str">
        <f>'Net Gen'!B3665</f>
        <v>RP2KPAEG-Rockport 2 KP AEG</v>
      </c>
      <c r="B3665" s="214">
        <f>'Net Gen'!C3665</f>
        <v>44345.583333333336</v>
      </c>
      <c r="C3665" s="215" t="str">
        <f>'Net Gen'!P3665</f>
        <v>OFFLINE</v>
      </c>
      <c r="D3665" s="215">
        <f>'Net Gen'!E3665</f>
        <v>0</v>
      </c>
      <c r="E3665" s="215">
        <f>'Net Gen'!I3665</f>
        <v>0</v>
      </c>
      <c r="F3665" s="215">
        <f>'Net Gen'!K3665</f>
        <v>0</v>
      </c>
      <c r="G3665" s="215">
        <f>'Net Gen'!N3665</f>
        <v>0</v>
      </c>
      <c r="H3665" s="215">
        <f>'Net Gen'!O3665</f>
        <v>1320</v>
      </c>
      <c r="J3665" s="78">
        <f t="shared" si="228"/>
        <v>0.15</v>
      </c>
      <c r="K3665" s="71">
        <f t="shared" si="229"/>
        <v>0</v>
      </c>
      <c r="L3665" s="69">
        <f t="shared" si="230"/>
        <v>198</v>
      </c>
      <c r="M3665" s="81">
        <f t="shared" si="231"/>
        <v>0</v>
      </c>
    </row>
    <row r="3666" spans="1:13" x14ac:dyDescent="0.2">
      <c r="A3666" s="133" t="str">
        <f>'Net Gen'!B3666</f>
        <v>RP2KPAEG-Rockport 2 KP AEG</v>
      </c>
      <c r="B3666" s="214">
        <f>'Net Gen'!C3666</f>
        <v>44345.625</v>
      </c>
      <c r="C3666" s="215" t="str">
        <f>'Net Gen'!P3666</f>
        <v>OFFLINE</v>
      </c>
      <c r="D3666" s="215">
        <f>'Net Gen'!E3666</f>
        <v>0</v>
      </c>
      <c r="E3666" s="215">
        <f>'Net Gen'!I3666</f>
        <v>0</v>
      </c>
      <c r="F3666" s="215">
        <f>'Net Gen'!K3666</f>
        <v>0</v>
      </c>
      <c r="G3666" s="215">
        <f>'Net Gen'!N3666</f>
        <v>0</v>
      </c>
      <c r="H3666" s="215">
        <f>'Net Gen'!O3666</f>
        <v>1320</v>
      </c>
      <c r="J3666" s="78">
        <f t="shared" si="228"/>
        <v>0.15</v>
      </c>
      <c r="K3666" s="71">
        <f t="shared" si="229"/>
        <v>0</v>
      </c>
      <c r="L3666" s="69">
        <f t="shared" si="230"/>
        <v>198</v>
      </c>
      <c r="M3666" s="81">
        <f t="shared" si="231"/>
        <v>0</v>
      </c>
    </row>
    <row r="3667" spans="1:13" x14ac:dyDescent="0.2">
      <c r="A3667" s="133" t="str">
        <f>'Net Gen'!B3667</f>
        <v>RP2KPAEG-Rockport 2 KP AEG</v>
      </c>
      <c r="B3667" s="214">
        <f>'Net Gen'!C3667</f>
        <v>44345.666666666664</v>
      </c>
      <c r="C3667" s="215" t="str">
        <f>'Net Gen'!P3667</f>
        <v>OFFLINE</v>
      </c>
      <c r="D3667" s="215">
        <f>'Net Gen'!E3667</f>
        <v>0</v>
      </c>
      <c r="E3667" s="215">
        <f>'Net Gen'!I3667</f>
        <v>0</v>
      </c>
      <c r="F3667" s="215">
        <f>'Net Gen'!K3667</f>
        <v>0</v>
      </c>
      <c r="G3667" s="215">
        <f>'Net Gen'!N3667</f>
        <v>0</v>
      </c>
      <c r="H3667" s="215">
        <f>'Net Gen'!O3667</f>
        <v>1320</v>
      </c>
      <c r="J3667" s="78">
        <f t="shared" si="228"/>
        <v>0.15</v>
      </c>
      <c r="K3667" s="71">
        <f t="shared" si="229"/>
        <v>0</v>
      </c>
      <c r="L3667" s="69">
        <f t="shared" si="230"/>
        <v>198</v>
      </c>
      <c r="M3667" s="81">
        <f t="shared" si="231"/>
        <v>0</v>
      </c>
    </row>
    <row r="3668" spans="1:13" x14ac:dyDescent="0.2">
      <c r="A3668" s="133" t="str">
        <f>'Net Gen'!B3668</f>
        <v>RP2KPAEG-Rockport 2 KP AEG</v>
      </c>
      <c r="B3668" s="214">
        <f>'Net Gen'!C3668</f>
        <v>44345.708333333336</v>
      </c>
      <c r="C3668" s="215" t="str">
        <f>'Net Gen'!P3668</f>
        <v>OFFLINE</v>
      </c>
      <c r="D3668" s="215">
        <f>'Net Gen'!E3668</f>
        <v>0</v>
      </c>
      <c r="E3668" s="215">
        <f>'Net Gen'!I3668</f>
        <v>0</v>
      </c>
      <c r="F3668" s="215">
        <f>'Net Gen'!K3668</f>
        <v>0</v>
      </c>
      <c r="G3668" s="215">
        <f>'Net Gen'!N3668</f>
        <v>0</v>
      </c>
      <c r="H3668" s="215">
        <f>'Net Gen'!O3668</f>
        <v>1320</v>
      </c>
      <c r="J3668" s="78">
        <f t="shared" ref="J3668:J3723" si="232">IF(VLOOKUP(A3668,$P$4:$Q$8,2,FALSE)&gt;0,VLOOKUP(A3668,$P$4:$Q$8,2,FALSE),0)</f>
        <v>0.15</v>
      </c>
      <c r="K3668" s="71">
        <f t="shared" ref="K3668:K3723" si="233">F3668*J3668</f>
        <v>0</v>
      </c>
      <c r="L3668" s="69">
        <f t="shared" ref="L3668:L3723" si="234">H3668*J3668</f>
        <v>198</v>
      </c>
      <c r="M3668" s="81">
        <f t="shared" ref="M3668:M3723" si="235">E3668*J3668</f>
        <v>0</v>
      </c>
    </row>
    <row r="3669" spans="1:13" x14ac:dyDescent="0.2">
      <c r="A3669" s="133" t="str">
        <f>'Net Gen'!B3669</f>
        <v>RP2KPAEG-Rockport 2 KP AEG</v>
      </c>
      <c r="B3669" s="214">
        <f>'Net Gen'!C3669</f>
        <v>44345.75</v>
      </c>
      <c r="C3669" s="215" t="str">
        <f>'Net Gen'!P3669</f>
        <v>OFFLINE</v>
      </c>
      <c r="D3669" s="215">
        <f>'Net Gen'!E3669</f>
        <v>0</v>
      </c>
      <c r="E3669" s="215">
        <f>'Net Gen'!I3669</f>
        <v>0</v>
      </c>
      <c r="F3669" s="215">
        <f>'Net Gen'!K3669</f>
        <v>0</v>
      </c>
      <c r="G3669" s="215">
        <f>'Net Gen'!N3669</f>
        <v>0</v>
      </c>
      <c r="H3669" s="215">
        <f>'Net Gen'!O3669</f>
        <v>1320</v>
      </c>
      <c r="J3669" s="78">
        <f t="shared" si="232"/>
        <v>0.15</v>
      </c>
      <c r="K3669" s="71">
        <f t="shared" si="233"/>
        <v>0</v>
      </c>
      <c r="L3669" s="69">
        <f t="shared" si="234"/>
        <v>198</v>
      </c>
      <c r="M3669" s="81">
        <f t="shared" si="235"/>
        <v>0</v>
      </c>
    </row>
    <row r="3670" spans="1:13" x14ac:dyDescent="0.2">
      <c r="A3670" s="133" t="str">
        <f>'Net Gen'!B3670</f>
        <v>RP2KPAEG-Rockport 2 KP AEG</v>
      </c>
      <c r="B3670" s="214">
        <f>'Net Gen'!C3670</f>
        <v>44345.791666666664</v>
      </c>
      <c r="C3670" s="215" t="str">
        <f>'Net Gen'!P3670</f>
        <v>OFFLINE</v>
      </c>
      <c r="D3670" s="215">
        <f>'Net Gen'!E3670</f>
        <v>0</v>
      </c>
      <c r="E3670" s="215">
        <f>'Net Gen'!I3670</f>
        <v>0</v>
      </c>
      <c r="F3670" s="215">
        <f>'Net Gen'!K3670</f>
        <v>0</v>
      </c>
      <c r="G3670" s="215">
        <f>'Net Gen'!N3670</f>
        <v>0</v>
      </c>
      <c r="H3670" s="215">
        <f>'Net Gen'!O3670</f>
        <v>1320</v>
      </c>
      <c r="J3670" s="78">
        <f t="shared" si="232"/>
        <v>0.15</v>
      </c>
      <c r="K3670" s="71">
        <f t="shared" si="233"/>
        <v>0</v>
      </c>
      <c r="L3670" s="69">
        <f t="shared" si="234"/>
        <v>198</v>
      </c>
      <c r="M3670" s="81">
        <f t="shared" si="235"/>
        <v>0</v>
      </c>
    </row>
    <row r="3671" spans="1:13" x14ac:dyDescent="0.2">
      <c r="A3671" s="133" t="str">
        <f>'Net Gen'!B3671</f>
        <v>RP2KPAEG-Rockport 2 KP AEG</v>
      </c>
      <c r="B3671" s="214">
        <f>'Net Gen'!C3671</f>
        <v>44345.833333333336</v>
      </c>
      <c r="C3671" s="215" t="str">
        <f>'Net Gen'!P3671</f>
        <v>OFFLINE</v>
      </c>
      <c r="D3671" s="215">
        <f>'Net Gen'!E3671</f>
        <v>0</v>
      </c>
      <c r="E3671" s="215">
        <f>'Net Gen'!I3671</f>
        <v>0</v>
      </c>
      <c r="F3671" s="215">
        <f>'Net Gen'!K3671</f>
        <v>0</v>
      </c>
      <c r="G3671" s="215">
        <f>'Net Gen'!N3671</f>
        <v>0</v>
      </c>
      <c r="H3671" s="215">
        <f>'Net Gen'!O3671</f>
        <v>1320</v>
      </c>
      <c r="J3671" s="78">
        <f t="shared" si="232"/>
        <v>0.15</v>
      </c>
      <c r="K3671" s="71">
        <f t="shared" si="233"/>
        <v>0</v>
      </c>
      <c r="L3671" s="69">
        <f t="shared" si="234"/>
        <v>198</v>
      </c>
      <c r="M3671" s="81">
        <f t="shared" si="235"/>
        <v>0</v>
      </c>
    </row>
    <row r="3672" spans="1:13" x14ac:dyDescent="0.2">
      <c r="A3672" s="133" t="str">
        <f>'Net Gen'!B3672</f>
        <v>RP2KPAEG-Rockport 2 KP AEG</v>
      </c>
      <c r="B3672" s="214">
        <f>'Net Gen'!C3672</f>
        <v>44345.875</v>
      </c>
      <c r="C3672" s="215" t="str">
        <f>'Net Gen'!P3672</f>
        <v>OFFLINE</v>
      </c>
      <c r="D3672" s="215">
        <f>'Net Gen'!E3672</f>
        <v>0</v>
      </c>
      <c r="E3672" s="215">
        <f>'Net Gen'!I3672</f>
        <v>0</v>
      </c>
      <c r="F3672" s="215">
        <f>'Net Gen'!K3672</f>
        <v>0</v>
      </c>
      <c r="G3672" s="215">
        <f>'Net Gen'!N3672</f>
        <v>0</v>
      </c>
      <c r="H3672" s="215">
        <f>'Net Gen'!O3672</f>
        <v>1320</v>
      </c>
      <c r="J3672" s="78">
        <f t="shared" si="232"/>
        <v>0.15</v>
      </c>
      <c r="K3672" s="71">
        <f t="shared" si="233"/>
        <v>0</v>
      </c>
      <c r="L3672" s="69">
        <f t="shared" si="234"/>
        <v>198</v>
      </c>
      <c r="M3672" s="81">
        <f t="shared" si="235"/>
        <v>0</v>
      </c>
    </row>
    <row r="3673" spans="1:13" x14ac:dyDescent="0.2">
      <c r="A3673" s="133" t="str">
        <f>'Net Gen'!B3673</f>
        <v>RP2KPAEG-Rockport 2 KP AEG</v>
      </c>
      <c r="B3673" s="214">
        <f>'Net Gen'!C3673</f>
        <v>44345.916666666664</v>
      </c>
      <c r="C3673" s="215" t="str">
        <f>'Net Gen'!P3673</f>
        <v>OFFLINE</v>
      </c>
      <c r="D3673" s="215">
        <f>'Net Gen'!E3673</f>
        <v>0</v>
      </c>
      <c r="E3673" s="215">
        <f>'Net Gen'!I3673</f>
        <v>0</v>
      </c>
      <c r="F3673" s="215">
        <f>'Net Gen'!K3673</f>
        <v>0</v>
      </c>
      <c r="G3673" s="215">
        <f>'Net Gen'!N3673</f>
        <v>0</v>
      </c>
      <c r="H3673" s="215">
        <f>'Net Gen'!O3673</f>
        <v>1320</v>
      </c>
      <c r="J3673" s="78">
        <f t="shared" si="232"/>
        <v>0.15</v>
      </c>
      <c r="K3673" s="71">
        <f t="shared" si="233"/>
        <v>0</v>
      </c>
      <c r="L3673" s="69">
        <f t="shared" si="234"/>
        <v>198</v>
      </c>
      <c r="M3673" s="81">
        <f t="shared" si="235"/>
        <v>0</v>
      </c>
    </row>
    <row r="3674" spans="1:13" x14ac:dyDescent="0.2">
      <c r="A3674" s="133" t="str">
        <f>'Net Gen'!B3674</f>
        <v>RP2KPAEG-Rockport 2 KP AEG</v>
      </c>
      <c r="B3674" s="214">
        <f>'Net Gen'!C3674</f>
        <v>44345.958333333336</v>
      </c>
      <c r="C3674" s="215" t="str">
        <f>'Net Gen'!P3674</f>
        <v>OFFLINE</v>
      </c>
      <c r="D3674" s="215">
        <f>'Net Gen'!E3674</f>
        <v>0</v>
      </c>
      <c r="E3674" s="215">
        <f>'Net Gen'!I3674</f>
        <v>0</v>
      </c>
      <c r="F3674" s="215">
        <f>'Net Gen'!K3674</f>
        <v>0</v>
      </c>
      <c r="G3674" s="215">
        <f>'Net Gen'!N3674</f>
        <v>0</v>
      </c>
      <c r="H3674" s="215">
        <f>'Net Gen'!O3674</f>
        <v>1320</v>
      </c>
      <c r="J3674" s="78">
        <f t="shared" si="232"/>
        <v>0.15</v>
      </c>
      <c r="K3674" s="71">
        <f t="shared" si="233"/>
        <v>0</v>
      </c>
      <c r="L3674" s="69">
        <f t="shared" si="234"/>
        <v>198</v>
      </c>
      <c r="M3674" s="81">
        <f t="shared" si="235"/>
        <v>0</v>
      </c>
    </row>
    <row r="3675" spans="1:13" x14ac:dyDescent="0.2">
      <c r="A3675" s="133" t="str">
        <f>'Net Gen'!B3675</f>
        <v>RP2KPAEG-Rockport 2 KP AEG</v>
      </c>
      <c r="B3675" s="214">
        <f>'Net Gen'!C3675</f>
        <v>44346</v>
      </c>
      <c r="C3675" s="215" t="str">
        <f>'Net Gen'!P3675</f>
        <v>OFFLINE</v>
      </c>
      <c r="D3675" s="215">
        <f>'Net Gen'!E3675</f>
        <v>0</v>
      </c>
      <c r="E3675" s="215">
        <f>'Net Gen'!I3675</f>
        <v>0</v>
      </c>
      <c r="F3675" s="215">
        <f>'Net Gen'!K3675</f>
        <v>0</v>
      </c>
      <c r="G3675" s="215">
        <f>'Net Gen'!N3675</f>
        <v>0</v>
      </c>
      <c r="H3675" s="215">
        <f>'Net Gen'!O3675</f>
        <v>1320</v>
      </c>
      <c r="J3675" s="78">
        <f t="shared" si="232"/>
        <v>0.15</v>
      </c>
      <c r="K3675" s="71">
        <f t="shared" si="233"/>
        <v>0</v>
      </c>
      <c r="L3675" s="69">
        <f t="shared" si="234"/>
        <v>198</v>
      </c>
      <c r="M3675" s="81">
        <f t="shared" si="235"/>
        <v>0</v>
      </c>
    </row>
    <row r="3676" spans="1:13" x14ac:dyDescent="0.2">
      <c r="A3676" s="133" t="str">
        <f>'Net Gen'!B3676</f>
        <v>RP2KPAEG-Rockport 2 KP AEG</v>
      </c>
      <c r="B3676" s="214">
        <f>'Net Gen'!C3676</f>
        <v>44346.041666666664</v>
      </c>
      <c r="C3676" s="215" t="str">
        <f>'Net Gen'!P3676</f>
        <v>OFFLINE</v>
      </c>
      <c r="D3676" s="215">
        <f>'Net Gen'!E3676</f>
        <v>0</v>
      </c>
      <c r="E3676" s="215">
        <f>'Net Gen'!I3676</f>
        <v>0</v>
      </c>
      <c r="F3676" s="215">
        <f>'Net Gen'!K3676</f>
        <v>0</v>
      </c>
      <c r="G3676" s="215">
        <f>'Net Gen'!N3676</f>
        <v>0</v>
      </c>
      <c r="H3676" s="215">
        <f>'Net Gen'!O3676</f>
        <v>1320</v>
      </c>
      <c r="J3676" s="78">
        <f t="shared" si="232"/>
        <v>0.15</v>
      </c>
      <c r="K3676" s="71">
        <f t="shared" si="233"/>
        <v>0</v>
      </c>
      <c r="L3676" s="69">
        <f t="shared" si="234"/>
        <v>198</v>
      </c>
      <c r="M3676" s="81">
        <f t="shared" si="235"/>
        <v>0</v>
      </c>
    </row>
    <row r="3677" spans="1:13" x14ac:dyDescent="0.2">
      <c r="A3677" s="133" t="str">
        <f>'Net Gen'!B3677</f>
        <v>RP2KPAEG-Rockport 2 KP AEG</v>
      </c>
      <c r="B3677" s="214">
        <f>'Net Gen'!C3677</f>
        <v>44346.083333333336</v>
      </c>
      <c r="C3677" s="215" t="str">
        <f>'Net Gen'!P3677</f>
        <v>OFFLINE</v>
      </c>
      <c r="D3677" s="215">
        <f>'Net Gen'!E3677</f>
        <v>0</v>
      </c>
      <c r="E3677" s="215">
        <f>'Net Gen'!I3677</f>
        <v>0</v>
      </c>
      <c r="F3677" s="215">
        <f>'Net Gen'!K3677</f>
        <v>0</v>
      </c>
      <c r="G3677" s="215">
        <f>'Net Gen'!N3677</f>
        <v>0</v>
      </c>
      <c r="H3677" s="215">
        <f>'Net Gen'!O3677</f>
        <v>1320</v>
      </c>
      <c r="J3677" s="78">
        <f t="shared" si="232"/>
        <v>0.15</v>
      </c>
      <c r="K3677" s="71">
        <f t="shared" si="233"/>
        <v>0</v>
      </c>
      <c r="L3677" s="69">
        <f t="shared" si="234"/>
        <v>198</v>
      </c>
      <c r="M3677" s="81">
        <f t="shared" si="235"/>
        <v>0</v>
      </c>
    </row>
    <row r="3678" spans="1:13" x14ac:dyDescent="0.2">
      <c r="A3678" s="133" t="str">
        <f>'Net Gen'!B3678</f>
        <v>RP2KPAEG-Rockport 2 KP AEG</v>
      </c>
      <c r="B3678" s="214">
        <f>'Net Gen'!C3678</f>
        <v>44346.125</v>
      </c>
      <c r="C3678" s="215" t="str">
        <f>'Net Gen'!P3678</f>
        <v>OFFLINE</v>
      </c>
      <c r="D3678" s="215">
        <f>'Net Gen'!E3678</f>
        <v>0</v>
      </c>
      <c r="E3678" s="215">
        <f>'Net Gen'!I3678</f>
        <v>0</v>
      </c>
      <c r="F3678" s="215">
        <f>'Net Gen'!K3678</f>
        <v>0</v>
      </c>
      <c r="G3678" s="215">
        <f>'Net Gen'!N3678</f>
        <v>0</v>
      </c>
      <c r="H3678" s="215">
        <f>'Net Gen'!O3678</f>
        <v>1320</v>
      </c>
      <c r="J3678" s="78">
        <f t="shared" si="232"/>
        <v>0.15</v>
      </c>
      <c r="K3678" s="71">
        <f t="shared" si="233"/>
        <v>0</v>
      </c>
      <c r="L3678" s="69">
        <f t="shared" si="234"/>
        <v>198</v>
      </c>
      <c r="M3678" s="81">
        <f t="shared" si="235"/>
        <v>0</v>
      </c>
    </row>
    <row r="3679" spans="1:13" x14ac:dyDescent="0.2">
      <c r="A3679" s="133" t="str">
        <f>'Net Gen'!B3679</f>
        <v>RP2KPAEG-Rockport 2 KP AEG</v>
      </c>
      <c r="B3679" s="214">
        <f>'Net Gen'!C3679</f>
        <v>44346.166666666664</v>
      </c>
      <c r="C3679" s="215" t="str">
        <f>'Net Gen'!P3679</f>
        <v>OFFLINE</v>
      </c>
      <c r="D3679" s="215">
        <f>'Net Gen'!E3679</f>
        <v>0</v>
      </c>
      <c r="E3679" s="215">
        <f>'Net Gen'!I3679</f>
        <v>0</v>
      </c>
      <c r="F3679" s="215">
        <f>'Net Gen'!K3679</f>
        <v>0</v>
      </c>
      <c r="G3679" s="215">
        <f>'Net Gen'!N3679</f>
        <v>0</v>
      </c>
      <c r="H3679" s="215">
        <f>'Net Gen'!O3679</f>
        <v>1320</v>
      </c>
      <c r="J3679" s="78">
        <f t="shared" si="232"/>
        <v>0.15</v>
      </c>
      <c r="K3679" s="71">
        <f t="shared" si="233"/>
        <v>0</v>
      </c>
      <c r="L3679" s="69">
        <f t="shared" si="234"/>
        <v>198</v>
      </c>
      <c r="M3679" s="81">
        <f t="shared" si="235"/>
        <v>0</v>
      </c>
    </row>
    <row r="3680" spans="1:13" x14ac:dyDescent="0.2">
      <c r="A3680" s="133" t="str">
        <f>'Net Gen'!B3680</f>
        <v>RP2KPAEG-Rockport 2 KP AEG</v>
      </c>
      <c r="B3680" s="214">
        <f>'Net Gen'!C3680</f>
        <v>44346.208333333336</v>
      </c>
      <c r="C3680" s="215" t="str">
        <f>'Net Gen'!P3680</f>
        <v>OFFLINE</v>
      </c>
      <c r="D3680" s="215">
        <f>'Net Gen'!E3680</f>
        <v>0</v>
      </c>
      <c r="E3680" s="215">
        <f>'Net Gen'!I3680</f>
        <v>0</v>
      </c>
      <c r="F3680" s="215">
        <f>'Net Gen'!K3680</f>
        <v>0</v>
      </c>
      <c r="G3680" s="215">
        <f>'Net Gen'!N3680</f>
        <v>0</v>
      </c>
      <c r="H3680" s="215">
        <f>'Net Gen'!O3680</f>
        <v>1320</v>
      </c>
      <c r="J3680" s="78">
        <f t="shared" si="232"/>
        <v>0.15</v>
      </c>
      <c r="K3680" s="71">
        <f t="shared" si="233"/>
        <v>0</v>
      </c>
      <c r="L3680" s="69">
        <f t="shared" si="234"/>
        <v>198</v>
      </c>
      <c r="M3680" s="81">
        <f t="shared" si="235"/>
        <v>0</v>
      </c>
    </row>
    <row r="3681" spans="1:13" x14ac:dyDescent="0.2">
      <c r="A3681" s="133" t="str">
        <f>'Net Gen'!B3681</f>
        <v>RP2KPAEG-Rockport 2 KP AEG</v>
      </c>
      <c r="B3681" s="214">
        <f>'Net Gen'!C3681</f>
        <v>44346.25</v>
      </c>
      <c r="C3681" s="215" t="str">
        <f>'Net Gen'!P3681</f>
        <v>OFFLINE</v>
      </c>
      <c r="D3681" s="215">
        <f>'Net Gen'!E3681</f>
        <v>0</v>
      </c>
      <c r="E3681" s="215">
        <f>'Net Gen'!I3681</f>
        <v>0</v>
      </c>
      <c r="F3681" s="215">
        <f>'Net Gen'!K3681</f>
        <v>0</v>
      </c>
      <c r="G3681" s="215">
        <f>'Net Gen'!N3681</f>
        <v>0</v>
      </c>
      <c r="H3681" s="215">
        <f>'Net Gen'!O3681</f>
        <v>1320</v>
      </c>
      <c r="J3681" s="78">
        <f t="shared" si="232"/>
        <v>0.15</v>
      </c>
      <c r="K3681" s="71">
        <f t="shared" si="233"/>
        <v>0</v>
      </c>
      <c r="L3681" s="69">
        <f t="shared" si="234"/>
        <v>198</v>
      </c>
      <c r="M3681" s="81">
        <f t="shared" si="235"/>
        <v>0</v>
      </c>
    </row>
    <row r="3682" spans="1:13" x14ac:dyDescent="0.2">
      <c r="A3682" s="133" t="str">
        <f>'Net Gen'!B3682</f>
        <v>RP2KPAEG-Rockport 2 KP AEG</v>
      </c>
      <c r="B3682" s="214">
        <f>'Net Gen'!C3682</f>
        <v>44346.291666666664</v>
      </c>
      <c r="C3682" s="215" t="str">
        <f>'Net Gen'!P3682</f>
        <v>OFFLINE</v>
      </c>
      <c r="D3682" s="215">
        <f>'Net Gen'!E3682</f>
        <v>0</v>
      </c>
      <c r="E3682" s="215">
        <f>'Net Gen'!I3682</f>
        <v>0</v>
      </c>
      <c r="F3682" s="215">
        <f>'Net Gen'!K3682</f>
        <v>0</v>
      </c>
      <c r="G3682" s="215">
        <f>'Net Gen'!N3682</f>
        <v>0</v>
      </c>
      <c r="H3682" s="215">
        <f>'Net Gen'!O3682</f>
        <v>1320</v>
      </c>
      <c r="J3682" s="78">
        <f t="shared" si="232"/>
        <v>0.15</v>
      </c>
      <c r="K3682" s="71">
        <f t="shared" si="233"/>
        <v>0</v>
      </c>
      <c r="L3682" s="69">
        <f t="shared" si="234"/>
        <v>198</v>
      </c>
      <c r="M3682" s="81">
        <f t="shared" si="235"/>
        <v>0</v>
      </c>
    </row>
    <row r="3683" spans="1:13" x14ac:dyDescent="0.2">
      <c r="A3683" s="133" t="str">
        <f>'Net Gen'!B3683</f>
        <v>RP2KPAEG-Rockport 2 KP AEG</v>
      </c>
      <c r="B3683" s="214">
        <f>'Net Gen'!C3683</f>
        <v>44346.333333333336</v>
      </c>
      <c r="C3683" s="215" t="str">
        <f>'Net Gen'!P3683</f>
        <v>OFFLINE</v>
      </c>
      <c r="D3683" s="215">
        <f>'Net Gen'!E3683</f>
        <v>0</v>
      </c>
      <c r="E3683" s="215">
        <f>'Net Gen'!I3683</f>
        <v>0</v>
      </c>
      <c r="F3683" s="215">
        <f>'Net Gen'!K3683</f>
        <v>0</v>
      </c>
      <c r="G3683" s="215">
        <f>'Net Gen'!N3683</f>
        <v>0</v>
      </c>
      <c r="H3683" s="215">
        <f>'Net Gen'!O3683</f>
        <v>1320</v>
      </c>
      <c r="J3683" s="78">
        <f t="shared" si="232"/>
        <v>0.15</v>
      </c>
      <c r="K3683" s="71">
        <f t="shared" si="233"/>
        <v>0</v>
      </c>
      <c r="L3683" s="69">
        <f t="shared" si="234"/>
        <v>198</v>
      </c>
      <c r="M3683" s="81">
        <f t="shared" si="235"/>
        <v>0</v>
      </c>
    </row>
    <row r="3684" spans="1:13" x14ac:dyDescent="0.2">
      <c r="A3684" s="133" t="str">
        <f>'Net Gen'!B3684</f>
        <v>RP2KPAEG-Rockport 2 KP AEG</v>
      </c>
      <c r="B3684" s="214">
        <f>'Net Gen'!C3684</f>
        <v>44346.375</v>
      </c>
      <c r="C3684" s="215" t="str">
        <f>'Net Gen'!P3684</f>
        <v>OFFLINE</v>
      </c>
      <c r="D3684" s="215">
        <f>'Net Gen'!E3684</f>
        <v>0</v>
      </c>
      <c r="E3684" s="215">
        <f>'Net Gen'!I3684</f>
        <v>0</v>
      </c>
      <c r="F3684" s="215">
        <f>'Net Gen'!K3684</f>
        <v>0</v>
      </c>
      <c r="G3684" s="215">
        <f>'Net Gen'!N3684</f>
        <v>0</v>
      </c>
      <c r="H3684" s="215">
        <f>'Net Gen'!O3684</f>
        <v>1320</v>
      </c>
      <c r="J3684" s="78">
        <f t="shared" si="232"/>
        <v>0.15</v>
      </c>
      <c r="K3684" s="71">
        <f t="shared" si="233"/>
        <v>0</v>
      </c>
      <c r="L3684" s="69">
        <f t="shared" si="234"/>
        <v>198</v>
      </c>
      <c r="M3684" s="81">
        <f t="shared" si="235"/>
        <v>0</v>
      </c>
    </row>
    <row r="3685" spans="1:13" x14ac:dyDescent="0.2">
      <c r="A3685" s="133" t="str">
        <f>'Net Gen'!B3685</f>
        <v>RP2KPAEG-Rockport 2 KP AEG</v>
      </c>
      <c r="B3685" s="214">
        <f>'Net Gen'!C3685</f>
        <v>44346.416666666664</v>
      </c>
      <c r="C3685" s="215" t="str">
        <f>'Net Gen'!P3685</f>
        <v>OFFLINE</v>
      </c>
      <c r="D3685" s="215">
        <f>'Net Gen'!E3685</f>
        <v>0</v>
      </c>
      <c r="E3685" s="215">
        <f>'Net Gen'!I3685</f>
        <v>0</v>
      </c>
      <c r="F3685" s="215">
        <f>'Net Gen'!K3685</f>
        <v>0</v>
      </c>
      <c r="G3685" s="215">
        <f>'Net Gen'!N3685</f>
        <v>0</v>
      </c>
      <c r="H3685" s="215">
        <f>'Net Gen'!O3685</f>
        <v>1320</v>
      </c>
      <c r="J3685" s="78">
        <f t="shared" si="232"/>
        <v>0.15</v>
      </c>
      <c r="K3685" s="71">
        <f t="shared" si="233"/>
        <v>0</v>
      </c>
      <c r="L3685" s="69">
        <f t="shared" si="234"/>
        <v>198</v>
      </c>
      <c r="M3685" s="81">
        <f t="shared" si="235"/>
        <v>0</v>
      </c>
    </row>
    <row r="3686" spans="1:13" x14ac:dyDescent="0.2">
      <c r="A3686" s="133" t="str">
        <f>'Net Gen'!B3686</f>
        <v>RP2KPAEG-Rockport 2 KP AEG</v>
      </c>
      <c r="B3686" s="214">
        <f>'Net Gen'!C3686</f>
        <v>44346.458333333336</v>
      </c>
      <c r="C3686" s="215" t="str">
        <f>'Net Gen'!P3686</f>
        <v>OFFLINE</v>
      </c>
      <c r="D3686" s="215">
        <f>'Net Gen'!E3686</f>
        <v>0</v>
      </c>
      <c r="E3686" s="215">
        <f>'Net Gen'!I3686</f>
        <v>0</v>
      </c>
      <c r="F3686" s="215">
        <f>'Net Gen'!K3686</f>
        <v>0</v>
      </c>
      <c r="G3686" s="215">
        <f>'Net Gen'!N3686</f>
        <v>0</v>
      </c>
      <c r="H3686" s="215">
        <f>'Net Gen'!O3686</f>
        <v>1320</v>
      </c>
      <c r="J3686" s="78">
        <f t="shared" si="232"/>
        <v>0.15</v>
      </c>
      <c r="K3686" s="71">
        <f t="shared" si="233"/>
        <v>0</v>
      </c>
      <c r="L3686" s="69">
        <f t="shared" si="234"/>
        <v>198</v>
      </c>
      <c r="M3686" s="81">
        <f t="shared" si="235"/>
        <v>0</v>
      </c>
    </row>
    <row r="3687" spans="1:13" x14ac:dyDescent="0.2">
      <c r="A3687" s="133" t="str">
        <f>'Net Gen'!B3687</f>
        <v>RP2KPAEG-Rockport 2 KP AEG</v>
      </c>
      <c r="B3687" s="214">
        <f>'Net Gen'!C3687</f>
        <v>44346.5</v>
      </c>
      <c r="C3687" s="215" t="str">
        <f>'Net Gen'!P3687</f>
        <v>OFFLINE</v>
      </c>
      <c r="D3687" s="215">
        <f>'Net Gen'!E3687</f>
        <v>0</v>
      </c>
      <c r="E3687" s="215">
        <f>'Net Gen'!I3687</f>
        <v>0</v>
      </c>
      <c r="F3687" s="215">
        <f>'Net Gen'!K3687</f>
        <v>0</v>
      </c>
      <c r="G3687" s="215">
        <f>'Net Gen'!N3687</f>
        <v>0</v>
      </c>
      <c r="H3687" s="215">
        <f>'Net Gen'!O3687</f>
        <v>1320</v>
      </c>
      <c r="J3687" s="78">
        <f t="shared" si="232"/>
        <v>0.15</v>
      </c>
      <c r="K3687" s="71">
        <f t="shared" si="233"/>
        <v>0</v>
      </c>
      <c r="L3687" s="69">
        <f t="shared" si="234"/>
        <v>198</v>
      </c>
      <c r="M3687" s="81">
        <f t="shared" si="235"/>
        <v>0</v>
      </c>
    </row>
    <row r="3688" spans="1:13" x14ac:dyDescent="0.2">
      <c r="A3688" s="133" t="str">
        <f>'Net Gen'!B3688</f>
        <v>RP2KPAEG-Rockport 2 KP AEG</v>
      </c>
      <c r="B3688" s="214">
        <f>'Net Gen'!C3688</f>
        <v>44346.541666666664</v>
      </c>
      <c r="C3688" s="215" t="str">
        <f>'Net Gen'!P3688</f>
        <v>OFFLINE</v>
      </c>
      <c r="D3688" s="215">
        <f>'Net Gen'!E3688</f>
        <v>0</v>
      </c>
      <c r="E3688" s="215">
        <f>'Net Gen'!I3688</f>
        <v>0</v>
      </c>
      <c r="F3688" s="215">
        <f>'Net Gen'!K3688</f>
        <v>0</v>
      </c>
      <c r="G3688" s="215">
        <f>'Net Gen'!N3688</f>
        <v>0</v>
      </c>
      <c r="H3688" s="215">
        <f>'Net Gen'!O3688</f>
        <v>1320</v>
      </c>
      <c r="J3688" s="78">
        <f t="shared" si="232"/>
        <v>0.15</v>
      </c>
      <c r="K3688" s="71">
        <f t="shared" si="233"/>
        <v>0</v>
      </c>
      <c r="L3688" s="69">
        <f t="shared" si="234"/>
        <v>198</v>
      </c>
      <c r="M3688" s="81">
        <f t="shared" si="235"/>
        <v>0</v>
      </c>
    </row>
    <row r="3689" spans="1:13" x14ac:dyDescent="0.2">
      <c r="A3689" s="133" t="str">
        <f>'Net Gen'!B3689</f>
        <v>RP2KPAEG-Rockport 2 KP AEG</v>
      </c>
      <c r="B3689" s="214">
        <f>'Net Gen'!C3689</f>
        <v>44346.583333333336</v>
      </c>
      <c r="C3689" s="215" t="str">
        <f>'Net Gen'!P3689</f>
        <v>OFFLINE</v>
      </c>
      <c r="D3689" s="215">
        <f>'Net Gen'!E3689</f>
        <v>0</v>
      </c>
      <c r="E3689" s="215">
        <f>'Net Gen'!I3689</f>
        <v>0</v>
      </c>
      <c r="F3689" s="215">
        <f>'Net Gen'!K3689</f>
        <v>0</v>
      </c>
      <c r="G3689" s="215">
        <f>'Net Gen'!N3689</f>
        <v>0</v>
      </c>
      <c r="H3689" s="215">
        <f>'Net Gen'!O3689</f>
        <v>1320</v>
      </c>
      <c r="J3689" s="78">
        <f t="shared" si="232"/>
        <v>0.15</v>
      </c>
      <c r="K3689" s="71">
        <f t="shared" si="233"/>
        <v>0</v>
      </c>
      <c r="L3689" s="69">
        <f t="shared" si="234"/>
        <v>198</v>
      </c>
      <c r="M3689" s="81">
        <f t="shared" si="235"/>
        <v>0</v>
      </c>
    </row>
    <row r="3690" spans="1:13" x14ac:dyDescent="0.2">
      <c r="A3690" s="133" t="str">
        <f>'Net Gen'!B3690</f>
        <v>RP2KPAEG-Rockport 2 KP AEG</v>
      </c>
      <c r="B3690" s="214">
        <f>'Net Gen'!C3690</f>
        <v>44346.625</v>
      </c>
      <c r="C3690" s="215" t="str">
        <f>'Net Gen'!P3690</f>
        <v>OFFLINE</v>
      </c>
      <c r="D3690" s="215">
        <f>'Net Gen'!E3690</f>
        <v>0</v>
      </c>
      <c r="E3690" s="215">
        <f>'Net Gen'!I3690</f>
        <v>0</v>
      </c>
      <c r="F3690" s="215">
        <f>'Net Gen'!K3690</f>
        <v>0</v>
      </c>
      <c r="G3690" s="215">
        <f>'Net Gen'!N3690</f>
        <v>0</v>
      </c>
      <c r="H3690" s="215">
        <f>'Net Gen'!O3690</f>
        <v>1320</v>
      </c>
      <c r="J3690" s="78">
        <f t="shared" si="232"/>
        <v>0.15</v>
      </c>
      <c r="K3690" s="71">
        <f t="shared" si="233"/>
        <v>0</v>
      </c>
      <c r="L3690" s="69">
        <f t="shared" si="234"/>
        <v>198</v>
      </c>
      <c r="M3690" s="81">
        <f t="shared" si="235"/>
        <v>0</v>
      </c>
    </row>
    <row r="3691" spans="1:13" x14ac:dyDescent="0.2">
      <c r="A3691" s="133" t="str">
        <f>'Net Gen'!B3691</f>
        <v>RP2KPAEG-Rockport 2 KP AEG</v>
      </c>
      <c r="B3691" s="214">
        <f>'Net Gen'!C3691</f>
        <v>44346.666666666664</v>
      </c>
      <c r="C3691" s="215" t="str">
        <f>'Net Gen'!P3691</f>
        <v>OFFLINE</v>
      </c>
      <c r="D3691" s="215">
        <f>'Net Gen'!E3691</f>
        <v>0</v>
      </c>
      <c r="E3691" s="215">
        <f>'Net Gen'!I3691</f>
        <v>0</v>
      </c>
      <c r="F3691" s="215">
        <f>'Net Gen'!K3691</f>
        <v>0</v>
      </c>
      <c r="G3691" s="215">
        <f>'Net Gen'!N3691</f>
        <v>0</v>
      </c>
      <c r="H3691" s="215">
        <f>'Net Gen'!O3691</f>
        <v>1320</v>
      </c>
      <c r="J3691" s="78">
        <f t="shared" si="232"/>
        <v>0.15</v>
      </c>
      <c r="K3691" s="71">
        <f t="shared" si="233"/>
        <v>0</v>
      </c>
      <c r="L3691" s="69">
        <f t="shared" si="234"/>
        <v>198</v>
      </c>
      <c r="M3691" s="81">
        <f t="shared" si="235"/>
        <v>0</v>
      </c>
    </row>
    <row r="3692" spans="1:13" x14ac:dyDescent="0.2">
      <c r="A3692" s="133" t="str">
        <f>'Net Gen'!B3692</f>
        <v>RP2KPAEG-Rockport 2 KP AEG</v>
      </c>
      <c r="B3692" s="214">
        <f>'Net Gen'!C3692</f>
        <v>44346.708333333336</v>
      </c>
      <c r="C3692" s="215" t="str">
        <f>'Net Gen'!P3692</f>
        <v>OFFLINE</v>
      </c>
      <c r="D3692" s="215">
        <f>'Net Gen'!E3692</f>
        <v>0</v>
      </c>
      <c r="E3692" s="215">
        <f>'Net Gen'!I3692</f>
        <v>0</v>
      </c>
      <c r="F3692" s="215">
        <f>'Net Gen'!K3692</f>
        <v>0</v>
      </c>
      <c r="G3692" s="215">
        <f>'Net Gen'!N3692</f>
        <v>0</v>
      </c>
      <c r="H3692" s="215">
        <f>'Net Gen'!O3692</f>
        <v>1320</v>
      </c>
      <c r="J3692" s="78">
        <f t="shared" si="232"/>
        <v>0.15</v>
      </c>
      <c r="K3692" s="71">
        <f t="shared" si="233"/>
        <v>0</v>
      </c>
      <c r="L3692" s="69">
        <f t="shared" si="234"/>
        <v>198</v>
      </c>
      <c r="M3692" s="81">
        <f t="shared" si="235"/>
        <v>0</v>
      </c>
    </row>
    <row r="3693" spans="1:13" x14ac:dyDescent="0.2">
      <c r="A3693" s="133" t="str">
        <f>'Net Gen'!B3693</f>
        <v>RP2KPAEG-Rockport 2 KP AEG</v>
      </c>
      <c r="B3693" s="214">
        <f>'Net Gen'!C3693</f>
        <v>44346.75</v>
      </c>
      <c r="C3693" s="215" t="str">
        <f>'Net Gen'!P3693</f>
        <v>OFFLINE</v>
      </c>
      <c r="D3693" s="215">
        <f>'Net Gen'!E3693</f>
        <v>0</v>
      </c>
      <c r="E3693" s="215">
        <f>'Net Gen'!I3693</f>
        <v>0</v>
      </c>
      <c r="F3693" s="215">
        <f>'Net Gen'!K3693</f>
        <v>0</v>
      </c>
      <c r="G3693" s="215">
        <f>'Net Gen'!N3693</f>
        <v>0</v>
      </c>
      <c r="H3693" s="215">
        <f>'Net Gen'!O3693</f>
        <v>1320</v>
      </c>
      <c r="J3693" s="78">
        <f t="shared" si="232"/>
        <v>0.15</v>
      </c>
      <c r="K3693" s="71">
        <f t="shared" si="233"/>
        <v>0</v>
      </c>
      <c r="L3693" s="69">
        <f t="shared" si="234"/>
        <v>198</v>
      </c>
      <c r="M3693" s="81">
        <f t="shared" si="235"/>
        <v>0</v>
      </c>
    </row>
    <row r="3694" spans="1:13" x14ac:dyDescent="0.2">
      <c r="A3694" s="133" t="str">
        <f>'Net Gen'!B3694</f>
        <v>RP2KPAEG-Rockport 2 KP AEG</v>
      </c>
      <c r="B3694" s="214">
        <f>'Net Gen'!C3694</f>
        <v>44346.791666666664</v>
      </c>
      <c r="C3694" s="215" t="str">
        <f>'Net Gen'!P3694</f>
        <v>OFFLINE</v>
      </c>
      <c r="D3694" s="215">
        <f>'Net Gen'!E3694</f>
        <v>0</v>
      </c>
      <c r="E3694" s="215">
        <f>'Net Gen'!I3694</f>
        <v>0</v>
      </c>
      <c r="F3694" s="215">
        <f>'Net Gen'!K3694</f>
        <v>0</v>
      </c>
      <c r="G3694" s="215">
        <f>'Net Gen'!N3694</f>
        <v>0</v>
      </c>
      <c r="H3694" s="215">
        <f>'Net Gen'!O3694</f>
        <v>1320</v>
      </c>
      <c r="J3694" s="78">
        <f t="shared" si="232"/>
        <v>0.15</v>
      </c>
      <c r="K3694" s="71">
        <f t="shared" si="233"/>
        <v>0</v>
      </c>
      <c r="L3694" s="69">
        <f t="shared" si="234"/>
        <v>198</v>
      </c>
      <c r="M3694" s="81">
        <f t="shared" si="235"/>
        <v>0</v>
      </c>
    </row>
    <row r="3695" spans="1:13" x14ac:dyDescent="0.2">
      <c r="A3695" s="133" t="str">
        <f>'Net Gen'!B3695</f>
        <v>RP2KPAEG-Rockport 2 KP AEG</v>
      </c>
      <c r="B3695" s="214">
        <f>'Net Gen'!C3695</f>
        <v>44346.833333333336</v>
      </c>
      <c r="C3695" s="215" t="str">
        <f>'Net Gen'!P3695</f>
        <v>OFFLINE</v>
      </c>
      <c r="D3695" s="215">
        <f>'Net Gen'!E3695</f>
        <v>0</v>
      </c>
      <c r="E3695" s="215">
        <f>'Net Gen'!I3695</f>
        <v>0</v>
      </c>
      <c r="F3695" s="215">
        <f>'Net Gen'!K3695</f>
        <v>0</v>
      </c>
      <c r="G3695" s="215">
        <f>'Net Gen'!N3695</f>
        <v>0</v>
      </c>
      <c r="H3695" s="215">
        <f>'Net Gen'!O3695</f>
        <v>1320</v>
      </c>
      <c r="J3695" s="78">
        <f t="shared" si="232"/>
        <v>0.15</v>
      </c>
      <c r="K3695" s="71">
        <f t="shared" si="233"/>
        <v>0</v>
      </c>
      <c r="L3695" s="69">
        <f t="shared" si="234"/>
        <v>198</v>
      </c>
      <c r="M3695" s="81">
        <f t="shared" si="235"/>
        <v>0</v>
      </c>
    </row>
    <row r="3696" spans="1:13" x14ac:dyDescent="0.2">
      <c r="A3696" s="133" t="str">
        <f>'Net Gen'!B3696</f>
        <v>RP2KPAEG-Rockport 2 KP AEG</v>
      </c>
      <c r="B3696" s="214">
        <f>'Net Gen'!C3696</f>
        <v>44346.875</v>
      </c>
      <c r="C3696" s="215" t="str">
        <f>'Net Gen'!P3696</f>
        <v>OFFLINE</v>
      </c>
      <c r="D3696" s="215">
        <f>'Net Gen'!E3696</f>
        <v>0</v>
      </c>
      <c r="E3696" s="215">
        <f>'Net Gen'!I3696</f>
        <v>0</v>
      </c>
      <c r="F3696" s="215">
        <f>'Net Gen'!K3696</f>
        <v>0</v>
      </c>
      <c r="G3696" s="215">
        <f>'Net Gen'!N3696</f>
        <v>0</v>
      </c>
      <c r="H3696" s="215">
        <f>'Net Gen'!O3696</f>
        <v>1320</v>
      </c>
      <c r="J3696" s="78">
        <f t="shared" si="232"/>
        <v>0.15</v>
      </c>
      <c r="K3696" s="71">
        <f t="shared" si="233"/>
        <v>0</v>
      </c>
      <c r="L3696" s="69">
        <f t="shared" si="234"/>
        <v>198</v>
      </c>
      <c r="M3696" s="81">
        <f t="shared" si="235"/>
        <v>0</v>
      </c>
    </row>
    <row r="3697" spans="1:13" x14ac:dyDescent="0.2">
      <c r="A3697" s="133" t="str">
        <f>'Net Gen'!B3697</f>
        <v>RP2KPAEG-Rockport 2 KP AEG</v>
      </c>
      <c r="B3697" s="214">
        <f>'Net Gen'!C3697</f>
        <v>44346.916666666664</v>
      </c>
      <c r="C3697" s="215" t="str">
        <f>'Net Gen'!P3697</f>
        <v>OFFLINE</v>
      </c>
      <c r="D3697" s="215">
        <f>'Net Gen'!E3697</f>
        <v>0</v>
      </c>
      <c r="E3697" s="215">
        <f>'Net Gen'!I3697</f>
        <v>0</v>
      </c>
      <c r="F3697" s="215">
        <f>'Net Gen'!K3697</f>
        <v>0</v>
      </c>
      <c r="G3697" s="215">
        <f>'Net Gen'!N3697</f>
        <v>0</v>
      </c>
      <c r="H3697" s="215">
        <f>'Net Gen'!O3697</f>
        <v>1320</v>
      </c>
      <c r="J3697" s="78">
        <f t="shared" si="232"/>
        <v>0.15</v>
      </c>
      <c r="K3697" s="71">
        <f t="shared" si="233"/>
        <v>0</v>
      </c>
      <c r="L3697" s="69">
        <f t="shared" si="234"/>
        <v>198</v>
      </c>
      <c r="M3697" s="81">
        <f t="shared" si="235"/>
        <v>0</v>
      </c>
    </row>
    <row r="3698" spans="1:13" x14ac:dyDescent="0.2">
      <c r="A3698" s="133" t="str">
        <f>'Net Gen'!B3698</f>
        <v>RP2KPAEG-Rockport 2 KP AEG</v>
      </c>
      <c r="B3698" s="214">
        <f>'Net Gen'!C3698</f>
        <v>44346.958333333336</v>
      </c>
      <c r="C3698" s="215" t="str">
        <f>'Net Gen'!P3698</f>
        <v>OFFLINE</v>
      </c>
      <c r="D3698" s="215">
        <f>'Net Gen'!E3698</f>
        <v>0</v>
      </c>
      <c r="E3698" s="215">
        <f>'Net Gen'!I3698</f>
        <v>0</v>
      </c>
      <c r="F3698" s="215">
        <f>'Net Gen'!K3698</f>
        <v>0</v>
      </c>
      <c r="G3698" s="215">
        <f>'Net Gen'!N3698</f>
        <v>0</v>
      </c>
      <c r="H3698" s="215">
        <f>'Net Gen'!O3698</f>
        <v>1320</v>
      </c>
      <c r="J3698" s="78">
        <f t="shared" si="232"/>
        <v>0.15</v>
      </c>
      <c r="K3698" s="71">
        <f t="shared" si="233"/>
        <v>0</v>
      </c>
      <c r="L3698" s="69">
        <f t="shared" si="234"/>
        <v>198</v>
      </c>
      <c r="M3698" s="81">
        <f t="shared" si="235"/>
        <v>0</v>
      </c>
    </row>
    <row r="3699" spans="1:13" x14ac:dyDescent="0.2">
      <c r="A3699" s="133" t="str">
        <f>'Net Gen'!B3699</f>
        <v>RP2KPAEG-Rockport 2 KP AEG</v>
      </c>
      <c r="B3699" s="214">
        <f>'Net Gen'!C3699</f>
        <v>44347</v>
      </c>
      <c r="C3699" s="215" t="str">
        <f>'Net Gen'!P3699</f>
        <v>OFFLINE</v>
      </c>
      <c r="D3699" s="215">
        <f>'Net Gen'!E3699</f>
        <v>0</v>
      </c>
      <c r="E3699" s="215">
        <f>'Net Gen'!I3699</f>
        <v>0</v>
      </c>
      <c r="F3699" s="215">
        <f>'Net Gen'!K3699</f>
        <v>0</v>
      </c>
      <c r="G3699" s="215">
        <f>'Net Gen'!N3699</f>
        <v>0</v>
      </c>
      <c r="H3699" s="215">
        <f>'Net Gen'!O3699</f>
        <v>1320</v>
      </c>
      <c r="J3699" s="78">
        <f t="shared" si="232"/>
        <v>0.15</v>
      </c>
      <c r="K3699" s="71">
        <f t="shared" si="233"/>
        <v>0</v>
      </c>
      <c r="L3699" s="69">
        <f t="shared" si="234"/>
        <v>198</v>
      </c>
      <c r="M3699" s="81">
        <f t="shared" si="235"/>
        <v>0</v>
      </c>
    </row>
    <row r="3700" spans="1:13" x14ac:dyDescent="0.2">
      <c r="A3700" s="133" t="str">
        <f>'Net Gen'!B3700</f>
        <v>RP2KPAEG-Rockport 2 KP AEG</v>
      </c>
      <c r="B3700" s="214">
        <f>'Net Gen'!C3700</f>
        <v>44347.041666666664</v>
      </c>
      <c r="C3700" s="215" t="str">
        <f>'Net Gen'!P3700</f>
        <v>OFFLINE</v>
      </c>
      <c r="D3700" s="215">
        <f>'Net Gen'!E3700</f>
        <v>0</v>
      </c>
      <c r="E3700" s="215">
        <f>'Net Gen'!I3700</f>
        <v>0</v>
      </c>
      <c r="F3700" s="215">
        <f>'Net Gen'!K3700</f>
        <v>0</v>
      </c>
      <c r="G3700" s="215">
        <f>'Net Gen'!N3700</f>
        <v>0</v>
      </c>
      <c r="H3700" s="215">
        <f>'Net Gen'!O3700</f>
        <v>1320</v>
      </c>
      <c r="J3700" s="78">
        <f t="shared" si="232"/>
        <v>0.15</v>
      </c>
      <c r="K3700" s="71">
        <f t="shared" si="233"/>
        <v>0</v>
      </c>
      <c r="L3700" s="69">
        <f t="shared" si="234"/>
        <v>198</v>
      </c>
      <c r="M3700" s="81">
        <f t="shared" si="235"/>
        <v>0</v>
      </c>
    </row>
    <row r="3701" spans="1:13" x14ac:dyDescent="0.2">
      <c r="A3701" s="133" t="str">
        <f>'Net Gen'!B3701</f>
        <v>RP2KPAEG-Rockport 2 KP AEG</v>
      </c>
      <c r="B3701" s="214">
        <f>'Net Gen'!C3701</f>
        <v>44347.083333333336</v>
      </c>
      <c r="C3701" s="215" t="str">
        <f>'Net Gen'!P3701</f>
        <v>OFFLINE</v>
      </c>
      <c r="D3701" s="215">
        <f>'Net Gen'!E3701</f>
        <v>0</v>
      </c>
      <c r="E3701" s="215">
        <f>'Net Gen'!I3701</f>
        <v>0</v>
      </c>
      <c r="F3701" s="215">
        <f>'Net Gen'!K3701</f>
        <v>0</v>
      </c>
      <c r="G3701" s="215">
        <f>'Net Gen'!N3701</f>
        <v>0</v>
      </c>
      <c r="H3701" s="215">
        <f>'Net Gen'!O3701</f>
        <v>1320</v>
      </c>
      <c r="J3701" s="78">
        <f t="shared" si="232"/>
        <v>0.15</v>
      </c>
      <c r="K3701" s="71">
        <f t="shared" si="233"/>
        <v>0</v>
      </c>
      <c r="L3701" s="69">
        <f t="shared" si="234"/>
        <v>198</v>
      </c>
      <c r="M3701" s="81">
        <f t="shared" si="235"/>
        <v>0</v>
      </c>
    </row>
    <row r="3702" spans="1:13" x14ac:dyDescent="0.2">
      <c r="A3702" s="133" t="str">
        <f>'Net Gen'!B3702</f>
        <v>RP2KPAEG-Rockport 2 KP AEG</v>
      </c>
      <c r="B3702" s="214">
        <f>'Net Gen'!C3702</f>
        <v>44347.125</v>
      </c>
      <c r="C3702" s="215" t="str">
        <f>'Net Gen'!P3702</f>
        <v>OFFLINE</v>
      </c>
      <c r="D3702" s="215">
        <f>'Net Gen'!E3702</f>
        <v>0</v>
      </c>
      <c r="E3702" s="215">
        <f>'Net Gen'!I3702</f>
        <v>0</v>
      </c>
      <c r="F3702" s="215">
        <f>'Net Gen'!K3702</f>
        <v>0</v>
      </c>
      <c r="G3702" s="215">
        <f>'Net Gen'!N3702</f>
        <v>0</v>
      </c>
      <c r="H3702" s="215">
        <f>'Net Gen'!O3702</f>
        <v>1320</v>
      </c>
      <c r="J3702" s="78">
        <f t="shared" si="232"/>
        <v>0.15</v>
      </c>
      <c r="K3702" s="71">
        <f t="shared" si="233"/>
        <v>0</v>
      </c>
      <c r="L3702" s="69">
        <f t="shared" si="234"/>
        <v>198</v>
      </c>
      <c r="M3702" s="81">
        <f t="shared" si="235"/>
        <v>0</v>
      </c>
    </row>
    <row r="3703" spans="1:13" x14ac:dyDescent="0.2">
      <c r="A3703" s="133" t="str">
        <f>'Net Gen'!B3703</f>
        <v>RP2KPAEG-Rockport 2 KP AEG</v>
      </c>
      <c r="B3703" s="214">
        <f>'Net Gen'!C3703</f>
        <v>44347.166666666664</v>
      </c>
      <c r="C3703" s="215" t="str">
        <f>'Net Gen'!P3703</f>
        <v>OFFLINE</v>
      </c>
      <c r="D3703" s="215">
        <f>'Net Gen'!E3703</f>
        <v>0</v>
      </c>
      <c r="E3703" s="215">
        <f>'Net Gen'!I3703</f>
        <v>0</v>
      </c>
      <c r="F3703" s="215">
        <f>'Net Gen'!K3703</f>
        <v>0</v>
      </c>
      <c r="G3703" s="215">
        <f>'Net Gen'!N3703</f>
        <v>0</v>
      </c>
      <c r="H3703" s="215">
        <f>'Net Gen'!O3703</f>
        <v>1320</v>
      </c>
      <c r="J3703" s="78">
        <f t="shared" si="232"/>
        <v>0.15</v>
      </c>
      <c r="K3703" s="71">
        <f t="shared" si="233"/>
        <v>0</v>
      </c>
      <c r="L3703" s="69">
        <f t="shared" si="234"/>
        <v>198</v>
      </c>
      <c r="M3703" s="81">
        <f t="shared" si="235"/>
        <v>0</v>
      </c>
    </row>
    <row r="3704" spans="1:13" x14ac:dyDescent="0.2">
      <c r="A3704" s="133" t="str">
        <f>'Net Gen'!B3704</f>
        <v>RP2KPAEG-Rockport 2 KP AEG</v>
      </c>
      <c r="B3704" s="214">
        <f>'Net Gen'!C3704</f>
        <v>44347.208333333336</v>
      </c>
      <c r="C3704" s="215" t="str">
        <f>'Net Gen'!P3704</f>
        <v>OFFLINE</v>
      </c>
      <c r="D3704" s="215">
        <f>'Net Gen'!E3704</f>
        <v>0</v>
      </c>
      <c r="E3704" s="215">
        <f>'Net Gen'!I3704</f>
        <v>0</v>
      </c>
      <c r="F3704" s="215">
        <f>'Net Gen'!K3704</f>
        <v>0</v>
      </c>
      <c r="G3704" s="215">
        <f>'Net Gen'!N3704</f>
        <v>0</v>
      </c>
      <c r="H3704" s="215">
        <f>'Net Gen'!O3704</f>
        <v>1320</v>
      </c>
      <c r="J3704" s="78">
        <f t="shared" si="232"/>
        <v>0.15</v>
      </c>
      <c r="K3704" s="71">
        <f t="shared" si="233"/>
        <v>0</v>
      </c>
      <c r="L3704" s="69">
        <f t="shared" si="234"/>
        <v>198</v>
      </c>
      <c r="M3704" s="81">
        <f t="shared" si="235"/>
        <v>0</v>
      </c>
    </row>
    <row r="3705" spans="1:13" x14ac:dyDescent="0.2">
      <c r="A3705" s="133" t="str">
        <f>'Net Gen'!B3705</f>
        <v>RP2KPAEG-Rockport 2 KP AEG</v>
      </c>
      <c r="B3705" s="214">
        <f>'Net Gen'!C3705</f>
        <v>44347.25</v>
      </c>
      <c r="C3705" s="215" t="str">
        <f>'Net Gen'!P3705</f>
        <v>OFFLINE</v>
      </c>
      <c r="D3705" s="215">
        <f>'Net Gen'!E3705</f>
        <v>0</v>
      </c>
      <c r="E3705" s="215">
        <f>'Net Gen'!I3705</f>
        <v>0</v>
      </c>
      <c r="F3705" s="215">
        <f>'Net Gen'!K3705</f>
        <v>0</v>
      </c>
      <c r="G3705" s="215">
        <f>'Net Gen'!N3705</f>
        <v>0</v>
      </c>
      <c r="H3705" s="215">
        <f>'Net Gen'!O3705</f>
        <v>1320</v>
      </c>
      <c r="J3705" s="78">
        <f t="shared" si="232"/>
        <v>0.15</v>
      </c>
      <c r="K3705" s="71">
        <f t="shared" si="233"/>
        <v>0</v>
      </c>
      <c r="L3705" s="69">
        <f t="shared" si="234"/>
        <v>198</v>
      </c>
      <c r="M3705" s="81">
        <f t="shared" si="235"/>
        <v>0</v>
      </c>
    </row>
    <row r="3706" spans="1:13" x14ac:dyDescent="0.2">
      <c r="A3706" s="133" t="str">
        <f>'Net Gen'!B3706</f>
        <v>RP2KPAEG-Rockport 2 KP AEG</v>
      </c>
      <c r="B3706" s="214">
        <f>'Net Gen'!C3706</f>
        <v>44347.291666666664</v>
      </c>
      <c r="C3706" s="215" t="str">
        <f>'Net Gen'!P3706</f>
        <v>OFFLINE</v>
      </c>
      <c r="D3706" s="215">
        <f>'Net Gen'!E3706</f>
        <v>0</v>
      </c>
      <c r="E3706" s="215">
        <f>'Net Gen'!I3706</f>
        <v>0</v>
      </c>
      <c r="F3706" s="215">
        <f>'Net Gen'!K3706</f>
        <v>0</v>
      </c>
      <c r="G3706" s="215">
        <f>'Net Gen'!N3706</f>
        <v>0</v>
      </c>
      <c r="H3706" s="215">
        <f>'Net Gen'!O3706</f>
        <v>1320</v>
      </c>
      <c r="J3706" s="78">
        <f t="shared" si="232"/>
        <v>0.15</v>
      </c>
      <c r="K3706" s="71">
        <f t="shared" si="233"/>
        <v>0</v>
      </c>
      <c r="L3706" s="69">
        <f t="shared" si="234"/>
        <v>198</v>
      </c>
      <c r="M3706" s="81">
        <f t="shared" si="235"/>
        <v>0</v>
      </c>
    </row>
    <row r="3707" spans="1:13" x14ac:dyDescent="0.2">
      <c r="A3707" s="133" t="str">
        <f>'Net Gen'!B3707</f>
        <v>RP2KPAEG-Rockport 2 KP AEG</v>
      </c>
      <c r="B3707" s="214">
        <f>'Net Gen'!C3707</f>
        <v>44347.333333333336</v>
      </c>
      <c r="C3707" s="215" t="str">
        <f>'Net Gen'!P3707</f>
        <v>OFFLINE</v>
      </c>
      <c r="D3707" s="215">
        <f>'Net Gen'!E3707</f>
        <v>0</v>
      </c>
      <c r="E3707" s="215">
        <f>'Net Gen'!I3707</f>
        <v>0</v>
      </c>
      <c r="F3707" s="215">
        <f>'Net Gen'!K3707</f>
        <v>0</v>
      </c>
      <c r="G3707" s="215">
        <f>'Net Gen'!N3707</f>
        <v>0</v>
      </c>
      <c r="H3707" s="215">
        <f>'Net Gen'!O3707</f>
        <v>1320</v>
      </c>
      <c r="J3707" s="78">
        <f t="shared" si="232"/>
        <v>0.15</v>
      </c>
      <c r="K3707" s="71">
        <f t="shared" si="233"/>
        <v>0</v>
      </c>
      <c r="L3707" s="69">
        <f t="shared" si="234"/>
        <v>198</v>
      </c>
      <c r="M3707" s="81">
        <f t="shared" si="235"/>
        <v>0</v>
      </c>
    </row>
    <row r="3708" spans="1:13" x14ac:dyDescent="0.2">
      <c r="A3708" s="133" t="str">
        <f>'Net Gen'!B3708</f>
        <v>RP2KPAEG-Rockport 2 KP AEG</v>
      </c>
      <c r="B3708" s="214">
        <f>'Net Gen'!C3708</f>
        <v>44347.375</v>
      </c>
      <c r="C3708" s="215" t="str">
        <f>'Net Gen'!P3708</f>
        <v>OFFLINE</v>
      </c>
      <c r="D3708" s="215">
        <f>'Net Gen'!E3708</f>
        <v>0</v>
      </c>
      <c r="E3708" s="215">
        <f>'Net Gen'!I3708</f>
        <v>0</v>
      </c>
      <c r="F3708" s="215">
        <f>'Net Gen'!K3708</f>
        <v>0</v>
      </c>
      <c r="G3708" s="215">
        <f>'Net Gen'!N3708</f>
        <v>0</v>
      </c>
      <c r="H3708" s="215">
        <f>'Net Gen'!O3708</f>
        <v>1320</v>
      </c>
      <c r="J3708" s="78">
        <f t="shared" si="232"/>
        <v>0.15</v>
      </c>
      <c r="K3708" s="71">
        <f t="shared" si="233"/>
        <v>0</v>
      </c>
      <c r="L3708" s="69">
        <f t="shared" si="234"/>
        <v>198</v>
      </c>
      <c r="M3708" s="81">
        <f t="shared" si="235"/>
        <v>0</v>
      </c>
    </row>
    <row r="3709" spans="1:13" x14ac:dyDescent="0.2">
      <c r="A3709" s="133" t="str">
        <f>'Net Gen'!B3709</f>
        <v>RP2KPAEG-Rockport 2 KP AEG</v>
      </c>
      <c r="B3709" s="214">
        <f>'Net Gen'!C3709</f>
        <v>44347.416666666664</v>
      </c>
      <c r="C3709" s="215" t="str">
        <f>'Net Gen'!P3709</f>
        <v>OFFLINE</v>
      </c>
      <c r="D3709" s="215">
        <f>'Net Gen'!E3709</f>
        <v>0</v>
      </c>
      <c r="E3709" s="215">
        <f>'Net Gen'!I3709</f>
        <v>0</v>
      </c>
      <c r="F3709" s="215">
        <f>'Net Gen'!K3709</f>
        <v>0</v>
      </c>
      <c r="G3709" s="215">
        <f>'Net Gen'!N3709</f>
        <v>0</v>
      </c>
      <c r="H3709" s="215">
        <f>'Net Gen'!O3709</f>
        <v>1320</v>
      </c>
      <c r="J3709" s="78">
        <f t="shared" si="232"/>
        <v>0.15</v>
      </c>
      <c r="K3709" s="71">
        <f t="shared" si="233"/>
        <v>0</v>
      </c>
      <c r="L3709" s="69">
        <f t="shared" si="234"/>
        <v>198</v>
      </c>
      <c r="M3709" s="81">
        <f t="shared" si="235"/>
        <v>0</v>
      </c>
    </row>
    <row r="3710" spans="1:13" x14ac:dyDescent="0.2">
      <c r="A3710" s="133" t="str">
        <f>'Net Gen'!B3710</f>
        <v>RP2KPAEG-Rockport 2 KP AEG</v>
      </c>
      <c r="B3710" s="214">
        <f>'Net Gen'!C3710</f>
        <v>44347.458333333336</v>
      </c>
      <c r="C3710" s="215" t="str">
        <f>'Net Gen'!P3710</f>
        <v>OFFLINE</v>
      </c>
      <c r="D3710" s="215">
        <f>'Net Gen'!E3710</f>
        <v>0</v>
      </c>
      <c r="E3710" s="215">
        <f>'Net Gen'!I3710</f>
        <v>0</v>
      </c>
      <c r="F3710" s="215">
        <f>'Net Gen'!K3710</f>
        <v>0</v>
      </c>
      <c r="G3710" s="215">
        <f>'Net Gen'!N3710</f>
        <v>0</v>
      </c>
      <c r="H3710" s="215">
        <f>'Net Gen'!O3710</f>
        <v>1320</v>
      </c>
      <c r="J3710" s="78">
        <f t="shared" si="232"/>
        <v>0.15</v>
      </c>
      <c r="K3710" s="71">
        <f t="shared" si="233"/>
        <v>0</v>
      </c>
      <c r="L3710" s="69">
        <f t="shared" si="234"/>
        <v>198</v>
      </c>
      <c r="M3710" s="81">
        <f t="shared" si="235"/>
        <v>0</v>
      </c>
    </row>
    <row r="3711" spans="1:13" x14ac:dyDescent="0.2">
      <c r="A3711" s="133" t="str">
        <f>'Net Gen'!B3711</f>
        <v>RP2KPAEG-Rockport 2 KP AEG</v>
      </c>
      <c r="B3711" s="214">
        <f>'Net Gen'!C3711</f>
        <v>44347.5</v>
      </c>
      <c r="C3711" s="215" t="str">
        <f>'Net Gen'!P3711</f>
        <v>OFFLINE</v>
      </c>
      <c r="D3711" s="215">
        <f>'Net Gen'!E3711</f>
        <v>0</v>
      </c>
      <c r="E3711" s="215">
        <f>'Net Gen'!I3711</f>
        <v>0</v>
      </c>
      <c r="F3711" s="215">
        <f>'Net Gen'!K3711</f>
        <v>0</v>
      </c>
      <c r="G3711" s="215">
        <f>'Net Gen'!N3711</f>
        <v>0</v>
      </c>
      <c r="H3711" s="215">
        <f>'Net Gen'!O3711</f>
        <v>1320</v>
      </c>
      <c r="J3711" s="78">
        <f t="shared" si="232"/>
        <v>0.15</v>
      </c>
      <c r="K3711" s="71">
        <f t="shared" si="233"/>
        <v>0</v>
      </c>
      <c r="L3711" s="69">
        <f t="shared" si="234"/>
        <v>198</v>
      </c>
      <c r="M3711" s="81">
        <f t="shared" si="235"/>
        <v>0</v>
      </c>
    </row>
    <row r="3712" spans="1:13" x14ac:dyDescent="0.2">
      <c r="A3712" s="133" t="str">
        <f>'Net Gen'!B3712</f>
        <v>RP2KPAEG-Rockport 2 KP AEG</v>
      </c>
      <c r="B3712" s="214">
        <f>'Net Gen'!C3712</f>
        <v>44347.541666666664</v>
      </c>
      <c r="C3712" s="215" t="str">
        <f>'Net Gen'!P3712</f>
        <v>OFFLINE</v>
      </c>
      <c r="D3712" s="215">
        <f>'Net Gen'!E3712</f>
        <v>0</v>
      </c>
      <c r="E3712" s="215">
        <f>'Net Gen'!I3712</f>
        <v>0</v>
      </c>
      <c r="F3712" s="215">
        <f>'Net Gen'!K3712</f>
        <v>0</v>
      </c>
      <c r="G3712" s="215">
        <f>'Net Gen'!N3712</f>
        <v>0</v>
      </c>
      <c r="H3712" s="215">
        <f>'Net Gen'!O3712</f>
        <v>1320</v>
      </c>
      <c r="J3712" s="78">
        <f t="shared" si="232"/>
        <v>0.15</v>
      </c>
      <c r="K3712" s="71">
        <f t="shared" si="233"/>
        <v>0</v>
      </c>
      <c r="L3712" s="69">
        <f t="shared" si="234"/>
        <v>198</v>
      </c>
      <c r="M3712" s="81">
        <f t="shared" si="235"/>
        <v>0</v>
      </c>
    </row>
    <row r="3713" spans="1:13" x14ac:dyDescent="0.2">
      <c r="A3713" s="133" t="str">
        <f>'Net Gen'!B3713</f>
        <v>RP2KPAEG-Rockport 2 KP AEG</v>
      </c>
      <c r="B3713" s="214">
        <f>'Net Gen'!C3713</f>
        <v>44347.583333333336</v>
      </c>
      <c r="C3713" s="215" t="str">
        <f>'Net Gen'!P3713</f>
        <v>OFFLINE</v>
      </c>
      <c r="D3713" s="215">
        <f>'Net Gen'!E3713</f>
        <v>0</v>
      </c>
      <c r="E3713" s="215">
        <f>'Net Gen'!I3713</f>
        <v>0</v>
      </c>
      <c r="F3713" s="215">
        <f>'Net Gen'!K3713</f>
        <v>0</v>
      </c>
      <c r="G3713" s="215">
        <f>'Net Gen'!N3713</f>
        <v>0</v>
      </c>
      <c r="H3713" s="215">
        <f>'Net Gen'!O3713</f>
        <v>1320</v>
      </c>
      <c r="J3713" s="78">
        <f t="shared" si="232"/>
        <v>0.15</v>
      </c>
      <c r="K3713" s="71">
        <f t="shared" si="233"/>
        <v>0</v>
      </c>
      <c r="L3713" s="69">
        <f t="shared" si="234"/>
        <v>198</v>
      </c>
      <c r="M3713" s="81">
        <f t="shared" si="235"/>
        <v>0</v>
      </c>
    </row>
    <row r="3714" spans="1:13" x14ac:dyDescent="0.2">
      <c r="A3714" s="133" t="str">
        <f>'Net Gen'!B3714</f>
        <v>RP2KPAEG-Rockport 2 KP AEG</v>
      </c>
      <c r="B3714" s="214">
        <f>'Net Gen'!C3714</f>
        <v>44347.625</v>
      </c>
      <c r="C3714" s="215" t="str">
        <f>'Net Gen'!P3714</f>
        <v>OFFLINE</v>
      </c>
      <c r="D3714" s="215">
        <f>'Net Gen'!E3714</f>
        <v>0</v>
      </c>
      <c r="E3714" s="215">
        <f>'Net Gen'!I3714</f>
        <v>0</v>
      </c>
      <c r="F3714" s="215">
        <f>'Net Gen'!K3714</f>
        <v>0</v>
      </c>
      <c r="G3714" s="215">
        <f>'Net Gen'!N3714</f>
        <v>0</v>
      </c>
      <c r="H3714" s="215">
        <f>'Net Gen'!O3714</f>
        <v>1320</v>
      </c>
      <c r="J3714" s="78">
        <f t="shared" si="232"/>
        <v>0.15</v>
      </c>
      <c r="K3714" s="71">
        <f t="shared" si="233"/>
        <v>0</v>
      </c>
      <c r="L3714" s="69">
        <f t="shared" si="234"/>
        <v>198</v>
      </c>
      <c r="M3714" s="81">
        <f t="shared" si="235"/>
        <v>0</v>
      </c>
    </row>
    <row r="3715" spans="1:13" x14ac:dyDescent="0.2">
      <c r="A3715" s="133" t="str">
        <f>'Net Gen'!B3715</f>
        <v>RP2KPAEG-Rockport 2 KP AEG</v>
      </c>
      <c r="B3715" s="214">
        <f>'Net Gen'!C3715</f>
        <v>44347.666666666664</v>
      </c>
      <c r="C3715" s="215" t="str">
        <f>'Net Gen'!P3715</f>
        <v>OFFLINE</v>
      </c>
      <c r="D3715" s="215">
        <f>'Net Gen'!E3715</f>
        <v>0</v>
      </c>
      <c r="E3715" s="215">
        <f>'Net Gen'!I3715</f>
        <v>0</v>
      </c>
      <c r="F3715" s="215">
        <f>'Net Gen'!K3715</f>
        <v>0</v>
      </c>
      <c r="G3715" s="215">
        <f>'Net Gen'!N3715</f>
        <v>0</v>
      </c>
      <c r="H3715" s="215">
        <f>'Net Gen'!O3715</f>
        <v>1320</v>
      </c>
      <c r="J3715" s="78">
        <f t="shared" si="232"/>
        <v>0.15</v>
      </c>
      <c r="K3715" s="71">
        <f t="shared" si="233"/>
        <v>0</v>
      </c>
      <c r="L3715" s="69">
        <f t="shared" si="234"/>
        <v>198</v>
      </c>
      <c r="M3715" s="81">
        <f t="shared" si="235"/>
        <v>0</v>
      </c>
    </row>
    <row r="3716" spans="1:13" x14ac:dyDescent="0.2">
      <c r="A3716" s="133" t="str">
        <f>'Net Gen'!B3716</f>
        <v>RP2KPAEG-Rockport 2 KP AEG</v>
      </c>
      <c r="B3716" s="214">
        <f>'Net Gen'!C3716</f>
        <v>44347.708333333336</v>
      </c>
      <c r="C3716" s="215" t="str">
        <f>'Net Gen'!P3716</f>
        <v>OFFLINE</v>
      </c>
      <c r="D3716" s="215">
        <f>'Net Gen'!E3716</f>
        <v>0</v>
      </c>
      <c r="E3716" s="215">
        <f>'Net Gen'!I3716</f>
        <v>0</v>
      </c>
      <c r="F3716" s="215">
        <f>'Net Gen'!K3716</f>
        <v>0</v>
      </c>
      <c r="G3716" s="215">
        <f>'Net Gen'!N3716</f>
        <v>0</v>
      </c>
      <c r="H3716" s="215">
        <f>'Net Gen'!O3716</f>
        <v>1320</v>
      </c>
      <c r="J3716" s="78">
        <f t="shared" si="232"/>
        <v>0.15</v>
      </c>
      <c r="K3716" s="71">
        <f t="shared" si="233"/>
        <v>0</v>
      </c>
      <c r="L3716" s="69">
        <f t="shared" si="234"/>
        <v>198</v>
      </c>
      <c r="M3716" s="81">
        <f t="shared" si="235"/>
        <v>0</v>
      </c>
    </row>
    <row r="3717" spans="1:13" x14ac:dyDescent="0.2">
      <c r="A3717" s="133" t="str">
        <f>'Net Gen'!B3717</f>
        <v>RP2KPAEG-Rockport 2 KP AEG</v>
      </c>
      <c r="B3717" s="214">
        <f>'Net Gen'!C3717</f>
        <v>44347.75</v>
      </c>
      <c r="C3717" s="215" t="str">
        <f>'Net Gen'!P3717</f>
        <v>OFFLINE</v>
      </c>
      <c r="D3717" s="215">
        <f>'Net Gen'!E3717</f>
        <v>0</v>
      </c>
      <c r="E3717" s="215">
        <f>'Net Gen'!I3717</f>
        <v>0</v>
      </c>
      <c r="F3717" s="215">
        <f>'Net Gen'!K3717</f>
        <v>0</v>
      </c>
      <c r="G3717" s="215">
        <f>'Net Gen'!N3717</f>
        <v>0</v>
      </c>
      <c r="H3717" s="215">
        <f>'Net Gen'!O3717</f>
        <v>1320</v>
      </c>
      <c r="J3717" s="78">
        <f t="shared" si="232"/>
        <v>0.15</v>
      </c>
      <c r="K3717" s="71">
        <f t="shared" si="233"/>
        <v>0</v>
      </c>
      <c r="L3717" s="69">
        <f t="shared" si="234"/>
        <v>198</v>
      </c>
      <c r="M3717" s="81">
        <f t="shared" si="235"/>
        <v>0</v>
      </c>
    </row>
    <row r="3718" spans="1:13" x14ac:dyDescent="0.2">
      <c r="A3718" s="133" t="str">
        <f>'Net Gen'!B3718</f>
        <v>RP2KPAEG-Rockport 2 KP AEG</v>
      </c>
      <c r="B3718" s="214">
        <f>'Net Gen'!C3718</f>
        <v>44347.791666666664</v>
      </c>
      <c r="C3718" s="215" t="str">
        <f>'Net Gen'!P3718</f>
        <v>OFFLINE</v>
      </c>
      <c r="D3718" s="215">
        <f>'Net Gen'!E3718</f>
        <v>0</v>
      </c>
      <c r="E3718" s="215">
        <f>'Net Gen'!I3718</f>
        <v>0</v>
      </c>
      <c r="F3718" s="215">
        <f>'Net Gen'!K3718</f>
        <v>0</v>
      </c>
      <c r="G3718" s="215">
        <f>'Net Gen'!N3718</f>
        <v>0</v>
      </c>
      <c r="H3718" s="215">
        <f>'Net Gen'!O3718</f>
        <v>1320</v>
      </c>
      <c r="J3718" s="78">
        <f t="shared" si="232"/>
        <v>0.15</v>
      </c>
      <c r="K3718" s="71">
        <f t="shared" si="233"/>
        <v>0</v>
      </c>
      <c r="L3718" s="69">
        <f t="shared" si="234"/>
        <v>198</v>
      </c>
      <c r="M3718" s="81">
        <f t="shared" si="235"/>
        <v>0</v>
      </c>
    </row>
    <row r="3719" spans="1:13" x14ac:dyDescent="0.2">
      <c r="A3719" s="133" t="str">
        <f>'Net Gen'!B3719</f>
        <v>RP2KPAEG-Rockport 2 KP AEG</v>
      </c>
      <c r="B3719" s="214">
        <f>'Net Gen'!C3719</f>
        <v>44347.833333333336</v>
      </c>
      <c r="C3719" s="215" t="str">
        <f>'Net Gen'!P3719</f>
        <v>OFFLINE</v>
      </c>
      <c r="D3719" s="215">
        <f>'Net Gen'!E3719</f>
        <v>0</v>
      </c>
      <c r="E3719" s="215">
        <f>'Net Gen'!I3719</f>
        <v>0</v>
      </c>
      <c r="F3719" s="215">
        <f>'Net Gen'!K3719</f>
        <v>0</v>
      </c>
      <c r="G3719" s="215">
        <f>'Net Gen'!N3719</f>
        <v>0</v>
      </c>
      <c r="H3719" s="215">
        <f>'Net Gen'!O3719</f>
        <v>1320</v>
      </c>
      <c r="J3719" s="78">
        <f t="shared" si="232"/>
        <v>0.15</v>
      </c>
      <c r="K3719" s="71">
        <f t="shared" si="233"/>
        <v>0</v>
      </c>
      <c r="L3719" s="69">
        <f t="shared" si="234"/>
        <v>198</v>
      </c>
      <c r="M3719" s="81">
        <f t="shared" si="235"/>
        <v>0</v>
      </c>
    </row>
    <row r="3720" spans="1:13" x14ac:dyDescent="0.2">
      <c r="A3720" s="133" t="str">
        <f>'Net Gen'!B3720</f>
        <v>RP2KPAEG-Rockport 2 KP AEG</v>
      </c>
      <c r="B3720" s="214">
        <f>'Net Gen'!C3720</f>
        <v>44347.875</v>
      </c>
      <c r="C3720" s="215" t="str">
        <f>'Net Gen'!P3720</f>
        <v>OFFLINE</v>
      </c>
      <c r="D3720" s="215">
        <f>'Net Gen'!E3720</f>
        <v>0</v>
      </c>
      <c r="E3720" s="215">
        <f>'Net Gen'!I3720</f>
        <v>0</v>
      </c>
      <c r="F3720" s="215">
        <f>'Net Gen'!K3720</f>
        <v>0</v>
      </c>
      <c r="G3720" s="215">
        <f>'Net Gen'!N3720</f>
        <v>0</v>
      </c>
      <c r="H3720" s="215">
        <f>'Net Gen'!O3720</f>
        <v>1320</v>
      </c>
      <c r="J3720" s="78">
        <f t="shared" si="232"/>
        <v>0.15</v>
      </c>
      <c r="K3720" s="71">
        <f t="shared" si="233"/>
        <v>0</v>
      </c>
      <c r="L3720" s="69">
        <f t="shared" si="234"/>
        <v>198</v>
      </c>
      <c r="M3720" s="81">
        <f t="shared" si="235"/>
        <v>0</v>
      </c>
    </row>
    <row r="3721" spans="1:13" x14ac:dyDescent="0.2">
      <c r="A3721" s="133" t="str">
        <f>'Net Gen'!B3721</f>
        <v>RP2KPAEG-Rockport 2 KP AEG</v>
      </c>
      <c r="B3721" s="214">
        <f>'Net Gen'!C3721</f>
        <v>44347.916666666664</v>
      </c>
      <c r="C3721" s="215" t="str">
        <f>'Net Gen'!P3721</f>
        <v>OFFLINE</v>
      </c>
      <c r="D3721" s="215">
        <f>'Net Gen'!E3721</f>
        <v>0</v>
      </c>
      <c r="E3721" s="215">
        <f>'Net Gen'!I3721</f>
        <v>0</v>
      </c>
      <c r="F3721" s="215">
        <f>'Net Gen'!K3721</f>
        <v>0</v>
      </c>
      <c r="G3721" s="215">
        <f>'Net Gen'!N3721</f>
        <v>0</v>
      </c>
      <c r="H3721" s="215">
        <f>'Net Gen'!O3721</f>
        <v>1320</v>
      </c>
      <c r="J3721" s="78">
        <f t="shared" si="232"/>
        <v>0.15</v>
      </c>
      <c r="K3721" s="71">
        <f t="shared" si="233"/>
        <v>0</v>
      </c>
      <c r="L3721" s="69">
        <f t="shared" si="234"/>
        <v>198</v>
      </c>
      <c r="M3721" s="81">
        <f t="shared" si="235"/>
        <v>0</v>
      </c>
    </row>
    <row r="3722" spans="1:13" x14ac:dyDescent="0.2">
      <c r="A3722" s="133" t="str">
        <f>'Net Gen'!B3722</f>
        <v>RP2KPAEG-Rockport 2 KP AEG</v>
      </c>
      <c r="B3722" s="214">
        <f>'Net Gen'!C3722</f>
        <v>44347.958333333336</v>
      </c>
      <c r="C3722" s="215" t="str">
        <f>'Net Gen'!P3722</f>
        <v>OFFLINE</v>
      </c>
      <c r="D3722" s="215">
        <f>'Net Gen'!E3722</f>
        <v>0</v>
      </c>
      <c r="E3722" s="215">
        <f>'Net Gen'!I3722</f>
        <v>0</v>
      </c>
      <c r="F3722" s="215">
        <f>'Net Gen'!K3722</f>
        <v>0</v>
      </c>
      <c r="G3722" s="215">
        <f>'Net Gen'!N3722</f>
        <v>0</v>
      </c>
      <c r="H3722" s="215">
        <f>'Net Gen'!O3722</f>
        <v>1320</v>
      </c>
      <c r="J3722" s="78">
        <f t="shared" si="232"/>
        <v>0.15</v>
      </c>
      <c r="K3722" s="71">
        <f t="shared" si="233"/>
        <v>0</v>
      </c>
      <c r="L3722" s="69">
        <f t="shared" si="234"/>
        <v>198</v>
      </c>
      <c r="M3722" s="81">
        <f t="shared" si="235"/>
        <v>0</v>
      </c>
    </row>
    <row r="3723" spans="1:13" x14ac:dyDescent="0.2">
      <c r="A3723" s="133" t="str">
        <f>'Net Gen'!B3723</f>
        <v>RP2KPAEG-Rockport 2 KP AEG</v>
      </c>
      <c r="B3723" s="214">
        <f>'Net Gen'!C3723</f>
        <v>44348</v>
      </c>
      <c r="C3723" s="215" t="str">
        <f>'Net Gen'!P3723</f>
        <v>OFFLINE</v>
      </c>
      <c r="D3723" s="215">
        <f>'Net Gen'!E3723</f>
        <v>0</v>
      </c>
      <c r="E3723" s="215">
        <f>'Net Gen'!I3723</f>
        <v>0</v>
      </c>
      <c r="F3723" s="215">
        <f>'Net Gen'!K3723</f>
        <v>0</v>
      </c>
      <c r="G3723" s="215">
        <f>'Net Gen'!N3723</f>
        <v>0</v>
      </c>
      <c r="H3723" s="215">
        <f>'Net Gen'!O3723</f>
        <v>1320</v>
      </c>
      <c r="J3723" s="78">
        <f t="shared" si="232"/>
        <v>0.15</v>
      </c>
      <c r="K3723" s="71">
        <f t="shared" si="233"/>
        <v>0</v>
      </c>
      <c r="L3723" s="69">
        <f t="shared" si="234"/>
        <v>198</v>
      </c>
      <c r="M3723" s="81">
        <f t="shared" si="235"/>
        <v>0</v>
      </c>
    </row>
    <row r="3724" spans="1:13" x14ac:dyDescent="0.2">
      <c r="A3724" s="133"/>
      <c r="B3724" s="214"/>
      <c r="C3724" s="215"/>
      <c r="D3724" s="215"/>
      <c r="E3724" s="215"/>
      <c r="F3724" s="215"/>
      <c r="G3724" s="215"/>
      <c r="H3724" s="215"/>
      <c r="J3724" s="78"/>
      <c r="K3724" s="134"/>
      <c r="L3724" s="134"/>
      <c r="M3724" s="226"/>
    </row>
    <row r="3725" spans="1:13" x14ac:dyDescent="0.2">
      <c r="A3725" s="133"/>
      <c r="B3725" s="214"/>
      <c r="C3725" s="215"/>
      <c r="D3725" s="215"/>
      <c r="E3725" s="215"/>
      <c r="F3725" s="215"/>
      <c r="G3725" s="215"/>
      <c r="H3725" s="215"/>
      <c r="J3725" s="78"/>
      <c r="K3725" s="134"/>
      <c r="L3725" s="134"/>
      <c r="M3725" s="226"/>
    </row>
    <row r="3726" spans="1:13" x14ac:dyDescent="0.2">
      <c r="A3726" s="133"/>
      <c r="B3726" s="214"/>
      <c r="C3726" s="215"/>
      <c r="D3726" s="215"/>
      <c r="E3726" s="215"/>
      <c r="F3726" s="215"/>
      <c r="G3726" s="215"/>
      <c r="H3726" s="215"/>
      <c r="J3726" s="78"/>
      <c r="K3726" s="134"/>
      <c r="L3726" s="134"/>
      <c r="M3726" s="226"/>
    </row>
    <row r="3727" spans="1:13" x14ac:dyDescent="0.2">
      <c r="A3727" s="133"/>
      <c r="B3727" s="214"/>
      <c r="C3727" s="215"/>
      <c r="D3727" s="215"/>
      <c r="E3727" s="215"/>
      <c r="F3727" s="215"/>
      <c r="G3727" s="215"/>
      <c r="H3727" s="215"/>
      <c r="J3727" s="78"/>
      <c r="K3727" s="134"/>
      <c r="L3727" s="134"/>
      <c r="M3727" s="226"/>
    </row>
    <row r="3728" spans="1:13" x14ac:dyDescent="0.2">
      <c r="A3728" s="133"/>
      <c r="B3728" s="214"/>
      <c r="C3728" s="215"/>
      <c r="D3728" s="215"/>
      <c r="E3728" s="215"/>
      <c r="F3728" s="215"/>
      <c r="G3728" s="215"/>
      <c r="H3728" s="215"/>
      <c r="J3728" s="78"/>
      <c r="K3728" s="134"/>
      <c r="L3728" s="134"/>
      <c r="M3728" s="226"/>
    </row>
    <row r="3729" spans="1:13" x14ac:dyDescent="0.2">
      <c r="A3729" s="133"/>
      <c r="B3729" s="214"/>
      <c r="C3729" s="215"/>
      <c r="D3729" s="215"/>
      <c r="E3729" s="215"/>
      <c r="F3729" s="215"/>
      <c r="G3729" s="215"/>
      <c r="H3729" s="215"/>
      <c r="J3729" s="78"/>
      <c r="K3729" s="134"/>
      <c r="L3729" s="134"/>
      <c r="M3729" s="226"/>
    </row>
    <row r="3730" spans="1:13" x14ac:dyDescent="0.2">
      <c r="A3730" s="133"/>
      <c r="B3730" s="214"/>
      <c r="C3730" s="215"/>
      <c r="D3730" s="215"/>
      <c r="E3730" s="215"/>
      <c r="F3730" s="215"/>
      <c r="G3730" s="215"/>
      <c r="H3730" s="215"/>
      <c r="J3730" s="78"/>
      <c r="K3730" s="134"/>
      <c r="L3730" s="134"/>
      <c r="M3730" s="226"/>
    </row>
    <row r="3731" spans="1:13" x14ac:dyDescent="0.2">
      <c r="A3731" s="133"/>
      <c r="B3731" s="214"/>
      <c r="C3731" s="215"/>
      <c r="D3731" s="215"/>
      <c r="E3731" s="215"/>
      <c r="F3731" s="215"/>
      <c r="G3731" s="215"/>
      <c r="H3731" s="215"/>
      <c r="J3731" s="78"/>
      <c r="K3731" s="134"/>
      <c r="L3731" s="134"/>
      <c r="M3731" s="226"/>
    </row>
    <row r="3732" spans="1:13" x14ac:dyDescent="0.2">
      <c r="A3732" s="133"/>
      <c r="B3732" s="214"/>
      <c r="C3732" s="215"/>
      <c r="D3732" s="215"/>
      <c r="E3732" s="215"/>
      <c r="F3732" s="215"/>
      <c r="G3732" s="215"/>
      <c r="H3732" s="215"/>
      <c r="J3732" s="78"/>
      <c r="K3732" s="134"/>
      <c r="L3732" s="134"/>
      <c r="M3732" s="226"/>
    </row>
    <row r="3733" spans="1:13" x14ac:dyDescent="0.2">
      <c r="A3733" s="133"/>
      <c r="B3733" s="214"/>
      <c r="C3733" s="215"/>
      <c r="D3733" s="215"/>
      <c r="E3733" s="215"/>
      <c r="F3733" s="215"/>
      <c r="G3733" s="215"/>
      <c r="H3733" s="215"/>
      <c r="J3733" s="78"/>
      <c r="K3733" s="134"/>
      <c r="L3733" s="134"/>
      <c r="M3733" s="226"/>
    </row>
    <row r="3734" spans="1:13" x14ac:dyDescent="0.2">
      <c r="A3734" s="133"/>
      <c r="B3734" s="214"/>
      <c r="C3734" s="215"/>
      <c r="D3734" s="215"/>
      <c r="E3734" s="215"/>
      <c r="F3734" s="215"/>
      <c r="G3734" s="215"/>
      <c r="H3734" s="215"/>
      <c r="J3734" s="78"/>
      <c r="K3734" s="134"/>
      <c r="L3734" s="134"/>
      <c r="M3734" s="226"/>
    </row>
    <row r="3735" spans="1:13" x14ac:dyDescent="0.2">
      <c r="A3735" s="133"/>
      <c r="B3735" s="214"/>
      <c r="C3735" s="215"/>
      <c r="D3735" s="215"/>
      <c r="E3735" s="215"/>
      <c r="F3735" s="215"/>
      <c r="G3735" s="215"/>
      <c r="H3735" s="215"/>
      <c r="J3735" s="78"/>
      <c r="K3735" s="134"/>
      <c r="L3735" s="134"/>
      <c r="M3735" s="226"/>
    </row>
    <row r="3736" spans="1:13" x14ac:dyDescent="0.2">
      <c r="A3736" s="133"/>
      <c r="B3736" s="214"/>
      <c r="C3736" s="215"/>
      <c r="D3736" s="215"/>
      <c r="E3736" s="215"/>
      <c r="F3736" s="215"/>
      <c r="G3736" s="215"/>
      <c r="H3736" s="215"/>
      <c r="J3736" s="78"/>
      <c r="K3736" s="134"/>
      <c r="L3736" s="134"/>
      <c r="M3736" s="226"/>
    </row>
    <row r="3737" spans="1:13" x14ac:dyDescent="0.2">
      <c r="A3737" s="133"/>
      <c r="B3737" s="214"/>
      <c r="C3737" s="215"/>
      <c r="D3737" s="215"/>
      <c r="E3737" s="215"/>
      <c r="F3737" s="215"/>
      <c r="G3737" s="215"/>
      <c r="H3737" s="215"/>
      <c r="J3737" s="78"/>
      <c r="K3737" s="134"/>
      <c r="L3737" s="134"/>
      <c r="M3737" s="226"/>
    </row>
    <row r="3738" spans="1:13" x14ac:dyDescent="0.2">
      <c r="A3738" s="133"/>
      <c r="B3738" s="214"/>
      <c r="C3738" s="215"/>
      <c r="D3738" s="215"/>
      <c r="E3738" s="215"/>
      <c r="F3738" s="215"/>
      <c r="G3738" s="215"/>
      <c r="H3738" s="215"/>
      <c r="J3738" s="78"/>
      <c r="K3738" s="134"/>
      <c r="L3738" s="134"/>
      <c r="M3738" s="226"/>
    </row>
    <row r="3739" spans="1:13" x14ac:dyDescent="0.2">
      <c r="A3739" s="133"/>
      <c r="B3739" s="214"/>
      <c r="C3739" s="215"/>
      <c r="D3739" s="215"/>
      <c r="E3739" s="215"/>
      <c r="F3739" s="215"/>
      <c r="G3739" s="215"/>
      <c r="H3739" s="215"/>
      <c r="J3739" s="78"/>
      <c r="K3739" s="134"/>
      <c r="L3739" s="134"/>
      <c r="M3739" s="226"/>
    </row>
    <row r="3740" spans="1:13" x14ac:dyDescent="0.2">
      <c r="A3740" s="133"/>
      <c r="B3740" s="214"/>
      <c r="C3740" s="215"/>
      <c r="D3740" s="215"/>
      <c r="E3740" s="215"/>
      <c r="F3740" s="215"/>
      <c r="G3740" s="215"/>
      <c r="H3740" s="215"/>
      <c r="J3740" s="78"/>
      <c r="K3740" s="134"/>
      <c r="L3740" s="134"/>
      <c r="M3740" s="226"/>
    </row>
    <row r="3741" spans="1:13" x14ac:dyDescent="0.2">
      <c r="A3741" s="133"/>
      <c r="B3741" s="214"/>
      <c r="C3741" s="215"/>
      <c r="D3741" s="215"/>
      <c r="E3741" s="215"/>
      <c r="F3741" s="215"/>
      <c r="G3741" s="215"/>
      <c r="H3741" s="215"/>
      <c r="J3741" s="78"/>
      <c r="K3741" s="134"/>
      <c r="L3741" s="134"/>
      <c r="M3741" s="226"/>
    </row>
    <row r="3742" spans="1:13" x14ac:dyDescent="0.2">
      <c r="A3742" s="133"/>
      <c r="B3742" s="214"/>
      <c r="C3742" s="215"/>
      <c r="D3742" s="215"/>
      <c r="E3742" s="215"/>
      <c r="F3742" s="215"/>
      <c r="G3742" s="215"/>
      <c r="H3742" s="215"/>
      <c r="J3742" s="78"/>
      <c r="K3742" s="134"/>
      <c r="L3742" s="134"/>
      <c r="M3742" s="226"/>
    </row>
    <row r="3743" spans="1:13" x14ac:dyDescent="0.2">
      <c r="A3743" s="133"/>
      <c r="B3743" s="214"/>
      <c r="C3743" s="215"/>
      <c r="D3743" s="215"/>
      <c r="E3743" s="215"/>
      <c r="F3743" s="215"/>
      <c r="G3743" s="215"/>
      <c r="H3743" s="215"/>
      <c r="J3743" s="78"/>
      <c r="K3743" s="134"/>
      <c r="L3743" s="134"/>
      <c r="M3743" s="226"/>
    </row>
    <row r="3744" spans="1:13" x14ac:dyDescent="0.2">
      <c r="A3744" s="133"/>
      <c r="B3744" s="214"/>
      <c r="C3744" s="215"/>
      <c r="D3744" s="215"/>
      <c r="E3744" s="215"/>
      <c r="F3744" s="215"/>
      <c r="G3744" s="215"/>
      <c r="H3744" s="215"/>
      <c r="J3744" s="78"/>
      <c r="K3744" s="134"/>
      <c r="L3744" s="134"/>
      <c r="M3744" s="226"/>
    </row>
    <row r="3745" spans="1:13" x14ac:dyDescent="0.2">
      <c r="A3745" s="133"/>
      <c r="B3745" s="214"/>
      <c r="C3745" s="215"/>
      <c r="D3745" s="215"/>
      <c r="E3745" s="215"/>
      <c r="F3745" s="215"/>
      <c r="G3745" s="215"/>
      <c r="H3745" s="215"/>
      <c r="J3745" s="78"/>
      <c r="K3745" s="134"/>
      <c r="L3745" s="134"/>
      <c r="M3745" s="226"/>
    </row>
    <row r="3746" spans="1:13" x14ac:dyDescent="0.2">
      <c r="A3746" s="133"/>
      <c r="B3746" s="214"/>
      <c r="C3746" s="215"/>
      <c r="D3746" s="215"/>
      <c r="E3746" s="215"/>
      <c r="F3746" s="215"/>
      <c r="G3746" s="215"/>
      <c r="H3746" s="215"/>
      <c r="J3746" s="78"/>
      <c r="K3746" s="134"/>
      <c r="L3746" s="134"/>
      <c r="M3746" s="226"/>
    </row>
    <row r="3747" spans="1:13" x14ac:dyDescent="0.2">
      <c r="A3747" s="133"/>
      <c r="B3747" s="214"/>
      <c r="C3747" s="215"/>
      <c r="D3747" s="215"/>
      <c r="E3747" s="215"/>
      <c r="F3747" s="215"/>
      <c r="G3747" s="215"/>
      <c r="H3747" s="215"/>
      <c r="J3747" s="78"/>
      <c r="K3747" s="134"/>
      <c r="L3747" s="134"/>
      <c r="M3747" s="226"/>
    </row>
    <row r="3748" spans="1:13" x14ac:dyDescent="0.2">
      <c r="A3748" s="133"/>
      <c r="B3748" s="214"/>
      <c r="C3748" s="215"/>
      <c r="D3748" s="215"/>
      <c r="E3748" s="215"/>
      <c r="F3748" s="215"/>
      <c r="G3748" s="215"/>
      <c r="H3748" s="215"/>
      <c r="J3748" s="78"/>
      <c r="K3748" s="134"/>
      <c r="L3748" s="134"/>
      <c r="M3748" s="226"/>
    </row>
    <row r="3749" spans="1:13" x14ac:dyDescent="0.2">
      <c r="A3749" s="133"/>
      <c r="B3749" s="214"/>
      <c r="C3749" s="215"/>
      <c r="D3749" s="215"/>
      <c r="E3749" s="215"/>
      <c r="F3749" s="215"/>
      <c r="G3749" s="215"/>
      <c r="H3749" s="215"/>
      <c r="J3749" s="78"/>
      <c r="K3749" s="134"/>
      <c r="L3749" s="134"/>
      <c r="M3749" s="226"/>
    </row>
    <row r="3750" spans="1:13" x14ac:dyDescent="0.2">
      <c r="A3750" s="133"/>
      <c r="B3750" s="214"/>
      <c r="C3750" s="215"/>
      <c r="D3750" s="215"/>
      <c r="E3750" s="215"/>
      <c r="F3750" s="215"/>
      <c r="G3750" s="215"/>
      <c r="H3750" s="215"/>
      <c r="J3750" s="78"/>
      <c r="K3750" s="134"/>
      <c r="L3750" s="134"/>
      <c r="M3750" s="226"/>
    </row>
    <row r="3751" spans="1:13" x14ac:dyDescent="0.2">
      <c r="A3751" s="133"/>
      <c r="B3751" s="214"/>
      <c r="C3751" s="215"/>
      <c r="D3751" s="215"/>
      <c r="E3751" s="215"/>
      <c r="F3751" s="215"/>
      <c r="G3751" s="215"/>
      <c r="H3751" s="215"/>
      <c r="J3751" s="78"/>
      <c r="K3751" s="134"/>
      <c r="L3751" s="134"/>
      <c r="M3751" s="226"/>
    </row>
    <row r="3752" spans="1:13" x14ac:dyDescent="0.2">
      <c r="A3752" s="133"/>
      <c r="B3752" s="214"/>
      <c r="C3752" s="215"/>
      <c r="D3752" s="215"/>
      <c r="E3752" s="215"/>
      <c r="F3752" s="215"/>
      <c r="G3752" s="215"/>
      <c r="H3752" s="215"/>
      <c r="J3752" s="78"/>
      <c r="K3752" s="134"/>
      <c r="L3752" s="134"/>
      <c r="M3752" s="226"/>
    </row>
    <row r="3753" spans="1:13" x14ac:dyDescent="0.2">
      <c r="A3753" s="133"/>
      <c r="B3753" s="214"/>
      <c r="C3753" s="215"/>
      <c r="D3753" s="215"/>
      <c r="E3753" s="215"/>
      <c r="F3753" s="215"/>
      <c r="G3753" s="215"/>
      <c r="H3753" s="215"/>
      <c r="J3753" s="78"/>
      <c r="K3753" s="134"/>
      <c r="L3753" s="134"/>
      <c r="M3753" s="226"/>
    </row>
    <row r="3754" spans="1:13" x14ac:dyDescent="0.2">
      <c r="A3754" s="133"/>
      <c r="B3754" s="214"/>
      <c r="C3754" s="215"/>
      <c r="D3754" s="215"/>
      <c r="E3754" s="215"/>
      <c r="F3754" s="215"/>
      <c r="G3754" s="215"/>
      <c r="H3754" s="215"/>
      <c r="J3754" s="78"/>
      <c r="K3754" s="134"/>
      <c r="L3754" s="134"/>
      <c r="M3754" s="226"/>
    </row>
    <row r="3755" spans="1:13" x14ac:dyDescent="0.2">
      <c r="A3755" s="133"/>
      <c r="B3755" s="214"/>
      <c r="C3755" s="215"/>
      <c r="D3755" s="215"/>
      <c r="E3755" s="215"/>
      <c r="F3755" s="215"/>
      <c r="G3755" s="215"/>
      <c r="H3755" s="215"/>
      <c r="J3755" s="78"/>
      <c r="K3755" s="134"/>
      <c r="L3755" s="134"/>
      <c r="M3755" s="226"/>
    </row>
    <row r="3756" spans="1:13" x14ac:dyDescent="0.2">
      <c r="A3756" s="133"/>
      <c r="B3756" s="214"/>
      <c r="C3756" s="215"/>
      <c r="D3756" s="215"/>
      <c r="E3756" s="215"/>
      <c r="F3756" s="215"/>
      <c r="G3756" s="215"/>
      <c r="H3756" s="215"/>
      <c r="J3756" s="78"/>
      <c r="K3756" s="134"/>
      <c r="L3756" s="134"/>
      <c r="M3756" s="226"/>
    </row>
    <row r="3757" spans="1:13" x14ac:dyDescent="0.2">
      <c r="A3757" s="133"/>
      <c r="B3757" s="214"/>
      <c r="C3757" s="215"/>
      <c r="D3757" s="215"/>
      <c r="E3757" s="215"/>
      <c r="F3757" s="215"/>
      <c r="G3757" s="215"/>
      <c r="H3757" s="215"/>
      <c r="J3757" s="78"/>
      <c r="K3757" s="134"/>
      <c r="L3757" s="134"/>
      <c r="M3757" s="226"/>
    </row>
    <row r="3758" spans="1:13" x14ac:dyDescent="0.2">
      <c r="A3758" s="133"/>
      <c r="B3758" s="214"/>
      <c r="C3758" s="215"/>
      <c r="D3758" s="215"/>
      <c r="E3758" s="215"/>
      <c r="F3758" s="215"/>
      <c r="G3758" s="215"/>
      <c r="H3758" s="215"/>
      <c r="J3758" s="78"/>
      <c r="K3758" s="134"/>
      <c r="L3758" s="134"/>
      <c r="M3758" s="226"/>
    </row>
    <row r="3759" spans="1:13" x14ac:dyDescent="0.2">
      <c r="A3759" s="133"/>
      <c r="B3759" s="214"/>
      <c r="C3759" s="215"/>
      <c r="D3759" s="215"/>
      <c r="E3759" s="215"/>
      <c r="F3759" s="215"/>
      <c r="G3759" s="215"/>
      <c r="H3759" s="215"/>
      <c r="J3759" s="78"/>
      <c r="K3759" s="134"/>
      <c r="L3759" s="134"/>
      <c r="M3759" s="226"/>
    </row>
    <row r="3760" spans="1:13" x14ac:dyDescent="0.2">
      <c r="A3760" s="133"/>
      <c r="B3760" s="214"/>
      <c r="C3760" s="215"/>
      <c r="D3760" s="215"/>
      <c r="E3760" s="215"/>
      <c r="F3760" s="215"/>
      <c r="G3760" s="215"/>
      <c r="H3760" s="215"/>
      <c r="J3760" s="78"/>
      <c r="K3760" s="134"/>
      <c r="L3760" s="134"/>
      <c r="M3760" s="226"/>
    </row>
    <row r="3761" spans="1:13" x14ac:dyDescent="0.2">
      <c r="A3761" s="133"/>
      <c r="B3761" s="214"/>
      <c r="C3761" s="215"/>
      <c r="D3761" s="215"/>
      <c r="E3761" s="215"/>
      <c r="F3761" s="215"/>
      <c r="G3761" s="215"/>
      <c r="H3761" s="215"/>
      <c r="J3761" s="78"/>
      <c r="K3761" s="134"/>
      <c r="L3761" s="134"/>
      <c r="M3761" s="226"/>
    </row>
    <row r="3762" spans="1:13" x14ac:dyDescent="0.2">
      <c r="A3762" s="133"/>
      <c r="B3762" s="214"/>
      <c r="C3762" s="215"/>
      <c r="D3762" s="215"/>
      <c r="E3762" s="215"/>
      <c r="F3762" s="215"/>
      <c r="G3762" s="215"/>
      <c r="H3762" s="215"/>
      <c r="J3762" s="78"/>
      <c r="K3762" s="134"/>
      <c r="L3762" s="134"/>
      <c r="M3762" s="226"/>
    </row>
    <row r="3763" spans="1:13" x14ac:dyDescent="0.2">
      <c r="A3763" s="133"/>
      <c r="B3763" s="214"/>
      <c r="C3763" s="215"/>
      <c r="D3763" s="215"/>
      <c r="E3763" s="215"/>
      <c r="F3763" s="215"/>
      <c r="G3763" s="215"/>
      <c r="H3763" s="215"/>
      <c r="J3763" s="78"/>
      <c r="K3763" s="134"/>
      <c r="L3763" s="134"/>
      <c r="M3763" s="226"/>
    </row>
    <row r="3764" spans="1:13" x14ac:dyDescent="0.2">
      <c r="A3764" s="133"/>
      <c r="B3764" s="214"/>
      <c r="C3764" s="215"/>
      <c r="D3764" s="215"/>
      <c r="E3764" s="215"/>
      <c r="F3764" s="215"/>
      <c r="G3764" s="215"/>
      <c r="H3764" s="215"/>
      <c r="J3764" s="78"/>
      <c r="K3764" s="134"/>
      <c r="L3764" s="134"/>
      <c r="M3764" s="226"/>
    </row>
    <row r="3765" spans="1:13" x14ac:dyDescent="0.2">
      <c r="A3765" s="133"/>
      <c r="B3765" s="214"/>
      <c r="C3765" s="215"/>
      <c r="D3765" s="215"/>
      <c r="E3765" s="215"/>
      <c r="F3765" s="215"/>
      <c r="G3765" s="215"/>
      <c r="H3765" s="215"/>
      <c r="J3765" s="78"/>
      <c r="K3765" s="134"/>
      <c r="L3765" s="134"/>
      <c r="M3765" s="226"/>
    </row>
    <row r="3766" spans="1:13" x14ac:dyDescent="0.2">
      <c r="A3766" s="133"/>
      <c r="B3766" s="214"/>
      <c r="C3766" s="215"/>
      <c r="D3766" s="215"/>
      <c r="E3766" s="215"/>
      <c r="F3766" s="215"/>
      <c r="G3766" s="215"/>
      <c r="H3766" s="215"/>
      <c r="J3766" s="78"/>
      <c r="K3766" s="134"/>
      <c r="L3766" s="134"/>
      <c r="M3766" s="226"/>
    </row>
    <row r="3767" spans="1:13" x14ac:dyDescent="0.2">
      <c r="A3767" s="133"/>
      <c r="B3767" s="214"/>
      <c r="C3767" s="215"/>
      <c r="D3767" s="215"/>
      <c r="E3767" s="215"/>
      <c r="F3767" s="215"/>
      <c r="G3767" s="215"/>
      <c r="H3767" s="215"/>
      <c r="J3767" s="78"/>
      <c r="K3767" s="134"/>
      <c r="L3767" s="134"/>
      <c r="M3767" s="226"/>
    </row>
    <row r="3768" spans="1:13" x14ac:dyDescent="0.2">
      <c r="A3768" s="133"/>
      <c r="B3768" s="214"/>
      <c r="C3768" s="215"/>
      <c r="D3768" s="215"/>
      <c r="E3768" s="215"/>
      <c r="F3768" s="215"/>
      <c r="G3768" s="215"/>
      <c r="H3768" s="215"/>
      <c r="J3768" s="78"/>
      <c r="K3768" s="134"/>
      <c r="L3768" s="134"/>
      <c r="M3768" s="226"/>
    </row>
    <row r="3769" spans="1:13" x14ac:dyDescent="0.2">
      <c r="A3769" s="133"/>
      <c r="B3769" s="214"/>
      <c r="C3769" s="215"/>
      <c r="D3769" s="215"/>
      <c r="E3769" s="215"/>
      <c r="F3769" s="215"/>
      <c r="G3769" s="215"/>
      <c r="H3769" s="215"/>
      <c r="J3769" s="78"/>
      <c r="K3769" s="134"/>
      <c r="L3769" s="134"/>
      <c r="M3769" s="226"/>
    </row>
    <row r="3770" spans="1:13" x14ac:dyDescent="0.2">
      <c r="A3770" s="133"/>
      <c r="B3770" s="214"/>
      <c r="C3770" s="215"/>
      <c r="D3770" s="215"/>
      <c r="E3770" s="215"/>
      <c r="F3770" s="215"/>
      <c r="G3770" s="215"/>
      <c r="H3770" s="215"/>
      <c r="J3770" s="78"/>
      <c r="K3770" s="134"/>
      <c r="L3770" s="134"/>
      <c r="M3770" s="226"/>
    </row>
    <row r="3771" spans="1:13" x14ac:dyDescent="0.2">
      <c r="A3771" s="133"/>
      <c r="B3771" s="214"/>
      <c r="C3771" s="215"/>
      <c r="D3771" s="215"/>
      <c r="E3771" s="215"/>
      <c r="F3771" s="215"/>
      <c r="G3771" s="215"/>
      <c r="H3771" s="215"/>
      <c r="J3771" s="78"/>
      <c r="K3771" s="134"/>
      <c r="L3771" s="134"/>
      <c r="M3771" s="226"/>
    </row>
    <row r="3772" spans="1:13" x14ac:dyDescent="0.2">
      <c r="A3772" s="133"/>
      <c r="B3772" s="214"/>
      <c r="C3772" s="215"/>
      <c r="D3772" s="215"/>
      <c r="E3772" s="215"/>
      <c r="F3772" s="215"/>
      <c r="G3772" s="215"/>
      <c r="H3772" s="215"/>
      <c r="J3772" s="78"/>
      <c r="K3772" s="134"/>
      <c r="L3772" s="134"/>
      <c r="M3772" s="226"/>
    </row>
    <row r="3773" spans="1:13" x14ac:dyDescent="0.2">
      <c r="A3773" s="133"/>
      <c r="B3773" s="214"/>
      <c r="C3773" s="215"/>
      <c r="D3773" s="215"/>
      <c r="E3773" s="215"/>
      <c r="F3773" s="215"/>
      <c r="G3773" s="215"/>
      <c r="H3773" s="215"/>
      <c r="J3773" s="78"/>
      <c r="K3773" s="134"/>
      <c r="L3773" s="134"/>
      <c r="M3773" s="226"/>
    </row>
    <row r="3774" spans="1:13" x14ac:dyDescent="0.2">
      <c r="A3774" s="133"/>
      <c r="B3774" s="214"/>
      <c r="C3774" s="215"/>
      <c r="D3774" s="215"/>
      <c r="E3774" s="215"/>
      <c r="F3774" s="215"/>
      <c r="G3774" s="215"/>
      <c r="H3774" s="215"/>
      <c r="J3774" s="78"/>
      <c r="K3774" s="134"/>
      <c r="L3774" s="134"/>
      <c r="M3774" s="226"/>
    </row>
    <row r="3775" spans="1:13" x14ac:dyDescent="0.2">
      <c r="A3775" s="133"/>
      <c r="B3775" s="214"/>
      <c r="C3775" s="215"/>
      <c r="D3775" s="215"/>
      <c r="E3775" s="215"/>
      <c r="F3775" s="215"/>
      <c r="G3775" s="215"/>
      <c r="H3775" s="215"/>
      <c r="J3775" s="78"/>
      <c r="K3775" s="134"/>
      <c r="L3775" s="134"/>
      <c r="M3775" s="226"/>
    </row>
    <row r="3776" spans="1:13" x14ac:dyDescent="0.2">
      <c r="A3776" s="133"/>
      <c r="B3776" s="214"/>
      <c r="C3776" s="215"/>
      <c r="D3776" s="215"/>
      <c r="E3776" s="215"/>
      <c r="F3776" s="215"/>
      <c r="G3776" s="215"/>
      <c r="H3776" s="215"/>
      <c r="J3776" s="78"/>
      <c r="K3776" s="134"/>
      <c r="L3776" s="134"/>
      <c r="M3776" s="226"/>
    </row>
    <row r="3777" spans="1:13" x14ac:dyDescent="0.2">
      <c r="A3777" s="133"/>
      <c r="B3777" s="214"/>
      <c r="C3777" s="215"/>
      <c r="D3777" s="215"/>
      <c r="E3777" s="215"/>
      <c r="F3777" s="215"/>
      <c r="G3777" s="215"/>
      <c r="H3777" s="215"/>
      <c r="J3777" s="78"/>
      <c r="K3777" s="134"/>
      <c r="L3777" s="134"/>
      <c r="M3777" s="226"/>
    </row>
    <row r="3778" spans="1:13" x14ac:dyDescent="0.2">
      <c r="A3778" s="133"/>
      <c r="B3778" s="214"/>
      <c r="C3778" s="215"/>
      <c r="D3778" s="215"/>
      <c r="E3778" s="215"/>
      <c r="F3778" s="215"/>
      <c r="G3778" s="215"/>
      <c r="H3778" s="215"/>
      <c r="J3778" s="78"/>
      <c r="K3778" s="134"/>
      <c r="L3778" s="134"/>
      <c r="M3778" s="226"/>
    </row>
    <row r="3779" spans="1:13" x14ac:dyDescent="0.2">
      <c r="A3779" s="133"/>
      <c r="B3779" s="214"/>
      <c r="C3779" s="215"/>
      <c r="D3779" s="215"/>
      <c r="E3779" s="215"/>
      <c r="F3779" s="215"/>
      <c r="G3779" s="215"/>
      <c r="H3779" s="215"/>
      <c r="J3779" s="78"/>
      <c r="K3779" s="134"/>
      <c r="L3779" s="134"/>
      <c r="M3779" s="226"/>
    </row>
    <row r="3780" spans="1:13" x14ac:dyDescent="0.2">
      <c r="A3780" s="133"/>
      <c r="B3780" s="214"/>
      <c r="C3780" s="215"/>
      <c r="D3780" s="215"/>
      <c r="E3780" s="215"/>
      <c r="F3780" s="215"/>
      <c r="G3780" s="215"/>
      <c r="H3780" s="215"/>
      <c r="J3780" s="78"/>
      <c r="K3780" s="134"/>
      <c r="L3780" s="134"/>
      <c r="M3780" s="226"/>
    </row>
    <row r="3781" spans="1:13" x14ac:dyDescent="0.2">
      <c r="A3781" s="133"/>
      <c r="B3781" s="214"/>
      <c r="C3781" s="215"/>
      <c r="D3781" s="215"/>
      <c r="E3781" s="215"/>
      <c r="F3781" s="215"/>
      <c r="G3781" s="215"/>
      <c r="H3781" s="215"/>
      <c r="J3781" s="78"/>
      <c r="K3781" s="134"/>
      <c r="L3781" s="134"/>
      <c r="M3781" s="226"/>
    </row>
    <row r="3782" spans="1:13" x14ac:dyDescent="0.2">
      <c r="A3782" s="133"/>
      <c r="B3782" s="214"/>
      <c r="C3782" s="215"/>
      <c r="D3782" s="215"/>
      <c r="E3782" s="215"/>
      <c r="F3782" s="215"/>
      <c r="G3782" s="215"/>
      <c r="H3782" s="215"/>
      <c r="J3782" s="78"/>
      <c r="K3782" s="134"/>
      <c r="L3782" s="134"/>
      <c r="M3782" s="226"/>
    </row>
    <row r="3783" spans="1:13" x14ac:dyDescent="0.2">
      <c r="A3783" s="133"/>
      <c r="B3783" s="214"/>
      <c r="C3783" s="215"/>
      <c r="D3783" s="215"/>
      <c r="E3783" s="215"/>
      <c r="F3783" s="215"/>
      <c r="G3783" s="215"/>
      <c r="H3783" s="215"/>
      <c r="J3783" s="78"/>
      <c r="K3783" s="134"/>
      <c r="L3783" s="134"/>
      <c r="M3783" s="226"/>
    </row>
    <row r="3784" spans="1:13" x14ac:dyDescent="0.2">
      <c r="A3784" s="133"/>
      <c r="B3784" s="214"/>
      <c r="C3784" s="215"/>
      <c r="D3784" s="215"/>
      <c r="E3784" s="215"/>
      <c r="F3784" s="215"/>
      <c r="G3784" s="215"/>
      <c r="H3784" s="215"/>
      <c r="J3784" s="78"/>
      <c r="K3784" s="134"/>
      <c r="L3784" s="134"/>
      <c r="M3784" s="226"/>
    </row>
    <row r="3785" spans="1:13" x14ac:dyDescent="0.2">
      <c r="A3785" s="133"/>
      <c r="B3785" s="214"/>
      <c r="C3785" s="215"/>
      <c r="D3785" s="215"/>
      <c r="E3785" s="215"/>
      <c r="F3785" s="215"/>
      <c r="G3785" s="215"/>
      <c r="H3785" s="215"/>
      <c r="J3785" s="78"/>
      <c r="K3785" s="134"/>
      <c r="L3785" s="134"/>
      <c r="M3785" s="226"/>
    </row>
    <row r="3786" spans="1:13" x14ac:dyDescent="0.2">
      <c r="A3786" s="133"/>
      <c r="B3786" s="214"/>
      <c r="C3786" s="215"/>
      <c r="D3786" s="215"/>
      <c r="E3786" s="215"/>
      <c r="F3786" s="215"/>
      <c r="G3786" s="215"/>
      <c r="H3786" s="215"/>
      <c r="J3786" s="78"/>
      <c r="K3786" s="134"/>
      <c r="L3786" s="134"/>
      <c r="M3786" s="226"/>
    </row>
    <row r="3787" spans="1:13" x14ac:dyDescent="0.2">
      <c r="A3787" s="133"/>
      <c r="B3787" s="214"/>
      <c r="C3787" s="215"/>
      <c r="D3787" s="215"/>
      <c r="E3787" s="215"/>
      <c r="F3787" s="215"/>
      <c r="G3787" s="215"/>
      <c r="H3787" s="215"/>
      <c r="J3787" s="78"/>
      <c r="K3787" s="134"/>
      <c r="L3787" s="134"/>
      <c r="M3787" s="226"/>
    </row>
    <row r="3788" spans="1:13" x14ac:dyDescent="0.2">
      <c r="A3788" s="133"/>
      <c r="B3788" s="214"/>
      <c r="C3788" s="215"/>
      <c r="D3788" s="215"/>
      <c r="E3788" s="215"/>
      <c r="F3788" s="215"/>
      <c r="G3788" s="215"/>
      <c r="H3788" s="215"/>
      <c r="J3788" s="78"/>
      <c r="K3788" s="134"/>
      <c r="L3788" s="134"/>
      <c r="M3788" s="226"/>
    </row>
    <row r="3789" spans="1:13" x14ac:dyDescent="0.2">
      <c r="A3789" s="133"/>
      <c r="B3789" s="214"/>
      <c r="C3789" s="215"/>
      <c r="D3789" s="215"/>
      <c r="E3789" s="215"/>
      <c r="F3789" s="215"/>
      <c r="G3789" s="215"/>
      <c r="H3789" s="215"/>
      <c r="J3789" s="78"/>
      <c r="K3789" s="134"/>
      <c r="L3789" s="134"/>
      <c r="M3789" s="226"/>
    </row>
    <row r="3790" spans="1:13" x14ac:dyDescent="0.2">
      <c r="A3790" s="133"/>
      <c r="B3790" s="214"/>
      <c r="C3790" s="215"/>
      <c r="D3790" s="215"/>
      <c r="E3790" s="215"/>
      <c r="F3790" s="215"/>
      <c r="G3790" s="215"/>
      <c r="H3790" s="215"/>
      <c r="J3790" s="78"/>
      <c r="K3790" s="134"/>
      <c r="L3790" s="134"/>
      <c r="M3790" s="226"/>
    </row>
    <row r="3791" spans="1:13" x14ac:dyDescent="0.2">
      <c r="A3791" s="133"/>
      <c r="B3791" s="214"/>
      <c r="C3791" s="215"/>
      <c r="D3791" s="215"/>
      <c r="E3791" s="215"/>
      <c r="F3791" s="215"/>
      <c r="G3791" s="215"/>
      <c r="H3791" s="215"/>
      <c r="J3791" s="78"/>
      <c r="K3791" s="134"/>
      <c r="L3791" s="134"/>
      <c r="M3791" s="226"/>
    </row>
    <row r="3792" spans="1:13" x14ac:dyDescent="0.2">
      <c r="A3792" s="133"/>
      <c r="B3792" s="214"/>
      <c r="C3792" s="215"/>
      <c r="D3792" s="215"/>
      <c r="E3792" s="215"/>
      <c r="F3792" s="215"/>
      <c r="G3792" s="215"/>
      <c r="H3792" s="215"/>
      <c r="J3792" s="78"/>
      <c r="K3792" s="134"/>
      <c r="L3792" s="134"/>
      <c r="M3792" s="226"/>
    </row>
    <row r="3793" spans="1:13" x14ac:dyDescent="0.2">
      <c r="A3793" s="133"/>
      <c r="B3793" s="214"/>
      <c r="C3793" s="215"/>
      <c r="D3793" s="215"/>
      <c r="E3793" s="215"/>
      <c r="F3793" s="215"/>
      <c r="G3793" s="215"/>
      <c r="H3793" s="215"/>
      <c r="J3793" s="78"/>
      <c r="K3793" s="134"/>
      <c r="L3793" s="134"/>
      <c r="M3793" s="226"/>
    </row>
    <row r="3794" spans="1:13" x14ac:dyDescent="0.2">
      <c r="A3794" s="133"/>
      <c r="B3794" s="214"/>
      <c r="C3794" s="215"/>
      <c r="D3794" s="215"/>
      <c r="E3794" s="215"/>
      <c r="F3794" s="215"/>
      <c r="G3794" s="215"/>
      <c r="H3794" s="215"/>
      <c r="J3794" s="78"/>
      <c r="K3794" s="134"/>
      <c r="L3794" s="134"/>
      <c r="M3794" s="226"/>
    </row>
    <row r="3795" spans="1:13" x14ac:dyDescent="0.2">
      <c r="A3795" s="133"/>
      <c r="B3795" s="214"/>
      <c r="C3795" s="215"/>
      <c r="D3795" s="215"/>
      <c r="E3795" s="215"/>
      <c r="F3795" s="215"/>
      <c r="G3795" s="215"/>
      <c r="H3795" s="215"/>
      <c r="J3795" s="78"/>
      <c r="K3795" s="134"/>
      <c r="L3795" s="134"/>
      <c r="M3795" s="226"/>
    </row>
    <row r="3796" spans="1:13" x14ac:dyDescent="0.2">
      <c r="A3796" s="133"/>
      <c r="B3796" s="214"/>
      <c r="C3796" s="215"/>
      <c r="D3796" s="215"/>
      <c r="E3796" s="215"/>
      <c r="F3796" s="215"/>
      <c r="G3796" s="215"/>
      <c r="H3796" s="215"/>
      <c r="J3796" s="78"/>
      <c r="K3796" s="134"/>
      <c r="L3796" s="134"/>
      <c r="M3796" s="226"/>
    </row>
    <row r="3797" spans="1:13" x14ac:dyDescent="0.2">
      <c r="A3797" s="133"/>
      <c r="B3797" s="214"/>
      <c r="C3797" s="215"/>
      <c r="D3797" s="215"/>
      <c r="E3797" s="215"/>
      <c r="F3797" s="215"/>
      <c r="G3797" s="215"/>
      <c r="H3797" s="215"/>
      <c r="J3797" s="78"/>
      <c r="K3797" s="134"/>
      <c r="L3797" s="134"/>
      <c r="M3797" s="226"/>
    </row>
    <row r="3798" spans="1:13" x14ac:dyDescent="0.2">
      <c r="A3798" s="133"/>
      <c r="B3798" s="214"/>
      <c r="C3798" s="215"/>
      <c r="D3798" s="215"/>
      <c r="E3798" s="215"/>
      <c r="F3798" s="215"/>
      <c r="G3798" s="215"/>
      <c r="H3798" s="215"/>
      <c r="J3798" s="78"/>
      <c r="K3798" s="134"/>
      <c r="L3798" s="134"/>
      <c r="M3798" s="226"/>
    </row>
    <row r="3799" spans="1:13" x14ac:dyDescent="0.2">
      <c r="A3799" s="133"/>
      <c r="B3799" s="214"/>
      <c r="C3799" s="215"/>
      <c r="D3799" s="215"/>
      <c r="E3799" s="215"/>
      <c r="F3799" s="215"/>
      <c r="G3799" s="215"/>
      <c r="H3799" s="215"/>
      <c r="J3799" s="78"/>
      <c r="K3799" s="134"/>
      <c r="L3799" s="134"/>
      <c r="M3799" s="226"/>
    </row>
    <row r="3800" spans="1:13" x14ac:dyDescent="0.2">
      <c r="A3800" s="133"/>
      <c r="B3800" s="214"/>
      <c r="C3800" s="215"/>
      <c r="D3800" s="215"/>
      <c r="E3800" s="215"/>
      <c r="F3800" s="215"/>
      <c r="G3800" s="215"/>
      <c r="H3800" s="215"/>
      <c r="J3800" s="78"/>
      <c r="K3800" s="134"/>
      <c r="L3800" s="134"/>
      <c r="M3800" s="226"/>
    </row>
    <row r="3801" spans="1:13" x14ac:dyDescent="0.2">
      <c r="A3801" s="133"/>
      <c r="B3801" s="214"/>
      <c r="C3801" s="215"/>
      <c r="D3801" s="215"/>
      <c r="E3801" s="215"/>
      <c r="F3801" s="215"/>
      <c r="G3801" s="215"/>
      <c r="H3801" s="215"/>
      <c r="J3801" s="78"/>
      <c r="K3801" s="134"/>
      <c r="L3801" s="134"/>
      <c r="M3801" s="226"/>
    </row>
    <row r="3802" spans="1:13" x14ac:dyDescent="0.2">
      <c r="A3802" s="133"/>
      <c r="B3802" s="214"/>
      <c r="C3802" s="215"/>
      <c r="D3802" s="215"/>
      <c r="E3802" s="215"/>
      <c r="F3802" s="215"/>
      <c r="G3802" s="215"/>
      <c r="H3802" s="215"/>
      <c r="J3802" s="78"/>
      <c r="K3802" s="134"/>
      <c r="L3802" s="134"/>
      <c r="M3802" s="226"/>
    </row>
    <row r="3803" spans="1:13" x14ac:dyDescent="0.2">
      <c r="A3803" s="133"/>
      <c r="B3803" s="214"/>
      <c r="C3803" s="215"/>
      <c r="D3803" s="215"/>
      <c r="E3803" s="215"/>
      <c r="F3803" s="215"/>
      <c r="G3803" s="215"/>
      <c r="H3803" s="215"/>
      <c r="J3803" s="78"/>
      <c r="K3803" s="134"/>
      <c r="L3803" s="134"/>
      <c r="M3803" s="226"/>
    </row>
    <row r="3804" spans="1:13" x14ac:dyDescent="0.2">
      <c r="A3804" s="133"/>
      <c r="B3804" s="214"/>
      <c r="C3804" s="215"/>
      <c r="D3804" s="215"/>
      <c r="E3804" s="215"/>
      <c r="F3804" s="215"/>
      <c r="G3804" s="215"/>
      <c r="H3804" s="215"/>
      <c r="J3804" s="78"/>
      <c r="K3804" s="134"/>
      <c r="L3804" s="134"/>
      <c r="M3804" s="226"/>
    </row>
    <row r="3805" spans="1:13" x14ac:dyDescent="0.2">
      <c r="A3805" s="133"/>
      <c r="B3805" s="214"/>
      <c r="C3805" s="215"/>
      <c r="D3805" s="215"/>
      <c r="E3805" s="215"/>
      <c r="F3805" s="215"/>
      <c r="G3805" s="215"/>
      <c r="H3805" s="215"/>
      <c r="J3805" s="78"/>
      <c r="K3805" s="134"/>
      <c r="L3805" s="134"/>
      <c r="M3805" s="226"/>
    </row>
    <row r="3806" spans="1:13" x14ac:dyDescent="0.2">
      <c r="A3806" s="133"/>
      <c r="B3806" s="214"/>
      <c r="C3806" s="215"/>
      <c r="D3806" s="215"/>
      <c r="E3806" s="215"/>
      <c r="F3806" s="215"/>
      <c r="G3806" s="215"/>
      <c r="H3806" s="215"/>
      <c r="J3806" s="78"/>
      <c r="K3806" s="134"/>
      <c r="L3806" s="134"/>
      <c r="M3806" s="226"/>
    </row>
    <row r="3807" spans="1:13" x14ac:dyDescent="0.2">
      <c r="A3807" s="133"/>
      <c r="B3807" s="214"/>
      <c r="C3807" s="215"/>
      <c r="D3807" s="215"/>
      <c r="E3807" s="215"/>
      <c r="F3807" s="215"/>
      <c r="G3807" s="215"/>
      <c r="H3807" s="215"/>
      <c r="J3807" s="78"/>
      <c r="K3807" s="134"/>
      <c r="L3807" s="134"/>
      <c r="M3807" s="226"/>
    </row>
    <row r="3808" spans="1:13" x14ac:dyDescent="0.2">
      <c r="A3808" s="133"/>
      <c r="B3808" s="214"/>
      <c r="C3808" s="215"/>
      <c r="D3808" s="215"/>
      <c r="E3808" s="215"/>
      <c r="F3808" s="215"/>
      <c r="G3808" s="215"/>
      <c r="H3808" s="215"/>
      <c r="J3808" s="78"/>
      <c r="K3808" s="134"/>
      <c r="L3808" s="134"/>
      <c r="M3808" s="226"/>
    </row>
    <row r="3809" spans="1:13" x14ac:dyDescent="0.2">
      <c r="A3809" s="133"/>
      <c r="B3809" s="214"/>
      <c r="C3809" s="215"/>
      <c r="D3809" s="215"/>
      <c r="E3809" s="215"/>
      <c r="F3809" s="215"/>
      <c r="G3809" s="215"/>
      <c r="H3809" s="215"/>
      <c r="J3809" s="78"/>
      <c r="K3809" s="134"/>
      <c r="L3809" s="134"/>
      <c r="M3809" s="226"/>
    </row>
    <row r="3810" spans="1:13" x14ac:dyDescent="0.2">
      <c r="A3810" s="133"/>
      <c r="B3810" s="214"/>
      <c r="C3810" s="215"/>
      <c r="D3810" s="215"/>
      <c r="E3810" s="215"/>
      <c r="F3810" s="215"/>
      <c r="G3810" s="215"/>
      <c r="H3810" s="215"/>
      <c r="J3810" s="78"/>
      <c r="K3810" s="134"/>
      <c r="L3810" s="134"/>
      <c r="M3810" s="226"/>
    </row>
    <row r="3811" spans="1:13" x14ac:dyDescent="0.2">
      <c r="A3811" s="133"/>
      <c r="B3811" s="214"/>
      <c r="C3811" s="215"/>
      <c r="D3811" s="215"/>
      <c r="E3811" s="215"/>
      <c r="F3811" s="215"/>
      <c r="G3811" s="215"/>
      <c r="H3811" s="215"/>
      <c r="J3811" s="78"/>
      <c r="K3811" s="134"/>
      <c r="L3811" s="134"/>
      <c r="M3811" s="226"/>
    </row>
    <row r="3812" spans="1:13" x14ac:dyDescent="0.2">
      <c r="A3812" s="133"/>
      <c r="B3812" s="214"/>
      <c r="C3812" s="215"/>
      <c r="D3812" s="215"/>
      <c r="E3812" s="215"/>
      <c r="F3812" s="215"/>
      <c r="G3812" s="215"/>
      <c r="H3812" s="215"/>
      <c r="J3812" s="78"/>
      <c r="K3812" s="134"/>
      <c r="L3812" s="134"/>
      <c r="M3812" s="226"/>
    </row>
    <row r="3813" spans="1:13" x14ac:dyDescent="0.2">
      <c r="A3813" s="133"/>
      <c r="B3813" s="214"/>
      <c r="C3813" s="215"/>
      <c r="D3813" s="215"/>
      <c r="E3813" s="215"/>
      <c r="F3813" s="215"/>
      <c r="G3813" s="215"/>
      <c r="H3813" s="215"/>
      <c r="J3813" s="78"/>
      <c r="K3813" s="134"/>
      <c r="L3813" s="134"/>
      <c r="M3813" s="226"/>
    </row>
    <row r="3814" spans="1:13" x14ac:dyDescent="0.2">
      <c r="A3814" s="133"/>
      <c r="B3814" s="214"/>
      <c r="C3814" s="215"/>
      <c r="D3814" s="215"/>
      <c r="E3814" s="215"/>
      <c r="F3814" s="215"/>
      <c r="G3814" s="215"/>
      <c r="H3814" s="215"/>
      <c r="J3814" s="78"/>
      <c r="K3814" s="134"/>
      <c r="L3814" s="134"/>
      <c r="M3814" s="226"/>
    </row>
    <row r="3815" spans="1:13" x14ac:dyDescent="0.2">
      <c r="A3815" s="133"/>
      <c r="B3815" s="214"/>
      <c r="C3815" s="215"/>
      <c r="D3815" s="215"/>
      <c r="E3815" s="215"/>
      <c r="F3815" s="215"/>
      <c r="G3815" s="215"/>
      <c r="H3815" s="215"/>
      <c r="J3815" s="78"/>
      <c r="K3815" s="134"/>
      <c r="L3815" s="134"/>
      <c r="M3815" s="226"/>
    </row>
    <row r="3816" spans="1:13" x14ac:dyDescent="0.2">
      <c r="A3816" s="133"/>
      <c r="B3816" s="214"/>
      <c r="C3816" s="215"/>
      <c r="D3816" s="215"/>
      <c r="E3816" s="215"/>
      <c r="F3816" s="215"/>
      <c r="G3816" s="215"/>
      <c r="H3816" s="215"/>
      <c r="J3816" s="78"/>
      <c r="K3816" s="134"/>
      <c r="L3816" s="134"/>
      <c r="M3816" s="226"/>
    </row>
    <row r="3817" spans="1:13" x14ac:dyDescent="0.2">
      <c r="A3817" s="133"/>
      <c r="B3817" s="214"/>
      <c r="C3817" s="215"/>
      <c r="D3817" s="215"/>
      <c r="E3817" s="215"/>
      <c r="F3817" s="215"/>
      <c r="G3817" s="215"/>
      <c r="H3817" s="215"/>
      <c r="J3817" s="78"/>
      <c r="K3817" s="134"/>
      <c r="L3817" s="134"/>
      <c r="M3817" s="226"/>
    </row>
    <row r="3818" spans="1:13" x14ac:dyDescent="0.2">
      <c r="A3818" s="133"/>
      <c r="B3818" s="214"/>
      <c r="C3818" s="215"/>
      <c r="D3818" s="215"/>
      <c r="E3818" s="215"/>
      <c r="F3818" s="215"/>
      <c r="G3818" s="215"/>
      <c r="H3818" s="215"/>
      <c r="J3818" s="78"/>
      <c r="K3818" s="134"/>
      <c r="L3818" s="134"/>
      <c r="M3818" s="226"/>
    </row>
    <row r="3819" spans="1:13" x14ac:dyDescent="0.2">
      <c r="A3819" s="133"/>
      <c r="B3819" s="214"/>
      <c r="C3819" s="215"/>
      <c r="D3819" s="215"/>
      <c r="E3819" s="215"/>
      <c r="F3819" s="215"/>
      <c r="G3819" s="215"/>
      <c r="H3819" s="215"/>
      <c r="J3819" s="78"/>
      <c r="K3819" s="134"/>
      <c r="L3819" s="134"/>
      <c r="M3819" s="226"/>
    </row>
    <row r="3820" spans="1:13" x14ac:dyDescent="0.2">
      <c r="A3820" s="133"/>
      <c r="B3820" s="214"/>
      <c r="C3820" s="215"/>
      <c r="D3820" s="215"/>
      <c r="E3820" s="215"/>
      <c r="F3820" s="215"/>
      <c r="G3820" s="215"/>
      <c r="H3820" s="215"/>
      <c r="J3820" s="78"/>
      <c r="K3820" s="134"/>
      <c r="L3820" s="134"/>
      <c r="M3820" s="226"/>
    </row>
    <row r="3821" spans="1:13" x14ac:dyDescent="0.2">
      <c r="A3821" s="133"/>
      <c r="B3821" s="214"/>
      <c r="C3821" s="215"/>
      <c r="D3821" s="215"/>
      <c r="E3821" s="215"/>
      <c r="F3821" s="215"/>
      <c r="G3821" s="215"/>
      <c r="H3821" s="215"/>
      <c r="J3821" s="78"/>
      <c r="K3821" s="134"/>
      <c r="L3821" s="134"/>
      <c r="M3821" s="226"/>
    </row>
    <row r="3822" spans="1:13" x14ac:dyDescent="0.2">
      <c r="A3822" s="133"/>
      <c r="B3822" s="214"/>
      <c r="C3822" s="215"/>
      <c r="D3822" s="215"/>
      <c r="E3822" s="215"/>
      <c r="F3822" s="215"/>
      <c r="G3822" s="215"/>
      <c r="H3822" s="215"/>
      <c r="J3822" s="78"/>
      <c r="K3822" s="134"/>
      <c r="L3822" s="134"/>
      <c r="M3822" s="226"/>
    </row>
    <row r="3823" spans="1:13" x14ac:dyDescent="0.2">
      <c r="A3823" s="133"/>
      <c r="B3823" s="214"/>
      <c r="C3823" s="215"/>
      <c r="D3823" s="215"/>
      <c r="E3823" s="215"/>
      <c r="F3823" s="215"/>
      <c r="G3823" s="215"/>
      <c r="H3823" s="215"/>
      <c r="J3823" s="78"/>
      <c r="K3823" s="134"/>
      <c r="L3823" s="134"/>
      <c r="M3823" s="226"/>
    </row>
    <row r="3824" spans="1:13" x14ac:dyDescent="0.2">
      <c r="A3824" s="133"/>
      <c r="B3824" s="214"/>
      <c r="C3824" s="215"/>
      <c r="D3824" s="215"/>
      <c r="E3824" s="215"/>
      <c r="F3824" s="215"/>
      <c r="G3824" s="215"/>
      <c r="H3824" s="215"/>
      <c r="J3824" s="78"/>
      <c r="K3824" s="134"/>
      <c r="L3824" s="134"/>
      <c r="M3824" s="226"/>
    </row>
    <row r="3825" spans="1:13" x14ac:dyDescent="0.2">
      <c r="A3825" s="133"/>
      <c r="B3825" s="214"/>
      <c r="C3825" s="215"/>
      <c r="D3825" s="215"/>
      <c r="E3825" s="215"/>
      <c r="F3825" s="215"/>
      <c r="G3825" s="215"/>
      <c r="H3825" s="215"/>
      <c r="J3825" s="78"/>
      <c r="K3825" s="134"/>
      <c r="L3825" s="134"/>
      <c r="M3825" s="226"/>
    </row>
    <row r="3826" spans="1:13" x14ac:dyDescent="0.2">
      <c r="A3826" s="133"/>
      <c r="B3826" s="214"/>
      <c r="C3826" s="215"/>
      <c r="D3826" s="215"/>
      <c r="E3826" s="215"/>
      <c r="F3826" s="215"/>
      <c r="G3826" s="215"/>
      <c r="H3826" s="215"/>
      <c r="J3826" s="78"/>
      <c r="K3826" s="134"/>
      <c r="L3826" s="134"/>
      <c r="M3826" s="226"/>
    </row>
    <row r="3827" spans="1:13" x14ac:dyDescent="0.2">
      <c r="A3827" s="133"/>
      <c r="B3827" s="214"/>
      <c r="C3827" s="215"/>
      <c r="D3827" s="215"/>
      <c r="E3827" s="215"/>
      <c r="F3827" s="215"/>
      <c r="G3827" s="215"/>
      <c r="H3827" s="215"/>
      <c r="J3827" s="78"/>
      <c r="K3827" s="134"/>
      <c r="L3827" s="134"/>
      <c r="M3827" s="226"/>
    </row>
    <row r="3828" spans="1:13" x14ac:dyDescent="0.2">
      <c r="A3828" s="133"/>
      <c r="B3828" s="214"/>
      <c r="C3828" s="215"/>
      <c r="D3828" s="215"/>
      <c r="E3828" s="215"/>
      <c r="F3828" s="215"/>
      <c r="G3828" s="215"/>
      <c r="H3828" s="215"/>
      <c r="J3828" s="78"/>
      <c r="K3828" s="134"/>
      <c r="L3828" s="134"/>
      <c r="M3828" s="226"/>
    </row>
    <row r="3829" spans="1:13" x14ac:dyDescent="0.2">
      <c r="A3829" s="133"/>
      <c r="B3829" s="214"/>
      <c r="C3829" s="215"/>
      <c r="D3829" s="215"/>
      <c r="E3829" s="215"/>
      <c r="F3829" s="215"/>
      <c r="G3829" s="215"/>
      <c r="H3829" s="215"/>
      <c r="J3829" s="78"/>
      <c r="K3829" s="134"/>
      <c r="L3829" s="134"/>
      <c r="M3829" s="226"/>
    </row>
    <row r="3830" spans="1:13" x14ac:dyDescent="0.2">
      <c r="A3830" s="133"/>
      <c r="B3830" s="214"/>
      <c r="C3830" s="215"/>
      <c r="D3830" s="215"/>
      <c r="E3830" s="215"/>
      <c r="F3830" s="215"/>
      <c r="G3830" s="215"/>
      <c r="H3830" s="215"/>
      <c r="J3830" s="78"/>
      <c r="K3830" s="134"/>
      <c r="L3830" s="134"/>
      <c r="M3830" s="226"/>
    </row>
    <row r="3831" spans="1:13" x14ac:dyDescent="0.2">
      <c r="A3831" s="133"/>
      <c r="B3831" s="214"/>
      <c r="C3831" s="215"/>
      <c r="D3831" s="215"/>
      <c r="E3831" s="215"/>
      <c r="F3831" s="215"/>
      <c r="G3831" s="215"/>
      <c r="H3831" s="215"/>
      <c r="J3831" s="78"/>
      <c r="K3831" s="134"/>
      <c r="L3831" s="134"/>
      <c r="M3831" s="226"/>
    </row>
    <row r="3832" spans="1:13" x14ac:dyDescent="0.2">
      <c r="A3832" s="133"/>
      <c r="B3832" s="214"/>
      <c r="C3832" s="215"/>
      <c r="D3832" s="215"/>
      <c r="E3832" s="215"/>
      <c r="F3832" s="215"/>
      <c r="G3832" s="215"/>
      <c r="H3832" s="215"/>
      <c r="J3832" s="78"/>
      <c r="K3832" s="134"/>
      <c r="L3832" s="134"/>
      <c r="M3832" s="226"/>
    </row>
    <row r="3833" spans="1:13" x14ac:dyDescent="0.2">
      <c r="A3833" s="133"/>
      <c r="B3833" s="214"/>
      <c r="C3833" s="215"/>
      <c r="D3833" s="215"/>
      <c r="E3833" s="215"/>
      <c r="F3833" s="215"/>
      <c r="G3833" s="215"/>
      <c r="H3833" s="215"/>
      <c r="J3833" s="78"/>
      <c r="K3833" s="134"/>
      <c r="L3833" s="134"/>
      <c r="M3833" s="226"/>
    </row>
    <row r="3834" spans="1:13" x14ac:dyDescent="0.2">
      <c r="A3834" s="133"/>
      <c r="B3834" s="214"/>
      <c r="C3834" s="215"/>
      <c r="D3834" s="215"/>
      <c r="E3834" s="215"/>
      <c r="F3834" s="215"/>
      <c r="G3834" s="215"/>
      <c r="H3834" s="215"/>
      <c r="J3834" s="78"/>
      <c r="K3834" s="134"/>
      <c r="L3834" s="134"/>
      <c r="M3834" s="226"/>
    </row>
    <row r="3835" spans="1:13" x14ac:dyDescent="0.2">
      <c r="A3835" s="133"/>
      <c r="B3835" s="214"/>
      <c r="C3835" s="215"/>
      <c r="D3835" s="215"/>
      <c r="E3835" s="215"/>
      <c r="F3835" s="215"/>
      <c r="G3835" s="215"/>
      <c r="H3835" s="215"/>
      <c r="J3835" s="78"/>
      <c r="K3835" s="134"/>
      <c r="L3835" s="134"/>
      <c r="M3835" s="226"/>
    </row>
    <row r="3836" spans="1:13" x14ac:dyDescent="0.2">
      <c r="A3836" s="133"/>
      <c r="B3836" s="214"/>
      <c r="C3836" s="215"/>
      <c r="D3836" s="215"/>
      <c r="E3836" s="215"/>
      <c r="F3836" s="215"/>
      <c r="G3836" s="215"/>
      <c r="H3836" s="215"/>
      <c r="J3836" s="78"/>
      <c r="K3836" s="134"/>
      <c r="L3836" s="134"/>
      <c r="M3836" s="226"/>
    </row>
    <row r="3837" spans="1:13" x14ac:dyDescent="0.2">
      <c r="A3837" s="133"/>
      <c r="B3837" s="214"/>
      <c r="C3837" s="215"/>
      <c r="D3837" s="215"/>
      <c r="E3837" s="215"/>
      <c r="F3837" s="215"/>
      <c r="G3837" s="215"/>
      <c r="H3837" s="215"/>
      <c r="J3837" s="78"/>
      <c r="K3837" s="134"/>
      <c r="L3837" s="134"/>
      <c r="M3837" s="226"/>
    </row>
    <row r="3838" spans="1:13" x14ac:dyDescent="0.2">
      <c r="A3838" s="133"/>
      <c r="B3838" s="214"/>
      <c r="C3838" s="215"/>
      <c r="D3838" s="215"/>
      <c r="E3838" s="215"/>
      <c r="F3838" s="215"/>
      <c r="G3838" s="215"/>
      <c r="H3838" s="215"/>
      <c r="J3838" s="78"/>
      <c r="K3838" s="134"/>
      <c r="L3838" s="134"/>
      <c r="M3838" s="226"/>
    </row>
    <row r="3839" spans="1:13" x14ac:dyDescent="0.2">
      <c r="A3839" s="133"/>
      <c r="B3839" s="214"/>
      <c r="C3839" s="215"/>
      <c r="D3839" s="215"/>
      <c r="E3839" s="215"/>
      <c r="F3839" s="215"/>
      <c r="G3839" s="215"/>
      <c r="H3839" s="215"/>
      <c r="J3839" s="78"/>
      <c r="K3839" s="134"/>
      <c r="L3839" s="134"/>
      <c r="M3839" s="226"/>
    </row>
    <row r="3840" spans="1:13" x14ac:dyDescent="0.2">
      <c r="A3840" s="133"/>
      <c r="B3840" s="214"/>
      <c r="C3840" s="215"/>
      <c r="D3840" s="215"/>
      <c r="E3840" s="215"/>
      <c r="F3840" s="215"/>
      <c r="G3840" s="215"/>
      <c r="H3840" s="215"/>
      <c r="J3840" s="78"/>
      <c r="K3840" s="134"/>
      <c r="L3840" s="134"/>
      <c r="M3840" s="226"/>
    </row>
    <row r="3841" spans="1:13" x14ac:dyDescent="0.2">
      <c r="A3841" s="133"/>
      <c r="B3841" s="214"/>
      <c r="C3841" s="215"/>
      <c r="D3841" s="215"/>
      <c r="E3841" s="215"/>
      <c r="F3841" s="215"/>
      <c r="G3841" s="215"/>
      <c r="H3841" s="215"/>
      <c r="J3841" s="78"/>
      <c r="K3841" s="134"/>
      <c r="L3841" s="134"/>
      <c r="M3841" s="226"/>
    </row>
    <row r="3842" spans="1:13" x14ac:dyDescent="0.2">
      <c r="A3842" s="133"/>
      <c r="B3842" s="214"/>
      <c r="C3842" s="215"/>
      <c r="D3842" s="215"/>
      <c r="E3842" s="215"/>
      <c r="F3842" s="215"/>
      <c r="G3842" s="215"/>
      <c r="H3842" s="215"/>
      <c r="J3842" s="78"/>
      <c r="K3842" s="134"/>
      <c r="L3842" s="134"/>
      <c r="M3842" s="226"/>
    </row>
    <row r="3843" spans="1:13" x14ac:dyDescent="0.2">
      <c r="A3843" s="133"/>
      <c r="B3843" s="214"/>
      <c r="C3843" s="215"/>
      <c r="D3843" s="215"/>
      <c r="E3843" s="215"/>
      <c r="F3843" s="215"/>
      <c r="G3843" s="215"/>
      <c r="H3843" s="215"/>
      <c r="J3843" s="78"/>
      <c r="K3843" s="134"/>
      <c r="L3843" s="134"/>
      <c r="M3843" s="226"/>
    </row>
    <row r="3844" spans="1:13" x14ac:dyDescent="0.2">
      <c r="A3844" s="133"/>
      <c r="B3844" s="214"/>
      <c r="C3844" s="215"/>
      <c r="D3844" s="215"/>
      <c r="E3844" s="215"/>
      <c r="F3844" s="215"/>
      <c r="G3844" s="215"/>
      <c r="H3844" s="215"/>
      <c r="J3844" s="78"/>
      <c r="K3844" s="134"/>
      <c r="L3844" s="134"/>
      <c r="M3844" s="226"/>
    </row>
    <row r="3845" spans="1:13" x14ac:dyDescent="0.2">
      <c r="A3845" s="133"/>
      <c r="B3845" s="214"/>
      <c r="C3845" s="215"/>
      <c r="D3845" s="215"/>
      <c r="E3845" s="215"/>
      <c r="F3845" s="215"/>
      <c r="G3845" s="215"/>
      <c r="H3845" s="215"/>
      <c r="J3845" s="78"/>
      <c r="K3845" s="134"/>
      <c r="L3845" s="134"/>
      <c r="M3845" s="226"/>
    </row>
    <row r="3846" spans="1:13" x14ac:dyDescent="0.2">
      <c r="A3846" s="133"/>
      <c r="B3846" s="214"/>
      <c r="C3846" s="215"/>
      <c r="D3846" s="215"/>
      <c r="E3846" s="215"/>
      <c r="F3846" s="215"/>
      <c r="G3846" s="215"/>
      <c r="H3846" s="215"/>
      <c r="J3846" s="78"/>
      <c r="K3846" s="134"/>
      <c r="L3846" s="134"/>
      <c r="M3846" s="226"/>
    </row>
    <row r="3847" spans="1:13" x14ac:dyDescent="0.2">
      <c r="A3847" s="133"/>
      <c r="B3847" s="214"/>
      <c r="C3847" s="215"/>
      <c r="D3847" s="215"/>
      <c r="E3847" s="215"/>
      <c r="F3847" s="215"/>
      <c r="G3847" s="215"/>
      <c r="H3847" s="215"/>
      <c r="J3847" s="78"/>
      <c r="K3847" s="134"/>
      <c r="L3847" s="134"/>
      <c r="M3847" s="226"/>
    </row>
    <row r="3848" spans="1:13" x14ac:dyDescent="0.2">
      <c r="A3848" s="133"/>
      <c r="B3848" s="214"/>
      <c r="C3848" s="215"/>
      <c r="D3848" s="215"/>
      <c r="E3848" s="215"/>
      <c r="F3848" s="215"/>
      <c r="G3848" s="215"/>
      <c r="H3848" s="215"/>
      <c r="J3848" s="78"/>
      <c r="K3848" s="134"/>
      <c r="L3848" s="134"/>
      <c r="M3848" s="226"/>
    </row>
    <row r="3849" spans="1:13" x14ac:dyDescent="0.2">
      <c r="A3849" s="133"/>
      <c r="B3849" s="214"/>
      <c r="C3849" s="215"/>
      <c r="D3849" s="215"/>
      <c r="E3849" s="215"/>
      <c r="F3849" s="215"/>
      <c r="G3849" s="215"/>
      <c r="H3849" s="215"/>
      <c r="J3849" s="78"/>
      <c r="K3849" s="134"/>
      <c r="L3849" s="134"/>
      <c r="M3849" s="226"/>
    </row>
    <row r="3850" spans="1:13" x14ac:dyDescent="0.2">
      <c r="A3850" s="133"/>
      <c r="B3850" s="214"/>
      <c r="C3850" s="215"/>
      <c r="D3850" s="215"/>
      <c r="E3850" s="215"/>
      <c r="F3850" s="215"/>
      <c r="G3850" s="215"/>
      <c r="H3850" s="215"/>
      <c r="J3850" s="78"/>
      <c r="K3850" s="134"/>
      <c r="L3850" s="134"/>
      <c r="M3850" s="226"/>
    </row>
    <row r="3851" spans="1:13" x14ac:dyDescent="0.2">
      <c r="A3851" s="133"/>
      <c r="B3851" s="214"/>
      <c r="C3851" s="215"/>
      <c r="D3851" s="215"/>
      <c r="E3851" s="215"/>
      <c r="F3851" s="215"/>
      <c r="G3851" s="215"/>
      <c r="H3851" s="215"/>
      <c r="J3851" s="78"/>
      <c r="K3851" s="134"/>
      <c r="L3851" s="134"/>
      <c r="M3851" s="226"/>
    </row>
    <row r="3852" spans="1:13" x14ac:dyDescent="0.2">
      <c r="A3852" s="133"/>
      <c r="B3852" s="214"/>
      <c r="C3852" s="215"/>
      <c r="D3852" s="215"/>
      <c r="E3852" s="215"/>
      <c r="F3852" s="215"/>
      <c r="G3852" s="215"/>
      <c r="H3852" s="215"/>
      <c r="J3852" s="78"/>
      <c r="K3852" s="134"/>
      <c r="L3852" s="134"/>
      <c r="M3852" s="226"/>
    </row>
    <row r="3853" spans="1:13" x14ac:dyDescent="0.2">
      <c r="A3853" s="133"/>
      <c r="B3853" s="214"/>
      <c r="C3853" s="215"/>
      <c r="D3853" s="215"/>
      <c r="E3853" s="215"/>
      <c r="F3853" s="215"/>
      <c r="G3853" s="215"/>
      <c r="H3853" s="215"/>
      <c r="J3853" s="78"/>
      <c r="K3853" s="134"/>
      <c r="L3853" s="134"/>
      <c r="M3853" s="226"/>
    </row>
    <row r="3854" spans="1:13" x14ac:dyDescent="0.2">
      <c r="A3854" s="133"/>
      <c r="B3854" s="214"/>
      <c r="C3854" s="215"/>
      <c r="D3854" s="215"/>
      <c r="E3854" s="215"/>
      <c r="F3854" s="215"/>
      <c r="G3854" s="215"/>
      <c r="H3854" s="215"/>
      <c r="J3854" s="78"/>
      <c r="K3854" s="134"/>
      <c r="L3854" s="134"/>
      <c r="M3854" s="226"/>
    </row>
    <row r="3855" spans="1:13" x14ac:dyDescent="0.2">
      <c r="A3855" s="133"/>
      <c r="B3855" s="214"/>
      <c r="C3855" s="215"/>
      <c r="D3855" s="215"/>
      <c r="E3855" s="215"/>
      <c r="F3855" s="215"/>
      <c r="G3855" s="215"/>
      <c r="H3855" s="215"/>
      <c r="J3855" s="78"/>
      <c r="K3855" s="134"/>
      <c r="L3855" s="134"/>
      <c r="M3855" s="226"/>
    </row>
    <row r="3856" spans="1:13" x14ac:dyDescent="0.2">
      <c r="A3856" s="133"/>
      <c r="B3856" s="214"/>
      <c r="C3856" s="215"/>
      <c r="D3856" s="215"/>
      <c r="E3856" s="215"/>
      <c r="F3856" s="215"/>
      <c r="G3856" s="215"/>
      <c r="H3856" s="215"/>
      <c r="J3856" s="78"/>
      <c r="K3856" s="134"/>
      <c r="L3856" s="134"/>
      <c r="M3856" s="226"/>
    </row>
    <row r="3857" spans="1:13" x14ac:dyDescent="0.2">
      <c r="A3857" s="133"/>
      <c r="B3857" s="214"/>
      <c r="C3857" s="215"/>
      <c r="D3857" s="215"/>
      <c r="E3857" s="215"/>
      <c r="F3857" s="215"/>
      <c r="G3857" s="215"/>
      <c r="H3857" s="215"/>
      <c r="J3857" s="78"/>
      <c r="K3857" s="134"/>
      <c r="L3857" s="134"/>
      <c r="M3857" s="226"/>
    </row>
    <row r="3858" spans="1:13" x14ac:dyDescent="0.2">
      <c r="A3858" s="133"/>
      <c r="B3858" s="214"/>
      <c r="C3858" s="215"/>
      <c r="D3858" s="215"/>
      <c r="E3858" s="215"/>
      <c r="F3858" s="215"/>
      <c r="G3858" s="215"/>
      <c r="H3858" s="215"/>
      <c r="J3858" s="78"/>
      <c r="K3858" s="134"/>
      <c r="L3858" s="134"/>
      <c r="M3858" s="226"/>
    </row>
    <row r="3859" spans="1:13" x14ac:dyDescent="0.2">
      <c r="A3859" s="133"/>
      <c r="B3859" s="214"/>
      <c r="C3859" s="215"/>
      <c r="D3859" s="215"/>
      <c r="E3859" s="215"/>
      <c r="F3859" s="215"/>
      <c r="G3859" s="215"/>
      <c r="H3859" s="215"/>
      <c r="J3859" s="78"/>
      <c r="K3859" s="134"/>
      <c r="L3859" s="134"/>
      <c r="M3859" s="226"/>
    </row>
    <row r="3860" spans="1:13" x14ac:dyDescent="0.2">
      <c r="A3860" s="133"/>
      <c r="B3860" s="214"/>
      <c r="C3860" s="215"/>
      <c r="D3860" s="215"/>
      <c r="E3860" s="215"/>
      <c r="F3860" s="215"/>
      <c r="G3860" s="215"/>
      <c r="H3860" s="215"/>
      <c r="J3860" s="78"/>
      <c r="K3860" s="134"/>
      <c r="L3860" s="134"/>
      <c r="M3860" s="226"/>
    </row>
    <row r="3861" spans="1:13" x14ac:dyDescent="0.2">
      <c r="A3861" s="133"/>
      <c r="B3861" s="214"/>
      <c r="C3861" s="215"/>
      <c r="D3861" s="215"/>
      <c r="E3861" s="215"/>
      <c r="F3861" s="215"/>
      <c r="G3861" s="215"/>
      <c r="H3861" s="215"/>
      <c r="J3861" s="78"/>
      <c r="K3861" s="134"/>
      <c r="L3861" s="134"/>
      <c r="M3861" s="226"/>
    </row>
    <row r="3862" spans="1:13" x14ac:dyDescent="0.2">
      <c r="A3862" s="133"/>
      <c r="B3862" s="214"/>
      <c r="C3862" s="215"/>
      <c r="D3862" s="215"/>
      <c r="E3862" s="215"/>
      <c r="F3862" s="215"/>
      <c r="G3862" s="215"/>
      <c r="H3862" s="215"/>
      <c r="J3862" s="78"/>
      <c r="K3862" s="134"/>
      <c r="L3862" s="134"/>
      <c r="M3862" s="226"/>
    </row>
    <row r="3863" spans="1:13" x14ac:dyDescent="0.2">
      <c r="A3863" s="133"/>
      <c r="B3863" s="214"/>
      <c r="C3863" s="215"/>
      <c r="D3863" s="215"/>
      <c r="E3863" s="215"/>
      <c r="F3863" s="215"/>
      <c r="G3863" s="215"/>
      <c r="H3863" s="215"/>
      <c r="J3863" s="78"/>
      <c r="K3863" s="134"/>
      <c r="L3863" s="134"/>
      <c r="M3863" s="226"/>
    </row>
    <row r="3864" spans="1:13" x14ac:dyDescent="0.2">
      <c r="A3864" s="133"/>
      <c r="B3864" s="214"/>
      <c r="C3864" s="215"/>
      <c r="D3864" s="215"/>
      <c r="E3864" s="215"/>
      <c r="F3864" s="215"/>
      <c r="G3864" s="215"/>
      <c r="H3864" s="215"/>
      <c r="J3864" s="78"/>
      <c r="K3864" s="134"/>
      <c r="L3864" s="134"/>
      <c r="M3864" s="226"/>
    </row>
    <row r="3865" spans="1:13" x14ac:dyDescent="0.2">
      <c r="A3865" s="133"/>
      <c r="B3865" s="214"/>
      <c r="C3865" s="215"/>
      <c r="D3865" s="215"/>
      <c r="E3865" s="215"/>
      <c r="F3865" s="215"/>
      <c r="G3865" s="215"/>
      <c r="H3865" s="215"/>
      <c r="J3865" s="78"/>
      <c r="K3865" s="134"/>
      <c r="L3865" s="134"/>
      <c r="M3865" s="226"/>
    </row>
    <row r="3866" spans="1:13" x14ac:dyDescent="0.2">
      <c r="A3866" s="133"/>
      <c r="B3866" s="214"/>
      <c r="C3866" s="215"/>
      <c r="D3866" s="215"/>
      <c r="E3866" s="215"/>
      <c r="F3866" s="215"/>
      <c r="G3866" s="215"/>
      <c r="H3866" s="215"/>
      <c r="J3866" s="78"/>
      <c r="K3866" s="134"/>
      <c r="L3866" s="134"/>
      <c r="M3866" s="226"/>
    </row>
    <row r="3867" spans="1:13" x14ac:dyDescent="0.2">
      <c r="A3867" s="133"/>
      <c r="B3867" s="214"/>
      <c r="C3867" s="215"/>
      <c r="D3867" s="215"/>
      <c r="E3867" s="215"/>
      <c r="F3867" s="215"/>
      <c r="G3867" s="215"/>
      <c r="H3867" s="215"/>
      <c r="J3867" s="78"/>
      <c r="K3867" s="134"/>
      <c r="L3867" s="134"/>
      <c r="M3867" s="226"/>
    </row>
    <row r="3868" spans="1:13" x14ac:dyDescent="0.2">
      <c r="A3868" s="133"/>
      <c r="B3868" s="214"/>
      <c r="C3868" s="215"/>
      <c r="D3868" s="215"/>
      <c r="E3868" s="215"/>
      <c r="F3868" s="215"/>
      <c r="G3868" s="215"/>
      <c r="H3868" s="215"/>
      <c r="J3868" s="78"/>
      <c r="K3868" s="134"/>
      <c r="L3868" s="134"/>
      <c r="M3868" s="226"/>
    </row>
    <row r="3869" spans="1:13" x14ac:dyDescent="0.2">
      <c r="A3869" s="133"/>
      <c r="B3869" s="214"/>
      <c r="C3869" s="215"/>
      <c r="D3869" s="215"/>
      <c r="E3869" s="215"/>
      <c r="F3869" s="215"/>
      <c r="G3869" s="215"/>
      <c r="H3869" s="215"/>
      <c r="J3869" s="78"/>
      <c r="K3869" s="134"/>
      <c r="L3869" s="134"/>
      <c r="M3869" s="226"/>
    </row>
    <row r="3870" spans="1:13" x14ac:dyDescent="0.2">
      <c r="A3870" s="133"/>
      <c r="B3870" s="214"/>
      <c r="C3870" s="215"/>
      <c r="D3870" s="215"/>
      <c r="E3870" s="215"/>
      <c r="F3870" s="215"/>
      <c r="G3870" s="215"/>
      <c r="H3870" s="215"/>
      <c r="J3870" s="78"/>
      <c r="K3870" s="134"/>
      <c r="L3870" s="134"/>
      <c r="M3870" s="226"/>
    </row>
    <row r="3871" spans="1:13" x14ac:dyDescent="0.2">
      <c r="A3871" s="133"/>
      <c r="B3871" s="214"/>
      <c r="C3871" s="215"/>
      <c r="D3871" s="215"/>
      <c r="E3871" s="215"/>
      <c r="F3871" s="215"/>
      <c r="G3871" s="215"/>
      <c r="H3871" s="215"/>
      <c r="J3871" s="78"/>
      <c r="K3871" s="134"/>
      <c r="L3871" s="134"/>
      <c r="M3871" s="226"/>
    </row>
    <row r="3872" spans="1:13" x14ac:dyDescent="0.2">
      <c r="A3872" s="133"/>
      <c r="B3872" s="214"/>
      <c r="C3872" s="215"/>
      <c r="D3872" s="215"/>
      <c r="E3872" s="215"/>
      <c r="F3872" s="215"/>
      <c r="G3872" s="215"/>
      <c r="H3872" s="215"/>
      <c r="J3872" s="78"/>
      <c r="K3872" s="134"/>
      <c r="L3872" s="134"/>
      <c r="M3872" s="226"/>
    </row>
    <row r="3873" spans="1:13" x14ac:dyDescent="0.2">
      <c r="A3873" s="133"/>
      <c r="B3873" s="214"/>
      <c r="C3873" s="215"/>
      <c r="D3873" s="215"/>
      <c r="E3873" s="215"/>
      <c r="F3873" s="215"/>
      <c r="G3873" s="215"/>
      <c r="H3873" s="215"/>
      <c r="J3873" s="78"/>
      <c r="K3873" s="134"/>
      <c r="L3873" s="134"/>
      <c r="M3873" s="226"/>
    </row>
    <row r="3874" spans="1:13" x14ac:dyDescent="0.2">
      <c r="A3874" s="133"/>
      <c r="B3874" s="214"/>
      <c r="C3874" s="215"/>
      <c r="D3874" s="215"/>
      <c r="E3874" s="215"/>
      <c r="F3874" s="215"/>
      <c r="G3874" s="215"/>
      <c r="H3874" s="215"/>
      <c r="J3874" s="78"/>
      <c r="K3874" s="134"/>
      <c r="L3874" s="134"/>
      <c r="M3874" s="226"/>
    </row>
    <row r="3875" spans="1:13" x14ac:dyDescent="0.2">
      <c r="A3875" s="133"/>
      <c r="B3875" s="214"/>
      <c r="C3875" s="215"/>
      <c r="D3875" s="215"/>
      <c r="E3875" s="215"/>
      <c r="F3875" s="215"/>
      <c r="G3875" s="215"/>
      <c r="H3875" s="215"/>
      <c r="J3875" s="78"/>
      <c r="K3875" s="134"/>
      <c r="L3875" s="134"/>
      <c r="M3875" s="226"/>
    </row>
    <row r="3876" spans="1:13" x14ac:dyDescent="0.2">
      <c r="A3876" s="133"/>
      <c r="B3876" s="214"/>
      <c r="C3876" s="215"/>
      <c r="D3876" s="215"/>
      <c r="E3876" s="215"/>
      <c r="F3876" s="215"/>
      <c r="G3876" s="215"/>
      <c r="H3876" s="215"/>
      <c r="J3876" s="78"/>
      <c r="K3876" s="134"/>
      <c r="L3876" s="134"/>
      <c r="M3876" s="226"/>
    </row>
    <row r="3877" spans="1:13" x14ac:dyDescent="0.2">
      <c r="A3877" s="133"/>
      <c r="B3877" s="214"/>
      <c r="C3877" s="215"/>
      <c r="D3877" s="215"/>
      <c r="E3877" s="215"/>
      <c r="F3877" s="215"/>
      <c r="G3877" s="215"/>
      <c r="H3877" s="215"/>
      <c r="J3877" s="78"/>
      <c r="K3877" s="134"/>
      <c r="L3877" s="134"/>
      <c r="M3877" s="226"/>
    </row>
    <row r="3878" spans="1:13" x14ac:dyDescent="0.2">
      <c r="A3878" s="133"/>
      <c r="B3878" s="214"/>
      <c r="C3878" s="215"/>
      <c r="D3878" s="215"/>
      <c r="E3878" s="215"/>
      <c r="F3878" s="215"/>
      <c r="G3878" s="215"/>
      <c r="H3878" s="215"/>
      <c r="J3878" s="78"/>
      <c r="K3878" s="134"/>
      <c r="L3878" s="134"/>
      <c r="M3878" s="226"/>
    </row>
    <row r="3879" spans="1:13" x14ac:dyDescent="0.2">
      <c r="A3879" s="133"/>
      <c r="B3879" s="214"/>
      <c r="C3879" s="215"/>
      <c r="D3879" s="215"/>
      <c r="E3879" s="215"/>
      <c r="F3879" s="215"/>
      <c r="G3879" s="215"/>
      <c r="H3879" s="215"/>
      <c r="J3879" s="78"/>
      <c r="K3879" s="134"/>
      <c r="L3879" s="134"/>
      <c r="M3879" s="226"/>
    </row>
    <row r="3880" spans="1:13" x14ac:dyDescent="0.2">
      <c r="A3880" s="133"/>
      <c r="B3880" s="214"/>
      <c r="C3880" s="215"/>
      <c r="D3880" s="215"/>
      <c r="E3880" s="215"/>
      <c r="F3880" s="215"/>
      <c r="G3880" s="215"/>
      <c r="H3880" s="215"/>
      <c r="J3880" s="78"/>
      <c r="K3880" s="134"/>
      <c r="L3880" s="134"/>
      <c r="M3880" s="226"/>
    </row>
    <row r="3881" spans="1:13" x14ac:dyDescent="0.2">
      <c r="A3881" s="133"/>
      <c r="B3881" s="214"/>
      <c r="C3881" s="215"/>
      <c r="D3881" s="215"/>
      <c r="E3881" s="215"/>
      <c r="F3881" s="215"/>
      <c r="G3881" s="215"/>
      <c r="H3881" s="215"/>
      <c r="J3881" s="78"/>
      <c r="K3881" s="134"/>
      <c r="L3881" s="134"/>
      <c r="M3881" s="226"/>
    </row>
    <row r="3882" spans="1:13" x14ac:dyDescent="0.2">
      <c r="A3882" s="133"/>
      <c r="B3882" s="214"/>
      <c r="C3882" s="215"/>
      <c r="D3882" s="215"/>
      <c r="E3882" s="215"/>
      <c r="F3882" s="215"/>
      <c r="G3882" s="215"/>
      <c r="H3882" s="215"/>
      <c r="J3882" s="78"/>
      <c r="K3882" s="134"/>
      <c r="L3882" s="134"/>
      <c r="M3882" s="226"/>
    </row>
    <row r="3883" spans="1:13" x14ac:dyDescent="0.2">
      <c r="A3883" s="133"/>
      <c r="B3883" s="214"/>
      <c r="C3883" s="215"/>
      <c r="D3883" s="215"/>
      <c r="E3883" s="215"/>
      <c r="F3883" s="215"/>
      <c r="G3883" s="215"/>
      <c r="H3883" s="215"/>
      <c r="J3883" s="78"/>
      <c r="K3883" s="134"/>
      <c r="L3883" s="134"/>
      <c r="M3883" s="226"/>
    </row>
    <row r="3884" spans="1:13" x14ac:dyDescent="0.2">
      <c r="A3884" s="133"/>
      <c r="B3884" s="214"/>
      <c r="C3884" s="215"/>
      <c r="D3884" s="215"/>
      <c r="E3884" s="215"/>
      <c r="F3884" s="215"/>
      <c r="G3884" s="215"/>
      <c r="H3884" s="215"/>
      <c r="J3884" s="78"/>
      <c r="K3884" s="134"/>
      <c r="L3884" s="134"/>
      <c r="M3884" s="226"/>
    </row>
    <row r="3885" spans="1:13" x14ac:dyDescent="0.2">
      <c r="A3885" s="133"/>
      <c r="B3885" s="214"/>
      <c r="C3885" s="215"/>
      <c r="D3885" s="215"/>
      <c r="E3885" s="215"/>
      <c r="F3885" s="215"/>
      <c r="G3885" s="215"/>
      <c r="H3885" s="215"/>
      <c r="J3885" s="78"/>
      <c r="K3885" s="134"/>
      <c r="L3885" s="134"/>
      <c r="M3885" s="226"/>
    </row>
    <row r="3886" spans="1:13" x14ac:dyDescent="0.2">
      <c r="A3886" s="133"/>
      <c r="B3886" s="214"/>
      <c r="C3886" s="215"/>
      <c r="D3886" s="215"/>
      <c r="E3886" s="215"/>
      <c r="F3886" s="215"/>
      <c r="G3886" s="215"/>
      <c r="H3886" s="215"/>
      <c r="J3886" s="78"/>
      <c r="K3886" s="134"/>
      <c r="L3886" s="134"/>
      <c r="M3886" s="226"/>
    </row>
    <row r="3887" spans="1:13" x14ac:dyDescent="0.2">
      <c r="A3887" s="133"/>
      <c r="B3887" s="214"/>
      <c r="C3887" s="215"/>
      <c r="D3887" s="215"/>
      <c r="E3887" s="215"/>
      <c r="F3887" s="215"/>
      <c r="G3887" s="215"/>
      <c r="H3887" s="215"/>
      <c r="J3887" s="78"/>
      <c r="K3887" s="134"/>
      <c r="L3887" s="134"/>
      <c r="M3887" s="226"/>
    </row>
    <row r="3888" spans="1:13" x14ac:dyDescent="0.2">
      <c r="A3888" s="133"/>
      <c r="B3888" s="214"/>
      <c r="C3888" s="215"/>
      <c r="D3888" s="215"/>
      <c r="E3888" s="215"/>
      <c r="F3888" s="215"/>
      <c r="G3888" s="215"/>
      <c r="H3888" s="215"/>
      <c r="J3888" s="78"/>
      <c r="K3888" s="134"/>
      <c r="L3888" s="134"/>
      <c r="M3888" s="226"/>
    </row>
    <row r="3889" spans="1:13" x14ac:dyDescent="0.2">
      <c r="A3889" s="133"/>
      <c r="B3889" s="214"/>
      <c r="C3889" s="215"/>
      <c r="D3889" s="215"/>
      <c r="E3889" s="215"/>
      <c r="F3889" s="215"/>
      <c r="G3889" s="215"/>
      <c r="H3889" s="215"/>
      <c r="J3889" s="78"/>
      <c r="K3889" s="134"/>
      <c r="L3889" s="134"/>
      <c r="M3889" s="226"/>
    </row>
    <row r="3890" spans="1:13" x14ac:dyDescent="0.2">
      <c r="A3890" s="133"/>
      <c r="B3890" s="214"/>
      <c r="C3890" s="215"/>
      <c r="D3890" s="215"/>
      <c r="E3890" s="215"/>
      <c r="F3890" s="215"/>
      <c r="G3890" s="215"/>
      <c r="H3890" s="215"/>
      <c r="J3890" s="78"/>
      <c r="K3890" s="134"/>
      <c r="L3890" s="134"/>
      <c r="M3890" s="226"/>
    </row>
    <row r="3891" spans="1:13" x14ac:dyDescent="0.2">
      <c r="A3891" s="133"/>
      <c r="B3891" s="214"/>
      <c r="C3891" s="215"/>
      <c r="D3891" s="215"/>
      <c r="E3891" s="215"/>
      <c r="F3891" s="215"/>
      <c r="G3891" s="215"/>
      <c r="H3891" s="215"/>
      <c r="J3891" s="78"/>
      <c r="K3891" s="134"/>
      <c r="L3891" s="134"/>
      <c r="M3891" s="226"/>
    </row>
    <row r="3892" spans="1:13" x14ac:dyDescent="0.2">
      <c r="A3892" s="133"/>
      <c r="B3892" s="214"/>
      <c r="C3892" s="215"/>
      <c r="D3892" s="215"/>
      <c r="E3892" s="215"/>
      <c r="F3892" s="215"/>
      <c r="G3892" s="215"/>
      <c r="H3892" s="215"/>
      <c r="J3892" s="78"/>
      <c r="K3892" s="134"/>
      <c r="L3892" s="134"/>
      <c r="M3892" s="226"/>
    </row>
    <row r="3893" spans="1:13" x14ac:dyDescent="0.2">
      <c r="A3893" s="133"/>
      <c r="B3893" s="214"/>
      <c r="C3893" s="215"/>
      <c r="D3893" s="215"/>
      <c r="E3893" s="215"/>
      <c r="F3893" s="215"/>
      <c r="G3893" s="215"/>
      <c r="H3893" s="215"/>
      <c r="J3893" s="78"/>
      <c r="K3893" s="134"/>
      <c r="L3893" s="134"/>
      <c r="M3893" s="226"/>
    </row>
    <row r="3894" spans="1:13" x14ac:dyDescent="0.2">
      <c r="A3894" s="133"/>
      <c r="B3894" s="214"/>
      <c r="C3894" s="215"/>
      <c r="D3894" s="215"/>
      <c r="E3894" s="215"/>
      <c r="F3894" s="215"/>
      <c r="G3894" s="215"/>
      <c r="H3894" s="215"/>
      <c r="J3894" s="78"/>
      <c r="K3894" s="134"/>
      <c r="L3894" s="134"/>
      <c r="M3894" s="226"/>
    </row>
    <row r="3895" spans="1:13" x14ac:dyDescent="0.2">
      <c r="A3895" s="133"/>
      <c r="B3895" s="214"/>
      <c r="C3895" s="215"/>
      <c r="D3895" s="215"/>
      <c r="E3895" s="215"/>
      <c r="F3895" s="215"/>
      <c r="G3895" s="215"/>
      <c r="H3895" s="215"/>
      <c r="J3895" s="78"/>
      <c r="K3895" s="134"/>
      <c r="L3895" s="134"/>
      <c r="M3895" s="226"/>
    </row>
    <row r="3896" spans="1:13" x14ac:dyDescent="0.2">
      <c r="A3896" s="133"/>
      <c r="B3896" s="214"/>
      <c r="C3896" s="215"/>
      <c r="D3896" s="215"/>
      <c r="E3896" s="215"/>
      <c r="F3896" s="215"/>
      <c r="G3896" s="215"/>
      <c r="H3896" s="215"/>
      <c r="J3896" s="78"/>
      <c r="K3896" s="134"/>
      <c r="L3896" s="134"/>
      <c r="M3896" s="226"/>
    </row>
    <row r="3897" spans="1:13" x14ac:dyDescent="0.2">
      <c r="A3897" s="133"/>
      <c r="B3897" s="214"/>
      <c r="C3897" s="215"/>
      <c r="D3897" s="215"/>
      <c r="E3897" s="215"/>
      <c r="F3897" s="215"/>
      <c r="G3897" s="215"/>
      <c r="H3897" s="215"/>
      <c r="J3897" s="78"/>
      <c r="K3897" s="134"/>
      <c r="L3897" s="134"/>
      <c r="M3897" s="226"/>
    </row>
    <row r="3898" spans="1:13" x14ac:dyDescent="0.2">
      <c r="A3898" s="133"/>
      <c r="B3898" s="214"/>
      <c r="C3898" s="215"/>
      <c r="D3898" s="215"/>
      <c r="E3898" s="215"/>
      <c r="F3898" s="215"/>
      <c r="G3898" s="215"/>
      <c r="H3898" s="215"/>
      <c r="J3898" s="78"/>
      <c r="K3898" s="134"/>
      <c r="L3898" s="134"/>
      <c r="M3898" s="226"/>
    </row>
    <row r="3899" spans="1:13" x14ac:dyDescent="0.2">
      <c r="A3899" s="133"/>
      <c r="B3899" s="214"/>
      <c r="C3899" s="215"/>
      <c r="D3899" s="215"/>
      <c r="E3899" s="215"/>
      <c r="F3899" s="215"/>
      <c r="G3899" s="215"/>
      <c r="H3899" s="215"/>
      <c r="J3899" s="78"/>
      <c r="K3899" s="134"/>
      <c r="L3899" s="134"/>
      <c r="M3899" s="226"/>
    </row>
    <row r="3900" spans="1:13" x14ac:dyDescent="0.2">
      <c r="A3900" s="133"/>
      <c r="B3900" s="214"/>
      <c r="C3900" s="215"/>
      <c r="D3900" s="215"/>
      <c r="E3900" s="215"/>
      <c r="F3900" s="215"/>
      <c r="G3900" s="215"/>
      <c r="H3900" s="215"/>
      <c r="J3900" s="78"/>
      <c r="K3900" s="134"/>
      <c r="L3900" s="134"/>
      <c r="M3900" s="226"/>
    </row>
    <row r="3901" spans="1:13" x14ac:dyDescent="0.2">
      <c r="A3901" s="133"/>
      <c r="B3901" s="214"/>
      <c r="C3901" s="215"/>
      <c r="D3901" s="215"/>
      <c r="E3901" s="215"/>
      <c r="F3901" s="215"/>
      <c r="G3901" s="215"/>
      <c r="H3901" s="215"/>
      <c r="J3901" s="78"/>
      <c r="K3901" s="134"/>
      <c r="L3901" s="134"/>
      <c r="M3901" s="226"/>
    </row>
    <row r="3902" spans="1:13" x14ac:dyDescent="0.2">
      <c r="A3902" s="133"/>
      <c r="B3902" s="214"/>
      <c r="C3902" s="215"/>
      <c r="D3902" s="215"/>
      <c r="E3902" s="215"/>
      <c r="F3902" s="215"/>
      <c r="G3902" s="215"/>
      <c r="H3902" s="215"/>
      <c r="J3902" s="78"/>
      <c r="K3902" s="134"/>
      <c r="L3902" s="134"/>
      <c r="M3902" s="226"/>
    </row>
    <row r="3903" spans="1:13" x14ac:dyDescent="0.2">
      <c r="A3903" s="133"/>
      <c r="B3903" s="214"/>
      <c r="C3903" s="215"/>
      <c r="D3903" s="215"/>
      <c r="E3903" s="215"/>
      <c r="F3903" s="215"/>
      <c r="G3903" s="215"/>
      <c r="H3903" s="215"/>
      <c r="J3903" s="78"/>
      <c r="K3903" s="134"/>
      <c r="L3903" s="134"/>
      <c r="M3903" s="226"/>
    </row>
    <row r="3904" spans="1:13" x14ac:dyDescent="0.2">
      <c r="A3904" s="133"/>
      <c r="B3904" s="214"/>
      <c r="C3904" s="215"/>
      <c r="D3904" s="215"/>
      <c r="E3904" s="215"/>
      <c r="F3904" s="215"/>
      <c r="G3904" s="215"/>
      <c r="H3904" s="215"/>
      <c r="J3904" s="78"/>
      <c r="K3904" s="134"/>
      <c r="L3904" s="134"/>
      <c r="M3904" s="226"/>
    </row>
    <row r="3905" spans="1:13" x14ac:dyDescent="0.2">
      <c r="A3905" s="133"/>
      <c r="B3905" s="214"/>
      <c r="C3905" s="215"/>
      <c r="D3905" s="215"/>
      <c r="E3905" s="215"/>
      <c r="F3905" s="215"/>
      <c r="G3905" s="215"/>
      <c r="H3905" s="215"/>
      <c r="J3905" s="78"/>
      <c r="K3905" s="134"/>
      <c r="L3905" s="134"/>
      <c r="M3905" s="226"/>
    </row>
    <row r="3906" spans="1:13" x14ac:dyDescent="0.2">
      <c r="A3906" s="133"/>
      <c r="B3906" s="214"/>
      <c r="C3906" s="215"/>
      <c r="D3906" s="215"/>
      <c r="E3906" s="215"/>
      <c r="F3906" s="215"/>
      <c r="G3906" s="215"/>
      <c r="H3906" s="215"/>
      <c r="J3906" s="78"/>
      <c r="K3906" s="134"/>
      <c r="L3906" s="134"/>
      <c r="M3906" s="226"/>
    </row>
    <row r="3907" spans="1:13" x14ac:dyDescent="0.2">
      <c r="A3907" s="133"/>
      <c r="B3907" s="214"/>
      <c r="C3907" s="215"/>
      <c r="D3907" s="215"/>
      <c r="E3907" s="215"/>
      <c r="F3907" s="215"/>
      <c r="G3907" s="215"/>
      <c r="H3907" s="215"/>
      <c r="J3907" s="78"/>
      <c r="K3907" s="134"/>
      <c r="L3907" s="134"/>
      <c r="M3907" s="226"/>
    </row>
    <row r="3908" spans="1:13" x14ac:dyDescent="0.2">
      <c r="A3908" s="133"/>
      <c r="B3908" s="214"/>
      <c r="C3908" s="215"/>
      <c r="D3908" s="215"/>
      <c r="E3908" s="215"/>
      <c r="F3908" s="215"/>
      <c r="G3908" s="215"/>
      <c r="H3908" s="215"/>
      <c r="J3908" s="78"/>
      <c r="K3908" s="134"/>
      <c r="L3908" s="134"/>
      <c r="M3908" s="226"/>
    </row>
    <row r="3909" spans="1:13" x14ac:dyDescent="0.2">
      <c r="A3909" s="133"/>
      <c r="B3909" s="214"/>
      <c r="C3909" s="215"/>
      <c r="D3909" s="215"/>
      <c r="E3909" s="215"/>
      <c r="F3909" s="215"/>
      <c r="G3909" s="215"/>
      <c r="H3909" s="215"/>
      <c r="J3909" s="78"/>
      <c r="K3909" s="134"/>
      <c r="L3909" s="134"/>
      <c r="M3909" s="226"/>
    </row>
    <row r="3910" spans="1:13" x14ac:dyDescent="0.2">
      <c r="A3910" s="133"/>
      <c r="B3910" s="214"/>
      <c r="C3910" s="215"/>
      <c r="D3910" s="215"/>
      <c r="E3910" s="215"/>
      <c r="F3910" s="215"/>
      <c r="G3910" s="215"/>
      <c r="H3910" s="215"/>
      <c r="J3910" s="78"/>
      <c r="K3910" s="134"/>
      <c r="L3910" s="134"/>
      <c r="M3910" s="226"/>
    </row>
    <row r="3911" spans="1:13" x14ac:dyDescent="0.2">
      <c r="A3911" s="133"/>
      <c r="B3911" s="214"/>
      <c r="C3911" s="215"/>
      <c r="D3911" s="215"/>
      <c r="E3911" s="215"/>
      <c r="F3911" s="215"/>
      <c r="G3911" s="215"/>
      <c r="H3911" s="215"/>
      <c r="J3911" s="78"/>
      <c r="K3911" s="134"/>
      <c r="L3911" s="134"/>
      <c r="M3911" s="226"/>
    </row>
    <row r="3912" spans="1:13" x14ac:dyDescent="0.2">
      <c r="A3912" s="133"/>
      <c r="B3912" s="214"/>
      <c r="C3912" s="215"/>
      <c r="D3912" s="215"/>
      <c r="E3912" s="215"/>
      <c r="F3912" s="215"/>
      <c r="G3912" s="215"/>
      <c r="H3912" s="215"/>
      <c r="J3912" s="78"/>
      <c r="K3912" s="134"/>
      <c r="L3912" s="134"/>
      <c r="M3912" s="226"/>
    </row>
    <row r="3913" spans="1:13" x14ac:dyDescent="0.2">
      <c r="A3913" s="133"/>
      <c r="B3913" s="214"/>
      <c r="C3913" s="215"/>
      <c r="D3913" s="215"/>
      <c r="E3913" s="215"/>
      <c r="F3913" s="215"/>
      <c r="G3913" s="215"/>
      <c r="H3913" s="215"/>
      <c r="J3913" s="78"/>
      <c r="K3913" s="134"/>
      <c r="L3913" s="134"/>
      <c r="M3913" s="226"/>
    </row>
    <row r="3914" spans="1:13" x14ac:dyDescent="0.2">
      <c r="A3914" s="133"/>
      <c r="B3914" s="214"/>
      <c r="C3914" s="215"/>
      <c r="D3914" s="215"/>
      <c r="E3914" s="215"/>
      <c r="F3914" s="215"/>
      <c r="G3914" s="215"/>
      <c r="H3914" s="215"/>
      <c r="J3914" s="78"/>
      <c r="K3914" s="134"/>
      <c r="L3914" s="134"/>
      <c r="M3914" s="226"/>
    </row>
    <row r="3915" spans="1:13" x14ac:dyDescent="0.2">
      <c r="A3915" s="133"/>
      <c r="B3915" s="214"/>
      <c r="C3915" s="215"/>
      <c r="D3915" s="215"/>
      <c r="E3915" s="215"/>
      <c r="F3915" s="215"/>
      <c r="G3915" s="215"/>
      <c r="H3915" s="215"/>
      <c r="J3915" s="78"/>
      <c r="K3915" s="134"/>
      <c r="L3915" s="134"/>
      <c r="M3915" s="226"/>
    </row>
    <row r="3916" spans="1:13" x14ac:dyDescent="0.2">
      <c r="A3916" s="133"/>
      <c r="B3916" s="214"/>
      <c r="C3916" s="215"/>
      <c r="D3916" s="215"/>
      <c r="E3916" s="215"/>
      <c r="F3916" s="215"/>
      <c r="G3916" s="215"/>
      <c r="H3916" s="215"/>
      <c r="J3916" s="78"/>
      <c r="K3916" s="134"/>
      <c r="L3916" s="134"/>
      <c r="M3916" s="226"/>
    </row>
    <row r="3917" spans="1:13" x14ac:dyDescent="0.2">
      <c r="A3917" s="133"/>
      <c r="B3917" s="214"/>
      <c r="C3917" s="215"/>
      <c r="D3917" s="215"/>
      <c r="E3917" s="215"/>
      <c r="F3917" s="215"/>
      <c r="G3917" s="215"/>
      <c r="H3917" s="215"/>
      <c r="J3917" s="78"/>
      <c r="K3917" s="134"/>
      <c r="L3917" s="134"/>
      <c r="M3917" s="226"/>
    </row>
    <row r="3918" spans="1:13" x14ac:dyDescent="0.2">
      <c r="A3918" s="133"/>
      <c r="B3918" s="214"/>
      <c r="C3918" s="215"/>
      <c r="D3918" s="215"/>
      <c r="E3918" s="215"/>
      <c r="F3918" s="215"/>
      <c r="G3918" s="215"/>
      <c r="H3918" s="215"/>
      <c r="J3918" s="78"/>
      <c r="K3918" s="134"/>
      <c r="L3918" s="134"/>
      <c r="M3918" s="226"/>
    </row>
    <row r="3919" spans="1:13" x14ac:dyDescent="0.2">
      <c r="A3919" s="133"/>
      <c r="B3919" s="214"/>
      <c r="C3919" s="215"/>
      <c r="D3919" s="215"/>
      <c r="E3919" s="215"/>
      <c r="F3919" s="215"/>
      <c r="G3919" s="215"/>
      <c r="H3919" s="215"/>
      <c r="J3919" s="78"/>
      <c r="K3919" s="134"/>
      <c r="L3919" s="134"/>
      <c r="M3919" s="226"/>
    </row>
    <row r="3920" spans="1:13" x14ac:dyDescent="0.2">
      <c r="A3920" s="133"/>
      <c r="B3920" s="214"/>
      <c r="C3920" s="215"/>
      <c r="D3920" s="215"/>
      <c r="E3920" s="215"/>
      <c r="F3920" s="215"/>
      <c r="G3920" s="215"/>
      <c r="H3920" s="215"/>
      <c r="J3920" s="78"/>
      <c r="K3920" s="134"/>
      <c r="L3920" s="134"/>
      <c r="M3920" s="226"/>
    </row>
    <row r="3921" spans="1:13" x14ac:dyDescent="0.2">
      <c r="A3921" s="133"/>
      <c r="B3921" s="214"/>
      <c r="C3921" s="215"/>
      <c r="D3921" s="215"/>
      <c r="E3921" s="215"/>
      <c r="F3921" s="215"/>
      <c r="G3921" s="215"/>
      <c r="H3921" s="215"/>
      <c r="J3921" s="78"/>
      <c r="K3921" s="134"/>
      <c r="L3921" s="134"/>
      <c r="M3921" s="226"/>
    </row>
    <row r="3922" spans="1:13" x14ac:dyDescent="0.2">
      <c r="A3922" s="133"/>
      <c r="B3922" s="214"/>
      <c r="C3922" s="215"/>
      <c r="D3922" s="215"/>
      <c r="E3922" s="215"/>
      <c r="F3922" s="215"/>
      <c r="G3922" s="215"/>
      <c r="H3922" s="215"/>
      <c r="J3922" s="78"/>
      <c r="K3922" s="134"/>
      <c r="L3922" s="134"/>
      <c r="M3922" s="226"/>
    </row>
    <row r="3923" spans="1:13" x14ac:dyDescent="0.2">
      <c r="A3923" s="133"/>
      <c r="B3923" s="214"/>
      <c r="C3923" s="215"/>
      <c r="D3923" s="215"/>
      <c r="E3923" s="215"/>
      <c r="F3923" s="215"/>
      <c r="G3923" s="215"/>
      <c r="H3923" s="215"/>
      <c r="J3923" s="78"/>
      <c r="K3923" s="134"/>
      <c r="L3923" s="134"/>
      <c r="M3923" s="226"/>
    </row>
    <row r="3924" spans="1:13" x14ac:dyDescent="0.2">
      <c r="A3924" s="133"/>
      <c r="B3924" s="214"/>
      <c r="C3924" s="215"/>
      <c r="D3924" s="215"/>
      <c r="E3924" s="215"/>
      <c r="F3924" s="215"/>
      <c r="G3924" s="215"/>
      <c r="H3924" s="215"/>
      <c r="J3924" s="78"/>
      <c r="K3924" s="134"/>
      <c r="L3924" s="134"/>
      <c r="M3924" s="226"/>
    </row>
    <row r="3925" spans="1:13" x14ac:dyDescent="0.2">
      <c r="A3925" s="133"/>
      <c r="B3925" s="214"/>
      <c r="C3925" s="215"/>
      <c r="D3925" s="215"/>
      <c r="E3925" s="215"/>
      <c r="F3925" s="215"/>
      <c r="G3925" s="215"/>
      <c r="H3925" s="215"/>
      <c r="J3925" s="78"/>
      <c r="K3925" s="134"/>
      <c r="L3925" s="134"/>
      <c r="M3925" s="226"/>
    </row>
    <row r="3926" spans="1:13" x14ac:dyDescent="0.2">
      <c r="A3926" s="133"/>
      <c r="B3926" s="214"/>
      <c r="C3926" s="215"/>
      <c r="D3926" s="215"/>
      <c r="E3926" s="215"/>
      <c r="F3926" s="215"/>
      <c r="G3926" s="215"/>
      <c r="H3926" s="215"/>
      <c r="J3926" s="78"/>
      <c r="K3926" s="134"/>
      <c r="L3926" s="134"/>
      <c r="M3926" s="226"/>
    </row>
    <row r="3927" spans="1:13" x14ac:dyDescent="0.2">
      <c r="A3927" s="133"/>
      <c r="B3927" s="214"/>
      <c r="C3927" s="215"/>
      <c r="D3927" s="215"/>
      <c r="E3927" s="215"/>
      <c r="F3927" s="215"/>
      <c r="G3927" s="215"/>
      <c r="H3927" s="215"/>
      <c r="J3927" s="78"/>
      <c r="K3927" s="134"/>
      <c r="L3927" s="134"/>
      <c r="M3927" s="226"/>
    </row>
    <row r="3928" spans="1:13" x14ac:dyDescent="0.2">
      <c r="A3928" s="133"/>
      <c r="B3928" s="214"/>
      <c r="C3928" s="215"/>
      <c r="D3928" s="215"/>
      <c r="E3928" s="215"/>
      <c r="F3928" s="215"/>
      <c r="G3928" s="215"/>
      <c r="H3928" s="215"/>
      <c r="J3928" s="78"/>
      <c r="K3928" s="134"/>
      <c r="L3928" s="134"/>
      <c r="M3928" s="226"/>
    </row>
    <row r="3929" spans="1:13" x14ac:dyDescent="0.2">
      <c r="A3929" s="133"/>
      <c r="B3929" s="214"/>
      <c r="C3929" s="215"/>
      <c r="D3929" s="215"/>
      <c r="E3929" s="215"/>
      <c r="F3929" s="215"/>
      <c r="G3929" s="215"/>
      <c r="H3929" s="215"/>
      <c r="J3929" s="78"/>
      <c r="K3929" s="134"/>
      <c r="L3929" s="134"/>
      <c r="M3929" s="226"/>
    </row>
    <row r="3930" spans="1:13" x14ac:dyDescent="0.2">
      <c r="A3930" s="133"/>
      <c r="B3930" s="214"/>
      <c r="C3930" s="215"/>
      <c r="D3930" s="215"/>
      <c r="E3930" s="215"/>
      <c r="F3930" s="215"/>
      <c r="G3930" s="215"/>
      <c r="H3930" s="215"/>
      <c r="J3930" s="78"/>
      <c r="K3930" s="134"/>
      <c r="L3930" s="134"/>
      <c r="M3930" s="226"/>
    </row>
    <row r="3931" spans="1:13" x14ac:dyDescent="0.2">
      <c r="A3931" s="133"/>
      <c r="B3931" s="214"/>
      <c r="C3931" s="215"/>
      <c r="D3931" s="215"/>
      <c r="E3931" s="215"/>
      <c r="F3931" s="215"/>
      <c r="G3931" s="215"/>
      <c r="H3931" s="215"/>
      <c r="J3931" s="78"/>
      <c r="K3931" s="134"/>
      <c r="L3931" s="134"/>
      <c r="M3931" s="226"/>
    </row>
    <row r="3932" spans="1:13" x14ac:dyDescent="0.2">
      <c r="A3932" s="133"/>
      <c r="B3932" s="214"/>
      <c r="C3932" s="215"/>
      <c r="D3932" s="215"/>
      <c r="E3932" s="215"/>
      <c r="F3932" s="215"/>
      <c r="G3932" s="215"/>
      <c r="H3932" s="215"/>
      <c r="J3932" s="78"/>
      <c r="K3932" s="134"/>
      <c r="L3932" s="134"/>
      <c r="M3932" s="226"/>
    </row>
    <row r="3933" spans="1:13" x14ac:dyDescent="0.2">
      <c r="A3933" s="133"/>
      <c r="B3933" s="214"/>
      <c r="C3933" s="215"/>
      <c r="D3933" s="215"/>
      <c r="E3933" s="215"/>
      <c r="F3933" s="215"/>
      <c r="G3933" s="215"/>
      <c r="H3933" s="215"/>
      <c r="J3933" s="78"/>
      <c r="K3933" s="134"/>
      <c r="L3933" s="134"/>
      <c r="M3933" s="226"/>
    </row>
    <row r="3934" spans="1:13" x14ac:dyDescent="0.2">
      <c r="A3934" s="133"/>
      <c r="B3934" s="214"/>
      <c r="C3934" s="215"/>
      <c r="D3934" s="215"/>
      <c r="E3934" s="215"/>
      <c r="F3934" s="215"/>
      <c r="G3934" s="215"/>
      <c r="H3934" s="215"/>
      <c r="J3934" s="78"/>
      <c r="K3934" s="134"/>
      <c r="L3934" s="134"/>
      <c r="M3934" s="226"/>
    </row>
    <row r="3935" spans="1:13" x14ac:dyDescent="0.2">
      <c r="A3935" s="133"/>
      <c r="B3935" s="214"/>
      <c r="C3935" s="215"/>
      <c r="D3935" s="215"/>
      <c r="E3935" s="215"/>
      <c r="F3935" s="215"/>
      <c r="G3935" s="215"/>
      <c r="H3935" s="215"/>
      <c r="J3935" s="78"/>
      <c r="K3935" s="134"/>
      <c r="L3935" s="134"/>
      <c r="M3935" s="226"/>
    </row>
    <row r="3936" spans="1:13" x14ac:dyDescent="0.2">
      <c r="A3936" s="133"/>
      <c r="B3936" s="214"/>
      <c r="C3936" s="215"/>
      <c r="D3936" s="215"/>
      <c r="E3936" s="215"/>
      <c r="F3936" s="215"/>
      <c r="G3936" s="215"/>
      <c r="H3936" s="215"/>
      <c r="J3936" s="78"/>
      <c r="K3936" s="134"/>
      <c r="L3936" s="134"/>
      <c r="M3936" s="226"/>
    </row>
    <row r="3937" spans="1:13" x14ac:dyDescent="0.2">
      <c r="A3937" s="133"/>
      <c r="B3937" s="214"/>
      <c r="C3937" s="215"/>
      <c r="D3937" s="215"/>
      <c r="E3937" s="215"/>
      <c r="F3937" s="215"/>
      <c r="G3937" s="215"/>
      <c r="H3937" s="215"/>
      <c r="J3937" s="78"/>
      <c r="K3937" s="134"/>
      <c r="L3937" s="134"/>
      <c r="M3937" s="226"/>
    </row>
    <row r="3938" spans="1:13" x14ac:dyDescent="0.2">
      <c r="A3938" s="133"/>
      <c r="B3938" s="214"/>
      <c r="C3938" s="215"/>
      <c r="D3938" s="215"/>
      <c r="E3938" s="215"/>
      <c r="F3938" s="215"/>
      <c r="G3938" s="215"/>
      <c r="H3938" s="215"/>
      <c r="J3938" s="78"/>
      <c r="K3938" s="134"/>
      <c r="L3938" s="134"/>
      <c r="M3938" s="226"/>
    </row>
    <row r="3939" spans="1:13" x14ac:dyDescent="0.2">
      <c r="A3939" s="133"/>
      <c r="B3939" s="214"/>
      <c r="C3939" s="215"/>
      <c r="D3939" s="215"/>
      <c r="E3939" s="215"/>
      <c r="F3939" s="215"/>
      <c r="G3939" s="215"/>
      <c r="H3939" s="215"/>
      <c r="J3939" s="78"/>
      <c r="K3939" s="134"/>
      <c r="L3939" s="134"/>
      <c r="M3939" s="226"/>
    </row>
    <row r="3940" spans="1:13" x14ac:dyDescent="0.2">
      <c r="A3940" s="133"/>
      <c r="B3940" s="214"/>
      <c r="C3940" s="215"/>
      <c r="D3940" s="215"/>
      <c r="E3940" s="215"/>
      <c r="F3940" s="215"/>
      <c r="G3940" s="215"/>
      <c r="H3940" s="215"/>
      <c r="J3940" s="78"/>
      <c r="K3940" s="134"/>
      <c r="L3940" s="134"/>
      <c r="M3940" s="226"/>
    </row>
    <row r="3941" spans="1:13" x14ac:dyDescent="0.2">
      <c r="A3941" s="133"/>
      <c r="B3941" s="214"/>
      <c r="C3941" s="215"/>
      <c r="D3941" s="215"/>
      <c r="E3941" s="215"/>
      <c r="F3941" s="215"/>
      <c r="G3941" s="215"/>
      <c r="H3941" s="215"/>
      <c r="J3941" s="78"/>
      <c r="K3941" s="134"/>
      <c r="L3941" s="134"/>
      <c r="M3941" s="226"/>
    </row>
    <row r="3942" spans="1:13" x14ac:dyDescent="0.2">
      <c r="A3942" s="133"/>
      <c r="B3942" s="214"/>
      <c r="C3942" s="215"/>
      <c r="D3942" s="215"/>
      <c r="E3942" s="215"/>
      <c r="F3942" s="215"/>
      <c r="G3942" s="215"/>
      <c r="H3942" s="215"/>
      <c r="J3942" s="78"/>
      <c r="K3942" s="134"/>
      <c r="L3942" s="134"/>
      <c r="M3942" s="226"/>
    </row>
    <row r="3943" spans="1:13" x14ac:dyDescent="0.2">
      <c r="A3943" s="133"/>
      <c r="B3943" s="214"/>
      <c r="C3943" s="215"/>
      <c r="D3943" s="215"/>
      <c r="E3943" s="215"/>
      <c r="F3943" s="215"/>
      <c r="G3943" s="215"/>
      <c r="H3943" s="215"/>
      <c r="J3943" s="78"/>
      <c r="K3943" s="134"/>
      <c r="L3943" s="134"/>
      <c r="M3943" s="226"/>
    </row>
    <row r="3944" spans="1:13" x14ac:dyDescent="0.2">
      <c r="A3944" s="133"/>
      <c r="B3944" s="214"/>
      <c r="C3944" s="215"/>
      <c r="D3944" s="215"/>
      <c r="E3944" s="215"/>
      <c r="F3944" s="215"/>
      <c r="G3944" s="215"/>
      <c r="H3944" s="215"/>
      <c r="J3944" s="78"/>
      <c r="K3944" s="134"/>
      <c r="L3944" s="134"/>
      <c r="M3944" s="226"/>
    </row>
    <row r="3945" spans="1:13" x14ac:dyDescent="0.2">
      <c r="A3945" s="133"/>
      <c r="B3945" s="214"/>
      <c r="C3945" s="215"/>
      <c r="D3945" s="215"/>
      <c r="E3945" s="215"/>
      <c r="F3945" s="215"/>
      <c r="G3945" s="215"/>
      <c r="H3945" s="215"/>
      <c r="J3945" s="78"/>
      <c r="K3945" s="134"/>
      <c r="L3945" s="134"/>
      <c r="M3945" s="226"/>
    </row>
    <row r="3946" spans="1:13" x14ac:dyDescent="0.2">
      <c r="A3946" s="133"/>
      <c r="B3946" s="214"/>
      <c r="C3946" s="215"/>
      <c r="D3946" s="215"/>
      <c r="E3946" s="215"/>
      <c r="F3946" s="215"/>
      <c r="G3946" s="215"/>
      <c r="H3946" s="215"/>
      <c r="J3946" s="78"/>
      <c r="K3946" s="134"/>
      <c r="L3946" s="134"/>
      <c r="M3946" s="226"/>
    </row>
    <row r="3947" spans="1:13" x14ac:dyDescent="0.2">
      <c r="A3947" s="133"/>
      <c r="B3947" s="214"/>
      <c r="C3947" s="215"/>
      <c r="D3947" s="215"/>
      <c r="E3947" s="215"/>
      <c r="F3947" s="215"/>
      <c r="G3947" s="215"/>
      <c r="H3947" s="215"/>
      <c r="J3947" s="78"/>
      <c r="K3947" s="134"/>
      <c r="L3947" s="134"/>
      <c r="M3947" s="226"/>
    </row>
    <row r="3948" spans="1:13" x14ac:dyDescent="0.2">
      <c r="A3948" s="133"/>
      <c r="B3948" s="214"/>
      <c r="C3948" s="215"/>
      <c r="D3948" s="215"/>
      <c r="E3948" s="215"/>
      <c r="F3948" s="215"/>
      <c r="G3948" s="215"/>
      <c r="H3948" s="215"/>
      <c r="J3948" s="78"/>
      <c r="K3948" s="134"/>
      <c r="L3948" s="134"/>
      <c r="M3948" s="226"/>
    </row>
    <row r="3949" spans="1:13" x14ac:dyDescent="0.2">
      <c r="A3949" s="133"/>
      <c r="B3949" s="214"/>
      <c r="C3949" s="215"/>
      <c r="D3949" s="215"/>
      <c r="E3949" s="215"/>
      <c r="F3949" s="215"/>
      <c r="G3949" s="215"/>
      <c r="H3949" s="215"/>
      <c r="J3949" s="78"/>
      <c r="K3949" s="134"/>
      <c r="L3949" s="134"/>
      <c r="M3949" s="226"/>
    </row>
    <row r="3950" spans="1:13" x14ac:dyDescent="0.2">
      <c r="A3950" s="133"/>
      <c r="B3950" s="214"/>
      <c r="C3950" s="215"/>
      <c r="D3950" s="215"/>
      <c r="E3950" s="215"/>
      <c r="F3950" s="215"/>
      <c r="G3950" s="215"/>
      <c r="H3950" s="215"/>
      <c r="J3950" s="78"/>
      <c r="K3950" s="134"/>
      <c r="L3950" s="134"/>
      <c r="M3950" s="226"/>
    </row>
    <row r="3951" spans="1:13" x14ac:dyDescent="0.2">
      <c r="A3951" s="133"/>
      <c r="B3951" s="214"/>
      <c r="C3951" s="215"/>
      <c r="D3951" s="215"/>
      <c r="E3951" s="215"/>
      <c r="F3951" s="215"/>
      <c r="G3951" s="215"/>
      <c r="H3951" s="215"/>
      <c r="J3951" s="78"/>
      <c r="K3951" s="134"/>
      <c r="L3951" s="134"/>
      <c r="M3951" s="226"/>
    </row>
    <row r="3952" spans="1:13" x14ac:dyDescent="0.2">
      <c r="A3952" s="133"/>
      <c r="B3952" s="214"/>
      <c r="C3952" s="215"/>
      <c r="D3952" s="215"/>
      <c r="E3952" s="215"/>
      <c r="F3952" s="215"/>
      <c r="G3952" s="215"/>
      <c r="H3952" s="215"/>
      <c r="J3952" s="78"/>
      <c r="K3952" s="134"/>
      <c r="L3952" s="134"/>
      <c r="M3952" s="226"/>
    </row>
    <row r="3953" spans="1:13" x14ac:dyDescent="0.2">
      <c r="A3953" s="133"/>
      <c r="B3953" s="214"/>
      <c r="C3953" s="215"/>
      <c r="D3953" s="215"/>
      <c r="E3953" s="215"/>
      <c r="F3953" s="215"/>
      <c r="G3953" s="215"/>
      <c r="H3953" s="215"/>
      <c r="J3953" s="78"/>
      <c r="K3953" s="134"/>
      <c r="L3953" s="134"/>
      <c r="M3953" s="226"/>
    </row>
    <row r="3954" spans="1:13" x14ac:dyDescent="0.2">
      <c r="A3954" s="133"/>
      <c r="B3954" s="214"/>
      <c r="C3954" s="215"/>
      <c r="D3954" s="215"/>
      <c r="E3954" s="215"/>
      <c r="F3954" s="215"/>
      <c r="G3954" s="215"/>
      <c r="H3954" s="215"/>
      <c r="J3954" s="78"/>
      <c r="K3954" s="134"/>
      <c r="L3954" s="134"/>
      <c r="M3954" s="226"/>
    </row>
    <row r="3955" spans="1:13" x14ac:dyDescent="0.2">
      <c r="A3955" s="133"/>
      <c r="B3955" s="214"/>
      <c r="C3955" s="215"/>
      <c r="D3955" s="215"/>
      <c r="E3955" s="215"/>
      <c r="F3955" s="215"/>
      <c r="G3955" s="215"/>
      <c r="H3955" s="215"/>
      <c r="J3955" s="78"/>
      <c r="K3955" s="134"/>
      <c r="L3955" s="134"/>
      <c r="M3955" s="226"/>
    </row>
    <row r="3956" spans="1:13" x14ac:dyDescent="0.2">
      <c r="A3956" s="133"/>
      <c r="B3956" s="214"/>
      <c r="C3956" s="215"/>
      <c r="D3956" s="215"/>
      <c r="E3956" s="215"/>
      <c r="F3956" s="215"/>
      <c r="G3956" s="215"/>
      <c r="H3956" s="215"/>
      <c r="J3956" s="78"/>
      <c r="K3956" s="134"/>
      <c r="L3956" s="134"/>
      <c r="M3956" s="226"/>
    </row>
    <row r="3957" spans="1:13" x14ac:dyDescent="0.2">
      <c r="A3957" s="133"/>
      <c r="B3957" s="214"/>
      <c r="C3957" s="215"/>
      <c r="D3957" s="215"/>
      <c r="E3957" s="215"/>
      <c r="F3957" s="215"/>
      <c r="G3957" s="215"/>
      <c r="H3957" s="215"/>
      <c r="J3957" s="78"/>
      <c r="K3957" s="134"/>
      <c r="L3957" s="134"/>
      <c r="M3957" s="226"/>
    </row>
    <row r="3958" spans="1:13" x14ac:dyDescent="0.2">
      <c r="A3958" s="133"/>
      <c r="B3958" s="214"/>
      <c r="C3958" s="215"/>
      <c r="D3958" s="215"/>
      <c r="E3958" s="215"/>
      <c r="F3958" s="215"/>
      <c r="G3958" s="215"/>
      <c r="H3958" s="215"/>
      <c r="J3958" s="78"/>
      <c r="K3958" s="134"/>
      <c r="L3958" s="134"/>
      <c r="M3958" s="226"/>
    </row>
    <row r="3959" spans="1:13" x14ac:dyDescent="0.2">
      <c r="A3959" s="133"/>
      <c r="B3959" s="214"/>
      <c r="C3959" s="215"/>
      <c r="D3959" s="215"/>
      <c r="E3959" s="215"/>
      <c r="F3959" s="215"/>
      <c r="G3959" s="215"/>
      <c r="H3959" s="215"/>
      <c r="J3959" s="78"/>
      <c r="K3959" s="134"/>
      <c r="L3959" s="134"/>
      <c r="M3959" s="226"/>
    </row>
    <row r="3960" spans="1:13" x14ac:dyDescent="0.2">
      <c r="A3960" s="133"/>
      <c r="B3960" s="214"/>
      <c r="C3960" s="215"/>
      <c r="D3960" s="215"/>
      <c r="E3960" s="215"/>
      <c r="F3960" s="215"/>
      <c r="G3960" s="215"/>
      <c r="H3960" s="215"/>
      <c r="J3960" s="78"/>
      <c r="K3960" s="134"/>
      <c r="L3960" s="134"/>
      <c r="M3960" s="226"/>
    </row>
    <row r="3961" spans="1:13" x14ac:dyDescent="0.2">
      <c r="A3961" s="133"/>
      <c r="B3961" s="214"/>
      <c r="C3961" s="215"/>
      <c r="D3961" s="215"/>
      <c r="E3961" s="215"/>
      <c r="F3961" s="215"/>
      <c r="G3961" s="215"/>
      <c r="H3961" s="215"/>
      <c r="J3961" s="78"/>
      <c r="K3961" s="134"/>
      <c r="L3961" s="134"/>
      <c r="M3961" s="226"/>
    </row>
    <row r="3962" spans="1:13" x14ac:dyDescent="0.2">
      <c r="A3962" s="133"/>
      <c r="B3962" s="214"/>
      <c r="C3962" s="215"/>
      <c r="D3962" s="215"/>
      <c r="E3962" s="215"/>
      <c r="F3962" s="215"/>
      <c r="G3962" s="215"/>
      <c r="H3962" s="215"/>
      <c r="J3962" s="78"/>
      <c r="K3962" s="134"/>
      <c r="L3962" s="134"/>
      <c r="M3962" s="226"/>
    </row>
    <row r="3963" spans="1:13" x14ac:dyDescent="0.2">
      <c r="A3963" s="133"/>
      <c r="B3963" s="214"/>
      <c r="C3963" s="215"/>
      <c r="D3963" s="215"/>
      <c r="E3963" s="215"/>
      <c r="F3963" s="215"/>
      <c r="G3963" s="215"/>
      <c r="H3963" s="215"/>
      <c r="J3963" s="78"/>
      <c r="K3963" s="134"/>
      <c r="L3963" s="134"/>
      <c r="M3963" s="226"/>
    </row>
    <row r="3964" spans="1:13" x14ac:dyDescent="0.2">
      <c r="A3964" s="133"/>
      <c r="B3964" s="214"/>
      <c r="C3964" s="215"/>
      <c r="D3964" s="215"/>
      <c r="E3964" s="215"/>
      <c r="F3964" s="215"/>
      <c r="G3964" s="215"/>
      <c r="H3964" s="215"/>
      <c r="J3964" s="78"/>
      <c r="K3964" s="134"/>
      <c r="L3964" s="134"/>
      <c r="M3964" s="226"/>
    </row>
    <row r="3965" spans="1:13" x14ac:dyDescent="0.2">
      <c r="A3965" s="133"/>
      <c r="B3965" s="214"/>
      <c r="C3965" s="215"/>
      <c r="D3965" s="215"/>
      <c r="E3965" s="215"/>
      <c r="F3965" s="215"/>
      <c r="G3965" s="215"/>
      <c r="H3965" s="215"/>
      <c r="J3965" s="78"/>
      <c r="K3965" s="134"/>
      <c r="L3965" s="134"/>
      <c r="M3965" s="226"/>
    </row>
    <row r="3966" spans="1:13" x14ac:dyDescent="0.2">
      <c r="A3966" s="133"/>
      <c r="B3966" s="214"/>
      <c r="C3966" s="215"/>
      <c r="D3966" s="215"/>
      <c r="E3966" s="215"/>
      <c r="F3966" s="215"/>
      <c r="G3966" s="215"/>
      <c r="H3966" s="215"/>
      <c r="J3966" s="78"/>
      <c r="K3966" s="134"/>
      <c r="L3966" s="134"/>
      <c r="M3966" s="226"/>
    </row>
    <row r="3967" spans="1:13" x14ac:dyDescent="0.2">
      <c r="A3967" s="133"/>
      <c r="B3967" s="214"/>
      <c r="C3967" s="215"/>
      <c r="D3967" s="215"/>
      <c r="E3967" s="215"/>
      <c r="F3967" s="215"/>
      <c r="G3967" s="215"/>
      <c r="H3967" s="215"/>
      <c r="J3967" s="78"/>
      <c r="K3967" s="134"/>
      <c r="L3967" s="134"/>
      <c r="M3967" s="226"/>
    </row>
    <row r="3968" spans="1:13" x14ac:dyDescent="0.2">
      <c r="A3968" s="133"/>
      <c r="B3968" s="214"/>
      <c r="C3968" s="215"/>
      <c r="D3968" s="215"/>
      <c r="E3968" s="215"/>
      <c r="F3968" s="215"/>
      <c r="G3968" s="215"/>
      <c r="H3968" s="215"/>
      <c r="J3968" s="78"/>
      <c r="K3968" s="134"/>
      <c r="L3968" s="134"/>
      <c r="M3968" s="226"/>
    </row>
    <row r="3969" spans="1:13" x14ac:dyDescent="0.2">
      <c r="A3969" s="133"/>
      <c r="B3969" s="214"/>
      <c r="C3969" s="215"/>
      <c r="D3969" s="215"/>
      <c r="E3969" s="215"/>
      <c r="F3969" s="215"/>
      <c r="G3969" s="215"/>
      <c r="H3969" s="215"/>
      <c r="J3969" s="78"/>
      <c r="K3969" s="134"/>
      <c r="L3969" s="134"/>
      <c r="M3969" s="226"/>
    </row>
    <row r="3970" spans="1:13" x14ac:dyDescent="0.2">
      <c r="A3970" s="133"/>
      <c r="B3970" s="214"/>
      <c r="C3970" s="215"/>
      <c r="D3970" s="215"/>
      <c r="E3970" s="215"/>
      <c r="F3970" s="215"/>
      <c r="G3970" s="215"/>
      <c r="H3970" s="215"/>
      <c r="J3970" s="78"/>
      <c r="K3970" s="134"/>
      <c r="L3970" s="134"/>
      <c r="M3970" s="226"/>
    </row>
    <row r="3971" spans="1:13" x14ac:dyDescent="0.2">
      <c r="A3971" s="133"/>
      <c r="B3971" s="214"/>
      <c r="C3971" s="215"/>
      <c r="D3971" s="215"/>
      <c r="E3971" s="215"/>
      <c r="F3971" s="215"/>
      <c r="G3971" s="215"/>
      <c r="H3971" s="215"/>
      <c r="J3971" s="78"/>
      <c r="K3971" s="134"/>
      <c r="L3971" s="134"/>
      <c r="M3971" s="226"/>
    </row>
    <row r="3972" spans="1:13" x14ac:dyDescent="0.2">
      <c r="A3972" s="133"/>
      <c r="B3972" s="214"/>
      <c r="C3972" s="215"/>
      <c r="D3972" s="215"/>
      <c r="E3972" s="215"/>
      <c r="F3972" s="215"/>
      <c r="G3972" s="215"/>
      <c r="H3972" s="215"/>
      <c r="J3972" s="78"/>
      <c r="K3972" s="134"/>
      <c r="L3972" s="134"/>
      <c r="M3972" s="226"/>
    </row>
    <row r="3973" spans="1:13" x14ac:dyDescent="0.2">
      <c r="A3973" s="133"/>
      <c r="B3973" s="214"/>
      <c r="C3973" s="215"/>
      <c r="D3973" s="215"/>
      <c r="E3973" s="215"/>
      <c r="F3973" s="215"/>
      <c r="G3973" s="215"/>
      <c r="H3973" s="215"/>
      <c r="J3973" s="78"/>
      <c r="K3973" s="134"/>
      <c r="L3973" s="134"/>
      <c r="M3973" s="226"/>
    </row>
    <row r="3974" spans="1:13" x14ac:dyDescent="0.2">
      <c r="A3974" s="133"/>
      <c r="B3974" s="214"/>
      <c r="C3974" s="215"/>
      <c r="D3974" s="215"/>
      <c r="E3974" s="215"/>
      <c r="F3974" s="215"/>
      <c r="G3974" s="215"/>
      <c r="H3974" s="215"/>
      <c r="J3974" s="78"/>
      <c r="K3974" s="134"/>
      <c r="L3974" s="134"/>
      <c r="M3974" s="226"/>
    </row>
    <row r="3975" spans="1:13" x14ac:dyDescent="0.2">
      <c r="A3975" s="133"/>
      <c r="B3975" s="214"/>
      <c r="C3975" s="215"/>
      <c r="D3975" s="215"/>
      <c r="E3975" s="215"/>
      <c r="F3975" s="215"/>
      <c r="G3975" s="215"/>
      <c r="H3975" s="215"/>
      <c r="J3975" s="78"/>
      <c r="K3975" s="134"/>
      <c r="L3975" s="134"/>
      <c r="M3975" s="226"/>
    </row>
    <row r="3976" spans="1:13" x14ac:dyDescent="0.2">
      <c r="A3976" s="133"/>
      <c r="B3976" s="214"/>
      <c r="C3976" s="215"/>
      <c r="D3976" s="215"/>
      <c r="E3976" s="215"/>
      <c r="F3976" s="215"/>
      <c r="G3976" s="215"/>
      <c r="H3976" s="215"/>
      <c r="J3976" s="78"/>
      <c r="K3976" s="134"/>
      <c r="L3976" s="134"/>
      <c r="M3976" s="226"/>
    </row>
    <row r="3977" spans="1:13" x14ac:dyDescent="0.2">
      <c r="A3977" s="133"/>
      <c r="B3977" s="214"/>
      <c r="C3977" s="215"/>
      <c r="D3977" s="215"/>
      <c r="E3977" s="215"/>
      <c r="F3977" s="215"/>
      <c r="G3977" s="215"/>
      <c r="H3977" s="215"/>
      <c r="J3977" s="78"/>
      <c r="K3977" s="134"/>
      <c r="L3977" s="134"/>
      <c r="M3977" s="226"/>
    </row>
    <row r="3978" spans="1:13" x14ac:dyDescent="0.2">
      <c r="A3978" s="133"/>
      <c r="B3978" s="214"/>
      <c r="C3978" s="215"/>
      <c r="D3978" s="215"/>
      <c r="E3978" s="215"/>
      <c r="F3978" s="215"/>
      <c r="G3978" s="215"/>
      <c r="H3978" s="215"/>
      <c r="J3978" s="78"/>
      <c r="K3978" s="134"/>
      <c r="L3978" s="134"/>
      <c r="M3978" s="226"/>
    </row>
    <row r="3979" spans="1:13" x14ac:dyDescent="0.2">
      <c r="A3979" s="133"/>
      <c r="B3979" s="214"/>
      <c r="C3979" s="215"/>
      <c r="D3979" s="215"/>
      <c r="E3979" s="215"/>
      <c r="F3979" s="215"/>
      <c r="G3979" s="215"/>
      <c r="H3979" s="215"/>
      <c r="J3979" s="78"/>
      <c r="K3979" s="134"/>
      <c r="L3979" s="134"/>
      <c r="M3979" s="226"/>
    </row>
    <row r="3980" spans="1:13" x14ac:dyDescent="0.2">
      <c r="A3980" s="133"/>
      <c r="B3980" s="214"/>
      <c r="C3980" s="215"/>
      <c r="D3980" s="215"/>
      <c r="E3980" s="215"/>
      <c r="F3980" s="215"/>
      <c r="G3980" s="215"/>
      <c r="H3980" s="215"/>
      <c r="J3980" s="78"/>
      <c r="K3980" s="134"/>
      <c r="L3980" s="134"/>
      <c r="M3980" s="226"/>
    </row>
    <row r="3981" spans="1:13" x14ac:dyDescent="0.2">
      <c r="A3981" s="133"/>
      <c r="B3981" s="214"/>
      <c r="C3981" s="215"/>
      <c r="D3981" s="215"/>
      <c r="E3981" s="215"/>
      <c r="F3981" s="215"/>
      <c r="G3981" s="215"/>
      <c r="H3981" s="215"/>
      <c r="J3981" s="78"/>
      <c r="K3981" s="134"/>
      <c r="L3981" s="134"/>
      <c r="M3981" s="226"/>
    </row>
    <row r="3982" spans="1:13" x14ac:dyDescent="0.2">
      <c r="A3982" s="133"/>
      <c r="B3982" s="214"/>
      <c r="C3982" s="215"/>
      <c r="D3982" s="215"/>
      <c r="E3982" s="215"/>
      <c r="F3982" s="215"/>
      <c r="G3982" s="215"/>
      <c r="H3982" s="215"/>
      <c r="J3982" s="78"/>
      <c r="K3982" s="134"/>
      <c r="L3982" s="134"/>
      <c r="M3982" s="226"/>
    </row>
    <row r="3983" spans="1:13" x14ac:dyDescent="0.2">
      <c r="A3983" s="133"/>
      <c r="B3983" s="214"/>
      <c r="C3983" s="215"/>
      <c r="D3983" s="215"/>
      <c r="E3983" s="215"/>
      <c r="F3983" s="215"/>
      <c r="G3983" s="215"/>
      <c r="H3983" s="215"/>
      <c r="J3983" s="78"/>
      <c r="K3983" s="134"/>
      <c r="L3983" s="134"/>
      <c r="M3983" s="226"/>
    </row>
    <row r="3984" spans="1:13" x14ac:dyDescent="0.2">
      <c r="A3984" s="133"/>
      <c r="B3984" s="214"/>
      <c r="C3984" s="215"/>
      <c r="D3984" s="215"/>
      <c r="E3984" s="215"/>
      <c r="F3984" s="215"/>
      <c r="G3984" s="215"/>
      <c r="H3984" s="215"/>
      <c r="J3984" s="78"/>
      <c r="K3984" s="134"/>
      <c r="L3984" s="134"/>
      <c r="M3984" s="226"/>
    </row>
    <row r="3985" spans="1:13" x14ac:dyDescent="0.2">
      <c r="A3985" s="133"/>
      <c r="B3985" s="214"/>
      <c r="C3985" s="215"/>
      <c r="D3985" s="215"/>
      <c r="E3985" s="215"/>
      <c r="F3985" s="215"/>
      <c r="G3985" s="215"/>
      <c r="H3985" s="215"/>
      <c r="J3985" s="78"/>
      <c r="K3985" s="134"/>
      <c r="L3985" s="134"/>
      <c r="M3985" s="226"/>
    </row>
    <row r="3986" spans="1:13" x14ac:dyDescent="0.2">
      <c r="A3986" s="133"/>
      <c r="B3986" s="214"/>
      <c r="C3986" s="215"/>
      <c r="D3986" s="215"/>
      <c r="E3986" s="215"/>
      <c r="F3986" s="215"/>
      <c r="G3986" s="215"/>
      <c r="H3986" s="215"/>
      <c r="J3986" s="78"/>
      <c r="K3986" s="134"/>
      <c r="L3986" s="134"/>
      <c r="M3986" s="226"/>
    </row>
    <row r="3987" spans="1:13" x14ac:dyDescent="0.2">
      <c r="A3987" s="133"/>
      <c r="B3987" s="214"/>
      <c r="C3987" s="215"/>
      <c r="D3987" s="215"/>
      <c r="E3987" s="215"/>
      <c r="F3987" s="215"/>
      <c r="G3987" s="215"/>
      <c r="H3987" s="215"/>
      <c r="J3987" s="78"/>
      <c r="K3987" s="134"/>
      <c r="L3987" s="134"/>
      <c r="M3987" s="226"/>
    </row>
    <row r="3988" spans="1:13" x14ac:dyDescent="0.2">
      <c r="A3988" s="133"/>
      <c r="B3988" s="214"/>
      <c r="C3988" s="215"/>
      <c r="D3988" s="215"/>
      <c r="E3988" s="215"/>
      <c r="F3988" s="215"/>
      <c r="G3988" s="215"/>
      <c r="H3988" s="215"/>
      <c r="J3988" s="78"/>
      <c r="K3988" s="134"/>
      <c r="L3988" s="134"/>
      <c r="M3988" s="226"/>
    </row>
    <row r="3989" spans="1:13" x14ac:dyDescent="0.2">
      <c r="A3989" s="133"/>
      <c r="B3989" s="214"/>
      <c r="C3989" s="215"/>
      <c r="D3989" s="215"/>
      <c r="E3989" s="215"/>
      <c r="F3989" s="215"/>
      <c r="G3989" s="215"/>
      <c r="H3989" s="215"/>
      <c r="J3989" s="78"/>
      <c r="K3989" s="134"/>
      <c r="L3989" s="134"/>
      <c r="M3989" s="226"/>
    </row>
    <row r="3990" spans="1:13" x14ac:dyDescent="0.2">
      <c r="A3990" s="133"/>
      <c r="B3990" s="214"/>
      <c r="C3990" s="215"/>
      <c r="D3990" s="215"/>
      <c r="E3990" s="215"/>
      <c r="F3990" s="215"/>
      <c r="G3990" s="215"/>
      <c r="H3990" s="215"/>
      <c r="J3990" s="78"/>
      <c r="K3990" s="134"/>
      <c r="L3990" s="134"/>
      <c r="M3990" s="226"/>
    </row>
    <row r="3991" spans="1:13" x14ac:dyDescent="0.2">
      <c r="A3991" s="133"/>
      <c r="B3991" s="214"/>
      <c r="C3991" s="215"/>
      <c r="D3991" s="215"/>
      <c r="E3991" s="215"/>
      <c r="F3991" s="215"/>
      <c r="G3991" s="215"/>
      <c r="H3991" s="215"/>
      <c r="J3991" s="78"/>
      <c r="K3991" s="134"/>
      <c r="L3991" s="134"/>
      <c r="M3991" s="226"/>
    </row>
    <row r="3992" spans="1:13" x14ac:dyDescent="0.2">
      <c r="A3992" s="133"/>
      <c r="B3992" s="214"/>
      <c r="C3992" s="215"/>
      <c r="D3992" s="215"/>
      <c r="E3992" s="215"/>
      <c r="F3992" s="215"/>
      <c r="G3992" s="215"/>
      <c r="H3992" s="215"/>
      <c r="J3992" s="78"/>
      <c r="K3992" s="134"/>
      <c r="L3992" s="134"/>
      <c r="M3992" s="226"/>
    </row>
    <row r="3993" spans="1:13" x14ac:dyDescent="0.2">
      <c r="A3993" s="133"/>
      <c r="B3993" s="214"/>
      <c r="C3993" s="215"/>
      <c r="D3993" s="215"/>
      <c r="E3993" s="215"/>
      <c r="F3993" s="215"/>
      <c r="G3993" s="215"/>
      <c r="H3993" s="215"/>
      <c r="J3993" s="78"/>
      <c r="K3993" s="134"/>
      <c r="L3993" s="134"/>
      <c r="M3993" s="226"/>
    </row>
    <row r="3994" spans="1:13" x14ac:dyDescent="0.2">
      <c r="A3994" s="133"/>
      <c r="B3994" s="214"/>
      <c r="C3994" s="215"/>
      <c r="D3994" s="215"/>
      <c r="E3994" s="215"/>
      <c r="F3994" s="215"/>
      <c r="G3994" s="215"/>
      <c r="H3994" s="215"/>
      <c r="J3994" s="78"/>
      <c r="K3994" s="134"/>
      <c r="L3994" s="134"/>
      <c r="M3994" s="226"/>
    </row>
    <row r="3995" spans="1:13" x14ac:dyDescent="0.2">
      <c r="A3995" s="133"/>
      <c r="B3995" s="214"/>
      <c r="C3995" s="215"/>
      <c r="D3995" s="215"/>
      <c r="E3995" s="215"/>
      <c r="F3995" s="215"/>
      <c r="G3995" s="215"/>
      <c r="H3995" s="215"/>
      <c r="J3995" s="78"/>
      <c r="K3995" s="134"/>
      <c r="L3995" s="134"/>
      <c r="M3995" s="226"/>
    </row>
    <row r="3996" spans="1:13" x14ac:dyDescent="0.2">
      <c r="A3996" s="133"/>
      <c r="B3996" s="214"/>
      <c r="C3996" s="215"/>
      <c r="D3996" s="215"/>
      <c r="E3996" s="215"/>
      <c r="F3996" s="215"/>
      <c r="G3996" s="215"/>
      <c r="H3996" s="215"/>
      <c r="J3996" s="78"/>
      <c r="K3996" s="134"/>
      <c r="L3996" s="134"/>
      <c r="M3996" s="226"/>
    </row>
    <row r="3997" spans="1:13" x14ac:dyDescent="0.2">
      <c r="A3997" s="133"/>
      <c r="B3997" s="214"/>
      <c r="C3997" s="215"/>
      <c r="D3997" s="215"/>
      <c r="E3997" s="215"/>
      <c r="F3997" s="215"/>
      <c r="G3997" s="215"/>
      <c r="H3997" s="215"/>
      <c r="J3997" s="78"/>
      <c r="K3997" s="134"/>
      <c r="L3997" s="134"/>
      <c r="M3997" s="226"/>
    </row>
    <row r="3998" spans="1:13" x14ac:dyDescent="0.2">
      <c r="A3998" s="133"/>
      <c r="B3998" s="214"/>
      <c r="C3998" s="215"/>
      <c r="D3998" s="215"/>
      <c r="E3998" s="215"/>
      <c r="F3998" s="215"/>
      <c r="G3998" s="215"/>
      <c r="H3998" s="215"/>
      <c r="J3998" s="78"/>
      <c r="K3998" s="134"/>
      <c r="L3998" s="134"/>
      <c r="M3998" s="226"/>
    </row>
    <row r="3999" spans="1:13" x14ac:dyDescent="0.2">
      <c r="A3999" s="133"/>
      <c r="B3999" s="214"/>
      <c r="C3999" s="215"/>
      <c r="D3999" s="215"/>
      <c r="E3999" s="215"/>
      <c r="F3999" s="215"/>
      <c r="G3999" s="215"/>
      <c r="H3999" s="215"/>
      <c r="J3999" s="78"/>
      <c r="K3999" s="134"/>
      <c r="L3999" s="134"/>
      <c r="M3999" s="226"/>
    </row>
    <row r="4000" spans="1:13" x14ac:dyDescent="0.2">
      <c r="A4000" s="133"/>
      <c r="B4000" s="214"/>
      <c r="C4000" s="215"/>
      <c r="D4000" s="215"/>
      <c r="E4000" s="215"/>
      <c r="F4000" s="215"/>
      <c r="G4000" s="215"/>
      <c r="H4000" s="215"/>
      <c r="J4000" s="78"/>
      <c r="K4000" s="134"/>
      <c r="L4000" s="134"/>
      <c r="M4000" s="226"/>
    </row>
    <row r="4001" spans="1:13" x14ac:dyDescent="0.2">
      <c r="A4001" s="133"/>
      <c r="B4001" s="214"/>
      <c r="C4001" s="215"/>
      <c r="D4001" s="215"/>
      <c r="E4001" s="215"/>
      <c r="F4001" s="215"/>
      <c r="G4001" s="215"/>
      <c r="H4001" s="215"/>
      <c r="J4001" s="78"/>
      <c r="K4001" s="134"/>
      <c r="L4001" s="134"/>
      <c r="M4001" s="226"/>
    </row>
    <row r="4002" spans="1:13" x14ac:dyDescent="0.2">
      <c r="A4002" s="133"/>
      <c r="B4002" s="214"/>
      <c r="C4002" s="215"/>
      <c r="D4002" s="215"/>
      <c r="E4002" s="215"/>
      <c r="F4002" s="215"/>
      <c r="G4002" s="215"/>
      <c r="H4002" s="215"/>
      <c r="J4002" s="78"/>
      <c r="K4002" s="134"/>
      <c r="L4002" s="134"/>
      <c r="M4002" s="226"/>
    </row>
    <row r="4003" spans="1:13" x14ac:dyDescent="0.2">
      <c r="A4003" s="133"/>
      <c r="B4003" s="214"/>
      <c r="C4003" s="215"/>
      <c r="D4003" s="215"/>
      <c r="E4003" s="215"/>
      <c r="F4003" s="215"/>
      <c r="G4003" s="215"/>
      <c r="H4003" s="215"/>
      <c r="J4003" s="78"/>
      <c r="K4003" s="134"/>
      <c r="L4003" s="134"/>
      <c r="M4003" s="226"/>
    </row>
    <row r="4004" spans="1:13" x14ac:dyDescent="0.2">
      <c r="A4004" s="133"/>
      <c r="B4004" s="214"/>
      <c r="C4004" s="215"/>
      <c r="D4004" s="215"/>
      <c r="E4004" s="215"/>
      <c r="F4004" s="215"/>
      <c r="G4004" s="215"/>
      <c r="H4004" s="215"/>
      <c r="J4004" s="78"/>
      <c r="K4004" s="134"/>
      <c r="L4004" s="134"/>
      <c r="M4004" s="226"/>
    </row>
    <row r="4005" spans="1:13" x14ac:dyDescent="0.2">
      <c r="A4005" s="133"/>
      <c r="B4005" s="214"/>
      <c r="C4005" s="215"/>
      <c r="D4005" s="215"/>
      <c r="E4005" s="215"/>
      <c r="F4005" s="215"/>
      <c r="G4005" s="215"/>
      <c r="H4005" s="215"/>
      <c r="J4005" s="78"/>
      <c r="K4005" s="134"/>
      <c r="L4005" s="134"/>
      <c r="M4005" s="226"/>
    </row>
    <row r="4006" spans="1:13" x14ac:dyDescent="0.2">
      <c r="A4006" s="133"/>
      <c r="B4006" s="214"/>
      <c r="C4006" s="215"/>
      <c r="D4006" s="215"/>
      <c r="E4006" s="215"/>
      <c r="F4006" s="215"/>
      <c r="G4006" s="215"/>
      <c r="H4006" s="215"/>
      <c r="J4006" s="78"/>
      <c r="K4006" s="134"/>
      <c r="L4006" s="134"/>
      <c r="M4006" s="226"/>
    </row>
    <row r="4007" spans="1:13" x14ac:dyDescent="0.2">
      <c r="A4007" s="133"/>
      <c r="B4007" s="214"/>
      <c r="C4007" s="215"/>
      <c r="D4007" s="215"/>
      <c r="E4007" s="215"/>
      <c r="F4007" s="215"/>
      <c r="G4007" s="215"/>
      <c r="H4007" s="215"/>
      <c r="J4007" s="78"/>
      <c r="K4007" s="134"/>
      <c r="L4007" s="134"/>
      <c r="M4007" s="226"/>
    </row>
    <row r="4008" spans="1:13" x14ac:dyDescent="0.2">
      <c r="A4008" s="133"/>
      <c r="B4008" s="214"/>
      <c r="C4008" s="215"/>
      <c r="D4008" s="215"/>
      <c r="E4008" s="215"/>
      <c r="F4008" s="215"/>
      <c r="G4008" s="215"/>
      <c r="H4008" s="215"/>
      <c r="J4008" s="78"/>
      <c r="K4008" s="134"/>
      <c r="L4008" s="134"/>
      <c r="M4008" s="226"/>
    </row>
    <row r="4009" spans="1:13" x14ac:dyDescent="0.2">
      <c r="A4009" s="133"/>
      <c r="B4009" s="214"/>
      <c r="C4009" s="215"/>
      <c r="D4009" s="215"/>
      <c r="E4009" s="215"/>
      <c r="F4009" s="215"/>
      <c r="G4009" s="215"/>
      <c r="H4009" s="215"/>
      <c r="J4009" s="78"/>
      <c r="K4009" s="134"/>
      <c r="L4009" s="134"/>
      <c r="M4009" s="226"/>
    </row>
    <row r="4010" spans="1:13" x14ac:dyDescent="0.2">
      <c r="A4010" s="133"/>
      <c r="B4010" s="214"/>
      <c r="C4010" s="215"/>
      <c r="D4010" s="215"/>
      <c r="E4010" s="215"/>
      <c r="F4010" s="215"/>
      <c r="G4010" s="215"/>
      <c r="H4010" s="215"/>
      <c r="J4010" s="78"/>
      <c r="K4010" s="134"/>
      <c r="L4010" s="134"/>
      <c r="M4010" s="226"/>
    </row>
    <row r="4011" spans="1:13" x14ac:dyDescent="0.2">
      <c r="A4011" s="133"/>
      <c r="B4011" s="214"/>
      <c r="C4011" s="215"/>
      <c r="D4011" s="215"/>
      <c r="E4011" s="215"/>
      <c r="F4011" s="215"/>
      <c r="G4011" s="215"/>
      <c r="H4011" s="215"/>
      <c r="J4011" s="78"/>
      <c r="K4011" s="134"/>
      <c r="L4011" s="134"/>
      <c r="M4011" s="226"/>
    </row>
    <row r="4012" spans="1:13" x14ac:dyDescent="0.2">
      <c r="A4012" s="133"/>
      <c r="B4012" s="214"/>
      <c r="C4012" s="215"/>
      <c r="D4012" s="215"/>
      <c r="E4012" s="215"/>
      <c r="F4012" s="215"/>
      <c r="G4012" s="215"/>
      <c r="H4012" s="215"/>
      <c r="J4012" s="78"/>
      <c r="K4012" s="134"/>
      <c r="L4012" s="134"/>
      <c r="M4012" s="226"/>
    </row>
    <row r="4013" spans="1:13" x14ac:dyDescent="0.2">
      <c r="A4013" s="133"/>
      <c r="B4013" s="214"/>
      <c r="C4013" s="215"/>
      <c r="D4013" s="215"/>
      <c r="E4013" s="215"/>
      <c r="F4013" s="215"/>
      <c r="G4013" s="215"/>
      <c r="H4013" s="215"/>
      <c r="J4013" s="78"/>
      <c r="K4013" s="134"/>
      <c r="L4013" s="134"/>
      <c r="M4013" s="226"/>
    </row>
    <row r="4014" spans="1:13" x14ac:dyDescent="0.2">
      <c r="A4014" s="133"/>
      <c r="B4014" s="214"/>
      <c r="C4014" s="215"/>
      <c r="D4014" s="215"/>
      <c r="E4014" s="215"/>
      <c r="F4014" s="215"/>
      <c r="G4014" s="215"/>
      <c r="H4014" s="215"/>
      <c r="J4014" s="78"/>
      <c r="K4014" s="134"/>
      <c r="L4014" s="134"/>
      <c r="M4014" s="226"/>
    </row>
    <row r="4015" spans="1:13" x14ac:dyDescent="0.2">
      <c r="A4015" s="133"/>
      <c r="B4015" s="214"/>
      <c r="C4015" s="215"/>
      <c r="D4015" s="215"/>
      <c r="E4015" s="215"/>
      <c r="F4015" s="215"/>
      <c r="G4015" s="215"/>
      <c r="H4015" s="215"/>
      <c r="J4015" s="78"/>
      <c r="K4015" s="134"/>
      <c r="L4015" s="134"/>
      <c r="M4015" s="226"/>
    </row>
    <row r="4016" spans="1:13" x14ac:dyDescent="0.2">
      <c r="A4016" s="133"/>
      <c r="B4016" s="214"/>
      <c r="C4016" s="215"/>
      <c r="D4016" s="215"/>
      <c r="E4016" s="215"/>
      <c r="F4016" s="215"/>
      <c r="G4016" s="215"/>
      <c r="H4016" s="215"/>
      <c r="J4016" s="78"/>
      <c r="K4016" s="134"/>
      <c r="L4016" s="134"/>
      <c r="M4016" s="226"/>
    </row>
    <row r="4017" spans="1:13" x14ac:dyDescent="0.2">
      <c r="A4017" s="133"/>
      <c r="B4017" s="214"/>
      <c r="C4017" s="215"/>
      <c r="D4017" s="215"/>
      <c r="E4017" s="215"/>
      <c r="F4017" s="215"/>
      <c r="G4017" s="215"/>
      <c r="H4017" s="215"/>
      <c r="J4017" s="78"/>
      <c r="K4017" s="134"/>
      <c r="L4017" s="134"/>
      <c r="M4017" s="226"/>
    </row>
    <row r="4018" spans="1:13" x14ac:dyDescent="0.2">
      <c r="A4018" s="133"/>
      <c r="B4018" s="214"/>
      <c r="C4018" s="215"/>
      <c r="D4018" s="215"/>
      <c r="E4018" s="215"/>
      <c r="F4018" s="215"/>
      <c r="G4018" s="215"/>
      <c r="H4018" s="215"/>
      <c r="J4018" s="78"/>
      <c r="K4018" s="134"/>
      <c r="L4018" s="134"/>
      <c r="M4018" s="226"/>
    </row>
    <row r="4019" spans="1:13" x14ac:dyDescent="0.2">
      <c r="A4019" s="133"/>
      <c r="B4019" s="214"/>
      <c r="C4019" s="215"/>
      <c r="D4019" s="215"/>
      <c r="E4019" s="215"/>
      <c r="F4019" s="215"/>
      <c r="G4019" s="215"/>
      <c r="H4019" s="215"/>
      <c r="J4019" s="78"/>
      <c r="K4019" s="134"/>
      <c r="L4019" s="134"/>
      <c r="M4019" s="226"/>
    </row>
    <row r="4020" spans="1:13" x14ac:dyDescent="0.2">
      <c r="A4020" s="133"/>
      <c r="B4020" s="214"/>
      <c r="C4020" s="215"/>
      <c r="D4020" s="215"/>
      <c r="E4020" s="215"/>
      <c r="F4020" s="215"/>
      <c r="G4020" s="215"/>
      <c r="H4020" s="215"/>
      <c r="J4020" s="78"/>
      <c r="K4020" s="134"/>
      <c r="L4020" s="134"/>
      <c r="M4020" s="226"/>
    </row>
    <row r="4021" spans="1:13" x14ac:dyDescent="0.2">
      <c r="A4021" s="133"/>
      <c r="B4021" s="214"/>
      <c r="C4021" s="215"/>
      <c r="D4021" s="215"/>
      <c r="E4021" s="215"/>
      <c r="F4021" s="215"/>
      <c r="G4021" s="215"/>
      <c r="H4021" s="215"/>
      <c r="J4021" s="78"/>
      <c r="K4021" s="134"/>
      <c r="L4021" s="134"/>
      <c r="M4021" s="226"/>
    </row>
    <row r="4022" spans="1:13" x14ac:dyDescent="0.2">
      <c r="A4022" s="133"/>
      <c r="B4022" s="214"/>
      <c r="C4022" s="215"/>
      <c r="D4022" s="215"/>
      <c r="E4022" s="215"/>
      <c r="F4022" s="215"/>
      <c r="G4022" s="215"/>
      <c r="H4022" s="215"/>
      <c r="J4022" s="78"/>
      <c r="K4022" s="134"/>
      <c r="L4022" s="134"/>
      <c r="M4022" s="226"/>
    </row>
    <row r="4023" spans="1:13" x14ac:dyDescent="0.2">
      <c r="A4023" s="133"/>
      <c r="B4023" s="214"/>
      <c r="C4023" s="215"/>
      <c r="D4023" s="215"/>
      <c r="E4023" s="215"/>
      <c r="F4023" s="215"/>
      <c r="G4023" s="215"/>
      <c r="H4023" s="215"/>
      <c r="J4023" s="78"/>
      <c r="K4023" s="134"/>
      <c r="L4023" s="134"/>
      <c r="M4023" s="226"/>
    </row>
    <row r="4024" spans="1:13" x14ac:dyDescent="0.2">
      <c r="A4024" s="133"/>
      <c r="B4024" s="214"/>
      <c r="C4024" s="215"/>
      <c r="D4024" s="215"/>
      <c r="E4024" s="215"/>
      <c r="F4024" s="215"/>
      <c r="G4024" s="215"/>
      <c r="H4024" s="215"/>
      <c r="J4024" s="78"/>
      <c r="K4024" s="134"/>
      <c r="L4024" s="134"/>
      <c r="M4024" s="226"/>
    </row>
    <row r="4025" spans="1:13" x14ac:dyDescent="0.2">
      <c r="A4025" s="133"/>
      <c r="B4025" s="214"/>
      <c r="C4025" s="215"/>
      <c r="D4025" s="215"/>
      <c r="E4025" s="215"/>
      <c r="F4025" s="215"/>
      <c r="G4025" s="215"/>
      <c r="H4025" s="215"/>
      <c r="J4025" s="78"/>
      <c r="K4025" s="134"/>
      <c r="L4025" s="134"/>
      <c r="M4025" s="226"/>
    </row>
    <row r="4026" spans="1:13" x14ac:dyDescent="0.2">
      <c r="A4026" s="133"/>
      <c r="B4026" s="214"/>
      <c r="C4026" s="215"/>
      <c r="D4026" s="215"/>
      <c r="E4026" s="215"/>
      <c r="F4026" s="215"/>
      <c r="G4026" s="215"/>
      <c r="H4026" s="215"/>
      <c r="J4026" s="78"/>
      <c r="K4026" s="134"/>
      <c r="L4026" s="134"/>
      <c r="M4026" s="226"/>
    </row>
    <row r="4027" spans="1:13" x14ac:dyDescent="0.2">
      <c r="A4027" s="133"/>
      <c r="B4027" s="214"/>
      <c r="C4027" s="215"/>
      <c r="D4027" s="215"/>
      <c r="E4027" s="215"/>
      <c r="F4027" s="215"/>
      <c r="G4027" s="215"/>
      <c r="H4027" s="215"/>
      <c r="J4027" s="78"/>
      <c r="K4027" s="134"/>
      <c r="L4027" s="134"/>
      <c r="M4027" s="226"/>
    </row>
    <row r="4028" spans="1:13" x14ac:dyDescent="0.2">
      <c r="A4028" s="133"/>
      <c r="B4028" s="214"/>
      <c r="C4028" s="215"/>
      <c r="D4028" s="215"/>
      <c r="E4028" s="215"/>
      <c r="F4028" s="215"/>
      <c r="G4028" s="215"/>
      <c r="H4028" s="215"/>
      <c r="J4028" s="78"/>
      <c r="K4028" s="134"/>
      <c r="L4028" s="134"/>
      <c r="M4028" s="226"/>
    </row>
    <row r="4029" spans="1:13" x14ac:dyDescent="0.2">
      <c r="A4029" s="133"/>
      <c r="B4029" s="214"/>
      <c r="C4029" s="215"/>
      <c r="D4029" s="215"/>
      <c r="E4029" s="215"/>
      <c r="F4029" s="215"/>
      <c r="G4029" s="215"/>
      <c r="H4029" s="215"/>
      <c r="J4029" s="78"/>
      <c r="K4029" s="134"/>
      <c r="L4029" s="134"/>
      <c r="M4029" s="226"/>
    </row>
    <row r="4030" spans="1:13" x14ac:dyDescent="0.2">
      <c r="A4030" s="133"/>
      <c r="B4030" s="214"/>
      <c r="C4030" s="215"/>
      <c r="D4030" s="215"/>
      <c r="E4030" s="215"/>
      <c r="F4030" s="215"/>
      <c r="G4030" s="215"/>
      <c r="H4030" s="215"/>
      <c r="J4030" s="78"/>
      <c r="K4030" s="134"/>
      <c r="L4030" s="134"/>
      <c r="M4030" s="226"/>
    </row>
    <row r="4031" spans="1:13" x14ac:dyDescent="0.2">
      <c r="A4031" s="133"/>
      <c r="B4031" s="214"/>
      <c r="C4031" s="215"/>
      <c r="D4031" s="215"/>
      <c r="E4031" s="215"/>
      <c r="F4031" s="215"/>
      <c r="G4031" s="215"/>
      <c r="H4031" s="215"/>
      <c r="J4031" s="78"/>
      <c r="K4031" s="134"/>
      <c r="L4031" s="134"/>
      <c r="M4031" s="226"/>
    </row>
    <row r="4032" spans="1:13" x14ac:dyDescent="0.2">
      <c r="A4032" s="133"/>
      <c r="B4032" s="214"/>
      <c r="C4032" s="215"/>
      <c r="D4032" s="215"/>
      <c r="E4032" s="215"/>
      <c r="F4032" s="215"/>
      <c r="G4032" s="215"/>
      <c r="H4032" s="215"/>
      <c r="J4032" s="78"/>
      <c r="K4032" s="134"/>
      <c r="L4032" s="134"/>
      <c r="M4032" s="226"/>
    </row>
    <row r="4033" spans="1:13" x14ac:dyDescent="0.2">
      <c r="A4033" s="133"/>
      <c r="B4033" s="214"/>
      <c r="C4033" s="215"/>
      <c r="D4033" s="215"/>
      <c r="E4033" s="215"/>
      <c r="F4033" s="215"/>
      <c r="G4033" s="215"/>
      <c r="H4033" s="215"/>
      <c r="J4033" s="78"/>
      <c r="K4033" s="134"/>
      <c r="L4033" s="134"/>
      <c r="M4033" s="226"/>
    </row>
    <row r="4034" spans="1:13" x14ac:dyDescent="0.2">
      <c r="A4034" s="133"/>
      <c r="B4034" s="214"/>
      <c r="C4034" s="215"/>
      <c r="D4034" s="215"/>
      <c r="E4034" s="215"/>
      <c r="F4034" s="215"/>
      <c r="G4034" s="215"/>
      <c r="H4034" s="215"/>
      <c r="J4034" s="78"/>
      <c r="K4034" s="134"/>
      <c r="L4034" s="134"/>
      <c r="M4034" s="226"/>
    </row>
    <row r="4035" spans="1:13" x14ac:dyDescent="0.2">
      <c r="A4035" s="133"/>
      <c r="B4035" s="214"/>
      <c r="C4035" s="215"/>
      <c r="D4035" s="215"/>
      <c r="E4035" s="215"/>
      <c r="F4035" s="215"/>
      <c r="G4035" s="215"/>
      <c r="H4035" s="215"/>
      <c r="J4035" s="78"/>
      <c r="K4035" s="134"/>
      <c r="L4035" s="134"/>
      <c r="M4035" s="226"/>
    </row>
    <row r="4036" spans="1:13" x14ac:dyDescent="0.2">
      <c r="A4036" s="133"/>
      <c r="B4036" s="214"/>
      <c r="C4036" s="215"/>
      <c r="D4036" s="215"/>
      <c r="E4036" s="215"/>
      <c r="F4036" s="215"/>
      <c r="G4036" s="215"/>
      <c r="H4036" s="215"/>
      <c r="J4036" s="78"/>
      <c r="K4036" s="134"/>
      <c r="L4036" s="134"/>
      <c r="M4036" s="226"/>
    </row>
    <row r="4037" spans="1:13" x14ac:dyDescent="0.2">
      <c r="A4037" s="133"/>
      <c r="B4037" s="214"/>
      <c r="C4037" s="215"/>
      <c r="D4037" s="215"/>
      <c r="E4037" s="215"/>
      <c r="F4037" s="215"/>
      <c r="G4037" s="215"/>
      <c r="H4037" s="215"/>
      <c r="J4037" s="78"/>
      <c r="K4037" s="134"/>
      <c r="L4037" s="134"/>
      <c r="M4037" s="226"/>
    </row>
    <row r="4038" spans="1:13" x14ac:dyDescent="0.2">
      <c r="A4038" s="133"/>
      <c r="B4038" s="214"/>
      <c r="C4038" s="215"/>
      <c r="D4038" s="215"/>
      <c r="E4038" s="215"/>
      <c r="F4038" s="215"/>
      <c r="G4038" s="215"/>
      <c r="H4038" s="215"/>
      <c r="J4038" s="78"/>
      <c r="K4038" s="134"/>
      <c r="L4038" s="134"/>
      <c r="M4038" s="226"/>
    </row>
    <row r="4039" spans="1:13" x14ac:dyDescent="0.2">
      <c r="A4039" s="133"/>
      <c r="B4039" s="214"/>
      <c r="C4039" s="215"/>
      <c r="D4039" s="215"/>
      <c r="E4039" s="215"/>
      <c r="F4039" s="215"/>
      <c r="G4039" s="215"/>
      <c r="H4039" s="215"/>
      <c r="J4039" s="78"/>
      <c r="K4039" s="134"/>
      <c r="L4039" s="134"/>
      <c r="M4039" s="226"/>
    </row>
    <row r="4040" spans="1:13" x14ac:dyDescent="0.2">
      <c r="A4040" s="133"/>
      <c r="B4040" s="214"/>
      <c r="C4040" s="215"/>
      <c r="D4040" s="215"/>
      <c r="E4040" s="215"/>
      <c r="F4040" s="215"/>
      <c r="G4040" s="215"/>
      <c r="H4040" s="215"/>
      <c r="J4040" s="78"/>
      <c r="K4040" s="134"/>
      <c r="L4040" s="134"/>
      <c r="M4040" s="226"/>
    </row>
    <row r="4041" spans="1:13" x14ac:dyDescent="0.2">
      <c r="A4041" s="133"/>
      <c r="B4041" s="214"/>
      <c r="C4041" s="215"/>
      <c r="D4041" s="215"/>
      <c r="E4041" s="215"/>
      <c r="F4041" s="215"/>
      <c r="G4041" s="215"/>
      <c r="H4041" s="215"/>
      <c r="J4041" s="78"/>
      <c r="K4041" s="134"/>
      <c r="L4041" s="134"/>
      <c r="M4041" s="226"/>
    </row>
    <row r="4042" spans="1:13" x14ac:dyDescent="0.2">
      <c r="A4042" s="133"/>
      <c r="B4042" s="214"/>
      <c r="C4042" s="215"/>
      <c r="D4042" s="215"/>
      <c r="E4042" s="215"/>
      <c r="F4042" s="215"/>
      <c r="G4042" s="215"/>
      <c r="H4042" s="215"/>
      <c r="J4042" s="78"/>
      <c r="K4042" s="134"/>
      <c r="L4042" s="134"/>
      <c r="M4042" s="226"/>
    </row>
    <row r="4043" spans="1:13" x14ac:dyDescent="0.2">
      <c r="A4043" s="133"/>
      <c r="B4043" s="214"/>
      <c r="C4043" s="215"/>
      <c r="D4043" s="215"/>
      <c r="E4043" s="215"/>
      <c r="F4043" s="215"/>
      <c r="G4043" s="215"/>
      <c r="H4043" s="215"/>
      <c r="J4043" s="78"/>
      <c r="K4043" s="134"/>
      <c r="L4043" s="134"/>
      <c r="M4043" s="226"/>
    </row>
    <row r="4044" spans="1:13" x14ac:dyDescent="0.2">
      <c r="A4044" s="133"/>
      <c r="B4044" s="214"/>
      <c r="C4044" s="215"/>
      <c r="D4044" s="215"/>
      <c r="E4044" s="215"/>
      <c r="F4044" s="215"/>
      <c r="G4044" s="215"/>
      <c r="H4044" s="215"/>
      <c r="J4044" s="78"/>
      <c r="K4044" s="134"/>
      <c r="L4044" s="134"/>
      <c r="M4044" s="226"/>
    </row>
    <row r="4045" spans="1:13" x14ac:dyDescent="0.2">
      <c r="A4045" s="133"/>
      <c r="B4045" s="214"/>
      <c r="C4045" s="215"/>
      <c r="D4045" s="215"/>
      <c r="E4045" s="215"/>
      <c r="F4045" s="215"/>
      <c r="G4045" s="215"/>
      <c r="H4045" s="215"/>
      <c r="J4045" s="78"/>
      <c r="K4045" s="134"/>
      <c r="L4045" s="134"/>
      <c r="M4045" s="226"/>
    </row>
    <row r="4046" spans="1:13" x14ac:dyDescent="0.2">
      <c r="A4046" s="133"/>
      <c r="B4046" s="214"/>
      <c r="C4046" s="215"/>
      <c r="D4046" s="215"/>
      <c r="E4046" s="215"/>
      <c r="F4046" s="215"/>
      <c r="G4046" s="215"/>
      <c r="H4046" s="215"/>
      <c r="J4046" s="78"/>
      <c r="K4046" s="134"/>
      <c r="L4046" s="134"/>
      <c r="M4046" s="226"/>
    </row>
    <row r="4047" spans="1:13" x14ac:dyDescent="0.2">
      <c r="A4047" s="133"/>
      <c r="B4047" s="214"/>
      <c r="C4047" s="215"/>
      <c r="D4047" s="215"/>
      <c r="E4047" s="215"/>
      <c r="F4047" s="215"/>
      <c r="G4047" s="215"/>
      <c r="H4047" s="215"/>
      <c r="J4047" s="78"/>
      <c r="K4047" s="134"/>
      <c r="L4047" s="134"/>
      <c r="M4047" s="226"/>
    </row>
    <row r="4048" spans="1:13" x14ac:dyDescent="0.2">
      <c r="A4048" s="133"/>
      <c r="B4048" s="214"/>
      <c r="C4048" s="215"/>
      <c r="D4048" s="215"/>
      <c r="E4048" s="215"/>
      <c r="F4048" s="215"/>
      <c r="G4048" s="215"/>
      <c r="H4048" s="215"/>
      <c r="J4048" s="78"/>
      <c r="K4048" s="134"/>
      <c r="L4048" s="134"/>
      <c r="M4048" s="226"/>
    </row>
    <row r="4049" spans="1:13" x14ac:dyDescent="0.2">
      <c r="A4049" s="133"/>
      <c r="B4049" s="214"/>
      <c r="C4049" s="215"/>
      <c r="D4049" s="215"/>
      <c r="E4049" s="215"/>
      <c r="F4049" s="215"/>
      <c r="G4049" s="215"/>
      <c r="H4049" s="215"/>
      <c r="J4049" s="78"/>
      <c r="K4049" s="134"/>
      <c r="L4049" s="134"/>
      <c r="M4049" s="226"/>
    </row>
    <row r="4050" spans="1:13" x14ac:dyDescent="0.2">
      <c r="A4050" s="133"/>
      <c r="B4050" s="214"/>
      <c r="C4050" s="215"/>
      <c r="D4050" s="215"/>
      <c r="E4050" s="215"/>
      <c r="F4050" s="215"/>
      <c r="G4050" s="215"/>
      <c r="H4050" s="215"/>
      <c r="J4050" s="78"/>
      <c r="K4050" s="134"/>
      <c r="L4050" s="134"/>
      <c r="M4050" s="226"/>
    </row>
    <row r="4051" spans="1:13" x14ac:dyDescent="0.2">
      <c r="A4051" s="133"/>
      <c r="B4051" s="214"/>
      <c r="C4051" s="215"/>
      <c r="D4051" s="215"/>
      <c r="E4051" s="215"/>
      <c r="F4051" s="215"/>
      <c r="G4051" s="215"/>
      <c r="H4051" s="215"/>
      <c r="J4051" s="78"/>
      <c r="K4051" s="134"/>
      <c r="L4051" s="134"/>
      <c r="M4051" s="226"/>
    </row>
    <row r="4052" spans="1:13" x14ac:dyDescent="0.2">
      <c r="A4052" s="133"/>
      <c r="B4052" s="214"/>
      <c r="C4052" s="215"/>
      <c r="D4052" s="215"/>
      <c r="E4052" s="215"/>
      <c r="F4052" s="215"/>
      <c r="G4052" s="215"/>
      <c r="H4052" s="215"/>
      <c r="J4052" s="78"/>
      <c r="K4052" s="134"/>
      <c r="L4052" s="134"/>
      <c r="M4052" s="226"/>
    </row>
    <row r="4053" spans="1:13" x14ac:dyDescent="0.2">
      <c r="A4053" s="133"/>
      <c r="B4053" s="214"/>
      <c r="C4053" s="215"/>
      <c r="D4053" s="215"/>
      <c r="E4053" s="215"/>
      <c r="F4053" s="215"/>
      <c r="G4053" s="215"/>
      <c r="H4053" s="215"/>
      <c r="J4053" s="78"/>
      <c r="K4053" s="134"/>
      <c r="L4053" s="134"/>
      <c r="M4053" s="226"/>
    </row>
    <row r="4054" spans="1:13" x14ac:dyDescent="0.2">
      <c r="A4054" s="133"/>
      <c r="B4054" s="214"/>
      <c r="C4054" s="215"/>
      <c r="D4054" s="215"/>
      <c r="E4054" s="215"/>
      <c r="F4054" s="215"/>
      <c r="G4054" s="215"/>
      <c r="H4054" s="215"/>
      <c r="J4054" s="78"/>
      <c r="K4054" s="134"/>
      <c r="L4054" s="134"/>
      <c r="M4054" s="226"/>
    </row>
    <row r="4055" spans="1:13" x14ac:dyDescent="0.2">
      <c r="A4055" s="133"/>
      <c r="B4055" s="214"/>
      <c r="C4055" s="215"/>
      <c r="D4055" s="215"/>
      <c r="E4055" s="215"/>
      <c r="F4055" s="215"/>
      <c r="G4055" s="215"/>
      <c r="H4055" s="215"/>
      <c r="J4055" s="78"/>
      <c r="K4055" s="134"/>
      <c r="L4055" s="134"/>
      <c r="M4055" s="226"/>
    </row>
    <row r="4056" spans="1:13" x14ac:dyDescent="0.2">
      <c r="A4056" s="133"/>
      <c r="B4056" s="214"/>
      <c r="C4056" s="215"/>
      <c r="D4056" s="215"/>
      <c r="E4056" s="215"/>
      <c r="F4056" s="215"/>
      <c r="G4056" s="215"/>
      <c r="H4056" s="215"/>
      <c r="J4056" s="78"/>
      <c r="K4056" s="134"/>
      <c r="L4056" s="134"/>
      <c r="M4056" s="226"/>
    </row>
    <row r="4057" spans="1:13" x14ac:dyDescent="0.2">
      <c r="A4057" s="133"/>
      <c r="B4057" s="214"/>
      <c r="C4057" s="215"/>
      <c r="D4057" s="215"/>
      <c r="E4057" s="215"/>
      <c r="F4057" s="215"/>
      <c r="G4057" s="215"/>
      <c r="H4057" s="215"/>
      <c r="J4057" s="78"/>
      <c r="K4057" s="134"/>
      <c r="L4057" s="134"/>
      <c r="M4057" s="226"/>
    </row>
    <row r="4058" spans="1:13" x14ac:dyDescent="0.2">
      <c r="A4058" s="133"/>
      <c r="B4058" s="214"/>
      <c r="C4058" s="215"/>
      <c r="D4058" s="215"/>
      <c r="E4058" s="215"/>
      <c r="F4058" s="215"/>
      <c r="G4058" s="215"/>
      <c r="H4058" s="215"/>
      <c r="J4058" s="78"/>
      <c r="K4058" s="134"/>
      <c r="L4058" s="134"/>
      <c r="M4058" s="226"/>
    </row>
    <row r="4059" spans="1:13" x14ac:dyDescent="0.2">
      <c r="A4059" s="133"/>
      <c r="B4059" s="214"/>
      <c r="C4059" s="215"/>
      <c r="D4059" s="215"/>
      <c r="E4059" s="215"/>
      <c r="F4059" s="215"/>
      <c r="G4059" s="215"/>
      <c r="H4059" s="215"/>
      <c r="J4059" s="78"/>
      <c r="K4059" s="134"/>
      <c r="L4059" s="134"/>
      <c r="M4059" s="226"/>
    </row>
    <row r="4060" spans="1:13" x14ac:dyDescent="0.2">
      <c r="A4060" s="133"/>
      <c r="B4060" s="214"/>
      <c r="C4060" s="215"/>
      <c r="D4060" s="215"/>
      <c r="E4060" s="215"/>
      <c r="F4060" s="215"/>
      <c r="G4060" s="215"/>
      <c r="H4060" s="215"/>
      <c r="J4060" s="78"/>
      <c r="K4060" s="134"/>
      <c r="L4060" s="134"/>
      <c r="M4060" s="226"/>
    </row>
    <row r="4061" spans="1:13" x14ac:dyDescent="0.2">
      <c r="A4061" s="133"/>
      <c r="B4061" s="214"/>
      <c r="C4061" s="215"/>
      <c r="D4061" s="215"/>
      <c r="E4061" s="215"/>
      <c r="F4061" s="215"/>
      <c r="G4061" s="215"/>
      <c r="H4061" s="215"/>
      <c r="J4061" s="78"/>
      <c r="K4061" s="134"/>
      <c r="L4061" s="134"/>
      <c r="M4061" s="226"/>
    </row>
    <row r="4062" spans="1:13" x14ac:dyDescent="0.2">
      <c r="A4062" s="133"/>
      <c r="B4062" s="214"/>
      <c r="C4062" s="215"/>
      <c r="D4062" s="215"/>
      <c r="E4062" s="215"/>
      <c r="F4062" s="215"/>
      <c r="G4062" s="215"/>
      <c r="H4062" s="215"/>
      <c r="J4062" s="78"/>
      <c r="K4062" s="134"/>
      <c r="L4062" s="134"/>
      <c r="M4062" s="226"/>
    </row>
    <row r="4063" spans="1:13" x14ac:dyDescent="0.2">
      <c r="A4063" s="133"/>
      <c r="B4063" s="214"/>
      <c r="C4063" s="215"/>
      <c r="D4063" s="215"/>
      <c r="E4063" s="215"/>
      <c r="F4063" s="215"/>
      <c r="G4063" s="215"/>
      <c r="H4063" s="215"/>
      <c r="J4063" s="78"/>
      <c r="K4063" s="134"/>
      <c r="L4063" s="134"/>
      <c r="M4063" s="226"/>
    </row>
    <row r="4064" spans="1:13" x14ac:dyDescent="0.2">
      <c r="A4064" s="133"/>
      <c r="B4064" s="214"/>
      <c r="C4064" s="215"/>
      <c r="D4064" s="215"/>
      <c r="E4064" s="215"/>
      <c r="F4064" s="215"/>
      <c r="G4064" s="215"/>
      <c r="H4064" s="215"/>
      <c r="J4064" s="78"/>
      <c r="K4064" s="134"/>
      <c r="L4064" s="134"/>
      <c r="M4064" s="226"/>
    </row>
    <row r="4065" spans="1:13" x14ac:dyDescent="0.2">
      <c r="A4065" s="133"/>
      <c r="B4065" s="214"/>
      <c r="C4065" s="215"/>
      <c r="D4065" s="215"/>
      <c r="E4065" s="215"/>
      <c r="F4065" s="215"/>
      <c r="G4065" s="215"/>
      <c r="H4065" s="215"/>
      <c r="J4065" s="78"/>
      <c r="K4065" s="134"/>
      <c r="L4065" s="134"/>
      <c r="M4065" s="226"/>
    </row>
    <row r="4066" spans="1:13" x14ac:dyDescent="0.2">
      <c r="A4066" s="133"/>
      <c r="B4066" s="214"/>
      <c r="C4066" s="215"/>
      <c r="D4066" s="215"/>
      <c r="E4066" s="215"/>
      <c r="F4066" s="215"/>
      <c r="G4066" s="215"/>
      <c r="H4066" s="215"/>
      <c r="J4066" s="78"/>
      <c r="K4066" s="134"/>
      <c r="L4066" s="134"/>
      <c r="M4066" s="226"/>
    </row>
    <row r="4067" spans="1:13" x14ac:dyDescent="0.2">
      <c r="A4067" s="133"/>
      <c r="B4067" s="214"/>
      <c r="C4067" s="215"/>
      <c r="D4067" s="215"/>
      <c r="E4067" s="215"/>
      <c r="F4067" s="215"/>
      <c r="G4067" s="215"/>
      <c r="H4067" s="215"/>
      <c r="J4067" s="78"/>
      <c r="K4067" s="134"/>
      <c r="L4067" s="134"/>
      <c r="M4067" s="226"/>
    </row>
    <row r="4068" spans="1:13" x14ac:dyDescent="0.2">
      <c r="A4068" s="133"/>
      <c r="B4068" s="214"/>
      <c r="C4068" s="215"/>
      <c r="D4068" s="215"/>
      <c r="E4068" s="215"/>
      <c r="F4068" s="215"/>
      <c r="G4068" s="215"/>
      <c r="H4068" s="215"/>
      <c r="J4068" s="78"/>
      <c r="K4068" s="134"/>
      <c r="L4068" s="134"/>
      <c r="M4068" s="226"/>
    </row>
    <row r="4069" spans="1:13" x14ac:dyDescent="0.2">
      <c r="A4069" s="133"/>
      <c r="B4069" s="214"/>
      <c r="C4069" s="215"/>
      <c r="D4069" s="215"/>
      <c r="E4069" s="215"/>
      <c r="F4069" s="215"/>
      <c r="G4069" s="215"/>
      <c r="H4069" s="215"/>
      <c r="J4069" s="78"/>
      <c r="K4069" s="134"/>
      <c r="L4069" s="134"/>
      <c r="M4069" s="226"/>
    </row>
    <row r="4070" spans="1:13" x14ac:dyDescent="0.2">
      <c r="A4070" s="133"/>
      <c r="B4070" s="214"/>
      <c r="C4070" s="215"/>
      <c r="D4070" s="215"/>
      <c r="E4070" s="215"/>
      <c r="F4070" s="215"/>
      <c r="G4070" s="215"/>
      <c r="H4070" s="215"/>
      <c r="J4070" s="78"/>
      <c r="K4070" s="134"/>
      <c r="L4070" s="134"/>
      <c r="M4070" s="226"/>
    </row>
    <row r="4071" spans="1:13" x14ac:dyDescent="0.2">
      <c r="A4071" s="133"/>
      <c r="B4071" s="214"/>
      <c r="C4071" s="215"/>
      <c r="D4071" s="215"/>
      <c r="E4071" s="215"/>
      <c r="F4071" s="215"/>
      <c r="G4071" s="215"/>
      <c r="H4071" s="215"/>
      <c r="J4071" s="78"/>
      <c r="K4071" s="134"/>
      <c r="L4071" s="134"/>
      <c r="M4071" s="226"/>
    </row>
    <row r="4072" spans="1:13" x14ac:dyDescent="0.2">
      <c r="A4072" s="133"/>
      <c r="B4072" s="214"/>
      <c r="C4072" s="215"/>
      <c r="D4072" s="215"/>
      <c r="E4072" s="215"/>
      <c r="F4072" s="215"/>
      <c r="G4072" s="215"/>
      <c r="H4072" s="215"/>
      <c r="J4072" s="78"/>
      <c r="K4072" s="134"/>
      <c r="L4072" s="134"/>
      <c r="M4072" s="226"/>
    </row>
    <row r="4073" spans="1:13" x14ac:dyDescent="0.2">
      <c r="A4073" s="133"/>
      <c r="B4073" s="214"/>
      <c r="C4073" s="215"/>
      <c r="D4073" s="215"/>
      <c r="E4073" s="215"/>
      <c r="F4073" s="215"/>
      <c r="G4073" s="215"/>
      <c r="H4073" s="215"/>
      <c r="J4073" s="78"/>
      <c r="K4073" s="134"/>
      <c r="L4073" s="134"/>
      <c r="M4073" s="226"/>
    </row>
    <row r="4074" spans="1:13" x14ac:dyDescent="0.2">
      <c r="A4074" s="133"/>
      <c r="B4074" s="214"/>
      <c r="C4074" s="215"/>
      <c r="D4074" s="215"/>
      <c r="E4074" s="215"/>
      <c r="F4074" s="215"/>
      <c r="G4074" s="215"/>
      <c r="H4074" s="215"/>
      <c r="J4074" s="78"/>
      <c r="K4074" s="134"/>
      <c r="L4074" s="134"/>
      <c r="M4074" s="226"/>
    </row>
    <row r="4075" spans="1:13" x14ac:dyDescent="0.2">
      <c r="A4075" s="133"/>
      <c r="B4075" s="214"/>
      <c r="C4075" s="215"/>
      <c r="D4075" s="215"/>
      <c r="E4075" s="215"/>
      <c r="F4075" s="215"/>
      <c r="G4075" s="215"/>
      <c r="H4075" s="215"/>
      <c r="J4075" s="78"/>
      <c r="K4075" s="134"/>
      <c r="L4075" s="134"/>
      <c r="M4075" s="226"/>
    </row>
    <row r="4076" spans="1:13" x14ac:dyDescent="0.2">
      <c r="A4076" s="133"/>
      <c r="B4076" s="214"/>
      <c r="C4076" s="215"/>
      <c r="D4076" s="215"/>
      <c r="E4076" s="215"/>
      <c r="F4076" s="215"/>
      <c r="G4076" s="215"/>
      <c r="H4076" s="215"/>
      <c r="J4076" s="78"/>
      <c r="K4076" s="134"/>
      <c r="L4076" s="134"/>
      <c r="M4076" s="226"/>
    </row>
    <row r="4077" spans="1:13" x14ac:dyDescent="0.2">
      <c r="A4077" s="133"/>
      <c r="B4077" s="214"/>
      <c r="C4077" s="215"/>
      <c r="D4077" s="215"/>
      <c r="E4077" s="215"/>
      <c r="F4077" s="215"/>
      <c r="G4077" s="215"/>
      <c r="H4077" s="215"/>
      <c r="J4077" s="78"/>
      <c r="K4077" s="134"/>
      <c r="L4077" s="134"/>
      <c r="M4077" s="226"/>
    </row>
    <row r="4078" spans="1:13" x14ac:dyDescent="0.2">
      <c r="A4078" s="133"/>
      <c r="B4078" s="214"/>
      <c r="C4078" s="215"/>
      <c r="D4078" s="215"/>
      <c r="E4078" s="215"/>
      <c r="F4078" s="215"/>
      <c r="G4078" s="215"/>
      <c r="H4078" s="215"/>
      <c r="J4078" s="78"/>
      <c r="K4078" s="134"/>
      <c r="L4078" s="134"/>
      <c r="M4078" s="226"/>
    </row>
    <row r="4079" spans="1:13" x14ac:dyDescent="0.2">
      <c r="A4079" s="133"/>
      <c r="B4079" s="214"/>
      <c r="C4079" s="215"/>
      <c r="D4079" s="215"/>
      <c r="E4079" s="215"/>
      <c r="F4079" s="215"/>
      <c r="G4079" s="215"/>
      <c r="H4079" s="215"/>
      <c r="J4079" s="78"/>
      <c r="K4079" s="134"/>
      <c r="L4079" s="134"/>
      <c r="M4079" s="226"/>
    </row>
    <row r="4080" spans="1:13" x14ac:dyDescent="0.2">
      <c r="A4080" s="133"/>
      <c r="B4080" s="214"/>
      <c r="C4080" s="215"/>
      <c r="D4080" s="215"/>
      <c r="E4080" s="215"/>
      <c r="F4080" s="215"/>
      <c r="G4080" s="215"/>
      <c r="H4080" s="215"/>
      <c r="J4080" s="78"/>
      <c r="K4080" s="134"/>
      <c r="L4080" s="134"/>
      <c r="M4080" s="226"/>
    </row>
    <row r="4081" spans="1:13" x14ac:dyDescent="0.2">
      <c r="A4081" s="133"/>
      <c r="B4081" s="214"/>
      <c r="C4081" s="215"/>
      <c r="D4081" s="215"/>
      <c r="E4081" s="215"/>
      <c r="F4081" s="215"/>
      <c r="G4081" s="215"/>
      <c r="H4081" s="215"/>
      <c r="J4081" s="78"/>
      <c r="K4081" s="134"/>
      <c r="L4081" s="134"/>
      <c r="M4081" s="226"/>
    </row>
    <row r="4082" spans="1:13" x14ac:dyDescent="0.2">
      <c r="A4082" s="133"/>
      <c r="B4082" s="214"/>
      <c r="C4082" s="215"/>
      <c r="D4082" s="215"/>
      <c r="E4082" s="215"/>
      <c r="F4082" s="215"/>
      <c r="G4082" s="215"/>
      <c r="H4082" s="215"/>
      <c r="J4082" s="78"/>
      <c r="K4082" s="134"/>
      <c r="L4082" s="134"/>
      <c r="M4082" s="226"/>
    </row>
    <row r="4083" spans="1:13" x14ac:dyDescent="0.2">
      <c r="A4083" s="133"/>
      <c r="B4083" s="214"/>
      <c r="C4083" s="215"/>
      <c r="D4083" s="215"/>
      <c r="E4083" s="215"/>
      <c r="F4083" s="215"/>
      <c r="G4083" s="215"/>
      <c r="H4083" s="215"/>
      <c r="J4083" s="78"/>
      <c r="K4083" s="134"/>
      <c r="L4083" s="134"/>
      <c r="M4083" s="226"/>
    </row>
    <row r="4084" spans="1:13" x14ac:dyDescent="0.2">
      <c r="A4084" s="133"/>
      <c r="B4084" s="214"/>
      <c r="C4084" s="215"/>
      <c r="D4084" s="215"/>
      <c r="E4084" s="215"/>
      <c r="F4084" s="215"/>
      <c r="G4084" s="215"/>
      <c r="H4084" s="215"/>
      <c r="J4084" s="78"/>
      <c r="K4084" s="134"/>
      <c r="L4084" s="134"/>
      <c r="M4084" s="226"/>
    </row>
    <row r="4085" spans="1:13" x14ac:dyDescent="0.2">
      <c r="A4085" s="133"/>
      <c r="B4085" s="214"/>
      <c r="C4085" s="215"/>
      <c r="D4085" s="215"/>
      <c r="E4085" s="215"/>
      <c r="F4085" s="215"/>
      <c r="G4085" s="215"/>
      <c r="H4085" s="215"/>
      <c r="J4085" s="78"/>
      <c r="K4085" s="134"/>
      <c r="L4085" s="134"/>
      <c r="M4085" s="226"/>
    </row>
    <row r="4086" spans="1:13" x14ac:dyDescent="0.2">
      <c r="A4086" s="133"/>
      <c r="B4086" s="214"/>
      <c r="C4086" s="215"/>
      <c r="D4086" s="215"/>
      <c r="E4086" s="215"/>
      <c r="F4086" s="215"/>
      <c r="G4086" s="215"/>
      <c r="H4086" s="215"/>
      <c r="J4086" s="78"/>
      <c r="K4086" s="134"/>
      <c r="L4086" s="134"/>
      <c r="M4086" s="226"/>
    </row>
    <row r="4087" spans="1:13" x14ac:dyDescent="0.2">
      <c r="A4087" s="133"/>
      <c r="B4087" s="214"/>
      <c r="C4087" s="215"/>
      <c r="D4087" s="215"/>
      <c r="E4087" s="215"/>
      <c r="F4087" s="215"/>
      <c r="G4087" s="215"/>
      <c r="H4087" s="215"/>
      <c r="J4087" s="78"/>
      <c r="K4087" s="134"/>
      <c r="L4087" s="134"/>
      <c r="M4087" s="226"/>
    </row>
    <row r="4088" spans="1:13" x14ac:dyDescent="0.2">
      <c r="A4088" s="133"/>
      <c r="B4088" s="214"/>
      <c r="C4088" s="215"/>
      <c r="D4088" s="215"/>
      <c r="E4088" s="215"/>
      <c r="F4088" s="215"/>
      <c r="G4088" s="215"/>
      <c r="H4088" s="215"/>
      <c r="J4088" s="78"/>
      <c r="K4088" s="134"/>
      <c r="L4088" s="134"/>
      <c r="M4088" s="226"/>
    </row>
    <row r="4089" spans="1:13" x14ac:dyDescent="0.2">
      <c r="A4089" s="133"/>
      <c r="B4089" s="214"/>
      <c r="C4089" s="215"/>
      <c r="D4089" s="215"/>
      <c r="E4089" s="215"/>
      <c r="F4089" s="215"/>
      <c r="G4089" s="215"/>
      <c r="H4089" s="215"/>
      <c r="J4089" s="78"/>
      <c r="K4089" s="134"/>
      <c r="L4089" s="134"/>
      <c r="M4089" s="226"/>
    </row>
    <row r="4090" spans="1:13" x14ac:dyDescent="0.2">
      <c r="A4090" s="133"/>
      <c r="B4090" s="214"/>
      <c r="C4090" s="215"/>
      <c r="D4090" s="215"/>
      <c r="E4090" s="215"/>
      <c r="F4090" s="215"/>
      <c r="G4090" s="215"/>
      <c r="H4090" s="215"/>
      <c r="J4090" s="78"/>
      <c r="K4090" s="134"/>
      <c r="L4090" s="134"/>
      <c r="M4090" s="226"/>
    </row>
    <row r="4091" spans="1:13" x14ac:dyDescent="0.2">
      <c r="A4091" s="133"/>
      <c r="B4091" s="214"/>
      <c r="C4091" s="215"/>
      <c r="D4091" s="215"/>
      <c r="E4091" s="215"/>
      <c r="F4091" s="215"/>
      <c r="G4091" s="215"/>
      <c r="H4091" s="215"/>
      <c r="J4091" s="78"/>
      <c r="K4091" s="134"/>
      <c r="L4091" s="134"/>
      <c r="M4091" s="226"/>
    </row>
    <row r="4092" spans="1:13" x14ac:dyDescent="0.2">
      <c r="A4092" s="133"/>
      <c r="B4092" s="214"/>
      <c r="C4092" s="215"/>
      <c r="D4092" s="215"/>
      <c r="E4092" s="215"/>
      <c r="F4092" s="215"/>
      <c r="G4092" s="215"/>
      <c r="H4092" s="215"/>
      <c r="J4092" s="78"/>
      <c r="K4092" s="134"/>
      <c r="L4092" s="134"/>
      <c r="M4092" s="226"/>
    </row>
    <row r="4093" spans="1:13" x14ac:dyDescent="0.2">
      <c r="A4093" s="133"/>
      <c r="B4093" s="214"/>
      <c r="C4093" s="215"/>
      <c r="D4093" s="215"/>
      <c r="E4093" s="215"/>
      <c r="F4093" s="215"/>
      <c r="G4093" s="215"/>
      <c r="H4093" s="215"/>
      <c r="J4093" s="78"/>
      <c r="K4093" s="134"/>
      <c r="L4093" s="134"/>
      <c r="M4093" s="226"/>
    </row>
    <row r="4094" spans="1:13" x14ac:dyDescent="0.2">
      <c r="A4094" s="133"/>
      <c r="B4094" s="214"/>
      <c r="C4094" s="215"/>
      <c r="D4094" s="215"/>
      <c r="E4094" s="215"/>
      <c r="F4094" s="215"/>
      <c r="G4094" s="215"/>
      <c r="H4094" s="215"/>
      <c r="J4094" s="78"/>
      <c r="K4094" s="134"/>
      <c r="L4094" s="134"/>
      <c r="M4094" s="226"/>
    </row>
    <row r="4095" spans="1:13" x14ac:dyDescent="0.2">
      <c r="A4095" s="133"/>
      <c r="B4095" s="214"/>
      <c r="C4095" s="215"/>
      <c r="D4095" s="215"/>
      <c r="E4095" s="215"/>
      <c r="F4095" s="215"/>
      <c r="G4095" s="215"/>
      <c r="H4095" s="215"/>
      <c r="J4095" s="78"/>
      <c r="K4095" s="134"/>
      <c r="L4095" s="134"/>
      <c r="M4095" s="226"/>
    </row>
    <row r="4096" spans="1:13" x14ac:dyDescent="0.2">
      <c r="A4096" s="133"/>
      <c r="B4096" s="214"/>
      <c r="C4096" s="215"/>
      <c r="D4096" s="215"/>
      <c r="E4096" s="215"/>
      <c r="F4096" s="215"/>
      <c r="G4096" s="215"/>
      <c r="H4096" s="215"/>
      <c r="J4096" s="78"/>
      <c r="K4096" s="134"/>
      <c r="L4096" s="134"/>
      <c r="M4096" s="226"/>
    </row>
    <row r="4097" spans="1:13" x14ac:dyDescent="0.2">
      <c r="A4097" s="133"/>
      <c r="B4097" s="214"/>
      <c r="C4097" s="215"/>
      <c r="D4097" s="215"/>
      <c r="E4097" s="215"/>
      <c r="F4097" s="215"/>
      <c r="G4097" s="215"/>
      <c r="H4097" s="215"/>
      <c r="J4097" s="78"/>
      <c r="K4097" s="134"/>
      <c r="L4097" s="134"/>
      <c r="M4097" s="226"/>
    </row>
    <row r="4098" spans="1:13" x14ac:dyDescent="0.2">
      <c r="A4098" s="133"/>
      <c r="B4098" s="214"/>
      <c r="C4098" s="215"/>
      <c r="D4098" s="215"/>
      <c r="E4098" s="215"/>
      <c r="F4098" s="215"/>
      <c r="G4098" s="215"/>
      <c r="H4098" s="215"/>
      <c r="J4098" s="78"/>
      <c r="K4098" s="134"/>
      <c r="L4098" s="134"/>
      <c r="M4098" s="226"/>
    </row>
    <row r="4099" spans="1:13" x14ac:dyDescent="0.2">
      <c r="A4099" s="133"/>
      <c r="B4099" s="214"/>
      <c r="C4099" s="215"/>
      <c r="D4099" s="215"/>
      <c r="E4099" s="215"/>
      <c r="F4099" s="215"/>
      <c r="G4099" s="215"/>
      <c r="H4099" s="215"/>
      <c r="J4099" s="78"/>
      <c r="K4099" s="134"/>
      <c r="L4099" s="134"/>
      <c r="M4099" s="226"/>
    </row>
    <row r="4100" spans="1:13" x14ac:dyDescent="0.2">
      <c r="A4100" s="133"/>
      <c r="B4100" s="214"/>
      <c r="C4100" s="215"/>
      <c r="D4100" s="215"/>
      <c r="E4100" s="215"/>
      <c r="F4100" s="215"/>
      <c r="G4100" s="215"/>
      <c r="H4100" s="215"/>
      <c r="J4100" s="78"/>
      <c r="K4100" s="134"/>
      <c r="L4100" s="134"/>
      <c r="M4100" s="226"/>
    </row>
    <row r="4101" spans="1:13" x14ac:dyDescent="0.2">
      <c r="A4101" s="133"/>
      <c r="B4101" s="214"/>
      <c r="C4101" s="215"/>
      <c r="D4101" s="215"/>
      <c r="E4101" s="215"/>
      <c r="F4101" s="215"/>
      <c r="G4101" s="215"/>
      <c r="H4101" s="215"/>
      <c r="J4101" s="78"/>
      <c r="K4101" s="134"/>
      <c r="L4101" s="134"/>
      <c r="M4101" s="226"/>
    </row>
    <row r="4102" spans="1:13" x14ac:dyDescent="0.2">
      <c r="A4102" s="133"/>
      <c r="B4102" s="214"/>
      <c r="C4102" s="215"/>
      <c r="D4102" s="215"/>
      <c r="E4102" s="215"/>
      <c r="F4102" s="215"/>
      <c r="G4102" s="215"/>
      <c r="H4102" s="215"/>
      <c r="J4102" s="78"/>
      <c r="K4102" s="134"/>
      <c r="L4102" s="134"/>
      <c r="M4102" s="226"/>
    </row>
    <row r="4103" spans="1:13" x14ac:dyDescent="0.2">
      <c r="A4103" s="133"/>
      <c r="B4103" s="214"/>
      <c r="C4103" s="215"/>
      <c r="D4103" s="215"/>
      <c r="E4103" s="215"/>
      <c r="F4103" s="215"/>
      <c r="G4103" s="215"/>
      <c r="H4103" s="215"/>
      <c r="J4103" s="78"/>
      <c r="K4103" s="134"/>
      <c r="L4103" s="134"/>
      <c r="M4103" s="226"/>
    </row>
    <row r="4104" spans="1:13" x14ac:dyDescent="0.2">
      <c r="A4104" s="133"/>
      <c r="B4104" s="214"/>
      <c r="C4104" s="215"/>
      <c r="D4104" s="215"/>
      <c r="E4104" s="215"/>
      <c r="F4104" s="215"/>
      <c r="G4104" s="215"/>
      <c r="H4104" s="215"/>
      <c r="J4104" s="78"/>
      <c r="K4104" s="134"/>
      <c r="L4104" s="134"/>
      <c r="M4104" s="226"/>
    </row>
    <row r="4105" spans="1:13" x14ac:dyDescent="0.2">
      <c r="A4105" s="133"/>
      <c r="B4105" s="214"/>
      <c r="C4105" s="215"/>
      <c r="D4105" s="215"/>
      <c r="E4105" s="215"/>
      <c r="F4105" s="215"/>
      <c r="G4105" s="215"/>
      <c r="H4105" s="215"/>
      <c r="J4105" s="78"/>
      <c r="K4105" s="134"/>
      <c r="L4105" s="134"/>
      <c r="M4105" s="226"/>
    </row>
    <row r="4106" spans="1:13" x14ac:dyDescent="0.2">
      <c r="A4106" s="133"/>
      <c r="B4106" s="214"/>
      <c r="C4106" s="215"/>
      <c r="D4106" s="215"/>
      <c r="E4106" s="215"/>
      <c r="F4106" s="215"/>
      <c r="G4106" s="215"/>
      <c r="H4106" s="215"/>
      <c r="J4106" s="78"/>
      <c r="K4106" s="134"/>
      <c r="L4106" s="134"/>
      <c r="M4106" s="226"/>
    </row>
    <row r="4107" spans="1:13" x14ac:dyDescent="0.2">
      <c r="A4107" s="133"/>
      <c r="B4107" s="214"/>
      <c r="C4107" s="215"/>
      <c r="D4107" s="215"/>
      <c r="E4107" s="215"/>
      <c r="F4107" s="215"/>
      <c r="G4107" s="215"/>
      <c r="H4107" s="215"/>
      <c r="J4107" s="78"/>
      <c r="K4107" s="134"/>
      <c r="L4107" s="134"/>
      <c r="M4107" s="226"/>
    </row>
    <row r="4108" spans="1:13" x14ac:dyDescent="0.2">
      <c r="A4108" s="133"/>
      <c r="B4108" s="214"/>
      <c r="C4108" s="215"/>
      <c r="D4108" s="215"/>
      <c r="E4108" s="215"/>
      <c r="F4108" s="215"/>
      <c r="G4108" s="215"/>
      <c r="H4108" s="215"/>
      <c r="J4108" s="78"/>
      <c r="K4108" s="134"/>
      <c r="L4108" s="134"/>
      <c r="M4108" s="226"/>
    </row>
    <row r="4109" spans="1:13" x14ac:dyDescent="0.2">
      <c r="A4109" s="133"/>
      <c r="B4109" s="214"/>
      <c r="C4109" s="215"/>
      <c r="D4109" s="215"/>
      <c r="E4109" s="215"/>
      <c r="F4109" s="215"/>
      <c r="G4109" s="215"/>
      <c r="H4109" s="215"/>
      <c r="J4109" s="78"/>
      <c r="K4109" s="134"/>
      <c r="L4109" s="134"/>
      <c r="M4109" s="226"/>
    </row>
    <row r="4110" spans="1:13" x14ac:dyDescent="0.2">
      <c r="A4110" s="133"/>
      <c r="B4110" s="214"/>
      <c r="C4110" s="215"/>
      <c r="D4110" s="215"/>
      <c r="E4110" s="215"/>
      <c r="F4110" s="215"/>
      <c r="G4110" s="215"/>
      <c r="H4110" s="215"/>
      <c r="J4110" s="78"/>
      <c r="K4110" s="134"/>
      <c r="L4110" s="134"/>
      <c r="M4110" s="226"/>
    </row>
    <row r="4111" spans="1:13" x14ac:dyDescent="0.2">
      <c r="A4111" s="133"/>
      <c r="B4111" s="214"/>
      <c r="C4111" s="215"/>
      <c r="D4111" s="215"/>
      <c r="E4111" s="215"/>
      <c r="F4111" s="215"/>
      <c r="G4111" s="215"/>
      <c r="H4111" s="215"/>
      <c r="J4111" s="78"/>
      <c r="K4111" s="134"/>
      <c r="L4111" s="134"/>
      <c r="M4111" s="226"/>
    </row>
    <row r="4112" spans="1:13" x14ac:dyDescent="0.2">
      <c r="A4112" s="133"/>
      <c r="B4112" s="214"/>
      <c r="C4112" s="215"/>
      <c r="D4112" s="215"/>
      <c r="E4112" s="215"/>
      <c r="F4112" s="215"/>
      <c r="G4112" s="215"/>
      <c r="H4112" s="215"/>
      <c r="J4112" s="78"/>
      <c r="K4112" s="134"/>
      <c r="L4112" s="134"/>
      <c r="M4112" s="226"/>
    </row>
    <row r="4113" spans="1:13" x14ac:dyDescent="0.2">
      <c r="A4113" s="133"/>
      <c r="B4113" s="214"/>
      <c r="C4113" s="215"/>
      <c r="D4113" s="215"/>
      <c r="E4113" s="215"/>
      <c r="F4113" s="215"/>
      <c r="G4113" s="215"/>
      <c r="H4113" s="215"/>
      <c r="J4113" s="78"/>
      <c r="K4113" s="134"/>
      <c r="L4113" s="134"/>
      <c r="M4113" s="226"/>
    </row>
    <row r="4114" spans="1:13" x14ac:dyDescent="0.2">
      <c r="A4114" s="133"/>
      <c r="B4114" s="214"/>
      <c r="C4114" s="215"/>
      <c r="D4114" s="215"/>
      <c r="E4114" s="215"/>
      <c r="F4114" s="215"/>
      <c r="G4114" s="215"/>
      <c r="H4114" s="215"/>
      <c r="J4114" s="78"/>
      <c r="K4114" s="134"/>
      <c r="L4114" s="134"/>
      <c r="M4114" s="226"/>
    </row>
    <row r="4115" spans="1:13" x14ac:dyDescent="0.2">
      <c r="A4115" s="133"/>
      <c r="B4115" s="214"/>
      <c r="C4115" s="215"/>
      <c r="D4115" s="215"/>
      <c r="E4115" s="215"/>
      <c r="F4115" s="215"/>
      <c r="G4115" s="215"/>
      <c r="H4115" s="215"/>
      <c r="J4115" s="78"/>
      <c r="K4115" s="134"/>
      <c r="L4115" s="134"/>
      <c r="M4115" s="226"/>
    </row>
    <row r="4116" spans="1:13" x14ac:dyDescent="0.2">
      <c r="A4116" s="133"/>
      <c r="B4116" s="214"/>
      <c r="C4116" s="215"/>
      <c r="D4116" s="215"/>
      <c r="E4116" s="215"/>
      <c r="F4116" s="215"/>
      <c r="G4116" s="215"/>
      <c r="H4116" s="215"/>
      <c r="J4116" s="78"/>
      <c r="K4116" s="134"/>
      <c r="L4116" s="134"/>
      <c r="M4116" s="226"/>
    </row>
    <row r="4117" spans="1:13" x14ac:dyDescent="0.2">
      <c r="A4117" s="133"/>
      <c r="B4117" s="214"/>
      <c r="C4117" s="215"/>
      <c r="D4117" s="215"/>
      <c r="E4117" s="215"/>
      <c r="F4117" s="215"/>
      <c r="G4117" s="215"/>
      <c r="H4117" s="215"/>
      <c r="J4117" s="78"/>
      <c r="K4117" s="134"/>
      <c r="L4117" s="134"/>
      <c r="M4117" s="226"/>
    </row>
    <row r="4118" spans="1:13" x14ac:dyDescent="0.2">
      <c r="A4118" s="133"/>
      <c r="B4118" s="214"/>
      <c r="C4118" s="215"/>
      <c r="D4118" s="215"/>
      <c r="E4118" s="215"/>
      <c r="F4118" s="215"/>
      <c r="G4118" s="215"/>
      <c r="H4118" s="215"/>
      <c r="J4118" s="78"/>
      <c r="K4118" s="134"/>
      <c r="L4118" s="134"/>
      <c r="M4118" s="226"/>
    </row>
    <row r="4119" spans="1:13" x14ac:dyDescent="0.2">
      <c r="A4119" s="133"/>
      <c r="B4119" s="214"/>
      <c r="C4119" s="215"/>
      <c r="D4119" s="215"/>
      <c r="E4119" s="215"/>
      <c r="F4119" s="215"/>
      <c r="G4119" s="215"/>
      <c r="H4119" s="215"/>
      <c r="J4119" s="78"/>
      <c r="K4119" s="134"/>
      <c r="L4119" s="134"/>
      <c r="M4119" s="226"/>
    </row>
    <row r="4120" spans="1:13" x14ac:dyDescent="0.2">
      <c r="A4120" s="133"/>
      <c r="B4120" s="214"/>
      <c r="C4120" s="215"/>
      <c r="D4120" s="215"/>
      <c r="E4120" s="215"/>
      <c r="F4120" s="215"/>
      <c r="G4120" s="215"/>
      <c r="H4120" s="215"/>
      <c r="J4120" s="78"/>
      <c r="K4120" s="134"/>
      <c r="L4120" s="134"/>
      <c r="M4120" s="226"/>
    </row>
    <row r="4121" spans="1:13" x14ac:dyDescent="0.2">
      <c r="A4121" s="133"/>
      <c r="B4121" s="214"/>
      <c r="C4121" s="215"/>
      <c r="D4121" s="215"/>
      <c r="E4121" s="215"/>
      <c r="F4121" s="215"/>
      <c r="G4121" s="215"/>
      <c r="H4121" s="215"/>
      <c r="J4121" s="78"/>
      <c r="K4121" s="134"/>
      <c r="L4121" s="134"/>
      <c r="M4121" s="226"/>
    </row>
    <row r="4122" spans="1:13" x14ac:dyDescent="0.2">
      <c r="A4122" s="133"/>
      <c r="B4122" s="214"/>
      <c r="C4122" s="215"/>
      <c r="D4122" s="215"/>
      <c r="E4122" s="215"/>
      <c r="F4122" s="215"/>
      <c r="G4122" s="215"/>
      <c r="H4122" s="215"/>
      <c r="J4122" s="78"/>
      <c r="K4122" s="134"/>
      <c r="L4122" s="134"/>
      <c r="M4122" s="226"/>
    </row>
    <row r="4123" spans="1:13" x14ac:dyDescent="0.2">
      <c r="A4123" s="133"/>
      <c r="B4123" s="214"/>
      <c r="C4123" s="215"/>
      <c r="D4123" s="215"/>
      <c r="E4123" s="215"/>
      <c r="F4123" s="215"/>
      <c r="G4123" s="215"/>
      <c r="H4123" s="215"/>
      <c r="J4123" s="78"/>
      <c r="K4123" s="134"/>
      <c r="L4123" s="134"/>
      <c r="M4123" s="226"/>
    </row>
    <row r="4124" spans="1:13" x14ac:dyDescent="0.2">
      <c r="A4124" s="133"/>
      <c r="B4124" s="214"/>
      <c r="C4124" s="215"/>
      <c r="D4124" s="215"/>
      <c r="E4124" s="215"/>
      <c r="F4124" s="215"/>
      <c r="G4124" s="215"/>
      <c r="H4124" s="215"/>
      <c r="J4124" s="78"/>
      <c r="K4124" s="134"/>
      <c r="L4124" s="134"/>
      <c r="M4124" s="226"/>
    </row>
    <row r="4125" spans="1:13" x14ac:dyDescent="0.2">
      <c r="A4125" s="133"/>
      <c r="B4125" s="214"/>
      <c r="C4125" s="215"/>
      <c r="D4125" s="215"/>
      <c r="E4125" s="215"/>
      <c r="F4125" s="215"/>
      <c r="G4125" s="215"/>
      <c r="H4125" s="215"/>
      <c r="J4125" s="78"/>
      <c r="K4125" s="134"/>
      <c r="L4125" s="134"/>
      <c r="M4125" s="226"/>
    </row>
    <row r="4126" spans="1:13" x14ac:dyDescent="0.2">
      <c r="A4126" s="133"/>
      <c r="B4126" s="214"/>
      <c r="C4126" s="215"/>
      <c r="D4126" s="215"/>
      <c r="E4126" s="215"/>
      <c r="F4126" s="215"/>
      <c r="G4126" s="215"/>
      <c r="H4126" s="215"/>
      <c r="J4126" s="78"/>
      <c r="K4126" s="134"/>
      <c r="L4126" s="134"/>
      <c r="M4126" s="226"/>
    </row>
    <row r="4127" spans="1:13" x14ac:dyDescent="0.2">
      <c r="A4127" s="133"/>
      <c r="B4127" s="214"/>
      <c r="C4127" s="215"/>
      <c r="D4127" s="215"/>
      <c r="E4127" s="215"/>
      <c r="F4127" s="215"/>
      <c r="G4127" s="215"/>
      <c r="H4127" s="215"/>
      <c r="J4127" s="78"/>
      <c r="K4127" s="134"/>
      <c r="L4127" s="134"/>
      <c r="M4127" s="226"/>
    </row>
    <row r="4128" spans="1:13" x14ac:dyDescent="0.2">
      <c r="A4128" s="133"/>
      <c r="B4128" s="214"/>
      <c r="C4128" s="215"/>
      <c r="D4128" s="215"/>
      <c r="E4128" s="215"/>
      <c r="F4128" s="215"/>
      <c r="G4128" s="215"/>
      <c r="H4128" s="215"/>
      <c r="J4128" s="78"/>
      <c r="K4128" s="134"/>
      <c r="L4128" s="134"/>
      <c r="M4128" s="226"/>
    </row>
    <row r="4129" spans="1:13" x14ac:dyDescent="0.2">
      <c r="A4129" s="133"/>
      <c r="B4129" s="214"/>
      <c r="C4129" s="215"/>
      <c r="D4129" s="215"/>
      <c r="E4129" s="215"/>
      <c r="F4129" s="215"/>
      <c r="G4129" s="215"/>
      <c r="H4129" s="215"/>
      <c r="J4129" s="78"/>
      <c r="K4129" s="134"/>
      <c r="L4129" s="134"/>
      <c r="M4129" s="226"/>
    </row>
    <row r="4130" spans="1:13" x14ac:dyDescent="0.2">
      <c r="A4130" s="133"/>
      <c r="B4130" s="214"/>
      <c r="C4130" s="215"/>
      <c r="D4130" s="215"/>
      <c r="E4130" s="215"/>
      <c r="F4130" s="215"/>
      <c r="G4130" s="215"/>
      <c r="H4130" s="215"/>
      <c r="J4130" s="78"/>
      <c r="K4130" s="134"/>
      <c r="L4130" s="134"/>
      <c r="M4130" s="226"/>
    </row>
    <row r="4131" spans="1:13" x14ac:dyDescent="0.2">
      <c r="A4131" s="133"/>
      <c r="B4131" s="214"/>
      <c r="C4131" s="215"/>
      <c r="D4131" s="215"/>
      <c r="E4131" s="215"/>
      <c r="F4131" s="215"/>
      <c r="G4131" s="215"/>
      <c r="H4131" s="215"/>
      <c r="J4131" s="78"/>
      <c r="K4131" s="134"/>
      <c r="L4131" s="134"/>
      <c r="M4131" s="226"/>
    </row>
    <row r="4132" spans="1:13" x14ac:dyDescent="0.2">
      <c r="A4132" s="133"/>
      <c r="B4132" s="214"/>
      <c r="C4132" s="215"/>
      <c r="D4132" s="215"/>
      <c r="E4132" s="215"/>
      <c r="F4132" s="215"/>
      <c r="G4132" s="215"/>
      <c r="H4132" s="215"/>
      <c r="J4132" s="78"/>
      <c r="K4132" s="134"/>
      <c r="L4132" s="134"/>
      <c r="M4132" s="226"/>
    </row>
    <row r="4133" spans="1:13" x14ac:dyDescent="0.2">
      <c r="A4133" s="133"/>
      <c r="B4133" s="214"/>
      <c r="C4133" s="215"/>
      <c r="D4133" s="215"/>
      <c r="E4133" s="215"/>
      <c r="F4133" s="215"/>
      <c r="G4133" s="215"/>
      <c r="H4133" s="215"/>
      <c r="J4133" s="78"/>
      <c r="K4133" s="134"/>
      <c r="L4133" s="134"/>
      <c r="M4133" s="226"/>
    </row>
    <row r="4134" spans="1:13" x14ac:dyDescent="0.2">
      <c r="A4134" s="133"/>
      <c r="B4134" s="214"/>
      <c r="C4134" s="215"/>
      <c r="D4134" s="215"/>
      <c r="E4134" s="215"/>
      <c r="F4134" s="215"/>
      <c r="G4134" s="215"/>
      <c r="H4134" s="215"/>
      <c r="J4134" s="78"/>
      <c r="K4134" s="134"/>
      <c r="L4134" s="134"/>
      <c r="M4134" s="226"/>
    </row>
    <row r="4135" spans="1:13" x14ac:dyDescent="0.2">
      <c r="A4135" s="133"/>
      <c r="B4135" s="214"/>
      <c r="C4135" s="215"/>
      <c r="D4135" s="215"/>
      <c r="E4135" s="215"/>
      <c r="F4135" s="215"/>
      <c r="G4135" s="215"/>
      <c r="H4135" s="215"/>
      <c r="J4135" s="78"/>
      <c r="K4135" s="134"/>
      <c r="L4135" s="134"/>
      <c r="M4135" s="226"/>
    </row>
    <row r="4136" spans="1:13" x14ac:dyDescent="0.2">
      <c r="A4136" s="133"/>
      <c r="B4136" s="214"/>
      <c r="C4136" s="215"/>
      <c r="D4136" s="215"/>
      <c r="E4136" s="215"/>
      <c r="F4136" s="215"/>
      <c r="G4136" s="215"/>
      <c r="H4136" s="215"/>
      <c r="J4136" s="78"/>
      <c r="K4136" s="134"/>
      <c r="L4136" s="134"/>
      <c r="M4136" s="226"/>
    </row>
    <row r="4137" spans="1:13" x14ac:dyDescent="0.2">
      <c r="A4137" s="133"/>
      <c r="B4137" s="214"/>
      <c r="C4137" s="215"/>
      <c r="D4137" s="215"/>
      <c r="E4137" s="215"/>
      <c r="F4137" s="215"/>
      <c r="G4137" s="215"/>
      <c r="H4137" s="215"/>
      <c r="J4137" s="78"/>
      <c r="K4137" s="134"/>
      <c r="L4137" s="134"/>
      <c r="M4137" s="226"/>
    </row>
    <row r="4138" spans="1:13" x14ac:dyDescent="0.2">
      <c r="A4138" s="133"/>
      <c r="B4138" s="214"/>
      <c r="C4138" s="215"/>
      <c r="D4138" s="215"/>
      <c r="E4138" s="215"/>
      <c r="F4138" s="215"/>
      <c r="G4138" s="215"/>
      <c r="H4138" s="215"/>
      <c r="J4138" s="78"/>
      <c r="K4138" s="134"/>
      <c r="L4138" s="134"/>
      <c r="M4138" s="226"/>
    </row>
    <row r="4139" spans="1:13" x14ac:dyDescent="0.2">
      <c r="A4139" s="133"/>
      <c r="B4139" s="214"/>
      <c r="C4139" s="215"/>
      <c r="D4139" s="215"/>
      <c r="E4139" s="215"/>
      <c r="F4139" s="215"/>
      <c r="G4139" s="215"/>
      <c r="H4139" s="215"/>
      <c r="J4139" s="78"/>
      <c r="K4139" s="134"/>
      <c r="L4139" s="134"/>
      <c r="M4139" s="226"/>
    </row>
    <row r="4140" spans="1:13" x14ac:dyDescent="0.2">
      <c r="A4140" s="133"/>
      <c r="B4140" s="214"/>
      <c r="C4140" s="215"/>
      <c r="D4140" s="215"/>
      <c r="E4140" s="215"/>
      <c r="F4140" s="215"/>
      <c r="G4140" s="215"/>
      <c r="H4140" s="215"/>
      <c r="J4140" s="78"/>
      <c r="K4140" s="134"/>
      <c r="L4140" s="134"/>
      <c r="M4140" s="226"/>
    </row>
    <row r="4141" spans="1:13" x14ac:dyDescent="0.2">
      <c r="A4141" s="133"/>
      <c r="B4141" s="214"/>
      <c r="C4141" s="215"/>
      <c r="D4141" s="215"/>
      <c r="E4141" s="215"/>
      <c r="F4141" s="215"/>
      <c r="G4141" s="215"/>
      <c r="H4141" s="215"/>
      <c r="J4141" s="78"/>
      <c r="K4141" s="134"/>
      <c r="L4141" s="134"/>
      <c r="M4141" s="226"/>
    </row>
    <row r="4142" spans="1:13" x14ac:dyDescent="0.2">
      <c r="A4142" s="133"/>
      <c r="B4142" s="214"/>
      <c r="C4142" s="215"/>
      <c r="D4142" s="215"/>
      <c r="E4142" s="215"/>
      <c r="F4142" s="215"/>
      <c r="G4142" s="215"/>
      <c r="H4142" s="215"/>
      <c r="J4142" s="78"/>
      <c r="K4142" s="134"/>
      <c r="L4142" s="134"/>
      <c r="M4142" s="226"/>
    </row>
    <row r="4143" spans="1:13" x14ac:dyDescent="0.2">
      <c r="A4143" s="133"/>
      <c r="B4143" s="214"/>
      <c r="C4143" s="215"/>
      <c r="D4143" s="215"/>
      <c r="E4143" s="215"/>
      <c r="F4143" s="215"/>
      <c r="G4143" s="215"/>
      <c r="H4143" s="215"/>
      <c r="J4143" s="78"/>
      <c r="K4143" s="134"/>
      <c r="L4143" s="134"/>
      <c r="M4143" s="226"/>
    </row>
    <row r="4144" spans="1:13" x14ac:dyDescent="0.2">
      <c r="A4144" s="133"/>
      <c r="B4144" s="214"/>
      <c r="C4144" s="215"/>
      <c r="D4144" s="215"/>
      <c r="E4144" s="215"/>
      <c r="F4144" s="215"/>
      <c r="G4144" s="215"/>
      <c r="H4144" s="215"/>
      <c r="J4144" s="78"/>
      <c r="K4144" s="134"/>
      <c r="L4144" s="134"/>
      <c r="M4144" s="226"/>
    </row>
    <row r="4145" spans="1:13" x14ac:dyDescent="0.2">
      <c r="A4145" s="133"/>
      <c r="B4145" s="214"/>
      <c r="C4145" s="215"/>
      <c r="D4145" s="215"/>
      <c r="E4145" s="215"/>
      <c r="F4145" s="215"/>
      <c r="G4145" s="215"/>
      <c r="H4145" s="215"/>
      <c r="J4145" s="78"/>
      <c r="K4145" s="134"/>
      <c r="L4145" s="134"/>
      <c r="M4145" s="226"/>
    </row>
    <row r="4146" spans="1:13" x14ac:dyDescent="0.2">
      <c r="A4146" s="133"/>
      <c r="B4146" s="214"/>
      <c r="C4146" s="215"/>
      <c r="D4146" s="215"/>
      <c r="E4146" s="215"/>
      <c r="F4146" s="215"/>
      <c r="G4146" s="215"/>
      <c r="H4146" s="215"/>
      <c r="J4146" s="78"/>
      <c r="K4146" s="134"/>
      <c r="L4146" s="134"/>
      <c r="M4146" s="226"/>
    </row>
    <row r="4147" spans="1:13" x14ac:dyDescent="0.2">
      <c r="A4147" s="133"/>
      <c r="B4147" s="214"/>
      <c r="C4147" s="215"/>
      <c r="D4147" s="215"/>
      <c r="E4147" s="215"/>
      <c r="F4147" s="215"/>
      <c r="G4147" s="215"/>
      <c r="H4147" s="215"/>
      <c r="J4147" s="78"/>
      <c r="K4147" s="134"/>
      <c r="L4147" s="134"/>
      <c r="M4147" s="226"/>
    </row>
    <row r="4148" spans="1:13" x14ac:dyDescent="0.2">
      <c r="A4148" s="133"/>
      <c r="B4148" s="214"/>
      <c r="C4148" s="215"/>
      <c r="D4148" s="215"/>
      <c r="E4148" s="215"/>
      <c r="F4148" s="215"/>
      <c r="G4148" s="215"/>
      <c r="H4148" s="215"/>
      <c r="J4148" s="78"/>
      <c r="K4148" s="134"/>
      <c r="L4148" s="134"/>
      <c r="M4148" s="226"/>
    </row>
    <row r="4149" spans="1:13" x14ac:dyDescent="0.2">
      <c r="A4149" s="133"/>
      <c r="B4149" s="214"/>
      <c r="C4149" s="215"/>
      <c r="D4149" s="215"/>
      <c r="E4149" s="215"/>
      <c r="F4149" s="215"/>
      <c r="G4149" s="215"/>
      <c r="H4149" s="215"/>
      <c r="J4149" s="78"/>
      <c r="K4149" s="134"/>
      <c r="L4149" s="134"/>
      <c r="M4149" s="226"/>
    </row>
    <row r="4150" spans="1:13" x14ac:dyDescent="0.2">
      <c r="A4150" s="133"/>
      <c r="B4150" s="214"/>
      <c r="C4150" s="215"/>
      <c r="D4150" s="215"/>
      <c r="E4150" s="215"/>
      <c r="F4150" s="215"/>
      <c r="G4150" s="215"/>
      <c r="H4150" s="215"/>
      <c r="J4150" s="78"/>
      <c r="K4150" s="134"/>
      <c r="L4150" s="134"/>
      <c r="M4150" s="226"/>
    </row>
    <row r="4151" spans="1:13" x14ac:dyDescent="0.2">
      <c r="A4151" s="133"/>
      <c r="B4151" s="214"/>
      <c r="C4151" s="215"/>
      <c r="D4151" s="215"/>
      <c r="E4151" s="215"/>
      <c r="F4151" s="215"/>
      <c r="G4151" s="215"/>
      <c r="H4151" s="215"/>
      <c r="J4151" s="78"/>
      <c r="K4151" s="134"/>
      <c r="L4151" s="134"/>
      <c r="M4151" s="226"/>
    </row>
    <row r="4152" spans="1:13" x14ac:dyDescent="0.2">
      <c r="A4152" s="133"/>
      <c r="B4152" s="214"/>
      <c r="C4152" s="215"/>
      <c r="D4152" s="215"/>
      <c r="E4152" s="215"/>
      <c r="F4152" s="215"/>
      <c r="G4152" s="215"/>
      <c r="H4152" s="215"/>
      <c r="J4152" s="78"/>
      <c r="K4152" s="134"/>
      <c r="L4152" s="134"/>
      <c r="M4152" s="226"/>
    </row>
    <row r="4153" spans="1:13" x14ac:dyDescent="0.2">
      <c r="A4153" s="133"/>
      <c r="B4153" s="214"/>
      <c r="C4153" s="215"/>
      <c r="D4153" s="215"/>
      <c r="E4153" s="215"/>
      <c r="F4153" s="215"/>
      <c r="G4153" s="215"/>
      <c r="H4153" s="215"/>
      <c r="J4153" s="78"/>
      <c r="K4153" s="134"/>
      <c r="L4153" s="134"/>
      <c r="M4153" s="226"/>
    </row>
    <row r="4154" spans="1:13" x14ac:dyDescent="0.2">
      <c r="A4154" s="133"/>
      <c r="B4154" s="214"/>
      <c r="C4154" s="215"/>
      <c r="D4154" s="215"/>
      <c r="E4154" s="215"/>
      <c r="F4154" s="215"/>
      <c r="G4154" s="215"/>
      <c r="H4154" s="215"/>
      <c r="J4154" s="78"/>
      <c r="K4154" s="134"/>
      <c r="L4154" s="134"/>
      <c r="M4154" s="226"/>
    </row>
    <row r="4155" spans="1:13" x14ac:dyDescent="0.2">
      <c r="A4155" s="133"/>
      <c r="B4155" s="214"/>
      <c r="C4155" s="215"/>
      <c r="D4155" s="215"/>
      <c r="E4155" s="215"/>
      <c r="F4155" s="215"/>
      <c r="G4155" s="215"/>
      <c r="H4155" s="215"/>
      <c r="J4155" s="78"/>
      <c r="K4155" s="134"/>
      <c r="L4155" s="134"/>
      <c r="M4155" s="226"/>
    </row>
    <row r="4156" spans="1:13" x14ac:dyDescent="0.2">
      <c r="A4156" s="133"/>
      <c r="B4156" s="214"/>
      <c r="C4156" s="215"/>
      <c r="D4156" s="215"/>
      <c r="E4156" s="215"/>
      <c r="F4156" s="215"/>
      <c r="G4156" s="215"/>
      <c r="H4156" s="215"/>
      <c r="J4156" s="78"/>
      <c r="K4156" s="134"/>
      <c r="L4156" s="134"/>
      <c r="M4156" s="226"/>
    </row>
    <row r="4157" spans="1:13" x14ac:dyDescent="0.2">
      <c r="A4157" s="133"/>
      <c r="B4157" s="214"/>
      <c r="C4157" s="215"/>
      <c r="D4157" s="215"/>
      <c r="E4157" s="215"/>
      <c r="F4157" s="215"/>
      <c r="G4157" s="215"/>
      <c r="H4157" s="215"/>
      <c r="J4157" s="78"/>
      <c r="K4157" s="134"/>
      <c r="L4157" s="134"/>
      <c r="M4157" s="226"/>
    </row>
    <row r="4158" spans="1:13" x14ac:dyDescent="0.2">
      <c r="A4158" s="133"/>
      <c r="B4158" s="214"/>
      <c r="C4158" s="215"/>
      <c r="D4158" s="215"/>
      <c r="E4158" s="215"/>
      <c r="F4158" s="215"/>
      <c r="G4158" s="215"/>
      <c r="H4158" s="215"/>
      <c r="J4158" s="78"/>
      <c r="K4158" s="134"/>
      <c r="L4158" s="134"/>
      <c r="M4158" s="226"/>
    </row>
    <row r="4159" spans="1:13" x14ac:dyDescent="0.2">
      <c r="A4159" s="133"/>
      <c r="B4159" s="214"/>
      <c r="C4159" s="215"/>
      <c r="D4159" s="215"/>
      <c r="E4159" s="215"/>
      <c r="F4159" s="215"/>
      <c r="G4159" s="215"/>
      <c r="H4159" s="215"/>
      <c r="J4159" s="78"/>
      <c r="K4159" s="134"/>
      <c r="L4159" s="134"/>
      <c r="M4159" s="226"/>
    </row>
    <row r="4160" spans="1:13" x14ac:dyDescent="0.2">
      <c r="A4160" s="133"/>
      <c r="B4160" s="214"/>
      <c r="C4160" s="215"/>
      <c r="D4160" s="215"/>
      <c r="E4160" s="215"/>
      <c r="F4160" s="215"/>
      <c r="G4160" s="215"/>
      <c r="H4160" s="215"/>
      <c r="J4160" s="78"/>
      <c r="K4160" s="134"/>
      <c r="L4160" s="134"/>
      <c r="M4160" s="226"/>
    </row>
    <row r="4161" spans="1:13" x14ac:dyDescent="0.2">
      <c r="A4161" s="133"/>
      <c r="B4161" s="214"/>
      <c r="C4161" s="215"/>
      <c r="D4161" s="215"/>
      <c r="E4161" s="215"/>
      <c r="F4161" s="215"/>
      <c r="G4161" s="215"/>
      <c r="H4161" s="215"/>
      <c r="J4161" s="78"/>
      <c r="K4161" s="134"/>
      <c r="L4161" s="134"/>
      <c r="M4161" s="226"/>
    </row>
    <row r="4162" spans="1:13" x14ac:dyDescent="0.2">
      <c r="A4162" s="133"/>
      <c r="B4162" s="214"/>
      <c r="C4162" s="215"/>
      <c r="D4162" s="215"/>
      <c r="E4162" s="215"/>
      <c r="F4162" s="215"/>
      <c r="G4162" s="215"/>
      <c r="H4162" s="215"/>
      <c r="J4162" s="78"/>
      <c r="K4162" s="134"/>
      <c r="L4162" s="134"/>
      <c r="M4162" s="226"/>
    </row>
    <row r="4163" spans="1:13" x14ac:dyDescent="0.2">
      <c r="A4163" s="133"/>
      <c r="B4163" s="214"/>
      <c r="C4163" s="215"/>
      <c r="D4163" s="215"/>
      <c r="E4163" s="215"/>
      <c r="F4163" s="215"/>
      <c r="G4163" s="215"/>
      <c r="H4163" s="215"/>
      <c r="J4163" s="78"/>
      <c r="K4163" s="134"/>
      <c r="L4163" s="134"/>
      <c r="M4163" s="226"/>
    </row>
    <row r="4164" spans="1:13" x14ac:dyDescent="0.2">
      <c r="A4164" s="133"/>
      <c r="B4164" s="214"/>
      <c r="C4164" s="215"/>
      <c r="D4164" s="215"/>
      <c r="E4164" s="215"/>
      <c r="F4164" s="215"/>
      <c r="G4164" s="215"/>
      <c r="H4164" s="215"/>
      <c r="J4164" s="78"/>
      <c r="K4164" s="134"/>
      <c r="L4164" s="134"/>
      <c r="M4164" s="226"/>
    </row>
    <row r="4165" spans="1:13" x14ac:dyDescent="0.2">
      <c r="A4165" s="133"/>
      <c r="B4165" s="214"/>
      <c r="C4165" s="215"/>
      <c r="D4165" s="215"/>
      <c r="E4165" s="215"/>
      <c r="F4165" s="215"/>
      <c r="G4165" s="215"/>
      <c r="H4165" s="215"/>
      <c r="J4165" s="78"/>
      <c r="K4165" s="134"/>
      <c r="L4165" s="134"/>
      <c r="M4165" s="226"/>
    </row>
    <row r="4166" spans="1:13" x14ac:dyDescent="0.2">
      <c r="A4166" s="133"/>
      <c r="B4166" s="214"/>
      <c r="C4166" s="215"/>
      <c r="D4166" s="215"/>
      <c r="E4166" s="215"/>
      <c r="F4166" s="215"/>
      <c r="G4166" s="215"/>
      <c r="H4166" s="215"/>
      <c r="J4166" s="78"/>
      <c r="K4166" s="134"/>
      <c r="L4166" s="134"/>
      <c r="M4166" s="226"/>
    </row>
    <row r="4167" spans="1:13" x14ac:dyDescent="0.2">
      <c r="A4167" s="133"/>
      <c r="B4167" s="214"/>
      <c r="C4167" s="215"/>
      <c r="D4167" s="215"/>
      <c r="E4167" s="215"/>
      <c r="F4167" s="215"/>
      <c r="G4167" s="215"/>
      <c r="H4167" s="215"/>
      <c r="J4167" s="78"/>
      <c r="K4167" s="134"/>
      <c r="L4167" s="134"/>
      <c r="M4167" s="226"/>
    </row>
    <row r="4168" spans="1:13" x14ac:dyDescent="0.2">
      <c r="A4168" s="133"/>
      <c r="B4168" s="214"/>
      <c r="C4168" s="215"/>
      <c r="D4168" s="215"/>
      <c r="E4168" s="215"/>
      <c r="F4168" s="215"/>
      <c r="G4168" s="215"/>
      <c r="H4168" s="215"/>
      <c r="J4168" s="78"/>
      <c r="K4168" s="134"/>
      <c r="L4168" s="134"/>
      <c r="M4168" s="226"/>
    </row>
    <row r="4169" spans="1:13" x14ac:dyDescent="0.2">
      <c r="A4169" s="133"/>
      <c r="B4169" s="214"/>
      <c r="C4169" s="215"/>
      <c r="D4169" s="215"/>
      <c r="E4169" s="215"/>
      <c r="F4169" s="215"/>
      <c r="G4169" s="215"/>
      <c r="H4169" s="215"/>
      <c r="J4169" s="78"/>
      <c r="K4169" s="134"/>
      <c r="L4169" s="134"/>
      <c r="M4169" s="226"/>
    </row>
    <row r="4170" spans="1:13" x14ac:dyDescent="0.2">
      <c r="A4170" s="133"/>
      <c r="B4170" s="214"/>
      <c r="C4170" s="215"/>
      <c r="D4170" s="215"/>
      <c r="E4170" s="215"/>
      <c r="F4170" s="215"/>
      <c r="G4170" s="215"/>
      <c r="H4170" s="215"/>
      <c r="J4170" s="78"/>
      <c r="K4170" s="134"/>
      <c r="L4170" s="134"/>
      <c r="M4170" s="226"/>
    </row>
    <row r="4171" spans="1:13" x14ac:dyDescent="0.2">
      <c r="A4171" s="133"/>
      <c r="B4171" s="214"/>
      <c r="C4171" s="215"/>
      <c r="D4171" s="215"/>
      <c r="E4171" s="215"/>
      <c r="F4171" s="215"/>
      <c r="G4171" s="215"/>
      <c r="H4171" s="215"/>
      <c r="J4171" s="78"/>
      <c r="K4171" s="134"/>
      <c r="L4171" s="134"/>
      <c r="M4171" s="226"/>
    </row>
    <row r="4172" spans="1:13" x14ac:dyDescent="0.2">
      <c r="A4172" s="133"/>
      <c r="B4172" s="214"/>
      <c r="C4172" s="215"/>
      <c r="D4172" s="215"/>
      <c r="E4172" s="215"/>
      <c r="F4172" s="215"/>
      <c r="G4172" s="215"/>
      <c r="H4172" s="215"/>
      <c r="J4172" s="78"/>
      <c r="K4172" s="134"/>
      <c r="L4172" s="134"/>
      <c r="M4172" s="226"/>
    </row>
    <row r="4173" spans="1:13" x14ac:dyDescent="0.2">
      <c r="A4173" s="133"/>
      <c r="B4173" s="214"/>
      <c r="C4173" s="215"/>
      <c r="D4173" s="215"/>
      <c r="E4173" s="215"/>
      <c r="F4173" s="215"/>
      <c r="G4173" s="215"/>
      <c r="H4173" s="215"/>
      <c r="J4173" s="78"/>
      <c r="K4173" s="134"/>
      <c r="L4173" s="134"/>
      <c r="M4173" s="226"/>
    </row>
    <row r="4174" spans="1:13" x14ac:dyDescent="0.2">
      <c r="A4174" s="133"/>
      <c r="B4174" s="214"/>
      <c r="C4174" s="215"/>
      <c r="D4174" s="215"/>
      <c r="E4174" s="215"/>
      <c r="F4174" s="215"/>
      <c r="G4174" s="215"/>
      <c r="H4174" s="215"/>
      <c r="J4174" s="78"/>
      <c r="K4174" s="134"/>
      <c r="L4174" s="134"/>
      <c r="M4174" s="226"/>
    </row>
    <row r="4175" spans="1:13" x14ac:dyDescent="0.2">
      <c r="A4175" s="133"/>
      <c r="B4175" s="214"/>
      <c r="C4175" s="215"/>
      <c r="D4175" s="215"/>
      <c r="E4175" s="215"/>
      <c r="F4175" s="215"/>
      <c r="G4175" s="215"/>
      <c r="H4175" s="215"/>
      <c r="J4175" s="78"/>
      <c r="K4175" s="134"/>
      <c r="L4175" s="134"/>
      <c r="M4175" s="226"/>
    </row>
    <row r="4176" spans="1:13" x14ac:dyDescent="0.2">
      <c r="A4176" s="133"/>
      <c r="B4176" s="214"/>
      <c r="C4176" s="215"/>
      <c r="D4176" s="215"/>
      <c r="E4176" s="215"/>
      <c r="F4176" s="215"/>
      <c r="G4176" s="215"/>
      <c r="H4176" s="215"/>
      <c r="J4176" s="78"/>
      <c r="K4176" s="134"/>
      <c r="L4176" s="134"/>
      <c r="M4176" s="226"/>
    </row>
    <row r="4177" spans="1:13" x14ac:dyDescent="0.2">
      <c r="A4177" s="133"/>
      <c r="B4177" s="214"/>
      <c r="C4177" s="215"/>
      <c r="D4177" s="215"/>
      <c r="E4177" s="215"/>
      <c r="F4177" s="215"/>
      <c r="G4177" s="215"/>
      <c r="H4177" s="215"/>
      <c r="J4177" s="78"/>
      <c r="K4177" s="134"/>
      <c r="L4177" s="134"/>
      <c r="M4177" s="226"/>
    </row>
    <row r="4178" spans="1:13" x14ac:dyDescent="0.2">
      <c r="A4178" s="133"/>
      <c r="B4178" s="214"/>
      <c r="C4178" s="215"/>
      <c r="D4178" s="215"/>
      <c r="E4178" s="215"/>
      <c r="F4178" s="215"/>
      <c r="G4178" s="215"/>
      <c r="H4178" s="215"/>
      <c r="J4178" s="78"/>
      <c r="K4178" s="134"/>
      <c r="L4178" s="134"/>
      <c r="M4178" s="226"/>
    </row>
    <row r="4179" spans="1:13" x14ac:dyDescent="0.2">
      <c r="A4179" s="133"/>
      <c r="B4179" s="214"/>
      <c r="C4179" s="215"/>
      <c r="D4179" s="215"/>
      <c r="E4179" s="215"/>
      <c r="F4179" s="215"/>
      <c r="G4179" s="215"/>
      <c r="H4179" s="215"/>
      <c r="J4179" s="78"/>
      <c r="K4179" s="134"/>
      <c r="L4179" s="134"/>
      <c r="M4179" s="226"/>
    </row>
    <row r="4180" spans="1:13" x14ac:dyDescent="0.2">
      <c r="A4180" s="133"/>
      <c r="B4180" s="214"/>
      <c r="C4180" s="215"/>
      <c r="D4180" s="215"/>
      <c r="E4180" s="215"/>
      <c r="F4180" s="215"/>
      <c r="G4180" s="215"/>
      <c r="H4180" s="215"/>
      <c r="J4180" s="78"/>
      <c r="K4180" s="134"/>
      <c r="L4180" s="134"/>
      <c r="M4180" s="226"/>
    </row>
    <row r="4181" spans="1:13" x14ac:dyDescent="0.2">
      <c r="A4181" s="133"/>
      <c r="B4181" s="214"/>
      <c r="C4181" s="215"/>
      <c r="D4181" s="215"/>
      <c r="E4181" s="215"/>
      <c r="F4181" s="215"/>
      <c r="G4181" s="215"/>
      <c r="H4181" s="215"/>
      <c r="J4181" s="78"/>
      <c r="K4181" s="134"/>
      <c r="L4181" s="134"/>
      <c r="M4181" s="226"/>
    </row>
    <row r="4182" spans="1:13" x14ac:dyDescent="0.2">
      <c r="A4182" s="133"/>
      <c r="B4182" s="214"/>
      <c r="C4182" s="215"/>
      <c r="D4182" s="215"/>
      <c r="E4182" s="215"/>
      <c r="F4182" s="215"/>
      <c r="G4182" s="215"/>
      <c r="H4182" s="215"/>
      <c r="J4182" s="78"/>
      <c r="K4182" s="134"/>
      <c r="L4182" s="134"/>
      <c r="M4182" s="226"/>
    </row>
    <row r="4183" spans="1:13" x14ac:dyDescent="0.2">
      <c r="A4183" s="133"/>
      <c r="B4183" s="214"/>
      <c r="C4183" s="215"/>
      <c r="D4183" s="215"/>
      <c r="E4183" s="215"/>
      <c r="F4183" s="215"/>
      <c r="G4183" s="215"/>
      <c r="H4183" s="215"/>
      <c r="J4183" s="78"/>
      <c r="K4183" s="134"/>
      <c r="L4183" s="134"/>
      <c r="M4183" s="226"/>
    </row>
    <row r="4184" spans="1:13" x14ac:dyDescent="0.2">
      <c r="A4184" s="133"/>
      <c r="B4184" s="214"/>
      <c r="C4184" s="215"/>
      <c r="D4184" s="215"/>
      <c r="E4184" s="215"/>
      <c r="F4184" s="215"/>
      <c r="G4184" s="215"/>
      <c r="H4184" s="215"/>
      <c r="J4184" s="78"/>
      <c r="K4184" s="134"/>
      <c r="L4184" s="134"/>
      <c r="M4184" s="226"/>
    </row>
    <row r="4185" spans="1:13" x14ac:dyDescent="0.2">
      <c r="A4185" s="133"/>
      <c r="B4185" s="214"/>
      <c r="C4185" s="215"/>
      <c r="D4185" s="215"/>
      <c r="E4185" s="215"/>
      <c r="F4185" s="215"/>
      <c r="G4185" s="215"/>
      <c r="H4185" s="215"/>
      <c r="J4185" s="78"/>
      <c r="K4185" s="134"/>
      <c r="L4185" s="134"/>
      <c r="M4185" s="226"/>
    </row>
    <row r="4186" spans="1:13" x14ac:dyDescent="0.2">
      <c r="A4186" s="133"/>
      <c r="B4186" s="214"/>
      <c r="C4186" s="215"/>
      <c r="D4186" s="215"/>
      <c r="E4186" s="215"/>
      <c r="F4186" s="215"/>
      <c r="G4186" s="215"/>
      <c r="H4186" s="215"/>
      <c r="J4186" s="78"/>
      <c r="K4186" s="134"/>
      <c r="L4186" s="134"/>
      <c r="M4186" s="226"/>
    </row>
    <row r="4187" spans="1:13" x14ac:dyDescent="0.2">
      <c r="A4187" s="133"/>
      <c r="B4187" s="214"/>
      <c r="C4187" s="215"/>
      <c r="D4187" s="215"/>
      <c r="E4187" s="215"/>
      <c r="F4187" s="215"/>
      <c r="G4187" s="215"/>
      <c r="H4187" s="215"/>
      <c r="J4187" s="78"/>
      <c r="K4187" s="134"/>
      <c r="L4187" s="134"/>
      <c r="M4187" s="226"/>
    </row>
    <row r="4188" spans="1:13" x14ac:dyDescent="0.2">
      <c r="A4188" s="133"/>
      <c r="B4188" s="214"/>
      <c r="C4188" s="215"/>
      <c r="D4188" s="215"/>
      <c r="E4188" s="215"/>
      <c r="F4188" s="215"/>
      <c r="G4188" s="215"/>
      <c r="H4188" s="215"/>
      <c r="J4188" s="78"/>
      <c r="K4188" s="134"/>
      <c r="L4188" s="134"/>
      <c r="M4188" s="226"/>
    </row>
    <row r="4189" spans="1:13" x14ac:dyDescent="0.2">
      <c r="A4189" s="133"/>
      <c r="B4189" s="214"/>
      <c r="C4189" s="215"/>
      <c r="D4189" s="215"/>
      <c r="E4189" s="215"/>
      <c r="F4189" s="215"/>
      <c r="G4189" s="215"/>
      <c r="H4189" s="215"/>
      <c r="J4189" s="78"/>
      <c r="K4189" s="134"/>
      <c r="L4189" s="134"/>
      <c r="M4189" s="226"/>
    </row>
    <row r="4190" spans="1:13" x14ac:dyDescent="0.2">
      <c r="A4190" s="133"/>
      <c r="B4190" s="214"/>
      <c r="C4190" s="215"/>
      <c r="D4190" s="215"/>
      <c r="E4190" s="215"/>
      <c r="F4190" s="215"/>
      <c r="G4190" s="215"/>
      <c r="H4190" s="215"/>
      <c r="J4190" s="78"/>
      <c r="K4190" s="134"/>
      <c r="L4190" s="134"/>
      <c r="M4190" s="226"/>
    </row>
    <row r="4191" spans="1:13" x14ac:dyDescent="0.2">
      <c r="A4191" s="133"/>
      <c r="B4191" s="214"/>
      <c r="C4191" s="215"/>
      <c r="D4191" s="215"/>
      <c r="E4191" s="215"/>
      <c r="F4191" s="215"/>
      <c r="G4191" s="215"/>
      <c r="H4191" s="215"/>
      <c r="J4191" s="78"/>
      <c r="K4191" s="134"/>
      <c r="L4191" s="134"/>
      <c r="M4191" s="226"/>
    </row>
    <row r="4192" spans="1:13" x14ac:dyDescent="0.2">
      <c r="A4192" s="133"/>
      <c r="B4192" s="214"/>
      <c r="C4192" s="215"/>
      <c r="D4192" s="215"/>
      <c r="E4192" s="215"/>
      <c r="F4192" s="215"/>
      <c r="G4192" s="215"/>
      <c r="H4192" s="215"/>
      <c r="J4192" s="78"/>
      <c r="K4192" s="134"/>
      <c r="L4192" s="134"/>
      <c r="M4192" s="226"/>
    </row>
    <row r="4193" spans="1:13" x14ac:dyDescent="0.2">
      <c r="A4193" s="133"/>
      <c r="B4193" s="214"/>
      <c r="C4193" s="215"/>
      <c r="D4193" s="215"/>
      <c r="E4193" s="215"/>
      <c r="F4193" s="215"/>
      <c r="G4193" s="215"/>
      <c r="H4193" s="215"/>
      <c r="J4193" s="78"/>
      <c r="K4193" s="134"/>
      <c r="L4193" s="134"/>
      <c r="M4193" s="226"/>
    </row>
    <row r="4194" spans="1:13" x14ac:dyDescent="0.2">
      <c r="A4194" s="133"/>
      <c r="B4194" s="214"/>
      <c r="C4194" s="215"/>
      <c r="D4194" s="215"/>
      <c r="E4194" s="215"/>
      <c r="F4194" s="215"/>
      <c r="G4194" s="215"/>
      <c r="H4194" s="215"/>
      <c r="J4194" s="78"/>
      <c r="K4194" s="134"/>
      <c r="L4194" s="134"/>
      <c r="M4194" s="226"/>
    </row>
    <row r="4195" spans="1:13" x14ac:dyDescent="0.2">
      <c r="A4195" s="133"/>
      <c r="B4195" s="214"/>
      <c r="C4195" s="215"/>
      <c r="D4195" s="215"/>
      <c r="E4195" s="215"/>
      <c r="F4195" s="215"/>
      <c r="G4195" s="215"/>
      <c r="H4195" s="215"/>
      <c r="J4195" s="78"/>
      <c r="K4195" s="134"/>
      <c r="L4195" s="134"/>
      <c r="M4195" s="226"/>
    </row>
    <row r="4196" spans="1:13" x14ac:dyDescent="0.2">
      <c r="A4196" s="133"/>
      <c r="B4196" s="214"/>
      <c r="C4196" s="215"/>
      <c r="D4196" s="215"/>
      <c r="E4196" s="215"/>
      <c r="F4196" s="215"/>
      <c r="G4196" s="215"/>
      <c r="H4196" s="215"/>
      <c r="J4196" s="78"/>
      <c r="K4196" s="134"/>
      <c r="L4196" s="134"/>
      <c r="M4196" s="226"/>
    </row>
    <row r="4197" spans="1:13" x14ac:dyDescent="0.2">
      <c r="A4197" s="133"/>
      <c r="B4197" s="214"/>
      <c r="C4197" s="215"/>
      <c r="D4197" s="215"/>
      <c r="E4197" s="215"/>
      <c r="F4197" s="215"/>
      <c r="G4197" s="215"/>
      <c r="H4197" s="215"/>
      <c r="J4197" s="78"/>
      <c r="K4197" s="134"/>
      <c r="L4197" s="134"/>
      <c r="M4197" s="226"/>
    </row>
    <row r="4198" spans="1:13" x14ac:dyDescent="0.2">
      <c r="A4198" s="133"/>
      <c r="B4198" s="214"/>
      <c r="C4198" s="215"/>
      <c r="D4198" s="215"/>
      <c r="E4198" s="215"/>
      <c r="F4198" s="215"/>
      <c r="G4198" s="215"/>
      <c r="H4198" s="215"/>
      <c r="J4198" s="78"/>
      <c r="K4198" s="134"/>
      <c r="L4198" s="134"/>
      <c r="M4198" s="226"/>
    </row>
    <row r="4199" spans="1:13" x14ac:dyDescent="0.2">
      <c r="A4199" s="133"/>
      <c r="B4199" s="214"/>
      <c r="C4199" s="215"/>
      <c r="D4199" s="215"/>
      <c r="E4199" s="215"/>
      <c r="F4199" s="215"/>
      <c r="G4199" s="215"/>
      <c r="H4199" s="215"/>
      <c r="J4199" s="78"/>
      <c r="K4199" s="134"/>
      <c r="L4199" s="134"/>
      <c r="M4199" s="226"/>
    </row>
    <row r="4200" spans="1:13" x14ac:dyDescent="0.2">
      <c r="A4200" s="133"/>
      <c r="B4200" s="214"/>
      <c r="C4200" s="215"/>
      <c r="D4200" s="215"/>
      <c r="E4200" s="215"/>
      <c r="F4200" s="215"/>
      <c r="G4200" s="215"/>
      <c r="H4200" s="215"/>
      <c r="J4200" s="78"/>
      <c r="K4200" s="134"/>
      <c r="L4200" s="134"/>
      <c r="M4200" s="226"/>
    </row>
    <row r="4201" spans="1:13" x14ac:dyDescent="0.2">
      <c r="A4201" s="133"/>
      <c r="B4201" s="214"/>
      <c r="C4201" s="215"/>
      <c r="D4201" s="215"/>
      <c r="E4201" s="215"/>
      <c r="F4201" s="215"/>
      <c r="G4201" s="215"/>
      <c r="H4201" s="215"/>
      <c r="J4201" s="78"/>
      <c r="K4201" s="134"/>
      <c r="L4201" s="134"/>
      <c r="M4201" s="226"/>
    </row>
    <row r="4202" spans="1:13" x14ac:dyDescent="0.2">
      <c r="A4202" s="133"/>
      <c r="B4202" s="214"/>
      <c r="C4202" s="215"/>
      <c r="D4202" s="215"/>
      <c r="E4202" s="215"/>
      <c r="F4202" s="215"/>
      <c r="G4202" s="215"/>
      <c r="H4202" s="215"/>
      <c r="J4202" s="78"/>
      <c r="K4202" s="134"/>
      <c r="L4202" s="134"/>
      <c r="M4202" s="226"/>
    </row>
    <row r="4203" spans="1:13" x14ac:dyDescent="0.2">
      <c r="A4203" s="133"/>
      <c r="B4203" s="214"/>
      <c r="C4203" s="215"/>
      <c r="D4203" s="215"/>
      <c r="E4203" s="215"/>
      <c r="F4203" s="215"/>
      <c r="G4203" s="215"/>
      <c r="H4203" s="215"/>
      <c r="J4203" s="78"/>
      <c r="K4203" s="134"/>
      <c r="L4203" s="134"/>
      <c r="M4203" s="226"/>
    </row>
    <row r="4204" spans="1:13" x14ac:dyDescent="0.2">
      <c r="A4204" s="133"/>
      <c r="B4204" s="214"/>
      <c r="C4204" s="215"/>
      <c r="D4204" s="215"/>
      <c r="E4204" s="215"/>
      <c r="F4204" s="215"/>
      <c r="G4204" s="215"/>
      <c r="H4204" s="215"/>
      <c r="J4204" s="78"/>
      <c r="K4204" s="134"/>
      <c r="L4204" s="134"/>
      <c r="M4204" s="226"/>
    </row>
    <row r="4205" spans="1:13" x14ac:dyDescent="0.2">
      <c r="A4205" s="133"/>
      <c r="B4205" s="214"/>
      <c r="C4205" s="215"/>
      <c r="D4205" s="215"/>
      <c r="E4205" s="215"/>
      <c r="F4205" s="215"/>
      <c r="G4205" s="215"/>
      <c r="H4205" s="215"/>
      <c r="J4205" s="78"/>
      <c r="K4205" s="134"/>
      <c r="L4205" s="134"/>
      <c r="M4205" s="226"/>
    </row>
    <row r="4206" spans="1:13" x14ac:dyDescent="0.2">
      <c r="A4206" s="133"/>
      <c r="B4206" s="214"/>
      <c r="C4206" s="215"/>
      <c r="D4206" s="215"/>
      <c r="E4206" s="215"/>
      <c r="F4206" s="215"/>
      <c r="G4206" s="215"/>
      <c r="H4206" s="215"/>
      <c r="J4206" s="78"/>
      <c r="K4206" s="134"/>
      <c r="L4206" s="134"/>
      <c r="M4206" s="226"/>
    </row>
    <row r="4207" spans="1:13" x14ac:dyDescent="0.2">
      <c r="A4207" s="133"/>
      <c r="B4207" s="214"/>
      <c r="C4207" s="215"/>
      <c r="D4207" s="215"/>
      <c r="E4207" s="215"/>
      <c r="F4207" s="215"/>
      <c r="G4207" s="215"/>
      <c r="H4207" s="215"/>
      <c r="J4207" s="78"/>
      <c r="K4207" s="134"/>
      <c r="L4207" s="134"/>
      <c r="M4207" s="226"/>
    </row>
    <row r="4208" spans="1:13" x14ac:dyDescent="0.2">
      <c r="A4208" s="133"/>
      <c r="B4208" s="214"/>
      <c r="C4208" s="215"/>
      <c r="D4208" s="215"/>
      <c r="E4208" s="215"/>
      <c r="F4208" s="215"/>
      <c r="G4208" s="215"/>
      <c r="H4208" s="215"/>
      <c r="J4208" s="78"/>
      <c r="K4208" s="134"/>
      <c r="L4208" s="134"/>
      <c r="M4208" s="226"/>
    </row>
    <row r="4209" spans="1:13" x14ac:dyDescent="0.2">
      <c r="A4209" s="133"/>
      <c r="B4209" s="214"/>
      <c r="C4209" s="215"/>
      <c r="D4209" s="215"/>
      <c r="E4209" s="215"/>
      <c r="F4209" s="215"/>
      <c r="G4209" s="215"/>
      <c r="H4209" s="215"/>
      <c r="J4209" s="78"/>
      <c r="K4209" s="134"/>
      <c r="L4209" s="134"/>
      <c r="M4209" s="226"/>
    </row>
    <row r="4210" spans="1:13" x14ac:dyDescent="0.2">
      <c r="A4210" s="133"/>
      <c r="B4210" s="214"/>
      <c r="C4210" s="215"/>
      <c r="D4210" s="215"/>
      <c r="E4210" s="215"/>
      <c r="F4210" s="215"/>
      <c r="G4210" s="215"/>
      <c r="H4210" s="215"/>
      <c r="J4210" s="78"/>
      <c r="K4210" s="134"/>
      <c r="L4210" s="134"/>
      <c r="M4210" s="226"/>
    </row>
    <row r="4211" spans="1:13" x14ac:dyDescent="0.2">
      <c r="A4211" s="133"/>
      <c r="B4211" s="214"/>
      <c r="C4211" s="215"/>
      <c r="D4211" s="215"/>
      <c r="E4211" s="215"/>
      <c r="F4211" s="215"/>
      <c r="G4211" s="215"/>
      <c r="H4211" s="215"/>
      <c r="J4211" s="78"/>
      <c r="K4211" s="134"/>
      <c r="L4211" s="134"/>
      <c r="M4211" s="226"/>
    </row>
    <row r="4212" spans="1:13" x14ac:dyDescent="0.2">
      <c r="A4212" s="133"/>
      <c r="B4212" s="214"/>
      <c r="C4212" s="215"/>
      <c r="D4212" s="215"/>
      <c r="E4212" s="215"/>
      <c r="F4212" s="215"/>
      <c r="G4212" s="215"/>
      <c r="H4212" s="215"/>
      <c r="J4212" s="78"/>
      <c r="K4212" s="134"/>
      <c r="L4212" s="134"/>
      <c r="M4212" s="226"/>
    </row>
    <row r="4213" spans="1:13" x14ac:dyDescent="0.2">
      <c r="A4213" s="133"/>
      <c r="B4213" s="214"/>
      <c r="C4213" s="215"/>
      <c r="D4213" s="215"/>
      <c r="E4213" s="215"/>
      <c r="F4213" s="215"/>
      <c r="G4213" s="215"/>
      <c r="H4213" s="215"/>
      <c r="J4213" s="78"/>
      <c r="K4213" s="134"/>
      <c r="L4213" s="134"/>
      <c r="M4213" s="226"/>
    </row>
    <row r="4214" spans="1:13" x14ac:dyDescent="0.2">
      <c r="A4214" s="133"/>
      <c r="B4214" s="214"/>
      <c r="C4214" s="215"/>
      <c r="D4214" s="215"/>
      <c r="E4214" s="215"/>
      <c r="F4214" s="215"/>
      <c r="G4214" s="215"/>
      <c r="H4214" s="215"/>
      <c r="J4214" s="78"/>
      <c r="K4214" s="134"/>
      <c r="L4214" s="134"/>
      <c r="M4214" s="226"/>
    </row>
    <row r="4215" spans="1:13" x14ac:dyDescent="0.2">
      <c r="A4215" s="133"/>
      <c r="B4215" s="214"/>
      <c r="C4215" s="215"/>
      <c r="D4215" s="215"/>
      <c r="E4215" s="215"/>
      <c r="F4215" s="215"/>
      <c r="G4215" s="215"/>
      <c r="H4215" s="215"/>
      <c r="J4215" s="78"/>
      <c r="K4215" s="134"/>
      <c r="L4215" s="134"/>
      <c r="M4215" s="226"/>
    </row>
    <row r="4216" spans="1:13" x14ac:dyDescent="0.2">
      <c r="A4216" s="133"/>
      <c r="B4216" s="214"/>
      <c r="C4216" s="215"/>
      <c r="D4216" s="215"/>
      <c r="E4216" s="215"/>
      <c r="F4216" s="215"/>
      <c r="G4216" s="215"/>
      <c r="H4216" s="215"/>
      <c r="J4216" s="78"/>
      <c r="K4216" s="134"/>
      <c r="L4216" s="134"/>
      <c r="M4216" s="226"/>
    </row>
    <row r="4217" spans="1:13" x14ac:dyDescent="0.2">
      <c r="A4217" s="133"/>
      <c r="B4217" s="214"/>
      <c r="C4217" s="215"/>
      <c r="D4217" s="215"/>
      <c r="E4217" s="215"/>
      <c r="F4217" s="215"/>
      <c r="G4217" s="215"/>
      <c r="H4217" s="215"/>
      <c r="J4217" s="78"/>
      <c r="K4217" s="134"/>
      <c r="L4217" s="134"/>
      <c r="M4217" s="226"/>
    </row>
    <row r="4218" spans="1:13" x14ac:dyDescent="0.2">
      <c r="A4218" s="133"/>
      <c r="B4218" s="214"/>
      <c r="C4218" s="215"/>
      <c r="D4218" s="215"/>
      <c r="E4218" s="215"/>
      <c r="F4218" s="215"/>
      <c r="G4218" s="215"/>
      <c r="H4218" s="215"/>
      <c r="J4218" s="78"/>
      <c r="K4218" s="134"/>
      <c r="L4218" s="134"/>
      <c r="M4218" s="226"/>
    </row>
    <row r="4219" spans="1:13" x14ac:dyDescent="0.2">
      <c r="A4219" s="133"/>
      <c r="B4219" s="214"/>
      <c r="C4219" s="215"/>
      <c r="D4219" s="215"/>
      <c r="E4219" s="215"/>
      <c r="F4219" s="215"/>
      <c r="G4219" s="215"/>
      <c r="H4219" s="215"/>
      <c r="J4219" s="78"/>
      <c r="K4219" s="134"/>
      <c r="L4219" s="134"/>
      <c r="M4219" s="226"/>
    </row>
    <row r="4220" spans="1:13" x14ac:dyDescent="0.2">
      <c r="A4220" s="133"/>
      <c r="B4220" s="214"/>
      <c r="C4220" s="215"/>
      <c r="D4220" s="215"/>
      <c r="E4220" s="215"/>
      <c r="F4220" s="215"/>
      <c r="G4220" s="215"/>
      <c r="H4220" s="215"/>
      <c r="J4220" s="78"/>
      <c r="K4220" s="134"/>
      <c r="L4220" s="134"/>
      <c r="M4220" s="226"/>
    </row>
    <row r="4221" spans="1:13" x14ac:dyDescent="0.2">
      <c r="A4221" s="133"/>
      <c r="B4221" s="214"/>
      <c r="C4221" s="215"/>
      <c r="D4221" s="215"/>
      <c r="E4221" s="215"/>
      <c r="F4221" s="215"/>
      <c r="G4221" s="215"/>
      <c r="H4221" s="215"/>
      <c r="J4221" s="78"/>
      <c r="K4221" s="134"/>
      <c r="L4221" s="134"/>
      <c r="M4221" s="226"/>
    </row>
    <row r="4222" spans="1:13" x14ac:dyDescent="0.2">
      <c r="A4222" s="133"/>
      <c r="B4222" s="214"/>
      <c r="C4222" s="215"/>
      <c r="D4222" s="215"/>
      <c r="E4222" s="215"/>
      <c r="F4222" s="215"/>
      <c r="G4222" s="215"/>
      <c r="H4222" s="215"/>
      <c r="J4222" s="78"/>
      <c r="K4222" s="134"/>
      <c r="L4222" s="134"/>
      <c r="M4222" s="226"/>
    </row>
    <row r="4223" spans="1:13" x14ac:dyDescent="0.2">
      <c r="A4223" s="133"/>
      <c r="B4223" s="214"/>
      <c r="C4223" s="215"/>
      <c r="D4223" s="215"/>
      <c r="E4223" s="215"/>
      <c r="F4223" s="215"/>
      <c r="G4223" s="215"/>
      <c r="H4223" s="215"/>
      <c r="J4223" s="78"/>
      <c r="K4223" s="134"/>
      <c r="L4223" s="134"/>
      <c r="M4223" s="226"/>
    </row>
    <row r="4224" spans="1:13" x14ac:dyDescent="0.2">
      <c r="A4224" s="133"/>
      <c r="B4224" s="214"/>
      <c r="C4224" s="215"/>
      <c r="D4224" s="215"/>
      <c r="E4224" s="215"/>
      <c r="F4224" s="215"/>
      <c r="G4224" s="215"/>
      <c r="H4224" s="215"/>
      <c r="J4224" s="78"/>
      <c r="K4224" s="134"/>
      <c r="L4224" s="134"/>
      <c r="M4224" s="226"/>
    </row>
    <row r="4225" spans="1:13" x14ac:dyDescent="0.2">
      <c r="A4225" s="133"/>
      <c r="B4225" s="214"/>
      <c r="C4225" s="215"/>
      <c r="D4225" s="215"/>
      <c r="E4225" s="215"/>
      <c r="F4225" s="215"/>
      <c r="G4225" s="215"/>
      <c r="H4225" s="215"/>
      <c r="J4225" s="78"/>
      <c r="K4225" s="134"/>
      <c r="L4225" s="134"/>
      <c r="M4225" s="226"/>
    </row>
    <row r="4226" spans="1:13" x14ac:dyDescent="0.2">
      <c r="A4226" s="133"/>
      <c r="B4226" s="214"/>
      <c r="C4226" s="215"/>
      <c r="D4226" s="215"/>
      <c r="E4226" s="215"/>
      <c r="F4226" s="215"/>
      <c r="G4226" s="215"/>
      <c r="H4226" s="215"/>
      <c r="J4226" s="78"/>
      <c r="K4226" s="134"/>
      <c r="L4226" s="134"/>
      <c r="M4226" s="226"/>
    </row>
    <row r="4227" spans="1:13" x14ac:dyDescent="0.2">
      <c r="A4227" s="133"/>
      <c r="B4227" s="214"/>
      <c r="C4227" s="215"/>
      <c r="D4227" s="215"/>
      <c r="E4227" s="215"/>
      <c r="F4227" s="215"/>
      <c r="G4227" s="215"/>
      <c r="H4227" s="215"/>
      <c r="J4227" s="78"/>
      <c r="K4227" s="134"/>
      <c r="L4227" s="134"/>
      <c r="M4227" s="226"/>
    </row>
    <row r="4228" spans="1:13" x14ac:dyDescent="0.2">
      <c r="A4228" s="133"/>
      <c r="B4228" s="214"/>
      <c r="C4228" s="215"/>
      <c r="D4228" s="215"/>
      <c r="E4228" s="215"/>
      <c r="F4228" s="215"/>
      <c r="G4228" s="215"/>
      <c r="H4228" s="215"/>
      <c r="J4228" s="78"/>
      <c r="K4228" s="134"/>
      <c r="L4228" s="134"/>
      <c r="M4228" s="226"/>
    </row>
    <row r="4229" spans="1:13" x14ac:dyDescent="0.2">
      <c r="A4229" s="133"/>
      <c r="B4229" s="214"/>
      <c r="C4229" s="215"/>
      <c r="D4229" s="215"/>
      <c r="E4229" s="215"/>
      <c r="F4229" s="215"/>
      <c r="G4229" s="215"/>
      <c r="H4229" s="215"/>
      <c r="J4229" s="78"/>
      <c r="K4229" s="134"/>
      <c r="L4229" s="134"/>
      <c r="M4229" s="226"/>
    </row>
    <row r="4230" spans="1:13" x14ac:dyDescent="0.2">
      <c r="A4230" s="133"/>
      <c r="B4230" s="214"/>
      <c r="C4230" s="215"/>
      <c r="D4230" s="215"/>
      <c r="E4230" s="215"/>
      <c r="F4230" s="215"/>
      <c r="G4230" s="215"/>
      <c r="H4230" s="215"/>
      <c r="J4230" s="78"/>
      <c r="K4230" s="134"/>
      <c r="L4230" s="134"/>
      <c r="M4230" s="226"/>
    </row>
    <row r="4231" spans="1:13" x14ac:dyDescent="0.2">
      <c r="A4231" s="133"/>
      <c r="B4231" s="214"/>
      <c r="C4231" s="215"/>
      <c r="D4231" s="215"/>
      <c r="E4231" s="215"/>
      <c r="F4231" s="215"/>
      <c r="G4231" s="215"/>
      <c r="H4231" s="215"/>
      <c r="J4231" s="78"/>
      <c r="K4231" s="134"/>
      <c r="L4231" s="134"/>
      <c r="M4231" s="226"/>
    </row>
    <row r="4232" spans="1:13" x14ac:dyDescent="0.2">
      <c r="A4232" s="133"/>
      <c r="B4232" s="214"/>
      <c r="C4232" s="215"/>
      <c r="D4232" s="215"/>
      <c r="E4232" s="215"/>
      <c r="F4232" s="215"/>
      <c r="G4232" s="215"/>
      <c r="H4232" s="215"/>
      <c r="J4232" s="78"/>
      <c r="K4232" s="134"/>
      <c r="L4232" s="134"/>
      <c r="M4232" s="226"/>
    </row>
    <row r="4233" spans="1:13" x14ac:dyDescent="0.2">
      <c r="A4233" s="133"/>
      <c r="B4233" s="214"/>
      <c r="C4233" s="215"/>
      <c r="D4233" s="215"/>
      <c r="E4233" s="215"/>
      <c r="F4233" s="215"/>
      <c r="G4233" s="215"/>
      <c r="H4233" s="215"/>
      <c r="J4233" s="78"/>
      <c r="K4233" s="134"/>
      <c r="L4233" s="134"/>
      <c r="M4233" s="226"/>
    </row>
    <row r="4234" spans="1:13" x14ac:dyDescent="0.2">
      <c r="A4234" s="133"/>
      <c r="B4234" s="214"/>
      <c r="C4234" s="215"/>
      <c r="D4234" s="215"/>
      <c r="E4234" s="215"/>
      <c r="F4234" s="215"/>
      <c r="G4234" s="215"/>
      <c r="H4234" s="215"/>
      <c r="J4234" s="78"/>
      <c r="K4234" s="134"/>
      <c r="L4234" s="134"/>
      <c r="M4234" s="226"/>
    </row>
    <row r="4235" spans="1:13" x14ac:dyDescent="0.2">
      <c r="A4235" s="133"/>
      <c r="B4235" s="214"/>
      <c r="C4235" s="215"/>
      <c r="D4235" s="215"/>
      <c r="E4235" s="215"/>
      <c r="F4235" s="215"/>
      <c r="G4235" s="215"/>
      <c r="H4235" s="215"/>
      <c r="J4235" s="78"/>
      <c r="K4235" s="134"/>
      <c r="L4235" s="134"/>
      <c r="M4235" s="226"/>
    </row>
    <row r="4236" spans="1:13" x14ac:dyDescent="0.2">
      <c r="A4236" s="133"/>
      <c r="B4236" s="214"/>
      <c r="C4236" s="215"/>
      <c r="D4236" s="215"/>
      <c r="E4236" s="215"/>
      <c r="F4236" s="215"/>
      <c r="G4236" s="215"/>
      <c r="H4236" s="215"/>
      <c r="J4236" s="78"/>
      <c r="K4236" s="134"/>
      <c r="L4236" s="134"/>
      <c r="M4236" s="226"/>
    </row>
    <row r="4237" spans="1:13" x14ac:dyDescent="0.2">
      <c r="A4237" s="133"/>
      <c r="B4237" s="214"/>
      <c r="C4237" s="215"/>
      <c r="D4237" s="215"/>
      <c r="E4237" s="215"/>
      <c r="F4237" s="215"/>
      <c r="G4237" s="215"/>
      <c r="H4237" s="215"/>
      <c r="J4237" s="78"/>
      <c r="K4237" s="134"/>
      <c r="L4237" s="134"/>
      <c r="M4237" s="226"/>
    </row>
    <row r="4238" spans="1:13" x14ac:dyDescent="0.2">
      <c r="A4238" s="133"/>
      <c r="B4238" s="214"/>
      <c r="C4238" s="215"/>
      <c r="D4238" s="215"/>
      <c r="E4238" s="215"/>
      <c r="F4238" s="215"/>
      <c r="G4238" s="215"/>
      <c r="H4238" s="215"/>
      <c r="J4238" s="78"/>
      <c r="K4238" s="134"/>
      <c r="L4238" s="134"/>
      <c r="M4238" s="226"/>
    </row>
    <row r="4239" spans="1:13" x14ac:dyDescent="0.2">
      <c r="A4239" s="133"/>
      <c r="B4239" s="214"/>
      <c r="C4239" s="215"/>
      <c r="D4239" s="215"/>
      <c r="E4239" s="215"/>
      <c r="F4239" s="215"/>
      <c r="G4239" s="215"/>
      <c r="H4239" s="215"/>
      <c r="J4239" s="78"/>
      <c r="K4239" s="134"/>
      <c r="L4239" s="134"/>
      <c r="M4239" s="226"/>
    </row>
    <row r="4240" spans="1:13" x14ac:dyDescent="0.2">
      <c r="A4240" s="133"/>
      <c r="B4240" s="214"/>
      <c r="C4240" s="215"/>
      <c r="D4240" s="215"/>
      <c r="E4240" s="215"/>
      <c r="F4240" s="215"/>
      <c r="G4240" s="215"/>
      <c r="H4240" s="215"/>
      <c r="J4240" s="78"/>
      <c r="K4240" s="134"/>
      <c r="L4240" s="134"/>
      <c r="M4240" s="226"/>
    </row>
    <row r="4241" spans="1:13" x14ac:dyDescent="0.2">
      <c r="A4241" s="133"/>
      <c r="B4241" s="214"/>
      <c r="C4241" s="215"/>
      <c r="D4241" s="215"/>
      <c r="E4241" s="215"/>
      <c r="F4241" s="215"/>
      <c r="G4241" s="215"/>
      <c r="H4241" s="215"/>
      <c r="J4241" s="78"/>
      <c r="K4241" s="134"/>
      <c r="L4241" s="134"/>
      <c r="M4241" s="226"/>
    </row>
    <row r="4242" spans="1:13" x14ac:dyDescent="0.2">
      <c r="A4242" s="133"/>
      <c r="B4242" s="214"/>
      <c r="C4242" s="215"/>
      <c r="D4242" s="215"/>
      <c r="E4242" s="215"/>
      <c r="F4242" s="215"/>
      <c r="G4242" s="215"/>
      <c r="H4242" s="215"/>
      <c r="J4242" s="78"/>
      <c r="K4242" s="134"/>
      <c r="L4242" s="134"/>
      <c r="M4242" s="226"/>
    </row>
    <row r="4243" spans="1:13" x14ac:dyDescent="0.2">
      <c r="A4243" s="133"/>
      <c r="B4243" s="214"/>
      <c r="C4243" s="215"/>
      <c r="D4243" s="215"/>
      <c r="E4243" s="215"/>
      <c r="F4243" s="215"/>
      <c r="G4243" s="215"/>
      <c r="H4243" s="215"/>
      <c r="J4243" s="78"/>
      <c r="K4243" s="134"/>
      <c r="L4243" s="134"/>
      <c r="M4243" s="226"/>
    </row>
    <row r="4244" spans="1:13" x14ac:dyDescent="0.2">
      <c r="A4244" s="133"/>
      <c r="B4244" s="214"/>
      <c r="C4244" s="215"/>
      <c r="D4244" s="215"/>
      <c r="E4244" s="215"/>
      <c r="F4244" s="215"/>
      <c r="G4244" s="215"/>
      <c r="H4244" s="215"/>
      <c r="J4244" s="78"/>
      <c r="K4244" s="134"/>
      <c r="L4244" s="134"/>
      <c r="M4244" s="226"/>
    </row>
    <row r="4245" spans="1:13" x14ac:dyDescent="0.2">
      <c r="A4245" s="133"/>
      <c r="B4245" s="214"/>
      <c r="C4245" s="215"/>
      <c r="D4245" s="215"/>
      <c r="E4245" s="215"/>
      <c r="F4245" s="215"/>
      <c r="G4245" s="215"/>
      <c r="H4245" s="215"/>
      <c r="J4245" s="78"/>
      <c r="K4245" s="134"/>
      <c r="L4245" s="134"/>
      <c r="M4245" s="226"/>
    </row>
    <row r="4246" spans="1:13" x14ac:dyDescent="0.2">
      <c r="A4246" s="133"/>
      <c r="B4246" s="214"/>
      <c r="C4246" s="215"/>
      <c r="D4246" s="215"/>
      <c r="E4246" s="215"/>
      <c r="F4246" s="215"/>
      <c r="G4246" s="215"/>
      <c r="H4246" s="215"/>
      <c r="J4246" s="78"/>
      <c r="K4246" s="134"/>
      <c r="L4246" s="134"/>
      <c r="M4246" s="226"/>
    </row>
    <row r="4247" spans="1:13" x14ac:dyDescent="0.2">
      <c r="A4247" s="133"/>
      <c r="B4247" s="214"/>
      <c r="C4247" s="215"/>
      <c r="D4247" s="215"/>
      <c r="E4247" s="215"/>
      <c r="F4247" s="215"/>
      <c r="G4247" s="215"/>
      <c r="H4247" s="215"/>
      <c r="J4247" s="78"/>
      <c r="K4247" s="134"/>
      <c r="L4247" s="134"/>
      <c r="M4247" s="226"/>
    </row>
    <row r="4248" spans="1:13" x14ac:dyDescent="0.2">
      <c r="A4248" s="133"/>
      <c r="B4248" s="214"/>
      <c r="C4248" s="215"/>
      <c r="D4248" s="215"/>
      <c r="E4248" s="215"/>
      <c r="F4248" s="215"/>
      <c r="G4248" s="215"/>
      <c r="H4248" s="215"/>
      <c r="J4248" s="78"/>
      <c r="K4248" s="134"/>
      <c r="L4248" s="134"/>
      <c r="M4248" s="226"/>
    </row>
    <row r="4249" spans="1:13" x14ac:dyDescent="0.2">
      <c r="A4249" s="133"/>
      <c r="B4249" s="214"/>
      <c r="C4249" s="215"/>
      <c r="D4249" s="215"/>
      <c r="E4249" s="215"/>
      <c r="F4249" s="215"/>
      <c r="G4249" s="215"/>
      <c r="H4249" s="215"/>
      <c r="J4249" s="78"/>
      <c r="K4249" s="134"/>
      <c r="L4249" s="134"/>
      <c r="M4249" s="226"/>
    </row>
    <row r="4250" spans="1:13" x14ac:dyDescent="0.2">
      <c r="A4250" s="133"/>
      <c r="B4250" s="214"/>
      <c r="C4250" s="215"/>
      <c r="D4250" s="215"/>
      <c r="E4250" s="215"/>
      <c r="F4250" s="215"/>
      <c r="G4250" s="215"/>
      <c r="H4250" s="215"/>
      <c r="J4250" s="78"/>
      <c r="K4250" s="134"/>
      <c r="L4250" s="134"/>
      <c r="M4250" s="226"/>
    </row>
    <row r="4251" spans="1:13" x14ac:dyDescent="0.2">
      <c r="A4251" s="133"/>
      <c r="B4251" s="214"/>
      <c r="C4251" s="215"/>
      <c r="D4251" s="215"/>
      <c r="E4251" s="215"/>
      <c r="F4251" s="215"/>
      <c r="G4251" s="215"/>
      <c r="H4251" s="215"/>
      <c r="J4251" s="78"/>
      <c r="K4251" s="134"/>
      <c r="L4251" s="134"/>
      <c r="M4251" s="226"/>
    </row>
    <row r="4252" spans="1:13" x14ac:dyDescent="0.2">
      <c r="A4252" s="133"/>
      <c r="B4252" s="214"/>
      <c r="C4252" s="215"/>
      <c r="D4252" s="215"/>
      <c r="E4252" s="215"/>
      <c r="F4252" s="215"/>
      <c r="G4252" s="215"/>
      <c r="H4252" s="215"/>
      <c r="J4252" s="78"/>
      <c r="K4252" s="134"/>
      <c r="L4252" s="134"/>
      <c r="M4252" s="226"/>
    </row>
    <row r="4253" spans="1:13" x14ac:dyDescent="0.2">
      <c r="A4253" s="133"/>
      <c r="B4253" s="214"/>
      <c r="C4253" s="215"/>
      <c r="D4253" s="215"/>
      <c r="E4253" s="215"/>
      <c r="F4253" s="215"/>
      <c r="G4253" s="215"/>
      <c r="H4253" s="215"/>
      <c r="J4253" s="78"/>
      <c r="K4253" s="134"/>
      <c r="L4253" s="134"/>
      <c r="M4253" s="226"/>
    </row>
    <row r="4254" spans="1:13" x14ac:dyDescent="0.2">
      <c r="A4254" s="133"/>
      <c r="B4254" s="214"/>
      <c r="C4254" s="215"/>
      <c r="D4254" s="215"/>
      <c r="E4254" s="215"/>
      <c r="F4254" s="215"/>
      <c r="G4254" s="215"/>
      <c r="H4254" s="215"/>
      <c r="J4254" s="78"/>
      <c r="K4254" s="134"/>
      <c r="L4254" s="134"/>
      <c r="M4254" s="226"/>
    </row>
    <row r="4255" spans="1:13" x14ac:dyDescent="0.2">
      <c r="A4255" s="133"/>
      <c r="B4255" s="214"/>
      <c r="C4255" s="215"/>
      <c r="D4255" s="215"/>
      <c r="E4255" s="215"/>
      <c r="F4255" s="215"/>
      <c r="G4255" s="215"/>
      <c r="H4255" s="215"/>
      <c r="J4255" s="78"/>
      <c r="K4255" s="134"/>
      <c r="L4255" s="134"/>
      <c r="M4255" s="226"/>
    </row>
    <row r="4256" spans="1:13" x14ac:dyDescent="0.2">
      <c r="A4256" s="133"/>
      <c r="B4256" s="214"/>
      <c r="C4256" s="215"/>
      <c r="D4256" s="215"/>
      <c r="E4256" s="215"/>
      <c r="F4256" s="215"/>
      <c r="G4256" s="215"/>
      <c r="H4256" s="215"/>
      <c r="J4256" s="78"/>
      <c r="K4256" s="134"/>
      <c r="L4256" s="134"/>
      <c r="M4256" s="226"/>
    </row>
    <row r="4257" spans="1:13" x14ac:dyDescent="0.2">
      <c r="A4257" s="133"/>
      <c r="B4257" s="214"/>
      <c r="C4257" s="215"/>
      <c r="D4257" s="215"/>
      <c r="E4257" s="215"/>
      <c r="F4257" s="215"/>
      <c r="G4257" s="215"/>
      <c r="H4257" s="215"/>
      <c r="J4257" s="78"/>
      <c r="K4257" s="134"/>
      <c r="L4257" s="134"/>
      <c r="M4257" s="226"/>
    </row>
    <row r="4258" spans="1:13" x14ac:dyDescent="0.2">
      <c r="A4258" s="133"/>
      <c r="B4258" s="214"/>
      <c r="C4258" s="215"/>
      <c r="D4258" s="215"/>
      <c r="E4258" s="215"/>
      <c r="F4258" s="215"/>
      <c r="G4258" s="215"/>
      <c r="H4258" s="215"/>
      <c r="J4258" s="78"/>
      <c r="K4258" s="134"/>
      <c r="L4258" s="134"/>
      <c r="M4258" s="226"/>
    </row>
    <row r="4259" spans="1:13" x14ac:dyDescent="0.2">
      <c r="A4259" s="133"/>
      <c r="B4259" s="214"/>
      <c r="C4259" s="215"/>
      <c r="D4259" s="215"/>
      <c r="E4259" s="215"/>
      <c r="F4259" s="215"/>
      <c r="G4259" s="215"/>
      <c r="H4259" s="215"/>
      <c r="J4259" s="78"/>
      <c r="K4259" s="134"/>
      <c r="L4259" s="134"/>
      <c r="M4259" s="226"/>
    </row>
    <row r="4260" spans="1:13" x14ac:dyDescent="0.2">
      <c r="A4260" s="133"/>
      <c r="B4260" s="214"/>
      <c r="C4260" s="215"/>
      <c r="D4260" s="215"/>
      <c r="E4260" s="215"/>
      <c r="F4260" s="215"/>
      <c r="G4260" s="215"/>
      <c r="H4260" s="215"/>
      <c r="J4260" s="78"/>
      <c r="K4260" s="134"/>
      <c r="L4260" s="134"/>
      <c r="M4260" s="226"/>
    </row>
    <row r="4261" spans="1:13" x14ac:dyDescent="0.2">
      <c r="A4261" s="133"/>
      <c r="B4261" s="214"/>
      <c r="C4261" s="215"/>
      <c r="D4261" s="215"/>
      <c r="E4261" s="215"/>
      <c r="F4261" s="215"/>
      <c r="G4261" s="215"/>
      <c r="H4261" s="215"/>
      <c r="J4261" s="78"/>
      <c r="K4261" s="134"/>
      <c r="L4261" s="134"/>
      <c r="M4261" s="226"/>
    </row>
    <row r="4262" spans="1:13" x14ac:dyDescent="0.2">
      <c r="A4262" s="133"/>
      <c r="B4262" s="214"/>
      <c r="C4262" s="215"/>
      <c r="D4262" s="215"/>
      <c r="E4262" s="215"/>
      <c r="F4262" s="215"/>
      <c r="G4262" s="215"/>
      <c r="H4262" s="215"/>
      <c r="J4262" s="78"/>
      <c r="K4262" s="134"/>
      <c r="L4262" s="134"/>
      <c r="M4262" s="226"/>
    </row>
    <row r="4263" spans="1:13" x14ac:dyDescent="0.2">
      <c r="A4263" s="133"/>
      <c r="B4263" s="214"/>
      <c r="C4263" s="215"/>
      <c r="D4263" s="215"/>
      <c r="E4263" s="215"/>
      <c r="F4263" s="215"/>
      <c r="G4263" s="215"/>
      <c r="H4263" s="215"/>
      <c r="J4263" s="78"/>
      <c r="K4263" s="134"/>
      <c r="L4263" s="134"/>
      <c r="M4263" s="226"/>
    </row>
    <row r="4264" spans="1:13" x14ac:dyDescent="0.2">
      <c r="A4264" s="133"/>
      <c r="B4264" s="214"/>
      <c r="C4264" s="215"/>
      <c r="D4264" s="215"/>
      <c r="E4264" s="215"/>
      <c r="F4264" s="215"/>
      <c r="G4264" s="215"/>
      <c r="H4264" s="215"/>
      <c r="J4264" s="78"/>
      <c r="K4264" s="134"/>
      <c r="L4264" s="134"/>
      <c r="M4264" s="226"/>
    </row>
    <row r="4265" spans="1:13" x14ac:dyDescent="0.2">
      <c r="A4265" s="133"/>
      <c r="B4265" s="214"/>
      <c r="C4265" s="215"/>
      <c r="D4265" s="215"/>
      <c r="E4265" s="215"/>
      <c r="F4265" s="215"/>
      <c r="G4265" s="215"/>
      <c r="H4265" s="215"/>
      <c r="J4265" s="78"/>
      <c r="K4265" s="134"/>
      <c r="L4265" s="134"/>
      <c r="M4265" s="226"/>
    </row>
    <row r="4266" spans="1:13" x14ac:dyDescent="0.2">
      <c r="A4266" s="133"/>
      <c r="B4266" s="214"/>
      <c r="C4266" s="215"/>
      <c r="D4266" s="215"/>
      <c r="E4266" s="215"/>
      <c r="F4266" s="215"/>
      <c r="G4266" s="215"/>
      <c r="H4266" s="215"/>
      <c r="J4266" s="78"/>
      <c r="K4266" s="134"/>
      <c r="L4266" s="134"/>
      <c r="M4266" s="226"/>
    </row>
    <row r="4267" spans="1:13" x14ac:dyDescent="0.2">
      <c r="A4267" s="133"/>
      <c r="B4267" s="214"/>
      <c r="C4267" s="215"/>
      <c r="D4267" s="215"/>
      <c r="E4267" s="215"/>
      <c r="F4267" s="215"/>
      <c r="G4267" s="215"/>
      <c r="H4267" s="215"/>
      <c r="J4267" s="78"/>
      <c r="K4267" s="134"/>
      <c r="L4267" s="134"/>
      <c r="M4267" s="226"/>
    </row>
    <row r="4268" spans="1:13" x14ac:dyDescent="0.2">
      <c r="A4268" s="133"/>
      <c r="B4268" s="214"/>
      <c r="C4268" s="215"/>
      <c r="D4268" s="215"/>
      <c r="E4268" s="215"/>
      <c r="F4268" s="215"/>
      <c r="G4268" s="215"/>
      <c r="H4268" s="215"/>
      <c r="J4268" s="78"/>
      <c r="K4268" s="134"/>
      <c r="L4268" s="134"/>
      <c r="M4268" s="226"/>
    </row>
    <row r="4269" spans="1:13" x14ac:dyDescent="0.2">
      <c r="A4269" s="133"/>
      <c r="B4269" s="214"/>
      <c r="C4269" s="215"/>
      <c r="D4269" s="215"/>
      <c r="E4269" s="215"/>
      <c r="F4269" s="215"/>
      <c r="G4269" s="215"/>
      <c r="H4269" s="215"/>
      <c r="J4269" s="78"/>
      <c r="K4269" s="134"/>
      <c r="L4269" s="134"/>
      <c r="M4269" s="226"/>
    </row>
    <row r="4270" spans="1:13" x14ac:dyDescent="0.2">
      <c r="A4270" s="133"/>
      <c r="B4270" s="214"/>
      <c r="C4270" s="215"/>
      <c r="D4270" s="215"/>
      <c r="E4270" s="215"/>
      <c r="F4270" s="215"/>
      <c r="G4270" s="215"/>
      <c r="H4270" s="215"/>
      <c r="J4270" s="78"/>
      <c r="K4270" s="134"/>
      <c r="L4270" s="134"/>
      <c r="M4270" s="226"/>
    </row>
    <row r="4271" spans="1:13" x14ac:dyDescent="0.2">
      <c r="A4271" s="133"/>
      <c r="B4271" s="214"/>
      <c r="C4271" s="215"/>
      <c r="D4271" s="215"/>
      <c r="E4271" s="215"/>
      <c r="F4271" s="215"/>
      <c r="G4271" s="215"/>
      <c r="H4271" s="215"/>
      <c r="J4271" s="78"/>
      <c r="K4271" s="134"/>
      <c r="L4271" s="134"/>
      <c r="M4271" s="226"/>
    </row>
    <row r="4272" spans="1:13" x14ac:dyDescent="0.2">
      <c r="A4272" s="133"/>
      <c r="B4272" s="214"/>
      <c r="C4272" s="215"/>
      <c r="D4272" s="215"/>
      <c r="E4272" s="215"/>
      <c r="F4272" s="215"/>
      <c r="G4272" s="215"/>
      <c r="H4272" s="215"/>
      <c r="J4272" s="78"/>
      <c r="K4272" s="134"/>
      <c r="L4272" s="134"/>
      <c r="M4272" s="226"/>
    </row>
    <row r="4273" spans="1:13" x14ac:dyDescent="0.2">
      <c r="A4273" s="133"/>
      <c r="B4273" s="214"/>
      <c r="C4273" s="215"/>
      <c r="D4273" s="215"/>
      <c r="E4273" s="215"/>
      <c r="F4273" s="215"/>
      <c r="G4273" s="215"/>
      <c r="H4273" s="215"/>
      <c r="J4273" s="78"/>
      <c r="K4273" s="134"/>
      <c r="L4273" s="134"/>
      <c r="M4273" s="226"/>
    </row>
    <row r="4274" spans="1:13" x14ac:dyDescent="0.2">
      <c r="A4274" s="133"/>
      <c r="B4274" s="214"/>
      <c r="C4274" s="215"/>
      <c r="D4274" s="215"/>
      <c r="E4274" s="215"/>
      <c r="F4274" s="215"/>
      <c r="G4274" s="215"/>
      <c r="H4274" s="215"/>
      <c r="J4274" s="78"/>
      <c r="K4274" s="134"/>
      <c r="L4274" s="134"/>
      <c r="M4274" s="226"/>
    </row>
    <row r="4275" spans="1:13" x14ac:dyDescent="0.2">
      <c r="A4275" s="133"/>
      <c r="B4275" s="214"/>
      <c r="C4275" s="215"/>
      <c r="D4275" s="215"/>
      <c r="E4275" s="215"/>
      <c r="F4275" s="215"/>
      <c r="G4275" s="215"/>
      <c r="H4275" s="215"/>
      <c r="J4275" s="78"/>
      <c r="K4275" s="134"/>
      <c r="L4275" s="134"/>
      <c r="M4275" s="226"/>
    </row>
    <row r="4276" spans="1:13" x14ac:dyDescent="0.2">
      <c r="A4276" s="133"/>
      <c r="B4276" s="214"/>
      <c r="C4276" s="215"/>
      <c r="D4276" s="215"/>
      <c r="E4276" s="215"/>
      <c r="F4276" s="215"/>
      <c r="G4276" s="215"/>
      <c r="H4276" s="215"/>
      <c r="J4276" s="78"/>
      <c r="K4276" s="134"/>
      <c r="L4276" s="134"/>
      <c r="M4276" s="226"/>
    </row>
    <row r="4277" spans="1:13" x14ac:dyDescent="0.2">
      <c r="A4277" s="133"/>
      <c r="B4277" s="214"/>
      <c r="C4277" s="215"/>
      <c r="D4277" s="215"/>
      <c r="E4277" s="215"/>
      <c r="F4277" s="215"/>
      <c r="G4277" s="215"/>
      <c r="H4277" s="215"/>
      <c r="J4277" s="78"/>
      <c r="K4277" s="134"/>
      <c r="L4277" s="134"/>
      <c r="M4277" s="226"/>
    </row>
    <row r="4278" spans="1:13" x14ac:dyDescent="0.2">
      <c r="A4278" s="133"/>
      <c r="B4278" s="214"/>
      <c r="C4278" s="215"/>
      <c r="D4278" s="215"/>
      <c r="E4278" s="215"/>
      <c r="F4278" s="215"/>
      <c r="G4278" s="215"/>
      <c r="H4278" s="215"/>
      <c r="J4278" s="78"/>
      <c r="K4278" s="134"/>
      <c r="L4278" s="134"/>
      <c r="M4278" s="226"/>
    </row>
    <row r="4279" spans="1:13" x14ac:dyDescent="0.2">
      <c r="A4279" s="133"/>
      <c r="B4279" s="214"/>
      <c r="C4279" s="215"/>
      <c r="D4279" s="215"/>
      <c r="E4279" s="215"/>
      <c r="F4279" s="215"/>
      <c r="G4279" s="215"/>
      <c r="H4279" s="215"/>
      <c r="J4279" s="78"/>
      <c r="K4279" s="134"/>
      <c r="L4279" s="134"/>
      <c r="M4279" s="226"/>
    </row>
    <row r="4280" spans="1:13" x14ac:dyDescent="0.2">
      <c r="A4280" s="133"/>
      <c r="B4280" s="214"/>
      <c r="C4280" s="215"/>
      <c r="D4280" s="215"/>
      <c r="E4280" s="215"/>
      <c r="F4280" s="215"/>
      <c r="G4280" s="215"/>
      <c r="H4280" s="215"/>
      <c r="J4280" s="78"/>
      <c r="K4280" s="134"/>
      <c r="L4280" s="134"/>
      <c r="M4280" s="226"/>
    </row>
    <row r="4281" spans="1:13" x14ac:dyDescent="0.2">
      <c r="A4281" s="133"/>
      <c r="B4281" s="214"/>
      <c r="C4281" s="215"/>
      <c r="D4281" s="215"/>
      <c r="E4281" s="215"/>
      <c r="F4281" s="215"/>
      <c r="G4281" s="215"/>
      <c r="H4281" s="215"/>
      <c r="J4281" s="78"/>
      <c r="K4281" s="134"/>
      <c r="L4281" s="134"/>
      <c r="M4281" s="226"/>
    </row>
    <row r="4282" spans="1:13" x14ac:dyDescent="0.2">
      <c r="A4282" s="133"/>
      <c r="B4282" s="214"/>
      <c r="C4282" s="215"/>
      <c r="D4282" s="215"/>
      <c r="E4282" s="215"/>
      <c r="F4282" s="215"/>
      <c r="G4282" s="215"/>
      <c r="H4282" s="215"/>
      <c r="J4282" s="78"/>
      <c r="K4282" s="134"/>
      <c r="L4282" s="134"/>
      <c r="M4282" s="226"/>
    </row>
    <row r="4283" spans="1:13" x14ac:dyDescent="0.2">
      <c r="A4283" s="133"/>
      <c r="B4283" s="214"/>
      <c r="C4283" s="215"/>
      <c r="D4283" s="215"/>
      <c r="E4283" s="215"/>
      <c r="F4283" s="215"/>
      <c r="G4283" s="215"/>
      <c r="H4283" s="215"/>
      <c r="J4283" s="78"/>
      <c r="K4283" s="134"/>
      <c r="L4283" s="134"/>
      <c r="M4283" s="226"/>
    </row>
    <row r="4284" spans="1:13" x14ac:dyDescent="0.2">
      <c r="A4284" s="133"/>
      <c r="B4284" s="214"/>
      <c r="C4284" s="215"/>
      <c r="D4284" s="215"/>
      <c r="E4284" s="215"/>
      <c r="F4284" s="215"/>
      <c r="G4284" s="215"/>
      <c r="H4284" s="215"/>
      <c r="J4284" s="78"/>
      <c r="K4284" s="134"/>
      <c r="L4284" s="134"/>
      <c r="M4284" s="226"/>
    </row>
    <row r="4285" spans="1:13" x14ac:dyDescent="0.2">
      <c r="A4285" s="133"/>
      <c r="B4285" s="214"/>
      <c r="C4285" s="215"/>
      <c r="D4285" s="215"/>
      <c r="E4285" s="215"/>
      <c r="F4285" s="215"/>
      <c r="G4285" s="215"/>
      <c r="H4285" s="215"/>
      <c r="J4285" s="78"/>
      <c r="K4285" s="134"/>
      <c r="L4285" s="134"/>
      <c r="M4285" s="226"/>
    </row>
    <row r="4286" spans="1:13" x14ac:dyDescent="0.2">
      <c r="A4286" s="133"/>
      <c r="B4286" s="214"/>
      <c r="C4286" s="215"/>
      <c r="D4286" s="215"/>
      <c r="E4286" s="215"/>
      <c r="F4286" s="215"/>
      <c r="G4286" s="215"/>
      <c r="H4286" s="215"/>
      <c r="J4286" s="78"/>
      <c r="K4286" s="134"/>
      <c r="L4286" s="134"/>
      <c r="M4286" s="226"/>
    </row>
    <row r="4287" spans="1:13" x14ac:dyDescent="0.2">
      <c r="A4287" s="133"/>
      <c r="B4287" s="214"/>
      <c r="C4287" s="215"/>
      <c r="D4287" s="215"/>
      <c r="E4287" s="215"/>
      <c r="F4287" s="215"/>
      <c r="G4287" s="215"/>
      <c r="H4287" s="215"/>
      <c r="J4287" s="78"/>
      <c r="K4287" s="134"/>
      <c r="L4287" s="134"/>
      <c r="M4287" s="226"/>
    </row>
    <row r="4288" spans="1:13" x14ac:dyDescent="0.2">
      <c r="A4288" s="133"/>
      <c r="B4288" s="214"/>
      <c r="C4288" s="215"/>
      <c r="D4288" s="215"/>
      <c r="E4288" s="215"/>
      <c r="F4288" s="215"/>
      <c r="G4288" s="215"/>
      <c r="H4288" s="215"/>
      <c r="J4288" s="78"/>
      <c r="K4288" s="134"/>
      <c r="L4288" s="134"/>
      <c r="M4288" s="226"/>
    </row>
    <row r="4289" spans="1:13" x14ac:dyDescent="0.2">
      <c r="A4289" s="133"/>
      <c r="B4289" s="214"/>
      <c r="C4289" s="215"/>
      <c r="D4289" s="215"/>
      <c r="E4289" s="215"/>
      <c r="F4289" s="215"/>
      <c r="G4289" s="215"/>
      <c r="H4289" s="215"/>
      <c r="J4289" s="78"/>
      <c r="K4289" s="134"/>
      <c r="L4289" s="134"/>
      <c r="M4289" s="226"/>
    </row>
    <row r="4290" spans="1:13" x14ac:dyDescent="0.2">
      <c r="A4290" s="133"/>
      <c r="B4290" s="214"/>
      <c r="C4290" s="215"/>
      <c r="D4290" s="215"/>
      <c r="E4290" s="215"/>
      <c r="F4290" s="215"/>
      <c r="G4290" s="215"/>
      <c r="H4290" s="215"/>
      <c r="J4290" s="78"/>
      <c r="K4290" s="134"/>
      <c r="L4290" s="134"/>
      <c r="M4290" s="226"/>
    </row>
    <row r="4291" spans="1:13" x14ac:dyDescent="0.2">
      <c r="A4291" s="133"/>
      <c r="B4291" s="214"/>
      <c r="C4291" s="215"/>
      <c r="D4291" s="215"/>
      <c r="E4291" s="215"/>
      <c r="F4291" s="215"/>
      <c r="G4291" s="215"/>
      <c r="H4291" s="215"/>
      <c r="J4291" s="78"/>
      <c r="K4291" s="134"/>
      <c r="L4291" s="134"/>
      <c r="M4291" s="226"/>
    </row>
    <row r="4292" spans="1:13" x14ac:dyDescent="0.2">
      <c r="A4292" s="133"/>
      <c r="B4292" s="214"/>
      <c r="C4292" s="215"/>
      <c r="D4292" s="215"/>
      <c r="E4292" s="215"/>
      <c r="F4292" s="215"/>
      <c r="G4292" s="215"/>
      <c r="H4292" s="215"/>
      <c r="J4292" s="78"/>
      <c r="K4292" s="134"/>
      <c r="L4292" s="134"/>
      <c r="M4292" s="226"/>
    </row>
    <row r="4293" spans="1:13" x14ac:dyDescent="0.2">
      <c r="A4293" s="133"/>
      <c r="B4293" s="214"/>
      <c r="C4293" s="215"/>
      <c r="D4293" s="215"/>
      <c r="E4293" s="215"/>
      <c r="F4293" s="215"/>
      <c r="G4293" s="215"/>
      <c r="H4293" s="215"/>
      <c r="J4293" s="78"/>
      <c r="K4293" s="134"/>
      <c r="L4293" s="134"/>
      <c r="M4293" s="226"/>
    </row>
    <row r="4294" spans="1:13" x14ac:dyDescent="0.2">
      <c r="A4294" s="133"/>
      <c r="B4294" s="214"/>
      <c r="C4294" s="215"/>
      <c r="D4294" s="215"/>
      <c r="E4294" s="215"/>
      <c r="F4294" s="215"/>
      <c r="G4294" s="215"/>
      <c r="H4294" s="215"/>
      <c r="J4294" s="78"/>
      <c r="K4294" s="134"/>
      <c r="L4294" s="134"/>
      <c r="M4294" s="226"/>
    </row>
    <row r="4295" spans="1:13" x14ac:dyDescent="0.2">
      <c r="A4295" s="133"/>
      <c r="B4295" s="214"/>
      <c r="C4295" s="215"/>
      <c r="D4295" s="215"/>
      <c r="E4295" s="215"/>
      <c r="F4295" s="215"/>
      <c r="G4295" s="215"/>
      <c r="H4295" s="215"/>
      <c r="J4295" s="78"/>
      <c r="K4295" s="134"/>
      <c r="L4295" s="134"/>
      <c r="M4295" s="226"/>
    </row>
    <row r="4296" spans="1:13" x14ac:dyDescent="0.2">
      <c r="A4296" s="133"/>
      <c r="B4296" s="214"/>
      <c r="C4296" s="215"/>
      <c r="D4296" s="215"/>
      <c r="E4296" s="215"/>
      <c r="F4296" s="215"/>
      <c r="G4296" s="215"/>
      <c r="H4296" s="215"/>
      <c r="J4296" s="78"/>
      <c r="K4296" s="134"/>
      <c r="L4296" s="134"/>
      <c r="M4296" s="226"/>
    </row>
    <row r="4297" spans="1:13" x14ac:dyDescent="0.2">
      <c r="A4297" s="133"/>
      <c r="B4297" s="214"/>
      <c r="C4297" s="215"/>
      <c r="D4297" s="215"/>
      <c r="E4297" s="215"/>
      <c r="F4297" s="215"/>
      <c r="G4297" s="215"/>
      <c r="H4297" s="215"/>
      <c r="J4297" s="78"/>
      <c r="K4297" s="134"/>
      <c r="L4297" s="134"/>
      <c r="M4297" s="226"/>
    </row>
    <row r="4298" spans="1:13" x14ac:dyDescent="0.2">
      <c r="A4298" s="133"/>
      <c r="B4298" s="214"/>
      <c r="C4298" s="215"/>
      <c r="D4298" s="215"/>
      <c r="E4298" s="215"/>
      <c r="F4298" s="215"/>
      <c r="G4298" s="215"/>
      <c r="H4298" s="215"/>
      <c r="J4298" s="78"/>
      <c r="K4298" s="134"/>
      <c r="L4298" s="134"/>
      <c r="M4298" s="226"/>
    </row>
    <row r="4299" spans="1:13" x14ac:dyDescent="0.2">
      <c r="A4299" s="133"/>
      <c r="B4299" s="214"/>
      <c r="C4299" s="215"/>
      <c r="D4299" s="215"/>
      <c r="E4299" s="215"/>
      <c r="F4299" s="215"/>
      <c r="G4299" s="215"/>
      <c r="H4299" s="215"/>
      <c r="J4299" s="78"/>
      <c r="K4299" s="134"/>
      <c r="L4299" s="134"/>
      <c r="M4299" s="226"/>
    </row>
    <row r="4300" spans="1:13" x14ac:dyDescent="0.2">
      <c r="A4300" s="133"/>
      <c r="B4300" s="214"/>
      <c r="C4300" s="215"/>
      <c r="D4300" s="215"/>
      <c r="E4300" s="215"/>
      <c r="F4300" s="215"/>
      <c r="G4300" s="215"/>
      <c r="H4300" s="215"/>
      <c r="J4300" s="78"/>
      <c r="K4300" s="134"/>
      <c r="L4300" s="134"/>
      <c r="M4300" s="226"/>
    </row>
    <row r="4301" spans="1:13" x14ac:dyDescent="0.2">
      <c r="A4301" s="133"/>
      <c r="B4301" s="214"/>
      <c r="C4301" s="215"/>
      <c r="D4301" s="215"/>
      <c r="E4301" s="215"/>
      <c r="F4301" s="215"/>
      <c r="G4301" s="215"/>
      <c r="H4301" s="215"/>
      <c r="J4301" s="78"/>
      <c r="K4301" s="134"/>
      <c r="L4301" s="134"/>
      <c r="M4301" s="226"/>
    </row>
    <row r="4302" spans="1:13" x14ac:dyDescent="0.2">
      <c r="A4302" s="133"/>
      <c r="B4302" s="214"/>
      <c r="C4302" s="215"/>
      <c r="D4302" s="215"/>
      <c r="E4302" s="215"/>
      <c r="F4302" s="215"/>
      <c r="G4302" s="215"/>
      <c r="H4302" s="215"/>
      <c r="J4302" s="78"/>
      <c r="K4302" s="134"/>
      <c r="L4302" s="134"/>
      <c r="M4302" s="226"/>
    </row>
    <row r="4303" spans="1:13" x14ac:dyDescent="0.2">
      <c r="A4303" s="133"/>
      <c r="B4303" s="214"/>
      <c r="C4303" s="215"/>
      <c r="D4303" s="215"/>
      <c r="E4303" s="215"/>
      <c r="F4303" s="215"/>
      <c r="G4303" s="215"/>
      <c r="H4303" s="215"/>
      <c r="J4303" s="78"/>
      <c r="K4303" s="134"/>
      <c r="L4303" s="134"/>
      <c r="M4303" s="226"/>
    </row>
    <row r="4304" spans="1:13" x14ac:dyDescent="0.2">
      <c r="A4304" s="133"/>
      <c r="B4304" s="214"/>
      <c r="C4304" s="215"/>
      <c r="D4304" s="215"/>
      <c r="E4304" s="215"/>
      <c r="F4304" s="215"/>
      <c r="G4304" s="215"/>
      <c r="H4304" s="215"/>
      <c r="J4304" s="78"/>
      <c r="K4304" s="134"/>
      <c r="L4304" s="134"/>
      <c r="M4304" s="226"/>
    </row>
    <row r="4305" spans="1:13" x14ac:dyDescent="0.2">
      <c r="A4305" s="133"/>
      <c r="B4305" s="214"/>
      <c r="C4305" s="215"/>
      <c r="D4305" s="215"/>
      <c r="E4305" s="215"/>
      <c r="F4305" s="215"/>
      <c r="G4305" s="215"/>
      <c r="H4305" s="215"/>
      <c r="J4305" s="78"/>
      <c r="K4305" s="134"/>
      <c r="L4305" s="134"/>
      <c r="M4305" s="226"/>
    </row>
    <row r="4306" spans="1:13" x14ac:dyDescent="0.2">
      <c r="A4306" s="133"/>
      <c r="B4306" s="214"/>
      <c r="C4306" s="215"/>
      <c r="D4306" s="215"/>
      <c r="E4306" s="215"/>
      <c r="F4306" s="215"/>
      <c r="G4306" s="215"/>
      <c r="H4306" s="215"/>
      <c r="J4306" s="78"/>
      <c r="K4306" s="134"/>
      <c r="L4306" s="134"/>
      <c r="M4306" s="226"/>
    </row>
    <row r="4307" spans="1:13" x14ac:dyDescent="0.2">
      <c r="A4307" s="133"/>
      <c r="B4307" s="214"/>
      <c r="C4307" s="215"/>
      <c r="D4307" s="215"/>
      <c r="E4307" s="215"/>
      <c r="F4307" s="215"/>
      <c r="G4307" s="215"/>
      <c r="H4307" s="215"/>
      <c r="J4307" s="78"/>
      <c r="K4307" s="134"/>
      <c r="L4307" s="134"/>
      <c r="M4307" s="226"/>
    </row>
    <row r="4308" spans="1:13" x14ac:dyDescent="0.2">
      <c r="A4308" s="133"/>
      <c r="B4308" s="214"/>
      <c r="C4308" s="215"/>
      <c r="D4308" s="215"/>
      <c r="E4308" s="215"/>
      <c r="F4308" s="215"/>
      <c r="G4308" s="215"/>
      <c r="H4308" s="215"/>
      <c r="J4308" s="78"/>
      <c r="K4308" s="134"/>
      <c r="L4308" s="134"/>
      <c r="M4308" s="226"/>
    </row>
    <row r="4309" spans="1:13" x14ac:dyDescent="0.2">
      <c r="A4309" s="133"/>
      <c r="B4309" s="214"/>
      <c r="C4309" s="215"/>
      <c r="D4309" s="215"/>
      <c r="E4309" s="215"/>
      <c r="F4309" s="215"/>
      <c r="G4309" s="215"/>
      <c r="H4309" s="215"/>
      <c r="J4309" s="78"/>
      <c r="K4309" s="134"/>
      <c r="L4309" s="134"/>
      <c r="M4309" s="226"/>
    </row>
    <row r="4310" spans="1:13" x14ac:dyDescent="0.2">
      <c r="A4310" s="133"/>
      <c r="B4310" s="214"/>
      <c r="C4310" s="215"/>
      <c r="D4310" s="215"/>
      <c r="E4310" s="215"/>
      <c r="F4310" s="215"/>
      <c r="G4310" s="215"/>
      <c r="H4310" s="215"/>
      <c r="J4310" s="78"/>
      <c r="K4310" s="134"/>
      <c r="L4310" s="134"/>
      <c r="M4310" s="226"/>
    </row>
    <row r="4311" spans="1:13" x14ac:dyDescent="0.2">
      <c r="A4311" s="133"/>
      <c r="B4311" s="214"/>
      <c r="C4311" s="215"/>
      <c r="D4311" s="215"/>
      <c r="E4311" s="215"/>
      <c r="F4311" s="215"/>
      <c r="G4311" s="215"/>
      <c r="H4311" s="215"/>
      <c r="J4311" s="78"/>
      <c r="K4311" s="134"/>
      <c r="L4311" s="134"/>
      <c r="M4311" s="226"/>
    </row>
    <row r="4312" spans="1:13" x14ac:dyDescent="0.2">
      <c r="A4312" s="133"/>
      <c r="B4312" s="214"/>
      <c r="C4312" s="215"/>
      <c r="D4312" s="215"/>
      <c r="E4312" s="215"/>
      <c r="F4312" s="215"/>
      <c r="G4312" s="215"/>
      <c r="H4312" s="215"/>
      <c r="J4312" s="78"/>
      <c r="K4312" s="134"/>
      <c r="L4312" s="134"/>
      <c r="M4312" s="226"/>
    </row>
    <row r="4313" spans="1:13" x14ac:dyDescent="0.2">
      <c r="A4313" s="133"/>
      <c r="B4313" s="214"/>
      <c r="C4313" s="215"/>
      <c r="D4313" s="215"/>
      <c r="E4313" s="215"/>
      <c r="F4313" s="215"/>
      <c r="G4313" s="215"/>
      <c r="H4313" s="215"/>
      <c r="J4313" s="78"/>
      <c r="K4313" s="134"/>
      <c r="L4313" s="134"/>
      <c r="M4313" s="226"/>
    </row>
    <row r="4314" spans="1:13" x14ac:dyDescent="0.2">
      <c r="A4314" s="133"/>
      <c r="B4314" s="214"/>
      <c r="C4314" s="215"/>
      <c r="D4314" s="215"/>
      <c r="E4314" s="215"/>
      <c r="F4314" s="215"/>
      <c r="G4314" s="215"/>
      <c r="H4314" s="215"/>
      <c r="J4314" s="78"/>
      <c r="K4314" s="134"/>
      <c r="L4314" s="134"/>
      <c r="M4314" s="226"/>
    </row>
    <row r="4315" spans="1:13" x14ac:dyDescent="0.2">
      <c r="A4315" s="133"/>
      <c r="B4315" s="214"/>
      <c r="C4315" s="215"/>
      <c r="D4315" s="215"/>
      <c r="E4315" s="215"/>
      <c r="F4315" s="215"/>
      <c r="G4315" s="215"/>
      <c r="H4315" s="215"/>
      <c r="J4315" s="78"/>
      <c r="K4315" s="134"/>
      <c r="L4315" s="134"/>
      <c r="M4315" s="226"/>
    </row>
    <row r="4316" spans="1:13" x14ac:dyDescent="0.2">
      <c r="A4316" s="133"/>
      <c r="B4316" s="214"/>
      <c r="C4316" s="215"/>
      <c r="D4316" s="215"/>
      <c r="E4316" s="215"/>
      <c r="F4316" s="215"/>
      <c r="G4316" s="215"/>
      <c r="H4316" s="215"/>
      <c r="J4316" s="78"/>
      <c r="K4316" s="134"/>
      <c r="L4316" s="134"/>
      <c r="M4316" s="226"/>
    </row>
    <row r="4317" spans="1:13" x14ac:dyDescent="0.2">
      <c r="A4317" s="133"/>
      <c r="B4317" s="214"/>
      <c r="C4317" s="215"/>
      <c r="D4317" s="215"/>
      <c r="E4317" s="215"/>
      <c r="F4317" s="215"/>
      <c r="G4317" s="215"/>
      <c r="H4317" s="215"/>
      <c r="J4317" s="78"/>
      <c r="K4317" s="134"/>
      <c r="L4317" s="134"/>
      <c r="M4317" s="226"/>
    </row>
    <row r="4318" spans="1:13" x14ac:dyDescent="0.2">
      <c r="A4318" s="133"/>
      <c r="B4318" s="214"/>
      <c r="C4318" s="215"/>
      <c r="D4318" s="215"/>
      <c r="E4318" s="215"/>
      <c r="F4318" s="215"/>
      <c r="G4318" s="215"/>
      <c r="H4318" s="215"/>
      <c r="J4318" s="78"/>
      <c r="K4318" s="134"/>
      <c r="L4318" s="134"/>
      <c r="M4318" s="226"/>
    </row>
    <row r="4319" spans="1:13" x14ac:dyDescent="0.2">
      <c r="A4319" s="133"/>
      <c r="B4319" s="214"/>
      <c r="C4319" s="215"/>
      <c r="D4319" s="215"/>
      <c r="E4319" s="215"/>
      <c r="F4319" s="215"/>
      <c r="G4319" s="215"/>
      <c r="H4319" s="215"/>
      <c r="J4319" s="78"/>
      <c r="K4319" s="134"/>
      <c r="L4319" s="134"/>
      <c r="M4319" s="226"/>
    </row>
    <row r="4320" spans="1:13" x14ac:dyDescent="0.2">
      <c r="A4320" s="133"/>
      <c r="B4320" s="214"/>
      <c r="C4320" s="215"/>
      <c r="D4320" s="215"/>
      <c r="E4320" s="215"/>
      <c r="F4320" s="215"/>
      <c r="G4320" s="215"/>
      <c r="H4320" s="215"/>
      <c r="J4320" s="78"/>
      <c r="K4320" s="134"/>
      <c r="L4320" s="134"/>
      <c r="M4320" s="226"/>
    </row>
    <row r="4321" spans="1:13" x14ac:dyDescent="0.2">
      <c r="A4321" s="133"/>
      <c r="B4321" s="214"/>
      <c r="C4321" s="215"/>
      <c r="D4321" s="215"/>
      <c r="E4321" s="215"/>
      <c r="F4321" s="215"/>
      <c r="G4321" s="215"/>
      <c r="H4321" s="215"/>
      <c r="J4321" s="78"/>
      <c r="K4321" s="134"/>
      <c r="L4321" s="134"/>
      <c r="M4321" s="226"/>
    </row>
    <row r="4322" spans="1:13" x14ac:dyDescent="0.2">
      <c r="A4322" s="133"/>
      <c r="B4322" s="214"/>
      <c r="C4322" s="215"/>
      <c r="D4322" s="215"/>
      <c r="E4322" s="215"/>
      <c r="F4322" s="215"/>
      <c r="G4322" s="215"/>
      <c r="H4322" s="215"/>
      <c r="J4322" s="78"/>
      <c r="K4322" s="134"/>
      <c r="L4322" s="134"/>
      <c r="M4322" s="226"/>
    </row>
    <row r="4323" spans="1:13" x14ac:dyDescent="0.2">
      <c r="A4323" s="133"/>
      <c r="B4323" s="214"/>
      <c r="C4323" s="215"/>
      <c r="D4323" s="215"/>
      <c r="E4323" s="215"/>
      <c r="F4323" s="215"/>
      <c r="G4323" s="215"/>
      <c r="H4323" s="215"/>
      <c r="J4323" s="78"/>
      <c r="K4323" s="134"/>
      <c r="L4323" s="134"/>
      <c r="M4323" s="226"/>
    </row>
    <row r="4324" spans="1:13" x14ac:dyDescent="0.2">
      <c r="A4324" s="133"/>
      <c r="B4324" s="214"/>
      <c r="C4324" s="215"/>
      <c r="D4324" s="215"/>
      <c r="E4324" s="215"/>
      <c r="F4324" s="215"/>
      <c r="G4324" s="215"/>
      <c r="H4324" s="215"/>
      <c r="J4324" s="78"/>
      <c r="K4324" s="134"/>
      <c r="L4324" s="134"/>
      <c r="M4324" s="226"/>
    </row>
    <row r="4325" spans="1:13" x14ac:dyDescent="0.2">
      <c r="A4325" s="133"/>
      <c r="B4325" s="214"/>
      <c r="C4325" s="215"/>
      <c r="D4325" s="215"/>
      <c r="E4325" s="215"/>
      <c r="F4325" s="215"/>
      <c r="G4325" s="215"/>
      <c r="H4325" s="215"/>
      <c r="J4325" s="78"/>
      <c r="K4325" s="134"/>
      <c r="L4325" s="134"/>
      <c r="M4325" s="226"/>
    </row>
    <row r="4326" spans="1:13" x14ac:dyDescent="0.2">
      <c r="A4326" s="133"/>
      <c r="B4326" s="214"/>
      <c r="C4326" s="215"/>
      <c r="D4326" s="215"/>
      <c r="E4326" s="215"/>
      <c r="F4326" s="215"/>
      <c r="G4326" s="215"/>
      <c r="H4326" s="215"/>
      <c r="J4326" s="78"/>
      <c r="K4326" s="134"/>
      <c r="L4326" s="134"/>
      <c r="M4326" s="226"/>
    </row>
    <row r="4327" spans="1:13" x14ac:dyDescent="0.2">
      <c r="A4327" s="133"/>
      <c r="B4327" s="214"/>
      <c r="C4327" s="215"/>
      <c r="D4327" s="215"/>
      <c r="E4327" s="215"/>
      <c r="F4327" s="215"/>
      <c r="G4327" s="215"/>
      <c r="H4327" s="215"/>
      <c r="J4327" s="78"/>
      <c r="K4327" s="134"/>
      <c r="L4327" s="134"/>
      <c r="M4327" s="226"/>
    </row>
    <row r="4328" spans="1:13" x14ac:dyDescent="0.2">
      <c r="A4328" s="133"/>
      <c r="B4328" s="214"/>
      <c r="C4328" s="215"/>
      <c r="D4328" s="215"/>
      <c r="E4328" s="215"/>
      <c r="F4328" s="215"/>
      <c r="G4328" s="215"/>
      <c r="H4328" s="215"/>
      <c r="J4328" s="78"/>
      <c r="K4328" s="134"/>
      <c r="L4328" s="134"/>
      <c r="M4328" s="226"/>
    </row>
    <row r="4329" spans="1:13" x14ac:dyDescent="0.2">
      <c r="A4329" s="133"/>
      <c r="B4329" s="214"/>
      <c r="C4329" s="215"/>
      <c r="D4329" s="215"/>
      <c r="E4329" s="215"/>
      <c r="F4329" s="215"/>
      <c r="G4329" s="215"/>
      <c r="H4329" s="215"/>
      <c r="J4329" s="78"/>
      <c r="K4329" s="134"/>
      <c r="L4329" s="134"/>
      <c r="M4329" s="226"/>
    </row>
    <row r="4330" spans="1:13" x14ac:dyDescent="0.2">
      <c r="A4330" s="133"/>
      <c r="B4330" s="214"/>
      <c r="C4330" s="215"/>
      <c r="D4330" s="215"/>
      <c r="E4330" s="215"/>
      <c r="F4330" s="215"/>
      <c r="G4330" s="215"/>
      <c r="H4330" s="215"/>
      <c r="J4330" s="78"/>
      <c r="K4330" s="134"/>
      <c r="L4330" s="134"/>
      <c r="M4330" s="226"/>
    </row>
    <row r="4331" spans="1:13" x14ac:dyDescent="0.2">
      <c r="A4331" s="133"/>
      <c r="B4331" s="214"/>
      <c r="C4331" s="215"/>
      <c r="D4331" s="215"/>
      <c r="E4331" s="215"/>
      <c r="F4331" s="215"/>
      <c r="G4331" s="215"/>
      <c r="H4331" s="215"/>
      <c r="J4331" s="78"/>
      <c r="K4331" s="134"/>
      <c r="L4331" s="134"/>
      <c r="M4331" s="226"/>
    </row>
    <row r="4332" spans="1:13" x14ac:dyDescent="0.2">
      <c r="A4332" s="133"/>
      <c r="B4332" s="214"/>
      <c r="C4332" s="215"/>
      <c r="D4332" s="215"/>
      <c r="E4332" s="215"/>
      <c r="F4332" s="215"/>
      <c r="G4332" s="215"/>
      <c r="H4332" s="215"/>
      <c r="J4332" s="78"/>
      <c r="K4332" s="134"/>
      <c r="L4332" s="134"/>
      <c r="M4332" s="226"/>
    </row>
    <row r="4333" spans="1:13" x14ac:dyDescent="0.2">
      <c r="A4333" s="133"/>
      <c r="B4333" s="214"/>
      <c r="C4333" s="215"/>
      <c r="D4333" s="215"/>
      <c r="E4333" s="215"/>
      <c r="F4333" s="215"/>
      <c r="G4333" s="215"/>
      <c r="H4333" s="215"/>
      <c r="J4333" s="78"/>
      <c r="K4333" s="134"/>
      <c r="L4333" s="134"/>
      <c r="M4333" s="226"/>
    </row>
    <row r="4334" spans="1:13" x14ac:dyDescent="0.2">
      <c r="A4334" s="133"/>
      <c r="B4334" s="214"/>
      <c r="C4334" s="215"/>
      <c r="D4334" s="215"/>
      <c r="E4334" s="215"/>
      <c r="F4334" s="215"/>
      <c r="G4334" s="215"/>
      <c r="H4334" s="215"/>
      <c r="J4334" s="78"/>
      <c r="K4334" s="134"/>
      <c r="L4334" s="134"/>
      <c r="M4334" s="226"/>
    </row>
    <row r="4335" spans="1:13" x14ac:dyDescent="0.2">
      <c r="A4335" s="133"/>
      <c r="B4335" s="214"/>
      <c r="C4335" s="215"/>
      <c r="D4335" s="215"/>
      <c r="E4335" s="215"/>
      <c r="F4335" s="215"/>
      <c r="G4335" s="215"/>
      <c r="H4335" s="215"/>
      <c r="J4335" s="78"/>
      <c r="K4335" s="134"/>
      <c r="L4335" s="134"/>
      <c r="M4335" s="226"/>
    </row>
    <row r="4336" spans="1:13" x14ac:dyDescent="0.2">
      <c r="A4336" s="133"/>
      <c r="B4336" s="214"/>
      <c r="C4336" s="215"/>
      <c r="D4336" s="215"/>
      <c r="E4336" s="215"/>
      <c r="F4336" s="215"/>
      <c r="G4336" s="215"/>
      <c r="H4336" s="215"/>
      <c r="J4336" s="78"/>
      <c r="K4336" s="134"/>
      <c r="L4336" s="134"/>
      <c r="M4336" s="226"/>
    </row>
    <row r="4337" spans="1:13" x14ac:dyDescent="0.2">
      <c r="A4337" s="133"/>
      <c r="B4337" s="214"/>
      <c r="C4337" s="215"/>
      <c r="D4337" s="215"/>
      <c r="E4337" s="215"/>
      <c r="F4337" s="215"/>
      <c r="G4337" s="215"/>
      <c r="H4337" s="215"/>
      <c r="J4337" s="78"/>
      <c r="K4337" s="134"/>
      <c r="L4337" s="134"/>
      <c r="M4337" s="226"/>
    </row>
    <row r="4338" spans="1:13" x14ac:dyDescent="0.2">
      <c r="A4338" s="133"/>
      <c r="B4338" s="214"/>
      <c r="C4338" s="215"/>
      <c r="D4338" s="215"/>
      <c r="E4338" s="215"/>
      <c r="F4338" s="215"/>
      <c r="G4338" s="215"/>
      <c r="H4338" s="215"/>
      <c r="J4338" s="78"/>
      <c r="K4338" s="134"/>
      <c r="L4338" s="134"/>
      <c r="M4338" s="226"/>
    </row>
    <row r="4339" spans="1:13" x14ac:dyDescent="0.2">
      <c r="A4339" s="133"/>
      <c r="B4339" s="214"/>
      <c r="C4339" s="215"/>
      <c r="D4339" s="215"/>
      <c r="E4339" s="215"/>
      <c r="F4339" s="215"/>
      <c r="G4339" s="215"/>
      <c r="H4339" s="215"/>
      <c r="J4339" s="78"/>
      <c r="K4339" s="134"/>
      <c r="L4339" s="134"/>
      <c r="M4339" s="226"/>
    </row>
    <row r="4340" spans="1:13" x14ac:dyDescent="0.2">
      <c r="A4340" s="133"/>
      <c r="B4340" s="214"/>
      <c r="C4340" s="215"/>
      <c r="D4340" s="215"/>
      <c r="E4340" s="215"/>
      <c r="F4340" s="215"/>
      <c r="G4340" s="215"/>
      <c r="H4340" s="215"/>
      <c r="J4340" s="78"/>
      <c r="K4340" s="134"/>
      <c r="L4340" s="134"/>
      <c r="M4340" s="226"/>
    </row>
    <row r="4341" spans="1:13" x14ac:dyDescent="0.2">
      <c r="A4341" s="133"/>
      <c r="B4341" s="214"/>
      <c r="C4341" s="215"/>
      <c r="D4341" s="215"/>
      <c r="E4341" s="215"/>
      <c r="F4341" s="215"/>
      <c r="G4341" s="215"/>
      <c r="H4341" s="215"/>
      <c r="J4341" s="78"/>
      <c r="K4341" s="134"/>
      <c r="L4341" s="134"/>
      <c r="M4341" s="226"/>
    </row>
    <row r="4342" spans="1:13" x14ac:dyDescent="0.2">
      <c r="A4342" s="133"/>
      <c r="B4342" s="214"/>
      <c r="C4342" s="215"/>
      <c r="D4342" s="215"/>
      <c r="E4342" s="215"/>
      <c r="F4342" s="215"/>
      <c r="G4342" s="215"/>
      <c r="H4342" s="215"/>
      <c r="J4342" s="78"/>
      <c r="K4342" s="134"/>
      <c r="L4342" s="134"/>
      <c r="M4342" s="226"/>
    </row>
    <row r="4343" spans="1:13" x14ac:dyDescent="0.2">
      <c r="A4343" s="133"/>
      <c r="B4343" s="214"/>
      <c r="C4343" s="215"/>
      <c r="D4343" s="215"/>
      <c r="E4343" s="215"/>
      <c r="F4343" s="215"/>
      <c r="G4343" s="215"/>
      <c r="H4343" s="215"/>
      <c r="J4343" s="78"/>
      <c r="K4343" s="134"/>
      <c r="L4343" s="134"/>
      <c r="M4343" s="226"/>
    </row>
    <row r="4344" spans="1:13" x14ac:dyDescent="0.2">
      <c r="A4344" s="133"/>
      <c r="B4344" s="214"/>
      <c r="C4344" s="215"/>
      <c r="D4344" s="215"/>
      <c r="E4344" s="215"/>
      <c r="F4344" s="215"/>
      <c r="G4344" s="215"/>
      <c r="H4344" s="215"/>
      <c r="J4344" s="78"/>
      <c r="K4344" s="134"/>
      <c r="L4344" s="134"/>
      <c r="M4344" s="226"/>
    </row>
    <row r="4345" spans="1:13" x14ac:dyDescent="0.2">
      <c r="A4345" s="133"/>
      <c r="B4345" s="214"/>
      <c r="C4345" s="215"/>
      <c r="D4345" s="215"/>
      <c r="E4345" s="215"/>
      <c r="F4345" s="215"/>
      <c r="G4345" s="215"/>
      <c r="H4345" s="215"/>
      <c r="J4345" s="78"/>
      <c r="K4345" s="134"/>
      <c r="L4345" s="134"/>
      <c r="M4345" s="226"/>
    </row>
    <row r="4346" spans="1:13" x14ac:dyDescent="0.2">
      <c r="A4346" s="133"/>
      <c r="B4346" s="214"/>
      <c r="C4346" s="215"/>
      <c r="D4346" s="215"/>
      <c r="E4346" s="215"/>
      <c r="F4346" s="215"/>
      <c r="G4346" s="215"/>
      <c r="H4346" s="215"/>
      <c r="J4346" s="78"/>
      <c r="K4346" s="134"/>
      <c r="L4346" s="134"/>
      <c r="M4346" s="226"/>
    </row>
    <row r="4347" spans="1:13" x14ac:dyDescent="0.2">
      <c r="A4347" s="133"/>
      <c r="B4347" s="214"/>
      <c r="C4347" s="215"/>
      <c r="D4347" s="215"/>
      <c r="E4347" s="215"/>
      <c r="F4347" s="215"/>
      <c r="G4347" s="215"/>
      <c r="H4347" s="215"/>
      <c r="J4347" s="78"/>
      <c r="K4347" s="134"/>
      <c r="L4347" s="134"/>
      <c r="M4347" s="226"/>
    </row>
    <row r="4348" spans="1:13" x14ac:dyDescent="0.2">
      <c r="A4348" s="133"/>
      <c r="B4348" s="214"/>
      <c r="C4348" s="215"/>
      <c r="D4348" s="215"/>
      <c r="E4348" s="215"/>
      <c r="F4348" s="215"/>
      <c r="G4348" s="215"/>
      <c r="H4348" s="215"/>
      <c r="J4348" s="78"/>
      <c r="K4348" s="134"/>
      <c r="L4348" s="134"/>
      <c r="M4348" s="226"/>
    </row>
    <row r="4349" spans="1:13" x14ac:dyDescent="0.2">
      <c r="A4349" s="133"/>
      <c r="B4349" s="214"/>
      <c r="C4349" s="215"/>
      <c r="D4349" s="215"/>
      <c r="E4349" s="215"/>
      <c r="F4349" s="215"/>
      <c r="G4349" s="215"/>
      <c r="H4349" s="215"/>
      <c r="J4349" s="78"/>
      <c r="K4349" s="134"/>
      <c r="L4349" s="134"/>
      <c r="M4349" s="226"/>
    </row>
    <row r="4350" spans="1:13" x14ac:dyDescent="0.2">
      <c r="A4350" s="133"/>
      <c r="B4350" s="214"/>
      <c r="C4350" s="215"/>
      <c r="D4350" s="215"/>
      <c r="E4350" s="215"/>
      <c r="F4350" s="215"/>
      <c r="G4350" s="215"/>
      <c r="H4350" s="215"/>
      <c r="J4350" s="78"/>
      <c r="K4350" s="134"/>
      <c r="L4350" s="134"/>
      <c r="M4350" s="226"/>
    </row>
    <row r="4351" spans="1:13" x14ac:dyDescent="0.2">
      <c r="A4351" s="133"/>
      <c r="B4351" s="214"/>
      <c r="C4351" s="215"/>
      <c r="D4351" s="215"/>
      <c r="E4351" s="215"/>
      <c r="F4351" s="215"/>
      <c r="G4351" s="215"/>
      <c r="H4351" s="215"/>
      <c r="J4351" s="78"/>
      <c r="K4351" s="134"/>
      <c r="L4351" s="134"/>
      <c r="M4351" s="226"/>
    </row>
    <row r="4352" spans="1:13" x14ac:dyDescent="0.2">
      <c r="A4352" s="133"/>
      <c r="B4352" s="214"/>
      <c r="C4352" s="215"/>
      <c r="D4352" s="215"/>
      <c r="E4352" s="215"/>
      <c r="F4352" s="215"/>
      <c r="G4352" s="215"/>
      <c r="H4352" s="215"/>
      <c r="J4352" s="78"/>
      <c r="K4352" s="134"/>
      <c r="L4352" s="134"/>
      <c r="M4352" s="226"/>
    </row>
    <row r="4353" spans="1:13" x14ac:dyDescent="0.2">
      <c r="A4353" s="133"/>
      <c r="B4353" s="214"/>
      <c r="C4353" s="215"/>
      <c r="D4353" s="215"/>
      <c r="E4353" s="215"/>
      <c r="F4353" s="215"/>
      <c r="G4353" s="215"/>
      <c r="H4353" s="215"/>
      <c r="J4353" s="78"/>
      <c r="K4353" s="134"/>
      <c r="L4353" s="134"/>
      <c r="M4353" s="226"/>
    </row>
    <row r="4354" spans="1:13" x14ac:dyDescent="0.2">
      <c r="A4354" s="133"/>
      <c r="B4354" s="214"/>
      <c r="C4354" s="215"/>
      <c r="D4354" s="215"/>
      <c r="E4354" s="215"/>
      <c r="F4354" s="215"/>
      <c r="G4354" s="215"/>
      <c r="H4354" s="215"/>
      <c r="J4354" s="78"/>
      <c r="K4354" s="134"/>
      <c r="L4354" s="134"/>
      <c r="M4354" s="226"/>
    </row>
    <row r="4355" spans="1:13" x14ac:dyDescent="0.2">
      <c r="A4355" s="133"/>
      <c r="B4355" s="214"/>
      <c r="C4355" s="215"/>
      <c r="D4355" s="215"/>
      <c r="E4355" s="215"/>
      <c r="F4355" s="215"/>
      <c r="G4355" s="215"/>
      <c r="H4355" s="215"/>
      <c r="J4355" s="78"/>
      <c r="K4355" s="134"/>
      <c r="L4355" s="134"/>
      <c r="M4355" s="226"/>
    </row>
    <row r="4356" spans="1:13" x14ac:dyDescent="0.2">
      <c r="A4356" s="133"/>
      <c r="B4356" s="214"/>
      <c r="C4356" s="215"/>
      <c r="D4356" s="215"/>
      <c r="E4356" s="215"/>
      <c r="F4356" s="215"/>
      <c r="G4356" s="215"/>
      <c r="H4356" s="215"/>
      <c r="J4356" s="78"/>
      <c r="K4356" s="134"/>
      <c r="L4356" s="134"/>
      <c r="M4356" s="226"/>
    </row>
    <row r="4357" spans="1:13" x14ac:dyDescent="0.2">
      <c r="A4357" s="133"/>
      <c r="B4357" s="214"/>
      <c r="C4357" s="215"/>
      <c r="D4357" s="215"/>
      <c r="E4357" s="215"/>
      <c r="F4357" s="215"/>
      <c r="G4357" s="215"/>
      <c r="H4357" s="215"/>
      <c r="J4357" s="78"/>
      <c r="K4357" s="134"/>
      <c r="L4357" s="134"/>
      <c r="M4357" s="226"/>
    </row>
    <row r="4358" spans="1:13" x14ac:dyDescent="0.2">
      <c r="A4358" s="133"/>
      <c r="B4358" s="214"/>
      <c r="C4358" s="215"/>
      <c r="D4358" s="215"/>
      <c r="E4358" s="215"/>
      <c r="F4358" s="215"/>
      <c r="G4358" s="215"/>
      <c r="H4358" s="215"/>
      <c r="J4358" s="78"/>
      <c r="K4358" s="134"/>
      <c r="L4358" s="134"/>
      <c r="M4358" s="226"/>
    </row>
    <row r="4359" spans="1:13" x14ac:dyDescent="0.2">
      <c r="A4359" s="133"/>
      <c r="B4359" s="214"/>
      <c r="C4359" s="215"/>
      <c r="D4359" s="215"/>
      <c r="E4359" s="215"/>
      <c r="F4359" s="215"/>
      <c r="G4359" s="215"/>
      <c r="H4359" s="215"/>
      <c r="J4359" s="78"/>
      <c r="K4359" s="134"/>
      <c r="L4359" s="134"/>
      <c r="M4359" s="226"/>
    </row>
    <row r="4360" spans="1:13" x14ac:dyDescent="0.2">
      <c r="A4360" s="133"/>
      <c r="B4360" s="214"/>
      <c r="C4360" s="215"/>
      <c r="D4360" s="215"/>
      <c r="E4360" s="215"/>
      <c r="F4360" s="215"/>
      <c r="G4360" s="215"/>
      <c r="H4360" s="215"/>
      <c r="J4360" s="78"/>
      <c r="K4360" s="134"/>
      <c r="L4360" s="134"/>
      <c r="M4360" s="226"/>
    </row>
    <row r="4361" spans="1:13" x14ac:dyDescent="0.2">
      <c r="A4361" s="133"/>
      <c r="B4361" s="214"/>
      <c r="C4361" s="215"/>
      <c r="D4361" s="215"/>
      <c r="E4361" s="215"/>
      <c r="F4361" s="215"/>
      <c r="G4361" s="215"/>
      <c r="H4361" s="215"/>
      <c r="J4361" s="78"/>
      <c r="K4361" s="134"/>
      <c r="L4361" s="134"/>
      <c r="M4361" s="226"/>
    </row>
    <row r="4362" spans="1:13" x14ac:dyDescent="0.2">
      <c r="A4362" s="133"/>
      <c r="B4362" s="214"/>
      <c r="C4362" s="215"/>
      <c r="D4362" s="215"/>
      <c r="E4362" s="215"/>
      <c r="F4362" s="215"/>
      <c r="G4362" s="215"/>
      <c r="H4362" s="215"/>
      <c r="J4362" s="78"/>
      <c r="K4362" s="134"/>
      <c r="L4362" s="134"/>
      <c r="M4362" s="226"/>
    </row>
    <row r="4363" spans="1:13" x14ac:dyDescent="0.2">
      <c r="A4363" s="133"/>
      <c r="B4363" s="214"/>
      <c r="C4363" s="215"/>
      <c r="D4363" s="215"/>
      <c r="E4363" s="215"/>
      <c r="F4363" s="215"/>
      <c r="G4363" s="215"/>
      <c r="H4363" s="215"/>
      <c r="J4363" s="78"/>
      <c r="K4363" s="134"/>
      <c r="L4363" s="134"/>
      <c r="M4363" s="226"/>
    </row>
    <row r="4364" spans="1:13" x14ac:dyDescent="0.2">
      <c r="A4364" s="133"/>
      <c r="B4364" s="214"/>
      <c r="C4364" s="215"/>
      <c r="D4364" s="215"/>
      <c r="E4364" s="215"/>
      <c r="F4364" s="215"/>
      <c r="G4364" s="215"/>
      <c r="H4364" s="215"/>
      <c r="J4364" s="78"/>
      <c r="K4364" s="134"/>
      <c r="L4364" s="134"/>
      <c r="M4364" s="226"/>
    </row>
    <row r="4365" spans="1:13" x14ac:dyDescent="0.2">
      <c r="A4365" s="133"/>
      <c r="B4365" s="214"/>
      <c r="C4365" s="215"/>
      <c r="D4365" s="215"/>
      <c r="E4365" s="215"/>
      <c r="F4365" s="215"/>
      <c r="G4365" s="215"/>
      <c r="H4365" s="215"/>
      <c r="J4365" s="78"/>
      <c r="K4365" s="134"/>
      <c r="L4365" s="134"/>
      <c r="M4365" s="226"/>
    </row>
    <row r="4366" spans="1:13" x14ac:dyDescent="0.2">
      <c r="A4366" s="133"/>
      <c r="B4366" s="214"/>
      <c r="C4366" s="215"/>
      <c r="D4366" s="215"/>
      <c r="E4366" s="215"/>
      <c r="F4366" s="215"/>
      <c r="G4366" s="215"/>
      <c r="H4366" s="215"/>
      <c r="J4366" s="78"/>
      <c r="K4366" s="134"/>
      <c r="L4366" s="134"/>
      <c r="M4366" s="226"/>
    </row>
    <row r="4367" spans="1:13" x14ac:dyDescent="0.2">
      <c r="A4367" s="133"/>
      <c r="B4367" s="214"/>
      <c r="C4367" s="215"/>
      <c r="D4367" s="215"/>
      <c r="E4367" s="215"/>
      <c r="F4367" s="215"/>
      <c r="G4367" s="215"/>
      <c r="H4367" s="215"/>
      <c r="J4367" s="78"/>
      <c r="K4367" s="134"/>
      <c r="L4367" s="134"/>
      <c r="M4367" s="226"/>
    </row>
    <row r="4368" spans="1:13" x14ac:dyDescent="0.2">
      <c r="A4368" s="133"/>
      <c r="B4368" s="214"/>
      <c r="C4368" s="215"/>
      <c r="D4368" s="215"/>
      <c r="E4368" s="215"/>
      <c r="F4368" s="215"/>
      <c r="G4368" s="215"/>
      <c r="H4368" s="215"/>
      <c r="J4368" s="78"/>
      <c r="K4368" s="134"/>
      <c r="L4368" s="134"/>
      <c r="M4368" s="226"/>
    </row>
    <row r="4369" spans="1:13" x14ac:dyDescent="0.2">
      <c r="A4369" s="133"/>
      <c r="B4369" s="214"/>
      <c r="C4369" s="215"/>
      <c r="D4369" s="215"/>
      <c r="E4369" s="215"/>
      <c r="F4369" s="215"/>
      <c r="G4369" s="215"/>
      <c r="H4369" s="215"/>
      <c r="J4369" s="78"/>
      <c r="K4369" s="134"/>
      <c r="L4369" s="134"/>
      <c r="M4369" s="226"/>
    </row>
    <row r="4370" spans="1:13" x14ac:dyDescent="0.2">
      <c r="A4370" s="133"/>
      <c r="B4370" s="214"/>
      <c r="C4370" s="215"/>
      <c r="D4370" s="215"/>
      <c r="E4370" s="215"/>
      <c r="F4370" s="215"/>
      <c r="G4370" s="215"/>
      <c r="H4370" s="215"/>
      <c r="J4370" s="78"/>
      <c r="K4370" s="134"/>
      <c r="L4370" s="134"/>
      <c r="M4370" s="226"/>
    </row>
    <row r="4371" spans="1:13" x14ac:dyDescent="0.2">
      <c r="A4371" s="133"/>
      <c r="B4371" s="214"/>
      <c r="C4371" s="215"/>
      <c r="D4371" s="215"/>
      <c r="E4371" s="215"/>
      <c r="F4371" s="215"/>
      <c r="G4371" s="215"/>
      <c r="H4371" s="215"/>
      <c r="J4371" s="78"/>
      <c r="K4371" s="134"/>
      <c r="L4371" s="134"/>
      <c r="M4371" s="226"/>
    </row>
    <row r="4372" spans="1:13" x14ac:dyDescent="0.2">
      <c r="A4372" s="133"/>
      <c r="B4372" s="214"/>
      <c r="C4372" s="215"/>
      <c r="D4372" s="215"/>
      <c r="E4372" s="215"/>
      <c r="F4372" s="215"/>
      <c r="G4372" s="215"/>
      <c r="H4372" s="215"/>
      <c r="J4372" s="78"/>
      <c r="K4372" s="134"/>
      <c r="L4372" s="134"/>
      <c r="M4372" s="226"/>
    </row>
    <row r="4373" spans="1:13" x14ac:dyDescent="0.2">
      <c r="A4373" s="133"/>
      <c r="B4373" s="214"/>
      <c r="C4373" s="215"/>
      <c r="D4373" s="215"/>
      <c r="E4373" s="215"/>
      <c r="F4373" s="215"/>
      <c r="G4373" s="215"/>
      <c r="H4373" s="215"/>
      <c r="J4373" s="78"/>
      <c r="K4373" s="134"/>
      <c r="L4373" s="134"/>
      <c r="M4373" s="226"/>
    </row>
    <row r="4374" spans="1:13" x14ac:dyDescent="0.2">
      <c r="A4374" s="133"/>
      <c r="B4374" s="214"/>
      <c r="C4374" s="215"/>
      <c r="D4374" s="215"/>
      <c r="E4374" s="215"/>
      <c r="F4374" s="215"/>
      <c r="G4374" s="215"/>
      <c r="H4374" s="215"/>
      <c r="J4374" s="78"/>
      <c r="K4374" s="134"/>
      <c r="L4374" s="134"/>
      <c r="M4374" s="226"/>
    </row>
    <row r="4375" spans="1:13" x14ac:dyDescent="0.2">
      <c r="A4375" s="133"/>
      <c r="B4375" s="214"/>
      <c r="C4375" s="215"/>
      <c r="D4375" s="215"/>
      <c r="E4375" s="215"/>
      <c r="F4375" s="215"/>
      <c r="G4375" s="215"/>
      <c r="H4375" s="215"/>
      <c r="J4375" s="78"/>
      <c r="K4375" s="134"/>
      <c r="L4375" s="134"/>
      <c r="M4375" s="226"/>
    </row>
    <row r="4376" spans="1:13" x14ac:dyDescent="0.2">
      <c r="A4376" s="133"/>
      <c r="B4376" s="214"/>
      <c r="C4376" s="215"/>
      <c r="D4376" s="215"/>
      <c r="E4376" s="215"/>
      <c r="F4376" s="215"/>
      <c r="G4376" s="215"/>
      <c r="H4376" s="215"/>
      <c r="J4376" s="78"/>
      <c r="K4376" s="134"/>
      <c r="L4376" s="134"/>
      <c r="M4376" s="226"/>
    </row>
    <row r="4377" spans="1:13" x14ac:dyDescent="0.2">
      <c r="A4377" s="133"/>
      <c r="B4377" s="214"/>
      <c r="C4377" s="215"/>
      <c r="D4377" s="215"/>
      <c r="E4377" s="215"/>
      <c r="F4377" s="215"/>
      <c r="G4377" s="215"/>
      <c r="H4377" s="215"/>
      <c r="J4377" s="78"/>
      <c r="K4377" s="134"/>
      <c r="L4377" s="134"/>
      <c r="M4377" s="226"/>
    </row>
    <row r="4378" spans="1:13" x14ac:dyDescent="0.2">
      <c r="A4378" s="133"/>
      <c r="B4378" s="214"/>
      <c r="C4378" s="215"/>
      <c r="D4378" s="215"/>
      <c r="E4378" s="215"/>
      <c r="F4378" s="215"/>
      <c r="G4378" s="215"/>
      <c r="H4378" s="215"/>
      <c r="J4378" s="78"/>
      <c r="K4378" s="134"/>
      <c r="L4378" s="134"/>
      <c r="M4378" s="226"/>
    </row>
    <row r="4379" spans="1:13" x14ac:dyDescent="0.2">
      <c r="A4379" s="133"/>
      <c r="B4379" s="214"/>
      <c r="C4379" s="215"/>
      <c r="D4379" s="215"/>
      <c r="E4379" s="215"/>
      <c r="F4379" s="215"/>
      <c r="G4379" s="215"/>
      <c r="H4379" s="215"/>
      <c r="J4379" s="78"/>
      <c r="K4379" s="134"/>
      <c r="L4379" s="134"/>
      <c r="M4379" s="226"/>
    </row>
    <row r="4380" spans="1:13" x14ac:dyDescent="0.2">
      <c r="A4380" s="133"/>
      <c r="B4380" s="214"/>
      <c r="C4380" s="215"/>
      <c r="D4380" s="215"/>
      <c r="E4380" s="215"/>
      <c r="F4380" s="215"/>
      <c r="G4380" s="215"/>
      <c r="H4380" s="215"/>
      <c r="J4380" s="78"/>
      <c r="K4380" s="134"/>
      <c r="L4380" s="134"/>
      <c r="M4380" s="226"/>
    </row>
    <row r="4381" spans="1:13" x14ac:dyDescent="0.2">
      <c r="A4381" s="133"/>
      <c r="B4381" s="214"/>
      <c r="C4381" s="215"/>
      <c r="D4381" s="215"/>
      <c r="E4381" s="215"/>
      <c r="F4381" s="215"/>
      <c r="G4381" s="215"/>
      <c r="H4381" s="215"/>
      <c r="J4381" s="78"/>
      <c r="K4381" s="134"/>
      <c r="L4381" s="134"/>
      <c r="M4381" s="226"/>
    </row>
    <row r="4382" spans="1:13" x14ac:dyDescent="0.2">
      <c r="A4382" s="133"/>
      <c r="B4382" s="214"/>
      <c r="C4382" s="215"/>
      <c r="D4382" s="215"/>
      <c r="E4382" s="215"/>
      <c r="F4382" s="215"/>
      <c r="G4382" s="215"/>
      <c r="H4382" s="215"/>
      <c r="J4382" s="78"/>
      <c r="K4382" s="134"/>
      <c r="L4382" s="134"/>
      <c r="M4382" s="226"/>
    </row>
    <row r="4383" spans="1:13" x14ac:dyDescent="0.2">
      <c r="A4383" s="133"/>
      <c r="B4383" s="214"/>
      <c r="C4383" s="215"/>
      <c r="D4383" s="215"/>
      <c r="E4383" s="215"/>
      <c r="F4383" s="215"/>
      <c r="G4383" s="215"/>
      <c r="H4383" s="215"/>
      <c r="J4383" s="78"/>
      <c r="K4383" s="134"/>
      <c r="L4383" s="134"/>
      <c r="M4383" s="226"/>
    </row>
    <row r="4384" spans="1:13" x14ac:dyDescent="0.2">
      <c r="A4384" s="133"/>
      <c r="B4384" s="214"/>
      <c r="C4384" s="215"/>
      <c r="D4384" s="215"/>
      <c r="E4384" s="215"/>
      <c r="F4384" s="215"/>
      <c r="G4384" s="215"/>
      <c r="H4384" s="215"/>
      <c r="J4384" s="78"/>
      <c r="K4384" s="134"/>
      <c r="L4384" s="134"/>
      <c r="M4384" s="226"/>
    </row>
    <row r="4385" spans="1:13" x14ac:dyDescent="0.2">
      <c r="A4385" s="133"/>
      <c r="B4385" s="214"/>
      <c r="C4385" s="215"/>
      <c r="D4385" s="215"/>
      <c r="E4385" s="215"/>
      <c r="F4385" s="215"/>
      <c r="G4385" s="215"/>
      <c r="H4385" s="215"/>
      <c r="J4385" s="78"/>
      <c r="K4385" s="134"/>
      <c r="L4385" s="134"/>
      <c r="M4385" s="226"/>
    </row>
    <row r="4386" spans="1:13" x14ac:dyDescent="0.2">
      <c r="A4386" s="133"/>
      <c r="B4386" s="214"/>
      <c r="C4386" s="215"/>
      <c r="D4386" s="215"/>
      <c r="E4386" s="215"/>
      <c r="F4386" s="215"/>
      <c r="G4386" s="215"/>
      <c r="H4386" s="215"/>
      <c r="J4386" s="78"/>
      <c r="K4386" s="134"/>
      <c r="L4386" s="134"/>
      <c r="M4386" s="226"/>
    </row>
    <row r="4387" spans="1:13" x14ac:dyDescent="0.2">
      <c r="A4387" s="133"/>
      <c r="B4387" s="214"/>
      <c r="C4387" s="215"/>
      <c r="D4387" s="215"/>
      <c r="E4387" s="215"/>
      <c r="F4387" s="215"/>
      <c r="G4387" s="215"/>
      <c r="H4387" s="215"/>
      <c r="J4387" s="78"/>
      <c r="K4387" s="134"/>
      <c r="L4387" s="134"/>
      <c r="M4387" s="226"/>
    </row>
    <row r="4388" spans="1:13" x14ac:dyDescent="0.2">
      <c r="A4388" s="133"/>
      <c r="B4388" s="214"/>
      <c r="C4388" s="215"/>
      <c r="D4388" s="215"/>
      <c r="E4388" s="215"/>
      <c r="F4388" s="215"/>
      <c r="G4388" s="215"/>
      <c r="H4388" s="215"/>
      <c r="J4388" s="78"/>
      <c r="K4388" s="134"/>
      <c r="L4388" s="134"/>
      <c r="M4388" s="226"/>
    </row>
    <row r="4389" spans="1:13" x14ac:dyDescent="0.2">
      <c r="A4389" s="133"/>
      <c r="B4389" s="214"/>
      <c r="C4389" s="215"/>
      <c r="D4389" s="215"/>
      <c r="E4389" s="215"/>
      <c r="F4389" s="215"/>
      <c r="G4389" s="215"/>
      <c r="H4389" s="215"/>
      <c r="J4389" s="78"/>
      <c r="K4389" s="134"/>
      <c r="L4389" s="134"/>
      <c r="M4389" s="226"/>
    </row>
    <row r="4390" spans="1:13" x14ac:dyDescent="0.2">
      <c r="A4390" s="133"/>
      <c r="B4390" s="214"/>
      <c r="C4390" s="215"/>
      <c r="D4390" s="215"/>
      <c r="E4390" s="215"/>
      <c r="F4390" s="215"/>
      <c r="G4390" s="215"/>
      <c r="H4390" s="215"/>
      <c r="J4390" s="78"/>
      <c r="K4390" s="134"/>
      <c r="L4390" s="134"/>
      <c r="M4390" s="226"/>
    </row>
    <row r="4391" spans="1:13" x14ac:dyDescent="0.2">
      <c r="A4391" s="133"/>
      <c r="B4391" s="214"/>
      <c r="C4391" s="215"/>
      <c r="D4391" s="215"/>
      <c r="E4391" s="215"/>
      <c r="F4391" s="215"/>
      <c r="G4391" s="215"/>
      <c r="H4391" s="215"/>
      <c r="J4391" s="78"/>
      <c r="K4391" s="134"/>
      <c r="L4391" s="134"/>
      <c r="M4391" s="226"/>
    </row>
    <row r="4392" spans="1:13" x14ac:dyDescent="0.2">
      <c r="A4392" s="133"/>
      <c r="B4392" s="214"/>
      <c r="C4392" s="215"/>
      <c r="D4392" s="215"/>
      <c r="E4392" s="215"/>
      <c r="F4392" s="215"/>
      <c r="G4392" s="215"/>
      <c r="H4392" s="215"/>
      <c r="J4392" s="78"/>
      <c r="K4392" s="134"/>
      <c r="L4392" s="134"/>
      <c r="M4392" s="226"/>
    </row>
    <row r="4393" spans="1:13" x14ac:dyDescent="0.2">
      <c r="A4393" s="133"/>
      <c r="B4393" s="214"/>
      <c r="C4393" s="215"/>
      <c r="D4393" s="215"/>
      <c r="E4393" s="215"/>
      <c r="F4393" s="215"/>
      <c r="G4393" s="215"/>
      <c r="H4393" s="215"/>
      <c r="J4393" s="78"/>
      <c r="K4393" s="134"/>
      <c r="L4393" s="134"/>
      <c r="M4393" s="226"/>
    </row>
    <row r="4394" spans="1:13" x14ac:dyDescent="0.2">
      <c r="A4394" s="133"/>
      <c r="B4394" s="214"/>
      <c r="C4394" s="215"/>
      <c r="D4394" s="215"/>
      <c r="E4394" s="215"/>
      <c r="F4394" s="215"/>
      <c r="G4394" s="215"/>
      <c r="H4394" s="215"/>
      <c r="J4394" s="78"/>
      <c r="K4394" s="134"/>
      <c r="L4394" s="134"/>
      <c r="M4394" s="226"/>
    </row>
    <row r="4395" spans="1:13" x14ac:dyDescent="0.2">
      <c r="A4395" s="133"/>
      <c r="B4395" s="214"/>
      <c r="C4395" s="215"/>
      <c r="D4395" s="215"/>
      <c r="E4395" s="215"/>
      <c r="F4395" s="215"/>
      <c r="G4395" s="215"/>
      <c r="H4395" s="215"/>
      <c r="J4395" s="78"/>
      <c r="K4395" s="134"/>
      <c r="L4395" s="134"/>
      <c r="M4395" s="226"/>
    </row>
    <row r="4396" spans="1:13" x14ac:dyDescent="0.2">
      <c r="A4396" s="133"/>
      <c r="B4396" s="214"/>
      <c r="C4396" s="215"/>
      <c r="D4396" s="215"/>
      <c r="E4396" s="215"/>
      <c r="F4396" s="215"/>
      <c r="G4396" s="215"/>
      <c r="H4396" s="215"/>
      <c r="J4396" s="78"/>
      <c r="K4396" s="134"/>
      <c r="L4396" s="134"/>
      <c r="M4396" s="226"/>
    </row>
    <row r="4397" spans="1:13" x14ac:dyDescent="0.2">
      <c r="A4397" s="133"/>
      <c r="B4397" s="214"/>
      <c r="C4397" s="215"/>
      <c r="D4397" s="215"/>
      <c r="E4397" s="215"/>
      <c r="F4397" s="215"/>
      <c r="G4397" s="215"/>
      <c r="H4397" s="215"/>
      <c r="J4397" s="78"/>
      <c r="K4397" s="134"/>
      <c r="L4397" s="134"/>
      <c r="M4397" s="226"/>
    </row>
    <row r="4398" spans="1:13" x14ac:dyDescent="0.2">
      <c r="A4398" s="133"/>
      <c r="B4398" s="214"/>
      <c r="C4398" s="215"/>
      <c r="D4398" s="215"/>
      <c r="E4398" s="215"/>
      <c r="F4398" s="215"/>
      <c r="G4398" s="215"/>
      <c r="H4398" s="215"/>
      <c r="J4398" s="78"/>
      <c r="K4398" s="134"/>
      <c r="L4398" s="134"/>
      <c r="M4398" s="226"/>
    </row>
    <row r="4399" spans="1:13" x14ac:dyDescent="0.2">
      <c r="A4399" s="133"/>
      <c r="B4399" s="214"/>
      <c r="C4399" s="215"/>
      <c r="D4399" s="215"/>
      <c r="E4399" s="215"/>
      <c r="F4399" s="215"/>
      <c r="G4399" s="215"/>
      <c r="H4399" s="215"/>
      <c r="J4399" s="78"/>
      <c r="K4399" s="134"/>
      <c r="L4399" s="134"/>
      <c r="M4399" s="226"/>
    </row>
    <row r="4400" spans="1:13" x14ac:dyDescent="0.2">
      <c r="A4400" s="133"/>
      <c r="B4400" s="214"/>
      <c r="C4400" s="215"/>
      <c r="D4400" s="215"/>
      <c r="E4400" s="215"/>
      <c r="F4400" s="215"/>
      <c r="G4400" s="215"/>
      <c r="H4400" s="215"/>
      <c r="J4400" s="78"/>
      <c r="K4400" s="134"/>
      <c r="L4400" s="134"/>
      <c r="M4400" s="226"/>
    </row>
    <row r="4401" spans="1:13" x14ac:dyDescent="0.2">
      <c r="A4401" s="133"/>
      <c r="B4401" s="214"/>
      <c r="C4401" s="215"/>
      <c r="D4401" s="215"/>
      <c r="E4401" s="215"/>
      <c r="F4401" s="215"/>
      <c r="G4401" s="215"/>
      <c r="H4401" s="215"/>
      <c r="J4401" s="78"/>
      <c r="K4401" s="134"/>
      <c r="L4401" s="134"/>
      <c r="M4401" s="226"/>
    </row>
    <row r="4402" spans="1:13" x14ac:dyDescent="0.2">
      <c r="A4402" s="133"/>
      <c r="B4402" s="214"/>
      <c r="C4402" s="215"/>
      <c r="D4402" s="215"/>
      <c r="E4402" s="215"/>
      <c r="F4402" s="215"/>
      <c r="G4402" s="215"/>
      <c r="H4402" s="215"/>
      <c r="J4402" s="78"/>
      <c r="K4402" s="134"/>
      <c r="L4402" s="134"/>
      <c r="M4402" s="226"/>
    </row>
    <row r="4403" spans="1:13" x14ac:dyDescent="0.2">
      <c r="A4403" s="133"/>
      <c r="B4403" s="214"/>
      <c r="C4403" s="215"/>
      <c r="D4403" s="215"/>
      <c r="E4403" s="215"/>
      <c r="F4403" s="215"/>
      <c r="G4403" s="215"/>
      <c r="H4403" s="215"/>
      <c r="J4403" s="78"/>
      <c r="K4403" s="134"/>
      <c r="L4403" s="134"/>
      <c r="M4403" s="226"/>
    </row>
    <row r="4404" spans="1:13" x14ac:dyDescent="0.2">
      <c r="A4404" s="133"/>
      <c r="B4404" s="214"/>
      <c r="C4404" s="215"/>
      <c r="D4404" s="215"/>
      <c r="E4404" s="215"/>
      <c r="F4404" s="215"/>
      <c r="G4404" s="215"/>
      <c r="H4404" s="215"/>
      <c r="J4404" s="78"/>
      <c r="K4404" s="134"/>
      <c r="L4404" s="134"/>
      <c r="M4404" s="226"/>
    </row>
    <row r="4405" spans="1:13" x14ac:dyDescent="0.2">
      <c r="A4405" s="133"/>
      <c r="B4405" s="214"/>
      <c r="C4405" s="215"/>
      <c r="D4405" s="215"/>
      <c r="E4405" s="215"/>
      <c r="F4405" s="215"/>
      <c r="G4405" s="215"/>
      <c r="H4405" s="215"/>
      <c r="J4405" s="78"/>
      <c r="K4405" s="134"/>
      <c r="L4405" s="134"/>
      <c r="M4405" s="226"/>
    </row>
    <row r="4406" spans="1:13" x14ac:dyDescent="0.2">
      <c r="A4406" s="133"/>
      <c r="B4406" s="214"/>
      <c r="C4406" s="215"/>
      <c r="D4406" s="215"/>
      <c r="E4406" s="215"/>
      <c r="F4406" s="215"/>
      <c r="G4406" s="215"/>
      <c r="H4406" s="215"/>
      <c r="J4406" s="78"/>
      <c r="K4406" s="134"/>
      <c r="L4406" s="134"/>
      <c r="M4406" s="226"/>
    </row>
    <row r="4407" spans="1:13" x14ac:dyDescent="0.2">
      <c r="A4407" s="133"/>
      <c r="B4407" s="214"/>
      <c r="C4407" s="215"/>
      <c r="D4407" s="215"/>
      <c r="E4407" s="215"/>
      <c r="F4407" s="215"/>
      <c r="G4407" s="215"/>
      <c r="H4407" s="215"/>
      <c r="J4407" s="78"/>
      <c r="K4407" s="134"/>
      <c r="L4407" s="134"/>
      <c r="M4407" s="226"/>
    </row>
    <row r="4408" spans="1:13" x14ac:dyDescent="0.2">
      <c r="A4408" s="133"/>
      <c r="B4408" s="214"/>
      <c r="C4408" s="215"/>
      <c r="D4408" s="215"/>
      <c r="E4408" s="215"/>
      <c r="F4408" s="215"/>
      <c r="G4408" s="215"/>
      <c r="H4408" s="215"/>
      <c r="J4408" s="78"/>
      <c r="K4408" s="134"/>
      <c r="L4408" s="134"/>
      <c r="M4408" s="226"/>
    </row>
    <row r="4409" spans="1:13" x14ac:dyDescent="0.2">
      <c r="A4409" s="133"/>
      <c r="B4409" s="214"/>
      <c r="C4409" s="215"/>
      <c r="D4409" s="215"/>
      <c r="E4409" s="215"/>
      <c r="F4409" s="215"/>
      <c r="G4409" s="215"/>
      <c r="H4409" s="215"/>
      <c r="J4409" s="78"/>
      <c r="K4409" s="134"/>
      <c r="L4409" s="134"/>
      <c r="M4409" s="226"/>
    </row>
    <row r="4410" spans="1:13" x14ac:dyDescent="0.2">
      <c r="A4410" s="133"/>
      <c r="B4410" s="214"/>
      <c r="C4410" s="215"/>
      <c r="D4410" s="215"/>
      <c r="E4410" s="215"/>
      <c r="F4410" s="215"/>
      <c r="G4410" s="215"/>
      <c r="H4410" s="215"/>
      <c r="J4410" s="78"/>
      <c r="K4410" s="134"/>
      <c r="L4410" s="134"/>
      <c r="M4410" s="226"/>
    </row>
    <row r="4411" spans="1:13" x14ac:dyDescent="0.2">
      <c r="A4411" s="133"/>
      <c r="B4411" s="214"/>
      <c r="C4411" s="215"/>
      <c r="D4411" s="215"/>
      <c r="E4411" s="215"/>
      <c r="F4411" s="215"/>
      <c r="G4411" s="215"/>
      <c r="H4411" s="215"/>
      <c r="J4411" s="78"/>
      <c r="K4411" s="134"/>
      <c r="L4411" s="134"/>
      <c r="M4411" s="226"/>
    </row>
    <row r="4412" spans="1:13" x14ac:dyDescent="0.2">
      <c r="A4412" s="133"/>
      <c r="B4412" s="214"/>
      <c r="C4412" s="215"/>
      <c r="D4412" s="215"/>
      <c r="E4412" s="215"/>
      <c r="F4412" s="215"/>
      <c r="G4412" s="215"/>
      <c r="H4412" s="215"/>
      <c r="J4412" s="78"/>
      <c r="K4412" s="134"/>
      <c r="L4412" s="134"/>
      <c r="M4412" s="226"/>
    </row>
    <row r="4413" spans="1:13" x14ac:dyDescent="0.2">
      <c r="A4413" s="133"/>
      <c r="B4413" s="214"/>
      <c r="C4413" s="215"/>
      <c r="D4413" s="215"/>
      <c r="E4413" s="215"/>
      <c r="F4413" s="215"/>
      <c r="G4413" s="215"/>
      <c r="H4413" s="215"/>
      <c r="J4413" s="78"/>
      <c r="K4413" s="134"/>
      <c r="L4413" s="134"/>
      <c r="M4413" s="226"/>
    </row>
    <row r="4414" spans="1:13" x14ac:dyDescent="0.2">
      <c r="A4414" s="133"/>
      <c r="B4414" s="214"/>
      <c r="C4414" s="215"/>
      <c r="D4414" s="215"/>
      <c r="E4414" s="215"/>
      <c r="F4414" s="215"/>
      <c r="G4414" s="215"/>
      <c r="H4414" s="215"/>
      <c r="J4414" s="78"/>
      <c r="K4414" s="134"/>
      <c r="L4414" s="134"/>
      <c r="M4414" s="226"/>
    </row>
    <row r="4415" spans="1:13" x14ac:dyDescent="0.2">
      <c r="A4415" s="133"/>
      <c r="B4415" s="214"/>
      <c r="C4415" s="215"/>
      <c r="D4415" s="215"/>
      <c r="E4415" s="215"/>
      <c r="F4415" s="215"/>
      <c r="G4415" s="215"/>
      <c r="H4415" s="215"/>
      <c r="J4415" s="78"/>
      <c r="K4415" s="134"/>
      <c r="L4415" s="134"/>
      <c r="M4415" s="226"/>
    </row>
    <row r="4416" spans="1:13" x14ac:dyDescent="0.2">
      <c r="A4416" s="133"/>
      <c r="B4416" s="214"/>
      <c r="C4416" s="215"/>
      <c r="D4416" s="215"/>
      <c r="E4416" s="215"/>
      <c r="F4416" s="215"/>
      <c r="G4416" s="215"/>
      <c r="H4416" s="215"/>
      <c r="J4416" s="78"/>
      <c r="K4416" s="134"/>
      <c r="L4416" s="134"/>
      <c r="M4416" s="226"/>
    </row>
    <row r="4417" spans="1:13" x14ac:dyDescent="0.2">
      <c r="A4417" s="133"/>
      <c r="B4417" s="214"/>
      <c r="C4417" s="215"/>
      <c r="D4417" s="215"/>
      <c r="E4417" s="215"/>
      <c r="F4417" s="215"/>
      <c r="G4417" s="215"/>
      <c r="H4417" s="215"/>
      <c r="J4417" s="78"/>
      <c r="K4417" s="134"/>
      <c r="L4417" s="134"/>
      <c r="M4417" s="226"/>
    </row>
    <row r="4418" spans="1:13" x14ac:dyDescent="0.2">
      <c r="A4418" s="133"/>
      <c r="B4418" s="214"/>
      <c r="C4418" s="215"/>
      <c r="D4418" s="215"/>
      <c r="E4418" s="215"/>
      <c r="F4418" s="215"/>
      <c r="G4418" s="215"/>
      <c r="H4418" s="215"/>
      <c r="J4418" s="78"/>
      <c r="K4418" s="134"/>
      <c r="L4418" s="134"/>
      <c r="M4418" s="226"/>
    </row>
    <row r="4419" spans="1:13" x14ac:dyDescent="0.2">
      <c r="A4419" s="133"/>
      <c r="B4419" s="214"/>
      <c r="C4419" s="215"/>
      <c r="D4419" s="215"/>
      <c r="E4419" s="215"/>
      <c r="F4419" s="215"/>
      <c r="G4419" s="215"/>
      <c r="H4419" s="215"/>
      <c r="J4419" s="78"/>
      <c r="K4419" s="134"/>
      <c r="L4419" s="134"/>
      <c r="M4419" s="226"/>
    </row>
    <row r="4420" spans="1:13" x14ac:dyDescent="0.2">
      <c r="A4420" s="133"/>
      <c r="B4420" s="214"/>
      <c r="C4420" s="215"/>
      <c r="D4420" s="215"/>
      <c r="E4420" s="215"/>
      <c r="F4420" s="215"/>
      <c r="G4420" s="215"/>
      <c r="H4420" s="215"/>
      <c r="J4420" s="78"/>
      <c r="K4420" s="134"/>
      <c r="L4420" s="134"/>
      <c r="M4420" s="226"/>
    </row>
    <row r="4421" spans="1:13" x14ac:dyDescent="0.2">
      <c r="A4421" s="133"/>
      <c r="B4421" s="214"/>
      <c r="C4421" s="215"/>
      <c r="D4421" s="215"/>
      <c r="E4421" s="215"/>
      <c r="F4421" s="215"/>
      <c r="G4421" s="215"/>
      <c r="H4421" s="215"/>
      <c r="J4421" s="78"/>
      <c r="K4421" s="134"/>
      <c r="L4421" s="134"/>
      <c r="M4421" s="226"/>
    </row>
    <row r="4422" spans="1:13" x14ac:dyDescent="0.2">
      <c r="A4422" s="133"/>
      <c r="B4422" s="214"/>
      <c r="C4422" s="215"/>
      <c r="D4422" s="215"/>
      <c r="E4422" s="215"/>
      <c r="F4422" s="215"/>
      <c r="G4422" s="215"/>
      <c r="H4422" s="215"/>
      <c r="J4422" s="78"/>
      <c r="K4422" s="134"/>
      <c r="L4422" s="134"/>
      <c r="M4422" s="226"/>
    </row>
    <row r="4423" spans="1:13" x14ac:dyDescent="0.2">
      <c r="A4423" s="133"/>
      <c r="B4423" s="214"/>
      <c r="C4423" s="215"/>
      <c r="D4423" s="215"/>
      <c r="E4423" s="215"/>
      <c r="F4423" s="215"/>
      <c r="G4423" s="215"/>
      <c r="H4423" s="215"/>
      <c r="J4423" s="78"/>
      <c r="K4423" s="134"/>
      <c r="L4423" s="134"/>
      <c r="M4423" s="226"/>
    </row>
    <row r="4424" spans="1:13" x14ac:dyDescent="0.2">
      <c r="A4424" s="133"/>
      <c r="B4424" s="214"/>
      <c r="C4424" s="215"/>
      <c r="D4424" s="215"/>
      <c r="E4424" s="215"/>
      <c r="F4424" s="215"/>
      <c r="G4424" s="215"/>
      <c r="H4424" s="215"/>
      <c r="J4424" s="78"/>
      <c r="K4424" s="134"/>
      <c r="L4424" s="134"/>
      <c r="M4424" s="226"/>
    </row>
    <row r="4425" spans="1:13" x14ac:dyDescent="0.2">
      <c r="A4425" s="133"/>
      <c r="B4425" s="214"/>
      <c r="C4425" s="215"/>
      <c r="D4425" s="215"/>
      <c r="E4425" s="215"/>
      <c r="F4425" s="215"/>
      <c r="G4425" s="215"/>
      <c r="H4425" s="215"/>
      <c r="J4425" s="78"/>
      <c r="K4425" s="134"/>
      <c r="L4425" s="134"/>
      <c r="M4425" s="226"/>
    </row>
    <row r="4426" spans="1:13" x14ac:dyDescent="0.2">
      <c r="A4426" s="133"/>
      <c r="B4426" s="214"/>
      <c r="C4426" s="215"/>
      <c r="D4426" s="215"/>
      <c r="E4426" s="215"/>
      <c r="F4426" s="215"/>
      <c r="G4426" s="215"/>
      <c r="H4426" s="215"/>
      <c r="J4426" s="78"/>
      <c r="K4426" s="134"/>
      <c r="L4426" s="134"/>
      <c r="M4426" s="226"/>
    </row>
    <row r="4427" spans="1:13" x14ac:dyDescent="0.2">
      <c r="A4427" s="133"/>
      <c r="B4427" s="214"/>
      <c r="C4427" s="215"/>
      <c r="D4427" s="215"/>
      <c r="E4427" s="215"/>
      <c r="F4427" s="215"/>
      <c r="G4427" s="215"/>
      <c r="H4427" s="215"/>
      <c r="J4427" s="78"/>
      <c r="K4427" s="134"/>
      <c r="L4427" s="134"/>
      <c r="M4427" s="226"/>
    </row>
    <row r="4428" spans="1:13" x14ac:dyDescent="0.2">
      <c r="A4428" s="133"/>
      <c r="B4428" s="214"/>
      <c r="C4428" s="215"/>
      <c r="D4428" s="215"/>
      <c r="E4428" s="215"/>
      <c r="F4428" s="215"/>
      <c r="G4428" s="215"/>
      <c r="H4428" s="215"/>
      <c r="J4428" s="78"/>
      <c r="K4428" s="134"/>
      <c r="L4428" s="134"/>
      <c r="M4428" s="226"/>
    </row>
    <row r="4429" spans="1:13" x14ac:dyDescent="0.2">
      <c r="A4429" s="133"/>
      <c r="B4429" s="214"/>
      <c r="C4429" s="215"/>
      <c r="D4429" s="215"/>
      <c r="E4429" s="215"/>
      <c r="F4429" s="215"/>
      <c r="G4429" s="215"/>
      <c r="H4429" s="215"/>
      <c r="J4429" s="78"/>
      <c r="K4429" s="134"/>
      <c r="L4429" s="134"/>
      <c r="M4429" s="226"/>
    </row>
    <row r="4430" spans="1:13" x14ac:dyDescent="0.2">
      <c r="A4430" s="133"/>
      <c r="B4430" s="214"/>
      <c r="C4430" s="215"/>
      <c r="D4430" s="215"/>
      <c r="E4430" s="215"/>
      <c r="F4430" s="215"/>
      <c r="G4430" s="215"/>
      <c r="H4430" s="215"/>
      <c r="J4430" s="78"/>
      <c r="K4430" s="134"/>
      <c r="L4430" s="134"/>
      <c r="M4430" s="226"/>
    </row>
    <row r="4431" spans="1:13" x14ac:dyDescent="0.2">
      <c r="A4431" s="133"/>
      <c r="B4431" s="214"/>
      <c r="C4431" s="215"/>
      <c r="D4431" s="215"/>
      <c r="E4431" s="215"/>
      <c r="F4431" s="215"/>
      <c r="G4431" s="215"/>
      <c r="H4431" s="215"/>
      <c r="J4431" s="78"/>
      <c r="K4431" s="134"/>
      <c r="L4431" s="134"/>
      <c r="M4431" s="226"/>
    </row>
    <row r="4432" spans="1:13" x14ac:dyDescent="0.2">
      <c r="A4432" s="133"/>
      <c r="B4432" s="214"/>
      <c r="C4432" s="215"/>
      <c r="D4432" s="215"/>
      <c r="E4432" s="215"/>
      <c r="F4432" s="215"/>
      <c r="G4432" s="215"/>
      <c r="H4432" s="215"/>
      <c r="J4432" s="78"/>
      <c r="K4432" s="134"/>
      <c r="L4432" s="134"/>
      <c r="M4432" s="226"/>
    </row>
    <row r="4433" spans="1:13" x14ac:dyDescent="0.2">
      <c r="A4433" s="133"/>
      <c r="B4433" s="214"/>
      <c r="C4433" s="215"/>
      <c r="D4433" s="215"/>
      <c r="E4433" s="215"/>
      <c r="F4433" s="215"/>
      <c r="G4433" s="215"/>
      <c r="H4433" s="215"/>
      <c r="J4433" s="78"/>
      <c r="K4433" s="134"/>
      <c r="L4433" s="134"/>
      <c r="M4433" s="226"/>
    </row>
    <row r="4434" spans="1:13" x14ac:dyDescent="0.2">
      <c r="A4434" s="133"/>
      <c r="B4434" s="214"/>
      <c r="C4434" s="215"/>
      <c r="D4434" s="215"/>
      <c r="E4434" s="215"/>
      <c r="F4434" s="215"/>
      <c r="G4434" s="215"/>
      <c r="H4434" s="215"/>
      <c r="J4434" s="78"/>
      <c r="K4434" s="134"/>
      <c r="L4434" s="134"/>
      <c r="M4434" s="226"/>
    </row>
    <row r="4435" spans="1:13" x14ac:dyDescent="0.2">
      <c r="A4435" s="133"/>
      <c r="B4435" s="214"/>
      <c r="C4435" s="215"/>
      <c r="D4435" s="215"/>
      <c r="E4435" s="215"/>
      <c r="F4435" s="215"/>
      <c r="G4435" s="215"/>
      <c r="H4435" s="215"/>
      <c r="J4435" s="78"/>
      <c r="K4435" s="134"/>
      <c r="L4435" s="134"/>
      <c r="M4435" s="226"/>
    </row>
    <row r="4436" spans="1:13" x14ac:dyDescent="0.2">
      <c r="A4436" s="133"/>
      <c r="B4436" s="214"/>
      <c r="C4436" s="215"/>
      <c r="D4436" s="215"/>
      <c r="E4436" s="215"/>
      <c r="F4436" s="215"/>
      <c r="G4436" s="215"/>
      <c r="H4436" s="215"/>
      <c r="J4436" s="78"/>
      <c r="K4436" s="134"/>
      <c r="L4436" s="134"/>
      <c r="M4436" s="226"/>
    </row>
    <row r="4437" spans="1:13" x14ac:dyDescent="0.2">
      <c r="A4437" s="133"/>
      <c r="B4437" s="214"/>
      <c r="C4437" s="215"/>
      <c r="D4437" s="215"/>
      <c r="E4437" s="215"/>
      <c r="F4437" s="215"/>
      <c r="G4437" s="215"/>
      <c r="H4437" s="215"/>
      <c r="J4437" s="78"/>
      <c r="K4437" s="134"/>
      <c r="L4437" s="134"/>
      <c r="M4437" s="226"/>
    </row>
    <row r="4438" spans="1:13" x14ac:dyDescent="0.2">
      <c r="A4438" s="133"/>
      <c r="B4438" s="214"/>
      <c r="C4438" s="215"/>
      <c r="D4438" s="215"/>
      <c r="E4438" s="215"/>
      <c r="F4438" s="215"/>
      <c r="G4438" s="215"/>
      <c r="H4438" s="215"/>
      <c r="J4438" s="78"/>
      <c r="K4438" s="134"/>
      <c r="L4438" s="134"/>
      <c r="M4438" s="226"/>
    </row>
    <row r="4439" spans="1:13" x14ac:dyDescent="0.2">
      <c r="A4439" s="133"/>
      <c r="B4439" s="214"/>
      <c r="C4439" s="215"/>
      <c r="D4439" s="215"/>
      <c r="E4439" s="215"/>
      <c r="F4439" s="215"/>
      <c r="G4439" s="215"/>
      <c r="H4439" s="215"/>
      <c r="J4439" s="78"/>
      <c r="K4439" s="134"/>
      <c r="L4439" s="134"/>
      <c r="M4439" s="226"/>
    </row>
    <row r="4440" spans="1:13" x14ac:dyDescent="0.2">
      <c r="A4440" s="133"/>
      <c r="B4440" s="214"/>
      <c r="C4440" s="215"/>
      <c r="D4440" s="215"/>
      <c r="E4440" s="215"/>
      <c r="F4440" s="215"/>
      <c r="G4440" s="215"/>
      <c r="H4440" s="215"/>
      <c r="J4440" s="78"/>
      <c r="K4440" s="134"/>
      <c r="L4440" s="134"/>
      <c r="M4440" s="226"/>
    </row>
    <row r="4441" spans="1:13" x14ac:dyDescent="0.2">
      <c r="A4441" s="133"/>
      <c r="B4441" s="214"/>
      <c r="C4441" s="215"/>
      <c r="D4441" s="215"/>
      <c r="E4441" s="215"/>
      <c r="F4441" s="215"/>
      <c r="G4441" s="215"/>
      <c r="H4441" s="215"/>
      <c r="J4441" s="78"/>
      <c r="K4441" s="134"/>
      <c r="L4441" s="134"/>
      <c r="M4441" s="226"/>
    </row>
    <row r="4442" spans="1:13" x14ac:dyDescent="0.2">
      <c r="A4442" s="133"/>
      <c r="B4442" s="214"/>
      <c r="C4442" s="215"/>
      <c r="D4442" s="215"/>
      <c r="E4442" s="215"/>
      <c r="F4442" s="215"/>
      <c r="G4442" s="215"/>
      <c r="H4442" s="215"/>
      <c r="J4442" s="78"/>
      <c r="K4442" s="134"/>
      <c r="L4442" s="134"/>
      <c r="M4442" s="226"/>
    </row>
    <row r="4443" spans="1:13" x14ac:dyDescent="0.2">
      <c r="A4443" s="133"/>
      <c r="B4443" s="214"/>
      <c r="C4443" s="215"/>
      <c r="D4443" s="215"/>
      <c r="E4443" s="215"/>
      <c r="F4443" s="215"/>
      <c r="G4443" s="215"/>
      <c r="H4443" s="215"/>
      <c r="J4443" s="78"/>
      <c r="K4443" s="134"/>
      <c r="L4443" s="134"/>
      <c r="M4443" s="226"/>
    </row>
    <row r="4444" spans="1:13" x14ac:dyDescent="0.2">
      <c r="A4444" s="133"/>
      <c r="B4444" s="214"/>
      <c r="C4444" s="215"/>
      <c r="D4444" s="215"/>
      <c r="E4444" s="215"/>
      <c r="F4444" s="215"/>
      <c r="G4444" s="215"/>
      <c r="H4444" s="215"/>
      <c r="J4444" s="78"/>
      <c r="K4444" s="134"/>
      <c r="L4444" s="134"/>
      <c r="M4444" s="226"/>
    </row>
    <row r="4445" spans="1:13" x14ac:dyDescent="0.2">
      <c r="A4445" s="133"/>
      <c r="B4445" s="214"/>
      <c r="C4445" s="215"/>
      <c r="D4445" s="215"/>
      <c r="E4445" s="215"/>
      <c r="F4445" s="215"/>
      <c r="G4445" s="215"/>
      <c r="H4445" s="215"/>
      <c r="J4445" s="78"/>
      <c r="K4445" s="134"/>
      <c r="L4445" s="134"/>
      <c r="M4445" s="226"/>
    </row>
    <row r="4446" spans="1:13" x14ac:dyDescent="0.2">
      <c r="A4446" s="133"/>
      <c r="B4446" s="214"/>
      <c r="C4446" s="215"/>
      <c r="D4446" s="215"/>
      <c r="E4446" s="215"/>
      <c r="F4446" s="215"/>
      <c r="G4446" s="215"/>
      <c r="H4446" s="215"/>
      <c r="J4446" s="78"/>
      <c r="K4446" s="134"/>
      <c r="L4446" s="134"/>
      <c r="M4446" s="226"/>
    </row>
    <row r="4447" spans="1:13" x14ac:dyDescent="0.2">
      <c r="A4447" s="133"/>
      <c r="B4447" s="214"/>
      <c r="C4447" s="215"/>
      <c r="D4447" s="215"/>
      <c r="E4447" s="215"/>
      <c r="F4447" s="215"/>
      <c r="G4447" s="215"/>
      <c r="H4447" s="215"/>
      <c r="J4447" s="78"/>
      <c r="K4447" s="134"/>
      <c r="L4447" s="134"/>
      <c r="M4447" s="226"/>
    </row>
    <row r="4448" spans="1:13" x14ac:dyDescent="0.2">
      <c r="A4448" s="133"/>
      <c r="B4448" s="214"/>
      <c r="C4448" s="215"/>
      <c r="D4448" s="215"/>
      <c r="E4448" s="215"/>
      <c r="F4448" s="215"/>
      <c r="G4448" s="215"/>
      <c r="H4448" s="215"/>
      <c r="J4448" s="78"/>
      <c r="K4448" s="134"/>
      <c r="L4448" s="134"/>
      <c r="M4448" s="226"/>
    </row>
    <row r="4449" spans="1:13" x14ac:dyDescent="0.2">
      <c r="A4449" s="133"/>
      <c r="B4449" s="214"/>
      <c r="C4449" s="215"/>
      <c r="D4449" s="215"/>
      <c r="E4449" s="215"/>
      <c r="F4449" s="215"/>
      <c r="G4449" s="215"/>
      <c r="H4449" s="215"/>
      <c r="J4449" s="78"/>
      <c r="K4449" s="134"/>
      <c r="L4449" s="134"/>
      <c r="M4449" s="226"/>
    </row>
    <row r="4450" spans="1:13" x14ac:dyDescent="0.2">
      <c r="A4450" s="133"/>
      <c r="B4450" s="214"/>
      <c r="C4450" s="215"/>
      <c r="D4450" s="215"/>
      <c r="E4450" s="215"/>
      <c r="F4450" s="215"/>
      <c r="G4450" s="215"/>
      <c r="H4450" s="215"/>
      <c r="J4450" s="78"/>
      <c r="K4450" s="134"/>
      <c r="L4450" s="134"/>
      <c r="M4450" s="226"/>
    </row>
    <row r="4451" spans="1:13" x14ac:dyDescent="0.2">
      <c r="A4451" s="133"/>
      <c r="B4451" s="214"/>
      <c r="C4451" s="215"/>
      <c r="D4451" s="215"/>
      <c r="E4451" s="215"/>
      <c r="F4451" s="215"/>
      <c r="G4451" s="215"/>
      <c r="H4451" s="215"/>
      <c r="J4451" s="78"/>
      <c r="K4451" s="134"/>
      <c r="L4451" s="134"/>
      <c r="M4451" s="226"/>
    </row>
    <row r="4452" spans="1:13" x14ac:dyDescent="0.2">
      <c r="A4452" s="133"/>
      <c r="B4452" s="214"/>
      <c r="C4452" s="215"/>
      <c r="D4452" s="215"/>
      <c r="E4452" s="215"/>
      <c r="F4452" s="215"/>
      <c r="G4452" s="215"/>
      <c r="H4452" s="215"/>
      <c r="J4452" s="78"/>
      <c r="K4452" s="134"/>
      <c r="L4452" s="134"/>
      <c r="M4452" s="226"/>
    </row>
    <row r="4453" spans="1:13" x14ac:dyDescent="0.2">
      <c r="A4453" s="133"/>
      <c r="B4453" s="214"/>
      <c r="C4453" s="215"/>
      <c r="D4453" s="215"/>
      <c r="E4453" s="215"/>
      <c r="F4453" s="215"/>
      <c r="G4453" s="215"/>
      <c r="H4453" s="215"/>
      <c r="J4453" s="78"/>
      <c r="K4453" s="134"/>
      <c r="L4453" s="134"/>
      <c r="M4453" s="226"/>
    </row>
    <row r="4454" spans="1:13" x14ac:dyDescent="0.2">
      <c r="A4454" s="133"/>
      <c r="B4454" s="214"/>
      <c r="C4454" s="215"/>
      <c r="D4454" s="215"/>
      <c r="E4454" s="215"/>
      <c r="F4454" s="215"/>
      <c r="G4454" s="215"/>
      <c r="H4454" s="215"/>
      <c r="J4454" s="78"/>
      <c r="K4454" s="134"/>
      <c r="L4454" s="134"/>
      <c r="M4454" s="226"/>
    </row>
    <row r="4455" spans="1:13" x14ac:dyDescent="0.2">
      <c r="A4455" s="133"/>
      <c r="B4455" s="214"/>
      <c r="C4455" s="215"/>
      <c r="D4455" s="215"/>
      <c r="E4455" s="215"/>
      <c r="F4455" s="215"/>
      <c r="G4455" s="215"/>
      <c r="H4455" s="215"/>
      <c r="J4455" s="78"/>
      <c r="K4455" s="134"/>
      <c r="L4455" s="134"/>
      <c r="M4455" s="226"/>
    </row>
    <row r="4456" spans="1:13" x14ac:dyDescent="0.2">
      <c r="A4456" s="133"/>
      <c r="B4456" s="214"/>
      <c r="C4456" s="215"/>
      <c r="D4456" s="215"/>
      <c r="E4456" s="215"/>
      <c r="F4456" s="215"/>
      <c r="G4456" s="215"/>
      <c r="H4456" s="215"/>
      <c r="J4456" s="78"/>
      <c r="K4456" s="134"/>
      <c r="L4456" s="134"/>
      <c r="M4456" s="226"/>
    </row>
    <row r="4457" spans="1:13" x14ac:dyDescent="0.2">
      <c r="A4457" s="133"/>
      <c r="B4457" s="214"/>
      <c r="C4457" s="215"/>
      <c r="D4457" s="215"/>
      <c r="E4457" s="215"/>
      <c r="F4457" s="215"/>
      <c r="G4457" s="215"/>
      <c r="H4457" s="215"/>
      <c r="J4457" s="78"/>
      <c r="K4457" s="134"/>
      <c r="L4457" s="134"/>
      <c r="M4457" s="226"/>
    </row>
    <row r="4458" spans="1:13" x14ac:dyDescent="0.2">
      <c r="A4458" s="133"/>
      <c r="B4458" s="214"/>
      <c r="C4458" s="215"/>
      <c r="D4458" s="215"/>
      <c r="E4458" s="215"/>
      <c r="F4458" s="215"/>
      <c r="G4458" s="215"/>
      <c r="H4458" s="215"/>
      <c r="J4458" s="78"/>
      <c r="K4458" s="134"/>
      <c r="L4458" s="134"/>
      <c r="M4458" s="226"/>
    </row>
    <row r="4459" spans="1:13" x14ac:dyDescent="0.2">
      <c r="A4459" s="133"/>
      <c r="B4459" s="214"/>
      <c r="C4459" s="215"/>
      <c r="D4459" s="215"/>
      <c r="E4459" s="215"/>
      <c r="F4459" s="215"/>
      <c r="G4459" s="215"/>
      <c r="H4459" s="215"/>
      <c r="J4459" s="78"/>
      <c r="K4459" s="134"/>
      <c r="L4459" s="134"/>
      <c r="M4459" s="226"/>
    </row>
    <row r="4460" spans="1:13" x14ac:dyDescent="0.2">
      <c r="A4460" s="133"/>
      <c r="B4460" s="214"/>
      <c r="C4460" s="215"/>
      <c r="D4460" s="215"/>
      <c r="E4460" s="215"/>
      <c r="F4460" s="215"/>
      <c r="G4460" s="215"/>
      <c r="H4460" s="215"/>
      <c r="J4460" s="78"/>
      <c r="K4460" s="134"/>
      <c r="L4460" s="134"/>
      <c r="M4460" s="226"/>
    </row>
    <row r="4461" spans="1:13" x14ac:dyDescent="0.2">
      <c r="A4461" s="133"/>
      <c r="B4461" s="214"/>
      <c r="C4461" s="215"/>
      <c r="D4461" s="215"/>
      <c r="E4461" s="215"/>
      <c r="F4461" s="215"/>
      <c r="G4461" s="215"/>
      <c r="H4461" s="215"/>
      <c r="J4461" s="78"/>
      <c r="K4461" s="134"/>
      <c r="L4461" s="134"/>
      <c r="M4461" s="226"/>
    </row>
    <row r="4462" spans="1:13" x14ac:dyDescent="0.2">
      <c r="A4462" s="133"/>
      <c r="B4462" s="214"/>
      <c r="C4462" s="215"/>
      <c r="D4462" s="215"/>
      <c r="E4462" s="215"/>
      <c r="F4462" s="215"/>
      <c r="G4462" s="215"/>
      <c r="H4462" s="215"/>
      <c r="J4462" s="78"/>
      <c r="K4462" s="134"/>
      <c r="L4462" s="134"/>
      <c r="M4462" s="226"/>
    </row>
    <row r="4463" spans="1:13" x14ac:dyDescent="0.2">
      <c r="A4463" s="133"/>
      <c r="B4463" s="214"/>
      <c r="C4463" s="215"/>
      <c r="D4463" s="215"/>
      <c r="E4463" s="215"/>
      <c r="F4463" s="215"/>
      <c r="G4463" s="215"/>
      <c r="H4463" s="215"/>
      <c r="J4463" s="78"/>
      <c r="K4463" s="134"/>
      <c r="L4463" s="134"/>
      <c r="M4463" s="226"/>
    </row>
    <row r="4464" spans="1:13" x14ac:dyDescent="0.2">
      <c r="A4464" s="133"/>
      <c r="B4464" s="214"/>
      <c r="C4464" s="215"/>
      <c r="D4464" s="215"/>
      <c r="E4464" s="215"/>
      <c r="F4464" s="215"/>
      <c r="G4464" s="215"/>
      <c r="H4464" s="215"/>
      <c r="J4464" s="78"/>
      <c r="K4464" s="134"/>
      <c r="L4464" s="134"/>
      <c r="M4464" s="226"/>
    </row>
    <row r="4465" spans="1:13" x14ac:dyDescent="0.2">
      <c r="A4465" s="133"/>
      <c r="B4465" s="214"/>
      <c r="C4465" s="215"/>
      <c r="D4465" s="215"/>
      <c r="E4465" s="215"/>
      <c r="F4465" s="215"/>
      <c r="G4465" s="215"/>
      <c r="H4465" s="215"/>
      <c r="J4465" s="78"/>
      <c r="K4465" s="134"/>
      <c r="L4465" s="134"/>
      <c r="M4465" s="226"/>
    </row>
    <row r="4466" spans="1:13" x14ac:dyDescent="0.2">
      <c r="A4466" s="133"/>
      <c r="B4466" s="214"/>
      <c r="C4466" s="215"/>
      <c r="D4466" s="215"/>
      <c r="E4466" s="215"/>
      <c r="F4466" s="215"/>
      <c r="G4466" s="215"/>
      <c r="H4466" s="215"/>
      <c r="J4466" s="78"/>
      <c r="K4466" s="134"/>
      <c r="L4466" s="134"/>
      <c r="M4466" s="226"/>
    </row>
    <row r="4467" spans="1:13" x14ac:dyDescent="0.2">
      <c r="A4467" s="133"/>
      <c r="B4467" s="214"/>
      <c r="C4467" s="215"/>
      <c r="D4467" s="215"/>
      <c r="E4467" s="215"/>
      <c r="F4467" s="215"/>
      <c r="G4467" s="215"/>
      <c r="H4467" s="215"/>
      <c r="J4467" s="78"/>
      <c r="K4467" s="134"/>
      <c r="L4467" s="134"/>
      <c r="M4467" s="226"/>
    </row>
    <row r="4468" spans="1:13" x14ac:dyDescent="0.2">
      <c r="A4468" s="133"/>
      <c r="B4468" s="214"/>
      <c r="C4468" s="215"/>
      <c r="D4468" s="215"/>
      <c r="E4468" s="215"/>
      <c r="F4468" s="215"/>
      <c r="G4468" s="215"/>
      <c r="H4468" s="215"/>
      <c r="J4468" s="78"/>
      <c r="K4468" s="134"/>
      <c r="L4468" s="134"/>
      <c r="M4468" s="226"/>
    </row>
    <row r="4469" spans="1:13" x14ac:dyDescent="0.2">
      <c r="A4469" s="133"/>
      <c r="B4469" s="214"/>
      <c r="C4469" s="215"/>
      <c r="D4469" s="215"/>
      <c r="E4469" s="215"/>
      <c r="F4469" s="215"/>
      <c r="G4469" s="215"/>
      <c r="H4469" s="215"/>
      <c r="J4469" s="78"/>
      <c r="K4469" s="134"/>
      <c r="L4469" s="134"/>
      <c r="M4469" s="226"/>
    </row>
    <row r="4470" spans="1:13" x14ac:dyDescent="0.2">
      <c r="A4470" s="133"/>
      <c r="B4470" s="214"/>
      <c r="C4470" s="215"/>
      <c r="D4470" s="215"/>
      <c r="E4470" s="215"/>
      <c r="F4470" s="215"/>
      <c r="G4470" s="215"/>
      <c r="H4470" s="215"/>
      <c r="J4470" s="78"/>
      <c r="K4470" s="134"/>
      <c r="L4470" s="134"/>
      <c r="M4470" s="226"/>
    </row>
    <row r="4471" spans="1:13" x14ac:dyDescent="0.2">
      <c r="A4471" s="133"/>
      <c r="B4471" s="214"/>
      <c r="C4471" s="215"/>
      <c r="D4471" s="215"/>
      <c r="E4471" s="215"/>
      <c r="F4471" s="215"/>
      <c r="G4471" s="215"/>
      <c r="H4471" s="215"/>
      <c r="J4471" s="78"/>
      <c r="K4471" s="134"/>
      <c r="L4471" s="134"/>
      <c r="M4471" s="226"/>
    </row>
    <row r="4472" spans="1:13" x14ac:dyDescent="0.2">
      <c r="A4472" s="133"/>
      <c r="B4472" s="214"/>
      <c r="C4472" s="215"/>
      <c r="D4472" s="215"/>
      <c r="E4472" s="215"/>
      <c r="F4472" s="215"/>
      <c r="G4472" s="215"/>
      <c r="H4472" s="215"/>
      <c r="J4472" s="78"/>
      <c r="K4472" s="134"/>
      <c r="L4472" s="134"/>
      <c r="M4472" s="226"/>
    </row>
    <row r="4473" spans="1:13" x14ac:dyDescent="0.2">
      <c r="A4473" s="133"/>
      <c r="B4473" s="214"/>
      <c r="C4473" s="215"/>
      <c r="D4473" s="215"/>
      <c r="E4473" s="215"/>
      <c r="F4473" s="215"/>
      <c r="G4473" s="215"/>
      <c r="H4473" s="215"/>
      <c r="J4473" s="78"/>
      <c r="K4473" s="134"/>
      <c r="L4473" s="134"/>
      <c r="M4473" s="226"/>
    </row>
    <row r="4474" spans="1:13" x14ac:dyDescent="0.2">
      <c r="A4474" s="133"/>
      <c r="B4474" s="214"/>
      <c r="C4474" s="215"/>
      <c r="D4474" s="215"/>
      <c r="E4474" s="215"/>
      <c r="F4474" s="215"/>
      <c r="G4474" s="215"/>
      <c r="H4474" s="215"/>
      <c r="J4474" s="78"/>
      <c r="K4474" s="134"/>
      <c r="L4474" s="134"/>
      <c r="M4474" s="226"/>
    </row>
    <row r="4475" spans="1:13" x14ac:dyDescent="0.2">
      <c r="A4475" s="133"/>
      <c r="B4475" s="214"/>
      <c r="C4475" s="215"/>
      <c r="D4475" s="215"/>
      <c r="E4475" s="215"/>
      <c r="F4475" s="215"/>
      <c r="G4475" s="215"/>
      <c r="H4475" s="215"/>
      <c r="J4475" s="78"/>
      <c r="K4475" s="134"/>
      <c r="L4475" s="134"/>
      <c r="M4475" s="226"/>
    </row>
    <row r="4476" spans="1:13" x14ac:dyDescent="0.2">
      <c r="A4476" s="133"/>
      <c r="B4476" s="214"/>
      <c r="C4476" s="215"/>
      <c r="D4476" s="215"/>
      <c r="E4476" s="215"/>
      <c r="F4476" s="215"/>
      <c r="G4476" s="215"/>
      <c r="H4476" s="215"/>
      <c r="J4476" s="78"/>
      <c r="K4476" s="134"/>
      <c r="L4476" s="134"/>
      <c r="M4476" s="226"/>
    </row>
    <row r="4477" spans="1:13" x14ac:dyDescent="0.2">
      <c r="A4477" s="133"/>
      <c r="B4477" s="214"/>
      <c r="C4477" s="215"/>
      <c r="D4477" s="215"/>
      <c r="E4477" s="215"/>
      <c r="F4477" s="215"/>
      <c r="G4477" s="215"/>
      <c r="H4477" s="215"/>
      <c r="J4477" s="78"/>
      <c r="K4477" s="134"/>
      <c r="L4477" s="134"/>
      <c r="M4477" s="226"/>
    </row>
    <row r="4478" spans="1:13" x14ac:dyDescent="0.2">
      <c r="A4478" s="133"/>
      <c r="B4478" s="214"/>
      <c r="C4478" s="215"/>
      <c r="D4478" s="215"/>
      <c r="E4478" s="215"/>
      <c r="F4478" s="215"/>
      <c r="G4478" s="215"/>
      <c r="H4478" s="215"/>
      <c r="J4478" s="78"/>
      <c r="K4478" s="134"/>
      <c r="L4478" s="134"/>
      <c r="M4478" s="226"/>
    </row>
    <row r="4479" spans="1:13" x14ac:dyDescent="0.2">
      <c r="A4479" s="133"/>
      <c r="B4479" s="214"/>
      <c r="C4479" s="215"/>
      <c r="D4479" s="215"/>
      <c r="E4479" s="215"/>
      <c r="F4479" s="215"/>
      <c r="G4479" s="215"/>
      <c r="H4479" s="215"/>
      <c r="J4479" s="78"/>
      <c r="K4479" s="134"/>
      <c r="L4479" s="134"/>
      <c r="M4479" s="226"/>
    </row>
    <row r="4480" spans="1:13" x14ac:dyDescent="0.2">
      <c r="A4480" s="133"/>
      <c r="B4480" s="214"/>
      <c r="C4480" s="215"/>
      <c r="D4480" s="215"/>
      <c r="E4480" s="215"/>
      <c r="F4480" s="215"/>
      <c r="G4480" s="215"/>
      <c r="H4480" s="215"/>
      <c r="J4480" s="78"/>
      <c r="K4480" s="134"/>
      <c r="L4480" s="134"/>
      <c r="M4480" s="226"/>
    </row>
    <row r="4481" spans="1:13" x14ac:dyDescent="0.2">
      <c r="A4481" s="133"/>
      <c r="B4481" s="214"/>
      <c r="C4481" s="215"/>
      <c r="D4481" s="215"/>
      <c r="E4481" s="215"/>
      <c r="F4481" s="215"/>
      <c r="G4481" s="215"/>
      <c r="H4481" s="215"/>
      <c r="J4481" s="78"/>
      <c r="K4481" s="134"/>
      <c r="L4481" s="134"/>
      <c r="M4481" s="226"/>
    </row>
    <row r="4482" spans="1:13" x14ac:dyDescent="0.2">
      <c r="A4482" s="133"/>
      <c r="B4482" s="214"/>
      <c r="C4482" s="215"/>
      <c r="D4482" s="215"/>
      <c r="E4482" s="215"/>
      <c r="F4482" s="215"/>
      <c r="G4482" s="215"/>
      <c r="H4482" s="215"/>
      <c r="J4482" s="78"/>
      <c r="K4482" s="134"/>
      <c r="L4482" s="134"/>
      <c r="M4482" s="226"/>
    </row>
    <row r="4483" spans="1:13" x14ac:dyDescent="0.2">
      <c r="A4483" s="133"/>
      <c r="B4483" s="214"/>
      <c r="C4483" s="215"/>
      <c r="D4483" s="215"/>
      <c r="E4483" s="215"/>
      <c r="F4483" s="215"/>
      <c r="G4483" s="215"/>
      <c r="H4483" s="215"/>
      <c r="J4483" s="78"/>
      <c r="K4483" s="134"/>
      <c r="L4483" s="134"/>
      <c r="M4483" s="226"/>
    </row>
    <row r="4484" spans="1:13" x14ac:dyDescent="0.2">
      <c r="A4484" s="133"/>
      <c r="B4484" s="214"/>
      <c r="C4484" s="215"/>
      <c r="D4484" s="215"/>
      <c r="E4484" s="215"/>
      <c r="F4484" s="215"/>
      <c r="G4484" s="215"/>
      <c r="H4484" s="215"/>
      <c r="J4484" s="78"/>
      <c r="K4484" s="134"/>
      <c r="L4484" s="134"/>
      <c r="M4484" s="226"/>
    </row>
    <row r="4485" spans="1:13" x14ac:dyDescent="0.2">
      <c r="A4485" s="133"/>
      <c r="B4485" s="214"/>
      <c r="C4485" s="215"/>
      <c r="D4485" s="215"/>
      <c r="E4485" s="215"/>
      <c r="F4485" s="215"/>
      <c r="G4485" s="215"/>
      <c r="H4485" s="215"/>
      <c r="J4485" s="78"/>
      <c r="K4485" s="134"/>
      <c r="L4485" s="134"/>
      <c r="M4485" s="226"/>
    </row>
    <row r="4486" spans="1:13" x14ac:dyDescent="0.2">
      <c r="A4486" s="133"/>
      <c r="B4486" s="214"/>
      <c r="C4486" s="215"/>
      <c r="D4486" s="215"/>
      <c r="E4486" s="215"/>
      <c r="F4486" s="215"/>
      <c r="G4486" s="215"/>
      <c r="H4486" s="215"/>
      <c r="J4486" s="78"/>
      <c r="K4486" s="134"/>
      <c r="L4486" s="134"/>
      <c r="M4486" s="226"/>
    </row>
    <row r="4487" spans="1:13" x14ac:dyDescent="0.2">
      <c r="A4487" s="133"/>
      <c r="B4487" s="214"/>
      <c r="C4487" s="215"/>
      <c r="D4487" s="215"/>
      <c r="E4487" s="215"/>
      <c r="F4487" s="215"/>
      <c r="G4487" s="215"/>
      <c r="H4487" s="215"/>
      <c r="J4487" s="78"/>
      <c r="K4487" s="134"/>
      <c r="L4487" s="134"/>
      <c r="M4487" s="226"/>
    </row>
    <row r="4488" spans="1:13" x14ac:dyDescent="0.2">
      <c r="A4488" s="133"/>
      <c r="B4488" s="214"/>
      <c r="C4488" s="215"/>
      <c r="D4488" s="215"/>
      <c r="E4488" s="215"/>
      <c r="F4488" s="215"/>
      <c r="G4488" s="215"/>
      <c r="H4488" s="215"/>
      <c r="J4488" s="78"/>
      <c r="K4488" s="134"/>
      <c r="L4488" s="134"/>
      <c r="M4488" s="226"/>
    </row>
    <row r="4489" spans="1:13" x14ac:dyDescent="0.2">
      <c r="A4489" s="133"/>
      <c r="B4489" s="214"/>
      <c r="C4489" s="215"/>
      <c r="D4489" s="215"/>
      <c r="E4489" s="215"/>
      <c r="F4489" s="215"/>
      <c r="G4489" s="215"/>
      <c r="H4489" s="215"/>
      <c r="J4489" s="78"/>
      <c r="K4489" s="134"/>
      <c r="L4489" s="134"/>
      <c r="M4489" s="226"/>
    </row>
    <row r="4490" spans="1:13" x14ac:dyDescent="0.2">
      <c r="A4490" s="133"/>
      <c r="B4490" s="214"/>
      <c r="C4490" s="215"/>
      <c r="D4490" s="215"/>
      <c r="E4490" s="215"/>
      <c r="F4490" s="215"/>
      <c r="G4490" s="215"/>
      <c r="H4490" s="215"/>
      <c r="J4490" s="78"/>
      <c r="K4490" s="134"/>
      <c r="L4490" s="134"/>
      <c r="M4490" s="226"/>
    </row>
    <row r="4491" spans="1:13" x14ac:dyDescent="0.2">
      <c r="A4491" s="133"/>
      <c r="B4491" s="214"/>
      <c r="C4491" s="215"/>
      <c r="D4491" s="215"/>
      <c r="E4491" s="215"/>
      <c r="F4491" s="215"/>
      <c r="G4491" s="215"/>
      <c r="H4491" s="215"/>
      <c r="J4491" s="78"/>
      <c r="K4491" s="134"/>
      <c r="L4491" s="134"/>
      <c r="M4491" s="226"/>
    </row>
    <row r="4492" spans="1:13" x14ac:dyDescent="0.2">
      <c r="A4492" s="133"/>
      <c r="B4492" s="214"/>
      <c r="C4492" s="215"/>
      <c r="D4492" s="215"/>
      <c r="E4492" s="215"/>
      <c r="F4492" s="215"/>
      <c r="G4492" s="215"/>
      <c r="H4492" s="215"/>
      <c r="J4492" s="78"/>
      <c r="K4492" s="134"/>
      <c r="L4492" s="134"/>
      <c r="M4492" s="226"/>
    </row>
    <row r="4493" spans="1:13" x14ac:dyDescent="0.2">
      <c r="A4493" s="133"/>
      <c r="B4493" s="214"/>
      <c r="C4493" s="215"/>
      <c r="D4493" s="215"/>
      <c r="E4493" s="215"/>
      <c r="F4493" s="215"/>
      <c r="G4493" s="215"/>
      <c r="H4493" s="215"/>
      <c r="J4493" s="78"/>
      <c r="K4493" s="134"/>
      <c r="L4493" s="134"/>
      <c r="M4493" s="226"/>
    </row>
    <row r="4494" spans="1:13" x14ac:dyDescent="0.2">
      <c r="A4494" s="133"/>
      <c r="B4494" s="214"/>
      <c r="C4494" s="215"/>
      <c r="D4494" s="215"/>
      <c r="E4494" s="215"/>
      <c r="F4494" s="215"/>
      <c r="G4494" s="215"/>
      <c r="H4494" s="215"/>
      <c r="J4494" s="78"/>
      <c r="K4494" s="134"/>
      <c r="L4494" s="134"/>
      <c r="M4494" s="226"/>
    </row>
    <row r="4495" spans="1:13" x14ac:dyDescent="0.2">
      <c r="A4495" s="133"/>
      <c r="B4495" s="214"/>
      <c r="C4495" s="215"/>
      <c r="D4495" s="215"/>
      <c r="E4495" s="215"/>
      <c r="F4495" s="215"/>
      <c r="G4495" s="215"/>
      <c r="H4495" s="215"/>
      <c r="J4495" s="78"/>
      <c r="K4495" s="134"/>
      <c r="L4495" s="134"/>
      <c r="M4495" s="226"/>
    </row>
    <row r="4496" spans="1:13" x14ac:dyDescent="0.2">
      <c r="A4496" s="133"/>
      <c r="B4496" s="214"/>
      <c r="C4496" s="215"/>
      <c r="D4496" s="215"/>
      <c r="E4496" s="215"/>
      <c r="F4496" s="215"/>
      <c r="G4496" s="215"/>
      <c r="H4496" s="215"/>
      <c r="J4496" s="78"/>
      <c r="K4496" s="134"/>
      <c r="L4496" s="134"/>
      <c r="M4496" s="226"/>
    </row>
    <row r="4497" spans="1:13" x14ac:dyDescent="0.2">
      <c r="A4497" s="133"/>
      <c r="B4497" s="214"/>
      <c r="C4497" s="215"/>
      <c r="D4497" s="215"/>
      <c r="E4497" s="215"/>
      <c r="F4497" s="215"/>
      <c r="G4497" s="215"/>
      <c r="H4497" s="215"/>
      <c r="J4497" s="78"/>
      <c r="K4497" s="134"/>
      <c r="L4497" s="134"/>
      <c r="M4497" s="226"/>
    </row>
    <row r="4498" spans="1:13" x14ac:dyDescent="0.2">
      <c r="A4498" s="133"/>
      <c r="B4498" s="214"/>
      <c r="C4498" s="215"/>
      <c r="D4498" s="215"/>
      <c r="E4498" s="215"/>
      <c r="F4498" s="215"/>
      <c r="G4498" s="215"/>
      <c r="H4498" s="215"/>
      <c r="J4498" s="78"/>
      <c r="K4498" s="134"/>
      <c r="L4498" s="134"/>
      <c r="M4498" s="226"/>
    </row>
    <row r="4499" spans="1:13" x14ac:dyDescent="0.2">
      <c r="A4499" s="133"/>
      <c r="B4499" s="214"/>
      <c r="C4499" s="215"/>
      <c r="D4499" s="215"/>
      <c r="E4499" s="215"/>
      <c r="F4499" s="215"/>
      <c r="G4499" s="215"/>
      <c r="H4499" s="215"/>
      <c r="J4499" s="78"/>
      <c r="K4499" s="134"/>
      <c r="L4499" s="134"/>
      <c r="M4499" s="226"/>
    </row>
    <row r="4500" spans="1:13" x14ac:dyDescent="0.2">
      <c r="A4500" s="133"/>
      <c r="B4500" s="214"/>
      <c r="C4500" s="215"/>
      <c r="D4500" s="215"/>
      <c r="E4500" s="215"/>
      <c r="F4500" s="215"/>
      <c r="G4500" s="215"/>
      <c r="H4500" s="215"/>
      <c r="J4500" s="78"/>
      <c r="K4500" s="134"/>
      <c r="L4500" s="134"/>
      <c r="M4500" s="226"/>
    </row>
    <row r="4501" spans="1:13" x14ac:dyDescent="0.2">
      <c r="A4501" s="133"/>
      <c r="B4501" s="214"/>
      <c r="C4501" s="215"/>
      <c r="D4501" s="215"/>
      <c r="E4501" s="215"/>
      <c r="F4501" s="215"/>
      <c r="G4501" s="215"/>
      <c r="H4501" s="215"/>
      <c r="J4501" s="78"/>
      <c r="K4501" s="134"/>
      <c r="L4501" s="134"/>
      <c r="M4501" s="226"/>
    </row>
    <row r="4502" spans="1:13" x14ac:dyDescent="0.2">
      <c r="A4502" s="133"/>
      <c r="B4502" s="214"/>
      <c r="C4502" s="215"/>
      <c r="D4502" s="215"/>
      <c r="E4502" s="215"/>
      <c r="F4502" s="215"/>
      <c r="G4502" s="215"/>
      <c r="H4502" s="215"/>
      <c r="J4502" s="78"/>
      <c r="K4502" s="134"/>
      <c r="L4502" s="134"/>
      <c r="M4502" s="226"/>
    </row>
    <row r="4503" spans="1:13" x14ac:dyDescent="0.2">
      <c r="A4503" s="133"/>
      <c r="B4503" s="214"/>
      <c r="C4503" s="215"/>
      <c r="D4503" s="215"/>
      <c r="E4503" s="215"/>
      <c r="F4503" s="215"/>
      <c r="G4503" s="215"/>
      <c r="H4503" s="215"/>
      <c r="J4503" s="78"/>
      <c r="K4503" s="134"/>
      <c r="L4503" s="134"/>
      <c r="M4503" s="226"/>
    </row>
    <row r="4504" spans="1:13" x14ac:dyDescent="0.2">
      <c r="A4504" s="133"/>
      <c r="B4504" s="214"/>
      <c r="C4504" s="215"/>
      <c r="D4504" s="215"/>
      <c r="E4504" s="215"/>
      <c r="F4504" s="215"/>
      <c r="G4504" s="215"/>
      <c r="H4504" s="215"/>
      <c r="J4504" s="78"/>
      <c r="K4504" s="134"/>
      <c r="L4504" s="134"/>
      <c r="M4504" s="226"/>
    </row>
    <row r="4505" spans="1:13" x14ac:dyDescent="0.2">
      <c r="A4505" s="133"/>
      <c r="B4505" s="214"/>
      <c r="C4505" s="215"/>
      <c r="D4505" s="215"/>
      <c r="E4505" s="215"/>
      <c r="F4505" s="215"/>
      <c r="G4505" s="215"/>
      <c r="H4505" s="215"/>
      <c r="J4505" s="78"/>
      <c r="K4505" s="134"/>
      <c r="L4505" s="134"/>
      <c r="M4505" s="226"/>
    </row>
    <row r="4506" spans="1:13" x14ac:dyDescent="0.2">
      <c r="A4506" s="133"/>
      <c r="B4506" s="214"/>
      <c r="C4506" s="215"/>
      <c r="D4506" s="215"/>
      <c r="E4506" s="215"/>
      <c r="F4506" s="215"/>
      <c r="G4506" s="215"/>
      <c r="H4506" s="215"/>
      <c r="J4506" s="78"/>
      <c r="K4506" s="134"/>
      <c r="L4506" s="134"/>
      <c r="M4506" s="226"/>
    </row>
    <row r="4507" spans="1:13" x14ac:dyDescent="0.2">
      <c r="A4507" s="133"/>
      <c r="B4507" s="214"/>
      <c r="C4507" s="215"/>
      <c r="D4507" s="215"/>
      <c r="E4507" s="215"/>
      <c r="F4507" s="215"/>
      <c r="G4507" s="215"/>
      <c r="H4507" s="215"/>
      <c r="J4507" s="78"/>
      <c r="K4507" s="134"/>
      <c r="L4507" s="134"/>
      <c r="M4507" s="226"/>
    </row>
    <row r="4508" spans="1:13" x14ac:dyDescent="0.2">
      <c r="A4508" s="133"/>
      <c r="B4508" s="214"/>
      <c r="C4508" s="215"/>
      <c r="D4508" s="215"/>
      <c r="E4508" s="215"/>
      <c r="F4508" s="215"/>
      <c r="G4508" s="215"/>
      <c r="H4508" s="215"/>
      <c r="J4508" s="78"/>
      <c r="K4508" s="134"/>
      <c r="L4508" s="134"/>
      <c r="M4508" s="226"/>
    </row>
    <row r="4509" spans="1:13" x14ac:dyDescent="0.2">
      <c r="A4509" s="133"/>
      <c r="B4509" s="214"/>
      <c r="C4509" s="215"/>
      <c r="D4509" s="215"/>
      <c r="E4509" s="215"/>
      <c r="F4509" s="215"/>
      <c r="G4509" s="215"/>
      <c r="H4509" s="215"/>
      <c r="J4509" s="78"/>
      <c r="K4509" s="134"/>
      <c r="L4509" s="134"/>
      <c r="M4509" s="226"/>
    </row>
    <row r="4510" spans="1:13" x14ac:dyDescent="0.2">
      <c r="A4510" s="133"/>
      <c r="B4510" s="214"/>
      <c r="C4510" s="215"/>
      <c r="D4510" s="215"/>
      <c r="E4510" s="215"/>
      <c r="F4510" s="215"/>
      <c r="G4510" s="215"/>
      <c r="H4510" s="215"/>
      <c r="J4510" s="78"/>
      <c r="K4510" s="134"/>
      <c r="L4510" s="134"/>
      <c r="M4510" s="226"/>
    </row>
    <row r="4511" spans="1:13" x14ac:dyDescent="0.2">
      <c r="A4511" s="133"/>
      <c r="B4511" s="214"/>
      <c r="C4511" s="215"/>
      <c r="D4511" s="215"/>
      <c r="E4511" s="215"/>
      <c r="F4511" s="215"/>
      <c r="G4511" s="215"/>
      <c r="H4511" s="215"/>
      <c r="J4511" s="78"/>
      <c r="K4511" s="134"/>
      <c r="L4511" s="134"/>
      <c r="M4511" s="226"/>
    </row>
    <row r="4512" spans="1:13" x14ac:dyDescent="0.2">
      <c r="A4512" s="133"/>
      <c r="B4512" s="214"/>
      <c r="C4512" s="215"/>
      <c r="D4512" s="215"/>
      <c r="E4512" s="215"/>
      <c r="F4512" s="215"/>
      <c r="G4512" s="215"/>
      <c r="H4512" s="215"/>
      <c r="J4512" s="78"/>
      <c r="K4512" s="134"/>
      <c r="L4512" s="134"/>
      <c r="M4512" s="226"/>
    </row>
    <row r="4513" spans="1:13" x14ac:dyDescent="0.2">
      <c r="A4513" s="133"/>
      <c r="B4513" s="214"/>
      <c r="C4513" s="215"/>
      <c r="D4513" s="215"/>
      <c r="E4513" s="215"/>
      <c r="F4513" s="215"/>
      <c r="G4513" s="215"/>
      <c r="H4513" s="215"/>
      <c r="J4513" s="78"/>
      <c r="K4513" s="134"/>
      <c r="L4513" s="134"/>
      <c r="M4513" s="226"/>
    </row>
    <row r="4514" spans="1:13" x14ac:dyDescent="0.2">
      <c r="A4514" s="133"/>
      <c r="B4514" s="214"/>
      <c r="C4514" s="215"/>
      <c r="D4514" s="215"/>
      <c r="E4514" s="215"/>
      <c r="F4514" s="215"/>
      <c r="G4514" s="215"/>
      <c r="H4514" s="215"/>
      <c r="J4514" s="78"/>
      <c r="K4514" s="134"/>
      <c r="L4514" s="134"/>
      <c r="M4514" s="226"/>
    </row>
    <row r="4515" spans="1:13" x14ac:dyDescent="0.2">
      <c r="A4515" s="133"/>
      <c r="B4515" s="214"/>
      <c r="C4515" s="215"/>
      <c r="D4515" s="215"/>
      <c r="E4515" s="215"/>
      <c r="F4515" s="215"/>
      <c r="G4515" s="215"/>
      <c r="H4515" s="215"/>
      <c r="J4515" s="78"/>
      <c r="K4515" s="134"/>
      <c r="L4515" s="134"/>
      <c r="M4515" s="226"/>
    </row>
    <row r="4516" spans="1:13" x14ac:dyDescent="0.2">
      <c r="A4516" s="133"/>
      <c r="B4516" s="214"/>
      <c r="C4516" s="215"/>
      <c r="D4516" s="215"/>
      <c r="E4516" s="215"/>
      <c r="F4516" s="215"/>
      <c r="G4516" s="215"/>
      <c r="H4516" s="215"/>
      <c r="J4516" s="78"/>
      <c r="K4516" s="134"/>
      <c r="L4516" s="134"/>
      <c r="M4516" s="226"/>
    </row>
    <row r="4517" spans="1:13" x14ac:dyDescent="0.2">
      <c r="A4517" s="133"/>
      <c r="B4517" s="214"/>
      <c r="C4517" s="215"/>
      <c r="D4517" s="215"/>
      <c r="E4517" s="215"/>
      <c r="F4517" s="215"/>
      <c r="G4517" s="215"/>
      <c r="H4517" s="215"/>
      <c r="J4517" s="78"/>
      <c r="K4517" s="134"/>
      <c r="L4517" s="134"/>
      <c r="M4517" s="226"/>
    </row>
    <row r="4518" spans="1:13" x14ac:dyDescent="0.2">
      <c r="A4518" s="133"/>
      <c r="B4518" s="214"/>
      <c r="C4518" s="215"/>
      <c r="D4518" s="215"/>
      <c r="E4518" s="215"/>
      <c r="F4518" s="215"/>
      <c r="G4518" s="215"/>
      <c r="H4518" s="215"/>
      <c r="J4518" s="78"/>
      <c r="K4518" s="134"/>
      <c r="L4518" s="134"/>
      <c r="M4518" s="226"/>
    </row>
    <row r="4519" spans="1:13" x14ac:dyDescent="0.2">
      <c r="A4519" s="133"/>
      <c r="B4519" s="214"/>
      <c r="C4519" s="215"/>
      <c r="D4519" s="215"/>
      <c r="E4519" s="215"/>
      <c r="F4519" s="215"/>
      <c r="G4519" s="215"/>
      <c r="H4519" s="215"/>
      <c r="J4519" s="78"/>
      <c r="K4519" s="134"/>
      <c r="L4519" s="134"/>
      <c r="M4519" s="226"/>
    </row>
    <row r="4520" spans="1:13" x14ac:dyDescent="0.2">
      <c r="A4520" s="133"/>
      <c r="B4520" s="214"/>
      <c r="C4520" s="215"/>
      <c r="D4520" s="215"/>
      <c r="E4520" s="215"/>
      <c r="F4520" s="215"/>
      <c r="G4520" s="215"/>
      <c r="H4520" s="215"/>
      <c r="J4520" s="78"/>
      <c r="K4520" s="134"/>
      <c r="L4520" s="134"/>
      <c r="M4520" s="226"/>
    </row>
    <row r="4521" spans="1:13" x14ac:dyDescent="0.2">
      <c r="A4521" s="133"/>
      <c r="B4521" s="214"/>
      <c r="C4521" s="215"/>
      <c r="D4521" s="215"/>
      <c r="E4521" s="215"/>
      <c r="F4521" s="215"/>
      <c r="G4521" s="215"/>
      <c r="H4521" s="215"/>
      <c r="J4521" s="78"/>
      <c r="K4521" s="134"/>
      <c r="L4521" s="134"/>
      <c r="M4521" s="226"/>
    </row>
    <row r="4522" spans="1:13" x14ac:dyDescent="0.2">
      <c r="A4522" s="133"/>
      <c r="B4522" s="214"/>
      <c r="C4522" s="215"/>
      <c r="D4522" s="215"/>
      <c r="E4522" s="215"/>
      <c r="F4522" s="215"/>
      <c r="G4522" s="215"/>
      <c r="H4522" s="215"/>
      <c r="J4522" s="78"/>
      <c r="K4522" s="134"/>
      <c r="L4522" s="134"/>
      <c r="M4522" s="226"/>
    </row>
    <row r="4523" spans="1:13" x14ac:dyDescent="0.2">
      <c r="A4523" s="133"/>
      <c r="B4523" s="214"/>
      <c r="C4523" s="215"/>
      <c r="D4523" s="215"/>
      <c r="E4523" s="215"/>
      <c r="F4523" s="215"/>
      <c r="G4523" s="215"/>
      <c r="H4523" s="215"/>
      <c r="J4523" s="78"/>
      <c r="K4523" s="134"/>
      <c r="L4523" s="134"/>
      <c r="M4523" s="226"/>
    </row>
    <row r="4524" spans="1:13" x14ac:dyDescent="0.2">
      <c r="A4524" s="133"/>
      <c r="B4524" s="214"/>
      <c r="C4524" s="215"/>
      <c r="D4524" s="215"/>
      <c r="E4524" s="215"/>
      <c r="F4524" s="215"/>
      <c r="G4524" s="215"/>
      <c r="H4524" s="215"/>
      <c r="J4524" s="78"/>
      <c r="K4524" s="134"/>
      <c r="L4524" s="134"/>
      <c r="M4524" s="226"/>
    </row>
    <row r="4525" spans="1:13" x14ac:dyDescent="0.2">
      <c r="A4525" s="133"/>
      <c r="B4525" s="214"/>
      <c r="C4525" s="215"/>
      <c r="D4525" s="215"/>
      <c r="E4525" s="215"/>
      <c r="F4525" s="215"/>
      <c r="G4525" s="215"/>
      <c r="H4525" s="215"/>
      <c r="J4525" s="78"/>
      <c r="K4525" s="134"/>
      <c r="L4525" s="134"/>
      <c r="M4525" s="226"/>
    </row>
    <row r="4526" spans="1:13" x14ac:dyDescent="0.2">
      <c r="A4526" s="133"/>
      <c r="B4526" s="214"/>
      <c r="C4526" s="215"/>
      <c r="D4526" s="215"/>
      <c r="E4526" s="215"/>
      <c r="F4526" s="215"/>
      <c r="G4526" s="215"/>
      <c r="H4526" s="215"/>
      <c r="J4526" s="78"/>
      <c r="K4526" s="134"/>
      <c r="L4526" s="134"/>
      <c r="M4526" s="226"/>
    </row>
    <row r="4527" spans="1:13" x14ac:dyDescent="0.2">
      <c r="A4527" s="133"/>
      <c r="B4527" s="214"/>
      <c r="C4527" s="215"/>
      <c r="D4527" s="215"/>
      <c r="E4527" s="215"/>
      <c r="F4527" s="215"/>
      <c r="G4527" s="215"/>
      <c r="H4527" s="215"/>
      <c r="J4527" s="78"/>
      <c r="K4527" s="134"/>
      <c r="L4527" s="134"/>
      <c r="M4527" s="226"/>
    </row>
    <row r="4528" spans="1:13" x14ac:dyDescent="0.2">
      <c r="A4528" s="133"/>
      <c r="B4528" s="214"/>
      <c r="C4528" s="215"/>
      <c r="D4528" s="215"/>
      <c r="E4528" s="215"/>
      <c r="F4528" s="215"/>
      <c r="G4528" s="215"/>
      <c r="H4528" s="215"/>
      <c r="J4528" s="78"/>
      <c r="K4528" s="134"/>
      <c r="L4528" s="134"/>
      <c r="M4528" s="226"/>
    </row>
    <row r="4529" spans="1:13" x14ac:dyDescent="0.2">
      <c r="A4529" s="133"/>
      <c r="B4529" s="214"/>
      <c r="C4529" s="215"/>
      <c r="D4529" s="215"/>
      <c r="E4529" s="215"/>
      <c r="F4529" s="215"/>
      <c r="G4529" s="215"/>
      <c r="H4529" s="215"/>
      <c r="J4529" s="78"/>
      <c r="K4529" s="134"/>
      <c r="L4529" s="134"/>
      <c r="M4529" s="226"/>
    </row>
    <row r="4530" spans="1:13" x14ac:dyDescent="0.2">
      <c r="A4530" s="133"/>
      <c r="B4530" s="214"/>
      <c r="C4530" s="215"/>
      <c r="D4530" s="215"/>
      <c r="E4530" s="215"/>
      <c r="F4530" s="215"/>
      <c r="G4530" s="215"/>
      <c r="H4530" s="215"/>
      <c r="J4530" s="78"/>
      <c r="K4530" s="134"/>
      <c r="L4530" s="134"/>
      <c r="M4530" s="226"/>
    </row>
    <row r="4531" spans="1:13" x14ac:dyDescent="0.2">
      <c r="A4531" s="133"/>
      <c r="B4531" s="214"/>
      <c r="C4531" s="215"/>
      <c r="D4531" s="215"/>
      <c r="E4531" s="215"/>
      <c r="F4531" s="215"/>
      <c r="G4531" s="215"/>
      <c r="H4531" s="215"/>
      <c r="J4531" s="78"/>
      <c r="K4531" s="134"/>
      <c r="L4531" s="134"/>
      <c r="M4531" s="226"/>
    </row>
    <row r="4532" spans="1:13" x14ac:dyDescent="0.2">
      <c r="A4532" s="133"/>
      <c r="B4532" s="214"/>
      <c r="C4532" s="215"/>
      <c r="D4532" s="215"/>
      <c r="E4532" s="215"/>
      <c r="F4532" s="215"/>
      <c r="G4532" s="215"/>
      <c r="H4532" s="215"/>
      <c r="J4532" s="78"/>
      <c r="K4532" s="134"/>
      <c r="L4532" s="134"/>
      <c r="M4532" s="226"/>
    </row>
    <row r="4533" spans="1:13" x14ac:dyDescent="0.2">
      <c r="A4533" s="133"/>
      <c r="B4533" s="214"/>
      <c r="C4533" s="215"/>
      <c r="D4533" s="215"/>
      <c r="E4533" s="215"/>
      <c r="F4533" s="215"/>
      <c r="G4533" s="215"/>
      <c r="H4533" s="215"/>
      <c r="J4533" s="78"/>
      <c r="K4533" s="134"/>
      <c r="L4533" s="134"/>
      <c r="M4533" s="226"/>
    </row>
    <row r="4534" spans="1:13" x14ac:dyDescent="0.2">
      <c r="A4534" s="133"/>
      <c r="B4534" s="214"/>
      <c r="C4534" s="215"/>
      <c r="D4534" s="215"/>
      <c r="E4534" s="215"/>
      <c r="F4534" s="215"/>
      <c r="G4534" s="215"/>
      <c r="H4534" s="215"/>
      <c r="J4534" s="78"/>
      <c r="K4534" s="134"/>
      <c r="L4534" s="134"/>
      <c r="M4534" s="226"/>
    </row>
    <row r="4535" spans="1:13" x14ac:dyDescent="0.2">
      <c r="A4535" s="133"/>
      <c r="B4535" s="214"/>
      <c r="C4535" s="215"/>
      <c r="D4535" s="215"/>
      <c r="E4535" s="215"/>
      <c r="F4535" s="215"/>
      <c r="G4535" s="215"/>
      <c r="H4535" s="215"/>
      <c r="J4535" s="78"/>
      <c r="K4535" s="134"/>
      <c r="L4535" s="134"/>
      <c r="M4535" s="226"/>
    </row>
    <row r="4536" spans="1:13" x14ac:dyDescent="0.2">
      <c r="A4536" s="133"/>
      <c r="B4536" s="214"/>
      <c r="C4536" s="215"/>
      <c r="D4536" s="215"/>
      <c r="E4536" s="215"/>
      <c r="F4536" s="215"/>
      <c r="G4536" s="215"/>
      <c r="H4536" s="215"/>
      <c r="J4536" s="78"/>
      <c r="K4536" s="134"/>
      <c r="L4536" s="134"/>
      <c r="M4536" s="226"/>
    </row>
    <row r="4537" spans="1:13" x14ac:dyDescent="0.2">
      <c r="A4537" s="133"/>
      <c r="B4537" s="214"/>
      <c r="C4537" s="215"/>
      <c r="D4537" s="215"/>
      <c r="E4537" s="215"/>
      <c r="F4537" s="215"/>
      <c r="G4537" s="215"/>
      <c r="H4537" s="215"/>
      <c r="J4537" s="78"/>
      <c r="K4537" s="134"/>
      <c r="L4537" s="134"/>
      <c r="M4537" s="226"/>
    </row>
    <row r="4538" spans="1:13" x14ac:dyDescent="0.2">
      <c r="A4538" s="133"/>
      <c r="B4538" s="214"/>
      <c r="C4538" s="215"/>
      <c r="D4538" s="215"/>
      <c r="E4538" s="215"/>
      <c r="F4538" s="215"/>
      <c r="G4538" s="215"/>
      <c r="H4538" s="215"/>
      <c r="J4538" s="78"/>
      <c r="K4538" s="134"/>
      <c r="L4538" s="134"/>
      <c r="M4538" s="226"/>
    </row>
    <row r="4539" spans="1:13" x14ac:dyDescent="0.2">
      <c r="A4539" s="133"/>
      <c r="B4539" s="214"/>
      <c r="C4539" s="215"/>
      <c r="D4539" s="215"/>
      <c r="E4539" s="215"/>
      <c r="F4539" s="215"/>
      <c r="G4539" s="215"/>
      <c r="H4539" s="215"/>
      <c r="J4539" s="78"/>
      <c r="K4539" s="134"/>
      <c r="L4539" s="134"/>
      <c r="M4539" s="226"/>
    </row>
    <row r="4540" spans="1:13" x14ac:dyDescent="0.2">
      <c r="A4540" s="133"/>
      <c r="B4540" s="214"/>
      <c r="C4540" s="215"/>
      <c r="D4540" s="215"/>
      <c r="E4540" s="215"/>
      <c r="F4540" s="215"/>
      <c r="G4540" s="215"/>
      <c r="H4540" s="215"/>
      <c r="J4540" s="78"/>
      <c r="K4540" s="134"/>
      <c r="L4540" s="134"/>
      <c r="M4540" s="226"/>
    </row>
    <row r="4541" spans="1:13" x14ac:dyDescent="0.2">
      <c r="A4541" s="133"/>
      <c r="B4541" s="214"/>
      <c r="C4541" s="215"/>
      <c r="D4541" s="215"/>
      <c r="E4541" s="215"/>
      <c r="F4541" s="215"/>
      <c r="G4541" s="215"/>
      <c r="H4541" s="215"/>
      <c r="J4541" s="78"/>
      <c r="K4541" s="134"/>
      <c r="L4541" s="134"/>
      <c r="M4541" s="226"/>
    </row>
    <row r="4542" spans="1:13" x14ac:dyDescent="0.2">
      <c r="A4542" s="133"/>
      <c r="B4542" s="214"/>
      <c r="C4542" s="215"/>
      <c r="D4542" s="215"/>
      <c r="E4542" s="215"/>
      <c r="F4542" s="215"/>
      <c r="G4542" s="215"/>
      <c r="H4542" s="215"/>
      <c r="J4542" s="78"/>
      <c r="K4542" s="134"/>
      <c r="L4542" s="134"/>
      <c r="M4542" s="226"/>
    </row>
    <row r="4543" spans="1:13" x14ac:dyDescent="0.2">
      <c r="A4543" s="133"/>
      <c r="B4543" s="214"/>
      <c r="C4543" s="215"/>
      <c r="D4543" s="215"/>
      <c r="E4543" s="215"/>
      <c r="F4543" s="215"/>
      <c r="G4543" s="215"/>
      <c r="H4543" s="215"/>
      <c r="J4543" s="78"/>
      <c r="K4543" s="134"/>
      <c r="L4543" s="134"/>
      <c r="M4543" s="226"/>
    </row>
    <row r="4544" spans="1:13" x14ac:dyDescent="0.2">
      <c r="A4544" s="133"/>
      <c r="B4544" s="214"/>
      <c r="C4544" s="215"/>
      <c r="D4544" s="215"/>
      <c r="E4544" s="215"/>
      <c r="F4544" s="215"/>
      <c r="G4544" s="215"/>
      <c r="H4544" s="215"/>
      <c r="J4544" s="78"/>
      <c r="K4544" s="134"/>
      <c r="L4544" s="134"/>
      <c r="M4544" s="226"/>
    </row>
    <row r="4545" spans="1:13" x14ac:dyDescent="0.2">
      <c r="A4545" s="133"/>
      <c r="B4545" s="214"/>
      <c r="C4545" s="215"/>
      <c r="D4545" s="215"/>
      <c r="E4545" s="215"/>
      <c r="F4545" s="215"/>
      <c r="G4545" s="215"/>
      <c r="H4545" s="215"/>
      <c r="J4545" s="78"/>
      <c r="K4545" s="134"/>
      <c r="L4545" s="134"/>
      <c r="M4545" s="226"/>
    </row>
    <row r="4546" spans="1:13" x14ac:dyDescent="0.2">
      <c r="A4546" s="133"/>
      <c r="B4546" s="214"/>
      <c r="C4546" s="215"/>
      <c r="D4546" s="215"/>
      <c r="E4546" s="215"/>
      <c r="F4546" s="215"/>
      <c r="G4546" s="215"/>
      <c r="H4546" s="215"/>
      <c r="J4546" s="78"/>
      <c r="K4546" s="134"/>
      <c r="L4546" s="134"/>
      <c r="M4546" s="226"/>
    </row>
    <row r="4547" spans="1:13" x14ac:dyDescent="0.2">
      <c r="A4547" s="133"/>
      <c r="B4547" s="214"/>
      <c r="C4547" s="215"/>
      <c r="D4547" s="215"/>
      <c r="E4547" s="215"/>
      <c r="F4547" s="215"/>
      <c r="G4547" s="215"/>
      <c r="H4547" s="215"/>
      <c r="J4547" s="78"/>
      <c r="K4547" s="134"/>
      <c r="L4547" s="134"/>
      <c r="M4547" s="226"/>
    </row>
    <row r="4548" spans="1:13" x14ac:dyDescent="0.2">
      <c r="A4548" s="133"/>
      <c r="B4548" s="214"/>
      <c r="C4548" s="215"/>
      <c r="D4548" s="215"/>
      <c r="E4548" s="215"/>
      <c r="F4548" s="215"/>
      <c r="G4548" s="215"/>
      <c r="H4548" s="215"/>
      <c r="J4548" s="78"/>
      <c r="K4548" s="134"/>
      <c r="L4548" s="134"/>
      <c r="M4548" s="226"/>
    </row>
    <row r="4549" spans="1:13" x14ac:dyDescent="0.2">
      <c r="A4549" s="133"/>
      <c r="B4549" s="214"/>
      <c r="C4549" s="215"/>
      <c r="D4549" s="215"/>
      <c r="E4549" s="215"/>
      <c r="F4549" s="215"/>
      <c r="G4549" s="215"/>
      <c r="H4549" s="215"/>
      <c r="J4549" s="78"/>
      <c r="K4549" s="134"/>
      <c r="L4549" s="134"/>
      <c r="M4549" s="226"/>
    </row>
    <row r="4550" spans="1:13" x14ac:dyDescent="0.2">
      <c r="A4550" s="133"/>
      <c r="B4550" s="214"/>
      <c r="C4550" s="215"/>
      <c r="D4550" s="215"/>
      <c r="E4550" s="215"/>
      <c r="F4550" s="215"/>
      <c r="G4550" s="215"/>
      <c r="H4550" s="215"/>
      <c r="J4550" s="78"/>
      <c r="K4550" s="134"/>
      <c r="L4550" s="134"/>
      <c r="M4550" s="226"/>
    </row>
    <row r="4551" spans="1:13" x14ac:dyDescent="0.2">
      <c r="A4551" s="133"/>
      <c r="B4551" s="214"/>
      <c r="C4551" s="215"/>
      <c r="D4551" s="215"/>
      <c r="E4551" s="215"/>
      <c r="F4551" s="215"/>
      <c r="G4551" s="215"/>
      <c r="H4551" s="215"/>
      <c r="J4551" s="78"/>
      <c r="K4551" s="134"/>
      <c r="L4551" s="134"/>
      <c r="M4551" s="226"/>
    </row>
    <row r="4552" spans="1:13" x14ac:dyDescent="0.2">
      <c r="A4552" s="133"/>
      <c r="B4552" s="214"/>
      <c r="C4552" s="215"/>
      <c r="D4552" s="215"/>
      <c r="E4552" s="215"/>
      <c r="F4552" s="215"/>
      <c r="G4552" s="215"/>
      <c r="H4552" s="215"/>
      <c r="J4552" s="78"/>
      <c r="K4552" s="134"/>
      <c r="L4552" s="134"/>
      <c r="M4552" s="226"/>
    </row>
    <row r="4553" spans="1:13" x14ac:dyDescent="0.2">
      <c r="A4553" s="133"/>
      <c r="B4553" s="214"/>
      <c r="C4553" s="215"/>
      <c r="D4553" s="215"/>
      <c r="E4553" s="215"/>
      <c r="F4553" s="215"/>
      <c r="G4553" s="215"/>
      <c r="H4553" s="215"/>
      <c r="J4553" s="78"/>
      <c r="K4553" s="134"/>
      <c r="L4553" s="134"/>
      <c r="M4553" s="226"/>
    </row>
    <row r="4554" spans="1:13" x14ac:dyDescent="0.2">
      <c r="A4554" s="133"/>
      <c r="B4554" s="214"/>
      <c r="C4554" s="215"/>
      <c r="D4554" s="215"/>
      <c r="E4554" s="215"/>
      <c r="F4554" s="215"/>
      <c r="G4554" s="215"/>
      <c r="H4554" s="215"/>
      <c r="J4554" s="78"/>
      <c r="K4554" s="134"/>
      <c r="L4554" s="134"/>
      <c r="M4554" s="226"/>
    </row>
    <row r="4555" spans="1:13" x14ac:dyDescent="0.2">
      <c r="A4555" s="133"/>
      <c r="B4555" s="214"/>
      <c r="C4555" s="215"/>
      <c r="D4555" s="215"/>
      <c r="E4555" s="215"/>
      <c r="F4555" s="215"/>
      <c r="G4555" s="215"/>
      <c r="H4555" s="215"/>
      <c r="J4555" s="78"/>
      <c r="K4555" s="134"/>
      <c r="L4555" s="134"/>
      <c r="M4555" s="226"/>
    </row>
    <row r="4556" spans="1:13" x14ac:dyDescent="0.2">
      <c r="A4556" s="133"/>
      <c r="B4556" s="214"/>
      <c r="C4556" s="215"/>
      <c r="D4556" s="215"/>
      <c r="E4556" s="215"/>
      <c r="F4556" s="215"/>
      <c r="G4556" s="215"/>
      <c r="H4556" s="215"/>
      <c r="J4556" s="78"/>
      <c r="K4556" s="134"/>
      <c r="L4556" s="134"/>
      <c r="M4556" s="226"/>
    </row>
    <row r="4557" spans="1:13" x14ac:dyDescent="0.2">
      <c r="A4557" s="133"/>
      <c r="B4557" s="214"/>
      <c r="C4557" s="215"/>
      <c r="D4557" s="215"/>
      <c r="E4557" s="215"/>
      <c r="F4557" s="215"/>
      <c r="G4557" s="215"/>
      <c r="H4557" s="215"/>
      <c r="J4557" s="78"/>
      <c r="K4557" s="134"/>
      <c r="L4557" s="134"/>
      <c r="M4557" s="226"/>
    </row>
    <row r="4558" spans="1:13" x14ac:dyDescent="0.2">
      <c r="A4558" s="133"/>
      <c r="B4558" s="214"/>
      <c r="C4558" s="215"/>
      <c r="D4558" s="215"/>
      <c r="E4558" s="215"/>
      <c r="F4558" s="215"/>
      <c r="G4558" s="215"/>
      <c r="H4558" s="215"/>
      <c r="J4558" s="78"/>
      <c r="K4558" s="134"/>
      <c r="L4558" s="134"/>
      <c r="M4558" s="226"/>
    </row>
    <row r="4559" spans="1:13" x14ac:dyDescent="0.2">
      <c r="A4559" s="133"/>
      <c r="B4559" s="214"/>
      <c r="C4559" s="215"/>
      <c r="D4559" s="215"/>
      <c r="E4559" s="215"/>
      <c r="F4559" s="215"/>
      <c r="G4559" s="215"/>
      <c r="H4559" s="215"/>
      <c r="J4559" s="78"/>
      <c r="K4559" s="134"/>
      <c r="L4559" s="134"/>
      <c r="M4559" s="226"/>
    </row>
    <row r="4560" spans="1:13" x14ac:dyDescent="0.2">
      <c r="A4560" s="133"/>
      <c r="B4560" s="214"/>
      <c r="C4560" s="215"/>
      <c r="D4560" s="215"/>
      <c r="E4560" s="215"/>
      <c r="F4560" s="215"/>
      <c r="G4560" s="215"/>
      <c r="H4560" s="215"/>
      <c r="J4560" s="78"/>
      <c r="K4560" s="134"/>
      <c r="L4560" s="134"/>
      <c r="M4560" s="226"/>
    </row>
    <row r="4561" spans="1:13" x14ac:dyDescent="0.2">
      <c r="A4561" s="133"/>
      <c r="B4561" s="214"/>
      <c r="C4561" s="215"/>
      <c r="D4561" s="215"/>
      <c r="E4561" s="215"/>
      <c r="F4561" s="215"/>
      <c r="G4561" s="215"/>
      <c r="H4561" s="215"/>
      <c r="J4561" s="78"/>
      <c r="K4561" s="134"/>
      <c r="L4561" s="134"/>
      <c r="M4561" s="226"/>
    </row>
    <row r="4562" spans="1:13" x14ac:dyDescent="0.2">
      <c r="A4562" s="133"/>
      <c r="B4562" s="214"/>
      <c r="C4562" s="215"/>
      <c r="D4562" s="215"/>
      <c r="E4562" s="215"/>
      <c r="F4562" s="215"/>
      <c r="G4562" s="215"/>
      <c r="H4562" s="215"/>
      <c r="J4562" s="78"/>
      <c r="K4562" s="134"/>
      <c r="L4562" s="134"/>
      <c r="M4562" s="226"/>
    </row>
    <row r="4563" spans="1:13" x14ac:dyDescent="0.2">
      <c r="A4563" s="133"/>
      <c r="B4563" s="214"/>
      <c r="C4563" s="215"/>
      <c r="D4563" s="215"/>
      <c r="E4563" s="215"/>
      <c r="F4563" s="215"/>
      <c r="G4563" s="215"/>
      <c r="H4563" s="215"/>
      <c r="J4563" s="78"/>
      <c r="K4563" s="134"/>
      <c r="L4563" s="134"/>
      <c r="M4563" s="226"/>
    </row>
    <row r="4564" spans="1:13" x14ac:dyDescent="0.2">
      <c r="A4564" s="133"/>
      <c r="B4564" s="214"/>
      <c r="C4564" s="215"/>
      <c r="D4564" s="215"/>
      <c r="E4564" s="215"/>
      <c r="F4564" s="215"/>
      <c r="G4564" s="215"/>
      <c r="H4564" s="215"/>
      <c r="J4564" s="78"/>
      <c r="K4564" s="134"/>
      <c r="L4564" s="134"/>
      <c r="M4564" s="226"/>
    </row>
    <row r="4565" spans="1:13" x14ac:dyDescent="0.2">
      <c r="A4565" s="133"/>
      <c r="B4565" s="214"/>
      <c r="C4565" s="215"/>
      <c r="D4565" s="215"/>
      <c r="E4565" s="215"/>
      <c r="F4565" s="215"/>
      <c r="G4565" s="215"/>
      <c r="H4565" s="215"/>
      <c r="J4565" s="78"/>
      <c r="K4565" s="134"/>
      <c r="L4565" s="134"/>
      <c r="M4565" s="226"/>
    </row>
    <row r="4566" spans="1:13" x14ac:dyDescent="0.2">
      <c r="A4566" s="133"/>
      <c r="B4566" s="214"/>
      <c r="C4566" s="215"/>
      <c r="D4566" s="215"/>
      <c r="E4566" s="215"/>
      <c r="F4566" s="215"/>
      <c r="G4566" s="215"/>
      <c r="H4566" s="215"/>
      <c r="J4566" s="78"/>
      <c r="K4566" s="134"/>
      <c r="L4566" s="134"/>
      <c r="M4566" s="226"/>
    </row>
    <row r="4567" spans="1:13" x14ac:dyDescent="0.2">
      <c r="A4567" s="133"/>
      <c r="B4567" s="214"/>
      <c r="C4567" s="215"/>
      <c r="D4567" s="215"/>
      <c r="E4567" s="215"/>
      <c r="F4567" s="215"/>
      <c r="G4567" s="215"/>
      <c r="H4567" s="215"/>
      <c r="J4567" s="78"/>
      <c r="K4567" s="134"/>
      <c r="L4567" s="134"/>
      <c r="M4567" s="226"/>
    </row>
    <row r="4568" spans="1:13" x14ac:dyDescent="0.2">
      <c r="A4568" s="133"/>
      <c r="B4568" s="214"/>
      <c r="C4568" s="215"/>
      <c r="D4568" s="215"/>
      <c r="E4568" s="215"/>
      <c r="F4568" s="215"/>
      <c r="G4568" s="215"/>
      <c r="H4568" s="215"/>
      <c r="J4568" s="78"/>
      <c r="K4568" s="134"/>
      <c r="L4568" s="134"/>
      <c r="M4568" s="226"/>
    </row>
    <row r="4569" spans="1:13" x14ac:dyDescent="0.2">
      <c r="A4569" s="133"/>
      <c r="B4569" s="214"/>
      <c r="C4569" s="215"/>
      <c r="D4569" s="215"/>
      <c r="E4569" s="215"/>
      <c r="F4569" s="215"/>
      <c r="G4569" s="215"/>
      <c r="H4569" s="215"/>
      <c r="J4569" s="78"/>
      <c r="K4569" s="134"/>
      <c r="L4569" s="134"/>
      <c r="M4569" s="226"/>
    </row>
    <row r="4570" spans="1:13" x14ac:dyDescent="0.2">
      <c r="A4570" s="133"/>
      <c r="B4570" s="214"/>
      <c r="C4570" s="215"/>
      <c r="D4570" s="215"/>
      <c r="E4570" s="215"/>
      <c r="F4570" s="215"/>
      <c r="G4570" s="215"/>
      <c r="H4570" s="215"/>
      <c r="J4570" s="78"/>
      <c r="K4570" s="134"/>
      <c r="L4570" s="134"/>
      <c r="M4570" s="226"/>
    </row>
    <row r="4571" spans="1:13" x14ac:dyDescent="0.2">
      <c r="A4571" s="133"/>
      <c r="B4571" s="214"/>
      <c r="C4571" s="215"/>
      <c r="D4571" s="215"/>
      <c r="E4571" s="215"/>
      <c r="F4571" s="215"/>
      <c r="G4571" s="215"/>
      <c r="H4571" s="215"/>
      <c r="J4571" s="78"/>
      <c r="K4571" s="134"/>
      <c r="L4571" s="134"/>
      <c r="M4571" s="226"/>
    </row>
    <row r="4572" spans="1:13" x14ac:dyDescent="0.2">
      <c r="A4572" s="133"/>
      <c r="B4572" s="214"/>
      <c r="C4572" s="215"/>
      <c r="D4572" s="215"/>
      <c r="E4572" s="215"/>
      <c r="F4572" s="215"/>
      <c r="G4572" s="215"/>
      <c r="H4572" s="215"/>
      <c r="J4572" s="78"/>
      <c r="K4572" s="134"/>
      <c r="L4572" s="134"/>
      <c r="M4572" s="226"/>
    </row>
    <row r="4573" spans="1:13" x14ac:dyDescent="0.2">
      <c r="A4573" s="133"/>
      <c r="B4573" s="214"/>
      <c r="C4573" s="215"/>
      <c r="D4573" s="215"/>
      <c r="E4573" s="215"/>
      <c r="F4573" s="215"/>
      <c r="G4573" s="215"/>
      <c r="H4573" s="215"/>
      <c r="J4573" s="78"/>
      <c r="K4573" s="134"/>
      <c r="L4573" s="134"/>
      <c r="M4573" s="226"/>
    </row>
    <row r="4574" spans="1:13" x14ac:dyDescent="0.2">
      <c r="A4574" s="133"/>
      <c r="B4574" s="214"/>
      <c r="C4574" s="215"/>
      <c r="D4574" s="215"/>
      <c r="E4574" s="215"/>
      <c r="F4574" s="215"/>
      <c r="G4574" s="215"/>
      <c r="H4574" s="215"/>
      <c r="J4574" s="78"/>
      <c r="K4574" s="134"/>
      <c r="L4574" s="134"/>
      <c r="M4574" s="226"/>
    </row>
    <row r="4575" spans="1:13" x14ac:dyDescent="0.2">
      <c r="A4575" s="133"/>
      <c r="B4575" s="214"/>
      <c r="C4575" s="215"/>
      <c r="D4575" s="215"/>
      <c r="E4575" s="215"/>
      <c r="F4575" s="215"/>
      <c r="G4575" s="215"/>
      <c r="H4575" s="215"/>
      <c r="J4575" s="78"/>
      <c r="K4575" s="134"/>
      <c r="L4575" s="134"/>
      <c r="M4575" s="226"/>
    </row>
    <row r="4576" spans="1:13" x14ac:dyDescent="0.2">
      <c r="A4576" s="133"/>
      <c r="B4576" s="214"/>
      <c r="C4576" s="215"/>
      <c r="D4576" s="215"/>
      <c r="E4576" s="215"/>
      <c r="F4576" s="215"/>
      <c r="G4576" s="215"/>
      <c r="H4576" s="215"/>
      <c r="J4576" s="78"/>
      <c r="K4576" s="134"/>
      <c r="L4576" s="134"/>
      <c r="M4576" s="226"/>
    </row>
    <row r="4577" spans="1:13" x14ac:dyDescent="0.2">
      <c r="A4577" s="133"/>
      <c r="B4577" s="214"/>
      <c r="C4577" s="215"/>
      <c r="D4577" s="215"/>
      <c r="E4577" s="215"/>
      <c r="F4577" s="215"/>
      <c r="G4577" s="215"/>
      <c r="H4577" s="215"/>
      <c r="J4577" s="78"/>
      <c r="K4577" s="134"/>
      <c r="L4577" s="134"/>
      <c r="M4577" s="226"/>
    </row>
    <row r="4578" spans="1:13" x14ac:dyDescent="0.2">
      <c r="A4578" s="133"/>
      <c r="B4578" s="214"/>
      <c r="C4578" s="215"/>
      <c r="D4578" s="215"/>
      <c r="E4578" s="215"/>
      <c r="F4578" s="215"/>
      <c r="G4578" s="215"/>
      <c r="H4578" s="215"/>
      <c r="J4578" s="78"/>
      <c r="K4578" s="134"/>
      <c r="L4578" s="134"/>
      <c r="M4578" s="226"/>
    </row>
    <row r="4579" spans="1:13" x14ac:dyDescent="0.2">
      <c r="A4579" s="133"/>
      <c r="B4579" s="214"/>
      <c r="C4579" s="215"/>
      <c r="D4579" s="215"/>
      <c r="E4579" s="215"/>
      <c r="F4579" s="215"/>
      <c r="G4579" s="215"/>
      <c r="H4579" s="215"/>
      <c r="J4579" s="78"/>
      <c r="K4579" s="134"/>
      <c r="L4579" s="134"/>
      <c r="M4579" s="226"/>
    </row>
    <row r="4580" spans="1:13" x14ac:dyDescent="0.2">
      <c r="A4580" s="133"/>
      <c r="B4580" s="214"/>
      <c r="C4580" s="215"/>
      <c r="D4580" s="215"/>
      <c r="E4580" s="215"/>
      <c r="F4580" s="215"/>
      <c r="G4580" s="215"/>
      <c r="H4580" s="215"/>
      <c r="J4580" s="78"/>
      <c r="K4580" s="134"/>
      <c r="L4580" s="134"/>
      <c r="M4580" s="226"/>
    </row>
    <row r="4581" spans="1:13" x14ac:dyDescent="0.2">
      <c r="A4581" s="133"/>
      <c r="B4581" s="214"/>
      <c r="C4581" s="215"/>
      <c r="D4581" s="215"/>
      <c r="E4581" s="215"/>
      <c r="F4581" s="215"/>
      <c r="G4581" s="215"/>
      <c r="H4581" s="215"/>
      <c r="J4581" s="78"/>
      <c r="K4581" s="134"/>
      <c r="L4581" s="134"/>
      <c r="M4581" s="226"/>
    </row>
    <row r="4582" spans="1:13" x14ac:dyDescent="0.2">
      <c r="A4582" s="133"/>
      <c r="B4582" s="214"/>
      <c r="C4582" s="215"/>
      <c r="D4582" s="215"/>
      <c r="E4582" s="215"/>
      <c r="F4582" s="215"/>
      <c r="G4582" s="215"/>
      <c r="H4582" s="215"/>
      <c r="J4582" s="78"/>
      <c r="K4582" s="134"/>
      <c r="L4582" s="134"/>
      <c r="M4582" s="226"/>
    </row>
    <row r="4583" spans="1:13" x14ac:dyDescent="0.2">
      <c r="A4583" s="133"/>
      <c r="B4583" s="214"/>
      <c r="C4583" s="215"/>
      <c r="D4583" s="215"/>
      <c r="E4583" s="215"/>
      <c r="F4583" s="215"/>
      <c r="G4583" s="215"/>
      <c r="H4583" s="215"/>
      <c r="J4583" s="78"/>
      <c r="K4583" s="134"/>
      <c r="L4583" s="134"/>
      <c r="M4583" s="226"/>
    </row>
    <row r="4584" spans="1:13" x14ac:dyDescent="0.2">
      <c r="A4584" s="133"/>
      <c r="B4584" s="214"/>
      <c r="C4584" s="215"/>
      <c r="D4584" s="215"/>
      <c r="E4584" s="215"/>
      <c r="F4584" s="215"/>
      <c r="G4584" s="215"/>
      <c r="H4584" s="215"/>
      <c r="J4584" s="78"/>
      <c r="K4584" s="134"/>
      <c r="L4584" s="134"/>
      <c r="M4584" s="226"/>
    </row>
    <row r="4585" spans="1:13" x14ac:dyDescent="0.2">
      <c r="A4585" s="133"/>
      <c r="B4585" s="214"/>
      <c r="C4585" s="215"/>
      <c r="D4585" s="215"/>
      <c r="E4585" s="215"/>
      <c r="F4585" s="215"/>
      <c r="G4585" s="215"/>
      <c r="H4585" s="215"/>
      <c r="J4585" s="78"/>
      <c r="K4585" s="134"/>
      <c r="L4585" s="134"/>
      <c r="M4585" s="226"/>
    </row>
    <row r="4586" spans="1:13" x14ac:dyDescent="0.2">
      <c r="A4586" s="133"/>
      <c r="B4586" s="214"/>
      <c r="C4586" s="215"/>
      <c r="D4586" s="215"/>
      <c r="E4586" s="215"/>
      <c r="F4586" s="215"/>
      <c r="G4586" s="215"/>
      <c r="H4586" s="215"/>
      <c r="J4586" s="78"/>
      <c r="K4586" s="134"/>
      <c r="L4586" s="134"/>
      <c r="M4586" s="226"/>
    </row>
    <row r="4587" spans="1:13" x14ac:dyDescent="0.2">
      <c r="A4587" s="133"/>
      <c r="B4587" s="214"/>
      <c r="C4587" s="215"/>
      <c r="D4587" s="215"/>
      <c r="E4587" s="215"/>
      <c r="F4587" s="215"/>
      <c r="G4587" s="215"/>
      <c r="H4587" s="215"/>
      <c r="J4587" s="78"/>
      <c r="K4587" s="134"/>
      <c r="L4587" s="134"/>
      <c r="M4587" s="226"/>
    </row>
    <row r="4588" spans="1:13" x14ac:dyDescent="0.2">
      <c r="A4588" s="133"/>
      <c r="B4588" s="214"/>
      <c r="C4588" s="215"/>
      <c r="D4588" s="215"/>
      <c r="E4588" s="215"/>
      <c r="F4588" s="215"/>
      <c r="G4588" s="215"/>
      <c r="H4588" s="215"/>
      <c r="J4588" s="78"/>
      <c r="K4588" s="134"/>
      <c r="L4588" s="134"/>
      <c r="M4588" s="226"/>
    </row>
    <row r="4589" spans="1:13" x14ac:dyDescent="0.2">
      <c r="A4589" s="133"/>
      <c r="B4589" s="214"/>
      <c r="C4589" s="215"/>
      <c r="D4589" s="215"/>
      <c r="E4589" s="215"/>
      <c r="F4589" s="215"/>
      <c r="G4589" s="215"/>
      <c r="H4589" s="215"/>
      <c r="J4589" s="78"/>
      <c r="K4589" s="134"/>
      <c r="L4589" s="134"/>
      <c r="M4589" s="226"/>
    </row>
    <row r="4590" spans="1:13" x14ac:dyDescent="0.2">
      <c r="A4590" s="133"/>
      <c r="B4590" s="214"/>
      <c r="C4590" s="215"/>
      <c r="D4590" s="215"/>
      <c r="E4590" s="215"/>
      <c r="F4590" s="215"/>
      <c r="G4590" s="215"/>
      <c r="H4590" s="215"/>
      <c r="J4590" s="78"/>
      <c r="K4590" s="134"/>
      <c r="L4590" s="134"/>
      <c r="M4590" s="226"/>
    </row>
    <row r="4591" spans="1:13" x14ac:dyDescent="0.2">
      <c r="A4591" s="133"/>
      <c r="B4591" s="214"/>
      <c r="C4591" s="215"/>
      <c r="D4591" s="215"/>
      <c r="E4591" s="215"/>
      <c r="F4591" s="215"/>
      <c r="G4591" s="215"/>
      <c r="H4591" s="215"/>
      <c r="J4591" s="78"/>
      <c r="K4591" s="134"/>
      <c r="L4591" s="134"/>
      <c r="M4591" s="226"/>
    </row>
    <row r="4592" spans="1:13" x14ac:dyDescent="0.2">
      <c r="A4592" s="133"/>
      <c r="B4592" s="214"/>
      <c r="C4592" s="215"/>
      <c r="D4592" s="215"/>
      <c r="E4592" s="215"/>
      <c r="F4592" s="215"/>
      <c r="G4592" s="215"/>
      <c r="H4592" s="215"/>
      <c r="J4592" s="78"/>
      <c r="K4592" s="134"/>
      <c r="L4592" s="134"/>
      <c r="M4592" s="226"/>
    </row>
    <row r="4593" spans="1:13" x14ac:dyDescent="0.2">
      <c r="A4593" s="133"/>
      <c r="B4593" s="214"/>
      <c r="C4593" s="215"/>
      <c r="D4593" s="215"/>
      <c r="E4593" s="215"/>
      <c r="F4593" s="215"/>
      <c r="G4593" s="215"/>
      <c r="H4593" s="215"/>
      <c r="J4593" s="78"/>
      <c r="K4593" s="134"/>
      <c r="L4593" s="134"/>
      <c r="M4593" s="226"/>
    </row>
    <row r="4594" spans="1:13" x14ac:dyDescent="0.2">
      <c r="A4594" s="133"/>
      <c r="B4594" s="214"/>
      <c r="C4594" s="215"/>
      <c r="D4594" s="215"/>
      <c r="E4594" s="215"/>
      <c r="F4594" s="215"/>
      <c r="G4594" s="215"/>
      <c r="H4594" s="215"/>
      <c r="J4594" s="78"/>
      <c r="K4594" s="134"/>
      <c r="L4594" s="134"/>
      <c r="M4594" s="226"/>
    </row>
    <row r="4595" spans="1:13" x14ac:dyDescent="0.2">
      <c r="A4595" s="133"/>
      <c r="B4595" s="214"/>
      <c r="C4595" s="215"/>
      <c r="D4595" s="215"/>
      <c r="E4595" s="215"/>
      <c r="F4595" s="215"/>
      <c r="G4595" s="215"/>
      <c r="H4595" s="215"/>
      <c r="J4595" s="78"/>
      <c r="K4595" s="134"/>
      <c r="L4595" s="134"/>
      <c r="M4595" s="226"/>
    </row>
    <row r="4596" spans="1:13" x14ac:dyDescent="0.2">
      <c r="A4596" s="133"/>
      <c r="B4596" s="214"/>
      <c r="C4596" s="215"/>
      <c r="D4596" s="215"/>
      <c r="E4596" s="215"/>
      <c r="F4596" s="215"/>
      <c r="G4596" s="215"/>
      <c r="H4596" s="215"/>
      <c r="J4596" s="78"/>
      <c r="K4596" s="134"/>
      <c r="L4596" s="134"/>
      <c r="M4596" s="226"/>
    </row>
    <row r="4597" spans="1:13" x14ac:dyDescent="0.2">
      <c r="A4597" s="133"/>
      <c r="B4597" s="214"/>
      <c r="C4597" s="215"/>
      <c r="D4597" s="215"/>
      <c r="E4597" s="215"/>
      <c r="F4597" s="215"/>
      <c r="G4597" s="215"/>
      <c r="H4597" s="215"/>
      <c r="J4597" s="78"/>
      <c r="K4597" s="134"/>
      <c r="L4597" s="134"/>
      <c r="M4597" s="226"/>
    </row>
    <row r="4598" spans="1:13" x14ac:dyDescent="0.2">
      <c r="A4598" s="133"/>
      <c r="B4598" s="214"/>
      <c r="C4598" s="215"/>
      <c r="D4598" s="215"/>
      <c r="E4598" s="215"/>
      <c r="F4598" s="215"/>
      <c r="G4598" s="215"/>
      <c r="H4598" s="215"/>
      <c r="J4598" s="78"/>
      <c r="K4598" s="134"/>
      <c r="L4598" s="134"/>
      <c r="M4598" s="226"/>
    </row>
    <row r="4599" spans="1:13" x14ac:dyDescent="0.2">
      <c r="A4599" s="133"/>
      <c r="B4599" s="214"/>
      <c r="C4599" s="215"/>
      <c r="D4599" s="215"/>
      <c r="E4599" s="215"/>
      <c r="F4599" s="215"/>
      <c r="G4599" s="215"/>
      <c r="H4599" s="215"/>
      <c r="J4599" s="78"/>
      <c r="K4599" s="134"/>
      <c r="L4599" s="134"/>
      <c r="M4599" s="226"/>
    </row>
    <row r="4600" spans="1:13" x14ac:dyDescent="0.2">
      <c r="A4600" s="133"/>
      <c r="B4600" s="214"/>
      <c r="C4600" s="215"/>
      <c r="D4600" s="215"/>
      <c r="E4600" s="215"/>
      <c r="F4600" s="215"/>
      <c r="G4600" s="215"/>
      <c r="H4600" s="215"/>
      <c r="J4600" s="78"/>
      <c r="K4600" s="134"/>
      <c r="L4600" s="134"/>
      <c r="M4600" s="226"/>
    </row>
    <row r="4601" spans="1:13" x14ac:dyDescent="0.2">
      <c r="A4601" s="133"/>
      <c r="B4601" s="214"/>
      <c r="C4601" s="215"/>
      <c r="D4601" s="215"/>
      <c r="E4601" s="215"/>
      <c r="F4601" s="215"/>
      <c r="G4601" s="215"/>
      <c r="H4601" s="215"/>
      <c r="J4601" s="78"/>
      <c r="K4601" s="134"/>
      <c r="L4601" s="134"/>
      <c r="M4601" s="226"/>
    </row>
    <row r="4602" spans="1:13" x14ac:dyDescent="0.2">
      <c r="A4602" s="133"/>
      <c r="B4602" s="214"/>
      <c r="C4602" s="215"/>
      <c r="D4602" s="215"/>
      <c r="E4602" s="215"/>
      <c r="F4602" s="215"/>
      <c r="G4602" s="215"/>
      <c r="H4602" s="215"/>
      <c r="J4602" s="78"/>
      <c r="K4602" s="134"/>
      <c r="L4602" s="134"/>
      <c r="M4602" s="226"/>
    </row>
    <row r="4603" spans="1:13" x14ac:dyDescent="0.2">
      <c r="A4603" s="133"/>
      <c r="B4603" s="214"/>
      <c r="C4603" s="215"/>
      <c r="D4603" s="215"/>
      <c r="E4603" s="215"/>
      <c r="F4603" s="215"/>
      <c r="G4603" s="215"/>
      <c r="H4603" s="215"/>
      <c r="J4603" s="78"/>
      <c r="K4603" s="134"/>
      <c r="L4603" s="134"/>
      <c r="M4603" s="226"/>
    </row>
    <row r="4604" spans="1:13" x14ac:dyDescent="0.2">
      <c r="A4604" s="133"/>
      <c r="B4604" s="214"/>
      <c r="C4604" s="215"/>
      <c r="D4604" s="215"/>
      <c r="E4604" s="215"/>
      <c r="F4604" s="215"/>
      <c r="G4604" s="215"/>
      <c r="H4604" s="215"/>
      <c r="J4604" s="78"/>
      <c r="K4604" s="134"/>
      <c r="L4604" s="134"/>
      <c r="M4604" s="226"/>
    </row>
    <row r="4605" spans="1:13" x14ac:dyDescent="0.2">
      <c r="A4605" s="133"/>
      <c r="B4605" s="214"/>
      <c r="C4605" s="215"/>
      <c r="D4605" s="215"/>
      <c r="E4605" s="215"/>
      <c r="F4605" s="215"/>
      <c r="G4605" s="215"/>
      <c r="H4605" s="215"/>
      <c r="J4605" s="78"/>
      <c r="K4605" s="134"/>
      <c r="L4605" s="134"/>
      <c r="M4605" s="226"/>
    </row>
    <row r="4606" spans="1:13" x14ac:dyDescent="0.2">
      <c r="A4606" s="133"/>
      <c r="B4606" s="214"/>
      <c r="C4606" s="215"/>
      <c r="D4606" s="215"/>
      <c r="E4606" s="215"/>
      <c r="F4606" s="215"/>
      <c r="G4606" s="215"/>
      <c r="H4606" s="215"/>
      <c r="J4606" s="78"/>
      <c r="K4606" s="134"/>
      <c r="L4606" s="134"/>
      <c r="M4606" s="226"/>
    </row>
    <row r="4607" spans="1:13" x14ac:dyDescent="0.2">
      <c r="A4607" s="133"/>
      <c r="B4607" s="214"/>
      <c r="C4607" s="215"/>
      <c r="D4607" s="215"/>
      <c r="E4607" s="215"/>
      <c r="F4607" s="215"/>
      <c r="G4607" s="215"/>
      <c r="H4607" s="215"/>
      <c r="J4607" s="78"/>
      <c r="K4607" s="134"/>
      <c r="L4607" s="134"/>
      <c r="M4607" s="226"/>
    </row>
    <row r="4608" spans="1:13" x14ac:dyDescent="0.2">
      <c r="A4608" s="133"/>
      <c r="B4608" s="214"/>
      <c r="C4608" s="215"/>
      <c r="D4608" s="215"/>
      <c r="E4608" s="215"/>
      <c r="F4608" s="215"/>
      <c r="G4608" s="215"/>
      <c r="H4608" s="215"/>
      <c r="J4608" s="78"/>
      <c r="K4608" s="134"/>
      <c r="L4608" s="134"/>
      <c r="M4608" s="226"/>
    </row>
    <row r="4609" spans="1:13" x14ac:dyDescent="0.2">
      <c r="A4609" s="133"/>
      <c r="B4609" s="214"/>
      <c r="C4609" s="215"/>
      <c r="D4609" s="215"/>
      <c r="E4609" s="215"/>
      <c r="F4609" s="215"/>
      <c r="G4609" s="215"/>
      <c r="H4609" s="215"/>
      <c r="J4609" s="78"/>
      <c r="K4609" s="134"/>
      <c r="L4609" s="134"/>
      <c r="M4609" s="226"/>
    </row>
    <row r="4610" spans="1:13" x14ac:dyDescent="0.2">
      <c r="A4610" s="133"/>
      <c r="B4610" s="214"/>
      <c r="C4610" s="215"/>
      <c r="D4610" s="215"/>
      <c r="E4610" s="215"/>
      <c r="F4610" s="215"/>
      <c r="G4610" s="215"/>
      <c r="H4610" s="215"/>
      <c r="J4610" s="78"/>
      <c r="K4610" s="134"/>
      <c r="L4610" s="134"/>
      <c r="M4610" s="226"/>
    </row>
    <row r="4611" spans="1:13" x14ac:dyDescent="0.2">
      <c r="A4611" s="133"/>
      <c r="B4611" s="214"/>
      <c r="C4611" s="215"/>
      <c r="D4611" s="215"/>
      <c r="E4611" s="215"/>
      <c r="F4611" s="215"/>
      <c r="G4611" s="215"/>
      <c r="H4611" s="215"/>
      <c r="J4611" s="78"/>
      <c r="K4611" s="134"/>
      <c r="L4611" s="134"/>
      <c r="M4611" s="226"/>
    </row>
    <row r="4612" spans="1:13" x14ac:dyDescent="0.2">
      <c r="A4612" s="133"/>
      <c r="B4612" s="214"/>
      <c r="C4612" s="215"/>
      <c r="D4612" s="215"/>
      <c r="E4612" s="215"/>
      <c r="F4612" s="215"/>
      <c r="G4612" s="215"/>
      <c r="H4612" s="215"/>
      <c r="J4612" s="78"/>
      <c r="K4612" s="134"/>
      <c r="L4612" s="134"/>
      <c r="M4612" s="226"/>
    </row>
    <row r="4613" spans="1:13" x14ac:dyDescent="0.2">
      <c r="A4613" s="133"/>
      <c r="B4613" s="214"/>
      <c r="C4613" s="215"/>
      <c r="D4613" s="215"/>
      <c r="E4613" s="215"/>
      <c r="F4613" s="215"/>
      <c r="G4613" s="215"/>
      <c r="H4613" s="215"/>
      <c r="J4613" s="78"/>
      <c r="K4613" s="134"/>
      <c r="L4613" s="134"/>
      <c r="M4613" s="226"/>
    </row>
    <row r="4614" spans="1:13" x14ac:dyDescent="0.2">
      <c r="A4614" s="133"/>
      <c r="B4614" s="214"/>
      <c r="C4614" s="215"/>
      <c r="D4614" s="215"/>
      <c r="E4614" s="215"/>
      <c r="F4614" s="215"/>
      <c r="G4614" s="215"/>
      <c r="H4614" s="215"/>
      <c r="J4614" s="78"/>
      <c r="K4614" s="134"/>
      <c r="L4614" s="134"/>
      <c r="M4614" s="226"/>
    </row>
    <row r="4615" spans="1:13" x14ac:dyDescent="0.2">
      <c r="A4615" s="133"/>
      <c r="B4615" s="214"/>
      <c r="C4615" s="215"/>
      <c r="D4615" s="215"/>
      <c r="E4615" s="215"/>
      <c r="F4615" s="215"/>
      <c r="G4615" s="215"/>
      <c r="H4615" s="215"/>
      <c r="J4615" s="78"/>
      <c r="K4615" s="134"/>
      <c r="L4615" s="134"/>
      <c r="M4615" s="226"/>
    </row>
    <row r="4616" spans="1:13" x14ac:dyDescent="0.2">
      <c r="A4616" s="133"/>
      <c r="B4616" s="214"/>
      <c r="C4616" s="215"/>
      <c r="D4616" s="215"/>
      <c r="E4616" s="215"/>
      <c r="F4616" s="215"/>
      <c r="G4616" s="215"/>
      <c r="H4616" s="215"/>
      <c r="J4616" s="78"/>
      <c r="K4616" s="134"/>
      <c r="L4616" s="134"/>
      <c r="M4616" s="226"/>
    </row>
    <row r="4617" spans="1:13" x14ac:dyDescent="0.2">
      <c r="A4617" s="133"/>
      <c r="B4617" s="214"/>
      <c r="C4617" s="215"/>
      <c r="D4617" s="215"/>
      <c r="E4617" s="215"/>
      <c r="F4617" s="215"/>
      <c r="G4617" s="215"/>
      <c r="H4617" s="215"/>
      <c r="J4617" s="78"/>
      <c r="K4617" s="134"/>
      <c r="L4617" s="134"/>
      <c r="M4617" s="226"/>
    </row>
    <row r="4618" spans="1:13" x14ac:dyDescent="0.2">
      <c r="A4618" s="133"/>
      <c r="B4618" s="214"/>
      <c r="C4618" s="215"/>
      <c r="D4618" s="215"/>
      <c r="E4618" s="215"/>
      <c r="F4618" s="215"/>
      <c r="G4618" s="215"/>
      <c r="H4618" s="215"/>
      <c r="J4618" s="78"/>
      <c r="K4618" s="134"/>
      <c r="L4618" s="134"/>
      <c r="M4618" s="226"/>
    </row>
    <row r="4619" spans="1:13" x14ac:dyDescent="0.2">
      <c r="A4619" s="133"/>
      <c r="B4619" s="214"/>
      <c r="C4619" s="215"/>
      <c r="D4619" s="215"/>
      <c r="E4619" s="215"/>
      <c r="F4619" s="215"/>
      <c r="G4619" s="215"/>
      <c r="H4619" s="215"/>
      <c r="J4619" s="78"/>
      <c r="K4619" s="134"/>
      <c r="L4619" s="134"/>
      <c r="M4619" s="226"/>
    </row>
    <row r="4620" spans="1:13" x14ac:dyDescent="0.2">
      <c r="A4620" s="133"/>
      <c r="B4620" s="214"/>
      <c r="C4620" s="215"/>
      <c r="D4620" s="215"/>
      <c r="E4620" s="215"/>
      <c r="F4620" s="215"/>
      <c r="G4620" s="215"/>
      <c r="H4620" s="215"/>
      <c r="J4620" s="78"/>
      <c r="K4620" s="134"/>
      <c r="L4620" s="134"/>
      <c r="M4620" s="226"/>
    </row>
    <row r="4621" spans="1:13" x14ac:dyDescent="0.2">
      <c r="A4621" s="133"/>
      <c r="B4621" s="214"/>
      <c r="C4621" s="215"/>
      <c r="D4621" s="215"/>
      <c r="E4621" s="215"/>
      <c r="F4621" s="215"/>
      <c r="G4621" s="215"/>
      <c r="H4621" s="215"/>
      <c r="J4621" s="78"/>
      <c r="K4621" s="134"/>
      <c r="L4621" s="134"/>
      <c r="M4621" s="226"/>
    </row>
    <row r="4622" spans="1:13" x14ac:dyDescent="0.2">
      <c r="A4622" s="133"/>
      <c r="B4622" s="214"/>
      <c r="C4622" s="215"/>
      <c r="D4622" s="215"/>
      <c r="E4622" s="215"/>
      <c r="F4622" s="215"/>
      <c r="G4622" s="215"/>
      <c r="H4622" s="215"/>
      <c r="J4622" s="78"/>
      <c r="K4622" s="134"/>
      <c r="L4622" s="134"/>
      <c r="M4622" s="226"/>
    </row>
    <row r="4623" spans="1:13" x14ac:dyDescent="0.2">
      <c r="A4623" s="133"/>
      <c r="B4623" s="214"/>
      <c r="C4623" s="215"/>
      <c r="D4623" s="215"/>
      <c r="E4623" s="215"/>
      <c r="F4623" s="215"/>
      <c r="G4623" s="215"/>
      <c r="H4623" s="215"/>
      <c r="J4623" s="78"/>
      <c r="K4623" s="134"/>
      <c r="L4623" s="134"/>
      <c r="M4623" s="226"/>
    </row>
    <row r="4624" spans="1:13" x14ac:dyDescent="0.2">
      <c r="A4624" s="133"/>
      <c r="B4624" s="214"/>
      <c r="C4624" s="215"/>
      <c r="D4624" s="215"/>
      <c r="E4624" s="215"/>
      <c r="F4624" s="215"/>
      <c r="G4624" s="215"/>
      <c r="H4624" s="215"/>
      <c r="J4624" s="78"/>
      <c r="K4624" s="134"/>
      <c r="L4624" s="134"/>
      <c r="M4624" s="226"/>
    </row>
    <row r="4625" spans="1:13" x14ac:dyDescent="0.2">
      <c r="A4625" s="133"/>
      <c r="B4625" s="214"/>
      <c r="C4625" s="215"/>
      <c r="D4625" s="215"/>
      <c r="E4625" s="215"/>
      <c r="F4625" s="215"/>
      <c r="G4625" s="215"/>
      <c r="H4625" s="215"/>
      <c r="J4625" s="78"/>
      <c r="K4625" s="134"/>
      <c r="L4625" s="134"/>
      <c r="M4625" s="226"/>
    </row>
    <row r="4626" spans="1:13" x14ac:dyDescent="0.2">
      <c r="A4626" s="133"/>
      <c r="B4626" s="214"/>
      <c r="C4626" s="215"/>
      <c r="D4626" s="215"/>
      <c r="E4626" s="215"/>
      <c r="F4626" s="215"/>
      <c r="G4626" s="215"/>
      <c r="H4626" s="215"/>
      <c r="J4626" s="78"/>
      <c r="K4626" s="134"/>
      <c r="L4626" s="134"/>
      <c r="M4626" s="226"/>
    </row>
    <row r="4627" spans="1:13" x14ac:dyDescent="0.2">
      <c r="A4627" s="133"/>
      <c r="B4627" s="214"/>
      <c r="C4627" s="215"/>
      <c r="D4627" s="215"/>
      <c r="E4627" s="215"/>
      <c r="F4627" s="215"/>
      <c r="G4627" s="215"/>
      <c r="H4627" s="215"/>
      <c r="J4627" s="78"/>
      <c r="K4627" s="134"/>
      <c r="L4627" s="134"/>
      <c r="M4627" s="226"/>
    </row>
    <row r="4628" spans="1:13" x14ac:dyDescent="0.2">
      <c r="A4628" s="133"/>
      <c r="B4628" s="214"/>
      <c r="C4628" s="215"/>
      <c r="D4628" s="215"/>
      <c r="E4628" s="215"/>
      <c r="F4628" s="215"/>
      <c r="G4628" s="215"/>
      <c r="H4628" s="215"/>
      <c r="J4628" s="78"/>
      <c r="K4628" s="134"/>
      <c r="L4628" s="134"/>
      <c r="M4628" s="226"/>
    </row>
    <row r="4629" spans="1:13" x14ac:dyDescent="0.2">
      <c r="A4629" s="133"/>
      <c r="B4629" s="214"/>
      <c r="C4629" s="215"/>
      <c r="D4629" s="215"/>
      <c r="E4629" s="215"/>
      <c r="F4629" s="215"/>
      <c r="G4629" s="215"/>
      <c r="H4629" s="215"/>
      <c r="J4629" s="78"/>
      <c r="K4629" s="134"/>
      <c r="L4629" s="134"/>
      <c r="M4629" s="226"/>
    </row>
    <row r="4630" spans="1:13" x14ac:dyDescent="0.2">
      <c r="A4630" s="133"/>
      <c r="B4630" s="214"/>
      <c r="C4630" s="215"/>
      <c r="D4630" s="215"/>
      <c r="E4630" s="215"/>
      <c r="F4630" s="215"/>
      <c r="G4630" s="215"/>
      <c r="H4630" s="215"/>
      <c r="J4630" s="78"/>
      <c r="K4630" s="134"/>
      <c r="L4630" s="134"/>
      <c r="M4630" s="226"/>
    </row>
    <row r="4631" spans="1:13" x14ac:dyDescent="0.2">
      <c r="A4631" s="133"/>
      <c r="B4631" s="214"/>
      <c r="C4631" s="215"/>
      <c r="D4631" s="215"/>
      <c r="E4631" s="215"/>
      <c r="F4631" s="215"/>
      <c r="G4631" s="215"/>
      <c r="H4631" s="215"/>
      <c r="J4631" s="78"/>
      <c r="K4631" s="134"/>
      <c r="L4631" s="134"/>
      <c r="M4631" s="226"/>
    </row>
    <row r="4632" spans="1:13" x14ac:dyDescent="0.2">
      <c r="A4632" s="133"/>
      <c r="B4632" s="214"/>
      <c r="C4632" s="215"/>
      <c r="D4632" s="215"/>
      <c r="E4632" s="215"/>
      <c r="F4632" s="215"/>
      <c r="G4632" s="215"/>
      <c r="H4632" s="215"/>
      <c r="J4632" s="78"/>
      <c r="K4632" s="134"/>
      <c r="L4632" s="134"/>
      <c r="M4632" s="226"/>
    </row>
    <row r="4633" spans="1:13" x14ac:dyDescent="0.2">
      <c r="A4633" s="133"/>
      <c r="B4633" s="214"/>
      <c r="C4633" s="215"/>
      <c r="D4633" s="215"/>
      <c r="E4633" s="215"/>
      <c r="F4633" s="215"/>
      <c r="G4633" s="215"/>
      <c r="H4633" s="215"/>
      <c r="J4633" s="78"/>
      <c r="K4633" s="134"/>
      <c r="L4633" s="134"/>
      <c r="M4633" s="226"/>
    </row>
    <row r="4634" spans="1:13" x14ac:dyDescent="0.2">
      <c r="A4634" s="133"/>
      <c r="B4634" s="214"/>
      <c r="C4634" s="215"/>
      <c r="D4634" s="215"/>
      <c r="E4634" s="215"/>
      <c r="F4634" s="215"/>
      <c r="G4634" s="215"/>
      <c r="H4634" s="215"/>
      <c r="J4634" s="78"/>
      <c r="K4634" s="134"/>
      <c r="L4634" s="134"/>
      <c r="M4634" s="226"/>
    </row>
    <row r="4635" spans="1:13" x14ac:dyDescent="0.2">
      <c r="A4635" s="133"/>
      <c r="B4635" s="214"/>
      <c r="C4635" s="215"/>
      <c r="D4635" s="215"/>
      <c r="E4635" s="215"/>
      <c r="F4635" s="215"/>
      <c r="G4635" s="215"/>
      <c r="H4635" s="215"/>
      <c r="J4635" s="78"/>
      <c r="K4635" s="134"/>
      <c r="L4635" s="134"/>
      <c r="M4635" s="226"/>
    </row>
    <row r="4636" spans="1:13" x14ac:dyDescent="0.2">
      <c r="A4636" s="133"/>
      <c r="B4636" s="214"/>
      <c r="C4636" s="215"/>
      <c r="D4636" s="215"/>
      <c r="E4636" s="215"/>
      <c r="F4636" s="215"/>
      <c r="G4636" s="215"/>
      <c r="H4636" s="215"/>
      <c r="J4636" s="78"/>
      <c r="K4636" s="134"/>
      <c r="L4636" s="134"/>
      <c r="M4636" s="226"/>
    </row>
    <row r="4637" spans="1:13" x14ac:dyDescent="0.2">
      <c r="A4637" s="133"/>
      <c r="B4637" s="214"/>
      <c r="C4637" s="215"/>
      <c r="D4637" s="215"/>
      <c r="E4637" s="215"/>
      <c r="F4637" s="215"/>
      <c r="G4637" s="215"/>
      <c r="H4637" s="215"/>
      <c r="J4637" s="78"/>
      <c r="K4637" s="134"/>
      <c r="L4637" s="134"/>
      <c r="M4637" s="226"/>
    </row>
    <row r="4638" spans="1:13" x14ac:dyDescent="0.2">
      <c r="A4638" s="133"/>
      <c r="B4638" s="214"/>
      <c r="C4638" s="215"/>
      <c r="D4638" s="215"/>
      <c r="E4638" s="215"/>
      <c r="F4638" s="215"/>
      <c r="G4638" s="215"/>
      <c r="H4638" s="215"/>
      <c r="J4638" s="78"/>
      <c r="K4638" s="134"/>
      <c r="L4638" s="134"/>
      <c r="M4638" s="226"/>
    </row>
    <row r="4639" spans="1:13" x14ac:dyDescent="0.2">
      <c r="A4639" s="133"/>
      <c r="B4639" s="214"/>
      <c r="C4639" s="215"/>
      <c r="D4639" s="215"/>
      <c r="E4639" s="215"/>
      <c r="F4639" s="215"/>
      <c r="G4639" s="215"/>
      <c r="H4639" s="215"/>
      <c r="J4639" s="78"/>
      <c r="K4639" s="134"/>
      <c r="L4639" s="134"/>
      <c r="M4639" s="226"/>
    </row>
    <row r="4640" spans="1:13" x14ac:dyDescent="0.2">
      <c r="A4640" s="133"/>
      <c r="B4640" s="214"/>
      <c r="C4640" s="215"/>
      <c r="D4640" s="215"/>
      <c r="E4640" s="215"/>
      <c r="F4640" s="215"/>
      <c r="G4640" s="215"/>
      <c r="H4640" s="215"/>
      <c r="J4640" s="78"/>
      <c r="K4640" s="134"/>
      <c r="L4640" s="134"/>
      <c r="M4640" s="226"/>
    </row>
    <row r="4641" spans="1:13" x14ac:dyDescent="0.2">
      <c r="A4641" s="133"/>
      <c r="B4641" s="214"/>
      <c r="C4641" s="215"/>
      <c r="D4641" s="215"/>
      <c r="E4641" s="215"/>
      <c r="F4641" s="215"/>
      <c r="G4641" s="215"/>
      <c r="H4641" s="215"/>
      <c r="J4641" s="78"/>
      <c r="K4641" s="134"/>
      <c r="L4641" s="134"/>
      <c r="M4641" s="226"/>
    </row>
    <row r="4642" spans="1:13" x14ac:dyDescent="0.2">
      <c r="A4642" s="133"/>
      <c r="B4642" s="214"/>
      <c r="C4642" s="215"/>
      <c r="D4642" s="215"/>
      <c r="E4642" s="215"/>
      <c r="F4642" s="215"/>
      <c r="G4642" s="215"/>
      <c r="H4642" s="215"/>
      <c r="J4642" s="78"/>
      <c r="K4642" s="134"/>
      <c r="L4642" s="134"/>
      <c r="M4642" s="226"/>
    </row>
    <row r="4643" spans="1:13" x14ac:dyDescent="0.2">
      <c r="A4643" s="133"/>
      <c r="B4643" s="214"/>
      <c r="C4643" s="215"/>
      <c r="D4643" s="215"/>
      <c r="E4643" s="215"/>
      <c r="F4643" s="215"/>
      <c r="G4643" s="215"/>
      <c r="H4643" s="215"/>
      <c r="J4643" s="78"/>
      <c r="K4643" s="134"/>
      <c r="L4643" s="134"/>
      <c r="M4643" s="226"/>
    </row>
    <row r="4644" spans="1:13" x14ac:dyDescent="0.2">
      <c r="A4644" s="133"/>
      <c r="B4644" s="214"/>
      <c r="C4644" s="215"/>
      <c r="D4644" s="215"/>
      <c r="E4644" s="215"/>
      <c r="F4644" s="215"/>
      <c r="G4644" s="215"/>
      <c r="H4644" s="215"/>
      <c r="J4644" s="78"/>
      <c r="K4644" s="134"/>
      <c r="L4644" s="134"/>
      <c r="M4644" s="226"/>
    </row>
    <row r="4645" spans="1:13" x14ac:dyDescent="0.2">
      <c r="A4645" s="133"/>
      <c r="B4645" s="214"/>
      <c r="C4645" s="215"/>
      <c r="D4645" s="215"/>
      <c r="E4645" s="215"/>
      <c r="F4645" s="215"/>
      <c r="G4645" s="215"/>
      <c r="H4645" s="215"/>
      <c r="J4645" s="78"/>
      <c r="K4645" s="134"/>
      <c r="L4645" s="134"/>
      <c r="M4645" s="226"/>
    </row>
    <row r="4646" spans="1:13" x14ac:dyDescent="0.2">
      <c r="A4646" s="133"/>
      <c r="B4646" s="214"/>
      <c r="C4646" s="215"/>
      <c r="D4646" s="215"/>
      <c r="E4646" s="215"/>
      <c r="F4646" s="215"/>
      <c r="G4646" s="215"/>
      <c r="H4646" s="215"/>
      <c r="J4646" s="78"/>
      <c r="K4646" s="134"/>
      <c r="L4646" s="134"/>
      <c r="M4646" s="226"/>
    </row>
    <row r="4647" spans="1:13" x14ac:dyDescent="0.2">
      <c r="A4647" s="133"/>
      <c r="B4647" s="214"/>
      <c r="C4647" s="215"/>
      <c r="D4647" s="215"/>
      <c r="E4647" s="215"/>
      <c r="F4647" s="215"/>
      <c r="G4647" s="215"/>
      <c r="H4647" s="215"/>
      <c r="J4647" s="78"/>
      <c r="K4647" s="134"/>
      <c r="L4647" s="134"/>
      <c r="M4647" s="226"/>
    </row>
    <row r="4648" spans="1:13" x14ac:dyDescent="0.2">
      <c r="A4648" s="133"/>
      <c r="B4648" s="214"/>
      <c r="C4648" s="215"/>
      <c r="D4648" s="215"/>
      <c r="E4648" s="215"/>
      <c r="F4648" s="215"/>
      <c r="G4648" s="215"/>
      <c r="H4648" s="215"/>
      <c r="J4648" s="78"/>
      <c r="K4648" s="134"/>
      <c r="L4648" s="134"/>
      <c r="M4648" s="226"/>
    </row>
    <row r="4649" spans="1:13" x14ac:dyDescent="0.2">
      <c r="A4649" s="133"/>
      <c r="B4649" s="214"/>
      <c r="C4649" s="215"/>
      <c r="D4649" s="215"/>
      <c r="E4649" s="215"/>
      <c r="F4649" s="215"/>
      <c r="G4649" s="215"/>
      <c r="H4649" s="215"/>
      <c r="J4649" s="78"/>
      <c r="K4649" s="134"/>
      <c r="L4649" s="134"/>
      <c r="M4649" s="226"/>
    </row>
    <row r="4650" spans="1:13" x14ac:dyDescent="0.2">
      <c r="A4650" s="133"/>
      <c r="B4650" s="214"/>
      <c r="C4650" s="215"/>
      <c r="D4650" s="215"/>
      <c r="E4650" s="215"/>
      <c r="F4650" s="215"/>
      <c r="G4650" s="215"/>
      <c r="H4650" s="215"/>
      <c r="J4650" s="78"/>
      <c r="K4650" s="134"/>
      <c r="L4650" s="134"/>
      <c r="M4650" s="226"/>
    </row>
    <row r="4651" spans="1:13" x14ac:dyDescent="0.2">
      <c r="A4651" s="133"/>
      <c r="B4651" s="214"/>
      <c r="C4651" s="215"/>
      <c r="D4651" s="215"/>
      <c r="E4651" s="215"/>
      <c r="F4651" s="215"/>
      <c r="G4651" s="215"/>
      <c r="H4651" s="215"/>
      <c r="J4651" s="78"/>
      <c r="K4651" s="134"/>
      <c r="L4651" s="134"/>
      <c r="M4651" s="226"/>
    </row>
    <row r="4652" spans="1:13" x14ac:dyDescent="0.2">
      <c r="A4652" s="133"/>
      <c r="B4652" s="214"/>
      <c r="C4652" s="215"/>
      <c r="D4652" s="215"/>
      <c r="E4652" s="215"/>
      <c r="F4652" s="215"/>
      <c r="G4652" s="215"/>
      <c r="H4652" s="215"/>
      <c r="J4652" s="78"/>
      <c r="K4652" s="134"/>
      <c r="L4652" s="134"/>
      <c r="M4652" s="226"/>
    </row>
    <row r="4653" spans="1:13" x14ac:dyDescent="0.2">
      <c r="A4653" s="133"/>
      <c r="B4653" s="214"/>
      <c r="C4653" s="215"/>
      <c r="D4653" s="215"/>
      <c r="E4653" s="215"/>
      <c r="F4653" s="215"/>
      <c r="G4653" s="215"/>
      <c r="H4653" s="215"/>
      <c r="J4653" s="78"/>
      <c r="K4653" s="134"/>
      <c r="L4653" s="134"/>
      <c r="M4653" s="226"/>
    </row>
    <row r="4654" spans="1:13" x14ac:dyDescent="0.2">
      <c r="A4654" s="133"/>
      <c r="B4654" s="214"/>
      <c r="C4654" s="215"/>
      <c r="D4654" s="215"/>
      <c r="E4654" s="215"/>
      <c r="F4654" s="215"/>
      <c r="G4654" s="215"/>
      <c r="H4654" s="215"/>
      <c r="J4654" s="78"/>
      <c r="K4654" s="134"/>
      <c r="L4654" s="134"/>
      <c r="M4654" s="226"/>
    </row>
    <row r="4655" spans="1:13" x14ac:dyDescent="0.2">
      <c r="A4655" s="133"/>
      <c r="B4655" s="214"/>
      <c r="C4655" s="215"/>
      <c r="D4655" s="215"/>
      <c r="E4655" s="215"/>
      <c r="F4655" s="215"/>
      <c r="G4655" s="215"/>
      <c r="H4655" s="215"/>
      <c r="J4655" s="78"/>
      <c r="K4655" s="134"/>
      <c r="L4655" s="134"/>
      <c r="M4655" s="226"/>
    </row>
    <row r="4656" spans="1:13" x14ac:dyDescent="0.2">
      <c r="A4656" s="133"/>
      <c r="B4656" s="214"/>
      <c r="C4656" s="215"/>
      <c r="D4656" s="215"/>
      <c r="E4656" s="215"/>
      <c r="F4656" s="215"/>
      <c r="G4656" s="215"/>
      <c r="H4656" s="215"/>
      <c r="J4656" s="78"/>
      <c r="K4656" s="134"/>
      <c r="L4656" s="134"/>
      <c r="M4656" s="226"/>
    </row>
    <row r="4657" spans="1:13" x14ac:dyDescent="0.2">
      <c r="A4657" s="133"/>
      <c r="B4657" s="214"/>
      <c r="C4657" s="215"/>
      <c r="D4657" s="215"/>
      <c r="E4657" s="215"/>
      <c r="F4657" s="215"/>
      <c r="G4657" s="215"/>
      <c r="H4657" s="215"/>
      <c r="J4657" s="78"/>
      <c r="K4657" s="134"/>
      <c r="L4657" s="134"/>
      <c r="M4657" s="226"/>
    </row>
    <row r="4658" spans="1:13" x14ac:dyDescent="0.2">
      <c r="A4658" s="133"/>
      <c r="B4658" s="214"/>
      <c r="C4658" s="215"/>
      <c r="D4658" s="215"/>
      <c r="E4658" s="215"/>
      <c r="F4658" s="215"/>
      <c r="G4658" s="215"/>
      <c r="H4658" s="215"/>
      <c r="J4658" s="78"/>
      <c r="K4658" s="134"/>
      <c r="L4658" s="134"/>
      <c r="M4658" s="226"/>
    </row>
    <row r="4659" spans="1:13" x14ac:dyDescent="0.2">
      <c r="A4659" s="133"/>
      <c r="B4659" s="214"/>
      <c r="C4659" s="215"/>
      <c r="D4659" s="215"/>
      <c r="E4659" s="215"/>
      <c r="F4659" s="215"/>
      <c r="G4659" s="215"/>
      <c r="H4659" s="215"/>
      <c r="J4659" s="78"/>
      <c r="K4659" s="134"/>
      <c r="L4659" s="134"/>
      <c r="M4659" s="226"/>
    </row>
    <row r="4660" spans="1:13" x14ac:dyDescent="0.2">
      <c r="A4660" s="133"/>
      <c r="B4660" s="214"/>
      <c r="C4660" s="215"/>
      <c r="D4660" s="215"/>
      <c r="E4660" s="215"/>
      <c r="F4660" s="215"/>
      <c r="G4660" s="215"/>
      <c r="H4660" s="215"/>
      <c r="J4660" s="78"/>
      <c r="K4660" s="134"/>
      <c r="L4660" s="134"/>
      <c r="M4660" s="226"/>
    </row>
    <row r="4661" spans="1:13" x14ac:dyDescent="0.2">
      <c r="A4661" s="133"/>
      <c r="B4661" s="214"/>
      <c r="C4661" s="215"/>
      <c r="D4661" s="215"/>
      <c r="E4661" s="215"/>
      <c r="F4661" s="215"/>
      <c r="G4661" s="215"/>
      <c r="H4661" s="215"/>
      <c r="J4661" s="78"/>
      <c r="K4661" s="134"/>
      <c r="L4661" s="134"/>
      <c r="M4661" s="226"/>
    </row>
    <row r="4662" spans="1:13" x14ac:dyDescent="0.2">
      <c r="A4662" s="133"/>
      <c r="B4662" s="214"/>
      <c r="C4662" s="215"/>
      <c r="D4662" s="215"/>
      <c r="E4662" s="215"/>
      <c r="F4662" s="215"/>
      <c r="G4662" s="215"/>
      <c r="H4662" s="215"/>
      <c r="J4662" s="78"/>
      <c r="K4662" s="134"/>
      <c r="L4662" s="134"/>
      <c r="M4662" s="226"/>
    </row>
    <row r="4663" spans="1:13" x14ac:dyDescent="0.2">
      <c r="A4663" s="133"/>
      <c r="B4663" s="214"/>
      <c r="C4663" s="215"/>
      <c r="D4663" s="215"/>
      <c r="E4663" s="215"/>
      <c r="F4663" s="215"/>
      <c r="G4663" s="215"/>
      <c r="H4663" s="215"/>
      <c r="J4663" s="78"/>
      <c r="K4663" s="134"/>
      <c r="L4663" s="134"/>
      <c r="M4663" s="226"/>
    </row>
    <row r="4664" spans="1:13" x14ac:dyDescent="0.2">
      <c r="A4664" s="133"/>
      <c r="B4664" s="214"/>
      <c r="C4664" s="215"/>
      <c r="D4664" s="215"/>
      <c r="E4664" s="215"/>
      <c r="F4664" s="215"/>
      <c r="G4664" s="215"/>
      <c r="H4664" s="215"/>
      <c r="J4664" s="78"/>
      <c r="K4664" s="134"/>
      <c r="L4664" s="134"/>
      <c r="M4664" s="226"/>
    </row>
    <row r="4665" spans="1:13" x14ac:dyDescent="0.2">
      <c r="A4665" s="133"/>
      <c r="B4665" s="214"/>
      <c r="C4665" s="215"/>
      <c r="D4665" s="215"/>
      <c r="E4665" s="215"/>
      <c r="F4665" s="215"/>
      <c r="G4665" s="215"/>
      <c r="H4665" s="215"/>
      <c r="J4665" s="78"/>
      <c r="K4665" s="134"/>
      <c r="L4665" s="134"/>
      <c r="M4665" s="226"/>
    </row>
    <row r="4666" spans="1:13" x14ac:dyDescent="0.2">
      <c r="A4666" s="133"/>
      <c r="B4666" s="214"/>
      <c r="C4666" s="215"/>
      <c r="D4666" s="215"/>
      <c r="E4666" s="215"/>
      <c r="F4666" s="215"/>
      <c r="G4666" s="215"/>
      <c r="H4666" s="215"/>
      <c r="J4666" s="78"/>
      <c r="K4666" s="134"/>
      <c r="L4666" s="134"/>
      <c r="M4666" s="226"/>
    </row>
    <row r="4667" spans="1:13" x14ac:dyDescent="0.2">
      <c r="A4667" s="133"/>
      <c r="B4667" s="214"/>
      <c r="C4667" s="215"/>
      <c r="D4667" s="215"/>
      <c r="E4667" s="215"/>
      <c r="F4667" s="215"/>
      <c r="G4667" s="215"/>
      <c r="H4667" s="215"/>
      <c r="J4667" s="78"/>
      <c r="K4667" s="134"/>
      <c r="L4667" s="134"/>
      <c r="M4667" s="226"/>
    </row>
    <row r="4668" spans="1:13" x14ac:dyDescent="0.2">
      <c r="A4668" s="133"/>
      <c r="B4668" s="214"/>
      <c r="C4668" s="215"/>
      <c r="D4668" s="215"/>
      <c r="E4668" s="215"/>
      <c r="F4668" s="215"/>
      <c r="G4668" s="215"/>
      <c r="H4668" s="215"/>
      <c r="J4668" s="78"/>
      <c r="K4668" s="134"/>
      <c r="L4668" s="134"/>
      <c r="M4668" s="226"/>
    </row>
    <row r="4669" spans="1:13" x14ac:dyDescent="0.2">
      <c r="A4669" s="133"/>
      <c r="B4669" s="214"/>
      <c r="C4669" s="215"/>
      <c r="D4669" s="215"/>
      <c r="E4669" s="215"/>
      <c r="F4669" s="215"/>
      <c r="G4669" s="215"/>
      <c r="H4669" s="215"/>
      <c r="J4669" s="78"/>
      <c r="K4669" s="134"/>
      <c r="L4669" s="134"/>
      <c r="M4669" s="226"/>
    </row>
    <row r="4670" spans="1:13" x14ac:dyDescent="0.2">
      <c r="A4670" s="133"/>
      <c r="B4670" s="214"/>
      <c r="C4670" s="215"/>
      <c r="D4670" s="215"/>
      <c r="E4670" s="215"/>
      <c r="F4670" s="215"/>
      <c r="G4670" s="215"/>
      <c r="H4670" s="215"/>
      <c r="J4670" s="78"/>
      <c r="K4670" s="134"/>
      <c r="L4670" s="134"/>
      <c r="M4670" s="226"/>
    </row>
    <row r="4671" spans="1:13" x14ac:dyDescent="0.2">
      <c r="A4671" s="133"/>
      <c r="B4671" s="214"/>
      <c r="C4671" s="215"/>
      <c r="D4671" s="215"/>
      <c r="E4671" s="215"/>
      <c r="F4671" s="215"/>
      <c r="G4671" s="215"/>
      <c r="H4671" s="215"/>
      <c r="J4671" s="78"/>
      <c r="K4671" s="134"/>
      <c r="L4671" s="134"/>
      <c r="M4671" s="226"/>
    </row>
    <row r="4672" spans="1:13" x14ac:dyDescent="0.2">
      <c r="A4672" s="133"/>
      <c r="B4672" s="214"/>
      <c r="C4672" s="215"/>
      <c r="D4672" s="215"/>
      <c r="E4672" s="215"/>
      <c r="F4672" s="215"/>
      <c r="G4672" s="215"/>
      <c r="H4672" s="215"/>
      <c r="J4672" s="78"/>
      <c r="K4672" s="134"/>
      <c r="L4672" s="134"/>
      <c r="M4672" s="226"/>
    </row>
    <row r="4673" spans="1:13" x14ac:dyDescent="0.2">
      <c r="A4673" s="133"/>
      <c r="B4673" s="214"/>
      <c r="C4673" s="215"/>
      <c r="D4673" s="215"/>
      <c r="E4673" s="215"/>
      <c r="F4673" s="215"/>
      <c r="G4673" s="215"/>
      <c r="H4673" s="215"/>
      <c r="J4673" s="78"/>
      <c r="K4673" s="134"/>
      <c r="L4673" s="134"/>
      <c r="M4673" s="226"/>
    </row>
    <row r="4674" spans="1:13" x14ac:dyDescent="0.2">
      <c r="A4674" s="133"/>
      <c r="B4674" s="214"/>
      <c r="C4674" s="215"/>
      <c r="D4674" s="215"/>
      <c r="E4674" s="215"/>
      <c r="F4674" s="215"/>
      <c r="G4674" s="215"/>
      <c r="H4674" s="215"/>
      <c r="J4674" s="78"/>
      <c r="K4674" s="134"/>
      <c r="L4674" s="134"/>
      <c r="M4674" s="226"/>
    </row>
    <row r="4675" spans="1:13" x14ac:dyDescent="0.2">
      <c r="A4675" s="133"/>
      <c r="B4675" s="214"/>
      <c r="C4675" s="215"/>
      <c r="D4675" s="215"/>
      <c r="E4675" s="215"/>
      <c r="F4675" s="215"/>
      <c r="G4675" s="215"/>
      <c r="H4675" s="215"/>
      <c r="J4675" s="78"/>
      <c r="K4675" s="134"/>
      <c r="L4675" s="134"/>
      <c r="M4675" s="226"/>
    </row>
    <row r="4676" spans="1:13" x14ac:dyDescent="0.2">
      <c r="A4676" s="133"/>
      <c r="B4676" s="214"/>
      <c r="C4676" s="215"/>
      <c r="D4676" s="215"/>
      <c r="E4676" s="215"/>
      <c r="F4676" s="215"/>
      <c r="G4676" s="215"/>
      <c r="H4676" s="215"/>
      <c r="J4676" s="78"/>
      <c r="K4676" s="134"/>
      <c r="L4676" s="134"/>
      <c r="M4676" s="226"/>
    </row>
    <row r="4677" spans="1:13" x14ac:dyDescent="0.2">
      <c r="A4677" s="133"/>
      <c r="B4677" s="214"/>
      <c r="C4677" s="215"/>
      <c r="D4677" s="215"/>
      <c r="E4677" s="215"/>
      <c r="F4677" s="215"/>
      <c r="G4677" s="215"/>
      <c r="H4677" s="215"/>
      <c r="J4677" s="78"/>
      <c r="K4677" s="134"/>
      <c r="L4677" s="134"/>
      <c r="M4677" s="226"/>
    </row>
    <row r="4678" spans="1:13" x14ac:dyDescent="0.2">
      <c r="A4678" s="133"/>
      <c r="B4678" s="214"/>
      <c r="C4678" s="215"/>
      <c r="D4678" s="215"/>
      <c r="E4678" s="215"/>
      <c r="F4678" s="215"/>
      <c r="G4678" s="215"/>
      <c r="H4678" s="215"/>
      <c r="J4678" s="78"/>
      <c r="K4678" s="134"/>
      <c r="L4678" s="134"/>
      <c r="M4678" s="226"/>
    </row>
    <row r="4679" spans="1:13" x14ac:dyDescent="0.2">
      <c r="A4679" s="133"/>
      <c r="B4679" s="214"/>
      <c r="C4679" s="215"/>
      <c r="D4679" s="215"/>
      <c r="E4679" s="215"/>
      <c r="F4679" s="215"/>
      <c r="G4679" s="215"/>
      <c r="H4679" s="215"/>
      <c r="J4679" s="78"/>
      <c r="K4679" s="134"/>
      <c r="L4679" s="134"/>
      <c r="M4679" s="226"/>
    </row>
    <row r="4680" spans="1:13" x14ac:dyDescent="0.2">
      <c r="A4680" s="133"/>
      <c r="B4680" s="214"/>
      <c r="C4680" s="215"/>
      <c r="D4680" s="215"/>
      <c r="E4680" s="215"/>
      <c r="F4680" s="215"/>
      <c r="G4680" s="215"/>
      <c r="H4680" s="215"/>
      <c r="J4680" s="78"/>
      <c r="K4680" s="134"/>
      <c r="L4680" s="134"/>
      <c r="M4680" s="226"/>
    </row>
    <row r="4681" spans="1:13" x14ac:dyDescent="0.2">
      <c r="A4681" s="133"/>
      <c r="B4681" s="214"/>
      <c r="C4681" s="215"/>
      <c r="D4681" s="215"/>
      <c r="E4681" s="215"/>
      <c r="F4681" s="215"/>
      <c r="G4681" s="215"/>
      <c r="H4681" s="215"/>
      <c r="J4681" s="78"/>
      <c r="K4681" s="134"/>
      <c r="L4681" s="134"/>
      <c r="M4681" s="226"/>
    </row>
    <row r="4682" spans="1:13" x14ac:dyDescent="0.2">
      <c r="A4682" s="133"/>
      <c r="B4682" s="214"/>
      <c r="C4682" s="215"/>
      <c r="D4682" s="215"/>
      <c r="E4682" s="215"/>
      <c r="F4682" s="215"/>
      <c r="G4682" s="215"/>
      <c r="H4682" s="215"/>
      <c r="J4682" s="78"/>
      <c r="K4682" s="134"/>
      <c r="L4682" s="134"/>
      <c r="M4682" s="226"/>
    </row>
    <row r="4683" spans="1:13" x14ac:dyDescent="0.2">
      <c r="A4683" s="133"/>
      <c r="B4683" s="214"/>
      <c r="C4683" s="215"/>
      <c r="D4683" s="215"/>
      <c r="E4683" s="215"/>
      <c r="F4683" s="215"/>
      <c r="G4683" s="215"/>
      <c r="H4683" s="215"/>
      <c r="J4683" s="78"/>
      <c r="K4683" s="134"/>
      <c r="L4683" s="134"/>
      <c r="M4683" s="226"/>
    </row>
    <row r="4684" spans="1:13" x14ac:dyDescent="0.2">
      <c r="A4684" s="133"/>
      <c r="B4684" s="214"/>
      <c r="C4684" s="215"/>
      <c r="D4684" s="215"/>
      <c r="E4684" s="215"/>
      <c r="F4684" s="215"/>
      <c r="G4684" s="215"/>
      <c r="H4684" s="215"/>
      <c r="J4684" s="78"/>
      <c r="K4684" s="134"/>
      <c r="L4684" s="134"/>
      <c r="M4684" s="226"/>
    </row>
    <row r="4685" spans="1:13" x14ac:dyDescent="0.2">
      <c r="A4685" s="133"/>
      <c r="B4685" s="214"/>
      <c r="C4685" s="215"/>
      <c r="D4685" s="215"/>
      <c r="E4685" s="215"/>
      <c r="F4685" s="215"/>
      <c r="G4685" s="215"/>
      <c r="H4685" s="215"/>
      <c r="J4685" s="78"/>
      <c r="K4685" s="134"/>
      <c r="L4685" s="134"/>
      <c r="M4685" s="226"/>
    </row>
    <row r="4686" spans="1:13" x14ac:dyDescent="0.2">
      <c r="A4686" s="133"/>
      <c r="B4686" s="214"/>
      <c r="C4686" s="215"/>
      <c r="D4686" s="215"/>
      <c r="E4686" s="215"/>
      <c r="F4686" s="215"/>
      <c r="G4686" s="215"/>
      <c r="H4686" s="215"/>
      <c r="J4686" s="78"/>
      <c r="K4686" s="134"/>
      <c r="L4686" s="134"/>
      <c r="M4686" s="226"/>
    </row>
    <row r="4687" spans="1:13" x14ac:dyDescent="0.2">
      <c r="A4687" s="133"/>
      <c r="B4687" s="214"/>
      <c r="C4687" s="215"/>
      <c r="D4687" s="215"/>
      <c r="E4687" s="215"/>
      <c r="F4687" s="215"/>
      <c r="G4687" s="215"/>
      <c r="H4687" s="215"/>
      <c r="J4687" s="78"/>
      <c r="K4687" s="134"/>
      <c r="L4687" s="134"/>
      <c r="M4687" s="226"/>
    </row>
    <row r="4688" spans="1:13" x14ac:dyDescent="0.2">
      <c r="A4688" s="133"/>
      <c r="B4688" s="214"/>
      <c r="C4688" s="215"/>
      <c r="D4688" s="215"/>
      <c r="E4688" s="215"/>
      <c r="F4688" s="215"/>
      <c r="G4688" s="215"/>
      <c r="H4688" s="215"/>
      <c r="J4688" s="78"/>
      <c r="K4688" s="134"/>
      <c r="L4688" s="134"/>
      <c r="M4688" s="226"/>
    </row>
    <row r="4689" spans="1:13" x14ac:dyDescent="0.2">
      <c r="A4689" s="133"/>
      <c r="B4689" s="214"/>
      <c r="C4689" s="215"/>
      <c r="D4689" s="215"/>
      <c r="E4689" s="215"/>
      <c r="F4689" s="215"/>
      <c r="G4689" s="215"/>
      <c r="H4689" s="215"/>
      <c r="J4689" s="78"/>
      <c r="K4689" s="134"/>
      <c r="L4689" s="134"/>
      <c r="M4689" s="226"/>
    </row>
    <row r="4690" spans="1:13" x14ac:dyDescent="0.2">
      <c r="A4690" s="133"/>
      <c r="B4690" s="214"/>
      <c r="C4690" s="215"/>
      <c r="D4690" s="215"/>
      <c r="E4690" s="215"/>
      <c r="F4690" s="215"/>
      <c r="G4690" s="215"/>
      <c r="H4690" s="215"/>
      <c r="J4690" s="78"/>
      <c r="K4690" s="134"/>
      <c r="L4690" s="134"/>
      <c r="M4690" s="226"/>
    </row>
    <row r="4691" spans="1:13" x14ac:dyDescent="0.2">
      <c r="A4691" s="133"/>
      <c r="B4691" s="214"/>
      <c r="C4691" s="215"/>
      <c r="D4691" s="215"/>
      <c r="E4691" s="215"/>
      <c r="F4691" s="215"/>
      <c r="G4691" s="215"/>
      <c r="H4691" s="215"/>
      <c r="J4691" s="78"/>
      <c r="K4691" s="134"/>
      <c r="L4691" s="134"/>
      <c r="M4691" s="226"/>
    </row>
    <row r="4692" spans="1:13" x14ac:dyDescent="0.2">
      <c r="A4692" s="133"/>
      <c r="B4692" s="214"/>
      <c r="C4692" s="215"/>
      <c r="D4692" s="215"/>
      <c r="E4692" s="215"/>
      <c r="F4692" s="215"/>
      <c r="G4692" s="215"/>
      <c r="H4692" s="215"/>
      <c r="J4692" s="78"/>
      <c r="K4692" s="134"/>
      <c r="L4692" s="134"/>
      <c r="M4692" s="226"/>
    </row>
    <row r="4693" spans="1:13" x14ac:dyDescent="0.2">
      <c r="A4693" s="133"/>
      <c r="B4693" s="214"/>
      <c r="C4693" s="215"/>
      <c r="D4693" s="215"/>
      <c r="E4693" s="215"/>
      <c r="F4693" s="215"/>
      <c r="G4693" s="215"/>
      <c r="H4693" s="215"/>
      <c r="J4693" s="78"/>
      <c r="K4693" s="134"/>
      <c r="L4693" s="134"/>
      <c r="M4693" s="226"/>
    </row>
    <row r="4694" spans="1:13" x14ac:dyDescent="0.2">
      <c r="A4694" s="133"/>
      <c r="B4694" s="214"/>
      <c r="C4694" s="215"/>
      <c r="D4694" s="215"/>
      <c r="E4694" s="215"/>
      <c r="F4694" s="215"/>
      <c r="G4694" s="215"/>
      <c r="H4694" s="215"/>
      <c r="J4694" s="78"/>
      <c r="K4694" s="134"/>
      <c r="L4694" s="134"/>
      <c r="M4694" s="226"/>
    </row>
    <row r="4695" spans="1:13" x14ac:dyDescent="0.2">
      <c r="A4695" s="133"/>
      <c r="B4695" s="214"/>
      <c r="C4695" s="215"/>
      <c r="D4695" s="215"/>
      <c r="E4695" s="215"/>
      <c r="F4695" s="215"/>
      <c r="G4695" s="215"/>
      <c r="H4695" s="215"/>
      <c r="J4695" s="78"/>
      <c r="K4695" s="134"/>
      <c r="L4695" s="134"/>
      <c r="M4695" s="226"/>
    </row>
    <row r="4696" spans="1:13" x14ac:dyDescent="0.2">
      <c r="A4696" s="133"/>
      <c r="B4696" s="214"/>
      <c r="C4696" s="215"/>
      <c r="D4696" s="215"/>
      <c r="E4696" s="215"/>
      <c r="F4696" s="215"/>
      <c r="G4696" s="215"/>
      <c r="H4696" s="215"/>
      <c r="J4696" s="78"/>
      <c r="K4696" s="134"/>
      <c r="L4696" s="134"/>
      <c r="M4696" s="226"/>
    </row>
    <row r="4697" spans="1:13" x14ac:dyDescent="0.2">
      <c r="A4697" s="133"/>
      <c r="B4697" s="214"/>
      <c r="C4697" s="215"/>
      <c r="D4697" s="215"/>
      <c r="E4697" s="215"/>
      <c r="F4697" s="215"/>
      <c r="G4697" s="215"/>
      <c r="H4697" s="215"/>
      <c r="J4697" s="78"/>
      <c r="K4697" s="134"/>
      <c r="L4697" s="134"/>
      <c r="M4697" s="226"/>
    </row>
    <row r="4698" spans="1:13" x14ac:dyDescent="0.2">
      <c r="A4698" s="133"/>
      <c r="B4698" s="214"/>
      <c r="C4698" s="215"/>
      <c r="D4698" s="215"/>
      <c r="E4698" s="215"/>
      <c r="F4698" s="215"/>
      <c r="G4698" s="215"/>
      <c r="H4698" s="215"/>
      <c r="J4698" s="78"/>
      <c r="K4698" s="134"/>
      <c r="L4698" s="134"/>
      <c r="M4698" s="226"/>
    </row>
    <row r="4699" spans="1:13" x14ac:dyDescent="0.2">
      <c r="A4699" s="133"/>
      <c r="B4699" s="214"/>
      <c r="C4699" s="215"/>
      <c r="D4699" s="215"/>
      <c r="E4699" s="215"/>
      <c r="F4699" s="215"/>
      <c r="G4699" s="215"/>
      <c r="H4699" s="215"/>
      <c r="J4699" s="78"/>
      <c r="K4699" s="134"/>
      <c r="L4699" s="134"/>
      <c r="M4699" s="226"/>
    </row>
    <row r="4700" spans="1:13" x14ac:dyDescent="0.2">
      <c r="A4700" s="133"/>
      <c r="B4700" s="214"/>
      <c r="C4700" s="215"/>
      <c r="D4700" s="215"/>
      <c r="E4700" s="215"/>
      <c r="F4700" s="215"/>
      <c r="G4700" s="215"/>
      <c r="H4700" s="215"/>
      <c r="J4700" s="78"/>
      <c r="K4700" s="134"/>
      <c r="L4700" s="134"/>
      <c r="M4700" s="226"/>
    </row>
    <row r="4701" spans="1:13" x14ac:dyDescent="0.2">
      <c r="A4701" s="133"/>
      <c r="B4701" s="214"/>
      <c r="C4701" s="215"/>
      <c r="D4701" s="215"/>
      <c r="E4701" s="215"/>
      <c r="F4701" s="215"/>
      <c r="G4701" s="215"/>
      <c r="H4701" s="215"/>
      <c r="J4701" s="78"/>
      <c r="K4701" s="134"/>
      <c r="L4701" s="134"/>
      <c r="M4701" s="226"/>
    </row>
    <row r="4702" spans="1:13" x14ac:dyDescent="0.2">
      <c r="A4702" s="133"/>
      <c r="B4702" s="214"/>
      <c r="C4702" s="215"/>
      <c r="D4702" s="215"/>
      <c r="E4702" s="215"/>
      <c r="F4702" s="215"/>
      <c r="G4702" s="215"/>
      <c r="H4702" s="215"/>
      <c r="J4702" s="78"/>
      <c r="K4702" s="134"/>
      <c r="L4702" s="134"/>
      <c r="M4702" s="226"/>
    </row>
    <row r="4703" spans="1:13" x14ac:dyDescent="0.2">
      <c r="A4703" s="133"/>
      <c r="B4703" s="214"/>
      <c r="C4703" s="215"/>
      <c r="D4703" s="215"/>
      <c r="E4703" s="215"/>
      <c r="F4703" s="215"/>
      <c r="G4703" s="215"/>
      <c r="H4703" s="215"/>
      <c r="J4703" s="78"/>
      <c r="K4703" s="134"/>
      <c r="L4703" s="134"/>
      <c r="M4703" s="226"/>
    </row>
    <row r="4704" spans="1:13" x14ac:dyDescent="0.2">
      <c r="A4704" s="133"/>
      <c r="B4704" s="214"/>
      <c r="C4704" s="215"/>
      <c r="D4704" s="215"/>
      <c r="E4704" s="215"/>
      <c r="F4704" s="215"/>
      <c r="G4704" s="215"/>
      <c r="H4704" s="215"/>
      <c r="J4704" s="78"/>
      <c r="K4704" s="134"/>
      <c r="L4704" s="134"/>
      <c r="M4704" s="226"/>
    </row>
    <row r="4705" spans="1:13" x14ac:dyDescent="0.2">
      <c r="A4705" s="133"/>
      <c r="B4705" s="214"/>
      <c r="C4705" s="215"/>
      <c r="D4705" s="215"/>
      <c r="E4705" s="215"/>
      <c r="F4705" s="215"/>
      <c r="G4705" s="215"/>
      <c r="H4705" s="215"/>
      <c r="J4705" s="78"/>
      <c r="K4705" s="134"/>
      <c r="L4705" s="134"/>
      <c r="M4705" s="226"/>
    </row>
    <row r="4706" spans="1:13" x14ac:dyDescent="0.2">
      <c r="A4706" s="133"/>
      <c r="B4706" s="214"/>
      <c r="C4706" s="215"/>
      <c r="D4706" s="215"/>
      <c r="E4706" s="215"/>
      <c r="F4706" s="215"/>
      <c r="G4706" s="215"/>
      <c r="H4706" s="215"/>
      <c r="J4706" s="78"/>
      <c r="K4706" s="134"/>
      <c r="L4706" s="134"/>
      <c r="M4706" s="226"/>
    </row>
    <row r="4707" spans="1:13" x14ac:dyDescent="0.2">
      <c r="A4707" s="133"/>
      <c r="B4707" s="214"/>
      <c r="C4707" s="215"/>
      <c r="D4707" s="215"/>
      <c r="E4707" s="215"/>
      <c r="F4707" s="215"/>
      <c r="G4707" s="215"/>
      <c r="H4707" s="215"/>
      <c r="J4707" s="78"/>
      <c r="K4707" s="134"/>
      <c r="L4707" s="134"/>
      <c r="M4707" s="226"/>
    </row>
    <row r="4708" spans="1:13" x14ac:dyDescent="0.2">
      <c r="A4708" s="133"/>
      <c r="B4708" s="214"/>
      <c r="C4708" s="215"/>
      <c r="D4708" s="215"/>
      <c r="E4708" s="215"/>
      <c r="F4708" s="215"/>
      <c r="G4708" s="215"/>
      <c r="H4708" s="215"/>
      <c r="J4708" s="78"/>
      <c r="K4708" s="134"/>
      <c r="L4708" s="134"/>
      <c r="M4708" s="226"/>
    </row>
    <row r="4709" spans="1:13" x14ac:dyDescent="0.2">
      <c r="A4709" s="133"/>
      <c r="B4709" s="214"/>
      <c r="C4709" s="215"/>
      <c r="D4709" s="215"/>
      <c r="E4709" s="215"/>
      <c r="F4709" s="215"/>
      <c r="G4709" s="215"/>
      <c r="H4709" s="215"/>
      <c r="J4709" s="78"/>
      <c r="K4709" s="134"/>
      <c r="L4709" s="134"/>
      <c r="M4709" s="226"/>
    </row>
    <row r="4710" spans="1:13" x14ac:dyDescent="0.2">
      <c r="A4710" s="133"/>
      <c r="B4710" s="214"/>
      <c r="C4710" s="215"/>
      <c r="D4710" s="215"/>
      <c r="E4710" s="215"/>
      <c r="F4710" s="215"/>
      <c r="G4710" s="215"/>
      <c r="H4710" s="215"/>
      <c r="J4710" s="78"/>
      <c r="K4710" s="134"/>
      <c r="L4710" s="134"/>
      <c r="M4710" s="226"/>
    </row>
    <row r="4711" spans="1:13" x14ac:dyDescent="0.2">
      <c r="A4711" s="133"/>
      <c r="B4711" s="214"/>
      <c r="C4711" s="215"/>
      <c r="D4711" s="215"/>
      <c r="E4711" s="215"/>
      <c r="F4711" s="215"/>
      <c r="G4711" s="215"/>
      <c r="H4711" s="215"/>
      <c r="J4711" s="78"/>
      <c r="K4711" s="134"/>
      <c r="L4711" s="134"/>
      <c r="M4711" s="226"/>
    </row>
    <row r="4712" spans="1:13" x14ac:dyDescent="0.2">
      <c r="A4712" s="133"/>
      <c r="B4712" s="214"/>
      <c r="C4712" s="215"/>
      <c r="D4712" s="215"/>
      <c r="E4712" s="215"/>
      <c r="F4712" s="215"/>
      <c r="G4712" s="215"/>
      <c r="H4712" s="215"/>
      <c r="J4712" s="78"/>
      <c r="K4712" s="134"/>
      <c r="L4712" s="134"/>
      <c r="M4712" s="226"/>
    </row>
    <row r="4713" spans="1:13" x14ac:dyDescent="0.2">
      <c r="A4713" s="133"/>
      <c r="B4713" s="214"/>
      <c r="C4713" s="215"/>
      <c r="D4713" s="215"/>
      <c r="E4713" s="215"/>
      <c r="F4713" s="215"/>
      <c r="G4713" s="215"/>
      <c r="H4713" s="215"/>
      <c r="J4713" s="78"/>
      <c r="K4713" s="134"/>
      <c r="L4713" s="134"/>
      <c r="M4713" s="226"/>
    </row>
    <row r="4714" spans="1:13" x14ac:dyDescent="0.2">
      <c r="A4714" s="133"/>
      <c r="B4714" s="214"/>
      <c r="C4714" s="215"/>
      <c r="D4714" s="215"/>
      <c r="E4714" s="215"/>
      <c r="F4714" s="215"/>
      <c r="G4714" s="215"/>
      <c r="H4714" s="215"/>
      <c r="J4714" s="78"/>
      <c r="K4714" s="134"/>
      <c r="L4714" s="134"/>
      <c r="M4714" s="226"/>
    </row>
    <row r="4715" spans="1:13" x14ac:dyDescent="0.2">
      <c r="A4715" s="133"/>
      <c r="B4715" s="214"/>
      <c r="C4715" s="215"/>
      <c r="D4715" s="215"/>
      <c r="E4715" s="215"/>
      <c r="F4715" s="215"/>
      <c r="G4715" s="215"/>
      <c r="H4715" s="215"/>
      <c r="J4715" s="78"/>
      <c r="K4715" s="134"/>
      <c r="L4715" s="134"/>
      <c r="M4715" s="226"/>
    </row>
    <row r="4716" spans="1:13" x14ac:dyDescent="0.2">
      <c r="A4716" s="133"/>
      <c r="B4716" s="214"/>
      <c r="C4716" s="215"/>
      <c r="D4716" s="215"/>
      <c r="E4716" s="215"/>
      <c r="F4716" s="215"/>
      <c r="G4716" s="215"/>
      <c r="H4716" s="215"/>
      <c r="J4716" s="78"/>
      <c r="K4716" s="134"/>
      <c r="L4716" s="134"/>
      <c r="M4716" s="226"/>
    </row>
    <row r="4717" spans="1:13" x14ac:dyDescent="0.2">
      <c r="A4717" s="133"/>
      <c r="B4717" s="214"/>
      <c r="C4717" s="215"/>
      <c r="D4717" s="215"/>
      <c r="E4717" s="215"/>
      <c r="F4717" s="215"/>
      <c r="G4717" s="215"/>
      <c r="H4717" s="215"/>
      <c r="J4717" s="78"/>
      <c r="K4717" s="134"/>
      <c r="L4717" s="134"/>
      <c r="M4717" s="226"/>
    </row>
    <row r="4718" spans="1:13" x14ac:dyDescent="0.2">
      <c r="A4718" s="133"/>
      <c r="B4718" s="214"/>
      <c r="C4718" s="215"/>
      <c r="D4718" s="215"/>
      <c r="E4718" s="215"/>
      <c r="F4718" s="215"/>
      <c r="G4718" s="215"/>
      <c r="H4718" s="215"/>
      <c r="J4718" s="78"/>
      <c r="K4718" s="134"/>
      <c r="L4718" s="134"/>
      <c r="M4718" s="226"/>
    </row>
    <row r="4719" spans="1:13" x14ac:dyDescent="0.2">
      <c r="A4719" s="133"/>
      <c r="B4719" s="214"/>
      <c r="C4719" s="215"/>
      <c r="D4719" s="215"/>
      <c r="E4719" s="215"/>
      <c r="F4719" s="215"/>
      <c r="G4719" s="215"/>
      <c r="H4719" s="215"/>
      <c r="J4719" s="78"/>
      <c r="K4719" s="134"/>
      <c r="L4719" s="134"/>
      <c r="M4719" s="226"/>
    </row>
    <row r="4720" spans="1:13" x14ac:dyDescent="0.2">
      <c r="A4720" s="133"/>
      <c r="B4720" s="214"/>
      <c r="C4720" s="215"/>
      <c r="D4720" s="215"/>
      <c r="E4720" s="215"/>
      <c r="F4720" s="215"/>
      <c r="G4720" s="215"/>
      <c r="H4720" s="215"/>
      <c r="J4720" s="78"/>
      <c r="K4720" s="134"/>
      <c r="L4720" s="134"/>
      <c r="M4720" s="226"/>
    </row>
    <row r="4721" spans="1:13" x14ac:dyDescent="0.2">
      <c r="A4721" s="133"/>
      <c r="B4721" s="214"/>
      <c r="C4721" s="215"/>
      <c r="D4721" s="215"/>
      <c r="E4721" s="215"/>
      <c r="F4721" s="215"/>
      <c r="G4721" s="215"/>
      <c r="H4721" s="215"/>
      <c r="J4721" s="78"/>
      <c r="K4721" s="134"/>
      <c r="L4721" s="134"/>
      <c r="M4721" s="226"/>
    </row>
    <row r="4722" spans="1:13" x14ac:dyDescent="0.2">
      <c r="A4722" s="133"/>
      <c r="B4722" s="214"/>
      <c r="C4722" s="215"/>
      <c r="D4722" s="215"/>
      <c r="E4722" s="215"/>
      <c r="F4722" s="215"/>
      <c r="G4722" s="215"/>
      <c r="H4722" s="215"/>
      <c r="J4722" s="78"/>
      <c r="K4722" s="134"/>
      <c r="L4722" s="134"/>
      <c r="M4722" s="226"/>
    </row>
    <row r="4723" spans="1:13" x14ac:dyDescent="0.2">
      <c r="A4723" s="133"/>
      <c r="B4723" s="214"/>
      <c r="C4723" s="215"/>
      <c r="D4723" s="215"/>
      <c r="E4723" s="215"/>
      <c r="F4723" s="215"/>
      <c r="G4723" s="215"/>
      <c r="H4723" s="215"/>
      <c r="J4723" s="78"/>
      <c r="K4723" s="134"/>
      <c r="L4723" s="134"/>
      <c r="M4723" s="226"/>
    </row>
    <row r="4724" spans="1:13" x14ac:dyDescent="0.2">
      <c r="A4724" s="133"/>
      <c r="B4724" s="214"/>
      <c r="C4724" s="215"/>
      <c r="D4724" s="215"/>
      <c r="E4724" s="215"/>
      <c r="F4724" s="215"/>
      <c r="G4724" s="215"/>
      <c r="H4724" s="215"/>
      <c r="J4724" s="78"/>
      <c r="K4724" s="134"/>
      <c r="L4724" s="134"/>
      <c r="M4724" s="226"/>
    </row>
    <row r="4725" spans="1:13" x14ac:dyDescent="0.2">
      <c r="A4725" s="133"/>
      <c r="B4725" s="214"/>
      <c r="C4725" s="215"/>
      <c r="D4725" s="215"/>
      <c r="E4725" s="215"/>
      <c r="F4725" s="215"/>
      <c r="G4725" s="215"/>
      <c r="H4725" s="215"/>
      <c r="J4725" s="78"/>
      <c r="K4725" s="134"/>
      <c r="L4725" s="134"/>
      <c r="M4725" s="226"/>
    </row>
    <row r="4726" spans="1:13" x14ac:dyDescent="0.2">
      <c r="A4726" s="133"/>
      <c r="B4726" s="214"/>
      <c r="C4726" s="215"/>
      <c r="D4726" s="215"/>
      <c r="E4726" s="215"/>
      <c r="F4726" s="215"/>
      <c r="G4726" s="215"/>
      <c r="H4726" s="215"/>
      <c r="J4726" s="78"/>
      <c r="K4726" s="134"/>
      <c r="L4726" s="134"/>
      <c r="M4726" s="226"/>
    </row>
    <row r="4727" spans="1:13" x14ac:dyDescent="0.2">
      <c r="A4727" s="133"/>
      <c r="B4727" s="214"/>
      <c r="C4727" s="215"/>
      <c r="D4727" s="215"/>
      <c r="E4727" s="215"/>
      <c r="F4727" s="215"/>
      <c r="G4727" s="215"/>
      <c r="H4727" s="215"/>
      <c r="J4727" s="78"/>
      <c r="K4727" s="134"/>
      <c r="L4727" s="134"/>
      <c r="M4727" s="226"/>
    </row>
    <row r="4728" spans="1:13" x14ac:dyDescent="0.2">
      <c r="A4728" s="133"/>
      <c r="B4728" s="214"/>
      <c r="C4728" s="215"/>
      <c r="D4728" s="215"/>
      <c r="E4728" s="215"/>
      <c r="F4728" s="215"/>
      <c r="G4728" s="215"/>
      <c r="H4728" s="215"/>
      <c r="J4728" s="78"/>
      <c r="K4728" s="134"/>
      <c r="L4728" s="134"/>
      <c r="M4728" s="226"/>
    </row>
    <row r="4729" spans="1:13" x14ac:dyDescent="0.2">
      <c r="A4729" s="133"/>
      <c r="B4729" s="214"/>
      <c r="C4729" s="215"/>
      <c r="D4729" s="215"/>
      <c r="E4729" s="215"/>
      <c r="F4729" s="215"/>
      <c r="G4729" s="215"/>
      <c r="H4729" s="215"/>
      <c r="J4729" s="78"/>
      <c r="K4729" s="134"/>
      <c r="L4729" s="134"/>
      <c r="M4729" s="226"/>
    </row>
    <row r="4730" spans="1:13" x14ac:dyDescent="0.2">
      <c r="A4730" s="133"/>
      <c r="B4730" s="214"/>
      <c r="C4730" s="215"/>
      <c r="D4730" s="215"/>
      <c r="E4730" s="215"/>
      <c r="F4730" s="215"/>
      <c r="G4730" s="215"/>
      <c r="H4730" s="215"/>
      <c r="J4730" s="78"/>
      <c r="K4730" s="134"/>
      <c r="L4730" s="134"/>
      <c r="M4730" s="226"/>
    </row>
    <row r="4731" spans="1:13" x14ac:dyDescent="0.2">
      <c r="A4731" s="133"/>
      <c r="B4731" s="214"/>
      <c r="C4731" s="215"/>
      <c r="D4731" s="215"/>
      <c r="E4731" s="215"/>
      <c r="F4731" s="215"/>
      <c r="G4731" s="215"/>
      <c r="H4731" s="215"/>
      <c r="J4731" s="78"/>
      <c r="K4731" s="134"/>
      <c r="L4731" s="134"/>
      <c r="M4731" s="226"/>
    </row>
    <row r="4732" spans="1:13" x14ac:dyDescent="0.2">
      <c r="A4732" s="133"/>
      <c r="B4732" s="214"/>
      <c r="C4732" s="215"/>
      <c r="D4732" s="215"/>
      <c r="E4732" s="215"/>
      <c r="F4732" s="215"/>
      <c r="G4732" s="215"/>
      <c r="H4732" s="215"/>
      <c r="J4732" s="78"/>
      <c r="K4732" s="134"/>
      <c r="L4732" s="134"/>
      <c r="M4732" s="226"/>
    </row>
    <row r="4733" spans="1:13" x14ac:dyDescent="0.2">
      <c r="A4733" s="133"/>
      <c r="B4733" s="214"/>
      <c r="C4733" s="215"/>
      <c r="D4733" s="215"/>
      <c r="E4733" s="215"/>
      <c r="F4733" s="215"/>
      <c r="G4733" s="215"/>
      <c r="H4733" s="215"/>
      <c r="J4733" s="78"/>
      <c r="K4733" s="134"/>
      <c r="L4733" s="134"/>
      <c r="M4733" s="226"/>
    </row>
    <row r="4734" spans="1:13" x14ac:dyDescent="0.2">
      <c r="A4734" s="133"/>
      <c r="B4734" s="214"/>
      <c r="C4734" s="215"/>
      <c r="D4734" s="215"/>
      <c r="E4734" s="215"/>
      <c r="F4734" s="215"/>
      <c r="G4734" s="215"/>
      <c r="H4734" s="215"/>
      <c r="J4734" s="78"/>
      <c r="K4734" s="134"/>
      <c r="L4734" s="134"/>
      <c r="M4734" s="226"/>
    </row>
    <row r="4735" spans="1:13" x14ac:dyDescent="0.2">
      <c r="A4735" s="133"/>
      <c r="B4735" s="214"/>
      <c r="C4735" s="215"/>
      <c r="D4735" s="215"/>
      <c r="E4735" s="215"/>
      <c r="F4735" s="215"/>
      <c r="G4735" s="215"/>
      <c r="H4735" s="215"/>
      <c r="J4735" s="78"/>
      <c r="K4735" s="134"/>
      <c r="L4735" s="134"/>
      <c r="M4735" s="226"/>
    </row>
    <row r="4736" spans="1:13" x14ac:dyDescent="0.2">
      <c r="A4736" s="133"/>
      <c r="B4736" s="214"/>
      <c r="C4736" s="215"/>
      <c r="D4736" s="215"/>
      <c r="E4736" s="215"/>
      <c r="F4736" s="215"/>
      <c r="G4736" s="215"/>
      <c r="H4736" s="215"/>
      <c r="J4736" s="78"/>
      <c r="K4736" s="134"/>
      <c r="L4736" s="134"/>
      <c r="M4736" s="226"/>
    </row>
    <row r="4737" spans="1:13" x14ac:dyDescent="0.2">
      <c r="A4737" s="133"/>
      <c r="B4737" s="214"/>
      <c r="C4737" s="215"/>
      <c r="D4737" s="215"/>
      <c r="E4737" s="215"/>
      <c r="F4737" s="215"/>
      <c r="G4737" s="215"/>
      <c r="H4737" s="215"/>
      <c r="J4737" s="78"/>
      <c r="K4737" s="134"/>
      <c r="L4737" s="134"/>
      <c r="M4737" s="226"/>
    </row>
    <row r="4738" spans="1:13" x14ac:dyDescent="0.2">
      <c r="A4738" s="133"/>
      <c r="B4738" s="214"/>
      <c r="C4738" s="215"/>
      <c r="D4738" s="215"/>
      <c r="E4738" s="215"/>
      <c r="F4738" s="215"/>
      <c r="G4738" s="215"/>
      <c r="H4738" s="215"/>
      <c r="J4738" s="78"/>
      <c r="K4738" s="134"/>
      <c r="L4738" s="134"/>
      <c r="M4738" s="226"/>
    </row>
    <row r="4739" spans="1:13" x14ac:dyDescent="0.2">
      <c r="A4739" s="133"/>
      <c r="B4739" s="214"/>
      <c r="C4739" s="215"/>
      <c r="D4739" s="215"/>
      <c r="E4739" s="215"/>
      <c r="F4739" s="215"/>
      <c r="G4739" s="215"/>
      <c r="H4739" s="215"/>
      <c r="J4739" s="78"/>
      <c r="K4739" s="134"/>
      <c r="L4739" s="134"/>
      <c r="M4739" s="226"/>
    </row>
    <row r="4740" spans="1:13" x14ac:dyDescent="0.2">
      <c r="A4740" s="133"/>
      <c r="B4740" s="214"/>
      <c r="C4740" s="215"/>
      <c r="D4740" s="215"/>
      <c r="E4740" s="215"/>
      <c r="F4740" s="215"/>
      <c r="G4740" s="215"/>
      <c r="H4740" s="215"/>
      <c r="J4740" s="78"/>
      <c r="K4740" s="134"/>
      <c r="L4740" s="134"/>
      <c r="M4740" s="226"/>
    </row>
    <row r="4741" spans="1:13" x14ac:dyDescent="0.2">
      <c r="A4741" s="133"/>
      <c r="B4741" s="214"/>
      <c r="C4741" s="215"/>
      <c r="D4741" s="215"/>
      <c r="E4741" s="215"/>
      <c r="F4741" s="215"/>
      <c r="G4741" s="215"/>
      <c r="H4741" s="215"/>
      <c r="J4741" s="78"/>
      <c r="K4741" s="134"/>
      <c r="L4741" s="134"/>
      <c r="M4741" s="226"/>
    </row>
    <row r="4742" spans="1:13" x14ac:dyDescent="0.2">
      <c r="A4742" s="133"/>
      <c r="B4742" s="214"/>
      <c r="C4742" s="215"/>
      <c r="D4742" s="215"/>
      <c r="E4742" s="215"/>
      <c r="F4742" s="215"/>
      <c r="G4742" s="215"/>
      <c r="H4742" s="215"/>
      <c r="J4742" s="78"/>
      <c r="K4742" s="134"/>
      <c r="L4742" s="134"/>
      <c r="M4742" s="226"/>
    </row>
    <row r="4743" spans="1:13" x14ac:dyDescent="0.2">
      <c r="A4743" s="133"/>
      <c r="B4743" s="214"/>
      <c r="C4743" s="215"/>
      <c r="D4743" s="215"/>
      <c r="E4743" s="215"/>
      <c r="F4743" s="215"/>
      <c r="G4743" s="215"/>
      <c r="H4743" s="215"/>
      <c r="J4743" s="78"/>
      <c r="K4743" s="134"/>
      <c r="L4743" s="134"/>
      <c r="M4743" s="226"/>
    </row>
    <row r="4744" spans="1:13" x14ac:dyDescent="0.2">
      <c r="A4744" s="133"/>
      <c r="B4744" s="214"/>
      <c r="C4744" s="215"/>
      <c r="D4744" s="215"/>
      <c r="E4744" s="215"/>
      <c r="F4744" s="215"/>
      <c r="G4744" s="215"/>
      <c r="H4744" s="215"/>
      <c r="J4744" s="78"/>
      <c r="K4744" s="134"/>
      <c r="L4744" s="134"/>
      <c r="M4744" s="226"/>
    </row>
    <row r="4745" spans="1:13" x14ac:dyDescent="0.2">
      <c r="A4745" s="133"/>
      <c r="B4745" s="214"/>
      <c r="C4745" s="215"/>
      <c r="D4745" s="215"/>
      <c r="E4745" s="215"/>
      <c r="F4745" s="215"/>
      <c r="G4745" s="215"/>
      <c r="H4745" s="215"/>
      <c r="J4745" s="78"/>
      <c r="K4745" s="134"/>
      <c r="L4745" s="134"/>
      <c r="M4745" s="226"/>
    </row>
    <row r="4746" spans="1:13" x14ac:dyDescent="0.2">
      <c r="A4746" s="133"/>
      <c r="B4746" s="214"/>
      <c r="C4746" s="215"/>
      <c r="D4746" s="215"/>
      <c r="E4746" s="215"/>
      <c r="F4746" s="215"/>
      <c r="G4746" s="215"/>
      <c r="H4746" s="215"/>
      <c r="J4746" s="78"/>
      <c r="K4746" s="134"/>
      <c r="L4746" s="134"/>
      <c r="M4746" s="226"/>
    </row>
    <row r="4747" spans="1:13" x14ac:dyDescent="0.2">
      <c r="A4747" s="133"/>
      <c r="B4747" s="214"/>
      <c r="C4747" s="215"/>
      <c r="D4747" s="215"/>
      <c r="E4747" s="215"/>
      <c r="F4747" s="215"/>
      <c r="G4747" s="215"/>
      <c r="H4747" s="215"/>
      <c r="J4747" s="78"/>
      <c r="K4747" s="134"/>
      <c r="L4747" s="134"/>
      <c r="M4747" s="226"/>
    </row>
    <row r="4748" spans="1:13" x14ac:dyDescent="0.2">
      <c r="A4748" s="133"/>
      <c r="B4748" s="214"/>
      <c r="C4748" s="215"/>
      <c r="D4748" s="215"/>
      <c r="E4748" s="215"/>
      <c r="F4748" s="215"/>
      <c r="G4748" s="215"/>
      <c r="H4748" s="215"/>
      <c r="J4748" s="78"/>
      <c r="K4748" s="134"/>
      <c r="L4748" s="134"/>
      <c r="M4748" s="226"/>
    </row>
    <row r="4749" spans="1:13" x14ac:dyDescent="0.2">
      <c r="A4749" s="133"/>
      <c r="B4749" s="214"/>
      <c r="C4749" s="215"/>
      <c r="D4749" s="215"/>
      <c r="E4749" s="215"/>
      <c r="F4749" s="215"/>
      <c r="G4749" s="215"/>
      <c r="H4749" s="215"/>
      <c r="J4749" s="78"/>
      <c r="K4749" s="134"/>
      <c r="L4749" s="134"/>
      <c r="M4749" s="226"/>
    </row>
    <row r="4750" spans="1:13" x14ac:dyDescent="0.2">
      <c r="A4750" s="133"/>
      <c r="B4750" s="214"/>
      <c r="C4750" s="215"/>
      <c r="D4750" s="215"/>
      <c r="E4750" s="215"/>
      <c r="F4750" s="215"/>
      <c r="G4750" s="215"/>
      <c r="H4750" s="215"/>
      <c r="J4750" s="78"/>
      <c r="K4750" s="134"/>
      <c r="L4750" s="134"/>
      <c r="M4750" s="226"/>
    </row>
    <row r="4751" spans="1:13" x14ac:dyDescent="0.2">
      <c r="A4751" s="133"/>
      <c r="B4751" s="214"/>
      <c r="C4751" s="215"/>
      <c r="D4751" s="215"/>
      <c r="E4751" s="215"/>
      <c r="F4751" s="215"/>
      <c r="G4751" s="215"/>
      <c r="H4751" s="215"/>
      <c r="J4751" s="78"/>
      <c r="K4751" s="134"/>
      <c r="L4751" s="134"/>
      <c r="M4751" s="226"/>
    </row>
    <row r="4752" spans="1:13" x14ac:dyDescent="0.2">
      <c r="A4752" s="133"/>
      <c r="B4752" s="214"/>
      <c r="C4752" s="215"/>
      <c r="D4752" s="215"/>
      <c r="E4752" s="215"/>
      <c r="F4752" s="215"/>
      <c r="G4752" s="215"/>
      <c r="H4752" s="215"/>
      <c r="J4752" s="78"/>
      <c r="K4752" s="134"/>
      <c r="L4752" s="134"/>
      <c r="M4752" s="226"/>
    </row>
    <row r="4753" spans="1:13" x14ac:dyDescent="0.2">
      <c r="A4753" s="133"/>
      <c r="B4753" s="214"/>
      <c r="C4753" s="215"/>
      <c r="D4753" s="215"/>
      <c r="E4753" s="215"/>
      <c r="F4753" s="215"/>
      <c r="G4753" s="215"/>
      <c r="H4753" s="215"/>
      <c r="J4753" s="78"/>
      <c r="K4753" s="134"/>
      <c r="L4753" s="134"/>
      <c r="M4753" s="226"/>
    </row>
    <row r="4754" spans="1:13" x14ac:dyDescent="0.2">
      <c r="A4754" s="133"/>
      <c r="B4754" s="214"/>
      <c r="C4754" s="215"/>
      <c r="D4754" s="215"/>
      <c r="E4754" s="215"/>
      <c r="F4754" s="215"/>
      <c r="G4754" s="215"/>
      <c r="H4754" s="215"/>
      <c r="J4754" s="78"/>
      <c r="K4754" s="134"/>
      <c r="L4754" s="134"/>
      <c r="M4754" s="226"/>
    </row>
    <row r="4755" spans="1:13" x14ac:dyDescent="0.2">
      <c r="A4755" s="133"/>
      <c r="B4755" s="214"/>
      <c r="C4755" s="215"/>
      <c r="D4755" s="215"/>
      <c r="E4755" s="215"/>
      <c r="F4755" s="215"/>
      <c r="G4755" s="215"/>
      <c r="H4755" s="215"/>
      <c r="J4755" s="78"/>
      <c r="K4755" s="134"/>
      <c r="L4755" s="134"/>
      <c r="M4755" s="226"/>
    </row>
    <row r="4756" spans="1:13" x14ac:dyDescent="0.2">
      <c r="A4756" s="133"/>
      <c r="B4756" s="214"/>
      <c r="C4756" s="215"/>
      <c r="D4756" s="215"/>
      <c r="E4756" s="215"/>
      <c r="F4756" s="215"/>
      <c r="G4756" s="215"/>
      <c r="H4756" s="215"/>
      <c r="J4756" s="78"/>
      <c r="K4756" s="134"/>
      <c r="L4756" s="134"/>
      <c r="M4756" s="226"/>
    </row>
    <row r="4757" spans="1:13" x14ac:dyDescent="0.2">
      <c r="A4757" s="133"/>
      <c r="B4757" s="214"/>
      <c r="C4757" s="215"/>
      <c r="D4757" s="215"/>
      <c r="E4757" s="215"/>
      <c r="F4757" s="215"/>
      <c r="G4757" s="215"/>
      <c r="H4757" s="215"/>
      <c r="J4757" s="78"/>
      <c r="K4757" s="134"/>
      <c r="L4757" s="134"/>
      <c r="M4757" s="226"/>
    </row>
    <row r="4758" spans="1:13" x14ac:dyDescent="0.2">
      <c r="A4758" s="133"/>
      <c r="B4758" s="214"/>
      <c r="C4758" s="215"/>
      <c r="D4758" s="215"/>
      <c r="E4758" s="215"/>
      <c r="F4758" s="215"/>
      <c r="G4758" s="215"/>
      <c r="H4758" s="215"/>
      <c r="J4758" s="78"/>
      <c r="K4758" s="134"/>
      <c r="L4758" s="134"/>
      <c r="M4758" s="226"/>
    </row>
    <row r="4759" spans="1:13" x14ac:dyDescent="0.2">
      <c r="A4759" s="133"/>
      <c r="B4759" s="214"/>
      <c r="C4759" s="215"/>
      <c r="D4759" s="215"/>
      <c r="E4759" s="215"/>
      <c r="F4759" s="215"/>
      <c r="G4759" s="215"/>
      <c r="H4759" s="215"/>
      <c r="J4759" s="78"/>
      <c r="K4759" s="134"/>
      <c r="L4759" s="134"/>
      <c r="M4759" s="226"/>
    </row>
    <row r="4760" spans="1:13" x14ac:dyDescent="0.2">
      <c r="A4760" s="133"/>
      <c r="B4760" s="214"/>
      <c r="C4760" s="215"/>
      <c r="D4760" s="215"/>
      <c r="E4760" s="215"/>
      <c r="F4760" s="215"/>
      <c r="G4760" s="215"/>
      <c r="H4760" s="215"/>
      <c r="J4760" s="78"/>
      <c r="K4760" s="134"/>
      <c r="L4760" s="134"/>
      <c r="M4760" s="226"/>
    </row>
    <row r="4761" spans="1:13" x14ac:dyDescent="0.2">
      <c r="A4761" s="133"/>
      <c r="B4761" s="214"/>
      <c r="C4761" s="215"/>
      <c r="D4761" s="215"/>
      <c r="E4761" s="215"/>
      <c r="F4761" s="215"/>
      <c r="G4761" s="215"/>
      <c r="H4761" s="215"/>
      <c r="J4761" s="78"/>
      <c r="K4761" s="134"/>
      <c r="L4761" s="134"/>
      <c r="M4761" s="226"/>
    </row>
    <row r="4762" spans="1:13" x14ac:dyDescent="0.2">
      <c r="A4762" s="133"/>
      <c r="B4762" s="214"/>
      <c r="C4762" s="215"/>
      <c r="D4762" s="215"/>
      <c r="E4762" s="215"/>
      <c r="F4762" s="215"/>
      <c r="G4762" s="215"/>
      <c r="H4762" s="215"/>
      <c r="J4762" s="78"/>
      <c r="K4762" s="134"/>
      <c r="L4762" s="134"/>
      <c r="M4762" s="226"/>
    </row>
    <row r="4763" spans="1:13" x14ac:dyDescent="0.2">
      <c r="A4763" s="133"/>
      <c r="B4763" s="214"/>
      <c r="C4763" s="215"/>
      <c r="D4763" s="215"/>
      <c r="E4763" s="215"/>
      <c r="F4763" s="215"/>
      <c r="G4763" s="215"/>
      <c r="H4763" s="215"/>
      <c r="J4763" s="78"/>
      <c r="K4763" s="134"/>
      <c r="L4763" s="134"/>
      <c r="M4763" s="226"/>
    </row>
    <row r="4764" spans="1:13" x14ac:dyDescent="0.2">
      <c r="A4764" s="133"/>
      <c r="B4764" s="214"/>
      <c r="C4764" s="215"/>
      <c r="D4764" s="215"/>
      <c r="E4764" s="215"/>
      <c r="F4764" s="215"/>
      <c r="G4764" s="215"/>
      <c r="H4764" s="215"/>
      <c r="J4764" s="78"/>
      <c r="K4764" s="134"/>
      <c r="L4764" s="134"/>
      <c r="M4764" s="226"/>
    </row>
    <row r="4765" spans="1:13" x14ac:dyDescent="0.2">
      <c r="A4765" s="133"/>
      <c r="B4765" s="214"/>
      <c r="C4765" s="215"/>
      <c r="D4765" s="215"/>
      <c r="E4765" s="215"/>
      <c r="F4765" s="215"/>
      <c r="G4765" s="215"/>
      <c r="H4765" s="215"/>
      <c r="J4765" s="78"/>
      <c r="K4765" s="134"/>
      <c r="L4765" s="134"/>
      <c r="M4765" s="226"/>
    </row>
    <row r="4766" spans="1:13" x14ac:dyDescent="0.2">
      <c r="A4766" s="133"/>
      <c r="B4766" s="214"/>
      <c r="C4766" s="215"/>
      <c r="D4766" s="215"/>
      <c r="E4766" s="215"/>
      <c r="F4766" s="215"/>
      <c r="G4766" s="215"/>
      <c r="H4766" s="215"/>
      <c r="J4766" s="78"/>
      <c r="K4766" s="134"/>
      <c r="L4766" s="134"/>
      <c r="M4766" s="226"/>
    </row>
    <row r="4767" spans="1:13" x14ac:dyDescent="0.2">
      <c r="A4767" s="133"/>
      <c r="B4767" s="214"/>
      <c r="C4767" s="215"/>
      <c r="D4767" s="215"/>
      <c r="E4767" s="215"/>
      <c r="F4767" s="215"/>
      <c r="G4767" s="215"/>
      <c r="H4767" s="215"/>
      <c r="J4767" s="78"/>
      <c r="K4767" s="134"/>
      <c r="L4767" s="134"/>
      <c r="M4767" s="226"/>
    </row>
    <row r="4768" spans="1:13" x14ac:dyDescent="0.2">
      <c r="A4768" s="133"/>
      <c r="B4768" s="214"/>
      <c r="C4768" s="215"/>
      <c r="D4768" s="215"/>
      <c r="E4768" s="215"/>
      <c r="F4768" s="215"/>
      <c r="G4768" s="215"/>
      <c r="H4768" s="215"/>
      <c r="J4768" s="78"/>
      <c r="K4768" s="134"/>
      <c r="L4768" s="134"/>
      <c r="M4768" s="226"/>
    </row>
    <row r="4769" spans="1:13" x14ac:dyDescent="0.2">
      <c r="A4769" s="133"/>
      <c r="B4769" s="214"/>
      <c r="C4769" s="215"/>
      <c r="D4769" s="215"/>
      <c r="E4769" s="215"/>
      <c r="F4769" s="215"/>
      <c r="G4769" s="215"/>
      <c r="H4769" s="215"/>
      <c r="J4769" s="78"/>
      <c r="K4769" s="134"/>
      <c r="L4769" s="134"/>
      <c r="M4769" s="226"/>
    </row>
    <row r="4770" spans="1:13" x14ac:dyDescent="0.2">
      <c r="A4770" s="133"/>
      <c r="B4770" s="214"/>
      <c r="C4770" s="215"/>
      <c r="D4770" s="215"/>
      <c r="E4770" s="215"/>
      <c r="F4770" s="215"/>
      <c r="G4770" s="215"/>
      <c r="H4770" s="215"/>
      <c r="J4770" s="78"/>
      <c r="K4770" s="134"/>
      <c r="L4770" s="134"/>
      <c r="M4770" s="226"/>
    </row>
    <row r="4771" spans="1:13" x14ac:dyDescent="0.2">
      <c r="A4771" s="133"/>
      <c r="B4771" s="214"/>
      <c r="C4771" s="215"/>
      <c r="D4771" s="215"/>
      <c r="E4771" s="215"/>
      <c r="F4771" s="215"/>
      <c r="G4771" s="215"/>
      <c r="H4771" s="215"/>
      <c r="J4771" s="78"/>
      <c r="K4771" s="134"/>
      <c r="L4771" s="134"/>
      <c r="M4771" s="226"/>
    </row>
    <row r="4772" spans="1:13" x14ac:dyDescent="0.2">
      <c r="A4772" s="133"/>
      <c r="B4772" s="214"/>
      <c r="C4772" s="215"/>
      <c r="D4772" s="215"/>
      <c r="E4772" s="215"/>
      <c r="F4772" s="215"/>
      <c r="G4772" s="215"/>
      <c r="H4772" s="215"/>
      <c r="J4772" s="78"/>
      <c r="K4772" s="134"/>
      <c r="L4772" s="134"/>
      <c r="M4772" s="226"/>
    </row>
    <row r="4773" spans="1:13" x14ac:dyDescent="0.2">
      <c r="A4773" s="133"/>
      <c r="B4773" s="214"/>
      <c r="C4773" s="215"/>
      <c r="D4773" s="215"/>
      <c r="E4773" s="215"/>
      <c r="F4773" s="215"/>
      <c r="G4773" s="215"/>
      <c r="H4773" s="215"/>
      <c r="J4773" s="78"/>
      <c r="K4773" s="134"/>
      <c r="L4773" s="134"/>
      <c r="M4773" s="226"/>
    </row>
    <row r="4774" spans="1:13" x14ac:dyDescent="0.2">
      <c r="A4774" s="133"/>
      <c r="B4774" s="214"/>
      <c r="C4774" s="215"/>
      <c r="D4774" s="215"/>
      <c r="E4774" s="215"/>
      <c r="F4774" s="215"/>
      <c r="G4774" s="215"/>
      <c r="H4774" s="215"/>
      <c r="J4774" s="78"/>
      <c r="K4774" s="134"/>
      <c r="L4774" s="134"/>
      <c r="M4774" s="226"/>
    </row>
    <row r="4775" spans="1:13" x14ac:dyDescent="0.2">
      <c r="A4775" s="133"/>
      <c r="B4775" s="214"/>
      <c r="C4775" s="215"/>
      <c r="D4775" s="215"/>
      <c r="E4775" s="215"/>
      <c r="F4775" s="215"/>
      <c r="G4775" s="215"/>
      <c r="H4775" s="215"/>
      <c r="J4775" s="78"/>
      <c r="K4775" s="134"/>
      <c r="L4775" s="134"/>
      <c r="M4775" s="226"/>
    </row>
    <row r="4776" spans="1:13" x14ac:dyDescent="0.2">
      <c r="A4776" s="133"/>
      <c r="B4776" s="214"/>
      <c r="C4776" s="215"/>
      <c r="D4776" s="215"/>
      <c r="E4776" s="215"/>
      <c r="F4776" s="215"/>
      <c r="G4776" s="215"/>
      <c r="H4776" s="215"/>
      <c r="J4776" s="78"/>
      <c r="K4776" s="134"/>
      <c r="L4776" s="134"/>
      <c r="M4776" s="226"/>
    </row>
    <row r="4777" spans="1:13" x14ac:dyDescent="0.2">
      <c r="A4777" s="133"/>
      <c r="B4777" s="214"/>
      <c r="C4777" s="215"/>
      <c r="D4777" s="215"/>
      <c r="E4777" s="215"/>
      <c r="F4777" s="215"/>
      <c r="G4777" s="215"/>
      <c r="H4777" s="215"/>
      <c r="J4777" s="78"/>
      <c r="K4777" s="134"/>
      <c r="L4777" s="134"/>
      <c r="M4777" s="226"/>
    </row>
    <row r="4778" spans="1:13" x14ac:dyDescent="0.2">
      <c r="A4778" s="133"/>
      <c r="B4778" s="214"/>
      <c r="C4778" s="215"/>
      <c r="D4778" s="215"/>
      <c r="E4778" s="215"/>
      <c r="F4778" s="215"/>
      <c r="G4778" s="215"/>
      <c r="H4778" s="215"/>
      <c r="J4778" s="78"/>
      <c r="K4778" s="134"/>
      <c r="L4778" s="134"/>
      <c r="M4778" s="226"/>
    </row>
    <row r="4779" spans="1:13" x14ac:dyDescent="0.2">
      <c r="A4779" s="133"/>
      <c r="B4779" s="214"/>
      <c r="C4779" s="215"/>
      <c r="D4779" s="215"/>
      <c r="E4779" s="215"/>
      <c r="F4779" s="215"/>
      <c r="G4779" s="215"/>
      <c r="H4779" s="215"/>
      <c r="J4779" s="78"/>
      <c r="K4779" s="134"/>
      <c r="L4779" s="134"/>
      <c r="M4779" s="226"/>
    </row>
    <row r="4780" spans="1:13" x14ac:dyDescent="0.2">
      <c r="A4780" s="133"/>
      <c r="B4780" s="214"/>
      <c r="C4780" s="215"/>
      <c r="D4780" s="215"/>
      <c r="E4780" s="215"/>
      <c r="F4780" s="215"/>
      <c r="G4780" s="215"/>
      <c r="H4780" s="215"/>
      <c r="J4780" s="78"/>
      <c r="K4780" s="134"/>
      <c r="L4780" s="134"/>
      <c r="M4780" s="226"/>
    </row>
    <row r="4781" spans="1:13" x14ac:dyDescent="0.2">
      <c r="A4781" s="133"/>
      <c r="B4781" s="214"/>
      <c r="C4781" s="215"/>
      <c r="D4781" s="215"/>
      <c r="E4781" s="215"/>
      <c r="F4781" s="215"/>
      <c r="G4781" s="215"/>
      <c r="H4781" s="215"/>
      <c r="J4781" s="78"/>
      <c r="K4781" s="134"/>
      <c r="L4781" s="134"/>
      <c r="M4781" s="226"/>
    </row>
    <row r="4782" spans="1:13" x14ac:dyDescent="0.2">
      <c r="A4782" s="133"/>
      <c r="B4782" s="214"/>
      <c r="C4782" s="215"/>
      <c r="D4782" s="215"/>
      <c r="E4782" s="215"/>
      <c r="F4782" s="215"/>
      <c r="G4782" s="215"/>
      <c r="H4782" s="215"/>
      <c r="J4782" s="78"/>
      <c r="K4782" s="134"/>
      <c r="L4782" s="134"/>
      <c r="M4782" s="226"/>
    </row>
    <row r="4783" spans="1:13" x14ac:dyDescent="0.2">
      <c r="A4783" s="133"/>
      <c r="B4783" s="214"/>
      <c r="C4783" s="215"/>
      <c r="D4783" s="215"/>
      <c r="E4783" s="215"/>
      <c r="F4783" s="215"/>
      <c r="G4783" s="215"/>
      <c r="H4783" s="215"/>
      <c r="J4783" s="78"/>
      <c r="K4783" s="134"/>
      <c r="L4783" s="134"/>
      <c r="M4783" s="226"/>
    </row>
    <row r="4784" spans="1:13" x14ac:dyDescent="0.2">
      <c r="A4784" s="133"/>
      <c r="B4784" s="214"/>
      <c r="C4784" s="215"/>
      <c r="D4784" s="215"/>
      <c r="E4784" s="215"/>
      <c r="F4784" s="215"/>
      <c r="G4784" s="215"/>
      <c r="H4784" s="215"/>
      <c r="J4784" s="78"/>
      <c r="K4784" s="134"/>
      <c r="L4784" s="134"/>
      <c r="M4784" s="226"/>
    </row>
    <row r="4785" spans="1:13" x14ac:dyDescent="0.2">
      <c r="A4785" s="133"/>
      <c r="B4785" s="214"/>
      <c r="C4785" s="215"/>
      <c r="D4785" s="215"/>
      <c r="E4785" s="215"/>
      <c r="F4785" s="215"/>
      <c r="G4785" s="215"/>
      <c r="H4785" s="215"/>
      <c r="J4785" s="78"/>
      <c r="K4785" s="134"/>
      <c r="L4785" s="134"/>
      <c r="M4785" s="226"/>
    </row>
    <row r="4786" spans="1:13" x14ac:dyDescent="0.2">
      <c r="A4786" s="133"/>
      <c r="B4786" s="214"/>
      <c r="C4786" s="215"/>
      <c r="D4786" s="215"/>
      <c r="E4786" s="215"/>
      <c r="F4786" s="215"/>
      <c r="G4786" s="215"/>
      <c r="H4786" s="215"/>
      <c r="J4786" s="78"/>
      <c r="K4786" s="134"/>
      <c r="L4786" s="134"/>
      <c r="M4786" s="226"/>
    </row>
    <row r="4787" spans="1:13" x14ac:dyDescent="0.2">
      <c r="A4787" s="133"/>
      <c r="B4787" s="214"/>
      <c r="C4787" s="215"/>
      <c r="D4787" s="215"/>
      <c r="E4787" s="215"/>
      <c r="F4787" s="215"/>
      <c r="G4787" s="215"/>
      <c r="H4787" s="215"/>
      <c r="J4787" s="78"/>
      <c r="K4787" s="134"/>
      <c r="L4787" s="134"/>
      <c r="M4787" s="226"/>
    </row>
    <row r="4788" spans="1:13" x14ac:dyDescent="0.2">
      <c r="A4788" s="133"/>
      <c r="B4788" s="214"/>
      <c r="C4788" s="215"/>
      <c r="D4788" s="215"/>
      <c r="E4788" s="215"/>
      <c r="F4788" s="215"/>
      <c r="G4788" s="215"/>
      <c r="H4788" s="215"/>
      <c r="J4788" s="78"/>
      <c r="K4788" s="134"/>
      <c r="L4788" s="134"/>
      <c r="M4788" s="226"/>
    </row>
    <row r="4789" spans="1:13" x14ac:dyDescent="0.2">
      <c r="A4789" s="133"/>
      <c r="B4789" s="214"/>
      <c r="C4789" s="215"/>
      <c r="D4789" s="215"/>
      <c r="E4789" s="215"/>
      <c r="F4789" s="215"/>
      <c r="G4789" s="215"/>
      <c r="H4789" s="215"/>
      <c r="J4789" s="78"/>
      <c r="K4789" s="134"/>
      <c r="L4789" s="134"/>
      <c r="M4789" s="226"/>
    </row>
    <row r="4790" spans="1:13" x14ac:dyDescent="0.2">
      <c r="A4790" s="133"/>
      <c r="B4790" s="214"/>
      <c r="C4790" s="215"/>
      <c r="D4790" s="215"/>
      <c r="E4790" s="215"/>
      <c r="F4790" s="215"/>
      <c r="G4790" s="215"/>
      <c r="H4790" s="215"/>
      <c r="J4790" s="78"/>
      <c r="K4790" s="134"/>
      <c r="L4790" s="134"/>
      <c r="M4790" s="226"/>
    </row>
    <row r="4791" spans="1:13" x14ac:dyDescent="0.2">
      <c r="A4791" s="133"/>
      <c r="B4791" s="214"/>
      <c r="C4791" s="215"/>
      <c r="D4791" s="215"/>
      <c r="E4791" s="215"/>
      <c r="F4791" s="215"/>
      <c r="G4791" s="215"/>
      <c r="H4791" s="215"/>
      <c r="J4791" s="78"/>
      <c r="K4791" s="134"/>
      <c r="L4791" s="134"/>
      <c r="M4791" s="226"/>
    </row>
    <row r="4792" spans="1:13" x14ac:dyDescent="0.2">
      <c r="A4792" s="133"/>
      <c r="B4792" s="214"/>
      <c r="C4792" s="215"/>
      <c r="D4792" s="215"/>
      <c r="E4792" s="215"/>
      <c r="F4792" s="215"/>
      <c r="G4792" s="215"/>
      <c r="H4792" s="215"/>
      <c r="J4792" s="78"/>
      <c r="K4792" s="134"/>
      <c r="L4792" s="134"/>
      <c r="M4792" s="226"/>
    </row>
    <row r="4793" spans="1:13" x14ac:dyDescent="0.2">
      <c r="A4793" s="133"/>
      <c r="B4793" s="214"/>
      <c r="C4793" s="215"/>
      <c r="D4793" s="215"/>
      <c r="E4793" s="215"/>
      <c r="F4793" s="215"/>
      <c r="G4793" s="215"/>
      <c r="H4793" s="215"/>
      <c r="J4793" s="78"/>
      <c r="K4793" s="134"/>
      <c r="L4793" s="134"/>
      <c r="M4793" s="226"/>
    </row>
    <row r="4794" spans="1:13" x14ac:dyDescent="0.2">
      <c r="A4794" s="133"/>
      <c r="B4794" s="214"/>
      <c r="C4794" s="215"/>
      <c r="D4794" s="215"/>
      <c r="E4794" s="215"/>
      <c r="F4794" s="215"/>
      <c r="G4794" s="215"/>
      <c r="H4794" s="215"/>
      <c r="J4794" s="78"/>
      <c r="K4794" s="134"/>
      <c r="L4794" s="134"/>
      <c r="M4794" s="226"/>
    </row>
    <row r="4795" spans="1:13" x14ac:dyDescent="0.2">
      <c r="A4795" s="133"/>
      <c r="B4795" s="214"/>
      <c r="C4795" s="215"/>
      <c r="D4795" s="215"/>
      <c r="E4795" s="215"/>
      <c r="F4795" s="215"/>
      <c r="G4795" s="215"/>
      <c r="H4795" s="215"/>
      <c r="J4795" s="78"/>
      <c r="K4795" s="134"/>
      <c r="L4795" s="134"/>
      <c r="M4795" s="226"/>
    </row>
    <row r="4796" spans="1:13" x14ac:dyDescent="0.2">
      <c r="A4796" s="133"/>
      <c r="B4796" s="214"/>
      <c r="C4796" s="215"/>
      <c r="D4796" s="215"/>
      <c r="E4796" s="215"/>
      <c r="F4796" s="215"/>
      <c r="G4796" s="215"/>
      <c r="H4796" s="215"/>
      <c r="J4796" s="78"/>
      <c r="K4796" s="134"/>
      <c r="L4796" s="134"/>
      <c r="M4796" s="226"/>
    </row>
    <row r="4797" spans="1:13" x14ac:dyDescent="0.2">
      <c r="A4797" s="133"/>
      <c r="B4797" s="214"/>
      <c r="C4797" s="215"/>
      <c r="D4797" s="215"/>
      <c r="E4797" s="215"/>
      <c r="F4797" s="215"/>
      <c r="G4797" s="215"/>
      <c r="H4797" s="215"/>
      <c r="J4797" s="78"/>
      <c r="K4797" s="134"/>
      <c r="L4797" s="134"/>
      <c r="M4797" s="226"/>
    </row>
    <row r="4798" spans="1:13" x14ac:dyDescent="0.2">
      <c r="A4798" s="133"/>
      <c r="B4798" s="214"/>
      <c r="C4798" s="215"/>
      <c r="D4798" s="215"/>
      <c r="E4798" s="215"/>
      <c r="F4798" s="215"/>
      <c r="G4798" s="215"/>
      <c r="H4798" s="215"/>
      <c r="J4798" s="78"/>
      <c r="K4798" s="134"/>
      <c r="L4798" s="134"/>
      <c r="M4798" s="226"/>
    </row>
    <row r="4799" spans="1:13" x14ac:dyDescent="0.2">
      <c r="A4799" s="133"/>
      <c r="B4799" s="214"/>
      <c r="C4799" s="215"/>
      <c r="D4799" s="215"/>
      <c r="E4799" s="215"/>
      <c r="F4799" s="215"/>
      <c r="G4799" s="215"/>
      <c r="H4799" s="215"/>
      <c r="J4799" s="78"/>
      <c r="K4799" s="134"/>
      <c r="L4799" s="134"/>
      <c r="M4799" s="226"/>
    </row>
    <row r="4800" spans="1:13" x14ac:dyDescent="0.2">
      <c r="A4800" s="133"/>
      <c r="B4800" s="214"/>
      <c r="C4800" s="215"/>
      <c r="D4800" s="215"/>
      <c r="E4800" s="215"/>
      <c r="F4800" s="215"/>
      <c r="G4800" s="215"/>
      <c r="H4800" s="215"/>
      <c r="J4800" s="78"/>
      <c r="K4800" s="134"/>
      <c r="L4800" s="134"/>
      <c r="M4800" s="226"/>
    </row>
    <row r="4801" spans="1:13" x14ac:dyDescent="0.2">
      <c r="A4801" s="133"/>
      <c r="B4801" s="214"/>
      <c r="C4801" s="215"/>
      <c r="D4801" s="215"/>
      <c r="E4801" s="215"/>
      <c r="F4801" s="215"/>
      <c r="G4801" s="215"/>
      <c r="H4801" s="215"/>
      <c r="J4801" s="78"/>
      <c r="K4801" s="134"/>
      <c r="L4801" s="134"/>
      <c r="M4801" s="226"/>
    </row>
    <row r="4802" spans="1:13" x14ac:dyDescent="0.2">
      <c r="A4802" s="133"/>
      <c r="B4802" s="214"/>
      <c r="C4802" s="215"/>
      <c r="D4802" s="215"/>
      <c r="E4802" s="215"/>
      <c r="F4802" s="215"/>
      <c r="G4802" s="215"/>
      <c r="H4802" s="215"/>
      <c r="J4802" s="78"/>
      <c r="K4802" s="134"/>
      <c r="L4802" s="134"/>
      <c r="M4802" s="226"/>
    </row>
    <row r="4803" spans="1:13" x14ac:dyDescent="0.2">
      <c r="A4803" s="133"/>
      <c r="B4803" s="214"/>
      <c r="C4803" s="215"/>
      <c r="D4803" s="215"/>
      <c r="E4803" s="215"/>
      <c r="F4803" s="215"/>
      <c r="G4803" s="215"/>
      <c r="H4803" s="215"/>
      <c r="J4803" s="78"/>
      <c r="K4803" s="134"/>
      <c r="L4803" s="134"/>
      <c r="M4803" s="226"/>
    </row>
    <row r="4804" spans="1:13" x14ac:dyDescent="0.2">
      <c r="A4804" s="133"/>
      <c r="B4804" s="214"/>
      <c r="C4804" s="215"/>
      <c r="D4804" s="215"/>
      <c r="E4804" s="215"/>
      <c r="F4804" s="215"/>
      <c r="G4804" s="215"/>
      <c r="H4804" s="215"/>
      <c r="J4804" s="78"/>
      <c r="K4804" s="134"/>
      <c r="L4804" s="134"/>
      <c r="M4804" s="226"/>
    </row>
    <row r="4805" spans="1:13" x14ac:dyDescent="0.2">
      <c r="A4805" s="133"/>
      <c r="B4805" s="214"/>
      <c r="C4805" s="215"/>
      <c r="D4805" s="215"/>
      <c r="E4805" s="215"/>
      <c r="F4805" s="215"/>
      <c r="G4805" s="215"/>
      <c r="H4805" s="215"/>
      <c r="J4805" s="78"/>
      <c r="K4805" s="134"/>
      <c r="L4805" s="134"/>
      <c r="M4805" s="226"/>
    </row>
    <row r="4806" spans="1:13" x14ac:dyDescent="0.2">
      <c r="A4806" s="133"/>
      <c r="B4806" s="214"/>
      <c r="C4806" s="215"/>
      <c r="D4806" s="215"/>
      <c r="E4806" s="215"/>
      <c r="F4806" s="215"/>
      <c r="G4806" s="215"/>
      <c r="H4806" s="215"/>
      <c r="J4806" s="78"/>
      <c r="K4806" s="134"/>
      <c r="L4806" s="134"/>
      <c r="M4806" s="226"/>
    </row>
    <row r="4807" spans="1:13" x14ac:dyDescent="0.2">
      <c r="A4807" s="133"/>
      <c r="B4807" s="214"/>
      <c r="C4807" s="215"/>
      <c r="D4807" s="215"/>
      <c r="E4807" s="215"/>
      <c r="F4807" s="215"/>
      <c r="G4807" s="215"/>
      <c r="H4807" s="215"/>
      <c r="J4807" s="78"/>
      <c r="K4807" s="134"/>
      <c r="L4807" s="134"/>
      <c r="M4807" s="226"/>
    </row>
    <row r="4808" spans="1:13" x14ac:dyDescent="0.2">
      <c r="A4808" s="133"/>
      <c r="B4808" s="214"/>
      <c r="C4808" s="215"/>
      <c r="D4808" s="215"/>
      <c r="E4808" s="215"/>
      <c r="F4808" s="215"/>
      <c r="G4808" s="215"/>
      <c r="H4808" s="215"/>
      <c r="J4808" s="78"/>
      <c r="K4808" s="134"/>
      <c r="L4808" s="134"/>
      <c r="M4808" s="226"/>
    </row>
    <row r="4809" spans="1:13" x14ac:dyDescent="0.2">
      <c r="A4809" s="133"/>
      <c r="B4809" s="214"/>
      <c r="C4809" s="215"/>
      <c r="D4809" s="215"/>
      <c r="E4809" s="215"/>
      <c r="F4809" s="215"/>
      <c r="G4809" s="215"/>
      <c r="H4809" s="215"/>
      <c r="J4809" s="78"/>
      <c r="K4809" s="134"/>
      <c r="L4809" s="134"/>
      <c r="M4809" s="226"/>
    </row>
    <row r="4810" spans="1:13" x14ac:dyDescent="0.2">
      <c r="A4810" s="133"/>
      <c r="B4810" s="214"/>
      <c r="C4810" s="215"/>
      <c r="D4810" s="215"/>
      <c r="E4810" s="215"/>
      <c r="F4810" s="215"/>
      <c r="G4810" s="215"/>
      <c r="H4810" s="215"/>
      <c r="J4810" s="78"/>
      <c r="K4810" s="134"/>
      <c r="L4810" s="134"/>
      <c r="M4810" s="226"/>
    </row>
    <row r="4811" spans="1:13" x14ac:dyDescent="0.2">
      <c r="A4811" s="133"/>
      <c r="B4811" s="214"/>
      <c r="C4811" s="215"/>
      <c r="D4811" s="215"/>
      <c r="E4811" s="215"/>
      <c r="F4811" s="215"/>
      <c r="G4811" s="215"/>
      <c r="H4811" s="215"/>
      <c r="J4811" s="78"/>
      <c r="K4811" s="134"/>
      <c r="L4811" s="134"/>
      <c r="M4811" s="226"/>
    </row>
    <row r="4812" spans="1:13" x14ac:dyDescent="0.2">
      <c r="A4812" s="133"/>
      <c r="B4812" s="214"/>
      <c r="C4812" s="215"/>
      <c r="D4812" s="215"/>
      <c r="E4812" s="215"/>
      <c r="F4812" s="215"/>
      <c r="G4812" s="215"/>
      <c r="H4812" s="215"/>
      <c r="J4812" s="78"/>
      <c r="K4812" s="134"/>
      <c r="L4812" s="134"/>
      <c r="M4812" s="226"/>
    </row>
    <row r="4813" spans="1:13" x14ac:dyDescent="0.2">
      <c r="A4813" s="133"/>
      <c r="B4813" s="214"/>
      <c r="C4813" s="215"/>
      <c r="D4813" s="215"/>
      <c r="E4813" s="215"/>
      <c r="F4813" s="215"/>
      <c r="G4813" s="215"/>
      <c r="H4813" s="215"/>
      <c r="J4813" s="78"/>
      <c r="K4813" s="134"/>
      <c r="L4813" s="134"/>
      <c r="M4813" s="226"/>
    </row>
    <row r="4814" spans="1:13" x14ac:dyDescent="0.2">
      <c r="A4814" s="133"/>
      <c r="B4814" s="214"/>
      <c r="C4814" s="215"/>
      <c r="D4814" s="215"/>
      <c r="E4814" s="215"/>
      <c r="F4814" s="215"/>
      <c r="G4814" s="215"/>
      <c r="H4814" s="215"/>
      <c r="J4814" s="78"/>
      <c r="K4814" s="134"/>
      <c r="L4814" s="134"/>
      <c r="M4814" s="226"/>
    </row>
    <row r="4815" spans="1:13" x14ac:dyDescent="0.2">
      <c r="A4815" s="133"/>
      <c r="B4815" s="214"/>
      <c r="C4815" s="215"/>
      <c r="D4815" s="215"/>
      <c r="E4815" s="215"/>
      <c r="F4815" s="215"/>
      <c r="G4815" s="215"/>
      <c r="H4815" s="215"/>
      <c r="J4815" s="78"/>
      <c r="K4815" s="134"/>
      <c r="L4815" s="134"/>
      <c r="M4815" s="226"/>
    </row>
    <row r="4816" spans="1:13" x14ac:dyDescent="0.2">
      <c r="A4816" s="133"/>
      <c r="B4816" s="214"/>
      <c r="C4816" s="215"/>
      <c r="D4816" s="215"/>
      <c r="E4816" s="215"/>
      <c r="F4816" s="215"/>
      <c r="G4816" s="215"/>
      <c r="H4816" s="215"/>
      <c r="J4816" s="78"/>
      <c r="K4816" s="134"/>
      <c r="L4816" s="134"/>
      <c r="M4816" s="226"/>
    </row>
    <row r="4817" spans="1:13" x14ac:dyDescent="0.2">
      <c r="A4817" s="133"/>
      <c r="B4817" s="214"/>
      <c r="C4817" s="215"/>
      <c r="D4817" s="215"/>
      <c r="E4817" s="215"/>
      <c r="F4817" s="215"/>
      <c r="G4817" s="215"/>
      <c r="H4817" s="215"/>
      <c r="J4817" s="78"/>
      <c r="K4817" s="134"/>
      <c r="L4817" s="134"/>
      <c r="M4817" s="226"/>
    </row>
    <row r="4818" spans="1:13" x14ac:dyDescent="0.2">
      <c r="A4818" s="133"/>
      <c r="B4818" s="214"/>
      <c r="C4818" s="215"/>
      <c r="D4818" s="215"/>
      <c r="E4818" s="215"/>
      <c r="F4818" s="215"/>
      <c r="G4818" s="215"/>
      <c r="H4818" s="215"/>
      <c r="J4818" s="78"/>
      <c r="K4818" s="134"/>
      <c r="L4818" s="134"/>
      <c r="M4818" s="226"/>
    </row>
    <row r="4819" spans="1:13" x14ac:dyDescent="0.2">
      <c r="A4819" s="133"/>
      <c r="B4819" s="214"/>
      <c r="C4819" s="215"/>
      <c r="D4819" s="215"/>
      <c r="E4819" s="215"/>
      <c r="F4819" s="215"/>
      <c r="G4819" s="215"/>
      <c r="H4819" s="215"/>
      <c r="J4819" s="78"/>
      <c r="K4819" s="134"/>
      <c r="L4819" s="134"/>
      <c r="M4819" s="226"/>
    </row>
    <row r="4820" spans="1:13" x14ac:dyDescent="0.2">
      <c r="A4820" s="133"/>
      <c r="B4820" s="214"/>
      <c r="C4820" s="215"/>
      <c r="D4820" s="215"/>
      <c r="E4820" s="215"/>
      <c r="F4820" s="215"/>
      <c r="G4820" s="215"/>
      <c r="H4820" s="215"/>
      <c r="J4820" s="78"/>
      <c r="K4820" s="134"/>
      <c r="L4820" s="134"/>
      <c r="M4820" s="226"/>
    </row>
    <row r="4821" spans="1:13" x14ac:dyDescent="0.2">
      <c r="A4821" s="133"/>
      <c r="B4821" s="214"/>
      <c r="C4821" s="215"/>
      <c r="D4821" s="215"/>
      <c r="E4821" s="215"/>
      <c r="F4821" s="215"/>
      <c r="G4821" s="215"/>
      <c r="H4821" s="215"/>
      <c r="J4821" s="78"/>
      <c r="K4821" s="134"/>
      <c r="L4821" s="134"/>
      <c r="M4821" s="226"/>
    </row>
    <row r="4822" spans="1:13" x14ac:dyDescent="0.2">
      <c r="A4822" s="133"/>
      <c r="B4822" s="214"/>
      <c r="C4822" s="215"/>
      <c r="D4822" s="215"/>
      <c r="E4822" s="215"/>
      <c r="F4822" s="215"/>
      <c r="G4822" s="215"/>
      <c r="H4822" s="215"/>
      <c r="J4822" s="78"/>
      <c r="K4822" s="134"/>
      <c r="L4822" s="134"/>
      <c r="M4822" s="226"/>
    </row>
    <row r="4823" spans="1:13" x14ac:dyDescent="0.2">
      <c r="A4823" s="133"/>
      <c r="B4823" s="214"/>
      <c r="C4823" s="215"/>
      <c r="D4823" s="215"/>
      <c r="E4823" s="215"/>
      <c r="F4823" s="215"/>
      <c r="G4823" s="215"/>
      <c r="H4823" s="215"/>
      <c r="J4823" s="78"/>
      <c r="K4823" s="134"/>
      <c r="L4823" s="134"/>
      <c r="M4823" s="226"/>
    </row>
    <row r="4824" spans="1:13" x14ac:dyDescent="0.2">
      <c r="A4824" s="133"/>
      <c r="B4824" s="214"/>
      <c r="C4824" s="215"/>
      <c r="D4824" s="215"/>
      <c r="E4824" s="215"/>
      <c r="F4824" s="215"/>
      <c r="G4824" s="215"/>
      <c r="H4824" s="215"/>
      <c r="J4824" s="78"/>
      <c r="K4824" s="134"/>
      <c r="L4824" s="134"/>
      <c r="M4824" s="226"/>
    </row>
    <row r="4825" spans="1:13" x14ac:dyDescent="0.2">
      <c r="A4825" s="133"/>
      <c r="B4825" s="214"/>
      <c r="C4825" s="215"/>
      <c r="D4825" s="215"/>
      <c r="E4825" s="215"/>
      <c r="F4825" s="215"/>
      <c r="G4825" s="215"/>
      <c r="H4825" s="215"/>
      <c r="J4825" s="78"/>
      <c r="K4825" s="134"/>
      <c r="L4825" s="134"/>
      <c r="M4825" s="226"/>
    </row>
    <row r="4826" spans="1:13" x14ac:dyDescent="0.2">
      <c r="A4826" s="133"/>
      <c r="B4826" s="214"/>
      <c r="C4826" s="215"/>
      <c r="D4826" s="215"/>
      <c r="E4826" s="215"/>
      <c r="F4826" s="215"/>
      <c r="G4826" s="215"/>
      <c r="H4826" s="215"/>
      <c r="J4826" s="78"/>
      <c r="K4826" s="134"/>
      <c r="L4826" s="134"/>
      <c r="M4826" s="226"/>
    </row>
    <row r="4827" spans="1:13" x14ac:dyDescent="0.2">
      <c r="A4827" s="133"/>
      <c r="B4827" s="214"/>
      <c r="C4827" s="215"/>
      <c r="D4827" s="215"/>
      <c r="E4827" s="215"/>
      <c r="F4827" s="215"/>
      <c r="G4827" s="215"/>
      <c r="H4827" s="215"/>
      <c r="J4827" s="78"/>
      <c r="K4827" s="134"/>
      <c r="L4827" s="134"/>
      <c r="M4827" s="226"/>
    </row>
    <row r="4828" spans="1:13" x14ac:dyDescent="0.2">
      <c r="A4828" s="133"/>
      <c r="B4828" s="214"/>
      <c r="C4828" s="215"/>
      <c r="D4828" s="215"/>
      <c r="E4828" s="215"/>
      <c r="F4828" s="215"/>
      <c r="G4828" s="215"/>
      <c r="H4828" s="215"/>
      <c r="J4828" s="78"/>
      <c r="K4828" s="134"/>
      <c r="L4828" s="134"/>
      <c r="M4828" s="226"/>
    </row>
    <row r="4829" spans="1:13" x14ac:dyDescent="0.2">
      <c r="A4829" s="133"/>
      <c r="B4829" s="214"/>
      <c r="C4829" s="215"/>
      <c r="D4829" s="215"/>
      <c r="E4829" s="215"/>
      <c r="F4829" s="215"/>
      <c r="G4829" s="215"/>
      <c r="H4829" s="215"/>
      <c r="J4829" s="78"/>
      <c r="K4829" s="134"/>
      <c r="L4829" s="134"/>
      <c r="M4829" s="226"/>
    </row>
    <row r="4830" spans="1:13" x14ac:dyDescent="0.2">
      <c r="A4830" s="133"/>
      <c r="B4830" s="214"/>
      <c r="C4830" s="215"/>
      <c r="D4830" s="215"/>
      <c r="E4830" s="215"/>
      <c r="F4830" s="215"/>
      <c r="G4830" s="215"/>
      <c r="H4830" s="215"/>
      <c r="J4830" s="78"/>
      <c r="K4830" s="134"/>
      <c r="L4830" s="134"/>
      <c r="M4830" s="226"/>
    </row>
    <row r="4831" spans="1:13" x14ac:dyDescent="0.2">
      <c r="A4831" s="133"/>
      <c r="B4831" s="214"/>
      <c r="C4831" s="215"/>
      <c r="D4831" s="215"/>
      <c r="E4831" s="215"/>
      <c r="F4831" s="215"/>
      <c r="G4831" s="215"/>
      <c r="H4831" s="215"/>
      <c r="J4831" s="78"/>
      <c r="K4831" s="134"/>
      <c r="L4831" s="134"/>
      <c r="M4831" s="226"/>
    </row>
    <row r="4832" spans="1:13" x14ac:dyDescent="0.2">
      <c r="A4832" s="133"/>
      <c r="B4832" s="214"/>
      <c r="C4832" s="215"/>
      <c r="D4832" s="215"/>
      <c r="E4832" s="215"/>
      <c r="F4832" s="215"/>
      <c r="G4832" s="215"/>
      <c r="H4832" s="215"/>
      <c r="J4832" s="78"/>
      <c r="K4832" s="134"/>
      <c r="L4832" s="134"/>
      <c r="M4832" s="226"/>
    </row>
    <row r="4833" spans="1:13" x14ac:dyDescent="0.2">
      <c r="A4833" s="133"/>
      <c r="B4833" s="214"/>
      <c r="C4833" s="215"/>
      <c r="D4833" s="215"/>
      <c r="E4833" s="215"/>
      <c r="F4833" s="215"/>
      <c r="G4833" s="215"/>
      <c r="H4833" s="215"/>
      <c r="J4833" s="78"/>
      <c r="K4833" s="134"/>
      <c r="L4833" s="134"/>
      <c r="M4833" s="226"/>
    </row>
    <row r="4834" spans="1:13" x14ac:dyDescent="0.2">
      <c r="A4834" s="133"/>
      <c r="B4834" s="214"/>
      <c r="C4834" s="215"/>
      <c r="D4834" s="215"/>
      <c r="E4834" s="215"/>
      <c r="F4834" s="215"/>
      <c r="G4834" s="215"/>
      <c r="H4834" s="215"/>
      <c r="J4834" s="78"/>
      <c r="K4834" s="134"/>
      <c r="L4834" s="134"/>
      <c r="M4834" s="226"/>
    </row>
    <row r="4835" spans="1:13" x14ac:dyDescent="0.2">
      <c r="A4835" s="133"/>
      <c r="B4835" s="214"/>
      <c r="C4835" s="215"/>
      <c r="D4835" s="215"/>
      <c r="E4835" s="215"/>
      <c r="F4835" s="215"/>
      <c r="G4835" s="215"/>
      <c r="H4835" s="215"/>
      <c r="J4835" s="78"/>
      <c r="K4835" s="134"/>
      <c r="L4835" s="134"/>
      <c r="M4835" s="226"/>
    </row>
    <row r="4836" spans="1:13" x14ac:dyDescent="0.2">
      <c r="A4836" s="133"/>
      <c r="B4836" s="214"/>
      <c r="C4836" s="215"/>
      <c r="D4836" s="215"/>
      <c r="E4836" s="215"/>
      <c r="F4836" s="215"/>
      <c r="G4836" s="215"/>
      <c r="H4836" s="215"/>
      <c r="J4836" s="78"/>
      <c r="K4836" s="134"/>
      <c r="L4836" s="134"/>
      <c r="M4836" s="226"/>
    </row>
    <row r="4837" spans="1:13" x14ac:dyDescent="0.2">
      <c r="A4837" s="133"/>
      <c r="B4837" s="214"/>
      <c r="C4837" s="215"/>
      <c r="D4837" s="215"/>
      <c r="E4837" s="215"/>
      <c r="F4837" s="215"/>
      <c r="G4837" s="215"/>
      <c r="H4837" s="215"/>
      <c r="J4837" s="78"/>
      <c r="K4837" s="134"/>
      <c r="L4837" s="134"/>
      <c r="M4837" s="226"/>
    </row>
    <row r="4838" spans="1:13" x14ac:dyDescent="0.2">
      <c r="A4838" s="133"/>
      <c r="B4838" s="214"/>
      <c r="C4838" s="215"/>
      <c r="D4838" s="215"/>
      <c r="E4838" s="215"/>
      <c r="F4838" s="215"/>
      <c r="G4838" s="215"/>
      <c r="H4838" s="215"/>
      <c r="J4838" s="78"/>
      <c r="K4838" s="134"/>
      <c r="L4838" s="134"/>
      <c r="M4838" s="226"/>
    </row>
    <row r="4839" spans="1:13" x14ac:dyDescent="0.2">
      <c r="A4839" s="133"/>
      <c r="B4839" s="214"/>
      <c r="C4839" s="215"/>
      <c r="D4839" s="215"/>
      <c r="E4839" s="215"/>
      <c r="F4839" s="215"/>
      <c r="G4839" s="215"/>
      <c r="H4839" s="215"/>
      <c r="J4839" s="78"/>
      <c r="K4839" s="134"/>
      <c r="L4839" s="134"/>
      <c r="M4839" s="226"/>
    </row>
    <row r="4840" spans="1:13" x14ac:dyDescent="0.2">
      <c r="A4840" s="133"/>
      <c r="B4840" s="214"/>
      <c r="C4840" s="215"/>
      <c r="D4840" s="215"/>
      <c r="E4840" s="215"/>
      <c r="F4840" s="215"/>
      <c r="G4840" s="215"/>
      <c r="H4840" s="215"/>
      <c r="J4840" s="78"/>
      <c r="K4840" s="134"/>
      <c r="L4840" s="134"/>
      <c r="M4840" s="226"/>
    </row>
    <row r="4841" spans="1:13" x14ac:dyDescent="0.2">
      <c r="A4841" s="133"/>
      <c r="B4841" s="214"/>
      <c r="C4841" s="215"/>
      <c r="D4841" s="215"/>
      <c r="E4841" s="215"/>
      <c r="F4841" s="215"/>
      <c r="G4841" s="215"/>
      <c r="H4841" s="215"/>
      <c r="J4841" s="78"/>
      <c r="K4841" s="134"/>
      <c r="L4841" s="134"/>
      <c r="M4841" s="226"/>
    </row>
    <row r="4842" spans="1:13" x14ac:dyDescent="0.2">
      <c r="A4842" s="133"/>
      <c r="B4842" s="214"/>
      <c r="C4842" s="215"/>
      <c r="D4842" s="215"/>
      <c r="E4842" s="215"/>
      <c r="F4842" s="215"/>
      <c r="G4842" s="215"/>
      <c r="H4842" s="215"/>
      <c r="J4842" s="78"/>
      <c r="K4842" s="134"/>
      <c r="L4842" s="134"/>
      <c r="M4842" s="226"/>
    </row>
    <row r="4843" spans="1:13" x14ac:dyDescent="0.2">
      <c r="A4843" s="133"/>
      <c r="B4843" s="214"/>
      <c r="C4843" s="215"/>
      <c r="D4843" s="215"/>
      <c r="E4843" s="215"/>
      <c r="F4843" s="215"/>
      <c r="G4843" s="215"/>
      <c r="H4843" s="215"/>
      <c r="J4843" s="78"/>
      <c r="K4843" s="134"/>
      <c r="L4843" s="134"/>
      <c r="M4843" s="226"/>
    </row>
    <row r="4844" spans="1:13" x14ac:dyDescent="0.2">
      <c r="A4844" s="133"/>
      <c r="B4844" s="214"/>
      <c r="C4844" s="215"/>
      <c r="D4844" s="215"/>
      <c r="E4844" s="215"/>
      <c r="F4844" s="215"/>
      <c r="G4844" s="215"/>
      <c r="H4844" s="215"/>
      <c r="J4844" s="78"/>
      <c r="K4844" s="134"/>
      <c r="L4844" s="134"/>
      <c r="M4844" s="226"/>
    </row>
    <row r="4845" spans="1:13" x14ac:dyDescent="0.2">
      <c r="A4845" s="133"/>
      <c r="B4845" s="214"/>
      <c r="C4845" s="215"/>
      <c r="D4845" s="215"/>
      <c r="E4845" s="215"/>
      <c r="F4845" s="215"/>
      <c r="G4845" s="215"/>
      <c r="H4845" s="215"/>
      <c r="J4845" s="78"/>
      <c r="K4845" s="134"/>
      <c r="L4845" s="134"/>
      <c r="M4845" s="226"/>
    </row>
    <row r="4846" spans="1:13" x14ac:dyDescent="0.2">
      <c r="A4846" s="133"/>
      <c r="B4846" s="214"/>
      <c r="C4846" s="215"/>
      <c r="D4846" s="215"/>
      <c r="E4846" s="215"/>
      <c r="F4846" s="215"/>
      <c r="G4846" s="215"/>
      <c r="H4846" s="215"/>
      <c r="J4846" s="78"/>
      <c r="K4846" s="134"/>
      <c r="L4846" s="134"/>
      <c r="M4846" s="226"/>
    </row>
    <row r="4847" spans="1:13" x14ac:dyDescent="0.2">
      <c r="A4847" s="133"/>
      <c r="B4847" s="214"/>
      <c r="C4847" s="215"/>
      <c r="D4847" s="215"/>
      <c r="E4847" s="215"/>
      <c r="F4847" s="215"/>
      <c r="G4847" s="215"/>
      <c r="H4847" s="215"/>
      <c r="J4847" s="78"/>
      <c r="K4847" s="134"/>
      <c r="L4847" s="134"/>
      <c r="M4847" s="226"/>
    </row>
    <row r="4848" spans="1:13" x14ac:dyDescent="0.2">
      <c r="A4848" s="133"/>
      <c r="B4848" s="214"/>
      <c r="C4848" s="215"/>
      <c r="D4848" s="215"/>
      <c r="E4848" s="215"/>
      <c r="F4848" s="215"/>
      <c r="G4848" s="215"/>
      <c r="H4848" s="215"/>
      <c r="J4848" s="78"/>
      <c r="K4848" s="134"/>
      <c r="L4848" s="134"/>
      <c r="M4848" s="226"/>
    </row>
    <row r="4849" spans="1:13" x14ac:dyDescent="0.2">
      <c r="A4849" s="133"/>
      <c r="B4849" s="214"/>
      <c r="C4849" s="215"/>
      <c r="D4849" s="215"/>
      <c r="E4849" s="215"/>
      <c r="F4849" s="215"/>
      <c r="G4849" s="215"/>
      <c r="H4849" s="215"/>
      <c r="J4849" s="78"/>
      <c r="K4849" s="134"/>
      <c r="L4849" s="134"/>
      <c r="M4849" s="226"/>
    </row>
    <row r="4850" spans="1:13" x14ac:dyDescent="0.2">
      <c r="A4850" s="133"/>
      <c r="B4850" s="214"/>
      <c r="C4850" s="215"/>
      <c r="D4850" s="215"/>
      <c r="E4850" s="215"/>
      <c r="F4850" s="215"/>
      <c r="G4850" s="215"/>
      <c r="H4850" s="215"/>
      <c r="J4850" s="78"/>
      <c r="K4850" s="134"/>
      <c r="L4850" s="134"/>
      <c r="M4850" s="226"/>
    </row>
    <row r="4851" spans="1:13" x14ac:dyDescent="0.2">
      <c r="A4851" s="133"/>
      <c r="B4851" s="214"/>
      <c r="C4851" s="215"/>
      <c r="D4851" s="215"/>
      <c r="E4851" s="215"/>
      <c r="F4851" s="215"/>
      <c r="G4851" s="215"/>
      <c r="H4851" s="215"/>
      <c r="J4851" s="78"/>
      <c r="K4851" s="134"/>
      <c r="L4851" s="134"/>
      <c r="M4851" s="226"/>
    </row>
    <row r="4852" spans="1:13" x14ac:dyDescent="0.2">
      <c r="A4852" s="133"/>
      <c r="B4852" s="214"/>
      <c r="C4852" s="215"/>
      <c r="D4852" s="215"/>
      <c r="E4852" s="215"/>
      <c r="F4852" s="215"/>
      <c r="G4852" s="215"/>
      <c r="H4852" s="215"/>
      <c r="J4852" s="78"/>
      <c r="K4852" s="134"/>
      <c r="L4852" s="134"/>
      <c r="M4852" s="226"/>
    </row>
    <row r="4853" spans="1:13" x14ac:dyDescent="0.2">
      <c r="A4853" s="133"/>
      <c r="B4853" s="214"/>
      <c r="C4853" s="215"/>
      <c r="D4853" s="215"/>
      <c r="E4853" s="215"/>
      <c r="F4853" s="215"/>
      <c r="G4853" s="215"/>
      <c r="H4853" s="215"/>
      <c r="J4853" s="78"/>
      <c r="K4853" s="134"/>
      <c r="L4853" s="134"/>
      <c r="M4853" s="226"/>
    </row>
    <row r="4854" spans="1:13" x14ac:dyDescent="0.2">
      <c r="A4854" s="133"/>
      <c r="B4854" s="214"/>
      <c r="C4854" s="215"/>
      <c r="D4854" s="215"/>
      <c r="E4854" s="215"/>
      <c r="F4854" s="215"/>
      <c r="G4854" s="215"/>
      <c r="H4854" s="215"/>
      <c r="J4854" s="78"/>
      <c r="K4854" s="134"/>
      <c r="L4854" s="134"/>
      <c r="M4854" s="226"/>
    </row>
    <row r="4855" spans="1:13" x14ac:dyDescent="0.2">
      <c r="A4855" s="133"/>
      <c r="B4855" s="214"/>
      <c r="C4855" s="215"/>
      <c r="D4855" s="215"/>
      <c r="E4855" s="215"/>
      <c r="F4855" s="215"/>
      <c r="G4855" s="215"/>
      <c r="H4855" s="215"/>
      <c r="J4855" s="78"/>
      <c r="K4855" s="134"/>
      <c r="L4855" s="134"/>
      <c r="M4855" s="226"/>
    </row>
    <row r="4856" spans="1:13" x14ac:dyDescent="0.2">
      <c r="A4856" s="133"/>
      <c r="B4856" s="214"/>
      <c r="C4856" s="215"/>
      <c r="D4856" s="215"/>
      <c r="E4856" s="215"/>
      <c r="F4856" s="215"/>
      <c r="G4856" s="215"/>
      <c r="H4856" s="215"/>
      <c r="J4856" s="78"/>
      <c r="K4856" s="134"/>
      <c r="L4856" s="134"/>
      <c r="M4856" s="226"/>
    </row>
    <row r="4857" spans="1:13" x14ac:dyDescent="0.2">
      <c r="A4857" s="133"/>
      <c r="B4857" s="214"/>
      <c r="C4857" s="215"/>
      <c r="D4857" s="215"/>
      <c r="E4857" s="215"/>
      <c r="F4857" s="215"/>
      <c r="G4857" s="215"/>
      <c r="H4857" s="215"/>
      <c r="J4857" s="78"/>
      <c r="K4857" s="134"/>
      <c r="L4857" s="134"/>
      <c r="M4857" s="226"/>
    </row>
    <row r="4858" spans="1:13" x14ac:dyDescent="0.2">
      <c r="A4858" s="133"/>
      <c r="B4858" s="214"/>
      <c r="C4858" s="215"/>
      <c r="D4858" s="215"/>
      <c r="E4858" s="215"/>
      <c r="F4858" s="215"/>
      <c r="G4858" s="215"/>
      <c r="H4858" s="215"/>
      <c r="J4858" s="78"/>
      <c r="K4858" s="134"/>
      <c r="L4858" s="134"/>
      <c r="M4858" s="226"/>
    </row>
    <row r="4859" spans="1:13" x14ac:dyDescent="0.2">
      <c r="A4859" s="133"/>
      <c r="B4859" s="214"/>
      <c r="C4859" s="215"/>
      <c r="D4859" s="215"/>
      <c r="E4859" s="215"/>
      <c r="F4859" s="215"/>
      <c r="G4859" s="215"/>
      <c r="H4859" s="215"/>
      <c r="J4859" s="78"/>
      <c r="K4859" s="134"/>
      <c r="L4859" s="134"/>
      <c r="M4859" s="226"/>
    </row>
    <row r="4860" spans="1:13" x14ac:dyDescent="0.2">
      <c r="A4860" s="133"/>
      <c r="B4860" s="214"/>
      <c r="C4860" s="215"/>
      <c r="D4860" s="215"/>
      <c r="E4860" s="215"/>
      <c r="F4860" s="215"/>
      <c r="G4860" s="215"/>
      <c r="H4860" s="215"/>
      <c r="J4860" s="78"/>
      <c r="K4860" s="134"/>
      <c r="L4860" s="134"/>
      <c r="M4860" s="226"/>
    </row>
    <row r="4861" spans="1:13" x14ac:dyDescent="0.2">
      <c r="A4861" s="133"/>
      <c r="B4861" s="214"/>
      <c r="C4861" s="215"/>
      <c r="D4861" s="215"/>
      <c r="E4861" s="215"/>
      <c r="F4861" s="215"/>
      <c r="G4861" s="215"/>
      <c r="H4861" s="215"/>
      <c r="J4861" s="78"/>
      <c r="K4861" s="134"/>
      <c r="L4861" s="134"/>
      <c r="M4861" s="226"/>
    </row>
    <row r="4862" spans="1:13" x14ac:dyDescent="0.2">
      <c r="A4862" s="133"/>
      <c r="B4862" s="214"/>
      <c r="C4862" s="215"/>
      <c r="D4862" s="215"/>
      <c r="E4862" s="215"/>
      <c r="F4862" s="215"/>
      <c r="G4862" s="215"/>
      <c r="H4862" s="215"/>
      <c r="J4862" s="78"/>
      <c r="K4862" s="134"/>
      <c r="L4862" s="134"/>
      <c r="M4862" s="226"/>
    </row>
    <row r="4863" spans="1:13" x14ac:dyDescent="0.2">
      <c r="A4863" s="133"/>
      <c r="B4863" s="214"/>
      <c r="C4863" s="215"/>
      <c r="D4863" s="215"/>
      <c r="E4863" s="215"/>
      <c r="F4863" s="215"/>
      <c r="G4863" s="215"/>
      <c r="H4863" s="215"/>
      <c r="J4863" s="78"/>
      <c r="K4863" s="134"/>
      <c r="L4863" s="134"/>
      <c r="M4863" s="226"/>
    </row>
    <row r="4864" spans="1:13" x14ac:dyDescent="0.2">
      <c r="A4864" s="133"/>
      <c r="B4864" s="214"/>
      <c r="C4864" s="215"/>
      <c r="D4864" s="215"/>
      <c r="E4864" s="215"/>
      <c r="F4864" s="215"/>
      <c r="G4864" s="215"/>
      <c r="H4864" s="215"/>
      <c r="J4864" s="78"/>
      <c r="K4864" s="134"/>
      <c r="L4864" s="134"/>
      <c r="M4864" s="226"/>
    </row>
    <row r="4865" spans="1:13" x14ac:dyDescent="0.2">
      <c r="A4865" s="133"/>
      <c r="B4865" s="214"/>
      <c r="C4865" s="215"/>
      <c r="D4865" s="215"/>
      <c r="E4865" s="215"/>
      <c r="F4865" s="215"/>
      <c r="G4865" s="215"/>
      <c r="H4865" s="215"/>
      <c r="J4865" s="78"/>
      <c r="K4865" s="134"/>
      <c r="L4865" s="134"/>
      <c r="M4865" s="226"/>
    </row>
    <row r="4866" spans="1:13" x14ac:dyDescent="0.2">
      <c r="A4866" s="133"/>
      <c r="B4866" s="214"/>
      <c r="C4866" s="215"/>
      <c r="D4866" s="215"/>
      <c r="E4866" s="215"/>
      <c r="F4866" s="215"/>
      <c r="G4866" s="215"/>
      <c r="H4866" s="215"/>
      <c r="J4866" s="78"/>
      <c r="K4866" s="134"/>
      <c r="L4866" s="134"/>
      <c r="M4866" s="226"/>
    </row>
    <row r="4867" spans="1:13" x14ac:dyDescent="0.2">
      <c r="A4867" s="133"/>
      <c r="B4867" s="214"/>
      <c r="C4867" s="215"/>
      <c r="D4867" s="215"/>
      <c r="E4867" s="215"/>
      <c r="F4867" s="215"/>
      <c r="G4867" s="215"/>
      <c r="H4867" s="215"/>
      <c r="J4867" s="78"/>
      <c r="K4867" s="134"/>
      <c r="L4867" s="134"/>
      <c r="M4867" s="226"/>
    </row>
    <row r="4868" spans="1:13" x14ac:dyDescent="0.2">
      <c r="A4868" s="133"/>
      <c r="B4868" s="214"/>
      <c r="C4868" s="215"/>
      <c r="D4868" s="215"/>
      <c r="E4868" s="215"/>
      <c r="F4868" s="215"/>
      <c r="G4868" s="215"/>
      <c r="H4868" s="215"/>
      <c r="J4868" s="78"/>
      <c r="K4868" s="134"/>
      <c r="L4868" s="134"/>
      <c r="M4868" s="226"/>
    </row>
    <row r="4869" spans="1:13" x14ac:dyDescent="0.2">
      <c r="A4869" s="133"/>
      <c r="B4869" s="214"/>
      <c r="C4869" s="215"/>
      <c r="D4869" s="215"/>
      <c r="E4869" s="215"/>
      <c r="F4869" s="215"/>
      <c r="G4869" s="215"/>
      <c r="H4869" s="215"/>
      <c r="J4869" s="78"/>
      <c r="K4869" s="134"/>
      <c r="L4869" s="134"/>
      <c r="M4869" s="226"/>
    </row>
    <row r="4870" spans="1:13" x14ac:dyDescent="0.2">
      <c r="A4870" s="133"/>
      <c r="B4870" s="214"/>
      <c r="C4870" s="215"/>
      <c r="D4870" s="215"/>
      <c r="E4870" s="215"/>
      <c r="F4870" s="215"/>
      <c r="G4870" s="215"/>
      <c r="H4870" s="215"/>
      <c r="J4870" s="78"/>
      <c r="K4870" s="134"/>
      <c r="L4870" s="134"/>
      <c r="M4870" s="226"/>
    </row>
    <row r="4871" spans="1:13" x14ac:dyDescent="0.2">
      <c r="A4871" s="133"/>
      <c r="B4871" s="214"/>
      <c r="C4871" s="215"/>
      <c r="D4871" s="215"/>
      <c r="E4871" s="215"/>
      <c r="F4871" s="215"/>
      <c r="G4871" s="215"/>
      <c r="H4871" s="215"/>
      <c r="J4871" s="78"/>
      <c r="K4871" s="134"/>
      <c r="L4871" s="134"/>
      <c r="M4871" s="226"/>
    </row>
    <row r="4872" spans="1:13" x14ac:dyDescent="0.2">
      <c r="A4872" s="133"/>
      <c r="B4872" s="214"/>
      <c r="C4872" s="215"/>
      <c r="D4872" s="215"/>
      <c r="E4872" s="215"/>
      <c r="F4872" s="215"/>
      <c r="G4872" s="215"/>
      <c r="H4872" s="215"/>
      <c r="J4872" s="78"/>
      <c r="K4872" s="134"/>
      <c r="L4872" s="134"/>
      <c r="M4872" s="226"/>
    </row>
    <row r="4873" spans="1:13" x14ac:dyDescent="0.2">
      <c r="A4873" s="133"/>
      <c r="B4873" s="214"/>
      <c r="C4873" s="215"/>
      <c r="D4873" s="215"/>
      <c r="E4873" s="215"/>
      <c r="F4873" s="215"/>
      <c r="G4873" s="215"/>
      <c r="H4873" s="215"/>
      <c r="J4873" s="78"/>
      <c r="K4873" s="134"/>
      <c r="L4873" s="134"/>
      <c r="M4873" s="226"/>
    </row>
    <row r="4874" spans="1:13" x14ac:dyDescent="0.2">
      <c r="A4874" s="133"/>
      <c r="B4874" s="214"/>
      <c r="C4874" s="215"/>
      <c r="D4874" s="215"/>
      <c r="E4874" s="215"/>
      <c r="F4874" s="215"/>
      <c r="G4874" s="215"/>
      <c r="H4874" s="215"/>
      <c r="J4874" s="78"/>
      <c r="K4874" s="134"/>
      <c r="L4874" s="134"/>
      <c r="M4874" s="226"/>
    </row>
    <row r="4875" spans="1:13" x14ac:dyDescent="0.2">
      <c r="A4875" s="133"/>
      <c r="B4875" s="214"/>
      <c r="C4875" s="215"/>
      <c r="D4875" s="215"/>
      <c r="E4875" s="215"/>
      <c r="F4875" s="215"/>
      <c r="G4875" s="215"/>
      <c r="H4875" s="215"/>
      <c r="J4875" s="78"/>
      <c r="K4875" s="134"/>
      <c r="L4875" s="134"/>
      <c r="M4875" s="226"/>
    </row>
    <row r="4876" spans="1:13" x14ac:dyDescent="0.2">
      <c r="A4876" s="133"/>
      <c r="B4876" s="214"/>
      <c r="C4876" s="215"/>
      <c r="D4876" s="215"/>
      <c r="E4876" s="215"/>
      <c r="F4876" s="215"/>
      <c r="G4876" s="215"/>
      <c r="H4876" s="215"/>
      <c r="J4876" s="78"/>
      <c r="K4876" s="134"/>
      <c r="L4876" s="134"/>
      <c r="M4876" s="226"/>
    </row>
    <row r="4877" spans="1:13" x14ac:dyDescent="0.2">
      <c r="A4877" s="133"/>
      <c r="B4877" s="214"/>
      <c r="C4877" s="215"/>
      <c r="D4877" s="215"/>
      <c r="E4877" s="215"/>
      <c r="F4877" s="215"/>
      <c r="G4877" s="215"/>
      <c r="H4877" s="215"/>
      <c r="J4877" s="78"/>
      <c r="K4877" s="134"/>
      <c r="L4877" s="134"/>
      <c r="M4877" s="226"/>
    </row>
    <row r="4878" spans="1:13" x14ac:dyDescent="0.2">
      <c r="A4878" s="133"/>
      <c r="B4878" s="214"/>
      <c r="C4878" s="215"/>
      <c r="D4878" s="215"/>
      <c r="E4878" s="215"/>
      <c r="F4878" s="215"/>
      <c r="G4878" s="215"/>
      <c r="H4878" s="215"/>
      <c r="J4878" s="78"/>
      <c r="K4878" s="134"/>
      <c r="L4878" s="134"/>
      <c r="M4878" s="226"/>
    </row>
    <row r="4879" spans="1:13" x14ac:dyDescent="0.2">
      <c r="A4879" s="133"/>
      <c r="B4879" s="214"/>
      <c r="C4879" s="215"/>
      <c r="D4879" s="215"/>
      <c r="E4879" s="215"/>
      <c r="F4879" s="215"/>
      <c r="G4879" s="215"/>
      <c r="H4879" s="215"/>
      <c r="J4879" s="78"/>
      <c r="K4879" s="134"/>
      <c r="L4879" s="134"/>
      <c r="M4879" s="226"/>
    </row>
    <row r="4880" spans="1:13" x14ac:dyDescent="0.2">
      <c r="A4880" s="133"/>
      <c r="B4880" s="214"/>
      <c r="C4880" s="215"/>
      <c r="D4880" s="215"/>
      <c r="E4880" s="215"/>
      <c r="F4880" s="215"/>
      <c r="G4880" s="215"/>
      <c r="H4880" s="215"/>
      <c r="J4880" s="78"/>
      <c r="K4880" s="134"/>
      <c r="L4880" s="134"/>
      <c r="M4880" s="226"/>
    </row>
    <row r="4881" spans="1:13" x14ac:dyDescent="0.2">
      <c r="A4881" s="133"/>
      <c r="B4881" s="214"/>
      <c r="C4881" s="215"/>
      <c r="D4881" s="215"/>
      <c r="E4881" s="215"/>
      <c r="F4881" s="215"/>
      <c r="G4881" s="215"/>
      <c r="H4881" s="215"/>
      <c r="J4881" s="78"/>
      <c r="K4881" s="134"/>
      <c r="L4881" s="134"/>
      <c r="M4881" s="226"/>
    </row>
    <row r="4882" spans="1:13" x14ac:dyDescent="0.2">
      <c r="A4882" s="133"/>
      <c r="B4882" s="214"/>
      <c r="C4882" s="215"/>
      <c r="D4882" s="215"/>
      <c r="E4882" s="215"/>
      <c r="F4882" s="215"/>
      <c r="G4882" s="215"/>
      <c r="H4882" s="215"/>
      <c r="J4882" s="78"/>
      <c r="K4882" s="134"/>
      <c r="L4882" s="134"/>
      <c r="M4882" s="226"/>
    </row>
    <row r="4883" spans="1:13" x14ac:dyDescent="0.2">
      <c r="A4883" s="133"/>
      <c r="B4883" s="214"/>
      <c r="C4883" s="215"/>
      <c r="D4883" s="215"/>
      <c r="E4883" s="215"/>
      <c r="F4883" s="215"/>
      <c r="G4883" s="215"/>
      <c r="H4883" s="215"/>
      <c r="J4883" s="78"/>
      <c r="K4883" s="134"/>
      <c r="L4883" s="134"/>
      <c r="M4883" s="226"/>
    </row>
    <row r="4884" spans="1:13" x14ac:dyDescent="0.2">
      <c r="A4884" s="133"/>
      <c r="B4884" s="214"/>
      <c r="C4884" s="215"/>
      <c r="D4884" s="215"/>
      <c r="E4884" s="215"/>
      <c r="F4884" s="215"/>
      <c r="G4884" s="215"/>
      <c r="H4884" s="215"/>
      <c r="J4884" s="78"/>
      <c r="K4884" s="134"/>
      <c r="L4884" s="134"/>
      <c r="M4884" s="226"/>
    </row>
    <row r="4885" spans="1:13" x14ac:dyDescent="0.2">
      <c r="A4885" s="133"/>
      <c r="B4885" s="214"/>
      <c r="C4885" s="215"/>
      <c r="D4885" s="215"/>
      <c r="E4885" s="215"/>
      <c r="F4885" s="215"/>
      <c r="G4885" s="215"/>
      <c r="H4885" s="215"/>
      <c r="J4885" s="78"/>
      <c r="K4885" s="134"/>
      <c r="L4885" s="134"/>
      <c r="M4885" s="226"/>
    </row>
    <row r="4886" spans="1:13" x14ac:dyDescent="0.2">
      <c r="A4886" s="133"/>
      <c r="B4886" s="214"/>
      <c r="C4886" s="215"/>
      <c r="D4886" s="215"/>
      <c r="E4886" s="215"/>
      <c r="F4886" s="215"/>
      <c r="G4886" s="215"/>
      <c r="H4886" s="215"/>
      <c r="J4886" s="78"/>
      <c r="K4886" s="134"/>
      <c r="L4886" s="134"/>
      <c r="M4886" s="226"/>
    </row>
    <row r="4887" spans="1:13" x14ac:dyDescent="0.2">
      <c r="A4887" s="133"/>
      <c r="B4887" s="214"/>
      <c r="C4887" s="215"/>
      <c r="D4887" s="215"/>
      <c r="E4887" s="215"/>
      <c r="F4887" s="215"/>
      <c r="G4887" s="215"/>
      <c r="H4887" s="215"/>
      <c r="J4887" s="78"/>
      <c r="K4887" s="134"/>
      <c r="L4887" s="134"/>
      <c r="M4887" s="226"/>
    </row>
    <row r="4888" spans="1:13" x14ac:dyDescent="0.2">
      <c r="A4888" s="133"/>
      <c r="B4888" s="214"/>
      <c r="C4888" s="215"/>
      <c r="D4888" s="215"/>
      <c r="E4888" s="215"/>
      <c r="F4888" s="215"/>
      <c r="G4888" s="215"/>
      <c r="H4888" s="215"/>
      <c r="J4888" s="78"/>
      <c r="K4888" s="134"/>
      <c r="L4888" s="134"/>
      <c r="M4888" s="226"/>
    </row>
    <row r="4889" spans="1:13" x14ac:dyDescent="0.2">
      <c r="A4889" s="133"/>
      <c r="B4889" s="214"/>
      <c r="C4889" s="215"/>
      <c r="D4889" s="215"/>
      <c r="E4889" s="215"/>
      <c r="F4889" s="215"/>
      <c r="G4889" s="215"/>
      <c r="H4889" s="215"/>
      <c r="J4889" s="78"/>
      <c r="K4889" s="134"/>
      <c r="L4889" s="134"/>
      <c r="M4889" s="226"/>
    </row>
    <row r="4890" spans="1:13" x14ac:dyDescent="0.2">
      <c r="A4890" s="133"/>
      <c r="B4890" s="214"/>
      <c r="C4890" s="215"/>
      <c r="D4890" s="215"/>
      <c r="E4890" s="215"/>
      <c r="F4890" s="215"/>
      <c r="G4890" s="215"/>
      <c r="H4890" s="215"/>
      <c r="J4890" s="78"/>
      <c r="K4890" s="134"/>
      <c r="L4890" s="134"/>
      <c r="M4890" s="226"/>
    </row>
    <row r="4891" spans="1:13" x14ac:dyDescent="0.2">
      <c r="A4891" s="133"/>
      <c r="B4891" s="214"/>
      <c r="C4891" s="215"/>
      <c r="D4891" s="215"/>
      <c r="E4891" s="215"/>
      <c r="F4891" s="215"/>
      <c r="G4891" s="215"/>
      <c r="H4891" s="215"/>
      <c r="J4891" s="78"/>
      <c r="K4891" s="134"/>
      <c r="L4891" s="134"/>
      <c r="M4891" s="226"/>
    </row>
    <row r="4892" spans="1:13" x14ac:dyDescent="0.2">
      <c r="A4892" s="133"/>
      <c r="B4892" s="214"/>
      <c r="C4892" s="215"/>
      <c r="D4892" s="215"/>
      <c r="E4892" s="215"/>
      <c r="F4892" s="215"/>
      <c r="G4892" s="215"/>
      <c r="H4892" s="215"/>
      <c r="J4892" s="78"/>
      <c r="K4892" s="134"/>
      <c r="L4892" s="134"/>
      <c r="M4892" s="226"/>
    </row>
    <row r="4893" spans="1:13" x14ac:dyDescent="0.2">
      <c r="A4893" s="133"/>
      <c r="B4893" s="214"/>
      <c r="C4893" s="215"/>
      <c r="D4893" s="215"/>
      <c r="E4893" s="215"/>
      <c r="F4893" s="215"/>
      <c r="G4893" s="215"/>
      <c r="H4893" s="215"/>
      <c r="J4893" s="78"/>
      <c r="K4893" s="134"/>
      <c r="L4893" s="134"/>
      <c r="M4893" s="226"/>
    </row>
    <row r="4894" spans="1:13" x14ac:dyDescent="0.2">
      <c r="A4894" s="133"/>
      <c r="B4894" s="214"/>
      <c r="C4894" s="215"/>
      <c r="D4894" s="215"/>
      <c r="E4894" s="215"/>
      <c r="F4894" s="215"/>
      <c r="G4894" s="215"/>
      <c r="H4894" s="215"/>
      <c r="J4894" s="78"/>
      <c r="K4894" s="134"/>
      <c r="L4894" s="134"/>
      <c r="M4894" s="226"/>
    </row>
    <row r="4895" spans="1:13" x14ac:dyDescent="0.2">
      <c r="A4895" s="133"/>
      <c r="B4895" s="214"/>
      <c r="C4895" s="215"/>
      <c r="D4895" s="215"/>
      <c r="E4895" s="215"/>
      <c r="F4895" s="215"/>
      <c r="G4895" s="215"/>
      <c r="H4895" s="215"/>
      <c r="J4895" s="78"/>
      <c r="K4895" s="134"/>
      <c r="L4895" s="134"/>
      <c r="M4895" s="226"/>
    </row>
    <row r="4896" spans="1:13" x14ac:dyDescent="0.2">
      <c r="A4896" s="133"/>
      <c r="B4896" s="214"/>
      <c r="C4896" s="215"/>
      <c r="D4896" s="215"/>
      <c r="E4896" s="215"/>
      <c r="F4896" s="215"/>
      <c r="G4896" s="215"/>
      <c r="H4896" s="215"/>
      <c r="J4896" s="78"/>
      <c r="K4896" s="134"/>
      <c r="L4896" s="134"/>
      <c r="M4896" s="226"/>
    </row>
    <row r="4897" spans="1:13" x14ac:dyDescent="0.2">
      <c r="A4897" s="133"/>
      <c r="B4897" s="214"/>
      <c r="C4897" s="215"/>
      <c r="D4897" s="215"/>
      <c r="E4897" s="215"/>
      <c r="F4897" s="215"/>
      <c r="G4897" s="215"/>
      <c r="H4897" s="215"/>
      <c r="J4897" s="78"/>
      <c r="K4897" s="134"/>
      <c r="L4897" s="134"/>
      <c r="M4897" s="226"/>
    </row>
    <row r="4898" spans="1:13" x14ac:dyDescent="0.2">
      <c r="A4898" s="133"/>
      <c r="B4898" s="214"/>
      <c r="C4898" s="215"/>
      <c r="D4898" s="215"/>
      <c r="E4898" s="215"/>
      <c r="F4898" s="215"/>
      <c r="G4898" s="215"/>
      <c r="H4898" s="215"/>
      <c r="J4898" s="78"/>
      <c r="K4898" s="134"/>
      <c r="L4898" s="134"/>
      <c r="M4898" s="226"/>
    </row>
    <row r="4899" spans="1:13" x14ac:dyDescent="0.2">
      <c r="A4899" s="133"/>
      <c r="B4899" s="214"/>
      <c r="C4899" s="215"/>
      <c r="D4899" s="215"/>
      <c r="E4899" s="215"/>
      <c r="F4899" s="215"/>
      <c r="G4899" s="215"/>
      <c r="H4899" s="215"/>
      <c r="J4899" s="78"/>
      <c r="K4899" s="134"/>
      <c r="L4899" s="134"/>
      <c r="M4899" s="226"/>
    </row>
    <row r="4900" spans="1:13" x14ac:dyDescent="0.2">
      <c r="A4900" s="133"/>
      <c r="B4900" s="214"/>
      <c r="C4900" s="215"/>
      <c r="D4900" s="215"/>
      <c r="E4900" s="215"/>
      <c r="F4900" s="215"/>
      <c r="G4900" s="215"/>
      <c r="H4900" s="215"/>
      <c r="J4900" s="78"/>
      <c r="K4900" s="134"/>
      <c r="L4900" s="134"/>
      <c r="M4900" s="226"/>
    </row>
    <row r="4901" spans="1:13" x14ac:dyDescent="0.2">
      <c r="A4901" s="133"/>
      <c r="B4901" s="214"/>
      <c r="C4901" s="215"/>
      <c r="D4901" s="215"/>
      <c r="E4901" s="215"/>
      <c r="F4901" s="215"/>
      <c r="G4901" s="215"/>
      <c r="H4901" s="215"/>
      <c r="J4901" s="78"/>
      <c r="K4901" s="134"/>
      <c r="L4901" s="134"/>
      <c r="M4901" s="226"/>
    </row>
    <row r="4902" spans="1:13" x14ac:dyDescent="0.2">
      <c r="A4902" s="133"/>
      <c r="B4902" s="214"/>
      <c r="C4902" s="215"/>
      <c r="D4902" s="215"/>
      <c r="E4902" s="215"/>
      <c r="F4902" s="215"/>
      <c r="G4902" s="215"/>
      <c r="H4902" s="215"/>
      <c r="J4902" s="78"/>
      <c r="K4902" s="134"/>
      <c r="L4902" s="134"/>
      <c r="M4902" s="226"/>
    </row>
    <row r="4903" spans="1:13" x14ac:dyDescent="0.2">
      <c r="A4903" s="133"/>
      <c r="B4903" s="214"/>
      <c r="C4903" s="215"/>
      <c r="D4903" s="215"/>
      <c r="E4903" s="215"/>
      <c r="F4903" s="215"/>
      <c r="G4903" s="215"/>
      <c r="H4903" s="215"/>
      <c r="J4903" s="78"/>
      <c r="K4903" s="134"/>
      <c r="L4903" s="134"/>
      <c r="M4903" s="226"/>
    </row>
    <row r="4904" spans="1:13" x14ac:dyDescent="0.2">
      <c r="A4904" s="133"/>
      <c r="B4904" s="214"/>
      <c r="C4904" s="215"/>
      <c r="D4904" s="215"/>
      <c r="E4904" s="215"/>
      <c r="F4904" s="215"/>
      <c r="G4904" s="215"/>
      <c r="H4904" s="215"/>
      <c r="J4904" s="78"/>
      <c r="K4904" s="134"/>
      <c r="L4904" s="134"/>
      <c r="M4904" s="226"/>
    </row>
    <row r="4905" spans="1:13" x14ac:dyDescent="0.2">
      <c r="A4905" s="133"/>
      <c r="B4905" s="214"/>
      <c r="C4905" s="215"/>
      <c r="D4905" s="215"/>
      <c r="E4905" s="215"/>
      <c r="F4905" s="215"/>
      <c r="G4905" s="215"/>
      <c r="H4905" s="215"/>
      <c r="J4905" s="78"/>
      <c r="K4905" s="134"/>
      <c r="L4905" s="134"/>
      <c r="M4905" s="226"/>
    </row>
    <row r="4906" spans="1:13" x14ac:dyDescent="0.2">
      <c r="A4906" s="133"/>
      <c r="B4906" s="214"/>
      <c r="C4906" s="215"/>
      <c r="D4906" s="215"/>
      <c r="E4906" s="215"/>
      <c r="F4906" s="215"/>
      <c r="G4906" s="215"/>
      <c r="H4906" s="215"/>
      <c r="J4906" s="78"/>
      <c r="K4906" s="134"/>
      <c r="L4906" s="134"/>
      <c r="M4906" s="226"/>
    </row>
    <row r="4907" spans="1:13" x14ac:dyDescent="0.2">
      <c r="A4907" s="133"/>
      <c r="B4907" s="214"/>
      <c r="C4907" s="215"/>
      <c r="D4907" s="215"/>
      <c r="E4907" s="215"/>
      <c r="F4907" s="215"/>
      <c r="G4907" s="215"/>
      <c r="H4907" s="215"/>
      <c r="J4907" s="78"/>
      <c r="K4907" s="134"/>
      <c r="L4907" s="134"/>
      <c r="M4907" s="226"/>
    </row>
    <row r="4908" spans="1:13" x14ac:dyDescent="0.2">
      <c r="A4908" s="133"/>
      <c r="B4908" s="214"/>
      <c r="C4908" s="215"/>
      <c r="D4908" s="215"/>
      <c r="E4908" s="215"/>
      <c r="F4908" s="215"/>
      <c r="G4908" s="215"/>
      <c r="H4908" s="215"/>
      <c r="J4908" s="78"/>
      <c r="K4908" s="134"/>
      <c r="L4908" s="134"/>
      <c r="M4908" s="226"/>
    </row>
    <row r="4909" spans="1:13" x14ac:dyDescent="0.2">
      <c r="A4909" s="133"/>
      <c r="B4909" s="214"/>
      <c r="C4909" s="215"/>
      <c r="D4909" s="215"/>
      <c r="E4909" s="215"/>
      <c r="F4909" s="215"/>
      <c r="G4909" s="215"/>
      <c r="H4909" s="215"/>
      <c r="J4909" s="78"/>
      <c r="K4909" s="134"/>
      <c r="L4909" s="134"/>
      <c r="M4909" s="226"/>
    </row>
    <row r="4910" spans="1:13" x14ac:dyDescent="0.2">
      <c r="A4910" s="133"/>
      <c r="B4910" s="214"/>
      <c r="C4910" s="215"/>
      <c r="D4910" s="215"/>
      <c r="E4910" s="215"/>
      <c r="F4910" s="215"/>
      <c r="G4910" s="215"/>
      <c r="H4910" s="215"/>
      <c r="J4910" s="78"/>
      <c r="K4910" s="134"/>
      <c r="L4910" s="134"/>
      <c r="M4910" s="226"/>
    </row>
    <row r="4911" spans="1:13" x14ac:dyDescent="0.2">
      <c r="A4911" s="133"/>
      <c r="B4911" s="214"/>
      <c r="C4911" s="215"/>
      <c r="D4911" s="215"/>
      <c r="E4911" s="215"/>
      <c r="F4911" s="215"/>
      <c r="G4911" s="215"/>
      <c r="H4911" s="215"/>
      <c r="J4911" s="78"/>
      <c r="K4911" s="134"/>
      <c r="L4911" s="134"/>
      <c r="M4911" s="226"/>
    </row>
    <row r="4912" spans="1:13" x14ac:dyDescent="0.2">
      <c r="A4912" s="133"/>
      <c r="B4912" s="214"/>
      <c r="C4912" s="215"/>
      <c r="D4912" s="215"/>
      <c r="E4912" s="215"/>
      <c r="F4912" s="215"/>
      <c r="G4912" s="215"/>
      <c r="H4912" s="215"/>
      <c r="J4912" s="78"/>
      <c r="K4912" s="134"/>
      <c r="L4912" s="134"/>
      <c r="M4912" s="226"/>
    </row>
    <row r="4913" spans="1:13" x14ac:dyDescent="0.2">
      <c r="A4913" s="133"/>
      <c r="B4913" s="214"/>
      <c r="C4913" s="215"/>
      <c r="D4913" s="215"/>
      <c r="E4913" s="215"/>
      <c r="F4913" s="215"/>
      <c r="G4913" s="215"/>
      <c r="H4913" s="215"/>
      <c r="J4913" s="78"/>
      <c r="K4913" s="134"/>
      <c r="L4913" s="134"/>
      <c r="M4913" s="226"/>
    </row>
    <row r="4914" spans="1:13" x14ac:dyDescent="0.2">
      <c r="A4914" s="133"/>
      <c r="B4914" s="214"/>
      <c r="C4914" s="215"/>
      <c r="D4914" s="215"/>
      <c r="E4914" s="215"/>
      <c r="F4914" s="215"/>
      <c r="G4914" s="215"/>
      <c r="H4914" s="215"/>
      <c r="J4914" s="78"/>
      <c r="K4914" s="134"/>
      <c r="L4914" s="134"/>
      <c r="M4914" s="226"/>
    </row>
    <row r="4915" spans="1:13" x14ac:dyDescent="0.2">
      <c r="A4915" s="133"/>
      <c r="B4915" s="214"/>
      <c r="C4915" s="215"/>
      <c r="D4915" s="215"/>
      <c r="E4915" s="215"/>
      <c r="F4915" s="215"/>
      <c r="G4915" s="215"/>
      <c r="H4915" s="215"/>
      <c r="J4915" s="78"/>
      <c r="K4915" s="134"/>
      <c r="L4915" s="134"/>
      <c r="M4915" s="226"/>
    </row>
    <row r="4916" spans="1:13" x14ac:dyDescent="0.2">
      <c r="A4916" s="133"/>
      <c r="B4916" s="214"/>
      <c r="C4916" s="215"/>
      <c r="D4916" s="215"/>
      <c r="E4916" s="215"/>
      <c r="F4916" s="215"/>
      <c r="G4916" s="215"/>
      <c r="H4916" s="215"/>
      <c r="J4916" s="78"/>
      <c r="K4916" s="134"/>
      <c r="L4916" s="134"/>
      <c r="M4916" s="226"/>
    </row>
    <row r="4917" spans="1:13" x14ac:dyDescent="0.2">
      <c r="A4917" s="133"/>
      <c r="B4917" s="214"/>
      <c r="C4917" s="215"/>
      <c r="D4917" s="215"/>
      <c r="E4917" s="215"/>
      <c r="F4917" s="215"/>
      <c r="G4917" s="215"/>
      <c r="H4917" s="215"/>
      <c r="J4917" s="78"/>
      <c r="K4917" s="134"/>
      <c r="L4917" s="134"/>
      <c r="M4917" s="226"/>
    </row>
    <row r="4918" spans="1:13" x14ac:dyDescent="0.2">
      <c r="A4918" s="133"/>
      <c r="B4918" s="214"/>
      <c r="C4918" s="215"/>
      <c r="D4918" s="215"/>
      <c r="E4918" s="215"/>
      <c r="F4918" s="215"/>
      <c r="G4918" s="215"/>
      <c r="H4918" s="215"/>
      <c r="J4918" s="78"/>
      <c r="K4918" s="134"/>
      <c r="L4918" s="134"/>
      <c r="M4918" s="226"/>
    </row>
    <row r="4919" spans="1:13" x14ac:dyDescent="0.2">
      <c r="A4919" s="133"/>
      <c r="B4919" s="214"/>
      <c r="C4919" s="215"/>
      <c r="D4919" s="215"/>
      <c r="E4919" s="215"/>
      <c r="F4919" s="215"/>
      <c r="G4919" s="215"/>
      <c r="H4919" s="215"/>
      <c r="J4919" s="78"/>
      <c r="K4919" s="134"/>
      <c r="L4919" s="134"/>
      <c r="M4919" s="226"/>
    </row>
    <row r="4920" spans="1:13" x14ac:dyDescent="0.2">
      <c r="A4920" s="133"/>
      <c r="B4920" s="214"/>
      <c r="C4920" s="215"/>
      <c r="D4920" s="215"/>
      <c r="E4920" s="215"/>
      <c r="F4920" s="215"/>
      <c r="G4920" s="215"/>
      <c r="H4920" s="215"/>
      <c r="J4920" s="78"/>
      <c r="K4920" s="134"/>
      <c r="L4920" s="134"/>
      <c r="M4920" s="226"/>
    </row>
    <row r="4921" spans="1:13" x14ac:dyDescent="0.2">
      <c r="A4921" s="133"/>
      <c r="B4921" s="214"/>
      <c r="C4921" s="215"/>
      <c r="D4921" s="215"/>
      <c r="E4921" s="215"/>
      <c r="F4921" s="215"/>
      <c r="G4921" s="215"/>
      <c r="H4921" s="215"/>
      <c r="J4921" s="78"/>
      <c r="K4921" s="134"/>
      <c r="L4921" s="134"/>
      <c r="M4921" s="226"/>
    </row>
    <row r="4922" spans="1:13" x14ac:dyDescent="0.2">
      <c r="A4922" s="133"/>
      <c r="B4922" s="214"/>
      <c r="C4922" s="215"/>
      <c r="D4922" s="215"/>
      <c r="E4922" s="215"/>
      <c r="F4922" s="215"/>
      <c r="G4922" s="215"/>
      <c r="H4922" s="215"/>
      <c r="J4922" s="78"/>
      <c r="K4922" s="134"/>
      <c r="L4922" s="134"/>
      <c r="M4922" s="226"/>
    </row>
    <row r="4923" spans="1:13" x14ac:dyDescent="0.2">
      <c r="A4923" s="133"/>
      <c r="B4923" s="214"/>
      <c r="C4923" s="215"/>
      <c r="D4923" s="215"/>
      <c r="E4923" s="215"/>
      <c r="F4923" s="215"/>
      <c r="G4923" s="215"/>
      <c r="H4923" s="215"/>
      <c r="J4923" s="78"/>
      <c r="K4923" s="134"/>
      <c r="L4923" s="134"/>
      <c r="M4923" s="226"/>
    </row>
    <row r="4924" spans="1:13" x14ac:dyDescent="0.2">
      <c r="A4924" s="133"/>
      <c r="B4924" s="214"/>
      <c r="C4924" s="215"/>
      <c r="D4924" s="215"/>
      <c r="E4924" s="215"/>
      <c r="F4924" s="215"/>
      <c r="G4924" s="215"/>
      <c r="H4924" s="215"/>
      <c r="J4924" s="78"/>
      <c r="K4924" s="134"/>
      <c r="L4924" s="134"/>
      <c r="M4924" s="226"/>
    </row>
    <row r="4925" spans="1:13" x14ac:dyDescent="0.2">
      <c r="A4925" s="133"/>
      <c r="B4925" s="214"/>
      <c r="C4925" s="215"/>
      <c r="D4925" s="215"/>
      <c r="E4925" s="215"/>
      <c r="F4925" s="215"/>
      <c r="G4925" s="215"/>
      <c r="H4925" s="215"/>
      <c r="J4925" s="78"/>
      <c r="K4925" s="134"/>
      <c r="L4925" s="134"/>
      <c r="M4925" s="226"/>
    </row>
    <row r="4926" spans="1:13" x14ac:dyDescent="0.2">
      <c r="A4926" s="133"/>
      <c r="B4926" s="214"/>
      <c r="C4926" s="215"/>
      <c r="D4926" s="215"/>
      <c r="E4926" s="215"/>
      <c r="F4926" s="215"/>
      <c r="G4926" s="215"/>
      <c r="H4926" s="215"/>
      <c r="J4926" s="78"/>
      <c r="K4926" s="134"/>
      <c r="L4926" s="134"/>
      <c r="M4926" s="226"/>
    </row>
    <row r="4927" spans="1:13" x14ac:dyDescent="0.2">
      <c r="A4927" s="133"/>
      <c r="B4927" s="214"/>
      <c r="C4927" s="215"/>
      <c r="D4927" s="215"/>
      <c r="E4927" s="215"/>
      <c r="F4927" s="215"/>
      <c r="G4927" s="215"/>
      <c r="H4927" s="215"/>
      <c r="J4927" s="78"/>
      <c r="K4927" s="134"/>
      <c r="L4927" s="134"/>
      <c r="M4927" s="226"/>
    </row>
    <row r="4928" spans="1:13" x14ac:dyDescent="0.2">
      <c r="A4928" s="133"/>
      <c r="B4928" s="214"/>
      <c r="C4928" s="215"/>
      <c r="D4928" s="215"/>
      <c r="E4928" s="215"/>
      <c r="F4928" s="215"/>
      <c r="G4928" s="215"/>
      <c r="H4928" s="215"/>
      <c r="J4928" s="78"/>
      <c r="K4928" s="134"/>
      <c r="L4928" s="134"/>
      <c r="M4928" s="226"/>
    </row>
    <row r="4929" spans="1:13" x14ac:dyDescent="0.2">
      <c r="A4929" s="133"/>
      <c r="B4929" s="214"/>
      <c r="C4929" s="215"/>
      <c r="D4929" s="215"/>
      <c r="E4929" s="215"/>
      <c r="F4929" s="215"/>
      <c r="G4929" s="215"/>
      <c r="H4929" s="215"/>
      <c r="J4929" s="78"/>
      <c r="K4929" s="134"/>
      <c r="L4929" s="134"/>
      <c r="M4929" s="226"/>
    </row>
    <row r="4930" spans="1:13" x14ac:dyDescent="0.2">
      <c r="A4930" s="133"/>
      <c r="B4930" s="214"/>
      <c r="C4930" s="215"/>
      <c r="D4930" s="215"/>
      <c r="E4930" s="215"/>
      <c r="F4930" s="215"/>
      <c r="G4930" s="215"/>
      <c r="H4930" s="215"/>
      <c r="J4930" s="78"/>
      <c r="K4930" s="134"/>
      <c r="L4930" s="134"/>
      <c r="M4930" s="226"/>
    </row>
    <row r="4931" spans="1:13" x14ac:dyDescent="0.2">
      <c r="A4931" s="133"/>
      <c r="B4931" s="214"/>
      <c r="C4931" s="215"/>
      <c r="D4931" s="215"/>
      <c r="E4931" s="215"/>
      <c r="F4931" s="215"/>
      <c r="G4931" s="215"/>
      <c r="H4931" s="215"/>
      <c r="J4931" s="78"/>
      <c r="K4931" s="134"/>
      <c r="L4931" s="134"/>
      <c r="M4931" s="226"/>
    </row>
    <row r="4932" spans="1:13" x14ac:dyDescent="0.2">
      <c r="A4932" s="133"/>
      <c r="B4932" s="214"/>
      <c r="C4932" s="215"/>
      <c r="D4932" s="215"/>
      <c r="E4932" s="215"/>
      <c r="F4932" s="215"/>
      <c r="G4932" s="215"/>
      <c r="H4932" s="215"/>
      <c r="J4932" s="78"/>
      <c r="K4932" s="134"/>
      <c r="L4932" s="134"/>
      <c r="M4932" s="226"/>
    </row>
    <row r="4933" spans="1:13" x14ac:dyDescent="0.2">
      <c r="A4933" s="133"/>
      <c r="B4933" s="214"/>
      <c r="C4933" s="215"/>
      <c r="D4933" s="215"/>
      <c r="E4933" s="215"/>
      <c r="F4933" s="215"/>
      <c r="G4933" s="215"/>
      <c r="H4933" s="215"/>
      <c r="J4933" s="78"/>
      <c r="K4933" s="134"/>
      <c r="L4933" s="134"/>
      <c r="M4933" s="226"/>
    </row>
    <row r="4934" spans="1:13" x14ac:dyDescent="0.2">
      <c r="A4934" s="133"/>
      <c r="B4934" s="214"/>
      <c r="C4934" s="215"/>
      <c r="D4934" s="215"/>
      <c r="E4934" s="215"/>
      <c r="F4934" s="215"/>
      <c r="G4934" s="215"/>
      <c r="H4934" s="215"/>
      <c r="J4934" s="78"/>
      <c r="K4934" s="134"/>
      <c r="L4934" s="134"/>
      <c r="M4934" s="226"/>
    </row>
    <row r="4935" spans="1:13" x14ac:dyDescent="0.2">
      <c r="A4935" s="133"/>
      <c r="B4935" s="214"/>
      <c r="C4935" s="215"/>
      <c r="D4935" s="215"/>
      <c r="E4935" s="215"/>
      <c r="F4935" s="215"/>
      <c r="G4935" s="215"/>
      <c r="H4935" s="215"/>
      <c r="J4935" s="78"/>
      <c r="K4935" s="134"/>
      <c r="L4935" s="134"/>
      <c r="M4935" s="226"/>
    </row>
    <row r="4936" spans="1:13" x14ac:dyDescent="0.2">
      <c r="A4936" s="133"/>
      <c r="B4936" s="214"/>
      <c r="C4936" s="215"/>
      <c r="D4936" s="215"/>
      <c r="E4936" s="215"/>
      <c r="F4936" s="215"/>
      <c r="G4936" s="215"/>
      <c r="H4936" s="215"/>
      <c r="J4936" s="78"/>
      <c r="K4936" s="134"/>
      <c r="L4936" s="134"/>
      <c r="M4936" s="226"/>
    </row>
    <row r="4937" spans="1:13" x14ac:dyDescent="0.2">
      <c r="A4937" s="133"/>
      <c r="B4937" s="214"/>
      <c r="C4937" s="215"/>
      <c r="D4937" s="215"/>
      <c r="E4937" s="215"/>
      <c r="F4937" s="215"/>
      <c r="G4937" s="215"/>
      <c r="H4937" s="215"/>
      <c r="J4937" s="78"/>
      <c r="K4937" s="134"/>
      <c r="L4937" s="134"/>
      <c r="M4937" s="226"/>
    </row>
    <row r="4938" spans="1:13" x14ac:dyDescent="0.2">
      <c r="A4938" s="133"/>
      <c r="B4938" s="214"/>
      <c r="C4938" s="215"/>
      <c r="D4938" s="215"/>
      <c r="E4938" s="215"/>
      <c r="F4938" s="215"/>
      <c r="G4938" s="215"/>
      <c r="H4938" s="215"/>
      <c r="J4938" s="78"/>
      <c r="K4938" s="134"/>
      <c r="L4938" s="134"/>
      <c r="M4938" s="226"/>
    </row>
    <row r="4939" spans="1:13" x14ac:dyDescent="0.2">
      <c r="A4939" s="133"/>
      <c r="B4939" s="214"/>
      <c r="C4939" s="215"/>
      <c r="D4939" s="215"/>
      <c r="E4939" s="215"/>
      <c r="F4939" s="215"/>
      <c r="G4939" s="215"/>
      <c r="H4939" s="215"/>
      <c r="J4939" s="78"/>
      <c r="K4939" s="134"/>
      <c r="L4939" s="134"/>
      <c r="M4939" s="226"/>
    </row>
    <row r="4940" spans="1:13" x14ac:dyDescent="0.2">
      <c r="A4940" s="133"/>
      <c r="B4940" s="214"/>
      <c r="C4940" s="215"/>
      <c r="D4940" s="215"/>
      <c r="E4940" s="215"/>
      <c r="F4940" s="215"/>
      <c r="G4940" s="215"/>
      <c r="H4940" s="215"/>
      <c r="J4940" s="78"/>
      <c r="K4940" s="134"/>
      <c r="L4940" s="134"/>
      <c r="M4940" s="226"/>
    </row>
    <row r="4941" spans="1:13" x14ac:dyDescent="0.2">
      <c r="A4941" s="133"/>
      <c r="B4941" s="214"/>
      <c r="C4941" s="215"/>
      <c r="D4941" s="215"/>
      <c r="E4941" s="215"/>
      <c r="F4941" s="215"/>
      <c r="G4941" s="215"/>
      <c r="H4941" s="215"/>
      <c r="J4941" s="78"/>
      <c r="K4941" s="134"/>
      <c r="L4941" s="134"/>
      <c r="M4941" s="226"/>
    </row>
    <row r="4942" spans="1:13" x14ac:dyDescent="0.2">
      <c r="A4942" s="133"/>
      <c r="B4942" s="214"/>
      <c r="C4942" s="215"/>
      <c r="D4942" s="215"/>
      <c r="E4942" s="215"/>
      <c r="F4942" s="215"/>
      <c r="G4942" s="215"/>
      <c r="H4942" s="215"/>
      <c r="J4942" s="78"/>
      <c r="K4942" s="134"/>
      <c r="L4942" s="134"/>
      <c r="M4942" s="226"/>
    </row>
    <row r="4943" spans="1:13" x14ac:dyDescent="0.2">
      <c r="A4943" s="133"/>
      <c r="B4943" s="214"/>
      <c r="C4943" s="215"/>
      <c r="D4943" s="215"/>
      <c r="E4943" s="215"/>
      <c r="F4943" s="215"/>
      <c r="G4943" s="215"/>
      <c r="H4943" s="215"/>
      <c r="J4943" s="78"/>
      <c r="K4943" s="134"/>
      <c r="L4943" s="134"/>
      <c r="M4943" s="226"/>
    </row>
    <row r="4944" spans="1:13" x14ac:dyDescent="0.2">
      <c r="A4944" s="133"/>
      <c r="B4944" s="214"/>
      <c r="C4944" s="215"/>
      <c r="D4944" s="215"/>
      <c r="E4944" s="215"/>
      <c r="F4944" s="215"/>
      <c r="G4944" s="215"/>
      <c r="H4944" s="215"/>
      <c r="J4944" s="78"/>
      <c r="K4944" s="134"/>
      <c r="L4944" s="134"/>
      <c r="M4944" s="226"/>
    </row>
    <row r="4945" spans="1:13" x14ac:dyDescent="0.2">
      <c r="A4945" s="133"/>
      <c r="B4945" s="214"/>
      <c r="C4945" s="215"/>
      <c r="D4945" s="215"/>
      <c r="E4945" s="215"/>
      <c r="F4945" s="215"/>
      <c r="G4945" s="215"/>
      <c r="H4945" s="215"/>
      <c r="J4945" s="78"/>
      <c r="K4945" s="134"/>
      <c r="L4945" s="134"/>
      <c r="M4945" s="226"/>
    </row>
    <row r="4946" spans="1:13" x14ac:dyDescent="0.2">
      <c r="A4946" s="133"/>
      <c r="B4946" s="214"/>
      <c r="C4946" s="215"/>
      <c r="D4946" s="215"/>
      <c r="E4946" s="215"/>
      <c r="F4946" s="215"/>
      <c r="G4946" s="215"/>
      <c r="H4946" s="215"/>
      <c r="J4946" s="78"/>
      <c r="K4946" s="134"/>
      <c r="L4946" s="134"/>
      <c r="M4946" s="226"/>
    </row>
    <row r="4947" spans="1:13" x14ac:dyDescent="0.2">
      <c r="A4947" s="133"/>
      <c r="B4947" s="214"/>
      <c r="C4947" s="215"/>
      <c r="D4947" s="215"/>
      <c r="E4947" s="215"/>
      <c r="F4947" s="215"/>
      <c r="G4947" s="215"/>
      <c r="H4947" s="215"/>
      <c r="J4947" s="78"/>
      <c r="K4947" s="134"/>
      <c r="L4947" s="134"/>
      <c r="M4947" s="226"/>
    </row>
    <row r="4948" spans="1:13" x14ac:dyDescent="0.2">
      <c r="A4948" s="133"/>
      <c r="B4948" s="214"/>
      <c r="C4948" s="215"/>
      <c r="D4948" s="215"/>
      <c r="E4948" s="215"/>
      <c r="F4948" s="215"/>
      <c r="G4948" s="215"/>
      <c r="H4948" s="215"/>
      <c r="J4948" s="78"/>
      <c r="K4948" s="134"/>
      <c r="L4948" s="134"/>
      <c r="M4948" s="226"/>
    </row>
    <row r="4949" spans="1:13" x14ac:dyDescent="0.2">
      <c r="A4949" s="133"/>
      <c r="B4949" s="214"/>
      <c r="C4949" s="215"/>
      <c r="D4949" s="215"/>
      <c r="E4949" s="215"/>
      <c r="F4949" s="215"/>
      <c r="G4949" s="215"/>
      <c r="H4949" s="215"/>
      <c r="J4949" s="78"/>
      <c r="K4949" s="134"/>
      <c r="L4949" s="134"/>
      <c r="M4949" s="226"/>
    </row>
    <row r="4950" spans="1:13" x14ac:dyDescent="0.2">
      <c r="A4950" s="133"/>
      <c r="B4950" s="214"/>
      <c r="C4950" s="215"/>
      <c r="D4950" s="215"/>
      <c r="E4950" s="215"/>
      <c r="F4950" s="215"/>
      <c r="G4950" s="215"/>
      <c r="H4950" s="215"/>
      <c r="J4950" s="78"/>
      <c r="K4950" s="134"/>
      <c r="L4950" s="134"/>
      <c r="M4950" s="226"/>
    </row>
    <row r="4951" spans="1:13" x14ac:dyDescent="0.2">
      <c r="A4951" s="133"/>
      <c r="B4951" s="214"/>
      <c r="C4951" s="215"/>
      <c r="D4951" s="215"/>
      <c r="E4951" s="215"/>
      <c r="F4951" s="215"/>
      <c r="G4951" s="215"/>
      <c r="H4951" s="215"/>
      <c r="J4951" s="78"/>
      <c r="K4951" s="134"/>
      <c r="L4951" s="134"/>
      <c r="M4951" s="226"/>
    </row>
    <row r="4952" spans="1:13" x14ac:dyDescent="0.2">
      <c r="A4952" s="133"/>
      <c r="B4952" s="214"/>
      <c r="C4952" s="215"/>
      <c r="D4952" s="215"/>
      <c r="E4952" s="215"/>
      <c r="F4952" s="215"/>
      <c r="G4952" s="215"/>
      <c r="H4952" s="215"/>
      <c r="J4952" s="78"/>
      <c r="K4952" s="134"/>
      <c r="L4952" s="134"/>
      <c r="M4952" s="226"/>
    </row>
    <row r="4953" spans="1:13" x14ac:dyDescent="0.2">
      <c r="A4953" s="133"/>
      <c r="B4953" s="214"/>
      <c r="C4953" s="215"/>
      <c r="D4953" s="215"/>
      <c r="E4953" s="215"/>
      <c r="F4953" s="215"/>
      <c r="G4953" s="215"/>
      <c r="H4953" s="215"/>
      <c r="J4953" s="78"/>
      <c r="K4953" s="134"/>
      <c r="L4953" s="134"/>
      <c r="M4953" s="226"/>
    </row>
    <row r="4954" spans="1:13" x14ac:dyDescent="0.2">
      <c r="A4954" s="133"/>
      <c r="B4954" s="214"/>
      <c r="C4954" s="215"/>
      <c r="D4954" s="215"/>
      <c r="E4954" s="215"/>
      <c r="F4954" s="215"/>
      <c r="G4954" s="215"/>
      <c r="H4954" s="215"/>
      <c r="J4954" s="78"/>
      <c r="K4954" s="134"/>
      <c r="L4954" s="134"/>
      <c r="M4954" s="226"/>
    </row>
    <row r="4955" spans="1:13" x14ac:dyDescent="0.2">
      <c r="A4955" s="133"/>
      <c r="B4955" s="214"/>
      <c r="C4955" s="215"/>
      <c r="D4955" s="215"/>
      <c r="E4955" s="215"/>
      <c r="F4955" s="215"/>
      <c r="G4955" s="215"/>
      <c r="H4955" s="215"/>
      <c r="J4955" s="78"/>
      <c r="K4955" s="134"/>
      <c r="L4955" s="134"/>
      <c r="M4955" s="226"/>
    </row>
    <row r="4956" spans="1:13" x14ac:dyDescent="0.2">
      <c r="A4956" s="133"/>
      <c r="B4956" s="214"/>
      <c r="C4956" s="215"/>
      <c r="D4956" s="215"/>
      <c r="E4956" s="215"/>
      <c r="F4956" s="215"/>
      <c r="G4956" s="215"/>
      <c r="H4956" s="215"/>
      <c r="J4956" s="78"/>
      <c r="K4956" s="134"/>
      <c r="L4956" s="134"/>
      <c r="M4956" s="226"/>
    </row>
    <row r="4957" spans="1:13" x14ac:dyDescent="0.2">
      <c r="A4957" s="133"/>
      <c r="B4957" s="214"/>
      <c r="C4957" s="215"/>
      <c r="D4957" s="215"/>
      <c r="E4957" s="215"/>
      <c r="F4957" s="215"/>
      <c r="G4957" s="215"/>
      <c r="H4957" s="215"/>
      <c r="J4957" s="78"/>
      <c r="K4957" s="134"/>
      <c r="L4957" s="134"/>
      <c r="M4957" s="226"/>
    </row>
    <row r="4958" spans="1:13" x14ac:dyDescent="0.2">
      <c r="A4958" s="133"/>
      <c r="B4958" s="214"/>
      <c r="C4958" s="215"/>
      <c r="D4958" s="215"/>
      <c r="E4958" s="215"/>
      <c r="F4958" s="215"/>
      <c r="G4958" s="215"/>
      <c r="H4958" s="215"/>
      <c r="J4958" s="78"/>
      <c r="K4958" s="134"/>
      <c r="L4958" s="134"/>
      <c r="M4958" s="226"/>
    </row>
    <row r="4959" spans="1:13" x14ac:dyDescent="0.2">
      <c r="A4959" s="133"/>
      <c r="B4959" s="214"/>
      <c r="C4959" s="215"/>
      <c r="D4959" s="215"/>
      <c r="E4959" s="215"/>
      <c r="F4959" s="215"/>
      <c r="G4959" s="215"/>
      <c r="H4959" s="215"/>
      <c r="J4959" s="78"/>
      <c r="K4959" s="134"/>
      <c r="L4959" s="134"/>
      <c r="M4959" s="226"/>
    </row>
    <row r="4960" spans="1:13" x14ac:dyDescent="0.2">
      <c r="A4960" s="133"/>
      <c r="B4960" s="214"/>
      <c r="C4960" s="215"/>
      <c r="D4960" s="215"/>
      <c r="E4960" s="215"/>
      <c r="F4960" s="215"/>
      <c r="G4960" s="215"/>
      <c r="H4960" s="215"/>
      <c r="J4960" s="78"/>
      <c r="K4960" s="134"/>
      <c r="L4960" s="134"/>
      <c r="M4960" s="226"/>
    </row>
    <row r="4961" spans="1:13" x14ac:dyDescent="0.2">
      <c r="A4961" s="133"/>
      <c r="B4961" s="214"/>
      <c r="C4961" s="215"/>
      <c r="D4961" s="215"/>
      <c r="E4961" s="215"/>
      <c r="F4961" s="215"/>
      <c r="G4961" s="215"/>
      <c r="H4961" s="215"/>
      <c r="J4961" s="78"/>
      <c r="K4961" s="134"/>
      <c r="L4961" s="134"/>
      <c r="M4961" s="226"/>
    </row>
    <row r="4962" spans="1:13" x14ac:dyDescent="0.2">
      <c r="A4962" s="133"/>
      <c r="B4962" s="214"/>
      <c r="C4962" s="215"/>
      <c r="D4962" s="215"/>
      <c r="E4962" s="215"/>
      <c r="F4962" s="215"/>
      <c r="G4962" s="215"/>
      <c r="H4962" s="215"/>
      <c r="J4962" s="78"/>
      <c r="K4962" s="134"/>
      <c r="L4962" s="134"/>
      <c r="M4962" s="226"/>
    </row>
    <row r="4963" spans="1:13" x14ac:dyDescent="0.2">
      <c r="A4963" s="133"/>
      <c r="B4963" s="214"/>
      <c r="C4963" s="215"/>
      <c r="D4963" s="215"/>
      <c r="E4963" s="215"/>
      <c r="F4963" s="215"/>
      <c r="G4963" s="215"/>
      <c r="H4963" s="215"/>
      <c r="J4963" s="78"/>
      <c r="K4963" s="134"/>
      <c r="L4963" s="134"/>
      <c r="M4963" s="226"/>
    </row>
    <row r="4964" spans="1:13" x14ac:dyDescent="0.2">
      <c r="A4964" s="133"/>
      <c r="B4964" s="214"/>
      <c r="C4964" s="215"/>
      <c r="D4964" s="215"/>
      <c r="E4964" s="215"/>
      <c r="F4964" s="215"/>
      <c r="G4964" s="215"/>
      <c r="H4964" s="215"/>
      <c r="J4964" s="78"/>
      <c r="K4964" s="134"/>
      <c r="L4964" s="134"/>
      <c r="M4964" s="226"/>
    </row>
    <row r="4965" spans="1:13" x14ac:dyDescent="0.2">
      <c r="A4965" s="133"/>
      <c r="B4965" s="214"/>
      <c r="C4965" s="215"/>
      <c r="D4965" s="215"/>
      <c r="E4965" s="215"/>
      <c r="F4965" s="215"/>
      <c r="G4965" s="215"/>
      <c r="H4965" s="215"/>
      <c r="J4965" s="78"/>
      <c r="K4965" s="134"/>
      <c r="L4965" s="134"/>
      <c r="M4965" s="226"/>
    </row>
    <row r="4966" spans="1:13" x14ac:dyDescent="0.2">
      <c r="A4966" s="133"/>
      <c r="B4966" s="214"/>
      <c r="C4966" s="215"/>
      <c r="D4966" s="215"/>
      <c r="E4966" s="215"/>
      <c r="F4966" s="215"/>
      <c r="G4966" s="215"/>
      <c r="H4966" s="215"/>
      <c r="J4966" s="78"/>
      <c r="K4966" s="134"/>
      <c r="L4966" s="134"/>
      <c r="M4966" s="226"/>
    </row>
    <row r="4967" spans="1:13" x14ac:dyDescent="0.2">
      <c r="A4967" s="133"/>
      <c r="B4967" s="214"/>
      <c r="C4967" s="215"/>
      <c r="D4967" s="215"/>
      <c r="E4967" s="215"/>
      <c r="F4967" s="215"/>
      <c r="G4967" s="215"/>
      <c r="H4967" s="215"/>
      <c r="J4967" s="78"/>
      <c r="K4967" s="134"/>
      <c r="L4967" s="134"/>
      <c r="M4967" s="226"/>
    </row>
    <row r="4968" spans="1:13" x14ac:dyDescent="0.2">
      <c r="A4968" s="133"/>
      <c r="B4968" s="214"/>
      <c r="C4968" s="215"/>
      <c r="D4968" s="215"/>
      <c r="E4968" s="215"/>
      <c r="F4968" s="215"/>
      <c r="G4968" s="215"/>
      <c r="H4968" s="215"/>
      <c r="J4968" s="78"/>
      <c r="K4968" s="134"/>
      <c r="L4968" s="134"/>
      <c r="M4968" s="226"/>
    </row>
    <row r="4969" spans="1:13" x14ac:dyDescent="0.2">
      <c r="A4969" s="133"/>
      <c r="B4969" s="214"/>
      <c r="C4969" s="215"/>
      <c r="D4969" s="215"/>
      <c r="E4969" s="215"/>
      <c r="F4969" s="215"/>
      <c r="G4969" s="215"/>
      <c r="H4969" s="215"/>
      <c r="J4969" s="78"/>
      <c r="K4969" s="134"/>
      <c r="L4969" s="134"/>
      <c r="M4969" s="226"/>
    </row>
    <row r="4970" spans="1:13" x14ac:dyDescent="0.2">
      <c r="A4970" s="133"/>
      <c r="B4970" s="214"/>
      <c r="C4970" s="215"/>
      <c r="D4970" s="215"/>
      <c r="E4970" s="215"/>
      <c r="F4970" s="215"/>
      <c r="G4970" s="215"/>
      <c r="H4970" s="215"/>
      <c r="J4970" s="78"/>
      <c r="K4970" s="134"/>
      <c r="L4970" s="134"/>
      <c r="M4970" s="226"/>
    </row>
    <row r="4971" spans="1:13" x14ac:dyDescent="0.2">
      <c r="A4971" s="133"/>
      <c r="B4971" s="214"/>
      <c r="C4971" s="215"/>
      <c r="D4971" s="215"/>
      <c r="E4971" s="215"/>
      <c r="F4971" s="215"/>
      <c r="G4971" s="215"/>
      <c r="H4971" s="215"/>
      <c r="J4971" s="78"/>
      <c r="K4971" s="134"/>
      <c r="L4971" s="134"/>
      <c r="M4971" s="226"/>
    </row>
    <row r="4972" spans="1:13" x14ac:dyDescent="0.2">
      <c r="A4972" s="133"/>
      <c r="B4972" s="214"/>
      <c r="C4972" s="215"/>
      <c r="D4972" s="215"/>
      <c r="E4972" s="215"/>
      <c r="F4972" s="215"/>
      <c r="G4972" s="215"/>
      <c r="H4972" s="215"/>
      <c r="J4972" s="78"/>
      <c r="K4972" s="134"/>
      <c r="L4972" s="134"/>
      <c r="M4972" s="226"/>
    </row>
    <row r="4973" spans="1:13" x14ac:dyDescent="0.2">
      <c r="A4973" s="133"/>
      <c r="B4973" s="214"/>
      <c r="C4973" s="215"/>
      <c r="D4973" s="215"/>
      <c r="E4973" s="215"/>
      <c r="F4973" s="215"/>
      <c r="G4973" s="215"/>
      <c r="H4973" s="215"/>
      <c r="J4973" s="78"/>
      <c r="K4973" s="134"/>
      <c r="L4973" s="134"/>
      <c r="M4973" s="226"/>
    </row>
    <row r="4974" spans="1:13" x14ac:dyDescent="0.2">
      <c r="A4974" s="133"/>
      <c r="B4974" s="214"/>
      <c r="C4974" s="215"/>
      <c r="D4974" s="215"/>
      <c r="E4974" s="215"/>
      <c r="F4974" s="215"/>
      <c r="G4974" s="215"/>
      <c r="H4974" s="215"/>
      <c r="J4974" s="78"/>
      <c r="K4974" s="134"/>
      <c r="L4974" s="134"/>
      <c r="M4974" s="226"/>
    </row>
    <row r="4975" spans="1:13" x14ac:dyDescent="0.2">
      <c r="A4975" s="133"/>
      <c r="B4975" s="214"/>
      <c r="C4975" s="215"/>
      <c r="D4975" s="215"/>
      <c r="E4975" s="215"/>
      <c r="F4975" s="215"/>
      <c r="G4975" s="215"/>
      <c r="H4975" s="215"/>
      <c r="J4975" s="78"/>
      <c r="K4975" s="134"/>
      <c r="L4975" s="134"/>
      <c r="M4975" s="226"/>
    </row>
    <row r="4976" spans="1:13" x14ac:dyDescent="0.2">
      <c r="A4976" s="133"/>
      <c r="B4976" s="214"/>
      <c r="C4976" s="215"/>
      <c r="D4976" s="215"/>
      <c r="E4976" s="215"/>
      <c r="F4976" s="215"/>
      <c r="G4976" s="215"/>
      <c r="H4976" s="215"/>
      <c r="J4976" s="78"/>
      <c r="K4976" s="134"/>
      <c r="L4976" s="134"/>
      <c r="M4976" s="226"/>
    </row>
    <row r="4977" spans="1:13" x14ac:dyDescent="0.2">
      <c r="A4977" s="133"/>
      <c r="B4977" s="214"/>
      <c r="C4977" s="215"/>
      <c r="D4977" s="215"/>
      <c r="E4977" s="215"/>
      <c r="F4977" s="215"/>
      <c r="G4977" s="215"/>
      <c r="H4977" s="215"/>
      <c r="J4977" s="78"/>
      <c r="K4977" s="134"/>
      <c r="L4977" s="134"/>
      <c r="M4977" s="226"/>
    </row>
    <row r="4978" spans="1:13" x14ac:dyDescent="0.2">
      <c r="A4978" s="133"/>
      <c r="B4978" s="214"/>
      <c r="C4978" s="215"/>
      <c r="D4978" s="215"/>
      <c r="E4978" s="215"/>
      <c r="F4978" s="215"/>
      <c r="G4978" s="215"/>
      <c r="H4978" s="215"/>
      <c r="J4978" s="78"/>
      <c r="K4978" s="134"/>
      <c r="L4978" s="134"/>
      <c r="M4978" s="226"/>
    </row>
    <row r="4979" spans="1:13" x14ac:dyDescent="0.2">
      <c r="A4979" s="133"/>
      <c r="B4979" s="214"/>
      <c r="C4979" s="215"/>
      <c r="D4979" s="215"/>
      <c r="E4979" s="215"/>
      <c r="F4979" s="215"/>
      <c r="G4979" s="215"/>
      <c r="H4979" s="215"/>
      <c r="J4979" s="78"/>
      <c r="K4979" s="134"/>
      <c r="L4979" s="134"/>
      <c r="M4979" s="226"/>
    </row>
    <row r="4980" spans="1:13" x14ac:dyDescent="0.2">
      <c r="A4980" s="133"/>
      <c r="B4980" s="214"/>
      <c r="C4980" s="215"/>
      <c r="D4980" s="215"/>
      <c r="E4980" s="215"/>
      <c r="F4980" s="215"/>
      <c r="G4980" s="215"/>
      <c r="H4980" s="215"/>
      <c r="J4980" s="78"/>
      <c r="K4980" s="134"/>
      <c r="L4980" s="134"/>
      <c r="M4980" s="226"/>
    </row>
    <row r="4981" spans="1:13" x14ac:dyDescent="0.2">
      <c r="A4981" s="133"/>
      <c r="B4981" s="214"/>
      <c r="C4981" s="215"/>
      <c r="D4981" s="215"/>
      <c r="E4981" s="215"/>
      <c r="F4981" s="215"/>
      <c r="G4981" s="215"/>
      <c r="H4981" s="215"/>
      <c r="J4981" s="78"/>
      <c r="K4981" s="134"/>
      <c r="L4981" s="134"/>
      <c r="M4981" s="226"/>
    </row>
    <row r="4982" spans="1:13" x14ac:dyDescent="0.2">
      <c r="A4982" s="133"/>
      <c r="B4982" s="214"/>
      <c r="C4982" s="215"/>
      <c r="D4982" s="215"/>
      <c r="E4982" s="215"/>
      <c r="F4982" s="215"/>
      <c r="G4982" s="215"/>
      <c r="H4982" s="215"/>
      <c r="J4982" s="78"/>
      <c r="K4982" s="134"/>
      <c r="L4982" s="134"/>
      <c r="M4982" s="226"/>
    </row>
    <row r="4983" spans="1:13" x14ac:dyDescent="0.2">
      <c r="A4983" s="133"/>
      <c r="B4983" s="214"/>
      <c r="C4983" s="215"/>
      <c r="D4983" s="215"/>
      <c r="E4983" s="215"/>
      <c r="F4983" s="215"/>
      <c r="G4983" s="215"/>
      <c r="H4983" s="215"/>
      <c r="J4983" s="78"/>
      <c r="K4983" s="134"/>
      <c r="L4983" s="134"/>
      <c r="M4983" s="226"/>
    </row>
    <row r="4984" spans="1:13" x14ac:dyDescent="0.2">
      <c r="A4984" s="133"/>
      <c r="B4984" s="214"/>
      <c r="C4984" s="215"/>
      <c r="D4984" s="215"/>
      <c r="E4984" s="215"/>
      <c r="F4984" s="215"/>
      <c r="G4984" s="215"/>
      <c r="H4984" s="215"/>
      <c r="J4984" s="78"/>
      <c r="K4984" s="134"/>
      <c r="L4984" s="134"/>
      <c r="M4984" s="226"/>
    </row>
    <row r="4985" spans="1:13" x14ac:dyDescent="0.2">
      <c r="A4985" s="133"/>
      <c r="B4985" s="214"/>
      <c r="C4985" s="215"/>
      <c r="D4985" s="215"/>
      <c r="E4985" s="215"/>
      <c r="F4985" s="215"/>
      <c r="G4985" s="215"/>
      <c r="H4985" s="215"/>
      <c r="J4985" s="78"/>
      <c r="K4985" s="134"/>
      <c r="L4985" s="134"/>
      <c r="M4985" s="226"/>
    </row>
    <row r="4986" spans="1:13" x14ac:dyDescent="0.2">
      <c r="A4986" s="133"/>
      <c r="B4986" s="214"/>
      <c r="C4986" s="215"/>
      <c r="D4986" s="215"/>
      <c r="E4986" s="215"/>
      <c r="F4986" s="215"/>
      <c r="G4986" s="215"/>
      <c r="H4986" s="215"/>
      <c r="J4986" s="78"/>
      <c r="K4986" s="134"/>
      <c r="L4986" s="134"/>
      <c r="M4986" s="226"/>
    </row>
    <row r="4987" spans="1:13" x14ac:dyDescent="0.2">
      <c r="A4987" s="133"/>
      <c r="B4987" s="214"/>
      <c r="C4987" s="215"/>
      <c r="D4987" s="215"/>
      <c r="E4987" s="215"/>
      <c r="F4987" s="215"/>
      <c r="G4987" s="215"/>
      <c r="H4987" s="215"/>
      <c r="J4987" s="78"/>
      <c r="K4987" s="134"/>
      <c r="L4987" s="134"/>
      <c r="M4987" s="226"/>
    </row>
    <row r="4988" spans="1:13" x14ac:dyDescent="0.2">
      <c r="A4988" s="133"/>
      <c r="B4988" s="214"/>
      <c r="C4988" s="215"/>
      <c r="D4988" s="215"/>
      <c r="E4988" s="215"/>
      <c r="F4988" s="215"/>
      <c r="G4988" s="215"/>
      <c r="H4988" s="215"/>
      <c r="J4988" s="78"/>
      <c r="K4988" s="134"/>
      <c r="L4988" s="134"/>
      <c r="M4988" s="226"/>
    </row>
    <row r="4989" spans="1:13" x14ac:dyDescent="0.2">
      <c r="A4989" s="133"/>
      <c r="B4989" s="214"/>
      <c r="C4989" s="215"/>
      <c r="D4989" s="215"/>
      <c r="E4989" s="215"/>
      <c r="F4989" s="215"/>
      <c r="G4989" s="215"/>
      <c r="H4989" s="215"/>
      <c r="J4989" s="78"/>
      <c r="K4989" s="134"/>
      <c r="L4989" s="134"/>
      <c r="M4989" s="226"/>
    </row>
    <row r="4990" spans="1:13" x14ac:dyDescent="0.2">
      <c r="A4990" s="133"/>
      <c r="B4990" s="214"/>
      <c r="C4990" s="215"/>
      <c r="D4990" s="215"/>
      <c r="E4990" s="215"/>
      <c r="F4990" s="215"/>
      <c r="G4990" s="215"/>
      <c r="H4990" s="215"/>
      <c r="J4990" s="78"/>
      <c r="K4990" s="134"/>
      <c r="L4990" s="134"/>
      <c r="M4990" s="226"/>
    </row>
    <row r="4991" spans="1:13" x14ac:dyDescent="0.2">
      <c r="A4991" s="133"/>
      <c r="B4991" s="214"/>
      <c r="C4991" s="215"/>
      <c r="D4991" s="215"/>
      <c r="E4991" s="215"/>
      <c r="F4991" s="215"/>
      <c r="G4991" s="215"/>
      <c r="H4991" s="215"/>
      <c r="J4991" s="78"/>
      <c r="K4991" s="134"/>
      <c r="L4991" s="134"/>
      <c r="M4991" s="226"/>
    </row>
    <row r="4992" spans="1:13" x14ac:dyDescent="0.2">
      <c r="A4992" s="133"/>
      <c r="B4992" s="214"/>
      <c r="C4992" s="215"/>
      <c r="D4992" s="215"/>
      <c r="E4992" s="215"/>
      <c r="F4992" s="215"/>
      <c r="G4992" s="215"/>
      <c r="H4992" s="215"/>
      <c r="J4992" s="78"/>
      <c r="K4992" s="134"/>
      <c r="L4992" s="134"/>
      <c r="M4992" s="226"/>
    </row>
    <row r="4993" spans="1:13" x14ac:dyDescent="0.2">
      <c r="A4993" s="133"/>
      <c r="B4993" s="214"/>
      <c r="C4993" s="215"/>
      <c r="D4993" s="215"/>
      <c r="E4993" s="215"/>
      <c r="F4993" s="215"/>
      <c r="G4993" s="215"/>
      <c r="H4993" s="215"/>
      <c r="J4993" s="78"/>
      <c r="K4993" s="134"/>
      <c r="L4993" s="134"/>
      <c r="M4993" s="226"/>
    </row>
    <row r="4994" spans="1:13" x14ac:dyDescent="0.2">
      <c r="A4994" s="133"/>
      <c r="B4994" s="214"/>
      <c r="C4994" s="215"/>
      <c r="D4994" s="215"/>
      <c r="E4994" s="215"/>
      <c r="F4994" s="215"/>
      <c r="G4994" s="215"/>
      <c r="H4994" s="215"/>
      <c r="J4994" s="78"/>
      <c r="K4994" s="134"/>
      <c r="L4994" s="134"/>
      <c r="M4994" s="226"/>
    </row>
    <row r="4995" spans="1:13" x14ac:dyDescent="0.2">
      <c r="A4995" s="133"/>
      <c r="B4995" s="214"/>
      <c r="C4995" s="215"/>
      <c r="D4995" s="215"/>
      <c r="E4995" s="215"/>
      <c r="F4995" s="215"/>
      <c r="G4995" s="215"/>
      <c r="H4995" s="215"/>
      <c r="J4995" s="78"/>
      <c r="K4995" s="134"/>
      <c r="L4995" s="134"/>
      <c r="M4995" s="226"/>
    </row>
    <row r="4996" spans="1:13" x14ac:dyDescent="0.2">
      <c r="A4996" s="133"/>
      <c r="B4996" s="214"/>
      <c r="C4996" s="215"/>
      <c r="D4996" s="215"/>
      <c r="E4996" s="215"/>
      <c r="F4996" s="215"/>
      <c r="G4996" s="215"/>
      <c r="H4996" s="215"/>
      <c r="J4996" s="78"/>
      <c r="K4996" s="134"/>
      <c r="L4996" s="134"/>
      <c r="M4996" s="226"/>
    </row>
    <row r="4997" spans="1:13" x14ac:dyDescent="0.2">
      <c r="A4997" s="133"/>
      <c r="B4997" s="214"/>
      <c r="C4997" s="215"/>
      <c r="D4997" s="215"/>
      <c r="E4997" s="215"/>
      <c r="F4997" s="215"/>
      <c r="G4997" s="215"/>
      <c r="H4997" s="215"/>
      <c r="J4997" s="78"/>
      <c r="K4997" s="134"/>
      <c r="L4997" s="134"/>
      <c r="M4997" s="226"/>
    </row>
    <row r="4998" spans="1:13" x14ac:dyDescent="0.2">
      <c r="A4998" s="133"/>
      <c r="B4998" s="214"/>
      <c r="C4998" s="215"/>
      <c r="D4998" s="215"/>
      <c r="E4998" s="215"/>
      <c r="F4998" s="215"/>
      <c r="G4998" s="215"/>
      <c r="H4998" s="215"/>
      <c r="J4998" s="78"/>
      <c r="K4998" s="134"/>
      <c r="L4998" s="134"/>
      <c r="M4998" s="226"/>
    </row>
    <row r="4999" spans="1:13" x14ac:dyDescent="0.2">
      <c r="A4999" s="133"/>
      <c r="B4999" s="214"/>
      <c r="C4999" s="215"/>
      <c r="D4999" s="215"/>
      <c r="E4999" s="215"/>
      <c r="F4999" s="215"/>
      <c r="G4999" s="215"/>
      <c r="H4999" s="215"/>
      <c r="J4999" s="78"/>
      <c r="K4999" s="134"/>
      <c r="L4999" s="134"/>
      <c r="M4999" s="226"/>
    </row>
    <row r="5000" spans="1:13" x14ac:dyDescent="0.2">
      <c r="A5000" s="133"/>
      <c r="B5000" s="214"/>
      <c r="C5000" s="215"/>
      <c r="D5000" s="215"/>
      <c r="E5000" s="215"/>
      <c r="F5000" s="215"/>
      <c r="G5000" s="215"/>
      <c r="H5000" s="215"/>
      <c r="J5000" s="78"/>
      <c r="K5000" s="134"/>
      <c r="L5000" s="134"/>
      <c r="M5000" s="226"/>
    </row>
    <row r="5001" spans="1:13" x14ac:dyDescent="0.2">
      <c r="D5001" s="215"/>
      <c r="E5001" s="215"/>
      <c r="F5001" s="215"/>
      <c r="G5001" s="215"/>
      <c r="H5001" s="215"/>
    </row>
    <row r="5002" spans="1:13" x14ac:dyDescent="0.2">
      <c r="D5002" s="215"/>
      <c r="E5002" s="215"/>
      <c r="F5002" s="215"/>
      <c r="G5002" s="215"/>
      <c r="H5002" s="215"/>
    </row>
    <row r="5003" spans="1:13" x14ac:dyDescent="0.2">
      <c r="D5003" s="215"/>
      <c r="E5003" s="215"/>
      <c r="F5003" s="215"/>
      <c r="G5003" s="215"/>
      <c r="H5003" s="215"/>
    </row>
    <row r="5004" spans="1:13" x14ac:dyDescent="0.2">
      <c r="D5004" s="215"/>
      <c r="E5004" s="215"/>
      <c r="F5004" s="215"/>
      <c r="G5004" s="215"/>
      <c r="H5004" s="215"/>
    </row>
    <row r="5005" spans="1:13" x14ac:dyDescent="0.2">
      <c r="D5005" s="215"/>
      <c r="E5005" s="215"/>
      <c r="F5005" s="215"/>
      <c r="G5005" s="215"/>
      <c r="H5005" s="215"/>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H31" sqref="H31"/>
    </sheetView>
  </sheetViews>
  <sheetFormatPr defaultColWidth="31.7109375" defaultRowHeight="12.75" x14ac:dyDescent="0.2"/>
  <cols>
    <col min="1" max="1" width="31.7109375" style="210"/>
    <col min="2" max="2" width="27.42578125" style="210" customWidth="1"/>
    <col min="3" max="3" width="18.85546875" customWidth="1"/>
    <col min="4" max="7" width="14.7109375" style="210" customWidth="1"/>
    <col min="8" max="11" width="15.7109375" style="210" customWidth="1"/>
    <col min="12" max="12" width="14" style="210" customWidth="1"/>
    <col min="13" max="13" width="12" style="210" customWidth="1"/>
    <col min="14" max="15" width="15.7109375" style="210" customWidth="1"/>
    <col min="16" max="16" width="17.85546875" style="210" customWidth="1"/>
    <col min="17" max="17" width="15.140625" style="210" customWidth="1"/>
    <col min="18" max="18" width="16" style="210" customWidth="1"/>
    <col min="19" max="19" width="20.42578125" style="210" customWidth="1"/>
  </cols>
  <sheetData>
    <row r="1" spans="1:19" x14ac:dyDescent="0.2">
      <c r="A1" s="415"/>
      <c r="B1" s="416"/>
      <c r="C1" s="416"/>
      <c r="D1" s="416"/>
      <c r="E1" s="417"/>
    </row>
    <row r="2" spans="1:19" ht="37.5" customHeight="1" thickBot="1" x14ac:dyDescent="0.25">
      <c r="A2" s="418"/>
      <c r="B2" s="419"/>
      <c r="C2" s="419"/>
      <c r="D2" s="419"/>
      <c r="E2" s="420"/>
    </row>
    <row r="3" spans="1:19" s="209" customFormat="1" ht="24" customHeight="1" x14ac:dyDescent="0.2">
      <c r="A3" s="209" t="s">
        <v>169</v>
      </c>
      <c r="B3" s="209" t="s">
        <v>170</v>
      </c>
      <c r="C3" s="209" t="s">
        <v>25</v>
      </c>
      <c r="D3" s="209" t="s">
        <v>171</v>
      </c>
      <c r="E3" s="209" t="s">
        <v>26</v>
      </c>
      <c r="F3" s="209" t="s">
        <v>172</v>
      </c>
      <c r="G3" s="209" t="s">
        <v>173</v>
      </c>
      <c r="H3" s="212" t="s">
        <v>174</v>
      </c>
      <c r="I3" s="212" t="s">
        <v>67</v>
      </c>
      <c r="J3" s="212" t="s">
        <v>175</v>
      </c>
      <c r="K3" s="212" t="s">
        <v>176</v>
      </c>
      <c r="L3" s="209" t="s">
        <v>177</v>
      </c>
      <c r="M3" s="212" t="s">
        <v>178</v>
      </c>
      <c r="N3" s="212" t="s">
        <v>69</v>
      </c>
      <c r="O3" s="212" t="s">
        <v>179</v>
      </c>
      <c r="P3" s="212" t="s">
        <v>66</v>
      </c>
      <c r="Q3" s="209" t="s">
        <v>180</v>
      </c>
      <c r="R3" s="209" t="s">
        <v>105</v>
      </c>
      <c r="S3" s="209" t="s">
        <v>181</v>
      </c>
    </row>
    <row r="4" spans="1:19" x14ac:dyDescent="0.2">
      <c r="A4" s="133" t="s">
        <v>199</v>
      </c>
      <c r="B4" s="133" t="s">
        <v>83</v>
      </c>
      <c r="C4" s="127">
        <v>44317.041666666664</v>
      </c>
      <c r="D4" s="133">
        <v>0</v>
      </c>
      <c r="E4" s="133">
        <v>0</v>
      </c>
      <c r="F4" s="133">
        <v>0.95199999999999996</v>
      </c>
      <c r="G4" s="133">
        <v>0.95199999999999996</v>
      </c>
      <c r="H4" s="133">
        <v>0</v>
      </c>
      <c r="I4" s="133">
        <v>0</v>
      </c>
      <c r="J4" s="133">
        <v>0</v>
      </c>
      <c r="K4" s="133">
        <v>0</v>
      </c>
      <c r="L4" s="133"/>
      <c r="M4" s="133">
        <v>0</v>
      </c>
      <c r="N4" s="133">
        <v>0</v>
      </c>
      <c r="O4" s="133">
        <v>295</v>
      </c>
      <c r="P4" s="133" t="s">
        <v>200</v>
      </c>
      <c r="Q4" s="133" t="s">
        <v>201</v>
      </c>
      <c r="R4" s="133" t="s">
        <v>202</v>
      </c>
      <c r="S4" s="127">
        <v>44320.378819444442</v>
      </c>
    </row>
    <row r="5" spans="1:19" x14ac:dyDescent="0.2">
      <c r="A5" s="133" t="s">
        <v>199</v>
      </c>
      <c r="B5" s="133" t="s">
        <v>83</v>
      </c>
      <c r="C5" s="127">
        <v>44317.083333333336</v>
      </c>
      <c r="D5" s="133">
        <v>0</v>
      </c>
      <c r="E5" s="133">
        <v>0</v>
      </c>
      <c r="F5" s="133">
        <v>0.96299999999999997</v>
      </c>
      <c r="G5" s="133">
        <v>0.96299999999999997</v>
      </c>
      <c r="H5" s="133">
        <v>0</v>
      </c>
      <c r="I5" s="133">
        <v>0</v>
      </c>
      <c r="J5" s="133">
        <v>0</v>
      </c>
      <c r="K5" s="133">
        <v>0</v>
      </c>
      <c r="L5" s="133"/>
      <c r="M5" s="133">
        <v>0</v>
      </c>
      <c r="N5" s="133">
        <v>0</v>
      </c>
      <c r="O5" s="133">
        <v>295</v>
      </c>
      <c r="P5" s="133" t="s">
        <v>200</v>
      </c>
      <c r="Q5" s="133" t="s">
        <v>201</v>
      </c>
      <c r="R5" s="133" t="s">
        <v>202</v>
      </c>
      <c r="S5" s="127">
        <v>44349.3984837963</v>
      </c>
    </row>
    <row r="6" spans="1:19" x14ac:dyDescent="0.2">
      <c r="A6" s="133" t="s">
        <v>199</v>
      </c>
      <c r="B6" s="133" t="s">
        <v>83</v>
      </c>
      <c r="C6" s="127">
        <v>44317.125</v>
      </c>
      <c r="D6" s="133">
        <v>0</v>
      </c>
      <c r="E6" s="133">
        <v>0</v>
      </c>
      <c r="F6" s="133">
        <v>0.96199999999999997</v>
      </c>
      <c r="G6" s="133">
        <v>0.96199999999999997</v>
      </c>
      <c r="H6" s="133">
        <v>0</v>
      </c>
      <c r="I6" s="133">
        <v>0</v>
      </c>
      <c r="J6" s="133">
        <v>0</v>
      </c>
      <c r="K6" s="133">
        <v>0</v>
      </c>
      <c r="L6" s="133"/>
      <c r="M6" s="133">
        <v>0</v>
      </c>
      <c r="N6" s="133">
        <v>0</v>
      </c>
      <c r="O6" s="133">
        <v>295</v>
      </c>
      <c r="P6" s="133" t="s">
        <v>200</v>
      </c>
      <c r="Q6" s="133" t="s">
        <v>201</v>
      </c>
      <c r="R6" s="133" t="s">
        <v>202</v>
      </c>
      <c r="S6" s="127">
        <v>44349.3984837963</v>
      </c>
    </row>
    <row r="7" spans="1:19" x14ac:dyDescent="0.2">
      <c r="A7" s="133" t="s">
        <v>199</v>
      </c>
      <c r="B7" s="133" t="s">
        <v>83</v>
      </c>
      <c r="C7" s="127">
        <v>44317.166666666664</v>
      </c>
      <c r="D7" s="133">
        <v>0</v>
      </c>
      <c r="E7" s="133">
        <v>0</v>
      </c>
      <c r="F7" s="133">
        <v>0.96099999999999997</v>
      </c>
      <c r="G7" s="133">
        <v>0.96099999999999997</v>
      </c>
      <c r="H7" s="133">
        <v>0</v>
      </c>
      <c r="I7" s="133">
        <v>0</v>
      </c>
      <c r="J7" s="133">
        <v>0</v>
      </c>
      <c r="K7" s="133">
        <v>0</v>
      </c>
      <c r="L7" s="133"/>
      <c r="M7" s="133">
        <v>0</v>
      </c>
      <c r="N7" s="133">
        <v>0</v>
      </c>
      <c r="O7" s="133">
        <v>295</v>
      </c>
      <c r="P7" s="133" t="s">
        <v>200</v>
      </c>
      <c r="Q7" s="133" t="s">
        <v>201</v>
      </c>
      <c r="R7" s="133" t="s">
        <v>202</v>
      </c>
      <c r="S7" s="127">
        <v>44349.3984837963</v>
      </c>
    </row>
    <row r="8" spans="1:19" x14ac:dyDescent="0.2">
      <c r="A8" s="133" t="s">
        <v>199</v>
      </c>
      <c r="B8" s="133" t="s">
        <v>83</v>
      </c>
      <c r="C8" s="127">
        <v>44317.208333333336</v>
      </c>
      <c r="D8" s="133">
        <v>0</v>
      </c>
      <c r="E8" s="133">
        <v>0</v>
      </c>
      <c r="F8" s="133">
        <v>0.96199999999999997</v>
      </c>
      <c r="G8" s="133">
        <v>0.96199999999999997</v>
      </c>
      <c r="H8" s="133">
        <v>0</v>
      </c>
      <c r="I8" s="133">
        <v>0</v>
      </c>
      <c r="J8" s="133">
        <v>0</v>
      </c>
      <c r="K8" s="133">
        <v>0</v>
      </c>
      <c r="L8" s="133"/>
      <c r="M8" s="133">
        <v>0</v>
      </c>
      <c r="N8" s="133">
        <v>0</v>
      </c>
      <c r="O8" s="133">
        <v>295</v>
      </c>
      <c r="P8" s="133" t="s">
        <v>200</v>
      </c>
      <c r="Q8" s="133" t="s">
        <v>201</v>
      </c>
      <c r="R8" s="133" t="s">
        <v>202</v>
      </c>
      <c r="S8" s="127">
        <v>44349.3984837963</v>
      </c>
    </row>
    <row r="9" spans="1:19" x14ac:dyDescent="0.2">
      <c r="A9" s="133" t="s">
        <v>199</v>
      </c>
      <c r="B9" s="133" t="s">
        <v>83</v>
      </c>
      <c r="C9" s="127">
        <v>44317.25</v>
      </c>
      <c r="D9" s="133">
        <v>0</v>
      </c>
      <c r="E9" s="133">
        <v>0</v>
      </c>
      <c r="F9" s="133">
        <v>0.96799999999999997</v>
      </c>
      <c r="G9" s="133">
        <v>0.96799999999999997</v>
      </c>
      <c r="H9" s="133">
        <v>0</v>
      </c>
      <c r="I9" s="133">
        <v>0</v>
      </c>
      <c r="J9" s="133">
        <v>0</v>
      </c>
      <c r="K9" s="133">
        <v>0</v>
      </c>
      <c r="L9" s="133"/>
      <c r="M9" s="133">
        <v>0</v>
      </c>
      <c r="N9" s="133">
        <v>0</v>
      </c>
      <c r="O9" s="133">
        <v>295</v>
      </c>
      <c r="P9" s="133" t="s">
        <v>200</v>
      </c>
      <c r="Q9" s="133" t="s">
        <v>201</v>
      </c>
      <c r="R9" s="133" t="s">
        <v>202</v>
      </c>
      <c r="S9" s="127">
        <v>44349.3984837963</v>
      </c>
    </row>
    <row r="10" spans="1:19" x14ac:dyDescent="0.2">
      <c r="A10" s="133" t="s">
        <v>199</v>
      </c>
      <c r="B10" s="133" t="s">
        <v>83</v>
      </c>
      <c r="C10" s="127">
        <v>44317.291666666664</v>
      </c>
      <c r="D10" s="133">
        <v>0</v>
      </c>
      <c r="E10" s="133">
        <v>0</v>
      </c>
      <c r="F10" s="133">
        <v>0.94899999999999995</v>
      </c>
      <c r="G10" s="133">
        <v>0.94899999999999995</v>
      </c>
      <c r="H10" s="133">
        <v>0</v>
      </c>
      <c r="I10" s="133">
        <v>0</v>
      </c>
      <c r="J10" s="133">
        <v>0</v>
      </c>
      <c r="K10" s="133">
        <v>0</v>
      </c>
      <c r="L10" s="133"/>
      <c r="M10" s="133">
        <v>0</v>
      </c>
      <c r="N10" s="133">
        <v>0</v>
      </c>
      <c r="O10" s="133">
        <v>295</v>
      </c>
      <c r="P10" s="133" t="s">
        <v>200</v>
      </c>
      <c r="Q10" s="133" t="s">
        <v>201</v>
      </c>
      <c r="R10" s="133" t="s">
        <v>202</v>
      </c>
      <c r="S10" s="127">
        <v>44349.3984837963</v>
      </c>
    </row>
    <row r="11" spans="1:19" x14ac:dyDescent="0.2">
      <c r="A11" s="133" t="s">
        <v>199</v>
      </c>
      <c r="B11" s="133" t="s">
        <v>83</v>
      </c>
      <c r="C11" s="127">
        <v>44317.333333333336</v>
      </c>
      <c r="D11" s="133">
        <v>0</v>
      </c>
      <c r="E11" s="133">
        <v>0</v>
      </c>
      <c r="F11" s="133">
        <v>0.91300000000000003</v>
      </c>
      <c r="G11" s="133">
        <v>0.91300000000000003</v>
      </c>
      <c r="H11" s="133">
        <v>0</v>
      </c>
      <c r="I11" s="133">
        <v>0</v>
      </c>
      <c r="J11" s="133">
        <v>0</v>
      </c>
      <c r="K11" s="133">
        <v>0</v>
      </c>
      <c r="L11" s="133"/>
      <c r="M11" s="133">
        <v>0</v>
      </c>
      <c r="N11" s="133">
        <v>0</v>
      </c>
      <c r="O11" s="133">
        <v>295</v>
      </c>
      <c r="P11" s="133" t="s">
        <v>200</v>
      </c>
      <c r="Q11" s="133" t="s">
        <v>201</v>
      </c>
      <c r="R11" s="133" t="s">
        <v>202</v>
      </c>
      <c r="S11" s="127">
        <v>44349.3984837963</v>
      </c>
    </row>
    <row r="12" spans="1:19" x14ac:dyDescent="0.2">
      <c r="A12" s="133" t="s">
        <v>199</v>
      </c>
      <c r="B12" s="133" t="s">
        <v>83</v>
      </c>
      <c r="C12" s="127">
        <v>44317.375</v>
      </c>
      <c r="D12" s="133">
        <v>0</v>
      </c>
      <c r="E12" s="133">
        <v>0</v>
      </c>
      <c r="F12" s="133">
        <v>0.89500000000000002</v>
      </c>
      <c r="G12" s="133">
        <v>0.89500000000000002</v>
      </c>
      <c r="H12" s="133">
        <v>0</v>
      </c>
      <c r="I12" s="133">
        <v>0</v>
      </c>
      <c r="J12" s="133">
        <v>0</v>
      </c>
      <c r="K12" s="133">
        <v>0</v>
      </c>
      <c r="L12" s="133"/>
      <c r="M12" s="133">
        <v>0</v>
      </c>
      <c r="N12" s="133">
        <v>0</v>
      </c>
      <c r="O12" s="133">
        <v>295</v>
      </c>
      <c r="P12" s="133" t="s">
        <v>200</v>
      </c>
      <c r="Q12" s="133" t="s">
        <v>201</v>
      </c>
      <c r="R12" s="133" t="s">
        <v>202</v>
      </c>
      <c r="S12" s="127">
        <v>44349.3984837963</v>
      </c>
    </row>
    <row r="13" spans="1:19" x14ac:dyDescent="0.2">
      <c r="A13" s="133" t="s">
        <v>199</v>
      </c>
      <c r="B13" s="133" t="s">
        <v>83</v>
      </c>
      <c r="C13" s="127">
        <v>44317.416666666664</v>
      </c>
      <c r="D13" s="133">
        <v>0</v>
      </c>
      <c r="E13" s="133">
        <v>0</v>
      </c>
      <c r="F13" s="133">
        <v>0.92100000000000004</v>
      </c>
      <c r="G13" s="133">
        <v>0.92100000000000004</v>
      </c>
      <c r="H13" s="133">
        <v>0</v>
      </c>
      <c r="I13" s="133">
        <v>0</v>
      </c>
      <c r="J13" s="133">
        <v>0</v>
      </c>
      <c r="K13" s="133">
        <v>0</v>
      </c>
      <c r="L13" s="133"/>
      <c r="M13" s="133">
        <v>0</v>
      </c>
      <c r="N13" s="133">
        <v>0</v>
      </c>
      <c r="O13" s="133">
        <v>295</v>
      </c>
      <c r="P13" s="133" t="s">
        <v>200</v>
      </c>
      <c r="Q13" s="133" t="s">
        <v>201</v>
      </c>
      <c r="R13" s="133" t="s">
        <v>202</v>
      </c>
      <c r="S13" s="127">
        <v>44349.3984837963</v>
      </c>
    </row>
    <row r="14" spans="1:19" x14ac:dyDescent="0.2">
      <c r="A14" s="133" t="s">
        <v>199</v>
      </c>
      <c r="B14" s="133" t="s">
        <v>83</v>
      </c>
      <c r="C14" s="127">
        <v>44317.458333333336</v>
      </c>
      <c r="D14" s="133">
        <v>0</v>
      </c>
      <c r="E14" s="133">
        <v>0</v>
      </c>
      <c r="F14" s="133">
        <v>0.91100000000000003</v>
      </c>
      <c r="G14" s="133">
        <v>0.91100000000000003</v>
      </c>
      <c r="H14" s="133">
        <v>0</v>
      </c>
      <c r="I14" s="133">
        <v>0</v>
      </c>
      <c r="J14" s="133">
        <v>0</v>
      </c>
      <c r="K14" s="133">
        <v>0</v>
      </c>
      <c r="L14" s="133"/>
      <c r="M14" s="133">
        <v>0</v>
      </c>
      <c r="N14" s="133">
        <v>0</v>
      </c>
      <c r="O14" s="133">
        <v>295</v>
      </c>
      <c r="P14" s="133" t="s">
        <v>200</v>
      </c>
      <c r="Q14" s="133" t="s">
        <v>201</v>
      </c>
      <c r="R14" s="133" t="s">
        <v>202</v>
      </c>
      <c r="S14" s="127">
        <v>44349.3984837963</v>
      </c>
    </row>
    <row r="15" spans="1:19" x14ac:dyDescent="0.2">
      <c r="A15" s="133" t="s">
        <v>199</v>
      </c>
      <c r="B15" s="133" t="s">
        <v>83</v>
      </c>
      <c r="C15" s="127">
        <v>44317.5</v>
      </c>
      <c r="D15" s="133">
        <v>0</v>
      </c>
      <c r="E15" s="133">
        <v>0</v>
      </c>
      <c r="F15" s="133">
        <v>0.91</v>
      </c>
      <c r="G15" s="133">
        <v>0.91</v>
      </c>
      <c r="H15" s="133">
        <v>0</v>
      </c>
      <c r="I15" s="133">
        <v>0</v>
      </c>
      <c r="J15" s="133">
        <v>0</v>
      </c>
      <c r="K15" s="133">
        <v>0</v>
      </c>
      <c r="L15" s="133"/>
      <c r="M15" s="133">
        <v>0</v>
      </c>
      <c r="N15" s="133">
        <v>0</v>
      </c>
      <c r="O15" s="133">
        <v>295</v>
      </c>
      <c r="P15" s="133" t="s">
        <v>200</v>
      </c>
      <c r="Q15" s="133" t="s">
        <v>201</v>
      </c>
      <c r="R15" s="133" t="s">
        <v>202</v>
      </c>
      <c r="S15" s="127">
        <v>44349.3984837963</v>
      </c>
    </row>
    <row r="16" spans="1:19" x14ac:dyDescent="0.2">
      <c r="A16" s="133" t="s">
        <v>199</v>
      </c>
      <c r="B16" s="133" t="s">
        <v>83</v>
      </c>
      <c r="C16" s="127">
        <v>44317.541666666664</v>
      </c>
      <c r="D16" s="133">
        <v>0</v>
      </c>
      <c r="E16" s="133">
        <v>0</v>
      </c>
      <c r="F16" s="133">
        <v>0.89600000000000002</v>
      </c>
      <c r="G16" s="133">
        <v>0.89600000000000002</v>
      </c>
      <c r="H16" s="133">
        <v>0</v>
      </c>
      <c r="I16" s="133">
        <v>0</v>
      </c>
      <c r="J16" s="133">
        <v>0</v>
      </c>
      <c r="K16" s="133">
        <v>0</v>
      </c>
      <c r="L16" s="133"/>
      <c r="M16" s="133">
        <v>0</v>
      </c>
      <c r="N16" s="133">
        <v>0</v>
      </c>
      <c r="O16" s="133">
        <v>295</v>
      </c>
      <c r="P16" s="133" t="s">
        <v>200</v>
      </c>
      <c r="Q16" s="133" t="s">
        <v>201</v>
      </c>
      <c r="R16" s="133" t="s">
        <v>202</v>
      </c>
      <c r="S16" s="127">
        <v>44349.3984837963</v>
      </c>
    </row>
    <row r="17" spans="1:19" x14ac:dyDescent="0.2">
      <c r="A17" s="133" t="s">
        <v>199</v>
      </c>
      <c r="B17" s="133" t="s">
        <v>83</v>
      </c>
      <c r="C17" s="127">
        <v>44317.583333333336</v>
      </c>
      <c r="D17" s="133">
        <v>0</v>
      </c>
      <c r="E17" s="133">
        <v>0</v>
      </c>
      <c r="F17" s="133">
        <v>0.90300000000000002</v>
      </c>
      <c r="G17" s="133">
        <v>0.90300000000000002</v>
      </c>
      <c r="H17" s="133">
        <v>0</v>
      </c>
      <c r="I17" s="133">
        <v>0</v>
      </c>
      <c r="J17" s="133">
        <v>0</v>
      </c>
      <c r="K17" s="133">
        <v>0</v>
      </c>
      <c r="L17" s="133"/>
      <c r="M17" s="133">
        <v>0</v>
      </c>
      <c r="N17" s="133">
        <v>0</v>
      </c>
      <c r="O17" s="133">
        <v>295</v>
      </c>
      <c r="P17" s="133" t="s">
        <v>200</v>
      </c>
      <c r="Q17" s="133" t="s">
        <v>201</v>
      </c>
      <c r="R17" s="133" t="s">
        <v>202</v>
      </c>
      <c r="S17" s="127">
        <v>44349.3984837963</v>
      </c>
    </row>
    <row r="18" spans="1:19" x14ac:dyDescent="0.2">
      <c r="A18" s="133" t="s">
        <v>199</v>
      </c>
      <c r="B18" s="133" t="s">
        <v>83</v>
      </c>
      <c r="C18" s="127">
        <v>44317.625</v>
      </c>
      <c r="D18" s="133">
        <v>0</v>
      </c>
      <c r="E18" s="133">
        <v>0</v>
      </c>
      <c r="F18" s="133">
        <v>0.89300000000000002</v>
      </c>
      <c r="G18" s="133">
        <v>0.89300000000000002</v>
      </c>
      <c r="H18" s="133">
        <v>0</v>
      </c>
      <c r="I18" s="133">
        <v>0</v>
      </c>
      <c r="J18" s="133">
        <v>0</v>
      </c>
      <c r="K18" s="133">
        <v>0</v>
      </c>
      <c r="L18" s="133"/>
      <c r="M18" s="133">
        <v>0</v>
      </c>
      <c r="N18" s="133">
        <v>0</v>
      </c>
      <c r="O18" s="133">
        <v>295</v>
      </c>
      <c r="P18" s="133" t="s">
        <v>200</v>
      </c>
      <c r="Q18" s="133" t="s">
        <v>201</v>
      </c>
      <c r="R18" s="133" t="s">
        <v>202</v>
      </c>
      <c r="S18" s="127">
        <v>44349.3984837963</v>
      </c>
    </row>
    <row r="19" spans="1:19" x14ac:dyDescent="0.2">
      <c r="A19" s="133" t="s">
        <v>199</v>
      </c>
      <c r="B19" s="133" t="s">
        <v>83</v>
      </c>
      <c r="C19" s="127">
        <v>44317.666666666664</v>
      </c>
      <c r="D19" s="133">
        <v>0</v>
      </c>
      <c r="E19" s="133">
        <v>0</v>
      </c>
      <c r="F19" s="133">
        <v>0.89900000000000002</v>
      </c>
      <c r="G19" s="133">
        <v>0.89900000000000002</v>
      </c>
      <c r="H19" s="133">
        <v>0</v>
      </c>
      <c r="I19" s="133">
        <v>0</v>
      </c>
      <c r="J19" s="133">
        <v>0</v>
      </c>
      <c r="K19" s="133">
        <v>0</v>
      </c>
      <c r="L19" s="133"/>
      <c r="M19" s="133">
        <v>0</v>
      </c>
      <c r="N19" s="133">
        <v>0</v>
      </c>
      <c r="O19" s="133">
        <v>295</v>
      </c>
      <c r="P19" s="133" t="s">
        <v>200</v>
      </c>
      <c r="Q19" s="133" t="s">
        <v>201</v>
      </c>
      <c r="R19" s="133" t="s">
        <v>202</v>
      </c>
      <c r="S19" s="127">
        <v>44349.3984837963</v>
      </c>
    </row>
    <row r="20" spans="1:19" x14ac:dyDescent="0.2">
      <c r="A20" s="133" t="s">
        <v>199</v>
      </c>
      <c r="B20" s="133" t="s">
        <v>83</v>
      </c>
      <c r="C20" s="127">
        <v>44317.708333333336</v>
      </c>
      <c r="D20" s="133">
        <v>0</v>
      </c>
      <c r="E20" s="133">
        <v>0</v>
      </c>
      <c r="F20" s="133">
        <v>0.88300000000000001</v>
      </c>
      <c r="G20" s="133">
        <v>0.88300000000000001</v>
      </c>
      <c r="H20" s="133">
        <v>0</v>
      </c>
      <c r="I20" s="133">
        <v>0</v>
      </c>
      <c r="J20" s="133">
        <v>0</v>
      </c>
      <c r="K20" s="133">
        <v>0</v>
      </c>
      <c r="L20" s="133"/>
      <c r="M20" s="133">
        <v>0</v>
      </c>
      <c r="N20" s="133">
        <v>0</v>
      </c>
      <c r="O20" s="133">
        <v>295</v>
      </c>
      <c r="P20" s="133" t="s">
        <v>200</v>
      </c>
      <c r="Q20" s="133" t="s">
        <v>201</v>
      </c>
      <c r="R20" s="133" t="s">
        <v>202</v>
      </c>
      <c r="S20" s="127">
        <v>44349.3984837963</v>
      </c>
    </row>
    <row r="21" spans="1:19" x14ac:dyDescent="0.2">
      <c r="A21" s="133" t="s">
        <v>199</v>
      </c>
      <c r="B21" s="133" t="s">
        <v>83</v>
      </c>
      <c r="C21" s="127">
        <v>44317.75</v>
      </c>
      <c r="D21" s="133">
        <v>0</v>
      </c>
      <c r="E21" s="133">
        <v>0</v>
      </c>
      <c r="F21" s="133">
        <v>0.90800000000000003</v>
      </c>
      <c r="G21" s="133">
        <v>0.90800000000000003</v>
      </c>
      <c r="H21" s="133">
        <v>0</v>
      </c>
      <c r="I21" s="133">
        <v>0</v>
      </c>
      <c r="J21" s="133">
        <v>0</v>
      </c>
      <c r="K21" s="133">
        <v>0</v>
      </c>
      <c r="L21" s="133"/>
      <c r="M21" s="133">
        <v>0</v>
      </c>
      <c r="N21" s="133">
        <v>0</v>
      </c>
      <c r="O21" s="133">
        <v>295</v>
      </c>
      <c r="P21" s="133" t="s">
        <v>200</v>
      </c>
      <c r="Q21" s="133" t="s">
        <v>201</v>
      </c>
      <c r="R21" s="133" t="s">
        <v>202</v>
      </c>
      <c r="S21" s="127">
        <v>44349.3984837963</v>
      </c>
    </row>
    <row r="22" spans="1:19" x14ac:dyDescent="0.2">
      <c r="A22" s="133" t="s">
        <v>199</v>
      </c>
      <c r="B22" s="133" t="s">
        <v>83</v>
      </c>
      <c r="C22" s="127">
        <v>44317.791666666664</v>
      </c>
      <c r="D22" s="133">
        <v>0</v>
      </c>
      <c r="E22" s="133">
        <v>0</v>
      </c>
      <c r="F22" s="133">
        <v>0.88700000000000001</v>
      </c>
      <c r="G22" s="133">
        <v>0.88700000000000001</v>
      </c>
      <c r="H22" s="133">
        <v>0</v>
      </c>
      <c r="I22" s="133">
        <v>0</v>
      </c>
      <c r="J22" s="133">
        <v>0</v>
      </c>
      <c r="K22" s="133">
        <v>0</v>
      </c>
      <c r="L22" s="133"/>
      <c r="M22" s="133">
        <v>0</v>
      </c>
      <c r="N22" s="133">
        <v>0</v>
      </c>
      <c r="O22" s="133">
        <v>295</v>
      </c>
      <c r="P22" s="133" t="s">
        <v>200</v>
      </c>
      <c r="Q22" s="133" t="s">
        <v>201</v>
      </c>
      <c r="R22" s="133" t="s">
        <v>202</v>
      </c>
      <c r="S22" s="127">
        <v>44349.3984837963</v>
      </c>
    </row>
    <row r="23" spans="1:19" x14ac:dyDescent="0.2">
      <c r="A23" s="133" t="s">
        <v>199</v>
      </c>
      <c r="B23" s="133" t="s">
        <v>83</v>
      </c>
      <c r="C23" s="127">
        <v>44317.833333333336</v>
      </c>
      <c r="D23" s="133">
        <v>0</v>
      </c>
      <c r="E23" s="133">
        <v>0</v>
      </c>
      <c r="F23" s="133">
        <v>0.874</v>
      </c>
      <c r="G23" s="133">
        <v>0.874</v>
      </c>
      <c r="H23" s="133">
        <v>0</v>
      </c>
      <c r="I23" s="133">
        <v>0</v>
      </c>
      <c r="J23" s="133">
        <v>0</v>
      </c>
      <c r="K23" s="133">
        <v>0</v>
      </c>
      <c r="L23" s="133"/>
      <c r="M23" s="133">
        <v>0</v>
      </c>
      <c r="N23" s="133">
        <v>0</v>
      </c>
      <c r="O23" s="133">
        <v>295</v>
      </c>
      <c r="P23" s="133" t="s">
        <v>200</v>
      </c>
      <c r="Q23" s="133" t="s">
        <v>201</v>
      </c>
      <c r="R23" s="133" t="s">
        <v>202</v>
      </c>
      <c r="S23" s="127">
        <v>44349.3984837963</v>
      </c>
    </row>
    <row r="24" spans="1:19" x14ac:dyDescent="0.2">
      <c r="A24" s="133" t="s">
        <v>199</v>
      </c>
      <c r="B24" s="133" t="s">
        <v>83</v>
      </c>
      <c r="C24" s="127">
        <v>44317.875</v>
      </c>
      <c r="D24" s="133">
        <v>0</v>
      </c>
      <c r="E24" s="133">
        <v>0</v>
      </c>
      <c r="F24" s="133">
        <v>0.879</v>
      </c>
      <c r="G24" s="133">
        <v>0.879</v>
      </c>
      <c r="H24" s="133">
        <v>0</v>
      </c>
      <c r="I24" s="133">
        <v>0</v>
      </c>
      <c r="J24" s="133">
        <v>0</v>
      </c>
      <c r="K24" s="133">
        <v>0</v>
      </c>
      <c r="L24" s="133"/>
      <c r="M24" s="133">
        <v>0</v>
      </c>
      <c r="N24" s="133">
        <v>0</v>
      </c>
      <c r="O24" s="133">
        <v>295</v>
      </c>
      <c r="P24" s="133" t="s">
        <v>200</v>
      </c>
      <c r="Q24" s="133" t="s">
        <v>201</v>
      </c>
      <c r="R24" s="133" t="s">
        <v>202</v>
      </c>
      <c r="S24" s="127">
        <v>44349.3984837963</v>
      </c>
    </row>
    <row r="25" spans="1:19" x14ac:dyDescent="0.2">
      <c r="A25" s="133" t="s">
        <v>199</v>
      </c>
      <c r="B25" s="133" t="s">
        <v>83</v>
      </c>
      <c r="C25" s="127">
        <v>44317.916666666664</v>
      </c>
      <c r="D25" s="133">
        <v>0</v>
      </c>
      <c r="E25" s="133">
        <v>0</v>
      </c>
      <c r="F25" s="133">
        <v>0.91900000000000004</v>
      </c>
      <c r="G25" s="133">
        <v>0.91900000000000004</v>
      </c>
      <c r="H25" s="133">
        <v>0</v>
      </c>
      <c r="I25" s="133">
        <v>0</v>
      </c>
      <c r="J25" s="133">
        <v>0</v>
      </c>
      <c r="K25" s="133">
        <v>0</v>
      </c>
      <c r="L25" s="133"/>
      <c r="M25" s="133">
        <v>0</v>
      </c>
      <c r="N25" s="133">
        <v>0</v>
      </c>
      <c r="O25" s="133">
        <v>295</v>
      </c>
      <c r="P25" s="133" t="s">
        <v>200</v>
      </c>
      <c r="Q25" s="133" t="s">
        <v>201</v>
      </c>
      <c r="R25" s="133" t="s">
        <v>202</v>
      </c>
      <c r="S25" s="127">
        <v>44349.3984837963</v>
      </c>
    </row>
    <row r="26" spans="1:19" x14ac:dyDescent="0.2">
      <c r="A26" s="133" t="s">
        <v>199</v>
      </c>
      <c r="B26" s="133" t="s">
        <v>83</v>
      </c>
      <c r="C26" s="127">
        <v>44317.958333333336</v>
      </c>
      <c r="D26" s="133">
        <v>0</v>
      </c>
      <c r="E26" s="133">
        <v>0</v>
      </c>
      <c r="F26" s="133">
        <v>0.91600000000000004</v>
      </c>
      <c r="G26" s="133">
        <v>0.91600000000000004</v>
      </c>
      <c r="H26" s="133">
        <v>0</v>
      </c>
      <c r="I26" s="133">
        <v>0</v>
      </c>
      <c r="J26" s="133">
        <v>0</v>
      </c>
      <c r="K26" s="133">
        <v>0</v>
      </c>
      <c r="L26" s="133"/>
      <c r="M26" s="133">
        <v>0</v>
      </c>
      <c r="N26" s="133">
        <v>0</v>
      </c>
      <c r="O26" s="133">
        <v>295</v>
      </c>
      <c r="P26" s="133" t="s">
        <v>200</v>
      </c>
      <c r="Q26" s="133" t="s">
        <v>201</v>
      </c>
      <c r="R26" s="133" t="s">
        <v>202</v>
      </c>
      <c r="S26" s="127">
        <v>44349.3984837963</v>
      </c>
    </row>
    <row r="27" spans="1:19" x14ac:dyDescent="0.2">
      <c r="A27" s="133" t="s">
        <v>199</v>
      </c>
      <c r="B27" s="133" t="s">
        <v>83</v>
      </c>
      <c r="C27" s="127">
        <v>44318</v>
      </c>
      <c r="D27" s="133">
        <v>0</v>
      </c>
      <c r="E27" s="133">
        <v>0</v>
      </c>
      <c r="F27" s="133">
        <v>0.92600000000000005</v>
      </c>
      <c r="G27" s="133">
        <v>0.92600000000000005</v>
      </c>
      <c r="H27" s="133">
        <v>0</v>
      </c>
      <c r="I27" s="133">
        <v>0</v>
      </c>
      <c r="J27" s="133">
        <v>0</v>
      </c>
      <c r="K27" s="133">
        <v>0</v>
      </c>
      <c r="L27" s="133"/>
      <c r="M27" s="133">
        <v>0</v>
      </c>
      <c r="N27" s="133">
        <v>0</v>
      </c>
      <c r="O27" s="133">
        <v>295</v>
      </c>
      <c r="P27" s="133" t="s">
        <v>200</v>
      </c>
      <c r="Q27" s="133" t="s">
        <v>201</v>
      </c>
      <c r="R27" s="133" t="s">
        <v>202</v>
      </c>
      <c r="S27" s="127">
        <v>44349.3984837963</v>
      </c>
    </row>
    <row r="28" spans="1:19" x14ac:dyDescent="0.2">
      <c r="A28" s="133" t="s">
        <v>199</v>
      </c>
      <c r="B28" s="133" t="s">
        <v>83</v>
      </c>
      <c r="C28" s="127">
        <v>44318.041666666664</v>
      </c>
      <c r="D28" s="133">
        <v>0</v>
      </c>
      <c r="E28" s="133">
        <v>0</v>
      </c>
      <c r="F28" s="133">
        <v>0.92800000000000005</v>
      </c>
      <c r="G28" s="133">
        <v>0.92800000000000005</v>
      </c>
      <c r="H28" s="133">
        <v>0</v>
      </c>
      <c r="I28" s="133">
        <v>0</v>
      </c>
      <c r="J28" s="133">
        <v>0</v>
      </c>
      <c r="K28" s="133">
        <v>0</v>
      </c>
      <c r="L28" s="133"/>
      <c r="M28" s="133">
        <v>0</v>
      </c>
      <c r="N28" s="133">
        <v>0</v>
      </c>
      <c r="O28" s="133">
        <v>295</v>
      </c>
      <c r="P28" s="133" t="s">
        <v>200</v>
      </c>
      <c r="Q28" s="133" t="s">
        <v>201</v>
      </c>
      <c r="R28" s="133" t="s">
        <v>202</v>
      </c>
      <c r="S28" s="127">
        <v>44349.3984837963</v>
      </c>
    </row>
    <row r="29" spans="1:19" x14ac:dyDescent="0.2">
      <c r="A29" s="133" t="s">
        <v>199</v>
      </c>
      <c r="B29" s="133" t="s">
        <v>83</v>
      </c>
      <c r="C29" s="127">
        <v>44318.083333333336</v>
      </c>
      <c r="D29" s="133">
        <v>0</v>
      </c>
      <c r="E29" s="133">
        <v>0</v>
      </c>
      <c r="F29" s="133">
        <v>0.94</v>
      </c>
      <c r="G29" s="133">
        <v>0.94</v>
      </c>
      <c r="H29" s="133">
        <v>0</v>
      </c>
      <c r="I29" s="133">
        <v>0</v>
      </c>
      <c r="J29" s="133">
        <v>0</v>
      </c>
      <c r="K29" s="133">
        <v>0</v>
      </c>
      <c r="L29" s="133"/>
      <c r="M29" s="133">
        <v>0</v>
      </c>
      <c r="N29" s="133">
        <v>0</v>
      </c>
      <c r="O29" s="133">
        <v>295</v>
      </c>
      <c r="P29" s="133" t="s">
        <v>200</v>
      </c>
      <c r="Q29" s="133" t="s">
        <v>201</v>
      </c>
      <c r="R29" s="133" t="s">
        <v>202</v>
      </c>
      <c r="S29" s="127">
        <v>44349.3984837963</v>
      </c>
    </row>
    <row r="30" spans="1:19" x14ac:dyDescent="0.2">
      <c r="A30" s="133" t="s">
        <v>199</v>
      </c>
      <c r="B30" s="133" t="s">
        <v>83</v>
      </c>
      <c r="C30" s="127">
        <v>44318.125</v>
      </c>
      <c r="D30" s="133">
        <v>0</v>
      </c>
      <c r="E30" s="133">
        <v>0</v>
      </c>
      <c r="F30" s="133">
        <v>0.94399999999999995</v>
      </c>
      <c r="G30" s="133">
        <v>0.94399999999999995</v>
      </c>
      <c r="H30" s="133">
        <v>0</v>
      </c>
      <c r="I30" s="133">
        <v>0</v>
      </c>
      <c r="J30" s="133">
        <v>0</v>
      </c>
      <c r="K30" s="133">
        <v>0</v>
      </c>
      <c r="L30" s="133"/>
      <c r="M30" s="133">
        <v>0</v>
      </c>
      <c r="N30" s="133">
        <v>0</v>
      </c>
      <c r="O30" s="133">
        <v>295</v>
      </c>
      <c r="P30" s="133" t="s">
        <v>200</v>
      </c>
      <c r="Q30" s="133" t="s">
        <v>201</v>
      </c>
      <c r="R30" s="133" t="s">
        <v>202</v>
      </c>
      <c r="S30" s="127">
        <v>44349.3984837963</v>
      </c>
    </row>
    <row r="31" spans="1:19" x14ac:dyDescent="0.2">
      <c r="A31" s="133" t="s">
        <v>199</v>
      </c>
      <c r="B31" s="133" t="s">
        <v>83</v>
      </c>
      <c r="C31" s="127">
        <v>44318.166666666664</v>
      </c>
      <c r="D31" s="133">
        <v>0</v>
      </c>
      <c r="E31" s="133">
        <v>0</v>
      </c>
      <c r="F31" s="133">
        <v>0.93799999999999994</v>
      </c>
      <c r="G31" s="133">
        <v>0.93799999999999994</v>
      </c>
      <c r="H31" s="133">
        <v>0</v>
      </c>
      <c r="I31" s="133">
        <v>0</v>
      </c>
      <c r="J31" s="133">
        <v>0</v>
      </c>
      <c r="K31" s="133">
        <v>0</v>
      </c>
      <c r="L31" s="133"/>
      <c r="M31" s="133">
        <v>0</v>
      </c>
      <c r="N31" s="133">
        <v>0</v>
      </c>
      <c r="O31" s="133">
        <v>295</v>
      </c>
      <c r="P31" s="133" t="s">
        <v>200</v>
      </c>
      <c r="Q31" s="133" t="s">
        <v>201</v>
      </c>
      <c r="R31" s="133" t="s">
        <v>202</v>
      </c>
      <c r="S31" s="127">
        <v>44349.3984837963</v>
      </c>
    </row>
    <row r="32" spans="1:19" x14ac:dyDescent="0.2">
      <c r="A32" s="133" t="s">
        <v>199</v>
      </c>
      <c r="B32" s="133" t="s">
        <v>83</v>
      </c>
      <c r="C32" s="127">
        <v>44318.208333333336</v>
      </c>
      <c r="D32" s="133">
        <v>0</v>
      </c>
      <c r="E32" s="133">
        <v>0</v>
      </c>
      <c r="F32" s="133">
        <v>0.93</v>
      </c>
      <c r="G32" s="133">
        <v>0.93</v>
      </c>
      <c r="H32" s="133">
        <v>0</v>
      </c>
      <c r="I32" s="133">
        <v>0</v>
      </c>
      <c r="J32" s="133">
        <v>0</v>
      </c>
      <c r="K32" s="133">
        <v>0</v>
      </c>
      <c r="L32" s="133"/>
      <c r="M32" s="133">
        <v>0</v>
      </c>
      <c r="N32" s="133">
        <v>0</v>
      </c>
      <c r="O32" s="133">
        <v>295</v>
      </c>
      <c r="P32" s="133" t="s">
        <v>200</v>
      </c>
      <c r="Q32" s="133" t="s">
        <v>201</v>
      </c>
      <c r="R32" s="133" t="s">
        <v>202</v>
      </c>
      <c r="S32" s="127">
        <v>44349.3984837963</v>
      </c>
    </row>
    <row r="33" spans="1:19" x14ac:dyDescent="0.2">
      <c r="A33" s="133" t="s">
        <v>199</v>
      </c>
      <c r="B33" s="133" t="s">
        <v>83</v>
      </c>
      <c r="C33" s="127">
        <v>44318.25</v>
      </c>
      <c r="D33" s="133">
        <v>0</v>
      </c>
      <c r="E33" s="133">
        <v>0</v>
      </c>
      <c r="F33" s="133">
        <v>0.93300000000000005</v>
      </c>
      <c r="G33" s="133">
        <v>0.93300000000000005</v>
      </c>
      <c r="H33" s="133">
        <v>0</v>
      </c>
      <c r="I33" s="133">
        <v>0</v>
      </c>
      <c r="J33" s="133">
        <v>0</v>
      </c>
      <c r="K33" s="133">
        <v>0</v>
      </c>
      <c r="L33" s="133"/>
      <c r="M33" s="133">
        <v>0</v>
      </c>
      <c r="N33" s="133">
        <v>0</v>
      </c>
      <c r="O33" s="133">
        <v>295</v>
      </c>
      <c r="P33" s="133" t="s">
        <v>200</v>
      </c>
      <c r="Q33" s="133" t="s">
        <v>201</v>
      </c>
      <c r="R33" s="133" t="s">
        <v>202</v>
      </c>
      <c r="S33" s="127">
        <v>44349.3984837963</v>
      </c>
    </row>
    <row r="34" spans="1:19" x14ac:dyDescent="0.2">
      <c r="A34" s="133" t="s">
        <v>199</v>
      </c>
      <c r="B34" s="133" t="s">
        <v>83</v>
      </c>
      <c r="C34" s="127">
        <v>44318.291666666664</v>
      </c>
      <c r="D34" s="133">
        <v>0</v>
      </c>
      <c r="E34" s="133">
        <v>0</v>
      </c>
      <c r="F34" s="133">
        <v>0.93600000000000005</v>
      </c>
      <c r="G34" s="133">
        <v>0.93600000000000005</v>
      </c>
      <c r="H34" s="133">
        <v>0</v>
      </c>
      <c r="I34" s="133">
        <v>0</v>
      </c>
      <c r="J34" s="133">
        <v>0</v>
      </c>
      <c r="K34" s="133">
        <v>0</v>
      </c>
      <c r="L34" s="133"/>
      <c r="M34" s="133">
        <v>0</v>
      </c>
      <c r="N34" s="133">
        <v>0</v>
      </c>
      <c r="O34" s="133">
        <v>295</v>
      </c>
      <c r="P34" s="133" t="s">
        <v>200</v>
      </c>
      <c r="Q34" s="133" t="s">
        <v>201</v>
      </c>
      <c r="R34" s="133" t="s">
        <v>202</v>
      </c>
      <c r="S34" s="127">
        <v>44349.3984837963</v>
      </c>
    </row>
    <row r="35" spans="1:19" x14ac:dyDescent="0.2">
      <c r="A35" s="133" t="s">
        <v>199</v>
      </c>
      <c r="B35" s="133" t="s">
        <v>83</v>
      </c>
      <c r="C35" s="127">
        <v>44318.333333333336</v>
      </c>
      <c r="D35" s="133">
        <v>0</v>
      </c>
      <c r="E35" s="133">
        <v>0</v>
      </c>
      <c r="F35" s="133">
        <v>0.92700000000000005</v>
      </c>
      <c r="G35" s="133">
        <v>0.92700000000000005</v>
      </c>
      <c r="H35" s="133">
        <v>0</v>
      </c>
      <c r="I35" s="133">
        <v>0</v>
      </c>
      <c r="J35" s="133">
        <v>0</v>
      </c>
      <c r="K35" s="133">
        <v>0</v>
      </c>
      <c r="L35" s="133"/>
      <c r="M35" s="133">
        <v>0</v>
      </c>
      <c r="N35" s="133">
        <v>0</v>
      </c>
      <c r="O35" s="133">
        <v>295</v>
      </c>
      <c r="P35" s="133" t="s">
        <v>200</v>
      </c>
      <c r="Q35" s="133" t="s">
        <v>201</v>
      </c>
      <c r="R35" s="133" t="s">
        <v>202</v>
      </c>
      <c r="S35" s="127">
        <v>44349.3984837963</v>
      </c>
    </row>
    <row r="36" spans="1:19" x14ac:dyDescent="0.2">
      <c r="A36" s="133" t="s">
        <v>199</v>
      </c>
      <c r="B36" s="133" t="s">
        <v>83</v>
      </c>
      <c r="C36" s="127">
        <v>44318.375</v>
      </c>
      <c r="D36" s="133">
        <v>0</v>
      </c>
      <c r="E36" s="133">
        <v>0</v>
      </c>
      <c r="F36" s="133">
        <v>0.89500000000000002</v>
      </c>
      <c r="G36" s="133">
        <v>0.89500000000000002</v>
      </c>
      <c r="H36" s="133">
        <v>0</v>
      </c>
      <c r="I36" s="133">
        <v>0</v>
      </c>
      <c r="J36" s="133">
        <v>0</v>
      </c>
      <c r="K36" s="133">
        <v>0</v>
      </c>
      <c r="L36" s="133"/>
      <c r="M36" s="133">
        <v>0</v>
      </c>
      <c r="N36" s="133">
        <v>0</v>
      </c>
      <c r="O36" s="133">
        <v>295</v>
      </c>
      <c r="P36" s="133" t="s">
        <v>200</v>
      </c>
      <c r="Q36" s="133" t="s">
        <v>201</v>
      </c>
      <c r="R36" s="133" t="s">
        <v>202</v>
      </c>
      <c r="S36" s="127">
        <v>44349.3984837963</v>
      </c>
    </row>
    <row r="37" spans="1:19" x14ac:dyDescent="0.2">
      <c r="A37" s="133" t="s">
        <v>199</v>
      </c>
      <c r="B37" s="133" t="s">
        <v>83</v>
      </c>
      <c r="C37" s="127">
        <v>44318.416666666664</v>
      </c>
      <c r="D37" s="133">
        <v>0</v>
      </c>
      <c r="E37" s="133">
        <v>0</v>
      </c>
      <c r="F37" s="133">
        <v>0.89500000000000002</v>
      </c>
      <c r="G37" s="133">
        <v>0.89500000000000002</v>
      </c>
      <c r="H37" s="133">
        <v>0</v>
      </c>
      <c r="I37" s="133">
        <v>0</v>
      </c>
      <c r="J37" s="133">
        <v>0</v>
      </c>
      <c r="K37" s="133">
        <v>0</v>
      </c>
      <c r="L37" s="133"/>
      <c r="M37" s="133">
        <v>0</v>
      </c>
      <c r="N37" s="133">
        <v>0</v>
      </c>
      <c r="O37" s="133">
        <v>295</v>
      </c>
      <c r="P37" s="133" t="s">
        <v>200</v>
      </c>
      <c r="Q37" s="133" t="s">
        <v>201</v>
      </c>
      <c r="R37" s="133" t="s">
        <v>202</v>
      </c>
      <c r="S37" s="127">
        <v>44349.3984837963</v>
      </c>
    </row>
    <row r="38" spans="1:19" x14ac:dyDescent="0.2">
      <c r="A38" s="133" t="s">
        <v>199</v>
      </c>
      <c r="B38" s="133" t="s">
        <v>83</v>
      </c>
      <c r="C38" s="127">
        <v>44318.458333333336</v>
      </c>
      <c r="D38" s="133">
        <v>0</v>
      </c>
      <c r="E38" s="133">
        <v>0</v>
      </c>
      <c r="F38" s="133">
        <v>0.90800000000000003</v>
      </c>
      <c r="G38" s="133">
        <v>0.90800000000000003</v>
      </c>
      <c r="H38" s="133">
        <v>0</v>
      </c>
      <c r="I38" s="133">
        <v>0</v>
      </c>
      <c r="J38" s="133">
        <v>0</v>
      </c>
      <c r="K38" s="133">
        <v>0</v>
      </c>
      <c r="L38" s="133"/>
      <c r="M38" s="133">
        <v>0</v>
      </c>
      <c r="N38" s="133">
        <v>0</v>
      </c>
      <c r="O38" s="133">
        <v>295</v>
      </c>
      <c r="P38" s="133" t="s">
        <v>200</v>
      </c>
      <c r="Q38" s="133" t="s">
        <v>201</v>
      </c>
      <c r="R38" s="133" t="s">
        <v>202</v>
      </c>
      <c r="S38" s="127">
        <v>44349.3984837963</v>
      </c>
    </row>
    <row r="39" spans="1:19" x14ac:dyDescent="0.2">
      <c r="A39" s="133" t="s">
        <v>199</v>
      </c>
      <c r="B39" s="133" t="s">
        <v>83</v>
      </c>
      <c r="C39" s="127">
        <v>44318.5</v>
      </c>
      <c r="D39" s="133">
        <v>0</v>
      </c>
      <c r="E39" s="133">
        <v>0</v>
      </c>
      <c r="F39" s="133">
        <v>0.91200000000000003</v>
      </c>
      <c r="G39" s="133">
        <v>0.91200000000000003</v>
      </c>
      <c r="H39" s="133">
        <v>0</v>
      </c>
      <c r="I39" s="133">
        <v>0</v>
      </c>
      <c r="J39" s="133">
        <v>0</v>
      </c>
      <c r="K39" s="133">
        <v>0</v>
      </c>
      <c r="L39" s="133"/>
      <c r="M39" s="133">
        <v>0</v>
      </c>
      <c r="N39" s="133">
        <v>0</v>
      </c>
      <c r="O39" s="133">
        <v>295</v>
      </c>
      <c r="P39" s="133" t="s">
        <v>200</v>
      </c>
      <c r="Q39" s="133" t="s">
        <v>201</v>
      </c>
      <c r="R39" s="133" t="s">
        <v>202</v>
      </c>
      <c r="S39" s="127">
        <v>44349.3984837963</v>
      </c>
    </row>
    <row r="40" spans="1:19" x14ac:dyDescent="0.2">
      <c r="A40" s="133" t="s">
        <v>199</v>
      </c>
      <c r="B40" s="133" t="s">
        <v>83</v>
      </c>
      <c r="C40" s="127">
        <v>44318.541666666664</v>
      </c>
      <c r="D40" s="133">
        <v>0</v>
      </c>
      <c r="E40" s="133">
        <v>0</v>
      </c>
      <c r="F40" s="133">
        <v>0.89600000000000002</v>
      </c>
      <c r="G40" s="133">
        <v>0.89600000000000002</v>
      </c>
      <c r="H40" s="133">
        <v>0</v>
      </c>
      <c r="I40" s="133">
        <v>0</v>
      </c>
      <c r="J40" s="133">
        <v>0</v>
      </c>
      <c r="K40" s="133">
        <v>0</v>
      </c>
      <c r="L40" s="133"/>
      <c r="M40" s="133">
        <v>0</v>
      </c>
      <c r="N40" s="133">
        <v>0</v>
      </c>
      <c r="O40" s="133">
        <v>295</v>
      </c>
      <c r="P40" s="133" t="s">
        <v>200</v>
      </c>
      <c r="Q40" s="133" t="s">
        <v>201</v>
      </c>
      <c r="R40" s="133" t="s">
        <v>202</v>
      </c>
      <c r="S40" s="127">
        <v>44349.3984837963</v>
      </c>
    </row>
    <row r="41" spans="1:19" x14ac:dyDescent="0.2">
      <c r="A41" s="133" t="s">
        <v>199</v>
      </c>
      <c r="B41" s="133" t="s">
        <v>83</v>
      </c>
      <c r="C41" s="127">
        <v>44318.583333333336</v>
      </c>
      <c r="D41" s="133">
        <v>0</v>
      </c>
      <c r="E41" s="133">
        <v>0</v>
      </c>
      <c r="F41" s="133">
        <v>0.89500000000000002</v>
      </c>
      <c r="G41" s="133">
        <v>0.89500000000000002</v>
      </c>
      <c r="H41" s="133">
        <v>0</v>
      </c>
      <c r="I41" s="133">
        <v>0</v>
      </c>
      <c r="J41" s="133">
        <v>0</v>
      </c>
      <c r="K41" s="133">
        <v>0</v>
      </c>
      <c r="L41" s="133"/>
      <c r="M41" s="133">
        <v>0</v>
      </c>
      <c r="N41" s="133">
        <v>0</v>
      </c>
      <c r="O41" s="133">
        <v>295</v>
      </c>
      <c r="P41" s="133" t="s">
        <v>200</v>
      </c>
      <c r="Q41" s="133" t="s">
        <v>201</v>
      </c>
      <c r="R41" s="133" t="s">
        <v>202</v>
      </c>
      <c r="S41" s="127">
        <v>44349.3984837963</v>
      </c>
    </row>
    <row r="42" spans="1:19" x14ac:dyDescent="0.2">
      <c r="A42" s="133" t="s">
        <v>199</v>
      </c>
      <c r="B42" s="133" t="s">
        <v>83</v>
      </c>
      <c r="C42" s="127">
        <v>44318.625</v>
      </c>
      <c r="D42" s="133">
        <v>0</v>
      </c>
      <c r="E42" s="133">
        <v>0</v>
      </c>
      <c r="F42" s="133">
        <v>0.89700000000000002</v>
      </c>
      <c r="G42" s="133">
        <v>0.89700000000000002</v>
      </c>
      <c r="H42" s="133">
        <v>0</v>
      </c>
      <c r="I42" s="133">
        <v>0</v>
      </c>
      <c r="J42" s="133">
        <v>0</v>
      </c>
      <c r="K42" s="133">
        <v>0</v>
      </c>
      <c r="L42" s="133"/>
      <c r="M42" s="133">
        <v>0</v>
      </c>
      <c r="N42" s="133">
        <v>0</v>
      </c>
      <c r="O42" s="133">
        <v>295</v>
      </c>
      <c r="P42" s="133" t="s">
        <v>200</v>
      </c>
      <c r="Q42" s="133" t="s">
        <v>201</v>
      </c>
      <c r="R42" s="133" t="s">
        <v>202</v>
      </c>
      <c r="S42" s="127">
        <v>44349.3984837963</v>
      </c>
    </row>
    <row r="43" spans="1:19" x14ac:dyDescent="0.2">
      <c r="A43" s="133" t="s">
        <v>199</v>
      </c>
      <c r="B43" s="133" t="s">
        <v>83</v>
      </c>
      <c r="C43" s="127">
        <v>44318.666666666664</v>
      </c>
      <c r="D43" s="133">
        <v>0</v>
      </c>
      <c r="E43" s="133">
        <v>0</v>
      </c>
      <c r="F43" s="133">
        <v>0.9</v>
      </c>
      <c r="G43" s="133">
        <v>0.9</v>
      </c>
      <c r="H43" s="133">
        <v>0</v>
      </c>
      <c r="I43" s="133">
        <v>0</v>
      </c>
      <c r="J43" s="133">
        <v>0</v>
      </c>
      <c r="K43" s="133">
        <v>0</v>
      </c>
      <c r="L43" s="133"/>
      <c r="M43" s="133">
        <v>0</v>
      </c>
      <c r="N43" s="133">
        <v>0</v>
      </c>
      <c r="O43" s="133">
        <v>295</v>
      </c>
      <c r="P43" s="133" t="s">
        <v>200</v>
      </c>
      <c r="Q43" s="133" t="s">
        <v>201</v>
      </c>
      <c r="R43" s="133" t="s">
        <v>202</v>
      </c>
      <c r="S43" s="127">
        <v>44349.3984837963</v>
      </c>
    </row>
    <row r="44" spans="1:19" x14ac:dyDescent="0.2">
      <c r="A44" s="133" t="s">
        <v>199</v>
      </c>
      <c r="B44" s="133" t="s">
        <v>83</v>
      </c>
      <c r="C44" s="127">
        <v>44318.708333333336</v>
      </c>
      <c r="D44" s="133">
        <v>0</v>
      </c>
      <c r="E44" s="133">
        <v>0</v>
      </c>
      <c r="F44" s="133">
        <v>0.86699999999999999</v>
      </c>
      <c r="G44" s="133">
        <v>0.86699999999999999</v>
      </c>
      <c r="H44" s="133">
        <v>0</v>
      </c>
      <c r="I44" s="133">
        <v>0</v>
      </c>
      <c r="J44" s="133">
        <v>0</v>
      </c>
      <c r="K44" s="133">
        <v>0</v>
      </c>
      <c r="L44" s="133"/>
      <c r="M44" s="133">
        <v>0</v>
      </c>
      <c r="N44" s="133">
        <v>0</v>
      </c>
      <c r="O44" s="133">
        <v>295</v>
      </c>
      <c r="P44" s="133" t="s">
        <v>200</v>
      </c>
      <c r="Q44" s="133" t="s">
        <v>201</v>
      </c>
      <c r="R44" s="133" t="s">
        <v>202</v>
      </c>
      <c r="S44" s="127">
        <v>44349.3984837963</v>
      </c>
    </row>
    <row r="45" spans="1:19" x14ac:dyDescent="0.2">
      <c r="A45" s="133" t="s">
        <v>199</v>
      </c>
      <c r="B45" s="133" t="s">
        <v>83</v>
      </c>
      <c r="C45" s="127">
        <v>44318.75</v>
      </c>
      <c r="D45" s="133">
        <v>0</v>
      </c>
      <c r="E45" s="133">
        <v>0</v>
      </c>
      <c r="F45" s="133">
        <v>0.86799999999999999</v>
      </c>
      <c r="G45" s="133">
        <v>0.86799999999999999</v>
      </c>
      <c r="H45" s="133">
        <v>0</v>
      </c>
      <c r="I45" s="133">
        <v>0</v>
      </c>
      <c r="J45" s="133">
        <v>0</v>
      </c>
      <c r="K45" s="133">
        <v>0</v>
      </c>
      <c r="L45" s="133"/>
      <c r="M45" s="133">
        <v>0</v>
      </c>
      <c r="N45" s="133">
        <v>0</v>
      </c>
      <c r="O45" s="133">
        <v>295</v>
      </c>
      <c r="P45" s="133" t="s">
        <v>200</v>
      </c>
      <c r="Q45" s="133" t="s">
        <v>201</v>
      </c>
      <c r="R45" s="133" t="s">
        <v>202</v>
      </c>
      <c r="S45" s="127">
        <v>44349.3984837963</v>
      </c>
    </row>
    <row r="46" spans="1:19" x14ac:dyDescent="0.2">
      <c r="A46" s="133" t="s">
        <v>199</v>
      </c>
      <c r="B46" s="133" t="s">
        <v>83</v>
      </c>
      <c r="C46" s="127">
        <v>44318.791666666664</v>
      </c>
      <c r="D46" s="133">
        <v>0</v>
      </c>
      <c r="E46" s="133">
        <v>0</v>
      </c>
      <c r="F46" s="133">
        <v>0.875</v>
      </c>
      <c r="G46" s="133">
        <v>0.875</v>
      </c>
      <c r="H46" s="133">
        <v>0</v>
      </c>
      <c r="I46" s="133">
        <v>0</v>
      </c>
      <c r="J46" s="133">
        <v>0</v>
      </c>
      <c r="K46" s="133">
        <v>0</v>
      </c>
      <c r="L46" s="133"/>
      <c r="M46" s="133">
        <v>0</v>
      </c>
      <c r="N46" s="133">
        <v>0</v>
      </c>
      <c r="O46" s="133">
        <v>295</v>
      </c>
      <c r="P46" s="133" t="s">
        <v>200</v>
      </c>
      <c r="Q46" s="133" t="s">
        <v>201</v>
      </c>
      <c r="R46" s="133" t="s">
        <v>202</v>
      </c>
      <c r="S46" s="127">
        <v>44349.3984837963</v>
      </c>
    </row>
    <row r="47" spans="1:19" x14ac:dyDescent="0.2">
      <c r="A47" s="133" t="s">
        <v>199</v>
      </c>
      <c r="B47" s="133" t="s">
        <v>83</v>
      </c>
      <c r="C47" s="127">
        <v>44318.833333333336</v>
      </c>
      <c r="D47" s="133">
        <v>0</v>
      </c>
      <c r="E47" s="133">
        <v>0</v>
      </c>
      <c r="F47" s="133">
        <v>0.86799999999999999</v>
      </c>
      <c r="G47" s="133">
        <v>0.86799999999999999</v>
      </c>
      <c r="H47" s="133">
        <v>0</v>
      </c>
      <c r="I47" s="133">
        <v>0</v>
      </c>
      <c r="J47" s="133">
        <v>0</v>
      </c>
      <c r="K47" s="133">
        <v>0</v>
      </c>
      <c r="L47" s="133"/>
      <c r="M47" s="133">
        <v>0</v>
      </c>
      <c r="N47" s="133">
        <v>0</v>
      </c>
      <c r="O47" s="133">
        <v>295</v>
      </c>
      <c r="P47" s="133" t="s">
        <v>200</v>
      </c>
      <c r="Q47" s="133" t="s">
        <v>201</v>
      </c>
      <c r="R47" s="133" t="s">
        <v>202</v>
      </c>
      <c r="S47" s="127">
        <v>44349.3984837963</v>
      </c>
    </row>
    <row r="48" spans="1:19" x14ac:dyDescent="0.2">
      <c r="A48" s="133" t="s">
        <v>199</v>
      </c>
      <c r="B48" s="133" t="s">
        <v>83</v>
      </c>
      <c r="C48" s="127">
        <v>44318.875</v>
      </c>
      <c r="D48" s="133">
        <v>0</v>
      </c>
      <c r="E48" s="133">
        <v>0</v>
      </c>
      <c r="F48" s="133">
        <v>0.85099999999999998</v>
      </c>
      <c r="G48" s="133">
        <v>0.85099999999999998</v>
      </c>
      <c r="H48" s="133">
        <v>0</v>
      </c>
      <c r="I48" s="133">
        <v>0</v>
      </c>
      <c r="J48" s="133">
        <v>0</v>
      </c>
      <c r="K48" s="133">
        <v>0</v>
      </c>
      <c r="L48" s="133"/>
      <c r="M48" s="133">
        <v>0</v>
      </c>
      <c r="N48" s="133">
        <v>0</v>
      </c>
      <c r="O48" s="133">
        <v>295</v>
      </c>
      <c r="P48" s="133" t="s">
        <v>200</v>
      </c>
      <c r="Q48" s="133" t="s">
        <v>201</v>
      </c>
      <c r="R48" s="133" t="s">
        <v>202</v>
      </c>
      <c r="S48" s="127">
        <v>44349.3984837963</v>
      </c>
    </row>
    <row r="49" spans="1:19" x14ac:dyDescent="0.2">
      <c r="A49" s="133" t="s">
        <v>199</v>
      </c>
      <c r="B49" s="133" t="s">
        <v>83</v>
      </c>
      <c r="C49" s="127">
        <v>44318.916666666664</v>
      </c>
      <c r="D49" s="133">
        <v>0</v>
      </c>
      <c r="E49" s="133">
        <v>0</v>
      </c>
      <c r="F49" s="133">
        <v>0.876</v>
      </c>
      <c r="G49" s="133">
        <v>0.876</v>
      </c>
      <c r="H49" s="133">
        <v>0</v>
      </c>
      <c r="I49" s="133">
        <v>0</v>
      </c>
      <c r="J49" s="133">
        <v>0</v>
      </c>
      <c r="K49" s="133">
        <v>0</v>
      </c>
      <c r="L49" s="133"/>
      <c r="M49" s="133">
        <v>0</v>
      </c>
      <c r="N49" s="133">
        <v>0</v>
      </c>
      <c r="O49" s="133">
        <v>295</v>
      </c>
      <c r="P49" s="133" t="s">
        <v>200</v>
      </c>
      <c r="Q49" s="133" t="s">
        <v>201</v>
      </c>
      <c r="R49" s="133" t="s">
        <v>202</v>
      </c>
      <c r="S49" s="127">
        <v>44349.3984837963</v>
      </c>
    </row>
    <row r="50" spans="1:19" x14ac:dyDescent="0.2">
      <c r="A50" s="133" t="s">
        <v>199</v>
      </c>
      <c r="B50" s="133" t="s">
        <v>83</v>
      </c>
      <c r="C50" s="127">
        <v>44318.958333333336</v>
      </c>
      <c r="D50" s="133">
        <v>0</v>
      </c>
      <c r="E50" s="133">
        <v>0</v>
      </c>
      <c r="F50" s="133">
        <v>0.88600000000000001</v>
      </c>
      <c r="G50" s="133">
        <v>0.88600000000000001</v>
      </c>
      <c r="H50" s="133">
        <v>0</v>
      </c>
      <c r="I50" s="133">
        <v>0</v>
      </c>
      <c r="J50" s="133">
        <v>0</v>
      </c>
      <c r="K50" s="133">
        <v>0</v>
      </c>
      <c r="L50" s="133"/>
      <c r="M50" s="133">
        <v>0</v>
      </c>
      <c r="N50" s="133">
        <v>0</v>
      </c>
      <c r="O50" s="133">
        <v>295</v>
      </c>
      <c r="P50" s="133" t="s">
        <v>200</v>
      </c>
      <c r="Q50" s="133" t="s">
        <v>201</v>
      </c>
      <c r="R50" s="133" t="s">
        <v>202</v>
      </c>
      <c r="S50" s="127">
        <v>44349.3984837963</v>
      </c>
    </row>
    <row r="51" spans="1:19" x14ac:dyDescent="0.2">
      <c r="A51" s="133" t="s">
        <v>199</v>
      </c>
      <c r="B51" s="133" t="s">
        <v>83</v>
      </c>
      <c r="C51" s="127">
        <v>44319</v>
      </c>
      <c r="D51" s="133">
        <v>0</v>
      </c>
      <c r="E51" s="133">
        <v>0</v>
      </c>
      <c r="F51" s="133">
        <v>0.89800000000000002</v>
      </c>
      <c r="G51" s="133">
        <v>0.89800000000000002</v>
      </c>
      <c r="H51" s="133">
        <v>0</v>
      </c>
      <c r="I51" s="133">
        <v>0</v>
      </c>
      <c r="J51" s="133">
        <v>0</v>
      </c>
      <c r="K51" s="133">
        <v>0</v>
      </c>
      <c r="L51" s="133"/>
      <c r="M51" s="133">
        <v>0</v>
      </c>
      <c r="N51" s="133">
        <v>0</v>
      </c>
      <c r="O51" s="133">
        <v>295</v>
      </c>
      <c r="P51" s="133" t="s">
        <v>200</v>
      </c>
      <c r="Q51" s="133" t="s">
        <v>201</v>
      </c>
      <c r="R51" s="133" t="s">
        <v>202</v>
      </c>
      <c r="S51" s="127">
        <v>44349.3984837963</v>
      </c>
    </row>
    <row r="52" spans="1:19" x14ac:dyDescent="0.2">
      <c r="A52" s="133" t="s">
        <v>199</v>
      </c>
      <c r="B52" s="133" t="s">
        <v>83</v>
      </c>
      <c r="C52" s="127">
        <v>44319.041666666664</v>
      </c>
      <c r="D52" s="133">
        <v>0</v>
      </c>
      <c r="E52" s="133">
        <v>0</v>
      </c>
      <c r="F52" s="133">
        <v>0.89200000000000002</v>
      </c>
      <c r="G52" s="133">
        <v>0.89200000000000002</v>
      </c>
      <c r="H52" s="133">
        <v>0</v>
      </c>
      <c r="I52" s="133">
        <v>0</v>
      </c>
      <c r="J52" s="133">
        <v>0</v>
      </c>
      <c r="K52" s="133">
        <v>0</v>
      </c>
      <c r="L52" s="133"/>
      <c r="M52" s="133">
        <v>0</v>
      </c>
      <c r="N52" s="133">
        <v>0</v>
      </c>
      <c r="O52" s="133">
        <v>295</v>
      </c>
      <c r="P52" s="133" t="s">
        <v>200</v>
      </c>
      <c r="Q52" s="133" t="s">
        <v>201</v>
      </c>
      <c r="R52" s="133" t="s">
        <v>202</v>
      </c>
      <c r="S52" s="127">
        <v>44349.3984837963</v>
      </c>
    </row>
    <row r="53" spans="1:19" x14ac:dyDescent="0.2">
      <c r="A53" s="133" t="s">
        <v>199</v>
      </c>
      <c r="B53" s="133" t="s">
        <v>83</v>
      </c>
      <c r="C53" s="127">
        <v>44319.083333333336</v>
      </c>
      <c r="D53" s="133">
        <v>0</v>
      </c>
      <c r="E53" s="133">
        <v>0</v>
      </c>
      <c r="F53" s="133">
        <v>0.91300000000000003</v>
      </c>
      <c r="G53" s="133">
        <v>0.91300000000000003</v>
      </c>
      <c r="H53" s="133">
        <v>0</v>
      </c>
      <c r="I53" s="133">
        <v>0</v>
      </c>
      <c r="J53" s="133">
        <v>0</v>
      </c>
      <c r="K53" s="133">
        <v>0</v>
      </c>
      <c r="L53" s="133"/>
      <c r="M53" s="133">
        <v>0</v>
      </c>
      <c r="N53" s="133">
        <v>0</v>
      </c>
      <c r="O53" s="133">
        <v>295</v>
      </c>
      <c r="P53" s="133" t="s">
        <v>200</v>
      </c>
      <c r="Q53" s="133" t="s">
        <v>201</v>
      </c>
      <c r="R53" s="133" t="s">
        <v>202</v>
      </c>
      <c r="S53" s="127">
        <v>44349.3984837963</v>
      </c>
    </row>
    <row r="54" spans="1:19" x14ac:dyDescent="0.2">
      <c r="A54" s="133" t="s">
        <v>199</v>
      </c>
      <c r="B54" s="133" t="s">
        <v>83</v>
      </c>
      <c r="C54" s="127">
        <v>44319.125</v>
      </c>
      <c r="D54" s="133">
        <v>0</v>
      </c>
      <c r="E54" s="133">
        <v>0</v>
      </c>
      <c r="F54" s="133">
        <v>0.92900000000000005</v>
      </c>
      <c r="G54" s="133">
        <v>0.92900000000000005</v>
      </c>
      <c r="H54" s="133">
        <v>0</v>
      </c>
      <c r="I54" s="133">
        <v>0</v>
      </c>
      <c r="J54" s="133">
        <v>0</v>
      </c>
      <c r="K54" s="133">
        <v>0</v>
      </c>
      <c r="L54" s="133"/>
      <c r="M54" s="133">
        <v>0</v>
      </c>
      <c r="N54" s="133">
        <v>0</v>
      </c>
      <c r="O54" s="133">
        <v>295</v>
      </c>
      <c r="P54" s="133" t="s">
        <v>200</v>
      </c>
      <c r="Q54" s="133" t="s">
        <v>201</v>
      </c>
      <c r="R54" s="133" t="s">
        <v>202</v>
      </c>
      <c r="S54" s="127">
        <v>44349.3984837963</v>
      </c>
    </row>
    <row r="55" spans="1:19" x14ac:dyDescent="0.2">
      <c r="A55" s="133" t="s">
        <v>199</v>
      </c>
      <c r="B55" s="133" t="s">
        <v>83</v>
      </c>
      <c r="C55" s="127">
        <v>44319.166666666664</v>
      </c>
      <c r="D55" s="133">
        <v>0</v>
      </c>
      <c r="E55" s="133">
        <v>0</v>
      </c>
      <c r="F55" s="133">
        <v>0.92300000000000004</v>
      </c>
      <c r="G55" s="133">
        <v>0.92300000000000004</v>
      </c>
      <c r="H55" s="133">
        <v>0</v>
      </c>
      <c r="I55" s="133">
        <v>0</v>
      </c>
      <c r="J55" s="133">
        <v>0</v>
      </c>
      <c r="K55" s="133">
        <v>0</v>
      </c>
      <c r="L55" s="133"/>
      <c r="M55" s="133">
        <v>0</v>
      </c>
      <c r="N55" s="133">
        <v>0</v>
      </c>
      <c r="O55" s="133">
        <v>295</v>
      </c>
      <c r="P55" s="133" t="s">
        <v>200</v>
      </c>
      <c r="Q55" s="133" t="s">
        <v>201</v>
      </c>
      <c r="R55" s="133" t="s">
        <v>202</v>
      </c>
      <c r="S55" s="127">
        <v>44349.3984837963</v>
      </c>
    </row>
    <row r="56" spans="1:19" x14ac:dyDescent="0.2">
      <c r="A56" s="133" t="s">
        <v>199</v>
      </c>
      <c r="B56" s="133" t="s">
        <v>83</v>
      </c>
      <c r="C56" s="127">
        <v>44319.208333333336</v>
      </c>
      <c r="D56" s="133">
        <v>0</v>
      </c>
      <c r="E56" s="133">
        <v>0</v>
      </c>
      <c r="F56" s="133">
        <v>0.90100000000000002</v>
      </c>
      <c r="G56" s="133">
        <v>0.90100000000000002</v>
      </c>
      <c r="H56" s="133">
        <v>0</v>
      </c>
      <c r="I56" s="133">
        <v>0</v>
      </c>
      <c r="J56" s="133">
        <v>0</v>
      </c>
      <c r="K56" s="133">
        <v>0</v>
      </c>
      <c r="L56" s="133"/>
      <c r="M56" s="133">
        <v>0</v>
      </c>
      <c r="N56" s="133">
        <v>0</v>
      </c>
      <c r="O56" s="133">
        <v>295</v>
      </c>
      <c r="P56" s="133" t="s">
        <v>200</v>
      </c>
      <c r="Q56" s="133" t="s">
        <v>201</v>
      </c>
      <c r="R56" s="133" t="s">
        <v>202</v>
      </c>
      <c r="S56" s="127">
        <v>44349.3984837963</v>
      </c>
    </row>
    <row r="57" spans="1:19" x14ac:dyDescent="0.2">
      <c r="A57" s="133" t="s">
        <v>199</v>
      </c>
      <c r="B57" s="133" t="s">
        <v>83</v>
      </c>
      <c r="C57" s="127">
        <v>44319.25</v>
      </c>
      <c r="D57" s="133">
        <v>0</v>
      </c>
      <c r="E57" s="133">
        <v>0</v>
      </c>
      <c r="F57" s="133">
        <v>0.90100000000000002</v>
      </c>
      <c r="G57" s="133">
        <v>0.90100000000000002</v>
      </c>
      <c r="H57" s="133">
        <v>0</v>
      </c>
      <c r="I57" s="133">
        <v>0</v>
      </c>
      <c r="J57" s="133">
        <v>0</v>
      </c>
      <c r="K57" s="133">
        <v>0</v>
      </c>
      <c r="L57" s="133"/>
      <c r="M57" s="133">
        <v>0</v>
      </c>
      <c r="N57" s="133">
        <v>0</v>
      </c>
      <c r="O57" s="133">
        <v>295</v>
      </c>
      <c r="P57" s="133" t="s">
        <v>200</v>
      </c>
      <c r="Q57" s="133" t="s">
        <v>201</v>
      </c>
      <c r="R57" s="133" t="s">
        <v>202</v>
      </c>
      <c r="S57" s="127">
        <v>44349.3984837963</v>
      </c>
    </row>
    <row r="58" spans="1:19" x14ac:dyDescent="0.2">
      <c r="A58" s="133" t="s">
        <v>199</v>
      </c>
      <c r="B58" s="133" t="s">
        <v>83</v>
      </c>
      <c r="C58" s="127">
        <v>44319.291666666664</v>
      </c>
      <c r="D58" s="133">
        <v>0</v>
      </c>
      <c r="E58" s="133">
        <v>0</v>
      </c>
      <c r="F58" s="133">
        <v>0.90100000000000002</v>
      </c>
      <c r="G58" s="133">
        <v>0.90100000000000002</v>
      </c>
      <c r="H58" s="133">
        <v>0</v>
      </c>
      <c r="I58" s="133">
        <v>0</v>
      </c>
      <c r="J58" s="133">
        <v>0</v>
      </c>
      <c r="K58" s="133">
        <v>0</v>
      </c>
      <c r="L58" s="133"/>
      <c r="M58" s="133">
        <v>0</v>
      </c>
      <c r="N58" s="133">
        <v>0</v>
      </c>
      <c r="O58" s="133">
        <v>295</v>
      </c>
      <c r="P58" s="133" t="s">
        <v>200</v>
      </c>
      <c r="Q58" s="133" t="s">
        <v>201</v>
      </c>
      <c r="R58" s="133" t="s">
        <v>202</v>
      </c>
      <c r="S58" s="127">
        <v>44349.3984837963</v>
      </c>
    </row>
    <row r="59" spans="1:19" x14ac:dyDescent="0.2">
      <c r="A59" s="133" t="s">
        <v>199</v>
      </c>
      <c r="B59" s="133" t="s">
        <v>83</v>
      </c>
      <c r="C59" s="127">
        <v>44319.333333333336</v>
      </c>
      <c r="D59" s="133">
        <v>0</v>
      </c>
      <c r="E59" s="133">
        <v>0</v>
      </c>
      <c r="F59" s="133">
        <v>0.90200000000000002</v>
      </c>
      <c r="G59" s="133">
        <v>0.90200000000000002</v>
      </c>
      <c r="H59" s="133">
        <v>0</v>
      </c>
      <c r="I59" s="133">
        <v>0</v>
      </c>
      <c r="J59" s="133">
        <v>0</v>
      </c>
      <c r="K59" s="133">
        <v>0</v>
      </c>
      <c r="L59" s="133"/>
      <c r="M59" s="133">
        <v>0</v>
      </c>
      <c r="N59" s="133">
        <v>0</v>
      </c>
      <c r="O59" s="133">
        <v>295</v>
      </c>
      <c r="P59" s="133" t="s">
        <v>200</v>
      </c>
      <c r="Q59" s="133" t="s">
        <v>201</v>
      </c>
      <c r="R59" s="133" t="s">
        <v>202</v>
      </c>
      <c r="S59" s="127">
        <v>44349.3984837963</v>
      </c>
    </row>
    <row r="60" spans="1:19" x14ac:dyDescent="0.2">
      <c r="A60" s="133" t="s">
        <v>199</v>
      </c>
      <c r="B60" s="133" t="s">
        <v>83</v>
      </c>
      <c r="C60" s="127">
        <v>44319.375</v>
      </c>
      <c r="D60" s="133">
        <v>0</v>
      </c>
      <c r="E60" s="133">
        <v>0</v>
      </c>
      <c r="F60" s="133">
        <v>0.872</v>
      </c>
      <c r="G60" s="133">
        <v>0.872</v>
      </c>
      <c r="H60" s="133">
        <v>0</v>
      </c>
      <c r="I60" s="133">
        <v>0</v>
      </c>
      <c r="J60" s="133">
        <v>0</v>
      </c>
      <c r="K60" s="133">
        <v>0</v>
      </c>
      <c r="L60" s="133"/>
      <c r="M60" s="133">
        <v>0</v>
      </c>
      <c r="N60" s="133">
        <v>0</v>
      </c>
      <c r="O60" s="133">
        <v>295</v>
      </c>
      <c r="P60" s="133" t="s">
        <v>200</v>
      </c>
      <c r="Q60" s="133" t="s">
        <v>201</v>
      </c>
      <c r="R60" s="133" t="s">
        <v>202</v>
      </c>
      <c r="S60" s="127">
        <v>44349.3984837963</v>
      </c>
    </row>
    <row r="61" spans="1:19" x14ac:dyDescent="0.2">
      <c r="A61" s="133" t="s">
        <v>199</v>
      </c>
      <c r="B61" s="133" t="s">
        <v>83</v>
      </c>
      <c r="C61" s="127">
        <v>44319.416666666664</v>
      </c>
      <c r="D61" s="133">
        <v>0</v>
      </c>
      <c r="E61" s="133">
        <v>0</v>
      </c>
      <c r="F61" s="133">
        <v>0.873</v>
      </c>
      <c r="G61" s="133">
        <v>0.873</v>
      </c>
      <c r="H61" s="133">
        <v>0</v>
      </c>
      <c r="I61" s="133">
        <v>0</v>
      </c>
      <c r="J61" s="133">
        <v>0</v>
      </c>
      <c r="K61" s="133">
        <v>0</v>
      </c>
      <c r="L61" s="133"/>
      <c r="M61" s="133">
        <v>0</v>
      </c>
      <c r="N61" s="133">
        <v>0</v>
      </c>
      <c r="O61" s="133">
        <v>295</v>
      </c>
      <c r="P61" s="133" t="s">
        <v>200</v>
      </c>
      <c r="Q61" s="133" t="s">
        <v>201</v>
      </c>
      <c r="R61" s="133" t="s">
        <v>202</v>
      </c>
      <c r="S61" s="127">
        <v>44349.3984837963</v>
      </c>
    </row>
    <row r="62" spans="1:19" x14ac:dyDescent="0.2">
      <c r="A62" s="133" t="s">
        <v>199</v>
      </c>
      <c r="B62" s="133" t="s">
        <v>83</v>
      </c>
      <c r="C62" s="127">
        <v>44319.458333333336</v>
      </c>
      <c r="D62" s="133">
        <v>0</v>
      </c>
      <c r="E62" s="133">
        <v>0</v>
      </c>
      <c r="F62" s="133">
        <v>0.876</v>
      </c>
      <c r="G62" s="133">
        <v>0.876</v>
      </c>
      <c r="H62" s="133">
        <v>0</v>
      </c>
      <c r="I62" s="133">
        <v>0</v>
      </c>
      <c r="J62" s="133">
        <v>0</v>
      </c>
      <c r="K62" s="133">
        <v>0</v>
      </c>
      <c r="L62" s="133"/>
      <c r="M62" s="133">
        <v>0</v>
      </c>
      <c r="N62" s="133">
        <v>0</v>
      </c>
      <c r="O62" s="133">
        <v>295</v>
      </c>
      <c r="P62" s="133" t="s">
        <v>200</v>
      </c>
      <c r="Q62" s="133" t="s">
        <v>201</v>
      </c>
      <c r="R62" s="133" t="s">
        <v>202</v>
      </c>
      <c r="S62" s="127">
        <v>44349.3984837963</v>
      </c>
    </row>
    <row r="63" spans="1:19" x14ac:dyDescent="0.2">
      <c r="A63" s="133" t="s">
        <v>199</v>
      </c>
      <c r="B63" s="133" t="s">
        <v>83</v>
      </c>
      <c r="C63" s="127">
        <v>44319.5</v>
      </c>
      <c r="D63" s="133">
        <v>0</v>
      </c>
      <c r="E63" s="133">
        <v>0</v>
      </c>
      <c r="F63" s="133">
        <v>0.88800000000000001</v>
      </c>
      <c r="G63" s="133">
        <v>0.88800000000000001</v>
      </c>
      <c r="H63" s="133">
        <v>0</v>
      </c>
      <c r="I63" s="133">
        <v>0</v>
      </c>
      <c r="J63" s="133">
        <v>0</v>
      </c>
      <c r="K63" s="133">
        <v>0</v>
      </c>
      <c r="L63" s="133"/>
      <c r="M63" s="133">
        <v>0</v>
      </c>
      <c r="N63" s="133">
        <v>0</v>
      </c>
      <c r="O63" s="133">
        <v>295</v>
      </c>
      <c r="P63" s="133" t="s">
        <v>200</v>
      </c>
      <c r="Q63" s="133" t="s">
        <v>201</v>
      </c>
      <c r="R63" s="133" t="s">
        <v>202</v>
      </c>
      <c r="S63" s="127">
        <v>44349.3984837963</v>
      </c>
    </row>
    <row r="64" spans="1:19" x14ac:dyDescent="0.2">
      <c r="A64" s="133" t="s">
        <v>199</v>
      </c>
      <c r="B64" s="133" t="s">
        <v>83</v>
      </c>
      <c r="C64" s="127">
        <v>44319.541666666664</v>
      </c>
      <c r="D64" s="133">
        <v>0</v>
      </c>
      <c r="E64" s="133">
        <v>0</v>
      </c>
      <c r="F64" s="133">
        <v>0.874</v>
      </c>
      <c r="G64" s="133">
        <v>0.874</v>
      </c>
      <c r="H64" s="133">
        <v>0</v>
      </c>
      <c r="I64" s="133">
        <v>0</v>
      </c>
      <c r="J64" s="133">
        <v>0</v>
      </c>
      <c r="K64" s="133">
        <v>0</v>
      </c>
      <c r="L64" s="133"/>
      <c r="M64" s="133">
        <v>0</v>
      </c>
      <c r="N64" s="133">
        <v>0</v>
      </c>
      <c r="O64" s="133">
        <v>295</v>
      </c>
      <c r="P64" s="133" t="s">
        <v>200</v>
      </c>
      <c r="Q64" s="133" t="s">
        <v>201</v>
      </c>
      <c r="R64" s="133" t="s">
        <v>202</v>
      </c>
      <c r="S64" s="127">
        <v>44349.3984837963</v>
      </c>
    </row>
    <row r="65" spans="1:19" x14ac:dyDescent="0.2">
      <c r="A65" s="133" t="s">
        <v>199</v>
      </c>
      <c r="B65" s="133" t="s">
        <v>83</v>
      </c>
      <c r="C65" s="127">
        <v>44319.583333333336</v>
      </c>
      <c r="D65" s="133">
        <v>0</v>
      </c>
      <c r="E65" s="133">
        <v>0</v>
      </c>
      <c r="F65" s="133">
        <v>0.9</v>
      </c>
      <c r="G65" s="133">
        <v>0.9</v>
      </c>
      <c r="H65" s="133">
        <v>0</v>
      </c>
      <c r="I65" s="133">
        <v>0</v>
      </c>
      <c r="J65" s="133">
        <v>0</v>
      </c>
      <c r="K65" s="133">
        <v>0</v>
      </c>
      <c r="L65" s="133"/>
      <c r="M65" s="133">
        <v>0</v>
      </c>
      <c r="N65" s="133">
        <v>0</v>
      </c>
      <c r="O65" s="133">
        <v>295</v>
      </c>
      <c r="P65" s="133" t="s">
        <v>200</v>
      </c>
      <c r="Q65" s="133" t="s">
        <v>201</v>
      </c>
      <c r="R65" s="133" t="s">
        <v>202</v>
      </c>
      <c r="S65" s="127">
        <v>44349.3984837963</v>
      </c>
    </row>
    <row r="66" spans="1:19" x14ac:dyDescent="0.2">
      <c r="A66" s="133" t="s">
        <v>199</v>
      </c>
      <c r="B66" s="133" t="s">
        <v>83</v>
      </c>
      <c r="C66" s="127">
        <v>44319.625</v>
      </c>
      <c r="D66" s="133">
        <v>0</v>
      </c>
      <c r="E66" s="133">
        <v>0</v>
      </c>
      <c r="F66" s="133">
        <v>0.91800000000000004</v>
      </c>
      <c r="G66" s="133">
        <v>0.91800000000000004</v>
      </c>
      <c r="H66" s="133">
        <v>0</v>
      </c>
      <c r="I66" s="133">
        <v>0</v>
      </c>
      <c r="J66" s="133">
        <v>0</v>
      </c>
      <c r="K66" s="133">
        <v>0</v>
      </c>
      <c r="L66" s="133"/>
      <c r="M66" s="133">
        <v>0</v>
      </c>
      <c r="N66" s="133">
        <v>0</v>
      </c>
      <c r="O66" s="133">
        <v>295</v>
      </c>
      <c r="P66" s="133" t="s">
        <v>200</v>
      </c>
      <c r="Q66" s="133" t="s">
        <v>201</v>
      </c>
      <c r="R66" s="133" t="s">
        <v>202</v>
      </c>
      <c r="S66" s="127">
        <v>44349.3984837963</v>
      </c>
    </row>
    <row r="67" spans="1:19" x14ac:dyDescent="0.2">
      <c r="A67" s="133" t="s">
        <v>199</v>
      </c>
      <c r="B67" s="133" t="s">
        <v>83</v>
      </c>
      <c r="C67" s="127">
        <v>44319.666666666664</v>
      </c>
      <c r="D67" s="133">
        <v>0</v>
      </c>
      <c r="E67" s="133">
        <v>0</v>
      </c>
      <c r="F67" s="133">
        <v>0.90800000000000003</v>
      </c>
      <c r="G67" s="133">
        <v>0.90800000000000003</v>
      </c>
      <c r="H67" s="133">
        <v>0</v>
      </c>
      <c r="I67" s="133">
        <v>0</v>
      </c>
      <c r="J67" s="133">
        <v>0</v>
      </c>
      <c r="K67" s="133">
        <v>0</v>
      </c>
      <c r="L67" s="133"/>
      <c r="M67" s="133">
        <v>0</v>
      </c>
      <c r="N67" s="133">
        <v>0</v>
      </c>
      <c r="O67" s="133">
        <v>295</v>
      </c>
      <c r="P67" s="133" t="s">
        <v>200</v>
      </c>
      <c r="Q67" s="133" t="s">
        <v>201</v>
      </c>
      <c r="R67" s="133" t="s">
        <v>202</v>
      </c>
      <c r="S67" s="127">
        <v>44349.3984837963</v>
      </c>
    </row>
    <row r="68" spans="1:19" x14ac:dyDescent="0.2">
      <c r="A68" s="133" t="s">
        <v>199</v>
      </c>
      <c r="B68" s="133" t="s">
        <v>83</v>
      </c>
      <c r="C68" s="127">
        <v>44319.708333333336</v>
      </c>
      <c r="D68" s="133">
        <v>0</v>
      </c>
      <c r="E68" s="133">
        <v>0</v>
      </c>
      <c r="F68" s="133">
        <v>0.873</v>
      </c>
      <c r="G68" s="133">
        <v>0.873</v>
      </c>
      <c r="H68" s="133">
        <v>0</v>
      </c>
      <c r="I68" s="133">
        <v>0</v>
      </c>
      <c r="J68" s="133">
        <v>0</v>
      </c>
      <c r="K68" s="133">
        <v>0</v>
      </c>
      <c r="L68" s="133"/>
      <c r="M68" s="133">
        <v>0</v>
      </c>
      <c r="N68" s="133">
        <v>0</v>
      </c>
      <c r="O68" s="133">
        <v>295</v>
      </c>
      <c r="P68" s="133" t="s">
        <v>200</v>
      </c>
      <c r="Q68" s="133" t="s">
        <v>201</v>
      </c>
      <c r="R68" s="133" t="s">
        <v>202</v>
      </c>
      <c r="S68" s="127">
        <v>44349.3984837963</v>
      </c>
    </row>
    <row r="69" spans="1:19" x14ac:dyDescent="0.2">
      <c r="A69" s="133" t="s">
        <v>199</v>
      </c>
      <c r="B69" s="133" t="s">
        <v>83</v>
      </c>
      <c r="C69" s="127">
        <v>44319.75</v>
      </c>
      <c r="D69" s="133">
        <v>0</v>
      </c>
      <c r="E69" s="133">
        <v>0</v>
      </c>
      <c r="F69" s="133">
        <v>0.88600000000000001</v>
      </c>
      <c r="G69" s="133">
        <v>0.88600000000000001</v>
      </c>
      <c r="H69" s="133">
        <v>0</v>
      </c>
      <c r="I69" s="133">
        <v>0</v>
      </c>
      <c r="J69" s="133">
        <v>0</v>
      </c>
      <c r="K69" s="133">
        <v>0</v>
      </c>
      <c r="L69" s="133"/>
      <c r="M69" s="133">
        <v>0</v>
      </c>
      <c r="N69" s="133">
        <v>0</v>
      </c>
      <c r="O69" s="133">
        <v>295</v>
      </c>
      <c r="P69" s="133" t="s">
        <v>200</v>
      </c>
      <c r="Q69" s="133" t="s">
        <v>201</v>
      </c>
      <c r="R69" s="133" t="s">
        <v>202</v>
      </c>
      <c r="S69" s="127">
        <v>44349.3984837963</v>
      </c>
    </row>
    <row r="70" spans="1:19" x14ac:dyDescent="0.2">
      <c r="A70" s="133" t="s">
        <v>199</v>
      </c>
      <c r="B70" s="133" t="s">
        <v>83</v>
      </c>
      <c r="C70" s="127">
        <v>44319.791666666664</v>
      </c>
      <c r="D70" s="133">
        <v>0</v>
      </c>
      <c r="E70" s="133">
        <v>0</v>
      </c>
      <c r="F70" s="133">
        <v>0.88800000000000001</v>
      </c>
      <c r="G70" s="133">
        <v>0.88800000000000001</v>
      </c>
      <c r="H70" s="133">
        <v>0</v>
      </c>
      <c r="I70" s="133">
        <v>0</v>
      </c>
      <c r="J70" s="133">
        <v>0</v>
      </c>
      <c r="K70" s="133">
        <v>0</v>
      </c>
      <c r="L70" s="133"/>
      <c r="M70" s="133">
        <v>0</v>
      </c>
      <c r="N70" s="133">
        <v>0</v>
      </c>
      <c r="O70" s="133">
        <v>295</v>
      </c>
      <c r="P70" s="133" t="s">
        <v>200</v>
      </c>
      <c r="Q70" s="133" t="s">
        <v>201</v>
      </c>
      <c r="R70" s="133" t="s">
        <v>202</v>
      </c>
      <c r="S70" s="127">
        <v>44349.3984837963</v>
      </c>
    </row>
    <row r="71" spans="1:19" x14ac:dyDescent="0.2">
      <c r="A71" s="133" t="s">
        <v>199</v>
      </c>
      <c r="B71" s="133" t="s">
        <v>83</v>
      </c>
      <c r="C71" s="127">
        <v>44319.833333333336</v>
      </c>
      <c r="D71" s="133">
        <v>0</v>
      </c>
      <c r="E71" s="133">
        <v>0</v>
      </c>
      <c r="F71" s="133">
        <v>0.88800000000000001</v>
      </c>
      <c r="G71" s="133">
        <v>0.88800000000000001</v>
      </c>
      <c r="H71" s="133">
        <v>0</v>
      </c>
      <c r="I71" s="133">
        <v>0</v>
      </c>
      <c r="J71" s="133">
        <v>0</v>
      </c>
      <c r="K71" s="133">
        <v>0</v>
      </c>
      <c r="L71" s="133"/>
      <c r="M71" s="133">
        <v>0</v>
      </c>
      <c r="N71" s="133">
        <v>0</v>
      </c>
      <c r="O71" s="133">
        <v>295</v>
      </c>
      <c r="P71" s="133" t="s">
        <v>200</v>
      </c>
      <c r="Q71" s="133" t="s">
        <v>201</v>
      </c>
      <c r="R71" s="133" t="s">
        <v>202</v>
      </c>
      <c r="S71" s="127">
        <v>44349.3984837963</v>
      </c>
    </row>
    <row r="72" spans="1:19" x14ac:dyDescent="0.2">
      <c r="A72" s="133" t="s">
        <v>199</v>
      </c>
      <c r="B72" s="133" t="s">
        <v>83</v>
      </c>
      <c r="C72" s="127">
        <v>44319.875</v>
      </c>
      <c r="D72" s="133">
        <v>0</v>
      </c>
      <c r="E72" s="133">
        <v>0</v>
      </c>
      <c r="F72" s="133">
        <v>0.877</v>
      </c>
      <c r="G72" s="133">
        <v>0.877</v>
      </c>
      <c r="H72" s="133">
        <v>0</v>
      </c>
      <c r="I72" s="133">
        <v>0</v>
      </c>
      <c r="J72" s="133">
        <v>0</v>
      </c>
      <c r="K72" s="133">
        <v>0</v>
      </c>
      <c r="L72" s="133"/>
      <c r="M72" s="133">
        <v>0</v>
      </c>
      <c r="N72" s="133">
        <v>0</v>
      </c>
      <c r="O72" s="133">
        <v>295</v>
      </c>
      <c r="P72" s="133" t="s">
        <v>200</v>
      </c>
      <c r="Q72" s="133" t="s">
        <v>201</v>
      </c>
      <c r="R72" s="133" t="s">
        <v>202</v>
      </c>
      <c r="S72" s="127">
        <v>44349.3984837963</v>
      </c>
    </row>
    <row r="73" spans="1:19" x14ac:dyDescent="0.2">
      <c r="A73" s="133" t="s">
        <v>199</v>
      </c>
      <c r="B73" s="133" t="s">
        <v>83</v>
      </c>
      <c r="C73" s="127">
        <v>44319.916666666664</v>
      </c>
      <c r="D73" s="133">
        <v>0</v>
      </c>
      <c r="E73" s="133">
        <v>0</v>
      </c>
      <c r="F73" s="133">
        <v>0.89500000000000002</v>
      </c>
      <c r="G73" s="133">
        <v>0.89500000000000002</v>
      </c>
      <c r="H73" s="133">
        <v>0</v>
      </c>
      <c r="I73" s="133">
        <v>0</v>
      </c>
      <c r="J73" s="133">
        <v>0</v>
      </c>
      <c r="K73" s="133">
        <v>0</v>
      </c>
      <c r="L73" s="133"/>
      <c r="M73" s="133">
        <v>0</v>
      </c>
      <c r="N73" s="133">
        <v>0</v>
      </c>
      <c r="O73" s="133">
        <v>295</v>
      </c>
      <c r="P73" s="133" t="s">
        <v>200</v>
      </c>
      <c r="Q73" s="133" t="s">
        <v>201</v>
      </c>
      <c r="R73" s="133" t="s">
        <v>202</v>
      </c>
      <c r="S73" s="127">
        <v>44349.3984837963</v>
      </c>
    </row>
    <row r="74" spans="1:19" x14ac:dyDescent="0.2">
      <c r="A74" s="133" t="s">
        <v>199</v>
      </c>
      <c r="B74" s="133" t="s">
        <v>83</v>
      </c>
      <c r="C74" s="127">
        <v>44319.958333333336</v>
      </c>
      <c r="D74" s="133">
        <v>0</v>
      </c>
      <c r="E74" s="133">
        <v>0</v>
      </c>
      <c r="F74" s="133">
        <v>0.83699999999999997</v>
      </c>
      <c r="G74" s="133">
        <v>0.83699999999999997</v>
      </c>
      <c r="H74" s="133">
        <v>0</v>
      </c>
      <c r="I74" s="133">
        <v>0</v>
      </c>
      <c r="J74" s="133">
        <v>0</v>
      </c>
      <c r="K74" s="133">
        <v>0</v>
      </c>
      <c r="L74" s="133"/>
      <c r="M74" s="133">
        <v>0</v>
      </c>
      <c r="N74" s="133">
        <v>0</v>
      </c>
      <c r="O74" s="133">
        <v>295</v>
      </c>
      <c r="P74" s="133" t="s">
        <v>200</v>
      </c>
      <c r="Q74" s="133" t="s">
        <v>201</v>
      </c>
      <c r="R74" s="133" t="s">
        <v>202</v>
      </c>
      <c r="S74" s="127">
        <v>44349.3984837963</v>
      </c>
    </row>
    <row r="75" spans="1:19" x14ac:dyDescent="0.2">
      <c r="A75" s="133" t="s">
        <v>199</v>
      </c>
      <c r="B75" s="133" t="s">
        <v>83</v>
      </c>
      <c r="C75" s="127">
        <v>44320</v>
      </c>
      <c r="D75" s="133">
        <v>0</v>
      </c>
      <c r="E75" s="133">
        <v>0</v>
      </c>
      <c r="F75" s="133">
        <v>0.94</v>
      </c>
      <c r="G75" s="133">
        <v>0.94</v>
      </c>
      <c r="H75" s="133">
        <v>0</v>
      </c>
      <c r="I75" s="133">
        <v>0</v>
      </c>
      <c r="J75" s="133">
        <v>0</v>
      </c>
      <c r="K75" s="133">
        <v>0</v>
      </c>
      <c r="L75" s="133"/>
      <c r="M75" s="133">
        <v>0</v>
      </c>
      <c r="N75" s="133">
        <v>0</v>
      </c>
      <c r="O75" s="133">
        <v>295</v>
      </c>
      <c r="P75" s="133" t="s">
        <v>200</v>
      </c>
      <c r="Q75" s="133" t="s">
        <v>201</v>
      </c>
      <c r="R75" s="133" t="s">
        <v>202</v>
      </c>
      <c r="S75" s="127">
        <v>44349.3984837963</v>
      </c>
    </row>
    <row r="76" spans="1:19" x14ac:dyDescent="0.2">
      <c r="A76" s="133" t="s">
        <v>199</v>
      </c>
      <c r="B76" s="133" t="s">
        <v>83</v>
      </c>
      <c r="C76" s="127">
        <v>44320.041666666664</v>
      </c>
      <c r="D76" s="133">
        <v>0</v>
      </c>
      <c r="E76" s="133">
        <v>0</v>
      </c>
      <c r="F76" s="133">
        <v>0.92300000000000004</v>
      </c>
      <c r="G76" s="133">
        <v>0.92300000000000004</v>
      </c>
      <c r="H76" s="133">
        <v>0</v>
      </c>
      <c r="I76" s="133">
        <v>0</v>
      </c>
      <c r="J76" s="133">
        <v>0</v>
      </c>
      <c r="K76" s="133">
        <v>0</v>
      </c>
      <c r="L76" s="133"/>
      <c r="M76" s="133">
        <v>0</v>
      </c>
      <c r="N76" s="133">
        <v>0</v>
      </c>
      <c r="O76" s="133">
        <v>295</v>
      </c>
      <c r="P76" s="133" t="s">
        <v>200</v>
      </c>
      <c r="Q76" s="133" t="s">
        <v>201</v>
      </c>
      <c r="R76" s="133" t="s">
        <v>202</v>
      </c>
      <c r="S76" s="127">
        <v>44349.3984837963</v>
      </c>
    </row>
    <row r="77" spans="1:19" x14ac:dyDescent="0.2">
      <c r="A77" s="133" t="s">
        <v>199</v>
      </c>
      <c r="B77" s="133" t="s">
        <v>83</v>
      </c>
      <c r="C77" s="127">
        <v>44320.083333333336</v>
      </c>
      <c r="D77" s="133">
        <v>0</v>
      </c>
      <c r="E77" s="133">
        <v>0</v>
      </c>
      <c r="F77" s="133">
        <v>0.94599999999999995</v>
      </c>
      <c r="G77" s="133">
        <v>0.94599999999999995</v>
      </c>
      <c r="H77" s="133">
        <v>0</v>
      </c>
      <c r="I77" s="133">
        <v>0</v>
      </c>
      <c r="J77" s="133">
        <v>0</v>
      </c>
      <c r="K77" s="133">
        <v>0</v>
      </c>
      <c r="L77" s="133"/>
      <c r="M77" s="133">
        <v>0</v>
      </c>
      <c r="N77" s="133">
        <v>0</v>
      </c>
      <c r="O77" s="133">
        <v>295</v>
      </c>
      <c r="P77" s="133" t="s">
        <v>200</v>
      </c>
      <c r="Q77" s="133" t="s">
        <v>201</v>
      </c>
      <c r="R77" s="133" t="s">
        <v>202</v>
      </c>
      <c r="S77" s="127">
        <v>44349.398495370369</v>
      </c>
    </row>
    <row r="78" spans="1:19" x14ac:dyDescent="0.2">
      <c r="A78" s="133" t="s">
        <v>199</v>
      </c>
      <c r="B78" s="133" t="s">
        <v>83</v>
      </c>
      <c r="C78" s="127">
        <v>44320.125</v>
      </c>
      <c r="D78" s="133">
        <v>0</v>
      </c>
      <c r="E78" s="133">
        <v>0</v>
      </c>
      <c r="F78" s="133">
        <v>0.94899999999999995</v>
      </c>
      <c r="G78" s="133">
        <v>0.94899999999999995</v>
      </c>
      <c r="H78" s="133">
        <v>0</v>
      </c>
      <c r="I78" s="133">
        <v>0</v>
      </c>
      <c r="J78" s="133">
        <v>0</v>
      </c>
      <c r="K78" s="133">
        <v>0</v>
      </c>
      <c r="L78" s="133"/>
      <c r="M78" s="133">
        <v>0</v>
      </c>
      <c r="N78" s="133">
        <v>0</v>
      </c>
      <c r="O78" s="133">
        <v>295</v>
      </c>
      <c r="P78" s="133" t="s">
        <v>200</v>
      </c>
      <c r="Q78" s="133" t="s">
        <v>201</v>
      </c>
      <c r="R78" s="133" t="s">
        <v>202</v>
      </c>
      <c r="S78" s="127">
        <v>44349.398495370369</v>
      </c>
    </row>
    <row r="79" spans="1:19" x14ac:dyDescent="0.2">
      <c r="A79" s="133" t="s">
        <v>199</v>
      </c>
      <c r="B79" s="133" t="s">
        <v>83</v>
      </c>
      <c r="C79" s="127">
        <v>44320.166666666664</v>
      </c>
      <c r="D79" s="133">
        <v>0</v>
      </c>
      <c r="E79" s="133">
        <v>0</v>
      </c>
      <c r="F79" s="133">
        <v>0.95299999999999996</v>
      </c>
      <c r="G79" s="133">
        <v>0.95299999999999996</v>
      </c>
      <c r="H79" s="133">
        <v>0</v>
      </c>
      <c r="I79" s="133">
        <v>0</v>
      </c>
      <c r="J79" s="133">
        <v>0</v>
      </c>
      <c r="K79" s="133">
        <v>0</v>
      </c>
      <c r="L79" s="133"/>
      <c r="M79" s="133">
        <v>0</v>
      </c>
      <c r="N79" s="133">
        <v>0</v>
      </c>
      <c r="O79" s="133">
        <v>295</v>
      </c>
      <c r="P79" s="133" t="s">
        <v>200</v>
      </c>
      <c r="Q79" s="133" t="s">
        <v>201</v>
      </c>
      <c r="R79" s="133" t="s">
        <v>202</v>
      </c>
      <c r="S79" s="127">
        <v>44349.398495370369</v>
      </c>
    </row>
    <row r="80" spans="1:19" x14ac:dyDescent="0.2">
      <c r="A80" s="133" t="s">
        <v>199</v>
      </c>
      <c r="B80" s="133" t="s">
        <v>83</v>
      </c>
      <c r="C80" s="127">
        <v>44320.208333333336</v>
      </c>
      <c r="D80" s="133">
        <v>0</v>
      </c>
      <c r="E80" s="133">
        <v>0</v>
      </c>
      <c r="F80" s="133">
        <v>0.94899999999999995</v>
      </c>
      <c r="G80" s="133">
        <v>0.94899999999999995</v>
      </c>
      <c r="H80" s="133">
        <v>0</v>
      </c>
      <c r="I80" s="133">
        <v>0</v>
      </c>
      <c r="J80" s="133">
        <v>0</v>
      </c>
      <c r="K80" s="133">
        <v>0</v>
      </c>
      <c r="L80" s="133"/>
      <c r="M80" s="133">
        <v>0</v>
      </c>
      <c r="N80" s="133">
        <v>0</v>
      </c>
      <c r="O80" s="133">
        <v>295</v>
      </c>
      <c r="P80" s="133" t="s">
        <v>200</v>
      </c>
      <c r="Q80" s="133" t="s">
        <v>201</v>
      </c>
      <c r="R80" s="133" t="s">
        <v>202</v>
      </c>
      <c r="S80" s="127">
        <v>44349.398495370369</v>
      </c>
    </row>
    <row r="81" spans="1:19" x14ac:dyDescent="0.2">
      <c r="A81" s="133" t="s">
        <v>199</v>
      </c>
      <c r="B81" s="133" t="s">
        <v>83</v>
      </c>
      <c r="C81" s="127">
        <v>44320.25</v>
      </c>
      <c r="D81" s="133">
        <v>0</v>
      </c>
      <c r="E81" s="133">
        <v>0</v>
      </c>
      <c r="F81" s="133">
        <v>0.94699999999999995</v>
      </c>
      <c r="G81" s="133">
        <v>0.94699999999999995</v>
      </c>
      <c r="H81" s="133">
        <v>0</v>
      </c>
      <c r="I81" s="133">
        <v>0</v>
      </c>
      <c r="J81" s="133">
        <v>0</v>
      </c>
      <c r="K81" s="133">
        <v>0</v>
      </c>
      <c r="L81" s="133"/>
      <c r="M81" s="133">
        <v>0</v>
      </c>
      <c r="N81" s="133">
        <v>0</v>
      </c>
      <c r="O81" s="133">
        <v>295</v>
      </c>
      <c r="P81" s="133" t="s">
        <v>200</v>
      </c>
      <c r="Q81" s="133" t="s">
        <v>201</v>
      </c>
      <c r="R81" s="133" t="s">
        <v>202</v>
      </c>
      <c r="S81" s="127">
        <v>44349.398495370369</v>
      </c>
    </row>
    <row r="82" spans="1:19" x14ac:dyDescent="0.2">
      <c r="A82" s="133" t="s">
        <v>199</v>
      </c>
      <c r="B82" s="133" t="s">
        <v>83</v>
      </c>
      <c r="C82" s="127">
        <v>44320.291666666664</v>
      </c>
      <c r="D82" s="133">
        <v>0</v>
      </c>
      <c r="E82" s="133">
        <v>0</v>
      </c>
      <c r="F82" s="133">
        <v>0.92700000000000005</v>
      </c>
      <c r="G82" s="133">
        <v>0.92700000000000005</v>
      </c>
      <c r="H82" s="133">
        <v>0</v>
      </c>
      <c r="I82" s="133">
        <v>0</v>
      </c>
      <c r="J82" s="133">
        <v>0</v>
      </c>
      <c r="K82" s="133">
        <v>0</v>
      </c>
      <c r="L82" s="133"/>
      <c r="M82" s="133">
        <v>0</v>
      </c>
      <c r="N82" s="133">
        <v>0</v>
      </c>
      <c r="O82" s="133">
        <v>295</v>
      </c>
      <c r="P82" s="133" t="s">
        <v>200</v>
      </c>
      <c r="Q82" s="133" t="s">
        <v>201</v>
      </c>
      <c r="R82" s="133" t="s">
        <v>202</v>
      </c>
      <c r="S82" s="127">
        <v>44349.398495370369</v>
      </c>
    </row>
    <row r="83" spans="1:19" x14ac:dyDescent="0.2">
      <c r="A83" s="133" t="s">
        <v>199</v>
      </c>
      <c r="B83" s="133" t="s">
        <v>83</v>
      </c>
      <c r="C83" s="127">
        <v>44320.333333333336</v>
      </c>
      <c r="D83" s="133">
        <v>0</v>
      </c>
      <c r="E83" s="133">
        <v>0</v>
      </c>
      <c r="F83" s="133">
        <v>0.93899999999999995</v>
      </c>
      <c r="G83" s="133">
        <v>0.93899999999999995</v>
      </c>
      <c r="H83" s="133">
        <v>0</v>
      </c>
      <c r="I83" s="133">
        <v>0</v>
      </c>
      <c r="J83" s="133">
        <v>0</v>
      </c>
      <c r="K83" s="133">
        <v>0</v>
      </c>
      <c r="L83" s="133"/>
      <c r="M83" s="133">
        <v>0</v>
      </c>
      <c r="N83" s="133">
        <v>0</v>
      </c>
      <c r="O83" s="133">
        <v>295</v>
      </c>
      <c r="P83" s="133" t="s">
        <v>200</v>
      </c>
      <c r="Q83" s="133" t="s">
        <v>201</v>
      </c>
      <c r="R83" s="133" t="s">
        <v>202</v>
      </c>
      <c r="S83" s="127">
        <v>44349.398495370369</v>
      </c>
    </row>
    <row r="84" spans="1:19" x14ac:dyDescent="0.2">
      <c r="A84" s="133" t="s">
        <v>199</v>
      </c>
      <c r="B84" s="133" t="s">
        <v>83</v>
      </c>
      <c r="C84" s="127">
        <v>44320.375</v>
      </c>
      <c r="D84" s="133">
        <v>0</v>
      </c>
      <c r="E84" s="133">
        <v>0</v>
      </c>
      <c r="F84" s="133">
        <v>0.95799999999999996</v>
      </c>
      <c r="G84" s="133">
        <v>0.95799999999999996</v>
      </c>
      <c r="H84" s="133">
        <v>0</v>
      </c>
      <c r="I84" s="133">
        <v>0</v>
      </c>
      <c r="J84" s="133">
        <v>0</v>
      </c>
      <c r="K84" s="133">
        <v>0</v>
      </c>
      <c r="L84" s="133"/>
      <c r="M84" s="133">
        <v>0</v>
      </c>
      <c r="N84" s="133">
        <v>0</v>
      </c>
      <c r="O84" s="133">
        <v>295</v>
      </c>
      <c r="P84" s="133" t="s">
        <v>200</v>
      </c>
      <c r="Q84" s="133" t="s">
        <v>201</v>
      </c>
      <c r="R84" s="133" t="s">
        <v>202</v>
      </c>
      <c r="S84" s="127">
        <v>44349.398495370369</v>
      </c>
    </row>
    <row r="85" spans="1:19" x14ac:dyDescent="0.2">
      <c r="A85" s="133" t="s">
        <v>199</v>
      </c>
      <c r="B85" s="133" t="s">
        <v>83</v>
      </c>
      <c r="C85" s="127">
        <v>44320.416666666664</v>
      </c>
      <c r="D85" s="133">
        <v>0</v>
      </c>
      <c r="E85" s="133">
        <v>0</v>
      </c>
      <c r="F85" s="133">
        <v>0.995</v>
      </c>
      <c r="G85" s="133">
        <v>0.995</v>
      </c>
      <c r="H85" s="133">
        <v>0</v>
      </c>
      <c r="I85" s="133">
        <v>0</v>
      </c>
      <c r="J85" s="133">
        <v>0</v>
      </c>
      <c r="K85" s="133">
        <v>0</v>
      </c>
      <c r="L85" s="133"/>
      <c r="M85" s="133">
        <v>0</v>
      </c>
      <c r="N85" s="133">
        <v>0</v>
      </c>
      <c r="O85" s="133">
        <v>295</v>
      </c>
      <c r="P85" s="133" t="s">
        <v>200</v>
      </c>
      <c r="Q85" s="133" t="s">
        <v>201</v>
      </c>
      <c r="R85" s="133" t="s">
        <v>202</v>
      </c>
      <c r="S85" s="127">
        <v>44349.398495370369</v>
      </c>
    </row>
    <row r="86" spans="1:19" x14ac:dyDescent="0.2">
      <c r="A86" s="133" t="s">
        <v>199</v>
      </c>
      <c r="B86" s="133" t="s">
        <v>83</v>
      </c>
      <c r="C86" s="127">
        <v>44320.458333333336</v>
      </c>
      <c r="D86" s="133">
        <v>0</v>
      </c>
      <c r="E86" s="133">
        <v>0</v>
      </c>
      <c r="F86" s="133">
        <v>0.95699999999999996</v>
      </c>
      <c r="G86" s="133">
        <v>0.95699999999999996</v>
      </c>
      <c r="H86" s="133">
        <v>0</v>
      </c>
      <c r="I86" s="133">
        <v>0</v>
      </c>
      <c r="J86" s="133">
        <v>0</v>
      </c>
      <c r="K86" s="133">
        <v>0</v>
      </c>
      <c r="L86" s="133"/>
      <c r="M86" s="133">
        <v>0</v>
      </c>
      <c r="N86" s="133">
        <v>0</v>
      </c>
      <c r="O86" s="133">
        <v>295</v>
      </c>
      <c r="P86" s="133" t="s">
        <v>200</v>
      </c>
      <c r="Q86" s="133" t="s">
        <v>201</v>
      </c>
      <c r="R86" s="133" t="s">
        <v>202</v>
      </c>
      <c r="S86" s="127">
        <v>44349.398495370369</v>
      </c>
    </row>
    <row r="87" spans="1:19" x14ac:dyDescent="0.2">
      <c r="A87" s="133" t="s">
        <v>199</v>
      </c>
      <c r="B87" s="133" t="s">
        <v>83</v>
      </c>
      <c r="C87" s="127">
        <v>44320.5</v>
      </c>
      <c r="D87" s="133">
        <v>0</v>
      </c>
      <c r="E87" s="133">
        <v>0</v>
      </c>
      <c r="F87" s="133">
        <v>0.94199999999999995</v>
      </c>
      <c r="G87" s="133">
        <v>0.94199999999999995</v>
      </c>
      <c r="H87" s="133">
        <v>0</v>
      </c>
      <c r="I87" s="133">
        <v>0</v>
      </c>
      <c r="J87" s="133">
        <v>0</v>
      </c>
      <c r="K87" s="133">
        <v>0</v>
      </c>
      <c r="L87" s="133"/>
      <c r="M87" s="133">
        <v>0</v>
      </c>
      <c r="N87" s="133">
        <v>0</v>
      </c>
      <c r="O87" s="133">
        <v>295</v>
      </c>
      <c r="P87" s="133" t="s">
        <v>200</v>
      </c>
      <c r="Q87" s="133" t="s">
        <v>201</v>
      </c>
      <c r="R87" s="133" t="s">
        <v>202</v>
      </c>
      <c r="S87" s="127">
        <v>44349.398495370369</v>
      </c>
    </row>
    <row r="88" spans="1:19" x14ac:dyDescent="0.2">
      <c r="A88" s="133" t="s">
        <v>199</v>
      </c>
      <c r="B88" s="133" t="s">
        <v>83</v>
      </c>
      <c r="C88" s="127">
        <v>44320.541666666664</v>
      </c>
      <c r="D88" s="133">
        <v>0</v>
      </c>
      <c r="E88" s="133">
        <v>0</v>
      </c>
      <c r="F88" s="133">
        <v>0.92500000000000004</v>
      </c>
      <c r="G88" s="133">
        <v>0.92500000000000004</v>
      </c>
      <c r="H88" s="133">
        <v>0</v>
      </c>
      <c r="I88" s="133">
        <v>0</v>
      </c>
      <c r="J88" s="133">
        <v>0</v>
      </c>
      <c r="K88" s="133">
        <v>0</v>
      </c>
      <c r="L88" s="133"/>
      <c r="M88" s="133">
        <v>0</v>
      </c>
      <c r="N88" s="133">
        <v>0</v>
      </c>
      <c r="O88" s="133">
        <v>295</v>
      </c>
      <c r="P88" s="133" t="s">
        <v>200</v>
      </c>
      <c r="Q88" s="133" t="s">
        <v>201</v>
      </c>
      <c r="R88" s="133" t="s">
        <v>202</v>
      </c>
      <c r="S88" s="127">
        <v>44349.398495370369</v>
      </c>
    </row>
    <row r="89" spans="1:19" x14ac:dyDescent="0.2">
      <c r="A89" s="133" t="s">
        <v>199</v>
      </c>
      <c r="B89" s="133" t="s">
        <v>83</v>
      </c>
      <c r="C89" s="127">
        <v>44320.583333333336</v>
      </c>
      <c r="D89" s="133">
        <v>0</v>
      </c>
      <c r="E89" s="133">
        <v>0</v>
      </c>
      <c r="F89" s="133">
        <v>0.92200000000000004</v>
      </c>
      <c r="G89" s="133">
        <v>0.92200000000000004</v>
      </c>
      <c r="H89" s="133">
        <v>0</v>
      </c>
      <c r="I89" s="133">
        <v>0</v>
      </c>
      <c r="J89" s="133">
        <v>0</v>
      </c>
      <c r="K89" s="133">
        <v>0</v>
      </c>
      <c r="L89" s="133"/>
      <c r="M89" s="133">
        <v>0</v>
      </c>
      <c r="N89" s="133">
        <v>0</v>
      </c>
      <c r="O89" s="133">
        <v>295</v>
      </c>
      <c r="P89" s="133" t="s">
        <v>200</v>
      </c>
      <c r="Q89" s="133" t="s">
        <v>201</v>
      </c>
      <c r="R89" s="133" t="s">
        <v>202</v>
      </c>
      <c r="S89" s="127">
        <v>44349.398495370369</v>
      </c>
    </row>
    <row r="90" spans="1:19" x14ac:dyDescent="0.2">
      <c r="A90" s="133" t="s">
        <v>199</v>
      </c>
      <c r="B90" s="133" t="s">
        <v>83</v>
      </c>
      <c r="C90" s="127">
        <v>44320.625</v>
      </c>
      <c r="D90" s="133">
        <v>0</v>
      </c>
      <c r="E90" s="133">
        <v>0</v>
      </c>
      <c r="F90" s="133">
        <v>0.92900000000000005</v>
      </c>
      <c r="G90" s="133">
        <v>0.92900000000000005</v>
      </c>
      <c r="H90" s="133">
        <v>0</v>
      </c>
      <c r="I90" s="133">
        <v>0</v>
      </c>
      <c r="J90" s="133">
        <v>0</v>
      </c>
      <c r="K90" s="133">
        <v>0</v>
      </c>
      <c r="L90" s="133"/>
      <c r="M90" s="133">
        <v>0</v>
      </c>
      <c r="N90" s="133">
        <v>0</v>
      </c>
      <c r="O90" s="133">
        <v>295</v>
      </c>
      <c r="P90" s="133" t="s">
        <v>200</v>
      </c>
      <c r="Q90" s="133" t="s">
        <v>201</v>
      </c>
      <c r="R90" s="133" t="s">
        <v>202</v>
      </c>
      <c r="S90" s="127">
        <v>44349.398495370369</v>
      </c>
    </row>
    <row r="91" spans="1:19" x14ac:dyDescent="0.2">
      <c r="A91" s="133" t="s">
        <v>199</v>
      </c>
      <c r="B91" s="133" t="s">
        <v>83</v>
      </c>
      <c r="C91" s="127">
        <v>44320.666666666664</v>
      </c>
      <c r="D91" s="133">
        <v>0</v>
      </c>
      <c r="E91" s="133">
        <v>0</v>
      </c>
      <c r="F91" s="133">
        <v>0.91700000000000004</v>
      </c>
      <c r="G91" s="133">
        <v>0.91700000000000004</v>
      </c>
      <c r="H91" s="133">
        <v>0</v>
      </c>
      <c r="I91" s="133">
        <v>0</v>
      </c>
      <c r="J91" s="133">
        <v>0</v>
      </c>
      <c r="K91" s="133">
        <v>0</v>
      </c>
      <c r="L91" s="133"/>
      <c r="M91" s="133">
        <v>0</v>
      </c>
      <c r="N91" s="133">
        <v>0</v>
      </c>
      <c r="O91" s="133">
        <v>295</v>
      </c>
      <c r="P91" s="133" t="s">
        <v>200</v>
      </c>
      <c r="Q91" s="133" t="s">
        <v>201</v>
      </c>
      <c r="R91" s="133" t="s">
        <v>202</v>
      </c>
      <c r="S91" s="127">
        <v>44349.398495370369</v>
      </c>
    </row>
    <row r="92" spans="1:19" x14ac:dyDescent="0.2">
      <c r="A92" s="133" t="s">
        <v>199</v>
      </c>
      <c r="B92" s="133" t="s">
        <v>83</v>
      </c>
      <c r="C92" s="127">
        <v>44320.708333333336</v>
      </c>
      <c r="D92" s="133">
        <v>0</v>
      </c>
      <c r="E92" s="133">
        <v>0</v>
      </c>
      <c r="F92" s="133">
        <v>0.90500000000000003</v>
      </c>
      <c r="G92" s="133">
        <v>0.90500000000000003</v>
      </c>
      <c r="H92" s="133">
        <v>0</v>
      </c>
      <c r="I92" s="133">
        <v>0</v>
      </c>
      <c r="J92" s="133">
        <v>0</v>
      </c>
      <c r="K92" s="133">
        <v>0</v>
      </c>
      <c r="L92" s="133"/>
      <c r="M92" s="133">
        <v>0</v>
      </c>
      <c r="N92" s="133">
        <v>0</v>
      </c>
      <c r="O92" s="133">
        <v>295</v>
      </c>
      <c r="P92" s="133" t="s">
        <v>200</v>
      </c>
      <c r="Q92" s="133" t="s">
        <v>201</v>
      </c>
      <c r="R92" s="133" t="s">
        <v>202</v>
      </c>
      <c r="S92" s="127">
        <v>44349.398495370369</v>
      </c>
    </row>
    <row r="93" spans="1:19" x14ac:dyDescent="0.2">
      <c r="A93" s="133" t="s">
        <v>199</v>
      </c>
      <c r="B93" s="133" t="s">
        <v>83</v>
      </c>
      <c r="C93" s="127">
        <v>44320.75</v>
      </c>
      <c r="D93" s="133">
        <v>0</v>
      </c>
      <c r="E93" s="133">
        <v>0</v>
      </c>
      <c r="F93" s="133">
        <v>0.89900000000000002</v>
      </c>
      <c r="G93" s="133">
        <v>0.89900000000000002</v>
      </c>
      <c r="H93" s="133">
        <v>0</v>
      </c>
      <c r="I93" s="133">
        <v>0</v>
      </c>
      <c r="J93" s="133">
        <v>0</v>
      </c>
      <c r="K93" s="133">
        <v>0</v>
      </c>
      <c r="L93" s="133"/>
      <c r="M93" s="133">
        <v>0</v>
      </c>
      <c r="N93" s="133">
        <v>0</v>
      </c>
      <c r="O93" s="133">
        <v>295</v>
      </c>
      <c r="P93" s="133" t="s">
        <v>200</v>
      </c>
      <c r="Q93" s="133" t="s">
        <v>201</v>
      </c>
      <c r="R93" s="133" t="s">
        <v>202</v>
      </c>
      <c r="S93" s="127">
        <v>44349.398495370369</v>
      </c>
    </row>
    <row r="94" spans="1:19" x14ac:dyDescent="0.2">
      <c r="A94" s="133" t="s">
        <v>199</v>
      </c>
      <c r="B94" s="133" t="s">
        <v>83</v>
      </c>
      <c r="C94" s="127">
        <v>44320.791666666664</v>
      </c>
      <c r="D94" s="133">
        <v>0</v>
      </c>
      <c r="E94" s="133">
        <v>0</v>
      </c>
      <c r="F94" s="133">
        <v>0.91100000000000003</v>
      </c>
      <c r="G94" s="133">
        <v>0.91100000000000003</v>
      </c>
      <c r="H94" s="133">
        <v>0</v>
      </c>
      <c r="I94" s="133">
        <v>0</v>
      </c>
      <c r="J94" s="133">
        <v>0</v>
      </c>
      <c r="K94" s="133">
        <v>0</v>
      </c>
      <c r="L94" s="133"/>
      <c r="M94" s="133">
        <v>0</v>
      </c>
      <c r="N94" s="133">
        <v>0</v>
      </c>
      <c r="O94" s="133">
        <v>295</v>
      </c>
      <c r="P94" s="133" t="s">
        <v>200</v>
      </c>
      <c r="Q94" s="133" t="s">
        <v>201</v>
      </c>
      <c r="R94" s="133" t="s">
        <v>202</v>
      </c>
      <c r="S94" s="127">
        <v>44349.398495370369</v>
      </c>
    </row>
    <row r="95" spans="1:19" x14ac:dyDescent="0.2">
      <c r="A95" s="133" t="s">
        <v>199</v>
      </c>
      <c r="B95" s="133" t="s">
        <v>83</v>
      </c>
      <c r="C95" s="127">
        <v>44320.833333333336</v>
      </c>
      <c r="D95" s="133">
        <v>0</v>
      </c>
      <c r="E95" s="133">
        <v>0</v>
      </c>
      <c r="F95" s="133">
        <v>0.90200000000000002</v>
      </c>
      <c r="G95" s="133">
        <v>0.90200000000000002</v>
      </c>
      <c r="H95" s="133">
        <v>0</v>
      </c>
      <c r="I95" s="133">
        <v>0</v>
      </c>
      <c r="J95" s="133">
        <v>0</v>
      </c>
      <c r="K95" s="133">
        <v>0</v>
      </c>
      <c r="L95" s="133"/>
      <c r="M95" s="133">
        <v>0</v>
      </c>
      <c r="N95" s="133">
        <v>0</v>
      </c>
      <c r="O95" s="133">
        <v>295</v>
      </c>
      <c r="P95" s="133" t="s">
        <v>200</v>
      </c>
      <c r="Q95" s="133" t="s">
        <v>201</v>
      </c>
      <c r="R95" s="133" t="s">
        <v>202</v>
      </c>
      <c r="S95" s="127">
        <v>44349.398495370369</v>
      </c>
    </row>
    <row r="96" spans="1:19" x14ac:dyDescent="0.2">
      <c r="A96" s="133" t="s">
        <v>199</v>
      </c>
      <c r="B96" s="133" t="s">
        <v>83</v>
      </c>
      <c r="C96" s="127">
        <v>44320.875</v>
      </c>
      <c r="D96" s="133">
        <v>0</v>
      </c>
      <c r="E96" s="133">
        <v>0</v>
      </c>
      <c r="F96" s="133">
        <v>0.90800000000000003</v>
      </c>
      <c r="G96" s="133">
        <v>0.90800000000000003</v>
      </c>
      <c r="H96" s="133">
        <v>0</v>
      </c>
      <c r="I96" s="133">
        <v>0</v>
      </c>
      <c r="J96" s="133">
        <v>0</v>
      </c>
      <c r="K96" s="133">
        <v>0</v>
      </c>
      <c r="L96" s="133"/>
      <c r="M96" s="133">
        <v>0</v>
      </c>
      <c r="N96" s="133">
        <v>0</v>
      </c>
      <c r="O96" s="133">
        <v>295</v>
      </c>
      <c r="P96" s="133" t="s">
        <v>200</v>
      </c>
      <c r="Q96" s="133" t="s">
        <v>201</v>
      </c>
      <c r="R96" s="133" t="s">
        <v>202</v>
      </c>
      <c r="S96" s="127">
        <v>44349.398495370369</v>
      </c>
    </row>
    <row r="97" spans="1:19" x14ac:dyDescent="0.2">
      <c r="A97" s="133" t="s">
        <v>199</v>
      </c>
      <c r="B97" s="133" t="s">
        <v>83</v>
      </c>
      <c r="C97" s="127">
        <v>44320.916666666664</v>
      </c>
      <c r="D97" s="133">
        <v>0</v>
      </c>
      <c r="E97" s="133">
        <v>0</v>
      </c>
      <c r="F97" s="133">
        <v>0.90600000000000003</v>
      </c>
      <c r="G97" s="133">
        <v>0.90600000000000003</v>
      </c>
      <c r="H97" s="133">
        <v>0</v>
      </c>
      <c r="I97" s="133">
        <v>0</v>
      </c>
      <c r="J97" s="133">
        <v>0</v>
      </c>
      <c r="K97" s="133">
        <v>0</v>
      </c>
      <c r="L97" s="133"/>
      <c r="M97" s="133">
        <v>0</v>
      </c>
      <c r="N97" s="133">
        <v>0</v>
      </c>
      <c r="O97" s="133">
        <v>295</v>
      </c>
      <c r="P97" s="133" t="s">
        <v>200</v>
      </c>
      <c r="Q97" s="133" t="s">
        <v>201</v>
      </c>
      <c r="R97" s="133" t="s">
        <v>202</v>
      </c>
      <c r="S97" s="127">
        <v>44349.398495370369</v>
      </c>
    </row>
    <row r="98" spans="1:19" x14ac:dyDescent="0.2">
      <c r="A98" s="133" t="s">
        <v>199</v>
      </c>
      <c r="B98" s="133" t="s">
        <v>83</v>
      </c>
      <c r="C98" s="127">
        <v>44320.958333333336</v>
      </c>
      <c r="D98" s="133">
        <v>0</v>
      </c>
      <c r="E98" s="133">
        <v>0</v>
      </c>
      <c r="F98" s="133">
        <v>0.90400000000000003</v>
      </c>
      <c r="G98" s="133">
        <v>0.90400000000000003</v>
      </c>
      <c r="H98" s="133">
        <v>0</v>
      </c>
      <c r="I98" s="133">
        <v>0</v>
      </c>
      <c r="J98" s="133">
        <v>0</v>
      </c>
      <c r="K98" s="133">
        <v>0</v>
      </c>
      <c r="L98" s="133"/>
      <c r="M98" s="133">
        <v>0</v>
      </c>
      <c r="N98" s="133">
        <v>0</v>
      </c>
      <c r="O98" s="133">
        <v>295</v>
      </c>
      <c r="P98" s="133" t="s">
        <v>200</v>
      </c>
      <c r="Q98" s="133" t="s">
        <v>201</v>
      </c>
      <c r="R98" s="133" t="s">
        <v>202</v>
      </c>
      <c r="S98" s="127">
        <v>44349.398495370369</v>
      </c>
    </row>
    <row r="99" spans="1:19" x14ac:dyDescent="0.2">
      <c r="A99" s="133" t="s">
        <v>199</v>
      </c>
      <c r="B99" s="133" t="s">
        <v>83</v>
      </c>
      <c r="C99" s="127">
        <v>44321</v>
      </c>
      <c r="D99" s="133">
        <v>0</v>
      </c>
      <c r="E99" s="133">
        <v>0</v>
      </c>
      <c r="F99" s="133">
        <v>0.90900000000000003</v>
      </c>
      <c r="G99" s="133">
        <v>0.90900000000000003</v>
      </c>
      <c r="H99" s="133">
        <v>0</v>
      </c>
      <c r="I99" s="133">
        <v>0</v>
      </c>
      <c r="J99" s="133">
        <v>0</v>
      </c>
      <c r="K99" s="133">
        <v>0</v>
      </c>
      <c r="L99" s="133"/>
      <c r="M99" s="133">
        <v>0</v>
      </c>
      <c r="N99" s="133">
        <v>0</v>
      </c>
      <c r="O99" s="133">
        <v>295</v>
      </c>
      <c r="P99" s="133" t="s">
        <v>200</v>
      </c>
      <c r="Q99" s="133" t="s">
        <v>201</v>
      </c>
      <c r="R99" s="133" t="s">
        <v>202</v>
      </c>
      <c r="S99" s="127">
        <v>44349.398495370369</v>
      </c>
    </row>
    <row r="100" spans="1:19" x14ac:dyDescent="0.2">
      <c r="A100" s="133" t="s">
        <v>199</v>
      </c>
      <c r="B100" s="133" t="s">
        <v>83</v>
      </c>
      <c r="C100" s="127">
        <v>44321.041666666664</v>
      </c>
      <c r="D100" s="133">
        <v>0</v>
      </c>
      <c r="E100" s="133">
        <v>0</v>
      </c>
      <c r="F100" s="133">
        <v>0.92300000000000004</v>
      </c>
      <c r="G100" s="133">
        <v>0.92300000000000004</v>
      </c>
      <c r="H100" s="133">
        <v>0</v>
      </c>
      <c r="I100" s="133">
        <v>0</v>
      </c>
      <c r="J100" s="133">
        <v>0</v>
      </c>
      <c r="K100" s="133">
        <v>0</v>
      </c>
      <c r="L100" s="133"/>
      <c r="M100" s="133">
        <v>0</v>
      </c>
      <c r="N100" s="133">
        <v>0</v>
      </c>
      <c r="O100" s="133">
        <v>295</v>
      </c>
      <c r="P100" s="133" t="s">
        <v>200</v>
      </c>
      <c r="Q100" s="133" t="s">
        <v>201</v>
      </c>
      <c r="R100" s="133" t="s">
        <v>202</v>
      </c>
      <c r="S100" s="127">
        <v>44349.398495370369</v>
      </c>
    </row>
    <row r="101" spans="1:19" x14ac:dyDescent="0.2">
      <c r="A101" s="133" t="s">
        <v>199</v>
      </c>
      <c r="B101" s="133" t="s">
        <v>83</v>
      </c>
      <c r="C101" s="127">
        <v>44321.083333333336</v>
      </c>
      <c r="D101" s="133">
        <v>0</v>
      </c>
      <c r="E101" s="133">
        <v>0</v>
      </c>
      <c r="F101" s="133">
        <v>0.91700000000000004</v>
      </c>
      <c r="G101" s="133">
        <v>0.91700000000000004</v>
      </c>
      <c r="H101" s="133">
        <v>0</v>
      </c>
      <c r="I101" s="133">
        <v>0</v>
      </c>
      <c r="J101" s="133">
        <v>0</v>
      </c>
      <c r="K101" s="133">
        <v>0</v>
      </c>
      <c r="L101" s="133"/>
      <c r="M101" s="133">
        <v>0</v>
      </c>
      <c r="N101" s="133">
        <v>0</v>
      </c>
      <c r="O101" s="133">
        <v>295</v>
      </c>
      <c r="P101" s="133" t="s">
        <v>200</v>
      </c>
      <c r="Q101" s="133" t="s">
        <v>201</v>
      </c>
      <c r="R101" s="133" t="s">
        <v>202</v>
      </c>
      <c r="S101" s="127">
        <v>44349.398495370369</v>
      </c>
    </row>
    <row r="102" spans="1:19" x14ac:dyDescent="0.2">
      <c r="A102" s="133" t="s">
        <v>199</v>
      </c>
      <c r="B102" s="133" t="s">
        <v>83</v>
      </c>
      <c r="C102" s="127">
        <v>44321.125</v>
      </c>
      <c r="D102" s="133">
        <v>0</v>
      </c>
      <c r="E102" s="133">
        <v>0</v>
      </c>
      <c r="F102" s="133">
        <v>0.92100000000000004</v>
      </c>
      <c r="G102" s="133">
        <v>0.92100000000000004</v>
      </c>
      <c r="H102" s="133">
        <v>0</v>
      </c>
      <c r="I102" s="133">
        <v>0</v>
      </c>
      <c r="J102" s="133">
        <v>0</v>
      </c>
      <c r="K102" s="133">
        <v>0</v>
      </c>
      <c r="L102" s="133"/>
      <c r="M102" s="133">
        <v>0</v>
      </c>
      <c r="N102" s="133">
        <v>0</v>
      </c>
      <c r="O102" s="133">
        <v>295</v>
      </c>
      <c r="P102" s="133" t="s">
        <v>200</v>
      </c>
      <c r="Q102" s="133" t="s">
        <v>201</v>
      </c>
      <c r="R102" s="133" t="s">
        <v>202</v>
      </c>
      <c r="S102" s="127">
        <v>44349.398495370369</v>
      </c>
    </row>
    <row r="103" spans="1:19" x14ac:dyDescent="0.2">
      <c r="A103" s="133" t="s">
        <v>199</v>
      </c>
      <c r="B103" s="133" t="s">
        <v>83</v>
      </c>
      <c r="C103" s="127">
        <v>44321.166666666664</v>
      </c>
      <c r="D103" s="133">
        <v>0</v>
      </c>
      <c r="E103" s="133">
        <v>0</v>
      </c>
      <c r="F103" s="133">
        <v>0.92</v>
      </c>
      <c r="G103" s="133">
        <v>0.92</v>
      </c>
      <c r="H103" s="133">
        <v>0</v>
      </c>
      <c r="I103" s="133">
        <v>0</v>
      </c>
      <c r="J103" s="133">
        <v>0</v>
      </c>
      <c r="K103" s="133">
        <v>0</v>
      </c>
      <c r="L103" s="133"/>
      <c r="M103" s="133">
        <v>0</v>
      </c>
      <c r="N103" s="133">
        <v>0</v>
      </c>
      <c r="O103" s="133">
        <v>295</v>
      </c>
      <c r="P103" s="133" t="s">
        <v>200</v>
      </c>
      <c r="Q103" s="133" t="s">
        <v>201</v>
      </c>
      <c r="R103" s="133" t="s">
        <v>202</v>
      </c>
      <c r="S103" s="127">
        <v>44349.398495370369</v>
      </c>
    </row>
    <row r="104" spans="1:19" x14ac:dyDescent="0.2">
      <c r="A104" s="133" t="s">
        <v>199</v>
      </c>
      <c r="B104" s="133" t="s">
        <v>83</v>
      </c>
      <c r="C104" s="127">
        <v>44321.208333333336</v>
      </c>
      <c r="D104" s="133">
        <v>0</v>
      </c>
      <c r="E104" s="133">
        <v>0</v>
      </c>
      <c r="F104" s="133">
        <v>0.92600000000000005</v>
      </c>
      <c r="G104" s="133">
        <v>0.92600000000000005</v>
      </c>
      <c r="H104" s="133">
        <v>0</v>
      </c>
      <c r="I104" s="133">
        <v>0</v>
      </c>
      <c r="J104" s="133">
        <v>0</v>
      </c>
      <c r="K104" s="133">
        <v>0</v>
      </c>
      <c r="L104" s="133"/>
      <c r="M104" s="133">
        <v>0</v>
      </c>
      <c r="N104" s="133">
        <v>0</v>
      </c>
      <c r="O104" s="133">
        <v>295</v>
      </c>
      <c r="P104" s="133" t="s">
        <v>200</v>
      </c>
      <c r="Q104" s="133" t="s">
        <v>201</v>
      </c>
      <c r="R104" s="133" t="s">
        <v>202</v>
      </c>
      <c r="S104" s="127">
        <v>44349.398495370369</v>
      </c>
    </row>
    <row r="105" spans="1:19" x14ac:dyDescent="0.2">
      <c r="A105" s="133" t="s">
        <v>199</v>
      </c>
      <c r="B105" s="133" t="s">
        <v>83</v>
      </c>
      <c r="C105" s="127">
        <v>44321.25</v>
      </c>
      <c r="D105" s="133">
        <v>0</v>
      </c>
      <c r="E105" s="133">
        <v>0</v>
      </c>
      <c r="F105" s="133">
        <v>0.91900000000000004</v>
      </c>
      <c r="G105" s="133">
        <v>0.91900000000000004</v>
      </c>
      <c r="H105" s="133">
        <v>0</v>
      </c>
      <c r="I105" s="133">
        <v>0</v>
      </c>
      <c r="J105" s="133">
        <v>0</v>
      </c>
      <c r="K105" s="133">
        <v>0</v>
      </c>
      <c r="L105" s="133"/>
      <c r="M105" s="133">
        <v>0</v>
      </c>
      <c r="N105" s="133">
        <v>0</v>
      </c>
      <c r="O105" s="133">
        <v>295</v>
      </c>
      <c r="P105" s="133" t="s">
        <v>200</v>
      </c>
      <c r="Q105" s="133" t="s">
        <v>201</v>
      </c>
      <c r="R105" s="133" t="s">
        <v>202</v>
      </c>
      <c r="S105" s="127">
        <v>44349.398495370369</v>
      </c>
    </row>
    <row r="106" spans="1:19" x14ac:dyDescent="0.2">
      <c r="A106" s="133" t="s">
        <v>199</v>
      </c>
      <c r="B106" s="133" t="s">
        <v>83</v>
      </c>
      <c r="C106" s="127">
        <v>44321.291666666664</v>
      </c>
      <c r="D106" s="133">
        <v>0</v>
      </c>
      <c r="E106" s="133">
        <v>0</v>
      </c>
      <c r="F106" s="133">
        <v>0.90500000000000003</v>
      </c>
      <c r="G106" s="133">
        <v>0.90500000000000003</v>
      </c>
      <c r="H106" s="133">
        <v>0</v>
      </c>
      <c r="I106" s="133">
        <v>0</v>
      </c>
      <c r="J106" s="133">
        <v>0</v>
      </c>
      <c r="K106" s="133">
        <v>0</v>
      </c>
      <c r="L106" s="133"/>
      <c r="M106" s="133">
        <v>0</v>
      </c>
      <c r="N106" s="133">
        <v>0</v>
      </c>
      <c r="O106" s="133">
        <v>295</v>
      </c>
      <c r="P106" s="133" t="s">
        <v>200</v>
      </c>
      <c r="Q106" s="133" t="s">
        <v>201</v>
      </c>
      <c r="R106" s="133" t="s">
        <v>202</v>
      </c>
      <c r="S106" s="127">
        <v>44349.398495370369</v>
      </c>
    </row>
    <row r="107" spans="1:19" x14ac:dyDescent="0.2">
      <c r="A107" s="133" t="s">
        <v>199</v>
      </c>
      <c r="B107" s="133" t="s">
        <v>83</v>
      </c>
      <c r="C107" s="127">
        <v>44321.333333333336</v>
      </c>
      <c r="D107" s="133">
        <v>0</v>
      </c>
      <c r="E107" s="133">
        <v>0</v>
      </c>
      <c r="F107" s="133">
        <v>0.89400000000000002</v>
      </c>
      <c r="G107" s="133">
        <v>0.89400000000000002</v>
      </c>
      <c r="H107" s="133">
        <v>0</v>
      </c>
      <c r="I107" s="133">
        <v>0</v>
      </c>
      <c r="J107" s="133">
        <v>0</v>
      </c>
      <c r="K107" s="133">
        <v>0</v>
      </c>
      <c r="L107" s="133"/>
      <c r="M107" s="133">
        <v>0</v>
      </c>
      <c r="N107" s="133">
        <v>0</v>
      </c>
      <c r="O107" s="133">
        <v>295</v>
      </c>
      <c r="P107" s="133" t="s">
        <v>200</v>
      </c>
      <c r="Q107" s="133" t="s">
        <v>201</v>
      </c>
      <c r="R107" s="133" t="s">
        <v>202</v>
      </c>
      <c r="S107" s="127">
        <v>44349.398495370369</v>
      </c>
    </row>
    <row r="108" spans="1:19" x14ac:dyDescent="0.2">
      <c r="A108" s="133" t="s">
        <v>199</v>
      </c>
      <c r="B108" s="133" t="s">
        <v>83</v>
      </c>
      <c r="C108" s="127">
        <v>44321.375</v>
      </c>
      <c r="D108" s="133">
        <v>0</v>
      </c>
      <c r="E108" s="133">
        <v>0</v>
      </c>
      <c r="F108" s="133">
        <v>0.9</v>
      </c>
      <c r="G108" s="133">
        <v>0.9</v>
      </c>
      <c r="H108" s="133">
        <v>0</v>
      </c>
      <c r="I108" s="133">
        <v>0</v>
      </c>
      <c r="J108" s="133">
        <v>0</v>
      </c>
      <c r="K108" s="133">
        <v>0</v>
      </c>
      <c r="L108" s="133"/>
      <c r="M108" s="133">
        <v>0</v>
      </c>
      <c r="N108" s="133">
        <v>0</v>
      </c>
      <c r="O108" s="133">
        <v>295</v>
      </c>
      <c r="P108" s="133" t="s">
        <v>200</v>
      </c>
      <c r="Q108" s="133" t="s">
        <v>201</v>
      </c>
      <c r="R108" s="133" t="s">
        <v>202</v>
      </c>
      <c r="S108" s="127">
        <v>44349.398495370369</v>
      </c>
    </row>
    <row r="109" spans="1:19" x14ac:dyDescent="0.2">
      <c r="A109" s="133" t="s">
        <v>199</v>
      </c>
      <c r="B109" s="133" t="s">
        <v>83</v>
      </c>
      <c r="C109" s="127">
        <v>44321.416666666664</v>
      </c>
      <c r="D109" s="133">
        <v>0</v>
      </c>
      <c r="E109" s="133">
        <v>0</v>
      </c>
      <c r="F109" s="133">
        <v>0.93100000000000005</v>
      </c>
      <c r="G109" s="133">
        <v>0.93100000000000005</v>
      </c>
      <c r="H109" s="133">
        <v>0</v>
      </c>
      <c r="I109" s="133">
        <v>0</v>
      </c>
      <c r="J109" s="133">
        <v>0</v>
      </c>
      <c r="K109" s="133">
        <v>0</v>
      </c>
      <c r="L109" s="133"/>
      <c r="M109" s="133">
        <v>0</v>
      </c>
      <c r="N109" s="133">
        <v>0</v>
      </c>
      <c r="O109" s="133">
        <v>295</v>
      </c>
      <c r="P109" s="133" t="s">
        <v>200</v>
      </c>
      <c r="Q109" s="133" t="s">
        <v>201</v>
      </c>
      <c r="R109" s="133" t="s">
        <v>202</v>
      </c>
      <c r="S109" s="127">
        <v>44349.398495370369</v>
      </c>
    </row>
    <row r="110" spans="1:19" x14ac:dyDescent="0.2">
      <c r="A110" s="133" t="s">
        <v>199</v>
      </c>
      <c r="B110" s="133" t="s">
        <v>83</v>
      </c>
      <c r="C110" s="127">
        <v>44321.458333333336</v>
      </c>
      <c r="D110" s="133">
        <v>0</v>
      </c>
      <c r="E110" s="133">
        <v>0</v>
      </c>
      <c r="F110" s="133">
        <v>0.94899999999999995</v>
      </c>
      <c r="G110" s="133">
        <v>0.94899999999999995</v>
      </c>
      <c r="H110" s="133">
        <v>0</v>
      </c>
      <c r="I110" s="133">
        <v>0</v>
      </c>
      <c r="J110" s="133">
        <v>0</v>
      </c>
      <c r="K110" s="133">
        <v>0</v>
      </c>
      <c r="L110" s="133"/>
      <c r="M110" s="133">
        <v>0</v>
      </c>
      <c r="N110" s="133">
        <v>0</v>
      </c>
      <c r="O110" s="133">
        <v>295</v>
      </c>
      <c r="P110" s="133" t="s">
        <v>200</v>
      </c>
      <c r="Q110" s="133" t="s">
        <v>201</v>
      </c>
      <c r="R110" s="133" t="s">
        <v>202</v>
      </c>
      <c r="S110" s="127">
        <v>44349.398495370369</v>
      </c>
    </row>
    <row r="111" spans="1:19" x14ac:dyDescent="0.2">
      <c r="A111" s="133" t="s">
        <v>199</v>
      </c>
      <c r="B111" s="133" t="s">
        <v>83</v>
      </c>
      <c r="C111" s="127">
        <v>44321.5</v>
      </c>
      <c r="D111" s="133">
        <v>0</v>
      </c>
      <c r="E111" s="133">
        <v>0</v>
      </c>
      <c r="F111" s="133">
        <v>0.95799999999999996</v>
      </c>
      <c r="G111" s="133">
        <v>0.95799999999999996</v>
      </c>
      <c r="H111" s="133">
        <v>0</v>
      </c>
      <c r="I111" s="133">
        <v>0</v>
      </c>
      <c r="J111" s="133">
        <v>0</v>
      </c>
      <c r="K111" s="133">
        <v>0</v>
      </c>
      <c r="L111" s="133"/>
      <c r="M111" s="133">
        <v>0</v>
      </c>
      <c r="N111" s="133">
        <v>0</v>
      </c>
      <c r="O111" s="133">
        <v>295</v>
      </c>
      <c r="P111" s="133" t="s">
        <v>200</v>
      </c>
      <c r="Q111" s="133" t="s">
        <v>201</v>
      </c>
      <c r="R111" s="133" t="s">
        <v>202</v>
      </c>
      <c r="S111" s="127">
        <v>44349.398495370369</v>
      </c>
    </row>
    <row r="112" spans="1:19" x14ac:dyDescent="0.2">
      <c r="A112" s="133" t="s">
        <v>199</v>
      </c>
      <c r="B112" s="133" t="s">
        <v>83</v>
      </c>
      <c r="C112" s="127">
        <v>44321.541666666664</v>
      </c>
      <c r="D112" s="133">
        <v>0</v>
      </c>
      <c r="E112" s="133">
        <v>0</v>
      </c>
      <c r="F112" s="133">
        <v>1.0069999999999999</v>
      </c>
      <c r="G112" s="133">
        <v>1.0069999999999999</v>
      </c>
      <c r="H112" s="133">
        <v>0</v>
      </c>
      <c r="I112" s="133">
        <v>0</v>
      </c>
      <c r="J112" s="133">
        <v>0</v>
      </c>
      <c r="K112" s="133">
        <v>0</v>
      </c>
      <c r="L112" s="133"/>
      <c r="M112" s="133">
        <v>0</v>
      </c>
      <c r="N112" s="133">
        <v>0</v>
      </c>
      <c r="O112" s="133">
        <v>295</v>
      </c>
      <c r="P112" s="133" t="s">
        <v>200</v>
      </c>
      <c r="Q112" s="133" t="s">
        <v>201</v>
      </c>
      <c r="R112" s="133" t="s">
        <v>202</v>
      </c>
      <c r="S112" s="127">
        <v>44349.398495370369</v>
      </c>
    </row>
    <row r="113" spans="1:19" x14ac:dyDescent="0.2">
      <c r="A113" s="133" t="s">
        <v>199</v>
      </c>
      <c r="B113" s="133" t="s">
        <v>83</v>
      </c>
      <c r="C113" s="127">
        <v>44321.583333333336</v>
      </c>
      <c r="D113" s="133">
        <v>0</v>
      </c>
      <c r="E113" s="133">
        <v>0</v>
      </c>
      <c r="F113" s="133">
        <v>0.97499999999999998</v>
      </c>
      <c r="G113" s="133">
        <v>0.97499999999999998</v>
      </c>
      <c r="H113" s="133">
        <v>0</v>
      </c>
      <c r="I113" s="133">
        <v>0</v>
      </c>
      <c r="J113" s="133">
        <v>0</v>
      </c>
      <c r="K113" s="133">
        <v>0</v>
      </c>
      <c r="L113" s="133"/>
      <c r="M113" s="133">
        <v>0</v>
      </c>
      <c r="N113" s="133">
        <v>0</v>
      </c>
      <c r="O113" s="133">
        <v>295</v>
      </c>
      <c r="P113" s="133" t="s">
        <v>200</v>
      </c>
      <c r="Q113" s="133" t="s">
        <v>201</v>
      </c>
      <c r="R113" s="133" t="s">
        <v>202</v>
      </c>
      <c r="S113" s="127">
        <v>44349.398495370369</v>
      </c>
    </row>
    <row r="114" spans="1:19" x14ac:dyDescent="0.2">
      <c r="A114" s="133" t="s">
        <v>199</v>
      </c>
      <c r="B114" s="133" t="s">
        <v>83</v>
      </c>
      <c r="C114" s="127">
        <v>44321.625</v>
      </c>
      <c r="D114" s="133">
        <v>0</v>
      </c>
      <c r="E114" s="133">
        <v>0</v>
      </c>
      <c r="F114" s="133">
        <v>0.90500000000000003</v>
      </c>
      <c r="G114" s="133">
        <v>0.90500000000000003</v>
      </c>
      <c r="H114" s="133">
        <v>0</v>
      </c>
      <c r="I114" s="133">
        <v>0</v>
      </c>
      <c r="J114" s="133">
        <v>0</v>
      </c>
      <c r="K114" s="133">
        <v>0</v>
      </c>
      <c r="L114" s="133"/>
      <c r="M114" s="133">
        <v>0</v>
      </c>
      <c r="N114" s="133">
        <v>0</v>
      </c>
      <c r="O114" s="133">
        <v>295</v>
      </c>
      <c r="P114" s="133" t="s">
        <v>200</v>
      </c>
      <c r="Q114" s="133" t="s">
        <v>201</v>
      </c>
      <c r="R114" s="133" t="s">
        <v>202</v>
      </c>
      <c r="S114" s="127">
        <v>44349.398495370369</v>
      </c>
    </row>
    <row r="115" spans="1:19" x14ac:dyDescent="0.2">
      <c r="A115" s="133" t="s">
        <v>199</v>
      </c>
      <c r="B115" s="133" t="s">
        <v>83</v>
      </c>
      <c r="C115" s="127">
        <v>44321.666666666664</v>
      </c>
      <c r="D115" s="133">
        <v>0</v>
      </c>
      <c r="E115" s="133">
        <v>0</v>
      </c>
      <c r="F115" s="133">
        <v>0.90200000000000002</v>
      </c>
      <c r="G115" s="133">
        <v>0.90200000000000002</v>
      </c>
      <c r="H115" s="133">
        <v>0</v>
      </c>
      <c r="I115" s="133">
        <v>0</v>
      </c>
      <c r="J115" s="133">
        <v>0</v>
      </c>
      <c r="K115" s="133">
        <v>0</v>
      </c>
      <c r="L115" s="133"/>
      <c r="M115" s="133">
        <v>0</v>
      </c>
      <c r="N115" s="133">
        <v>0</v>
      </c>
      <c r="O115" s="133">
        <v>295</v>
      </c>
      <c r="P115" s="133" t="s">
        <v>200</v>
      </c>
      <c r="Q115" s="133" t="s">
        <v>201</v>
      </c>
      <c r="R115" s="133" t="s">
        <v>202</v>
      </c>
      <c r="S115" s="127">
        <v>44349.398495370369</v>
      </c>
    </row>
    <row r="116" spans="1:19" x14ac:dyDescent="0.2">
      <c r="A116" s="133" t="s">
        <v>199</v>
      </c>
      <c r="B116" s="133" t="s">
        <v>83</v>
      </c>
      <c r="C116" s="127">
        <v>44321.708333333336</v>
      </c>
      <c r="D116" s="133">
        <v>0</v>
      </c>
      <c r="E116" s="133">
        <v>0</v>
      </c>
      <c r="F116" s="133">
        <v>0.90400000000000003</v>
      </c>
      <c r="G116" s="133">
        <v>0.90400000000000003</v>
      </c>
      <c r="H116" s="133">
        <v>0</v>
      </c>
      <c r="I116" s="133">
        <v>0</v>
      </c>
      <c r="J116" s="133">
        <v>0</v>
      </c>
      <c r="K116" s="133">
        <v>0</v>
      </c>
      <c r="L116" s="133"/>
      <c r="M116" s="133">
        <v>0</v>
      </c>
      <c r="N116" s="133">
        <v>0</v>
      </c>
      <c r="O116" s="133">
        <v>295</v>
      </c>
      <c r="P116" s="133" t="s">
        <v>200</v>
      </c>
      <c r="Q116" s="133" t="s">
        <v>201</v>
      </c>
      <c r="R116" s="133" t="s">
        <v>202</v>
      </c>
      <c r="S116" s="127">
        <v>44349.398495370369</v>
      </c>
    </row>
    <row r="117" spans="1:19" x14ac:dyDescent="0.2">
      <c r="A117" s="133" t="s">
        <v>199</v>
      </c>
      <c r="B117" s="133" t="s">
        <v>83</v>
      </c>
      <c r="C117" s="127">
        <v>44321.75</v>
      </c>
      <c r="D117" s="133">
        <v>0</v>
      </c>
      <c r="E117" s="133">
        <v>0</v>
      </c>
      <c r="F117" s="133">
        <v>0.89900000000000002</v>
      </c>
      <c r="G117" s="133">
        <v>0.89900000000000002</v>
      </c>
      <c r="H117" s="133">
        <v>0</v>
      </c>
      <c r="I117" s="133">
        <v>0</v>
      </c>
      <c r="J117" s="133">
        <v>0</v>
      </c>
      <c r="K117" s="133">
        <v>0</v>
      </c>
      <c r="L117" s="133"/>
      <c r="M117" s="133">
        <v>0</v>
      </c>
      <c r="N117" s="133">
        <v>0</v>
      </c>
      <c r="O117" s="133">
        <v>295</v>
      </c>
      <c r="P117" s="133" t="s">
        <v>200</v>
      </c>
      <c r="Q117" s="133" t="s">
        <v>201</v>
      </c>
      <c r="R117" s="133" t="s">
        <v>202</v>
      </c>
      <c r="S117" s="127">
        <v>44349.398495370369</v>
      </c>
    </row>
    <row r="118" spans="1:19" x14ac:dyDescent="0.2">
      <c r="A118" s="133" t="s">
        <v>199</v>
      </c>
      <c r="B118" s="133" t="s">
        <v>83</v>
      </c>
      <c r="C118" s="127">
        <v>44321.791666666664</v>
      </c>
      <c r="D118" s="133">
        <v>0</v>
      </c>
      <c r="E118" s="133">
        <v>0</v>
      </c>
      <c r="F118" s="133">
        <v>0.9</v>
      </c>
      <c r="G118" s="133">
        <v>0.9</v>
      </c>
      <c r="H118" s="133">
        <v>0</v>
      </c>
      <c r="I118" s="133">
        <v>0</v>
      </c>
      <c r="J118" s="133">
        <v>0</v>
      </c>
      <c r="K118" s="133">
        <v>0</v>
      </c>
      <c r="L118" s="133"/>
      <c r="M118" s="133">
        <v>0</v>
      </c>
      <c r="N118" s="133">
        <v>0</v>
      </c>
      <c r="O118" s="133">
        <v>295</v>
      </c>
      <c r="P118" s="133" t="s">
        <v>200</v>
      </c>
      <c r="Q118" s="133" t="s">
        <v>201</v>
      </c>
      <c r="R118" s="133" t="s">
        <v>202</v>
      </c>
      <c r="S118" s="127">
        <v>44349.398495370369</v>
      </c>
    </row>
    <row r="119" spans="1:19" x14ac:dyDescent="0.2">
      <c r="A119" s="133" t="s">
        <v>199</v>
      </c>
      <c r="B119" s="133" t="s">
        <v>83</v>
      </c>
      <c r="C119" s="127">
        <v>44321.833333333336</v>
      </c>
      <c r="D119" s="133">
        <v>0</v>
      </c>
      <c r="E119" s="133">
        <v>0</v>
      </c>
      <c r="F119" s="133">
        <v>0.90200000000000002</v>
      </c>
      <c r="G119" s="133">
        <v>0.90200000000000002</v>
      </c>
      <c r="H119" s="133">
        <v>0</v>
      </c>
      <c r="I119" s="133">
        <v>0</v>
      </c>
      <c r="J119" s="133">
        <v>0</v>
      </c>
      <c r="K119" s="133">
        <v>0</v>
      </c>
      <c r="L119" s="133"/>
      <c r="M119" s="133">
        <v>0</v>
      </c>
      <c r="N119" s="133">
        <v>0</v>
      </c>
      <c r="O119" s="133">
        <v>295</v>
      </c>
      <c r="P119" s="133" t="s">
        <v>200</v>
      </c>
      <c r="Q119" s="133" t="s">
        <v>201</v>
      </c>
      <c r="R119" s="133" t="s">
        <v>202</v>
      </c>
      <c r="S119" s="127">
        <v>44349.398495370369</v>
      </c>
    </row>
    <row r="120" spans="1:19" x14ac:dyDescent="0.2">
      <c r="A120" s="133" t="s">
        <v>199</v>
      </c>
      <c r="B120" s="133" t="s">
        <v>83</v>
      </c>
      <c r="C120" s="127">
        <v>44321.875</v>
      </c>
      <c r="D120" s="133">
        <v>0</v>
      </c>
      <c r="E120" s="133">
        <v>0</v>
      </c>
      <c r="F120" s="133">
        <v>0.91300000000000003</v>
      </c>
      <c r="G120" s="133">
        <v>0.91300000000000003</v>
      </c>
      <c r="H120" s="133">
        <v>0</v>
      </c>
      <c r="I120" s="133">
        <v>0</v>
      </c>
      <c r="J120" s="133">
        <v>0</v>
      </c>
      <c r="K120" s="133">
        <v>0</v>
      </c>
      <c r="L120" s="133"/>
      <c r="M120" s="133">
        <v>0</v>
      </c>
      <c r="N120" s="133">
        <v>0</v>
      </c>
      <c r="O120" s="133">
        <v>295</v>
      </c>
      <c r="P120" s="133" t="s">
        <v>200</v>
      </c>
      <c r="Q120" s="133" t="s">
        <v>201</v>
      </c>
      <c r="R120" s="133" t="s">
        <v>202</v>
      </c>
      <c r="S120" s="127">
        <v>44349.398495370369</v>
      </c>
    </row>
    <row r="121" spans="1:19" x14ac:dyDescent="0.2">
      <c r="A121" s="133" t="s">
        <v>199</v>
      </c>
      <c r="B121" s="133" t="s">
        <v>83</v>
      </c>
      <c r="C121" s="127">
        <v>44321.916666666664</v>
      </c>
      <c r="D121" s="133">
        <v>0</v>
      </c>
      <c r="E121" s="133">
        <v>0</v>
      </c>
      <c r="F121" s="133">
        <v>0.91</v>
      </c>
      <c r="G121" s="133">
        <v>0.91</v>
      </c>
      <c r="H121" s="133">
        <v>0</v>
      </c>
      <c r="I121" s="133">
        <v>0</v>
      </c>
      <c r="J121" s="133">
        <v>0</v>
      </c>
      <c r="K121" s="133">
        <v>0</v>
      </c>
      <c r="L121" s="133"/>
      <c r="M121" s="133">
        <v>0</v>
      </c>
      <c r="N121" s="133">
        <v>0</v>
      </c>
      <c r="O121" s="133">
        <v>295</v>
      </c>
      <c r="P121" s="133" t="s">
        <v>200</v>
      </c>
      <c r="Q121" s="133" t="s">
        <v>201</v>
      </c>
      <c r="R121" s="133" t="s">
        <v>202</v>
      </c>
      <c r="S121" s="127">
        <v>44349.398495370369</v>
      </c>
    </row>
    <row r="122" spans="1:19" x14ac:dyDescent="0.2">
      <c r="A122" s="133" t="s">
        <v>199</v>
      </c>
      <c r="B122" s="133" t="s">
        <v>83</v>
      </c>
      <c r="C122" s="127">
        <v>44321.958333333336</v>
      </c>
      <c r="D122" s="133">
        <v>0</v>
      </c>
      <c r="E122" s="133">
        <v>0</v>
      </c>
      <c r="F122" s="133">
        <v>0.91400000000000003</v>
      </c>
      <c r="G122" s="133">
        <v>0.91400000000000003</v>
      </c>
      <c r="H122" s="133">
        <v>0</v>
      </c>
      <c r="I122" s="133">
        <v>0</v>
      </c>
      <c r="J122" s="133">
        <v>0</v>
      </c>
      <c r="K122" s="133">
        <v>0</v>
      </c>
      <c r="L122" s="133"/>
      <c r="M122" s="133">
        <v>0</v>
      </c>
      <c r="N122" s="133">
        <v>0</v>
      </c>
      <c r="O122" s="133">
        <v>295</v>
      </c>
      <c r="P122" s="133" t="s">
        <v>200</v>
      </c>
      <c r="Q122" s="133" t="s">
        <v>201</v>
      </c>
      <c r="R122" s="133" t="s">
        <v>202</v>
      </c>
      <c r="S122" s="127">
        <v>44349.398495370369</v>
      </c>
    </row>
    <row r="123" spans="1:19" x14ac:dyDescent="0.2">
      <c r="A123" s="133" t="s">
        <v>199</v>
      </c>
      <c r="B123" s="133" t="s">
        <v>83</v>
      </c>
      <c r="C123" s="127">
        <v>44322</v>
      </c>
      <c r="D123" s="133">
        <v>0</v>
      </c>
      <c r="E123" s="133">
        <v>0</v>
      </c>
      <c r="F123" s="133">
        <v>0.92</v>
      </c>
      <c r="G123" s="133">
        <v>0.92</v>
      </c>
      <c r="H123" s="133">
        <v>0</v>
      </c>
      <c r="I123" s="133">
        <v>0</v>
      </c>
      <c r="J123" s="133">
        <v>0</v>
      </c>
      <c r="K123" s="133">
        <v>0</v>
      </c>
      <c r="L123" s="133"/>
      <c r="M123" s="133">
        <v>0</v>
      </c>
      <c r="N123" s="133">
        <v>0</v>
      </c>
      <c r="O123" s="133">
        <v>295</v>
      </c>
      <c r="P123" s="133" t="s">
        <v>200</v>
      </c>
      <c r="Q123" s="133" t="s">
        <v>201</v>
      </c>
      <c r="R123" s="133" t="s">
        <v>202</v>
      </c>
      <c r="S123" s="127">
        <v>44349.398495370369</v>
      </c>
    </row>
    <row r="124" spans="1:19" x14ac:dyDescent="0.2">
      <c r="A124" s="133" t="s">
        <v>199</v>
      </c>
      <c r="B124" s="133" t="s">
        <v>83</v>
      </c>
      <c r="C124" s="127">
        <v>44322.041666666664</v>
      </c>
      <c r="D124" s="133">
        <v>0</v>
      </c>
      <c r="E124" s="133">
        <v>0</v>
      </c>
      <c r="F124" s="133">
        <v>0.94299999999999995</v>
      </c>
      <c r="G124" s="133">
        <v>0.94299999999999995</v>
      </c>
      <c r="H124" s="133">
        <v>0</v>
      </c>
      <c r="I124" s="133">
        <v>0</v>
      </c>
      <c r="J124" s="133">
        <v>0</v>
      </c>
      <c r="K124" s="133">
        <v>0</v>
      </c>
      <c r="L124" s="133"/>
      <c r="M124" s="133">
        <v>0</v>
      </c>
      <c r="N124" s="133">
        <v>0</v>
      </c>
      <c r="O124" s="133">
        <v>295</v>
      </c>
      <c r="P124" s="133" t="s">
        <v>200</v>
      </c>
      <c r="Q124" s="133" t="s">
        <v>201</v>
      </c>
      <c r="R124" s="133" t="s">
        <v>202</v>
      </c>
      <c r="S124" s="127">
        <v>44349.398495370369</v>
      </c>
    </row>
    <row r="125" spans="1:19" x14ac:dyDescent="0.2">
      <c r="A125" s="133" t="s">
        <v>199</v>
      </c>
      <c r="B125" s="133" t="s">
        <v>83</v>
      </c>
      <c r="C125" s="127">
        <v>44322.083333333336</v>
      </c>
      <c r="D125" s="133">
        <v>0</v>
      </c>
      <c r="E125" s="133">
        <v>0</v>
      </c>
      <c r="F125" s="133">
        <v>0.94199999999999995</v>
      </c>
      <c r="G125" s="133">
        <v>0.94199999999999995</v>
      </c>
      <c r="H125" s="133">
        <v>0</v>
      </c>
      <c r="I125" s="133">
        <v>0</v>
      </c>
      <c r="J125" s="133">
        <v>0</v>
      </c>
      <c r="K125" s="133">
        <v>0</v>
      </c>
      <c r="L125" s="133"/>
      <c r="M125" s="133">
        <v>0</v>
      </c>
      <c r="N125" s="133">
        <v>0</v>
      </c>
      <c r="O125" s="133">
        <v>295</v>
      </c>
      <c r="P125" s="133" t="s">
        <v>200</v>
      </c>
      <c r="Q125" s="133" t="s">
        <v>201</v>
      </c>
      <c r="R125" s="133" t="s">
        <v>202</v>
      </c>
      <c r="S125" s="127">
        <v>44349.398495370369</v>
      </c>
    </row>
    <row r="126" spans="1:19" x14ac:dyDescent="0.2">
      <c r="A126" s="133" t="s">
        <v>199</v>
      </c>
      <c r="B126" s="133" t="s">
        <v>83</v>
      </c>
      <c r="C126" s="127">
        <v>44322.125</v>
      </c>
      <c r="D126" s="133">
        <v>0</v>
      </c>
      <c r="E126" s="133">
        <v>0</v>
      </c>
      <c r="F126" s="133">
        <v>0.94499999999999995</v>
      </c>
      <c r="G126" s="133">
        <v>0.94499999999999995</v>
      </c>
      <c r="H126" s="133">
        <v>0</v>
      </c>
      <c r="I126" s="133">
        <v>0</v>
      </c>
      <c r="J126" s="133">
        <v>0</v>
      </c>
      <c r="K126" s="133">
        <v>0</v>
      </c>
      <c r="L126" s="133"/>
      <c r="M126" s="133">
        <v>0</v>
      </c>
      <c r="N126" s="133">
        <v>0</v>
      </c>
      <c r="O126" s="133">
        <v>295</v>
      </c>
      <c r="P126" s="133" t="s">
        <v>200</v>
      </c>
      <c r="Q126" s="133" t="s">
        <v>201</v>
      </c>
      <c r="R126" s="133" t="s">
        <v>202</v>
      </c>
      <c r="S126" s="127">
        <v>44349.398495370369</v>
      </c>
    </row>
    <row r="127" spans="1:19" x14ac:dyDescent="0.2">
      <c r="A127" s="133" t="s">
        <v>199</v>
      </c>
      <c r="B127" s="133" t="s">
        <v>83</v>
      </c>
      <c r="C127" s="127">
        <v>44322.166666666664</v>
      </c>
      <c r="D127" s="133">
        <v>0</v>
      </c>
      <c r="E127" s="133">
        <v>0</v>
      </c>
      <c r="F127" s="133">
        <v>0.93600000000000005</v>
      </c>
      <c r="G127" s="133">
        <v>0.93600000000000005</v>
      </c>
      <c r="H127" s="133">
        <v>0</v>
      </c>
      <c r="I127" s="133">
        <v>0</v>
      </c>
      <c r="J127" s="133">
        <v>0</v>
      </c>
      <c r="K127" s="133">
        <v>0</v>
      </c>
      <c r="L127" s="133"/>
      <c r="M127" s="133">
        <v>0</v>
      </c>
      <c r="N127" s="133">
        <v>0</v>
      </c>
      <c r="O127" s="133">
        <v>295</v>
      </c>
      <c r="P127" s="133" t="s">
        <v>200</v>
      </c>
      <c r="Q127" s="133" t="s">
        <v>201</v>
      </c>
      <c r="R127" s="133" t="s">
        <v>202</v>
      </c>
      <c r="S127" s="127">
        <v>44349.398495370369</v>
      </c>
    </row>
    <row r="128" spans="1:19" x14ac:dyDescent="0.2">
      <c r="A128" s="133" t="s">
        <v>199</v>
      </c>
      <c r="B128" s="133" t="s">
        <v>83</v>
      </c>
      <c r="C128" s="127">
        <v>44322.208333333336</v>
      </c>
      <c r="D128" s="133">
        <v>0</v>
      </c>
      <c r="E128" s="133">
        <v>0</v>
      </c>
      <c r="F128" s="133">
        <v>0.94399999999999995</v>
      </c>
      <c r="G128" s="133">
        <v>0.94399999999999995</v>
      </c>
      <c r="H128" s="133">
        <v>0</v>
      </c>
      <c r="I128" s="133">
        <v>0</v>
      </c>
      <c r="J128" s="133">
        <v>0</v>
      </c>
      <c r="K128" s="133">
        <v>0</v>
      </c>
      <c r="L128" s="133"/>
      <c r="M128" s="133">
        <v>0</v>
      </c>
      <c r="N128" s="133">
        <v>0</v>
      </c>
      <c r="O128" s="133">
        <v>295</v>
      </c>
      <c r="P128" s="133" t="s">
        <v>200</v>
      </c>
      <c r="Q128" s="133" t="s">
        <v>201</v>
      </c>
      <c r="R128" s="133" t="s">
        <v>202</v>
      </c>
      <c r="S128" s="127">
        <v>44349.398495370369</v>
      </c>
    </row>
    <row r="129" spans="1:19" x14ac:dyDescent="0.2">
      <c r="A129" s="133" t="s">
        <v>199</v>
      </c>
      <c r="B129" s="133" t="s">
        <v>83</v>
      </c>
      <c r="C129" s="127">
        <v>44322.25</v>
      </c>
      <c r="D129" s="133">
        <v>0</v>
      </c>
      <c r="E129" s="133">
        <v>0</v>
      </c>
      <c r="F129" s="133">
        <v>0.93400000000000005</v>
      </c>
      <c r="G129" s="133">
        <v>0.93400000000000005</v>
      </c>
      <c r="H129" s="133">
        <v>0</v>
      </c>
      <c r="I129" s="133">
        <v>0</v>
      </c>
      <c r="J129" s="133">
        <v>0</v>
      </c>
      <c r="K129" s="133">
        <v>0</v>
      </c>
      <c r="L129" s="133"/>
      <c r="M129" s="133">
        <v>0</v>
      </c>
      <c r="N129" s="133">
        <v>0</v>
      </c>
      <c r="O129" s="133">
        <v>295</v>
      </c>
      <c r="P129" s="133" t="s">
        <v>200</v>
      </c>
      <c r="Q129" s="133" t="s">
        <v>201</v>
      </c>
      <c r="R129" s="133" t="s">
        <v>202</v>
      </c>
      <c r="S129" s="127">
        <v>44349.398495370369</v>
      </c>
    </row>
    <row r="130" spans="1:19" x14ac:dyDescent="0.2">
      <c r="A130" s="133" t="s">
        <v>199</v>
      </c>
      <c r="B130" s="133" t="s">
        <v>83</v>
      </c>
      <c r="C130" s="127">
        <v>44322.291666666664</v>
      </c>
      <c r="D130" s="133">
        <v>0</v>
      </c>
      <c r="E130" s="133">
        <v>0</v>
      </c>
      <c r="F130" s="133">
        <v>0.93600000000000005</v>
      </c>
      <c r="G130" s="133">
        <v>0.93600000000000005</v>
      </c>
      <c r="H130" s="133">
        <v>0</v>
      </c>
      <c r="I130" s="133">
        <v>0</v>
      </c>
      <c r="J130" s="133">
        <v>0</v>
      </c>
      <c r="K130" s="133">
        <v>0</v>
      </c>
      <c r="L130" s="133"/>
      <c r="M130" s="133">
        <v>0</v>
      </c>
      <c r="N130" s="133">
        <v>0</v>
      </c>
      <c r="O130" s="133">
        <v>295</v>
      </c>
      <c r="P130" s="133" t="s">
        <v>200</v>
      </c>
      <c r="Q130" s="133" t="s">
        <v>201</v>
      </c>
      <c r="R130" s="133" t="s">
        <v>202</v>
      </c>
      <c r="S130" s="127">
        <v>44349.398495370369</v>
      </c>
    </row>
    <row r="131" spans="1:19" x14ac:dyDescent="0.2">
      <c r="A131" s="133" t="s">
        <v>199</v>
      </c>
      <c r="B131" s="133" t="s">
        <v>83</v>
      </c>
      <c r="C131" s="127">
        <v>44322.333333333336</v>
      </c>
      <c r="D131" s="133">
        <v>0</v>
      </c>
      <c r="E131" s="133">
        <v>0</v>
      </c>
      <c r="F131" s="133">
        <v>0.93</v>
      </c>
      <c r="G131" s="133">
        <v>0.93</v>
      </c>
      <c r="H131" s="133">
        <v>0</v>
      </c>
      <c r="I131" s="133">
        <v>0</v>
      </c>
      <c r="J131" s="133">
        <v>0</v>
      </c>
      <c r="K131" s="133">
        <v>0</v>
      </c>
      <c r="L131" s="133"/>
      <c r="M131" s="133">
        <v>0</v>
      </c>
      <c r="N131" s="133">
        <v>0</v>
      </c>
      <c r="O131" s="133">
        <v>295</v>
      </c>
      <c r="P131" s="133" t="s">
        <v>200</v>
      </c>
      <c r="Q131" s="133" t="s">
        <v>201</v>
      </c>
      <c r="R131" s="133" t="s">
        <v>202</v>
      </c>
      <c r="S131" s="127">
        <v>44349.398495370369</v>
      </c>
    </row>
    <row r="132" spans="1:19" x14ac:dyDescent="0.2">
      <c r="A132" s="133" t="s">
        <v>199</v>
      </c>
      <c r="B132" s="133" t="s">
        <v>83</v>
      </c>
      <c r="C132" s="127">
        <v>44322.375</v>
      </c>
      <c r="D132" s="133">
        <v>0</v>
      </c>
      <c r="E132" s="133">
        <v>0</v>
      </c>
      <c r="F132" s="133">
        <v>0.97199999999999998</v>
      </c>
      <c r="G132" s="133">
        <v>0.97199999999999998</v>
      </c>
      <c r="H132" s="133">
        <v>0</v>
      </c>
      <c r="I132" s="133">
        <v>0</v>
      </c>
      <c r="J132" s="133">
        <v>0</v>
      </c>
      <c r="K132" s="133">
        <v>0</v>
      </c>
      <c r="L132" s="133"/>
      <c r="M132" s="133">
        <v>0</v>
      </c>
      <c r="N132" s="133">
        <v>0</v>
      </c>
      <c r="O132" s="133">
        <v>295</v>
      </c>
      <c r="P132" s="133" t="s">
        <v>200</v>
      </c>
      <c r="Q132" s="133" t="s">
        <v>201</v>
      </c>
      <c r="R132" s="133" t="s">
        <v>202</v>
      </c>
      <c r="S132" s="127">
        <v>44349.398495370369</v>
      </c>
    </row>
    <row r="133" spans="1:19" x14ac:dyDescent="0.2">
      <c r="A133" s="133" t="s">
        <v>199</v>
      </c>
      <c r="B133" s="133" t="s">
        <v>83</v>
      </c>
      <c r="C133" s="127">
        <v>44322.416666666664</v>
      </c>
      <c r="D133" s="133">
        <v>0</v>
      </c>
      <c r="E133" s="133">
        <v>0</v>
      </c>
      <c r="F133" s="133">
        <v>0.98199999999999998</v>
      </c>
      <c r="G133" s="133">
        <v>0.98199999999999998</v>
      </c>
      <c r="H133" s="133">
        <v>0</v>
      </c>
      <c r="I133" s="133">
        <v>0</v>
      </c>
      <c r="J133" s="133">
        <v>0</v>
      </c>
      <c r="K133" s="133">
        <v>0</v>
      </c>
      <c r="L133" s="133"/>
      <c r="M133" s="133">
        <v>0</v>
      </c>
      <c r="N133" s="133">
        <v>0</v>
      </c>
      <c r="O133" s="133">
        <v>295</v>
      </c>
      <c r="P133" s="133" t="s">
        <v>200</v>
      </c>
      <c r="Q133" s="133" t="s">
        <v>201</v>
      </c>
      <c r="R133" s="133" t="s">
        <v>202</v>
      </c>
      <c r="S133" s="127">
        <v>44349.398495370369</v>
      </c>
    </row>
    <row r="134" spans="1:19" x14ac:dyDescent="0.2">
      <c r="A134" s="133" t="s">
        <v>199</v>
      </c>
      <c r="B134" s="133" t="s">
        <v>83</v>
      </c>
      <c r="C134" s="127">
        <v>44322.458333333336</v>
      </c>
      <c r="D134" s="133">
        <v>0</v>
      </c>
      <c r="E134" s="133">
        <v>0</v>
      </c>
      <c r="F134" s="133">
        <v>1.226</v>
      </c>
      <c r="G134" s="133">
        <v>1.226</v>
      </c>
      <c r="H134" s="133">
        <v>0</v>
      </c>
      <c r="I134" s="133">
        <v>0</v>
      </c>
      <c r="J134" s="133">
        <v>0</v>
      </c>
      <c r="K134" s="133">
        <v>0</v>
      </c>
      <c r="L134" s="133"/>
      <c r="M134" s="133">
        <v>0</v>
      </c>
      <c r="N134" s="133">
        <v>0</v>
      </c>
      <c r="O134" s="133">
        <v>295</v>
      </c>
      <c r="P134" s="133" t="s">
        <v>200</v>
      </c>
      <c r="Q134" s="133" t="s">
        <v>201</v>
      </c>
      <c r="R134" s="133" t="s">
        <v>202</v>
      </c>
      <c r="S134" s="127">
        <v>44349.398495370369</v>
      </c>
    </row>
    <row r="135" spans="1:19" x14ac:dyDescent="0.2">
      <c r="A135" s="133" t="s">
        <v>199</v>
      </c>
      <c r="B135" s="133" t="s">
        <v>83</v>
      </c>
      <c r="C135" s="127">
        <v>44322.5</v>
      </c>
      <c r="D135" s="133">
        <v>0</v>
      </c>
      <c r="E135" s="133">
        <v>0</v>
      </c>
      <c r="F135" s="133">
        <v>1.8939999999999999</v>
      </c>
      <c r="G135" s="133">
        <v>1.8939999999999999</v>
      </c>
      <c r="H135" s="133">
        <v>6</v>
      </c>
      <c r="I135" s="133">
        <v>7</v>
      </c>
      <c r="J135" s="133">
        <v>0</v>
      </c>
      <c r="K135" s="133">
        <v>7</v>
      </c>
      <c r="L135" s="133"/>
      <c r="M135" s="133">
        <v>6</v>
      </c>
      <c r="N135" s="133">
        <v>7</v>
      </c>
      <c r="O135" s="133">
        <v>295</v>
      </c>
      <c r="P135" s="133" t="s">
        <v>200</v>
      </c>
      <c r="Q135" s="133" t="s">
        <v>201</v>
      </c>
      <c r="R135" s="133" t="s">
        <v>202</v>
      </c>
      <c r="S135" s="127">
        <v>44349.398495370369</v>
      </c>
    </row>
    <row r="136" spans="1:19" x14ac:dyDescent="0.2">
      <c r="A136" s="133" t="s">
        <v>199</v>
      </c>
      <c r="B136" s="133" t="s">
        <v>83</v>
      </c>
      <c r="C136" s="127">
        <v>44322.541666666664</v>
      </c>
      <c r="D136" s="133">
        <v>0</v>
      </c>
      <c r="E136" s="133">
        <v>0</v>
      </c>
      <c r="F136" s="133">
        <v>1.9279999999999999</v>
      </c>
      <c r="G136" s="133">
        <v>1.9279999999999999</v>
      </c>
      <c r="H136" s="133">
        <v>8</v>
      </c>
      <c r="I136" s="133">
        <v>9</v>
      </c>
      <c r="J136" s="133">
        <v>0</v>
      </c>
      <c r="K136" s="133">
        <v>9</v>
      </c>
      <c r="L136" s="133"/>
      <c r="M136" s="133">
        <v>8</v>
      </c>
      <c r="N136" s="133">
        <v>9</v>
      </c>
      <c r="O136" s="133">
        <v>295</v>
      </c>
      <c r="P136" s="133" t="s">
        <v>200</v>
      </c>
      <c r="Q136" s="133" t="s">
        <v>201</v>
      </c>
      <c r="R136" s="133" t="s">
        <v>202</v>
      </c>
      <c r="S136" s="127">
        <v>44349.398495370369</v>
      </c>
    </row>
    <row r="137" spans="1:19" x14ac:dyDescent="0.2">
      <c r="A137" s="133" t="s">
        <v>199</v>
      </c>
      <c r="B137" s="133" t="s">
        <v>83</v>
      </c>
      <c r="C137" s="127">
        <v>44322.583333333336</v>
      </c>
      <c r="D137" s="133">
        <v>0</v>
      </c>
      <c r="E137" s="133">
        <v>0</v>
      </c>
      <c r="F137" s="133">
        <v>2.4990000000000001</v>
      </c>
      <c r="G137" s="133">
        <v>2.4990000000000001</v>
      </c>
      <c r="H137" s="133">
        <v>0</v>
      </c>
      <c r="I137" s="133">
        <v>0</v>
      </c>
      <c r="J137" s="133">
        <v>0</v>
      </c>
      <c r="K137" s="133">
        <v>0</v>
      </c>
      <c r="L137" s="133"/>
      <c r="M137" s="133">
        <v>0</v>
      </c>
      <c r="N137" s="133">
        <v>0</v>
      </c>
      <c r="O137" s="133">
        <v>295</v>
      </c>
      <c r="P137" s="133" t="s">
        <v>200</v>
      </c>
      <c r="Q137" s="133" t="s">
        <v>201</v>
      </c>
      <c r="R137" s="133" t="s">
        <v>202</v>
      </c>
      <c r="S137" s="127">
        <v>44349.398495370369</v>
      </c>
    </row>
    <row r="138" spans="1:19" x14ac:dyDescent="0.2">
      <c r="A138" s="133" t="s">
        <v>199</v>
      </c>
      <c r="B138" s="133" t="s">
        <v>83</v>
      </c>
      <c r="C138" s="127">
        <v>44322.625</v>
      </c>
      <c r="D138" s="133">
        <v>0</v>
      </c>
      <c r="E138" s="133">
        <v>0</v>
      </c>
      <c r="F138" s="133">
        <v>2.2650000000000001</v>
      </c>
      <c r="G138" s="133">
        <v>2.2650000000000001</v>
      </c>
      <c r="H138" s="133">
        <v>0</v>
      </c>
      <c r="I138" s="133">
        <v>0</v>
      </c>
      <c r="J138" s="133">
        <v>0</v>
      </c>
      <c r="K138" s="133">
        <v>0</v>
      </c>
      <c r="L138" s="133"/>
      <c r="M138" s="133">
        <v>0</v>
      </c>
      <c r="N138" s="133">
        <v>0</v>
      </c>
      <c r="O138" s="133">
        <v>295</v>
      </c>
      <c r="P138" s="133" t="s">
        <v>200</v>
      </c>
      <c r="Q138" s="133" t="s">
        <v>201</v>
      </c>
      <c r="R138" s="133" t="s">
        <v>202</v>
      </c>
      <c r="S138" s="127">
        <v>44349.398495370369</v>
      </c>
    </row>
    <row r="139" spans="1:19" x14ac:dyDescent="0.2">
      <c r="A139" s="133" t="s">
        <v>199</v>
      </c>
      <c r="B139" s="133" t="s">
        <v>83</v>
      </c>
      <c r="C139" s="127">
        <v>44322.666666666664</v>
      </c>
      <c r="D139" s="133">
        <v>0</v>
      </c>
      <c r="E139" s="133">
        <v>0</v>
      </c>
      <c r="F139" s="133">
        <v>2.2490000000000001</v>
      </c>
      <c r="G139" s="133">
        <v>2.2490000000000001</v>
      </c>
      <c r="H139" s="133">
        <v>0</v>
      </c>
      <c r="I139" s="133">
        <v>0</v>
      </c>
      <c r="J139" s="133">
        <v>0</v>
      </c>
      <c r="K139" s="133">
        <v>0</v>
      </c>
      <c r="L139" s="133"/>
      <c r="M139" s="133">
        <v>0</v>
      </c>
      <c r="N139" s="133">
        <v>0</v>
      </c>
      <c r="O139" s="133">
        <v>295</v>
      </c>
      <c r="P139" s="133" t="s">
        <v>200</v>
      </c>
      <c r="Q139" s="133" t="s">
        <v>201</v>
      </c>
      <c r="R139" s="133" t="s">
        <v>202</v>
      </c>
      <c r="S139" s="127">
        <v>44349.398495370369</v>
      </c>
    </row>
    <row r="140" spans="1:19" x14ac:dyDescent="0.2">
      <c r="A140" s="133" t="s">
        <v>199</v>
      </c>
      <c r="B140" s="133" t="s">
        <v>83</v>
      </c>
      <c r="C140" s="127">
        <v>44322.708333333336</v>
      </c>
      <c r="D140" s="133">
        <v>0</v>
      </c>
      <c r="E140" s="133">
        <v>0</v>
      </c>
      <c r="F140" s="133">
        <v>2.206</v>
      </c>
      <c r="G140" s="133">
        <v>2.206</v>
      </c>
      <c r="H140" s="133">
        <v>0</v>
      </c>
      <c r="I140" s="133">
        <v>0</v>
      </c>
      <c r="J140" s="133">
        <v>0</v>
      </c>
      <c r="K140" s="133">
        <v>0</v>
      </c>
      <c r="L140" s="133"/>
      <c r="M140" s="133">
        <v>0</v>
      </c>
      <c r="N140" s="133">
        <v>0</v>
      </c>
      <c r="O140" s="133">
        <v>295</v>
      </c>
      <c r="P140" s="133" t="s">
        <v>200</v>
      </c>
      <c r="Q140" s="133" t="s">
        <v>201</v>
      </c>
      <c r="R140" s="133" t="s">
        <v>202</v>
      </c>
      <c r="S140" s="127">
        <v>44349.398495370369</v>
      </c>
    </row>
    <row r="141" spans="1:19" x14ac:dyDescent="0.2">
      <c r="A141" s="133" t="s">
        <v>199</v>
      </c>
      <c r="B141" s="133" t="s">
        <v>83</v>
      </c>
      <c r="C141" s="127">
        <v>44322.75</v>
      </c>
      <c r="D141" s="133">
        <v>0</v>
      </c>
      <c r="E141" s="133">
        <v>0</v>
      </c>
      <c r="F141" s="133">
        <v>2.2000000000000002</v>
      </c>
      <c r="G141" s="133">
        <v>2.2000000000000002</v>
      </c>
      <c r="H141" s="133">
        <v>0</v>
      </c>
      <c r="I141" s="133">
        <v>0</v>
      </c>
      <c r="J141" s="133">
        <v>0</v>
      </c>
      <c r="K141" s="133">
        <v>0</v>
      </c>
      <c r="L141" s="133"/>
      <c r="M141" s="133">
        <v>0</v>
      </c>
      <c r="N141" s="133">
        <v>0</v>
      </c>
      <c r="O141" s="133">
        <v>295</v>
      </c>
      <c r="P141" s="133" t="s">
        <v>200</v>
      </c>
      <c r="Q141" s="133" t="s">
        <v>201</v>
      </c>
      <c r="R141" s="133" t="s">
        <v>202</v>
      </c>
      <c r="S141" s="127">
        <v>44349.398495370369</v>
      </c>
    </row>
    <row r="142" spans="1:19" x14ac:dyDescent="0.2">
      <c r="A142" s="133" t="s">
        <v>199</v>
      </c>
      <c r="B142" s="133" t="s">
        <v>83</v>
      </c>
      <c r="C142" s="127">
        <v>44322.791666666664</v>
      </c>
      <c r="D142" s="133">
        <v>0</v>
      </c>
      <c r="E142" s="133">
        <v>0</v>
      </c>
      <c r="F142" s="133">
        <v>2.1800000000000002</v>
      </c>
      <c r="G142" s="133">
        <v>2.1800000000000002</v>
      </c>
      <c r="H142" s="133">
        <v>0</v>
      </c>
      <c r="I142" s="133">
        <v>0</v>
      </c>
      <c r="J142" s="133">
        <v>0</v>
      </c>
      <c r="K142" s="133">
        <v>0</v>
      </c>
      <c r="L142" s="133"/>
      <c r="M142" s="133">
        <v>0</v>
      </c>
      <c r="N142" s="133">
        <v>0</v>
      </c>
      <c r="O142" s="133">
        <v>295</v>
      </c>
      <c r="P142" s="133" t="s">
        <v>200</v>
      </c>
      <c r="Q142" s="133" t="s">
        <v>201</v>
      </c>
      <c r="R142" s="133" t="s">
        <v>202</v>
      </c>
      <c r="S142" s="127">
        <v>44349.398495370369</v>
      </c>
    </row>
    <row r="143" spans="1:19" x14ac:dyDescent="0.2">
      <c r="A143" s="133" t="s">
        <v>199</v>
      </c>
      <c r="B143" s="133" t="s">
        <v>83</v>
      </c>
      <c r="C143" s="127">
        <v>44322.833333333336</v>
      </c>
      <c r="D143" s="133">
        <v>0</v>
      </c>
      <c r="E143" s="133">
        <v>0</v>
      </c>
      <c r="F143" s="133">
        <v>2.1869999999999998</v>
      </c>
      <c r="G143" s="133">
        <v>2.1869999999999998</v>
      </c>
      <c r="H143" s="133">
        <v>0</v>
      </c>
      <c r="I143" s="133">
        <v>0</v>
      </c>
      <c r="J143" s="133">
        <v>0</v>
      </c>
      <c r="K143" s="133">
        <v>0</v>
      </c>
      <c r="L143" s="133"/>
      <c r="M143" s="133">
        <v>0</v>
      </c>
      <c r="N143" s="133">
        <v>0</v>
      </c>
      <c r="O143" s="133">
        <v>295</v>
      </c>
      <c r="P143" s="133" t="s">
        <v>200</v>
      </c>
      <c r="Q143" s="133" t="s">
        <v>201</v>
      </c>
      <c r="R143" s="133" t="s">
        <v>202</v>
      </c>
      <c r="S143" s="127">
        <v>44349.398495370369</v>
      </c>
    </row>
    <row r="144" spans="1:19" x14ac:dyDescent="0.2">
      <c r="A144" s="133" t="s">
        <v>199</v>
      </c>
      <c r="B144" s="133" t="s">
        <v>83</v>
      </c>
      <c r="C144" s="127">
        <v>44322.875</v>
      </c>
      <c r="D144" s="133">
        <v>0</v>
      </c>
      <c r="E144" s="133">
        <v>0</v>
      </c>
      <c r="F144" s="133">
        <v>2.1779999999999999</v>
      </c>
      <c r="G144" s="133">
        <v>2.1779999999999999</v>
      </c>
      <c r="H144" s="133">
        <v>0</v>
      </c>
      <c r="I144" s="133">
        <v>0</v>
      </c>
      <c r="J144" s="133">
        <v>0</v>
      </c>
      <c r="K144" s="133">
        <v>0</v>
      </c>
      <c r="L144" s="133"/>
      <c r="M144" s="133">
        <v>0</v>
      </c>
      <c r="N144" s="133">
        <v>0</v>
      </c>
      <c r="O144" s="133">
        <v>295</v>
      </c>
      <c r="P144" s="133" t="s">
        <v>200</v>
      </c>
      <c r="Q144" s="133" t="s">
        <v>201</v>
      </c>
      <c r="R144" s="133" t="s">
        <v>202</v>
      </c>
      <c r="S144" s="127">
        <v>44349.398495370369</v>
      </c>
    </row>
    <row r="145" spans="1:19" x14ac:dyDescent="0.2">
      <c r="A145" s="133" t="s">
        <v>199</v>
      </c>
      <c r="B145" s="133" t="s">
        <v>83</v>
      </c>
      <c r="C145" s="127">
        <v>44322.916666666664</v>
      </c>
      <c r="D145" s="133">
        <v>0</v>
      </c>
      <c r="E145" s="133">
        <v>0</v>
      </c>
      <c r="F145" s="133">
        <v>2.1819999999999999</v>
      </c>
      <c r="G145" s="133">
        <v>2.1819999999999999</v>
      </c>
      <c r="H145" s="133">
        <v>0</v>
      </c>
      <c r="I145" s="133">
        <v>0</v>
      </c>
      <c r="J145" s="133">
        <v>0</v>
      </c>
      <c r="K145" s="133">
        <v>0</v>
      </c>
      <c r="L145" s="133"/>
      <c r="M145" s="133">
        <v>0</v>
      </c>
      <c r="N145" s="133">
        <v>0</v>
      </c>
      <c r="O145" s="133">
        <v>295</v>
      </c>
      <c r="P145" s="133" t="s">
        <v>200</v>
      </c>
      <c r="Q145" s="133" t="s">
        <v>201</v>
      </c>
      <c r="R145" s="133" t="s">
        <v>202</v>
      </c>
      <c r="S145" s="127">
        <v>44349.398495370369</v>
      </c>
    </row>
    <row r="146" spans="1:19" x14ac:dyDescent="0.2">
      <c r="A146" s="133" t="s">
        <v>199</v>
      </c>
      <c r="B146" s="133" t="s">
        <v>83</v>
      </c>
      <c r="C146" s="127">
        <v>44322.958333333336</v>
      </c>
      <c r="D146" s="133">
        <v>0</v>
      </c>
      <c r="E146" s="133">
        <v>0</v>
      </c>
      <c r="F146" s="133">
        <v>2.1949999999999998</v>
      </c>
      <c r="G146" s="133">
        <v>2.1949999999999998</v>
      </c>
      <c r="H146" s="133">
        <v>0</v>
      </c>
      <c r="I146" s="133">
        <v>0</v>
      </c>
      <c r="J146" s="133">
        <v>0</v>
      </c>
      <c r="K146" s="133">
        <v>0</v>
      </c>
      <c r="L146" s="133"/>
      <c r="M146" s="133">
        <v>0</v>
      </c>
      <c r="N146" s="133">
        <v>0</v>
      </c>
      <c r="O146" s="133">
        <v>295</v>
      </c>
      <c r="P146" s="133" t="s">
        <v>200</v>
      </c>
      <c r="Q146" s="133" t="s">
        <v>201</v>
      </c>
      <c r="R146" s="133" t="s">
        <v>202</v>
      </c>
      <c r="S146" s="127">
        <v>44349.398495370369</v>
      </c>
    </row>
    <row r="147" spans="1:19" x14ac:dyDescent="0.2">
      <c r="A147" s="133" t="s">
        <v>199</v>
      </c>
      <c r="B147" s="133" t="s">
        <v>83</v>
      </c>
      <c r="C147" s="127">
        <v>44323</v>
      </c>
      <c r="D147" s="133">
        <v>0</v>
      </c>
      <c r="E147" s="133">
        <v>0</v>
      </c>
      <c r="F147" s="133">
        <v>2.1970000000000001</v>
      </c>
      <c r="G147" s="133">
        <v>2.1970000000000001</v>
      </c>
      <c r="H147" s="133">
        <v>0</v>
      </c>
      <c r="I147" s="133">
        <v>0</v>
      </c>
      <c r="J147" s="133">
        <v>0</v>
      </c>
      <c r="K147" s="133">
        <v>0</v>
      </c>
      <c r="L147" s="133"/>
      <c r="M147" s="133">
        <v>0</v>
      </c>
      <c r="N147" s="133">
        <v>0</v>
      </c>
      <c r="O147" s="133">
        <v>295</v>
      </c>
      <c r="P147" s="133" t="s">
        <v>200</v>
      </c>
      <c r="Q147" s="133" t="s">
        <v>201</v>
      </c>
      <c r="R147" s="133" t="s">
        <v>202</v>
      </c>
      <c r="S147" s="127">
        <v>44349.398495370369</v>
      </c>
    </row>
    <row r="148" spans="1:19" x14ac:dyDescent="0.2">
      <c r="A148" s="133" t="s">
        <v>199</v>
      </c>
      <c r="B148" s="133" t="s">
        <v>83</v>
      </c>
      <c r="C148" s="127">
        <v>44323.041666666664</v>
      </c>
      <c r="D148" s="133">
        <v>0</v>
      </c>
      <c r="E148" s="133">
        <v>0</v>
      </c>
      <c r="F148" s="133">
        <v>2.214</v>
      </c>
      <c r="G148" s="133">
        <v>2.214</v>
      </c>
      <c r="H148" s="133">
        <v>0</v>
      </c>
      <c r="I148" s="133">
        <v>0</v>
      </c>
      <c r="J148" s="133">
        <v>0</v>
      </c>
      <c r="K148" s="133">
        <v>0</v>
      </c>
      <c r="L148" s="133"/>
      <c r="M148" s="133">
        <v>0</v>
      </c>
      <c r="N148" s="133">
        <v>0</v>
      </c>
      <c r="O148" s="133">
        <v>295</v>
      </c>
      <c r="P148" s="133" t="s">
        <v>200</v>
      </c>
      <c r="Q148" s="133" t="s">
        <v>201</v>
      </c>
      <c r="R148" s="133" t="s">
        <v>202</v>
      </c>
      <c r="S148" s="127">
        <v>44349.398495370369</v>
      </c>
    </row>
    <row r="149" spans="1:19" x14ac:dyDescent="0.2">
      <c r="A149" s="133" t="s">
        <v>199</v>
      </c>
      <c r="B149" s="133" t="s">
        <v>83</v>
      </c>
      <c r="C149" s="127">
        <v>44323.083333333336</v>
      </c>
      <c r="D149" s="133">
        <v>0</v>
      </c>
      <c r="E149" s="133">
        <v>0</v>
      </c>
      <c r="F149" s="133">
        <v>2.2280000000000002</v>
      </c>
      <c r="G149" s="133">
        <v>2.2280000000000002</v>
      </c>
      <c r="H149" s="133">
        <v>0</v>
      </c>
      <c r="I149" s="133">
        <v>0</v>
      </c>
      <c r="J149" s="133">
        <v>0</v>
      </c>
      <c r="K149" s="133">
        <v>0</v>
      </c>
      <c r="L149" s="133"/>
      <c r="M149" s="133">
        <v>0</v>
      </c>
      <c r="N149" s="133">
        <v>0</v>
      </c>
      <c r="O149" s="133">
        <v>295</v>
      </c>
      <c r="P149" s="133" t="s">
        <v>200</v>
      </c>
      <c r="Q149" s="133" t="s">
        <v>201</v>
      </c>
      <c r="R149" s="133" t="s">
        <v>202</v>
      </c>
      <c r="S149" s="127">
        <v>44349.399097222224</v>
      </c>
    </row>
    <row r="150" spans="1:19" x14ac:dyDescent="0.2">
      <c r="A150" s="133" t="s">
        <v>199</v>
      </c>
      <c r="B150" s="133" t="s">
        <v>83</v>
      </c>
      <c r="C150" s="127">
        <v>44323.125</v>
      </c>
      <c r="D150" s="133">
        <v>0</v>
      </c>
      <c r="E150" s="133">
        <v>0</v>
      </c>
      <c r="F150" s="133">
        <v>2.2240000000000002</v>
      </c>
      <c r="G150" s="133">
        <v>2.2240000000000002</v>
      </c>
      <c r="H150" s="133">
        <v>0</v>
      </c>
      <c r="I150" s="133">
        <v>0</v>
      </c>
      <c r="J150" s="133">
        <v>0</v>
      </c>
      <c r="K150" s="133">
        <v>0</v>
      </c>
      <c r="L150" s="133"/>
      <c r="M150" s="133">
        <v>0</v>
      </c>
      <c r="N150" s="133">
        <v>0</v>
      </c>
      <c r="O150" s="133">
        <v>295</v>
      </c>
      <c r="P150" s="133" t="s">
        <v>200</v>
      </c>
      <c r="Q150" s="133" t="s">
        <v>201</v>
      </c>
      <c r="R150" s="133" t="s">
        <v>202</v>
      </c>
      <c r="S150" s="127">
        <v>44349.399097222224</v>
      </c>
    </row>
    <row r="151" spans="1:19" x14ac:dyDescent="0.2">
      <c r="A151" s="133" t="s">
        <v>199</v>
      </c>
      <c r="B151" s="133" t="s">
        <v>83</v>
      </c>
      <c r="C151" s="127">
        <v>44323.166666666664</v>
      </c>
      <c r="D151" s="133">
        <v>0</v>
      </c>
      <c r="E151" s="133">
        <v>0</v>
      </c>
      <c r="F151" s="133">
        <v>2.2149999999999999</v>
      </c>
      <c r="G151" s="133">
        <v>2.2149999999999999</v>
      </c>
      <c r="H151" s="133">
        <v>0</v>
      </c>
      <c r="I151" s="133">
        <v>0</v>
      </c>
      <c r="J151" s="133">
        <v>0</v>
      </c>
      <c r="K151" s="133">
        <v>0</v>
      </c>
      <c r="L151" s="133"/>
      <c r="M151" s="133">
        <v>0</v>
      </c>
      <c r="N151" s="133">
        <v>0</v>
      </c>
      <c r="O151" s="133">
        <v>295</v>
      </c>
      <c r="P151" s="133" t="s">
        <v>200</v>
      </c>
      <c r="Q151" s="133" t="s">
        <v>201</v>
      </c>
      <c r="R151" s="133" t="s">
        <v>202</v>
      </c>
      <c r="S151" s="127">
        <v>44349.399097222224</v>
      </c>
    </row>
    <row r="152" spans="1:19" x14ac:dyDescent="0.2">
      <c r="A152" s="133" t="s">
        <v>199</v>
      </c>
      <c r="B152" s="133" t="s">
        <v>83</v>
      </c>
      <c r="C152" s="127">
        <v>44323.208333333336</v>
      </c>
      <c r="D152" s="133">
        <v>0</v>
      </c>
      <c r="E152" s="133">
        <v>0</v>
      </c>
      <c r="F152" s="133">
        <v>2.2160000000000002</v>
      </c>
      <c r="G152" s="133">
        <v>2.2160000000000002</v>
      </c>
      <c r="H152" s="133">
        <v>0</v>
      </c>
      <c r="I152" s="133">
        <v>0</v>
      </c>
      <c r="J152" s="133">
        <v>0</v>
      </c>
      <c r="K152" s="133">
        <v>0</v>
      </c>
      <c r="L152" s="133"/>
      <c r="M152" s="133">
        <v>0</v>
      </c>
      <c r="N152" s="133">
        <v>0</v>
      </c>
      <c r="O152" s="133">
        <v>295</v>
      </c>
      <c r="P152" s="133" t="s">
        <v>200</v>
      </c>
      <c r="Q152" s="133" t="s">
        <v>201</v>
      </c>
      <c r="R152" s="133" t="s">
        <v>202</v>
      </c>
      <c r="S152" s="127">
        <v>44349.399097222224</v>
      </c>
    </row>
    <row r="153" spans="1:19" x14ac:dyDescent="0.2">
      <c r="A153" s="133" t="s">
        <v>199</v>
      </c>
      <c r="B153" s="133" t="s">
        <v>83</v>
      </c>
      <c r="C153" s="127">
        <v>44323.25</v>
      </c>
      <c r="D153" s="133">
        <v>0</v>
      </c>
      <c r="E153" s="133">
        <v>0</v>
      </c>
      <c r="F153" s="133">
        <v>2.2069999999999999</v>
      </c>
      <c r="G153" s="133">
        <v>2.2069999999999999</v>
      </c>
      <c r="H153" s="133">
        <v>0</v>
      </c>
      <c r="I153" s="133">
        <v>0</v>
      </c>
      <c r="J153" s="133">
        <v>0</v>
      </c>
      <c r="K153" s="133">
        <v>0</v>
      </c>
      <c r="L153" s="133"/>
      <c r="M153" s="133">
        <v>0</v>
      </c>
      <c r="N153" s="133">
        <v>0</v>
      </c>
      <c r="O153" s="133">
        <v>295</v>
      </c>
      <c r="P153" s="133" t="s">
        <v>200</v>
      </c>
      <c r="Q153" s="133" t="s">
        <v>201</v>
      </c>
      <c r="R153" s="133" t="s">
        <v>202</v>
      </c>
      <c r="S153" s="127">
        <v>44349.399097222224</v>
      </c>
    </row>
    <row r="154" spans="1:19" x14ac:dyDescent="0.2">
      <c r="A154" s="133" t="s">
        <v>199</v>
      </c>
      <c r="B154" s="133" t="s">
        <v>83</v>
      </c>
      <c r="C154" s="127">
        <v>44323.291666666664</v>
      </c>
      <c r="D154" s="133">
        <v>0</v>
      </c>
      <c r="E154" s="133">
        <v>0</v>
      </c>
      <c r="F154" s="133">
        <v>2.2050000000000001</v>
      </c>
      <c r="G154" s="133">
        <v>2.2050000000000001</v>
      </c>
      <c r="H154" s="133">
        <v>0</v>
      </c>
      <c r="I154" s="133">
        <v>0</v>
      </c>
      <c r="J154" s="133">
        <v>0</v>
      </c>
      <c r="K154" s="133">
        <v>0</v>
      </c>
      <c r="L154" s="133"/>
      <c r="M154" s="133">
        <v>0</v>
      </c>
      <c r="N154" s="133">
        <v>0</v>
      </c>
      <c r="O154" s="133">
        <v>295</v>
      </c>
      <c r="P154" s="133" t="s">
        <v>200</v>
      </c>
      <c r="Q154" s="133" t="s">
        <v>201</v>
      </c>
      <c r="R154" s="133" t="s">
        <v>202</v>
      </c>
      <c r="S154" s="127">
        <v>44349.399097222224</v>
      </c>
    </row>
    <row r="155" spans="1:19" x14ac:dyDescent="0.2">
      <c r="A155" s="133" t="s">
        <v>199</v>
      </c>
      <c r="B155" s="133" t="s">
        <v>83</v>
      </c>
      <c r="C155" s="127">
        <v>44323.333333333336</v>
      </c>
      <c r="D155" s="133">
        <v>0</v>
      </c>
      <c r="E155" s="133">
        <v>0</v>
      </c>
      <c r="F155" s="133">
        <v>2.1779999999999999</v>
      </c>
      <c r="G155" s="133">
        <v>2.1779999999999999</v>
      </c>
      <c r="H155" s="133">
        <v>0</v>
      </c>
      <c r="I155" s="133">
        <v>0</v>
      </c>
      <c r="J155" s="133">
        <v>0</v>
      </c>
      <c r="K155" s="133">
        <v>0</v>
      </c>
      <c r="L155" s="133"/>
      <c r="M155" s="133">
        <v>0</v>
      </c>
      <c r="N155" s="133">
        <v>0</v>
      </c>
      <c r="O155" s="133">
        <v>295</v>
      </c>
      <c r="P155" s="133" t="s">
        <v>200</v>
      </c>
      <c r="Q155" s="133" t="s">
        <v>201</v>
      </c>
      <c r="R155" s="133" t="s">
        <v>202</v>
      </c>
      <c r="S155" s="127">
        <v>44349.399097222224</v>
      </c>
    </row>
    <row r="156" spans="1:19" x14ac:dyDescent="0.2">
      <c r="A156" s="133" t="s">
        <v>199</v>
      </c>
      <c r="B156" s="133" t="s">
        <v>83</v>
      </c>
      <c r="C156" s="127">
        <v>44323.375</v>
      </c>
      <c r="D156" s="133">
        <v>0</v>
      </c>
      <c r="E156" s="133">
        <v>0</v>
      </c>
      <c r="F156" s="133">
        <v>2.2669999999999999</v>
      </c>
      <c r="G156" s="133">
        <v>2.2669999999999999</v>
      </c>
      <c r="H156" s="133">
        <v>0</v>
      </c>
      <c r="I156" s="133">
        <v>0</v>
      </c>
      <c r="J156" s="133">
        <v>0</v>
      </c>
      <c r="K156" s="133">
        <v>0</v>
      </c>
      <c r="L156" s="133"/>
      <c r="M156" s="133">
        <v>0</v>
      </c>
      <c r="N156" s="133">
        <v>0</v>
      </c>
      <c r="O156" s="133">
        <v>295</v>
      </c>
      <c r="P156" s="133" t="s">
        <v>200</v>
      </c>
      <c r="Q156" s="133" t="s">
        <v>201</v>
      </c>
      <c r="R156" s="133" t="s">
        <v>202</v>
      </c>
      <c r="S156" s="127">
        <v>44349.399097222224</v>
      </c>
    </row>
    <row r="157" spans="1:19" x14ac:dyDescent="0.2">
      <c r="A157" s="133" t="s">
        <v>199</v>
      </c>
      <c r="B157" s="133" t="s">
        <v>83</v>
      </c>
      <c r="C157" s="127">
        <v>44323.416666666664</v>
      </c>
      <c r="D157" s="133">
        <v>0</v>
      </c>
      <c r="E157" s="133">
        <v>0</v>
      </c>
      <c r="F157" s="133">
        <v>3.2229999999999999</v>
      </c>
      <c r="G157" s="133">
        <v>3.2229999999999999</v>
      </c>
      <c r="H157" s="133">
        <v>0</v>
      </c>
      <c r="I157" s="133">
        <v>0</v>
      </c>
      <c r="J157" s="133">
        <v>0</v>
      </c>
      <c r="K157" s="133">
        <v>0</v>
      </c>
      <c r="L157" s="133"/>
      <c r="M157" s="133">
        <v>0</v>
      </c>
      <c r="N157" s="133">
        <v>0</v>
      </c>
      <c r="O157" s="133">
        <v>295</v>
      </c>
      <c r="P157" s="133" t="s">
        <v>200</v>
      </c>
      <c r="Q157" s="133" t="s">
        <v>201</v>
      </c>
      <c r="R157" s="133" t="s">
        <v>202</v>
      </c>
      <c r="S157" s="127">
        <v>44349.399097222224</v>
      </c>
    </row>
    <row r="158" spans="1:19" x14ac:dyDescent="0.2">
      <c r="A158" s="133" t="s">
        <v>199</v>
      </c>
      <c r="B158" s="133" t="s">
        <v>83</v>
      </c>
      <c r="C158" s="127">
        <v>44323.458333333336</v>
      </c>
      <c r="D158" s="133">
        <v>0</v>
      </c>
      <c r="E158" s="133">
        <v>0</v>
      </c>
      <c r="F158" s="133">
        <v>3.3410000000000002</v>
      </c>
      <c r="G158" s="133">
        <v>3.3410000000000002</v>
      </c>
      <c r="H158" s="133">
        <v>0</v>
      </c>
      <c r="I158" s="133">
        <v>0</v>
      </c>
      <c r="J158" s="133">
        <v>0</v>
      </c>
      <c r="K158" s="133">
        <v>0</v>
      </c>
      <c r="L158" s="133"/>
      <c r="M158" s="133">
        <v>0</v>
      </c>
      <c r="N158" s="133">
        <v>0</v>
      </c>
      <c r="O158" s="133">
        <v>295</v>
      </c>
      <c r="P158" s="133" t="s">
        <v>200</v>
      </c>
      <c r="Q158" s="133" t="s">
        <v>201</v>
      </c>
      <c r="R158" s="133" t="s">
        <v>202</v>
      </c>
      <c r="S158" s="127">
        <v>44349.399097222224</v>
      </c>
    </row>
    <row r="159" spans="1:19" x14ac:dyDescent="0.2">
      <c r="A159" s="133" t="s">
        <v>199</v>
      </c>
      <c r="B159" s="133" t="s">
        <v>83</v>
      </c>
      <c r="C159" s="127">
        <v>44323.5</v>
      </c>
      <c r="D159" s="133">
        <v>0</v>
      </c>
      <c r="E159" s="133">
        <v>0</v>
      </c>
      <c r="F159" s="133">
        <v>2.3239999999999998</v>
      </c>
      <c r="G159" s="133">
        <v>2.3239999999999998</v>
      </c>
      <c r="H159" s="133">
        <v>0</v>
      </c>
      <c r="I159" s="133">
        <v>0</v>
      </c>
      <c r="J159" s="133">
        <v>0</v>
      </c>
      <c r="K159" s="133">
        <v>0</v>
      </c>
      <c r="L159" s="133"/>
      <c r="M159" s="133">
        <v>0</v>
      </c>
      <c r="N159" s="133">
        <v>0</v>
      </c>
      <c r="O159" s="133">
        <v>295</v>
      </c>
      <c r="P159" s="133" t="s">
        <v>200</v>
      </c>
      <c r="Q159" s="133" t="s">
        <v>201</v>
      </c>
      <c r="R159" s="133" t="s">
        <v>202</v>
      </c>
      <c r="S159" s="127">
        <v>44349.399097222224</v>
      </c>
    </row>
    <row r="160" spans="1:19" x14ac:dyDescent="0.2">
      <c r="A160" s="133" t="s">
        <v>199</v>
      </c>
      <c r="B160" s="133" t="s">
        <v>83</v>
      </c>
      <c r="C160" s="127">
        <v>44323.541666666664</v>
      </c>
      <c r="D160" s="133">
        <v>0</v>
      </c>
      <c r="E160" s="133">
        <v>0</v>
      </c>
      <c r="F160" s="133">
        <v>2.2879999999999998</v>
      </c>
      <c r="G160" s="133">
        <v>2.2879999999999998</v>
      </c>
      <c r="H160" s="133">
        <v>0</v>
      </c>
      <c r="I160" s="133">
        <v>0</v>
      </c>
      <c r="J160" s="133">
        <v>0</v>
      </c>
      <c r="K160" s="133">
        <v>0</v>
      </c>
      <c r="L160" s="133"/>
      <c r="M160" s="133">
        <v>0</v>
      </c>
      <c r="N160" s="133">
        <v>0</v>
      </c>
      <c r="O160" s="133">
        <v>295</v>
      </c>
      <c r="P160" s="133" t="s">
        <v>200</v>
      </c>
      <c r="Q160" s="133" t="s">
        <v>201</v>
      </c>
      <c r="R160" s="133" t="s">
        <v>202</v>
      </c>
      <c r="S160" s="127">
        <v>44349.399097222224</v>
      </c>
    </row>
    <row r="161" spans="1:19" x14ac:dyDescent="0.2">
      <c r="A161" s="133" t="s">
        <v>199</v>
      </c>
      <c r="B161" s="133" t="s">
        <v>83</v>
      </c>
      <c r="C161" s="127">
        <v>44323.583333333336</v>
      </c>
      <c r="D161" s="133">
        <v>0</v>
      </c>
      <c r="E161" s="133">
        <v>0</v>
      </c>
      <c r="F161" s="133">
        <v>2.2589999999999999</v>
      </c>
      <c r="G161" s="133">
        <v>2.2589999999999999</v>
      </c>
      <c r="H161" s="133">
        <v>0</v>
      </c>
      <c r="I161" s="133">
        <v>0</v>
      </c>
      <c r="J161" s="133">
        <v>0</v>
      </c>
      <c r="K161" s="133">
        <v>0</v>
      </c>
      <c r="L161" s="133"/>
      <c r="M161" s="133">
        <v>0</v>
      </c>
      <c r="N161" s="133">
        <v>0</v>
      </c>
      <c r="O161" s="133">
        <v>295</v>
      </c>
      <c r="P161" s="133" t="s">
        <v>200</v>
      </c>
      <c r="Q161" s="133" t="s">
        <v>201</v>
      </c>
      <c r="R161" s="133" t="s">
        <v>202</v>
      </c>
      <c r="S161" s="127">
        <v>44349.399097222224</v>
      </c>
    </row>
    <row r="162" spans="1:19" x14ac:dyDescent="0.2">
      <c r="A162" s="133" t="s">
        <v>199</v>
      </c>
      <c r="B162" s="133" t="s">
        <v>83</v>
      </c>
      <c r="C162" s="127">
        <v>44323.625</v>
      </c>
      <c r="D162" s="133">
        <v>0</v>
      </c>
      <c r="E162" s="133">
        <v>0</v>
      </c>
      <c r="F162" s="133">
        <v>2.2549999999999999</v>
      </c>
      <c r="G162" s="133">
        <v>2.2549999999999999</v>
      </c>
      <c r="H162" s="133">
        <v>0</v>
      </c>
      <c r="I162" s="133">
        <v>0</v>
      </c>
      <c r="J162" s="133">
        <v>0</v>
      </c>
      <c r="K162" s="133">
        <v>0</v>
      </c>
      <c r="L162" s="133"/>
      <c r="M162" s="133">
        <v>0</v>
      </c>
      <c r="N162" s="133">
        <v>0</v>
      </c>
      <c r="O162" s="133">
        <v>295</v>
      </c>
      <c r="P162" s="133" t="s">
        <v>200</v>
      </c>
      <c r="Q162" s="133" t="s">
        <v>201</v>
      </c>
      <c r="R162" s="133" t="s">
        <v>202</v>
      </c>
      <c r="S162" s="127">
        <v>44349.399097222224</v>
      </c>
    </row>
    <row r="163" spans="1:19" x14ac:dyDescent="0.2">
      <c r="A163" s="133" t="s">
        <v>199</v>
      </c>
      <c r="B163" s="133" t="s">
        <v>83</v>
      </c>
      <c r="C163" s="127">
        <v>44323.666666666664</v>
      </c>
      <c r="D163" s="133">
        <v>0</v>
      </c>
      <c r="E163" s="133">
        <v>0</v>
      </c>
      <c r="F163" s="133">
        <v>2.2549999999999999</v>
      </c>
      <c r="G163" s="133">
        <v>2.2549999999999999</v>
      </c>
      <c r="H163" s="133">
        <v>0</v>
      </c>
      <c r="I163" s="133">
        <v>0</v>
      </c>
      <c r="J163" s="133">
        <v>0</v>
      </c>
      <c r="K163" s="133">
        <v>0</v>
      </c>
      <c r="L163" s="133"/>
      <c r="M163" s="133">
        <v>0</v>
      </c>
      <c r="N163" s="133">
        <v>0</v>
      </c>
      <c r="O163" s="133">
        <v>295</v>
      </c>
      <c r="P163" s="133" t="s">
        <v>200</v>
      </c>
      <c r="Q163" s="133" t="s">
        <v>201</v>
      </c>
      <c r="R163" s="133" t="s">
        <v>202</v>
      </c>
      <c r="S163" s="127">
        <v>44349.399097222224</v>
      </c>
    </row>
    <row r="164" spans="1:19" x14ac:dyDescent="0.2">
      <c r="A164" s="133" t="s">
        <v>199</v>
      </c>
      <c r="B164" s="133" t="s">
        <v>83</v>
      </c>
      <c r="C164" s="127">
        <v>44323.708333333336</v>
      </c>
      <c r="D164" s="133">
        <v>0</v>
      </c>
      <c r="E164" s="133">
        <v>0</v>
      </c>
      <c r="F164" s="133">
        <v>2.2450000000000001</v>
      </c>
      <c r="G164" s="133">
        <v>2.2450000000000001</v>
      </c>
      <c r="H164" s="133">
        <v>0</v>
      </c>
      <c r="I164" s="133">
        <v>0</v>
      </c>
      <c r="J164" s="133">
        <v>0</v>
      </c>
      <c r="K164" s="133">
        <v>0</v>
      </c>
      <c r="L164" s="133"/>
      <c r="M164" s="133">
        <v>0</v>
      </c>
      <c r="N164" s="133">
        <v>0</v>
      </c>
      <c r="O164" s="133">
        <v>295</v>
      </c>
      <c r="P164" s="133" t="s">
        <v>200</v>
      </c>
      <c r="Q164" s="133" t="s">
        <v>201</v>
      </c>
      <c r="R164" s="133" t="s">
        <v>202</v>
      </c>
      <c r="S164" s="127">
        <v>44349.399097222224</v>
      </c>
    </row>
    <row r="165" spans="1:19" x14ac:dyDescent="0.2">
      <c r="A165" s="133" t="s">
        <v>199</v>
      </c>
      <c r="B165" s="133" t="s">
        <v>83</v>
      </c>
      <c r="C165" s="127">
        <v>44323.75</v>
      </c>
      <c r="D165" s="133">
        <v>0</v>
      </c>
      <c r="E165" s="133">
        <v>0</v>
      </c>
      <c r="F165" s="133">
        <v>2.2480000000000002</v>
      </c>
      <c r="G165" s="133">
        <v>2.2480000000000002</v>
      </c>
      <c r="H165" s="133">
        <v>0</v>
      </c>
      <c r="I165" s="133">
        <v>0</v>
      </c>
      <c r="J165" s="133">
        <v>0</v>
      </c>
      <c r="K165" s="133">
        <v>0</v>
      </c>
      <c r="L165" s="133"/>
      <c r="M165" s="133">
        <v>0</v>
      </c>
      <c r="N165" s="133">
        <v>0</v>
      </c>
      <c r="O165" s="133">
        <v>295</v>
      </c>
      <c r="P165" s="133" t="s">
        <v>200</v>
      </c>
      <c r="Q165" s="133" t="s">
        <v>201</v>
      </c>
      <c r="R165" s="133" t="s">
        <v>202</v>
      </c>
      <c r="S165" s="127">
        <v>44349.399097222224</v>
      </c>
    </row>
    <row r="166" spans="1:19" x14ac:dyDescent="0.2">
      <c r="A166" s="133" t="s">
        <v>199</v>
      </c>
      <c r="B166" s="133" t="s">
        <v>83</v>
      </c>
      <c r="C166" s="127">
        <v>44323.791666666664</v>
      </c>
      <c r="D166" s="133">
        <v>0</v>
      </c>
      <c r="E166" s="133">
        <v>0</v>
      </c>
      <c r="F166" s="133">
        <v>2.2549999999999999</v>
      </c>
      <c r="G166" s="133">
        <v>2.2549999999999999</v>
      </c>
      <c r="H166" s="133">
        <v>0</v>
      </c>
      <c r="I166" s="133">
        <v>0</v>
      </c>
      <c r="J166" s="133">
        <v>0</v>
      </c>
      <c r="K166" s="133">
        <v>0</v>
      </c>
      <c r="L166" s="133"/>
      <c r="M166" s="133">
        <v>0</v>
      </c>
      <c r="N166" s="133">
        <v>0</v>
      </c>
      <c r="O166" s="133">
        <v>295</v>
      </c>
      <c r="P166" s="133" t="s">
        <v>200</v>
      </c>
      <c r="Q166" s="133" t="s">
        <v>201</v>
      </c>
      <c r="R166" s="133" t="s">
        <v>202</v>
      </c>
      <c r="S166" s="127">
        <v>44349.399097222224</v>
      </c>
    </row>
    <row r="167" spans="1:19" x14ac:dyDescent="0.2">
      <c r="A167" s="133" t="s">
        <v>199</v>
      </c>
      <c r="B167" s="133" t="s">
        <v>83</v>
      </c>
      <c r="C167" s="127">
        <v>44323.833333333336</v>
      </c>
      <c r="D167" s="133">
        <v>0</v>
      </c>
      <c r="E167" s="133">
        <v>0</v>
      </c>
      <c r="F167" s="133">
        <v>2.238</v>
      </c>
      <c r="G167" s="133">
        <v>2.238</v>
      </c>
      <c r="H167" s="133">
        <v>0</v>
      </c>
      <c r="I167" s="133">
        <v>0</v>
      </c>
      <c r="J167" s="133">
        <v>0</v>
      </c>
      <c r="K167" s="133">
        <v>0</v>
      </c>
      <c r="L167" s="133"/>
      <c r="M167" s="133">
        <v>0</v>
      </c>
      <c r="N167" s="133">
        <v>0</v>
      </c>
      <c r="O167" s="133">
        <v>295</v>
      </c>
      <c r="P167" s="133" t="s">
        <v>200</v>
      </c>
      <c r="Q167" s="133" t="s">
        <v>201</v>
      </c>
      <c r="R167" s="133" t="s">
        <v>202</v>
      </c>
      <c r="S167" s="127">
        <v>44349.399097222224</v>
      </c>
    </row>
    <row r="168" spans="1:19" x14ac:dyDescent="0.2">
      <c r="A168" s="133" t="s">
        <v>199</v>
      </c>
      <c r="B168" s="133" t="s">
        <v>83</v>
      </c>
      <c r="C168" s="127">
        <v>44323.875</v>
      </c>
      <c r="D168" s="133">
        <v>0</v>
      </c>
      <c r="E168" s="133">
        <v>0</v>
      </c>
      <c r="F168" s="133">
        <v>2.2490000000000001</v>
      </c>
      <c r="G168" s="133">
        <v>2.2490000000000001</v>
      </c>
      <c r="H168" s="133">
        <v>0</v>
      </c>
      <c r="I168" s="133">
        <v>0</v>
      </c>
      <c r="J168" s="133">
        <v>0</v>
      </c>
      <c r="K168" s="133">
        <v>0</v>
      </c>
      <c r="L168" s="133"/>
      <c r="M168" s="133">
        <v>0</v>
      </c>
      <c r="N168" s="133">
        <v>0</v>
      </c>
      <c r="O168" s="133">
        <v>295</v>
      </c>
      <c r="P168" s="133" t="s">
        <v>200</v>
      </c>
      <c r="Q168" s="133" t="s">
        <v>201</v>
      </c>
      <c r="R168" s="133" t="s">
        <v>202</v>
      </c>
      <c r="S168" s="127">
        <v>44349.399097222224</v>
      </c>
    </row>
    <row r="169" spans="1:19" x14ac:dyDescent="0.2">
      <c r="A169" s="133" t="s">
        <v>199</v>
      </c>
      <c r="B169" s="133" t="s">
        <v>83</v>
      </c>
      <c r="C169" s="127">
        <v>44323.916666666664</v>
      </c>
      <c r="D169" s="133">
        <v>0</v>
      </c>
      <c r="E169" s="133">
        <v>0</v>
      </c>
      <c r="F169" s="133">
        <v>2.2530000000000001</v>
      </c>
      <c r="G169" s="133">
        <v>2.2530000000000001</v>
      </c>
      <c r="H169" s="133">
        <v>0</v>
      </c>
      <c r="I169" s="133">
        <v>0</v>
      </c>
      <c r="J169" s="133">
        <v>0</v>
      </c>
      <c r="K169" s="133">
        <v>0</v>
      </c>
      <c r="L169" s="133"/>
      <c r="M169" s="133">
        <v>0</v>
      </c>
      <c r="N169" s="133">
        <v>0</v>
      </c>
      <c r="O169" s="133">
        <v>295</v>
      </c>
      <c r="P169" s="133" t="s">
        <v>200</v>
      </c>
      <c r="Q169" s="133" t="s">
        <v>201</v>
      </c>
      <c r="R169" s="133" t="s">
        <v>202</v>
      </c>
      <c r="S169" s="127">
        <v>44349.399097222224</v>
      </c>
    </row>
    <row r="170" spans="1:19" x14ac:dyDescent="0.2">
      <c r="A170" s="133" t="s">
        <v>199</v>
      </c>
      <c r="B170" s="133" t="s">
        <v>83</v>
      </c>
      <c r="C170" s="127">
        <v>44323.958333333336</v>
      </c>
      <c r="D170" s="133">
        <v>0</v>
      </c>
      <c r="E170" s="133">
        <v>0</v>
      </c>
      <c r="F170" s="133">
        <v>2.2519999999999998</v>
      </c>
      <c r="G170" s="133">
        <v>2.2519999999999998</v>
      </c>
      <c r="H170" s="133">
        <v>0</v>
      </c>
      <c r="I170" s="133">
        <v>0</v>
      </c>
      <c r="J170" s="133">
        <v>0</v>
      </c>
      <c r="K170" s="133">
        <v>0</v>
      </c>
      <c r="L170" s="133"/>
      <c r="M170" s="133">
        <v>0</v>
      </c>
      <c r="N170" s="133">
        <v>0</v>
      </c>
      <c r="O170" s="133">
        <v>295</v>
      </c>
      <c r="P170" s="133" t="s">
        <v>200</v>
      </c>
      <c r="Q170" s="133" t="s">
        <v>201</v>
      </c>
      <c r="R170" s="133" t="s">
        <v>202</v>
      </c>
      <c r="S170" s="127">
        <v>44349.399097222224</v>
      </c>
    </row>
    <row r="171" spans="1:19" x14ac:dyDescent="0.2">
      <c r="A171" s="133" t="s">
        <v>199</v>
      </c>
      <c r="B171" s="133" t="s">
        <v>83</v>
      </c>
      <c r="C171" s="127">
        <v>44324</v>
      </c>
      <c r="D171" s="133">
        <v>0</v>
      </c>
      <c r="E171" s="133">
        <v>0</v>
      </c>
      <c r="F171" s="133">
        <v>2.2599999999999998</v>
      </c>
      <c r="G171" s="133">
        <v>2.2599999999999998</v>
      </c>
      <c r="H171" s="133">
        <v>0</v>
      </c>
      <c r="I171" s="133">
        <v>0</v>
      </c>
      <c r="J171" s="133">
        <v>0</v>
      </c>
      <c r="K171" s="133">
        <v>0</v>
      </c>
      <c r="L171" s="133"/>
      <c r="M171" s="133">
        <v>0</v>
      </c>
      <c r="N171" s="133">
        <v>0</v>
      </c>
      <c r="O171" s="133">
        <v>295</v>
      </c>
      <c r="P171" s="133" t="s">
        <v>200</v>
      </c>
      <c r="Q171" s="133" t="s">
        <v>201</v>
      </c>
      <c r="R171" s="133" t="s">
        <v>202</v>
      </c>
      <c r="S171" s="127">
        <v>44349.399097222224</v>
      </c>
    </row>
    <row r="172" spans="1:19" x14ac:dyDescent="0.2">
      <c r="A172" s="133" t="s">
        <v>199</v>
      </c>
      <c r="B172" s="133" t="s">
        <v>83</v>
      </c>
      <c r="C172" s="127">
        <v>44324.041666666664</v>
      </c>
      <c r="D172" s="133">
        <v>0</v>
      </c>
      <c r="E172" s="133">
        <v>0</v>
      </c>
      <c r="F172" s="133">
        <v>2.2770000000000001</v>
      </c>
      <c r="G172" s="133">
        <v>2.2770000000000001</v>
      </c>
      <c r="H172" s="133">
        <v>0</v>
      </c>
      <c r="I172" s="133">
        <v>0</v>
      </c>
      <c r="J172" s="133">
        <v>0</v>
      </c>
      <c r="K172" s="133">
        <v>0</v>
      </c>
      <c r="L172" s="133"/>
      <c r="M172" s="133">
        <v>0</v>
      </c>
      <c r="N172" s="133">
        <v>0</v>
      </c>
      <c r="O172" s="133">
        <v>295</v>
      </c>
      <c r="P172" s="133" t="s">
        <v>200</v>
      </c>
      <c r="Q172" s="133" t="s">
        <v>201</v>
      </c>
      <c r="R172" s="133" t="s">
        <v>202</v>
      </c>
      <c r="S172" s="127">
        <v>44349.399097222224</v>
      </c>
    </row>
    <row r="173" spans="1:19" x14ac:dyDescent="0.2">
      <c r="A173" s="133" t="s">
        <v>199</v>
      </c>
      <c r="B173" s="133" t="s">
        <v>83</v>
      </c>
      <c r="C173" s="127">
        <v>44324.083333333336</v>
      </c>
      <c r="D173" s="133">
        <v>0</v>
      </c>
      <c r="E173" s="133">
        <v>0</v>
      </c>
      <c r="F173" s="133">
        <v>2.2770000000000001</v>
      </c>
      <c r="G173" s="133">
        <v>2.2770000000000001</v>
      </c>
      <c r="H173" s="133">
        <v>0</v>
      </c>
      <c r="I173" s="133">
        <v>0</v>
      </c>
      <c r="J173" s="133">
        <v>0</v>
      </c>
      <c r="K173" s="133">
        <v>0</v>
      </c>
      <c r="L173" s="133"/>
      <c r="M173" s="133">
        <v>0</v>
      </c>
      <c r="N173" s="133">
        <v>0</v>
      </c>
      <c r="O173" s="133">
        <v>295</v>
      </c>
      <c r="P173" s="133" t="s">
        <v>200</v>
      </c>
      <c r="Q173" s="133" t="s">
        <v>201</v>
      </c>
      <c r="R173" s="133" t="s">
        <v>202</v>
      </c>
      <c r="S173" s="127">
        <v>44349.399097222224</v>
      </c>
    </row>
    <row r="174" spans="1:19" x14ac:dyDescent="0.2">
      <c r="A174" s="133" t="s">
        <v>199</v>
      </c>
      <c r="B174" s="133" t="s">
        <v>83</v>
      </c>
      <c r="C174" s="127">
        <v>44324.125</v>
      </c>
      <c r="D174" s="133">
        <v>0</v>
      </c>
      <c r="E174" s="133">
        <v>0</v>
      </c>
      <c r="F174" s="133">
        <v>2.2810000000000001</v>
      </c>
      <c r="G174" s="133">
        <v>2.2810000000000001</v>
      </c>
      <c r="H174" s="133">
        <v>0</v>
      </c>
      <c r="I174" s="133">
        <v>0</v>
      </c>
      <c r="J174" s="133">
        <v>0</v>
      </c>
      <c r="K174" s="133">
        <v>0</v>
      </c>
      <c r="L174" s="133"/>
      <c r="M174" s="133">
        <v>0</v>
      </c>
      <c r="N174" s="133">
        <v>0</v>
      </c>
      <c r="O174" s="133">
        <v>295</v>
      </c>
      <c r="P174" s="133" t="s">
        <v>200</v>
      </c>
      <c r="Q174" s="133" t="s">
        <v>201</v>
      </c>
      <c r="R174" s="133" t="s">
        <v>202</v>
      </c>
      <c r="S174" s="127">
        <v>44349.399097222224</v>
      </c>
    </row>
    <row r="175" spans="1:19" x14ac:dyDescent="0.2">
      <c r="A175" s="133" t="s">
        <v>199</v>
      </c>
      <c r="B175" s="133" t="s">
        <v>83</v>
      </c>
      <c r="C175" s="127">
        <v>44324.166666666664</v>
      </c>
      <c r="D175" s="133">
        <v>0</v>
      </c>
      <c r="E175" s="133">
        <v>0</v>
      </c>
      <c r="F175" s="133">
        <v>2.2719999999999998</v>
      </c>
      <c r="G175" s="133">
        <v>2.2719999999999998</v>
      </c>
      <c r="H175" s="133">
        <v>0</v>
      </c>
      <c r="I175" s="133">
        <v>0</v>
      </c>
      <c r="J175" s="133">
        <v>0</v>
      </c>
      <c r="K175" s="133">
        <v>0</v>
      </c>
      <c r="L175" s="133"/>
      <c r="M175" s="133">
        <v>0</v>
      </c>
      <c r="N175" s="133">
        <v>0</v>
      </c>
      <c r="O175" s="133">
        <v>295</v>
      </c>
      <c r="P175" s="133" t="s">
        <v>200</v>
      </c>
      <c r="Q175" s="133" t="s">
        <v>201</v>
      </c>
      <c r="R175" s="133" t="s">
        <v>202</v>
      </c>
      <c r="S175" s="127">
        <v>44349.399097222224</v>
      </c>
    </row>
    <row r="176" spans="1:19" x14ac:dyDescent="0.2">
      <c r="A176" s="133" t="s">
        <v>199</v>
      </c>
      <c r="B176" s="133" t="s">
        <v>83</v>
      </c>
      <c r="C176" s="127">
        <v>44324.208333333336</v>
      </c>
      <c r="D176" s="133">
        <v>0</v>
      </c>
      <c r="E176" s="133">
        <v>0</v>
      </c>
      <c r="F176" s="133">
        <v>2.2799999999999998</v>
      </c>
      <c r="G176" s="133">
        <v>2.2799999999999998</v>
      </c>
      <c r="H176" s="133">
        <v>0</v>
      </c>
      <c r="I176" s="133">
        <v>0</v>
      </c>
      <c r="J176" s="133">
        <v>0</v>
      </c>
      <c r="K176" s="133">
        <v>0</v>
      </c>
      <c r="L176" s="133"/>
      <c r="M176" s="133">
        <v>0</v>
      </c>
      <c r="N176" s="133">
        <v>0</v>
      </c>
      <c r="O176" s="133">
        <v>295</v>
      </c>
      <c r="P176" s="133" t="s">
        <v>200</v>
      </c>
      <c r="Q176" s="133" t="s">
        <v>201</v>
      </c>
      <c r="R176" s="133" t="s">
        <v>202</v>
      </c>
      <c r="S176" s="127">
        <v>44349.399097222224</v>
      </c>
    </row>
    <row r="177" spans="1:19" x14ac:dyDescent="0.2">
      <c r="A177" s="133" t="s">
        <v>199</v>
      </c>
      <c r="B177" s="133" t="s">
        <v>83</v>
      </c>
      <c r="C177" s="127">
        <v>44324.25</v>
      </c>
      <c r="D177" s="133">
        <v>0</v>
      </c>
      <c r="E177" s="133">
        <v>0</v>
      </c>
      <c r="F177" s="133">
        <v>2.2810000000000001</v>
      </c>
      <c r="G177" s="133">
        <v>2.2810000000000001</v>
      </c>
      <c r="H177" s="133">
        <v>0</v>
      </c>
      <c r="I177" s="133">
        <v>0</v>
      </c>
      <c r="J177" s="133">
        <v>0</v>
      </c>
      <c r="K177" s="133">
        <v>0</v>
      </c>
      <c r="L177" s="133"/>
      <c r="M177" s="133">
        <v>0</v>
      </c>
      <c r="N177" s="133">
        <v>0</v>
      </c>
      <c r="O177" s="133">
        <v>295</v>
      </c>
      <c r="P177" s="133" t="s">
        <v>200</v>
      </c>
      <c r="Q177" s="133" t="s">
        <v>201</v>
      </c>
      <c r="R177" s="133" t="s">
        <v>202</v>
      </c>
      <c r="S177" s="127">
        <v>44349.399097222224</v>
      </c>
    </row>
    <row r="178" spans="1:19" x14ac:dyDescent="0.2">
      <c r="A178" s="133" t="s">
        <v>199</v>
      </c>
      <c r="B178" s="133" t="s">
        <v>83</v>
      </c>
      <c r="C178" s="127">
        <v>44324.291666666664</v>
      </c>
      <c r="D178" s="133">
        <v>0</v>
      </c>
      <c r="E178" s="133">
        <v>0</v>
      </c>
      <c r="F178" s="133">
        <v>2.2709999999999999</v>
      </c>
      <c r="G178" s="133">
        <v>2.2709999999999999</v>
      </c>
      <c r="H178" s="133">
        <v>0</v>
      </c>
      <c r="I178" s="133">
        <v>0</v>
      </c>
      <c r="J178" s="133">
        <v>0</v>
      </c>
      <c r="K178" s="133">
        <v>0</v>
      </c>
      <c r="L178" s="133"/>
      <c r="M178" s="133">
        <v>0</v>
      </c>
      <c r="N178" s="133">
        <v>0</v>
      </c>
      <c r="O178" s="133">
        <v>295</v>
      </c>
      <c r="P178" s="133" t="s">
        <v>200</v>
      </c>
      <c r="Q178" s="133" t="s">
        <v>201</v>
      </c>
      <c r="R178" s="133" t="s">
        <v>202</v>
      </c>
      <c r="S178" s="127">
        <v>44349.399097222224</v>
      </c>
    </row>
    <row r="179" spans="1:19" x14ac:dyDescent="0.2">
      <c r="A179" s="133" t="s">
        <v>199</v>
      </c>
      <c r="B179" s="133" t="s">
        <v>83</v>
      </c>
      <c r="C179" s="127">
        <v>44324.333333333336</v>
      </c>
      <c r="D179" s="133">
        <v>0</v>
      </c>
      <c r="E179" s="133">
        <v>0</v>
      </c>
      <c r="F179" s="133">
        <v>2.2589999999999999</v>
      </c>
      <c r="G179" s="133">
        <v>2.2589999999999999</v>
      </c>
      <c r="H179" s="133">
        <v>0</v>
      </c>
      <c r="I179" s="133">
        <v>0</v>
      </c>
      <c r="J179" s="133">
        <v>0</v>
      </c>
      <c r="K179" s="133">
        <v>0</v>
      </c>
      <c r="L179" s="133"/>
      <c r="M179" s="133">
        <v>0</v>
      </c>
      <c r="N179" s="133">
        <v>0</v>
      </c>
      <c r="O179" s="133">
        <v>295</v>
      </c>
      <c r="P179" s="133" t="s">
        <v>200</v>
      </c>
      <c r="Q179" s="133" t="s">
        <v>201</v>
      </c>
      <c r="R179" s="133" t="s">
        <v>202</v>
      </c>
      <c r="S179" s="127">
        <v>44349.399097222224</v>
      </c>
    </row>
    <row r="180" spans="1:19" x14ac:dyDescent="0.2">
      <c r="A180" s="133" t="s">
        <v>199</v>
      </c>
      <c r="B180" s="133" t="s">
        <v>83</v>
      </c>
      <c r="C180" s="127">
        <v>44324.375</v>
      </c>
      <c r="D180" s="133">
        <v>0</v>
      </c>
      <c r="E180" s="133">
        <v>0</v>
      </c>
      <c r="F180" s="133">
        <v>2.2719999999999998</v>
      </c>
      <c r="G180" s="133">
        <v>2.2719999999999998</v>
      </c>
      <c r="H180" s="133">
        <v>0</v>
      </c>
      <c r="I180" s="133">
        <v>0</v>
      </c>
      <c r="J180" s="133">
        <v>0</v>
      </c>
      <c r="K180" s="133">
        <v>0</v>
      </c>
      <c r="L180" s="133"/>
      <c r="M180" s="133">
        <v>0</v>
      </c>
      <c r="N180" s="133">
        <v>0</v>
      </c>
      <c r="O180" s="133">
        <v>295</v>
      </c>
      <c r="P180" s="133" t="s">
        <v>200</v>
      </c>
      <c r="Q180" s="133" t="s">
        <v>201</v>
      </c>
      <c r="R180" s="133" t="s">
        <v>202</v>
      </c>
      <c r="S180" s="127">
        <v>44349.399097222224</v>
      </c>
    </row>
    <row r="181" spans="1:19" x14ac:dyDescent="0.2">
      <c r="A181" s="133" t="s">
        <v>199</v>
      </c>
      <c r="B181" s="133" t="s">
        <v>83</v>
      </c>
      <c r="C181" s="127">
        <v>44324.416666666664</v>
      </c>
      <c r="D181" s="133">
        <v>0</v>
      </c>
      <c r="E181" s="133">
        <v>0</v>
      </c>
      <c r="F181" s="133">
        <v>2.2799999999999998</v>
      </c>
      <c r="G181" s="133">
        <v>2.2799999999999998</v>
      </c>
      <c r="H181" s="133">
        <v>0</v>
      </c>
      <c r="I181" s="133">
        <v>0</v>
      </c>
      <c r="J181" s="133">
        <v>0</v>
      </c>
      <c r="K181" s="133">
        <v>0</v>
      </c>
      <c r="L181" s="133"/>
      <c r="M181" s="133">
        <v>0</v>
      </c>
      <c r="N181" s="133">
        <v>0</v>
      </c>
      <c r="O181" s="133">
        <v>295</v>
      </c>
      <c r="P181" s="133" t="s">
        <v>200</v>
      </c>
      <c r="Q181" s="133" t="s">
        <v>201</v>
      </c>
      <c r="R181" s="133" t="s">
        <v>202</v>
      </c>
      <c r="S181" s="127">
        <v>44349.399108796293</v>
      </c>
    </row>
    <row r="182" spans="1:19" x14ac:dyDescent="0.2">
      <c r="A182" s="133" t="s">
        <v>199</v>
      </c>
      <c r="B182" s="133" t="s">
        <v>83</v>
      </c>
      <c r="C182" s="127">
        <v>44324.458333333336</v>
      </c>
      <c r="D182" s="133">
        <v>0</v>
      </c>
      <c r="E182" s="133">
        <v>0</v>
      </c>
      <c r="F182" s="133">
        <v>2.2810000000000001</v>
      </c>
      <c r="G182" s="133">
        <v>2.2810000000000001</v>
      </c>
      <c r="H182" s="133">
        <v>0</v>
      </c>
      <c r="I182" s="133">
        <v>0</v>
      </c>
      <c r="J182" s="133">
        <v>0</v>
      </c>
      <c r="K182" s="133">
        <v>0</v>
      </c>
      <c r="L182" s="133"/>
      <c r="M182" s="133">
        <v>0</v>
      </c>
      <c r="N182" s="133">
        <v>0</v>
      </c>
      <c r="O182" s="133">
        <v>295</v>
      </c>
      <c r="P182" s="133" t="s">
        <v>200</v>
      </c>
      <c r="Q182" s="133" t="s">
        <v>201</v>
      </c>
      <c r="R182" s="133" t="s">
        <v>202</v>
      </c>
      <c r="S182" s="127">
        <v>44349.399108796293</v>
      </c>
    </row>
    <row r="183" spans="1:19" x14ac:dyDescent="0.2">
      <c r="A183" s="133" t="s">
        <v>199</v>
      </c>
      <c r="B183" s="133" t="s">
        <v>83</v>
      </c>
      <c r="C183" s="127">
        <v>44324.5</v>
      </c>
      <c r="D183" s="133">
        <v>0</v>
      </c>
      <c r="E183" s="133">
        <v>0</v>
      </c>
      <c r="F183" s="133">
        <v>2.2759999999999998</v>
      </c>
      <c r="G183" s="133">
        <v>2.2759999999999998</v>
      </c>
      <c r="H183" s="133">
        <v>0</v>
      </c>
      <c r="I183" s="133">
        <v>0</v>
      </c>
      <c r="J183" s="133">
        <v>0</v>
      </c>
      <c r="K183" s="133">
        <v>0</v>
      </c>
      <c r="L183" s="133"/>
      <c r="M183" s="133">
        <v>0</v>
      </c>
      <c r="N183" s="133">
        <v>0</v>
      </c>
      <c r="O183" s="133">
        <v>295</v>
      </c>
      <c r="P183" s="133" t="s">
        <v>200</v>
      </c>
      <c r="Q183" s="133" t="s">
        <v>201</v>
      </c>
      <c r="R183" s="133" t="s">
        <v>202</v>
      </c>
      <c r="S183" s="127">
        <v>44349.399108796293</v>
      </c>
    </row>
    <row r="184" spans="1:19" x14ac:dyDescent="0.2">
      <c r="A184" s="133" t="s">
        <v>199</v>
      </c>
      <c r="B184" s="133" t="s">
        <v>83</v>
      </c>
      <c r="C184" s="127">
        <v>44324.541666666664</v>
      </c>
      <c r="D184" s="133">
        <v>0</v>
      </c>
      <c r="E184" s="133">
        <v>0</v>
      </c>
      <c r="F184" s="133">
        <v>2.2839999999999998</v>
      </c>
      <c r="G184" s="133">
        <v>2.2839999999999998</v>
      </c>
      <c r="H184" s="133">
        <v>0</v>
      </c>
      <c r="I184" s="133">
        <v>0</v>
      </c>
      <c r="J184" s="133">
        <v>0</v>
      </c>
      <c r="K184" s="133">
        <v>0</v>
      </c>
      <c r="L184" s="133"/>
      <c r="M184" s="133">
        <v>0</v>
      </c>
      <c r="N184" s="133">
        <v>0</v>
      </c>
      <c r="O184" s="133">
        <v>295</v>
      </c>
      <c r="P184" s="133" t="s">
        <v>200</v>
      </c>
      <c r="Q184" s="133" t="s">
        <v>201</v>
      </c>
      <c r="R184" s="133" t="s">
        <v>202</v>
      </c>
      <c r="S184" s="127">
        <v>44349.399108796293</v>
      </c>
    </row>
    <row r="185" spans="1:19" x14ac:dyDescent="0.2">
      <c r="A185" s="133" t="s">
        <v>199</v>
      </c>
      <c r="B185" s="133" t="s">
        <v>83</v>
      </c>
      <c r="C185" s="127">
        <v>44324.583333333336</v>
      </c>
      <c r="D185" s="133">
        <v>0</v>
      </c>
      <c r="E185" s="133">
        <v>0</v>
      </c>
      <c r="F185" s="133">
        <v>2.2839999999999998</v>
      </c>
      <c r="G185" s="133">
        <v>2.2839999999999998</v>
      </c>
      <c r="H185" s="133">
        <v>0</v>
      </c>
      <c r="I185" s="133">
        <v>0</v>
      </c>
      <c r="J185" s="133">
        <v>0</v>
      </c>
      <c r="K185" s="133">
        <v>0</v>
      </c>
      <c r="L185" s="133"/>
      <c r="M185" s="133">
        <v>0</v>
      </c>
      <c r="N185" s="133">
        <v>0</v>
      </c>
      <c r="O185" s="133">
        <v>295</v>
      </c>
      <c r="P185" s="133" t="s">
        <v>200</v>
      </c>
      <c r="Q185" s="133" t="s">
        <v>201</v>
      </c>
      <c r="R185" s="133" t="s">
        <v>202</v>
      </c>
      <c r="S185" s="127">
        <v>44349.399108796293</v>
      </c>
    </row>
    <row r="186" spans="1:19" x14ac:dyDescent="0.2">
      <c r="A186" s="133" t="s">
        <v>199</v>
      </c>
      <c r="B186" s="133" t="s">
        <v>83</v>
      </c>
      <c r="C186" s="127">
        <v>44324.625</v>
      </c>
      <c r="D186" s="133">
        <v>0</v>
      </c>
      <c r="E186" s="133">
        <v>0</v>
      </c>
      <c r="F186" s="133">
        <v>2.29</v>
      </c>
      <c r="G186" s="133">
        <v>2.29</v>
      </c>
      <c r="H186" s="133">
        <v>0</v>
      </c>
      <c r="I186" s="133">
        <v>0</v>
      </c>
      <c r="J186" s="133">
        <v>0</v>
      </c>
      <c r="K186" s="133">
        <v>0</v>
      </c>
      <c r="L186" s="133"/>
      <c r="M186" s="133">
        <v>0</v>
      </c>
      <c r="N186" s="133">
        <v>0</v>
      </c>
      <c r="O186" s="133">
        <v>295</v>
      </c>
      <c r="P186" s="133" t="s">
        <v>200</v>
      </c>
      <c r="Q186" s="133" t="s">
        <v>201</v>
      </c>
      <c r="R186" s="133" t="s">
        <v>202</v>
      </c>
      <c r="S186" s="127">
        <v>44349.399108796293</v>
      </c>
    </row>
    <row r="187" spans="1:19" x14ac:dyDescent="0.2">
      <c r="A187" s="133" t="s">
        <v>199</v>
      </c>
      <c r="B187" s="133" t="s">
        <v>83</v>
      </c>
      <c r="C187" s="127">
        <v>44324.666666666664</v>
      </c>
      <c r="D187" s="133">
        <v>0</v>
      </c>
      <c r="E187" s="133">
        <v>0</v>
      </c>
      <c r="F187" s="133">
        <v>2.2869999999999999</v>
      </c>
      <c r="G187" s="133">
        <v>2.2869999999999999</v>
      </c>
      <c r="H187" s="133">
        <v>0</v>
      </c>
      <c r="I187" s="133">
        <v>0</v>
      </c>
      <c r="J187" s="133">
        <v>0</v>
      </c>
      <c r="K187" s="133">
        <v>0</v>
      </c>
      <c r="L187" s="133"/>
      <c r="M187" s="133">
        <v>0</v>
      </c>
      <c r="N187" s="133">
        <v>0</v>
      </c>
      <c r="O187" s="133">
        <v>295</v>
      </c>
      <c r="P187" s="133" t="s">
        <v>200</v>
      </c>
      <c r="Q187" s="133" t="s">
        <v>201</v>
      </c>
      <c r="R187" s="133" t="s">
        <v>202</v>
      </c>
      <c r="S187" s="127">
        <v>44349.399108796293</v>
      </c>
    </row>
    <row r="188" spans="1:19" x14ac:dyDescent="0.2">
      <c r="A188" s="133" t="s">
        <v>199</v>
      </c>
      <c r="B188" s="133" t="s">
        <v>83</v>
      </c>
      <c r="C188" s="127">
        <v>44324.708333333336</v>
      </c>
      <c r="D188" s="133">
        <v>0</v>
      </c>
      <c r="E188" s="133">
        <v>0</v>
      </c>
      <c r="F188" s="133">
        <v>2.2839999999999998</v>
      </c>
      <c r="G188" s="133">
        <v>2.2839999999999998</v>
      </c>
      <c r="H188" s="133">
        <v>0</v>
      </c>
      <c r="I188" s="133">
        <v>0</v>
      </c>
      <c r="J188" s="133">
        <v>0</v>
      </c>
      <c r="K188" s="133">
        <v>0</v>
      </c>
      <c r="L188" s="133"/>
      <c r="M188" s="133">
        <v>0</v>
      </c>
      <c r="N188" s="133">
        <v>0</v>
      </c>
      <c r="O188" s="133">
        <v>295</v>
      </c>
      <c r="P188" s="133" t="s">
        <v>200</v>
      </c>
      <c r="Q188" s="133" t="s">
        <v>201</v>
      </c>
      <c r="R188" s="133" t="s">
        <v>202</v>
      </c>
      <c r="S188" s="127">
        <v>44349.399108796293</v>
      </c>
    </row>
    <row r="189" spans="1:19" x14ac:dyDescent="0.2">
      <c r="A189" s="133" t="s">
        <v>199</v>
      </c>
      <c r="B189" s="133" t="s">
        <v>83</v>
      </c>
      <c r="C189" s="127">
        <v>44324.75</v>
      </c>
      <c r="D189" s="133">
        <v>0</v>
      </c>
      <c r="E189" s="133">
        <v>0</v>
      </c>
      <c r="F189" s="133">
        <v>2.2869999999999999</v>
      </c>
      <c r="G189" s="133">
        <v>2.2869999999999999</v>
      </c>
      <c r="H189" s="133">
        <v>0</v>
      </c>
      <c r="I189" s="133">
        <v>0</v>
      </c>
      <c r="J189" s="133">
        <v>0</v>
      </c>
      <c r="K189" s="133">
        <v>0</v>
      </c>
      <c r="L189" s="133"/>
      <c r="M189" s="133">
        <v>0</v>
      </c>
      <c r="N189" s="133">
        <v>0</v>
      </c>
      <c r="O189" s="133">
        <v>295</v>
      </c>
      <c r="P189" s="133" t="s">
        <v>200</v>
      </c>
      <c r="Q189" s="133" t="s">
        <v>201</v>
      </c>
      <c r="R189" s="133" t="s">
        <v>202</v>
      </c>
      <c r="S189" s="127">
        <v>44349.399108796293</v>
      </c>
    </row>
    <row r="190" spans="1:19" x14ac:dyDescent="0.2">
      <c r="A190" s="133" t="s">
        <v>199</v>
      </c>
      <c r="B190" s="133" t="s">
        <v>83</v>
      </c>
      <c r="C190" s="127">
        <v>44324.791666666664</v>
      </c>
      <c r="D190" s="133">
        <v>0</v>
      </c>
      <c r="E190" s="133">
        <v>0</v>
      </c>
      <c r="F190" s="133">
        <v>2.282</v>
      </c>
      <c r="G190" s="133">
        <v>2.282</v>
      </c>
      <c r="H190" s="133">
        <v>0</v>
      </c>
      <c r="I190" s="133">
        <v>0</v>
      </c>
      <c r="J190" s="133">
        <v>0</v>
      </c>
      <c r="K190" s="133">
        <v>0</v>
      </c>
      <c r="L190" s="133"/>
      <c r="M190" s="133">
        <v>0</v>
      </c>
      <c r="N190" s="133">
        <v>0</v>
      </c>
      <c r="O190" s="133">
        <v>295</v>
      </c>
      <c r="P190" s="133" t="s">
        <v>200</v>
      </c>
      <c r="Q190" s="133" t="s">
        <v>201</v>
      </c>
      <c r="R190" s="133" t="s">
        <v>202</v>
      </c>
      <c r="S190" s="127">
        <v>44349.399108796293</v>
      </c>
    </row>
    <row r="191" spans="1:19" x14ac:dyDescent="0.2">
      <c r="A191" s="133" t="s">
        <v>199</v>
      </c>
      <c r="B191" s="133" t="s">
        <v>83</v>
      </c>
      <c r="C191" s="127">
        <v>44324.833333333336</v>
      </c>
      <c r="D191" s="133">
        <v>0</v>
      </c>
      <c r="E191" s="133">
        <v>0</v>
      </c>
      <c r="F191" s="133">
        <v>2.2650000000000001</v>
      </c>
      <c r="G191" s="133">
        <v>2.2650000000000001</v>
      </c>
      <c r="H191" s="133">
        <v>0</v>
      </c>
      <c r="I191" s="133">
        <v>0</v>
      </c>
      <c r="J191" s="133">
        <v>0</v>
      </c>
      <c r="K191" s="133">
        <v>0</v>
      </c>
      <c r="L191" s="133"/>
      <c r="M191" s="133">
        <v>0</v>
      </c>
      <c r="N191" s="133">
        <v>0</v>
      </c>
      <c r="O191" s="133">
        <v>295</v>
      </c>
      <c r="P191" s="133" t="s">
        <v>200</v>
      </c>
      <c r="Q191" s="133" t="s">
        <v>201</v>
      </c>
      <c r="R191" s="133" t="s">
        <v>202</v>
      </c>
      <c r="S191" s="127">
        <v>44349.399108796293</v>
      </c>
    </row>
    <row r="192" spans="1:19" x14ac:dyDescent="0.2">
      <c r="A192" s="133" t="s">
        <v>199</v>
      </c>
      <c r="B192" s="133" t="s">
        <v>83</v>
      </c>
      <c r="C192" s="127">
        <v>44324.875</v>
      </c>
      <c r="D192" s="133">
        <v>0</v>
      </c>
      <c r="E192" s="133">
        <v>0</v>
      </c>
      <c r="F192" s="133">
        <v>2.2709999999999999</v>
      </c>
      <c r="G192" s="133">
        <v>2.2709999999999999</v>
      </c>
      <c r="H192" s="133">
        <v>0</v>
      </c>
      <c r="I192" s="133">
        <v>0</v>
      </c>
      <c r="J192" s="133">
        <v>0</v>
      </c>
      <c r="K192" s="133">
        <v>0</v>
      </c>
      <c r="L192" s="133"/>
      <c r="M192" s="133">
        <v>0</v>
      </c>
      <c r="N192" s="133">
        <v>0</v>
      </c>
      <c r="O192" s="133">
        <v>295</v>
      </c>
      <c r="P192" s="133" t="s">
        <v>200</v>
      </c>
      <c r="Q192" s="133" t="s">
        <v>201</v>
      </c>
      <c r="R192" s="133" t="s">
        <v>202</v>
      </c>
      <c r="S192" s="127">
        <v>44349.399108796293</v>
      </c>
    </row>
    <row r="193" spans="1:19" x14ac:dyDescent="0.2">
      <c r="A193" s="133" t="s">
        <v>199</v>
      </c>
      <c r="B193" s="133" t="s">
        <v>83</v>
      </c>
      <c r="C193" s="127">
        <v>44324.916666666664</v>
      </c>
      <c r="D193" s="133">
        <v>0</v>
      </c>
      <c r="E193" s="133">
        <v>0</v>
      </c>
      <c r="F193" s="133">
        <v>2.266</v>
      </c>
      <c r="G193" s="133">
        <v>2.266</v>
      </c>
      <c r="H193" s="133">
        <v>0</v>
      </c>
      <c r="I193" s="133">
        <v>0</v>
      </c>
      <c r="J193" s="133">
        <v>0</v>
      </c>
      <c r="K193" s="133">
        <v>0</v>
      </c>
      <c r="L193" s="133"/>
      <c r="M193" s="133">
        <v>0</v>
      </c>
      <c r="N193" s="133">
        <v>0</v>
      </c>
      <c r="O193" s="133">
        <v>295</v>
      </c>
      <c r="P193" s="133" t="s">
        <v>200</v>
      </c>
      <c r="Q193" s="133" t="s">
        <v>201</v>
      </c>
      <c r="R193" s="133" t="s">
        <v>202</v>
      </c>
      <c r="S193" s="127">
        <v>44349.399108796293</v>
      </c>
    </row>
    <row r="194" spans="1:19" x14ac:dyDescent="0.2">
      <c r="A194" s="133" t="s">
        <v>199</v>
      </c>
      <c r="B194" s="133" t="s">
        <v>83</v>
      </c>
      <c r="C194" s="127">
        <v>44324.958333333336</v>
      </c>
      <c r="D194" s="133">
        <v>0</v>
      </c>
      <c r="E194" s="133">
        <v>0</v>
      </c>
      <c r="F194" s="133">
        <v>2.2719999999999998</v>
      </c>
      <c r="G194" s="133">
        <v>2.2719999999999998</v>
      </c>
      <c r="H194" s="133">
        <v>0</v>
      </c>
      <c r="I194" s="133">
        <v>0</v>
      </c>
      <c r="J194" s="133">
        <v>0</v>
      </c>
      <c r="K194" s="133">
        <v>0</v>
      </c>
      <c r="L194" s="133"/>
      <c r="M194" s="133">
        <v>0</v>
      </c>
      <c r="N194" s="133">
        <v>0</v>
      </c>
      <c r="O194" s="133">
        <v>295</v>
      </c>
      <c r="P194" s="133" t="s">
        <v>200</v>
      </c>
      <c r="Q194" s="133" t="s">
        <v>201</v>
      </c>
      <c r="R194" s="133" t="s">
        <v>202</v>
      </c>
      <c r="S194" s="127">
        <v>44349.399108796293</v>
      </c>
    </row>
    <row r="195" spans="1:19" x14ac:dyDescent="0.2">
      <c r="A195" s="133" t="s">
        <v>199</v>
      </c>
      <c r="B195" s="133" t="s">
        <v>83</v>
      </c>
      <c r="C195" s="127">
        <v>44325</v>
      </c>
      <c r="D195" s="133">
        <v>0</v>
      </c>
      <c r="E195" s="133">
        <v>0</v>
      </c>
      <c r="F195" s="133">
        <v>2.2719999999999998</v>
      </c>
      <c r="G195" s="133">
        <v>2.2719999999999998</v>
      </c>
      <c r="H195" s="133">
        <v>0</v>
      </c>
      <c r="I195" s="133">
        <v>0</v>
      </c>
      <c r="J195" s="133">
        <v>0</v>
      </c>
      <c r="K195" s="133">
        <v>0</v>
      </c>
      <c r="L195" s="133"/>
      <c r="M195" s="133">
        <v>0</v>
      </c>
      <c r="N195" s="133">
        <v>0</v>
      </c>
      <c r="O195" s="133">
        <v>295</v>
      </c>
      <c r="P195" s="133" t="s">
        <v>200</v>
      </c>
      <c r="Q195" s="133" t="s">
        <v>201</v>
      </c>
      <c r="R195" s="133" t="s">
        <v>202</v>
      </c>
      <c r="S195" s="127">
        <v>44349.399108796293</v>
      </c>
    </row>
    <row r="196" spans="1:19" x14ac:dyDescent="0.2">
      <c r="A196" s="133" t="s">
        <v>199</v>
      </c>
      <c r="B196" s="133" t="s">
        <v>83</v>
      </c>
      <c r="C196" s="127">
        <v>44325.041666666664</v>
      </c>
      <c r="D196" s="133">
        <v>0</v>
      </c>
      <c r="E196" s="133">
        <v>0</v>
      </c>
      <c r="F196" s="133">
        <v>2.2829999999999999</v>
      </c>
      <c r="G196" s="133">
        <v>2.2829999999999999</v>
      </c>
      <c r="H196" s="133">
        <v>0</v>
      </c>
      <c r="I196" s="133">
        <v>0</v>
      </c>
      <c r="J196" s="133">
        <v>0</v>
      </c>
      <c r="K196" s="133">
        <v>0</v>
      </c>
      <c r="L196" s="133"/>
      <c r="M196" s="133">
        <v>0</v>
      </c>
      <c r="N196" s="133">
        <v>0</v>
      </c>
      <c r="O196" s="133">
        <v>295</v>
      </c>
      <c r="P196" s="133" t="s">
        <v>200</v>
      </c>
      <c r="Q196" s="133" t="s">
        <v>201</v>
      </c>
      <c r="R196" s="133" t="s">
        <v>202</v>
      </c>
      <c r="S196" s="127">
        <v>44349.399108796293</v>
      </c>
    </row>
    <row r="197" spans="1:19" x14ac:dyDescent="0.2">
      <c r="A197" s="133" t="s">
        <v>199</v>
      </c>
      <c r="B197" s="133" t="s">
        <v>83</v>
      </c>
      <c r="C197" s="127">
        <v>44325.083333333336</v>
      </c>
      <c r="D197" s="133">
        <v>0</v>
      </c>
      <c r="E197" s="133">
        <v>0</v>
      </c>
      <c r="F197" s="133">
        <v>2.2839999999999998</v>
      </c>
      <c r="G197" s="133">
        <v>2.2839999999999998</v>
      </c>
      <c r="H197" s="133">
        <v>0</v>
      </c>
      <c r="I197" s="133">
        <v>0</v>
      </c>
      <c r="J197" s="133">
        <v>0</v>
      </c>
      <c r="K197" s="133">
        <v>0</v>
      </c>
      <c r="L197" s="133"/>
      <c r="M197" s="133">
        <v>0</v>
      </c>
      <c r="N197" s="133">
        <v>0</v>
      </c>
      <c r="O197" s="133">
        <v>295</v>
      </c>
      <c r="P197" s="133" t="s">
        <v>200</v>
      </c>
      <c r="Q197" s="133" t="s">
        <v>201</v>
      </c>
      <c r="R197" s="133" t="s">
        <v>202</v>
      </c>
      <c r="S197" s="127">
        <v>44349.399108796293</v>
      </c>
    </row>
    <row r="198" spans="1:19" x14ac:dyDescent="0.2">
      <c r="A198" s="133" t="s">
        <v>199</v>
      </c>
      <c r="B198" s="133" t="s">
        <v>83</v>
      </c>
      <c r="C198" s="127">
        <v>44325.125</v>
      </c>
      <c r="D198" s="133">
        <v>0</v>
      </c>
      <c r="E198" s="133">
        <v>0</v>
      </c>
      <c r="F198" s="133">
        <v>2.2850000000000001</v>
      </c>
      <c r="G198" s="133">
        <v>2.2850000000000001</v>
      </c>
      <c r="H198" s="133">
        <v>0</v>
      </c>
      <c r="I198" s="133">
        <v>0</v>
      </c>
      <c r="J198" s="133">
        <v>0</v>
      </c>
      <c r="K198" s="133">
        <v>0</v>
      </c>
      <c r="L198" s="133"/>
      <c r="M198" s="133">
        <v>0</v>
      </c>
      <c r="N198" s="133">
        <v>0</v>
      </c>
      <c r="O198" s="133">
        <v>295</v>
      </c>
      <c r="P198" s="133" t="s">
        <v>200</v>
      </c>
      <c r="Q198" s="133" t="s">
        <v>201</v>
      </c>
      <c r="R198" s="133" t="s">
        <v>202</v>
      </c>
      <c r="S198" s="127">
        <v>44349.399108796293</v>
      </c>
    </row>
    <row r="199" spans="1:19" x14ac:dyDescent="0.2">
      <c r="A199" s="133" t="s">
        <v>199</v>
      </c>
      <c r="B199" s="133" t="s">
        <v>83</v>
      </c>
      <c r="C199" s="127">
        <v>44325.166666666664</v>
      </c>
      <c r="D199" s="133">
        <v>0</v>
      </c>
      <c r="E199" s="133">
        <v>0</v>
      </c>
      <c r="F199" s="133">
        <v>2.2799999999999998</v>
      </c>
      <c r="G199" s="133">
        <v>2.2799999999999998</v>
      </c>
      <c r="H199" s="133">
        <v>0</v>
      </c>
      <c r="I199" s="133">
        <v>0</v>
      </c>
      <c r="J199" s="133">
        <v>0</v>
      </c>
      <c r="K199" s="133">
        <v>0</v>
      </c>
      <c r="L199" s="133"/>
      <c r="M199" s="133">
        <v>0</v>
      </c>
      <c r="N199" s="133">
        <v>0</v>
      </c>
      <c r="O199" s="133">
        <v>295</v>
      </c>
      <c r="P199" s="133" t="s">
        <v>200</v>
      </c>
      <c r="Q199" s="133" t="s">
        <v>201</v>
      </c>
      <c r="R199" s="133" t="s">
        <v>202</v>
      </c>
      <c r="S199" s="127">
        <v>44349.399108796293</v>
      </c>
    </row>
    <row r="200" spans="1:19" x14ac:dyDescent="0.2">
      <c r="A200" s="133" t="s">
        <v>199</v>
      </c>
      <c r="B200" s="133" t="s">
        <v>83</v>
      </c>
      <c r="C200" s="127">
        <v>44325.208333333336</v>
      </c>
      <c r="D200" s="133">
        <v>0</v>
      </c>
      <c r="E200" s="133">
        <v>0</v>
      </c>
      <c r="F200" s="133">
        <v>2.2829999999999999</v>
      </c>
      <c r="G200" s="133">
        <v>2.2829999999999999</v>
      </c>
      <c r="H200" s="133">
        <v>0</v>
      </c>
      <c r="I200" s="133">
        <v>0</v>
      </c>
      <c r="J200" s="133">
        <v>0</v>
      </c>
      <c r="K200" s="133">
        <v>0</v>
      </c>
      <c r="L200" s="133"/>
      <c r="M200" s="133">
        <v>0</v>
      </c>
      <c r="N200" s="133">
        <v>0</v>
      </c>
      <c r="O200" s="133">
        <v>295</v>
      </c>
      <c r="P200" s="133" t="s">
        <v>200</v>
      </c>
      <c r="Q200" s="133" t="s">
        <v>201</v>
      </c>
      <c r="R200" s="133" t="s">
        <v>202</v>
      </c>
      <c r="S200" s="127">
        <v>44349.399108796293</v>
      </c>
    </row>
    <row r="201" spans="1:19" x14ac:dyDescent="0.2">
      <c r="A201" s="133" t="s">
        <v>199</v>
      </c>
      <c r="B201" s="133" t="s">
        <v>83</v>
      </c>
      <c r="C201" s="127">
        <v>44325.25</v>
      </c>
      <c r="D201" s="133">
        <v>0</v>
      </c>
      <c r="E201" s="133">
        <v>0</v>
      </c>
      <c r="F201" s="133">
        <v>2.2799999999999998</v>
      </c>
      <c r="G201" s="133">
        <v>2.2799999999999998</v>
      </c>
      <c r="H201" s="133">
        <v>0</v>
      </c>
      <c r="I201" s="133">
        <v>0</v>
      </c>
      <c r="J201" s="133">
        <v>0</v>
      </c>
      <c r="K201" s="133">
        <v>0</v>
      </c>
      <c r="L201" s="133"/>
      <c r="M201" s="133">
        <v>0</v>
      </c>
      <c r="N201" s="133">
        <v>0</v>
      </c>
      <c r="O201" s="133">
        <v>295</v>
      </c>
      <c r="P201" s="133" t="s">
        <v>200</v>
      </c>
      <c r="Q201" s="133" t="s">
        <v>201</v>
      </c>
      <c r="R201" s="133" t="s">
        <v>202</v>
      </c>
      <c r="S201" s="127">
        <v>44349.399108796293</v>
      </c>
    </row>
    <row r="202" spans="1:19" x14ac:dyDescent="0.2">
      <c r="A202" s="133" t="s">
        <v>199</v>
      </c>
      <c r="B202" s="133" t="s">
        <v>83</v>
      </c>
      <c r="C202" s="127">
        <v>44325.291666666664</v>
      </c>
      <c r="D202" s="133">
        <v>0</v>
      </c>
      <c r="E202" s="133">
        <v>0</v>
      </c>
      <c r="F202" s="133">
        <v>2.2799999999999998</v>
      </c>
      <c r="G202" s="133">
        <v>2.2799999999999998</v>
      </c>
      <c r="H202" s="133">
        <v>0</v>
      </c>
      <c r="I202" s="133">
        <v>0</v>
      </c>
      <c r="J202" s="133">
        <v>0</v>
      </c>
      <c r="K202" s="133">
        <v>0</v>
      </c>
      <c r="L202" s="133"/>
      <c r="M202" s="133">
        <v>0</v>
      </c>
      <c r="N202" s="133">
        <v>0</v>
      </c>
      <c r="O202" s="133">
        <v>295</v>
      </c>
      <c r="P202" s="133" t="s">
        <v>200</v>
      </c>
      <c r="Q202" s="133" t="s">
        <v>201</v>
      </c>
      <c r="R202" s="133" t="s">
        <v>202</v>
      </c>
      <c r="S202" s="127">
        <v>44349.399108796293</v>
      </c>
    </row>
    <row r="203" spans="1:19" x14ac:dyDescent="0.2">
      <c r="A203" s="133" t="s">
        <v>199</v>
      </c>
      <c r="B203" s="133" t="s">
        <v>83</v>
      </c>
      <c r="C203" s="127">
        <v>44325.333333333336</v>
      </c>
      <c r="D203" s="133">
        <v>0</v>
      </c>
      <c r="E203" s="133">
        <v>0</v>
      </c>
      <c r="F203" s="133">
        <v>2.2669999999999999</v>
      </c>
      <c r="G203" s="133">
        <v>2.2669999999999999</v>
      </c>
      <c r="H203" s="133">
        <v>0</v>
      </c>
      <c r="I203" s="133">
        <v>0</v>
      </c>
      <c r="J203" s="133">
        <v>0</v>
      </c>
      <c r="K203" s="133">
        <v>0</v>
      </c>
      <c r="L203" s="133"/>
      <c r="M203" s="133">
        <v>0</v>
      </c>
      <c r="N203" s="133">
        <v>0</v>
      </c>
      <c r="O203" s="133">
        <v>295</v>
      </c>
      <c r="P203" s="133" t="s">
        <v>200</v>
      </c>
      <c r="Q203" s="133" t="s">
        <v>201</v>
      </c>
      <c r="R203" s="133" t="s">
        <v>202</v>
      </c>
      <c r="S203" s="127">
        <v>44349.399108796293</v>
      </c>
    </row>
    <row r="204" spans="1:19" x14ac:dyDescent="0.2">
      <c r="A204" s="133" t="s">
        <v>199</v>
      </c>
      <c r="B204" s="133" t="s">
        <v>83</v>
      </c>
      <c r="C204" s="127">
        <v>44325.375</v>
      </c>
      <c r="D204" s="133">
        <v>0</v>
      </c>
      <c r="E204" s="133">
        <v>0</v>
      </c>
      <c r="F204" s="133">
        <v>2.274</v>
      </c>
      <c r="G204" s="133">
        <v>2.274</v>
      </c>
      <c r="H204" s="133">
        <v>0</v>
      </c>
      <c r="I204" s="133">
        <v>0</v>
      </c>
      <c r="J204" s="133">
        <v>0</v>
      </c>
      <c r="K204" s="133">
        <v>0</v>
      </c>
      <c r="L204" s="133"/>
      <c r="M204" s="133">
        <v>0</v>
      </c>
      <c r="N204" s="133">
        <v>0</v>
      </c>
      <c r="O204" s="133">
        <v>295</v>
      </c>
      <c r="P204" s="133" t="s">
        <v>200</v>
      </c>
      <c r="Q204" s="133" t="s">
        <v>201</v>
      </c>
      <c r="R204" s="133" t="s">
        <v>202</v>
      </c>
      <c r="S204" s="127">
        <v>44349.399108796293</v>
      </c>
    </row>
    <row r="205" spans="1:19" x14ac:dyDescent="0.2">
      <c r="A205" s="133" t="s">
        <v>199</v>
      </c>
      <c r="B205" s="133" t="s">
        <v>83</v>
      </c>
      <c r="C205" s="127">
        <v>44325.416666666664</v>
      </c>
      <c r="D205" s="133">
        <v>0</v>
      </c>
      <c r="E205" s="133">
        <v>0</v>
      </c>
      <c r="F205" s="133">
        <v>2.2810000000000001</v>
      </c>
      <c r="G205" s="133">
        <v>2.2810000000000001</v>
      </c>
      <c r="H205" s="133">
        <v>0</v>
      </c>
      <c r="I205" s="133">
        <v>0</v>
      </c>
      <c r="J205" s="133">
        <v>0</v>
      </c>
      <c r="K205" s="133">
        <v>0</v>
      </c>
      <c r="L205" s="133"/>
      <c r="M205" s="133">
        <v>0</v>
      </c>
      <c r="N205" s="133">
        <v>0</v>
      </c>
      <c r="O205" s="133">
        <v>295</v>
      </c>
      <c r="P205" s="133" t="s">
        <v>200</v>
      </c>
      <c r="Q205" s="133" t="s">
        <v>201</v>
      </c>
      <c r="R205" s="133" t="s">
        <v>202</v>
      </c>
      <c r="S205" s="127">
        <v>44349.399108796293</v>
      </c>
    </row>
    <row r="206" spans="1:19" x14ac:dyDescent="0.2">
      <c r="A206" s="133" t="s">
        <v>199</v>
      </c>
      <c r="B206" s="133" t="s">
        <v>83</v>
      </c>
      <c r="C206" s="127">
        <v>44325.458333333336</v>
      </c>
      <c r="D206" s="133">
        <v>0</v>
      </c>
      <c r="E206" s="133">
        <v>0</v>
      </c>
      <c r="F206" s="133">
        <v>2.2850000000000001</v>
      </c>
      <c r="G206" s="133">
        <v>2.2850000000000001</v>
      </c>
      <c r="H206" s="133">
        <v>0</v>
      </c>
      <c r="I206" s="133">
        <v>0</v>
      </c>
      <c r="J206" s="133">
        <v>0</v>
      </c>
      <c r="K206" s="133">
        <v>0</v>
      </c>
      <c r="L206" s="133"/>
      <c r="M206" s="133">
        <v>0</v>
      </c>
      <c r="N206" s="133">
        <v>0</v>
      </c>
      <c r="O206" s="133">
        <v>295</v>
      </c>
      <c r="P206" s="133" t="s">
        <v>200</v>
      </c>
      <c r="Q206" s="133" t="s">
        <v>201</v>
      </c>
      <c r="R206" s="133" t="s">
        <v>202</v>
      </c>
      <c r="S206" s="127">
        <v>44349.399108796293</v>
      </c>
    </row>
    <row r="207" spans="1:19" x14ac:dyDescent="0.2">
      <c r="A207" s="133" t="s">
        <v>199</v>
      </c>
      <c r="B207" s="133" t="s">
        <v>83</v>
      </c>
      <c r="C207" s="127">
        <v>44325.5</v>
      </c>
      <c r="D207" s="133">
        <v>0</v>
      </c>
      <c r="E207" s="133">
        <v>0</v>
      </c>
      <c r="F207" s="133">
        <v>2.2829999999999999</v>
      </c>
      <c r="G207" s="133">
        <v>2.2829999999999999</v>
      </c>
      <c r="H207" s="133">
        <v>0</v>
      </c>
      <c r="I207" s="133">
        <v>0</v>
      </c>
      <c r="J207" s="133">
        <v>0</v>
      </c>
      <c r="K207" s="133">
        <v>0</v>
      </c>
      <c r="L207" s="133"/>
      <c r="M207" s="133">
        <v>0</v>
      </c>
      <c r="N207" s="133">
        <v>0</v>
      </c>
      <c r="O207" s="133">
        <v>295</v>
      </c>
      <c r="P207" s="133" t="s">
        <v>200</v>
      </c>
      <c r="Q207" s="133" t="s">
        <v>201</v>
      </c>
      <c r="R207" s="133" t="s">
        <v>202</v>
      </c>
      <c r="S207" s="127">
        <v>44349.399108796293</v>
      </c>
    </row>
    <row r="208" spans="1:19" x14ac:dyDescent="0.2">
      <c r="A208" s="133" t="s">
        <v>199</v>
      </c>
      <c r="B208" s="133" t="s">
        <v>83</v>
      </c>
      <c r="C208" s="127">
        <v>44325.541666666664</v>
      </c>
      <c r="D208" s="133">
        <v>0</v>
      </c>
      <c r="E208" s="133">
        <v>0</v>
      </c>
      <c r="F208" s="133">
        <v>2.2890000000000001</v>
      </c>
      <c r="G208" s="133">
        <v>2.2890000000000001</v>
      </c>
      <c r="H208" s="133">
        <v>0</v>
      </c>
      <c r="I208" s="133">
        <v>0</v>
      </c>
      <c r="J208" s="133">
        <v>0</v>
      </c>
      <c r="K208" s="133">
        <v>0</v>
      </c>
      <c r="L208" s="133"/>
      <c r="M208" s="133">
        <v>0</v>
      </c>
      <c r="N208" s="133">
        <v>0</v>
      </c>
      <c r="O208" s="133">
        <v>295</v>
      </c>
      <c r="P208" s="133" t="s">
        <v>200</v>
      </c>
      <c r="Q208" s="133" t="s">
        <v>201</v>
      </c>
      <c r="R208" s="133" t="s">
        <v>202</v>
      </c>
      <c r="S208" s="127">
        <v>44349.399108796293</v>
      </c>
    </row>
    <row r="209" spans="1:19" x14ac:dyDescent="0.2">
      <c r="A209" s="133" t="s">
        <v>199</v>
      </c>
      <c r="B209" s="133" t="s">
        <v>83</v>
      </c>
      <c r="C209" s="127">
        <v>44325.583333333336</v>
      </c>
      <c r="D209" s="133">
        <v>0</v>
      </c>
      <c r="E209" s="133">
        <v>0</v>
      </c>
      <c r="F209" s="133">
        <v>2.2909999999999999</v>
      </c>
      <c r="G209" s="133">
        <v>2.2909999999999999</v>
      </c>
      <c r="H209" s="133">
        <v>0</v>
      </c>
      <c r="I209" s="133">
        <v>0</v>
      </c>
      <c r="J209" s="133">
        <v>0</v>
      </c>
      <c r="K209" s="133">
        <v>0</v>
      </c>
      <c r="L209" s="133"/>
      <c r="M209" s="133">
        <v>0</v>
      </c>
      <c r="N209" s="133">
        <v>0</v>
      </c>
      <c r="O209" s="133">
        <v>295</v>
      </c>
      <c r="P209" s="133" t="s">
        <v>200</v>
      </c>
      <c r="Q209" s="133" t="s">
        <v>201</v>
      </c>
      <c r="R209" s="133" t="s">
        <v>202</v>
      </c>
      <c r="S209" s="127">
        <v>44349.399108796293</v>
      </c>
    </row>
    <row r="210" spans="1:19" x14ac:dyDescent="0.2">
      <c r="A210" s="133" t="s">
        <v>199</v>
      </c>
      <c r="B210" s="133" t="s">
        <v>83</v>
      </c>
      <c r="C210" s="127">
        <v>44325.625</v>
      </c>
      <c r="D210" s="133">
        <v>0</v>
      </c>
      <c r="E210" s="133">
        <v>0</v>
      </c>
      <c r="F210" s="133">
        <v>2.9550000000000001</v>
      </c>
      <c r="G210" s="133">
        <v>2.9550000000000001</v>
      </c>
      <c r="H210" s="133">
        <v>0</v>
      </c>
      <c r="I210" s="133">
        <v>0</v>
      </c>
      <c r="J210" s="133">
        <v>0</v>
      </c>
      <c r="K210" s="133">
        <v>0</v>
      </c>
      <c r="L210" s="133"/>
      <c r="M210" s="133">
        <v>0</v>
      </c>
      <c r="N210" s="133">
        <v>0</v>
      </c>
      <c r="O210" s="133">
        <v>295</v>
      </c>
      <c r="P210" s="133" t="s">
        <v>200</v>
      </c>
      <c r="Q210" s="133" t="s">
        <v>201</v>
      </c>
      <c r="R210" s="133" t="s">
        <v>202</v>
      </c>
      <c r="S210" s="127">
        <v>44349.399108796293</v>
      </c>
    </row>
    <row r="211" spans="1:19" x14ac:dyDescent="0.2">
      <c r="A211" s="133" t="s">
        <v>199</v>
      </c>
      <c r="B211" s="133" t="s">
        <v>83</v>
      </c>
      <c r="C211" s="127">
        <v>44325.666666666664</v>
      </c>
      <c r="D211" s="133">
        <v>0</v>
      </c>
      <c r="E211" s="133">
        <v>0</v>
      </c>
      <c r="F211" s="133">
        <v>3.3650000000000002</v>
      </c>
      <c r="G211" s="133">
        <v>3.3650000000000002</v>
      </c>
      <c r="H211" s="133">
        <v>0</v>
      </c>
      <c r="I211" s="133">
        <v>0</v>
      </c>
      <c r="J211" s="133">
        <v>0</v>
      </c>
      <c r="K211" s="133">
        <v>0</v>
      </c>
      <c r="L211" s="133"/>
      <c r="M211" s="133">
        <v>0</v>
      </c>
      <c r="N211" s="133">
        <v>0</v>
      </c>
      <c r="O211" s="133">
        <v>295</v>
      </c>
      <c r="P211" s="133" t="s">
        <v>200</v>
      </c>
      <c r="Q211" s="133" t="s">
        <v>201</v>
      </c>
      <c r="R211" s="133" t="s">
        <v>202</v>
      </c>
      <c r="S211" s="127">
        <v>44349.399108796293</v>
      </c>
    </row>
    <row r="212" spans="1:19" x14ac:dyDescent="0.2">
      <c r="A212" s="133" t="s">
        <v>199</v>
      </c>
      <c r="B212" s="133" t="s">
        <v>83</v>
      </c>
      <c r="C212" s="127">
        <v>44325.708333333336</v>
      </c>
      <c r="D212" s="133">
        <v>0</v>
      </c>
      <c r="E212" s="133">
        <v>0</v>
      </c>
      <c r="F212" s="133">
        <v>3.351</v>
      </c>
      <c r="G212" s="133">
        <v>3.351</v>
      </c>
      <c r="H212" s="133">
        <v>0</v>
      </c>
      <c r="I212" s="133">
        <v>0</v>
      </c>
      <c r="J212" s="133">
        <v>0</v>
      </c>
      <c r="K212" s="133">
        <v>0</v>
      </c>
      <c r="L212" s="133"/>
      <c r="M212" s="133">
        <v>0</v>
      </c>
      <c r="N212" s="133">
        <v>0</v>
      </c>
      <c r="O212" s="133">
        <v>295</v>
      </c>
      <c r="P212" s="133" t="s">
        <v>200</v>
      </c>
      <c r="Q212" s="133" t="s">
        <v>201</v>
      </c>
      <c r="R212" s="133" t="s">
        <v>202</v>
      </c>
      <c r="S212" s="127">
        <v>44349.399108796293</v>
      </c>
    </row>
    <row r="213" spans="1:19" x14ac:dyDescent="0.2">
      <c r="A213" s="133" t="s">
        <v>199</v>
      </c>
      <c r="B213" s="133" t="s">
        <v>83</v>
      </c>
      <c r="C213" s="127">
        <v>44325.75</v>
      </c>
      <c r="D213" s="133">
        <v>0</v>
      </c>
      <c r="E213" s="133">
        <v>0</v>
      </c>
      <c r="F213" s="133">
        <v>3.33</v>
      </c>
      <c r="G213" s="133">
        <v>3.33</v>
      </c>
      <c r="H213" s="133">
        <v>0</v>
      </c>
      <c r="I213" s="133">
        <v>0</v>
      </c>
      <c r="J213" s="133">
        <v>0</v>
      </c>
      <c r="K213" s="133">
        <v>0</v>
      </c>
      <c r="L213" s="133"/>
      <c r="M213" s="133">
        <v>0</v>
      </c>
      <c r="N213" s="133">
        <v>0</v>
      </c>
      <c r="O213" s="133">
        <v>295</v>
      </c>
      <c r="P213" s="133" t="s">
        <v>200</v>
      </c>
      <c r="Q213" s="133" t="s">
        <v>201</v>
      </c>
      <c r="R213" s="133" t="s">
        <v>202</v>
      </c>
      <c r="S213" s="127">
        <v>44349.399108796293</v>
      </c>
    </row>
    <row r="214" spans="1:19" x14ac:dyDescent="0.2">
      <c r="A214" s="133" t="s">
        <v>199</v>
      </c>
      <c r="B214" s="133" t="s">
        <v>83</v>
      </c>
      <c r="C214" s="127">
        <v>44325.791666666664</v>
      </c>
      <c r="D214" s="133">
        <v>0</v>
      </c>
      <c r="E214" s="133">
        <v>0</v>
      </c>
      <c r="F214" s="133">
        <v>3.323</v>
      </c>
      <c r="G214" s="133">
        <v>3.323</v>
      </c>
      <c r="H214" s="133">
        <v>0</v>
      </c>
      <c r="I214" s="133">
        <v>0</v>
      </c>
      <c r="J214" s="133">
        <v>0</v>
      </c>
      <c r="K214" s="133">
        <v>0</v>
      </c>
      <c r="L214" s="133"/>
      <c r="M214" s="133">
        <v>0</v>
      </c>
      <c r="N214" s="133">
        <v>0</v>
      </c>
      <c r="O214" s="133">
        <v>295</v>
      </c>
      <c r="P214" s="133" t="s">
        <v>200</v>
      </c>
      <c r="Q214" s="133" t="s">
        <v>201</v>
      </c>
      <c r="R214" s="133" t="s">
        <v>202</v>
      </c>
      <c r="S214" s="127">
        <v>44349.399108796293</v>
      </c>
    </row>
    <row r="215" spans="1:19" x14ac:dyDescent="0.2">
      <c r="A215" s="133" t="s">
        <v>199</v>
      </c>
      <c r="B215" s="133" t="s">
        <v>83</v>
      </c>
      <c r="C215" s="127">
        <v>44325.833333333336</v>
      </c>
      <c r="D215" s="133">
        <v>0</v>
      </c>
      <c r="E215" s="133">
        <v>0</v>
      </c>
      <c r="F215" s="133">
        <v>3.355</v>
      </c>
      <c r="G215" s="133">
        <v>3.355</v>
      </c>
      <c r="H215" s="133">
        <v>0</v>
      </c>
      <c r="I215" s="133">
        <v>0</v>
      </c>
      <c r="J215" s="133">
        <v>0</v>
      </c>
      <c r="K215" s="133">
        <v>0</v>
      </c>
      <c r="L215" s="133"/>
      <c r="M215" s="133">
        <v>0</v>
      </c>
      <c r="N215" s="133">
        <v>0</v>
      </c>
      <c r="O215" s="133">
        <v>295</v>
      </c>
      <c r="P215" s="133" t="s">
        <v>200</v>
      </c>
      <c r="Q215" s="133" t="s">
        <v>201</v>
      </c>
      <c r="R215" s="133" t="s">
        <v>202</v>
      </c>
      <c r="S215" s="127">
        <v>44349.399108796293</v>
      </c>
    </row>
    <row r="216" spans="1:19" x14ac:dyDescent="0.2">
      <c r="A216" s="133" t="s">
        <v>199</v>
      </c>
      <c r="B216" s="133" t="s">
        <v>83</v>
      </c>
      <c r="C216" s="127">
        <v>44325.875</v>
      </c>
      <c r="D216" s="133">
        <v>0</v>
      </c>
      <c r="E216" s="133">
        <v>0</v>
      </c>
      <c r="F216" s="133">
        <v>3.5659999999999998</v>
      </c>
      <c r="G216" s="133">
        <v>3.5659999999999998</v>
      </c>
      <c r="H216" s="133">
        <v>0</v>
      </c>
      <c r="I216" s="133">
        <v>0</v>
      </c>
      <c r="J216" s="133">
        <v>0</v>
      </c>
      <c r="K216" s="133">
        <v>0</v>
      </c>
      <c r="L216" s="133"/>
      <c r="M216" s="133">
        <v>0</v>
      </c>
      <c r="N216" s="133">
        <v>0</v>
      </c>
      <c r="O216" s="133">
        <v>295</v>
      </c>
      <c r="P216" s="133" t="s">
        <v>200</v>
      </c>
      <c r="Q216" s="133" t="s">
        <v>201</v>
      </c>
      <c r="R216" s="133" t="s">
        <v>202</v>
      </c>
      <c r="S216" s="127">
        <v>44349.399108796293</v>
      </c>
    </row>
    <row r="217" spans="1:19" x14ac:dyDescent="0.2">
      <c r="A217" s="133" t="s">
        <v>199</v>
      </c>
      <c r="B217" s="133" t="s">
        <v>83</v>
      </c>
      <c r="C217" s="127">
        <v>44325.916666666664</v>
      </c>
      <c r="D217" s="133">
        <v>0</v>
      </c>
      <c r="E217" s="133">
        <v>0</v>
      </c>
      <c r="F217" s="133">
        <v>3.6150000000000002</v>
      </c>
      <c r="G217" s="133">
        <v>3.6150000000000002</v>
      </c>
      <c r="H217" s="133">
        <v>0</v>
      </c>
      <c r="I217" s="133">
        <v>0</v>
      </c>
      <c r="J217" s="133">
        <v>0</v>
      </c>
      <c r="K217" s="133">
        <v>0</v>
      </c>
      <c r="L217" s="133"/>
      <c r="M217" s="133">
        <v>0</v>
      </c>
      <c r="N217" s="133">
        <v>0</v>
      </c>
      <c r="O217" s="133">
        <v>295</v>
      </c>
      <c r="P217" s="133" t="s">
        <v>200</v>
      </c>
      <c r="Q217" s="133" t="s">
        <v>201</v>
      </c>
      <c r="R217" s="133" t="s">
        <v>202</v>
      </c>
      <c r="S217" s="127">
        <v>44349.399108796293</v>
      </c>
    </row>
    <row r="218" spans="1:19" x14ac:dyDescent="0.2">
      <c r="A218" s="133" t="s">
        <v>199</v>
      </c>
      <c r="B218" s="133" t="s">
        <v>83</v>
      </c>
      <c r="C218" s="127">
        <v>44325.958333333336</v>
      </c>
      <c r="D218" s="133">
        <v>0</v>
      </c>
      <c r="E218" s="133">
        <v>0</v>
      </c>
      <c r="F218" s="133">
        <v>3.6110000000000002</v>
      </c>
      <c r="G218" s="133">
        <v>3.6110000000000002</v>
      </c>
      <c r="H218" s="133">
        <v>0</v>
      </c>
      <c r="I218" s="133">
        <v>0</v>
      </c>
      <c r="J218" s="133">
        <v>0</v>
      </c>
      <c r="K218" s="133">
        <v>0</v>
      </c>
      <c r="L218" s="133"/>
      <c r="M218" s="133">
        <v>0</v>
      </c>
      <c r="N218" s="133">
        <v>0</v>
      </c>
      <c r="O218" s="133">
        <v>295</v>
      </c>
      <c r="P218" s="133" t="s">
        <v>200</v>
      </c>
      <c r="Q218" s="133" t="s">
        <v>201</v>
      </c>
      <c r="R218" s="133" t="s">
        <v>202</v>
      </c>
      <c r="S218" s="127">
        <v>44349.399108796293</v>
      </c>
    </row>
    <row r="219" spans="1:19" x14ac:dyDescent="0.2">
      <c r="A219" s="133" t="s">
        <v>199</v>
      </c>
      <c r="B219" s="133" t="s">
        <v>83</v>
      </c>
      <c r="C219" s="127">
        <v>44326</v>
      </c>
      <c r="D219" s="133">
        <v>0</v>
      </c>
      <c r="E219" s="133">
        <v>0</v>
      </c>
      <c r="F219" s="133">
        <v>3.617</v>
      </c>
      <c r="G219" s="133">
        <v>3.617</v>
      </c>
      <c r="H219" s="133">
        <v>0</v>
      </c>
      <c r="I219" s="133">
        <v>0</v>
      </c>
      <c r="J219" s="133">
        <v>0</v>
      </c>
      <c r="K219" s="133">
        <v>0</v>
      </c>
      <c r="L219" s="133"/>
      <c r="M219" s="133">
        <v>0</v>
      </c>
      <c r="N219" s="133">
        <v>0</v>
      </c>
      <c r="O219" s="133">
        <v>295</v>
      </c>
      <c r="P219" s="133" t="s">
        <v>200</v>
      </c>
      <c r="Q219" s="133" t="s">
        <v>201</v>
      </c>
      <c r="R219" s="133" t="s">
        <v>202</v>
      </c>
      <c r="S219" s="127">
        <v>44349.399108796293</v>
      </c>
    </row>
    <row r="220" spans="1:19" x14ac:dyDescent="0.2">
      <c r="A220" s="133" t="s">
        <v>199</v>
      </c>
      <c r="B220" s="133" t="s">
        <v>83</v>
      </c>
      <c r="C220" s="127">
        <v>44326.041666666664</v>
      </c>
      <c r="D220" s="133">
        <v>0</v>
      </c>
      <c r="E220" s="133">
        <v>0</v>
      </c>
      <c r="F220" s="133">
        <v>3.6379999999999999</v>
      </c>
      <c r="G220" s="133">
        <v>3.6379999999999999</v>
      </c>
      <c r="H220" s="133">
        <v>0</v>
      </c>
      <c r="I220" s="133">
        <v>0</v>
      </c>
      <c r="J220" s="133">
        <v>0</v>
      </c>
      <c r="K220" s="133">
        <v>0</v>
      </c>
      <c r="L220" s="133"/>
      <c r="M220" s="133">
        <v>0</v>
      </c>
      <c r="N220" s="133">
        <v>0</v>
      </c>
      <c r="O220" s="133">
        <v>295</v>
      </c>
      <c r="P220" s="133" t="s">
        <v>200</v>
      </c>
      <c r="Q220" s="133" t="s">
        <v>201</v>
      </c>
      <c r="R220" s="133" t="s">
        <v>202</v>
      </c>
      <c r="S220" s="127">
        <v>44349.399108796293</v>
      </c>
    </row>
    <row r="221" spans="1:19" x14ac:dyDescent="0.2">
      <c r="A221" s="133" t="s">
        <v>199</v>
      </c>
      <c r="B221" s="133" t="s">
        <v>83</v>
      </c>
      <c r="C221" s="127">
        <v>44326.083333333336</v>
      </c>
      <c r="D221" s="133">
        <v>0</v>
      </c>
      <c r="E221" s="133">
        <v>0</v>
      </c>
      <c r="F221" s="133">
        <v>3.6579999999999999</v>
      </c>
      <c r="G221" s="133">
        <v>3.6579999999999999</v>
      </c>
      <c r="H221" s="133">
        <v>0</v>
      </c>
      <c r="I221" s="133">
        <v>0</v>
      </c>
      <c r="J221" s="133">
        <v>0</v>
      </c>
      <c r="K221" s="133">
        <v>0</v>
      </c>
      <c r="L221" s="133"/>
      <c r="M221" s="133">
        <v>0</v>
      </c>
      <c r="N221" s="133">
        <v>0</v>
      </c>
      <c r="O221" s="133">
        <v>295</v>
      </c>
      <c r="P221" s="133" t="s">
        <v>200</v>
      </c>
      <c r="Q221" s="133" t="s">
        <v>201</v>
      </c>
      <c r="R221" s="133" t="s">
        <v>202</v>
      </c>
      <c r="S221" s="127">
        <v>44349.399108796293</v>
      </c>
    </row>
    <row r="222" spans="1:19" x14ac:dyDescent="0.2">
      <c r="A222" s="133" t="s">
        <v>199</v>
      </c>
      <c r="B222" s="133" t="s">
        <v>83</v>
      </c>
      <c r="C222" s="127">
        <v>44326.125</v>
      </c>
      <c r="D222" s="133">
        <v>0</v>
      </c>
      <c r="E222" s="133">
        <v>0</v>
      </c>
      <c r="F222" s="133">
        <v>3.669</v>
      </c>
      <c r="G222" s="133">
        <v>3.669</v>
      </c>
      <c r="H222" s="133">
        <v>0</v>
      </c>
      <c r="I222" s="133">
        <v>0</v>
      </c>
      <c r="J222" s="133">
        <v>0</v>
      </c>
      <c r="K222" s="133">
        <v>0</v>
      </c>
      <c r="L222" s="133"/>
      <c r="M222" s="133">
        <v>0</v>
      </c>
      <c r="N222" s="133">
        <v>0</v>
      </c>
      <c r="O222" s="133">
        <v>295</v>
      </c>
      <c r="P222" s="133" t="s">
        <v>200</v>
      </c>
      <c r="Q222" s="133" t="s">
        <v>201</v>
      </c>
      <c r="R222" s="133" t="s">
        <v>202</v>
      </c>
      <c r="S222" s="127">
        <v>44349.399108796293</v>
      </c>
    </row>
    <row r="223" spans="1:19" x14ac:dyDescent="0.2">
      <c r="A223" s="133" t="s">
        <v>199</v>
      </c>
      <c r="B223" s="133" t="s">
        <v>83</v>
      </c>
      <c r="C223" s="127">
        <v>44326.166666666664</v>
      </c>
      <c r="D223" s="133">
        <v>0</v>
      </c>
      <c r="E223" s="133">
        <v>0</v>
      </c>
      <c r="F223" s="133">
        <v>3.7130000000000001</v>
      </c>
      <c r="G223" s="133">
        <v>3.7130000000000001</v>
      </c>
      <c r="H223" s="133">
        <v>0</v>
      </c>
      <c r="I223" s="133">
        <v>0</v>
      </c>
      <c r="J223" s="133">
        <v>0</v>
      </c>
      <c r="K223" s="133">
        <v>0</v>
      </c>
      <c r="L223" s="133"/>
      <c r="M223" s="133">
        <v>0</v>
      </c>
      <c r="N223" s="133">
        <v>0</v>
      </c>
      <c r="O223" s="133">
        <v>295</v>
      </c>
      <c r="P223" s="133" t="s">
        <v>200</v>
      </c>
      <c r="Q223" s="133" t="s">
        <v>201</v>
      </c>
      <c r="R223" s="133" t="s">
        <v>202</v>
      </c>
      <c r="S223" s="127">
        <v>44349.399108796293</v>
      </c>
    </row>
    <row r="224" spans="1:19" x14ac:dyDescent="0.2">
      <c r="A224" s="133" t="s">
        <v>199</v>
      </c>
      <c r="B224" s="133" t="s">
        <v>83</v>
      </c>
      <c r="C224" s="127">
        <v>44326.208333333336</v>
      </c>
      <c r="D224" s="133">
        <v>0</v>
      </c>
      <c r="E224" s="133">
        <v>0</v>
      </c>
      <c r="F224" s="133">
        <v>3.7080000000000002</v>
      </c>
      <c r="G224" s="133">
        <v>3.7080000000000002</v>
      </c>
      <c r="H224" s="133">
        <v>0</v>
      </c>
      <c r="I224" s="133">
        <v>0</v>
      </c>
      <c r="J224" s="133">
        <v>0</v>
      </c>
      <c r="K224" s="133">
        <v>0</v>
      </c>
      <c r="L224" s="133"/>
      <c r="M224" s="133">
        <v>0</v>
      </c>
      <c r="N224" s="133">
        <v>0</v>
      </c>
      <c r="O224" s="133">
        <v>295</v>
      </c>
      <c r="P224" s="133" t="s">
        <v>200</v>
      </c>
      <c r="Q224" s="133" t="s">
        <v>201</v>
      </c>
      <c r="R224" s="133" t="s">
        <v>202</v>
      </c>
      <c r="S224" s="127">
        <v>44349.399108796293</v>
      </c>
    </row>
    <row r="225" spans="1:19" x14ac:dyDescent="0.2">
      <c r="A225" s="133" t="s">
        <v>199</v>
      </c>
      <c r="B225" s="133" t="s">
        <v>83</v>
      </c>
      <c r="C225" s="127">
        <v>44326.25</v>
      </c>
      <c r="D225" s="133">
        <v>3.3519999999999999</v>
      </c>
      <c r="E225" s="133">
        <v>0.318</v>
      </c>
      <c r="F225" s="133">
        <v>3.952</v>
      </c>
      <c r="G225" s="133">
        <v>0.91800000000000004</v>
      </c>
      <c r="H225" s="133">
        <v>1</v>
      </c>
      <c r="I225" s="133">
        <v>1</v>
      </c>
      <c r="J225" s="133">
        <v>0</v>
      </c>
      <c r="K225" s="133">
        <v>1</v>
      </c>
      <c r="L225" s="133"/>
      <c r="M225" s="133">
        <v>0</v>
      </c>
      <c r="N225" s="133">
        <v>1</v>
      </c>
      <c r="O225" s="133">
        <v>295</v>
      </c>
      <c r="P225" s="133" t="s">
        <v>203</v>
      </c>
      <c r="Q225" s="133" t="s">
        <v>201</v>
      </c>
      <c r="R225" s="133" t="s">
        <v>202</v>
      </c>
      <c r="S225" s="127">
        <v>44349.399108796293</v>
      </c>
    </row>
    <row r="226" spans="1:19" x14ac:dyDescent="0.2">
      <c r="A226" s="133" t="s">
        <v>199</v>
      </c>
      <c r="B226" s="133" t="s">
        <v>83</v>
      </c>
      <c r="C226" s="127">
        <v>44326.291666666664</v>
      </c>
      <c r="D226" s="133">
        <v>12.135999999999999</v>
      </c>
      <c r="E226" s="133">
        <v>7.8819999999999997</v>
      </c>
      <c r="F226" s="133">
        <v>4.2539999999999996</v>
      </c>
      <c r="G226" s="133">
        <v>0</v>
      </c>
      <c r="H226" s="133">
        <v>6</v>
      </c>
      <c r="I226" s="133">
        <v>7.8819999999999997</v>
      </c>
      <c r="J226" s="133">
        <v>6</v>
      </c>
      <c r="K226" s="133">
        <v>7.8819999999999997</v>
      </c>
      <c r="L226" s="133"/>
      <c r="M226" s="133">
        <v>6</v>
      </c>
      <c r="N226" s="133">
        <v>7</v>
      </c>
      <c r="O226" s="133">
        <v>295</v>
      </c>
      <c r="P226" s="133" t="s">
        <v>203</v>
      </c>
      <c r="Q226" s="133" t="s">
        <v>201</v>
      </c>
      <c r="R226" s="133" t="s">
        <v>202</v>
      </c>
      <c r="S226" s="127">
        <v>44349.399108796293</v>
      </c>
    </row>
    <row r="227" spans="1:19" x14ac:dyDescent="0.2">
      <c r="A227" s="133" t="s">
        <v>199</v>
      </c>
      <c r="B227" s="133" t="s">
        <v>83</v>
      </c>
      <c r="C227" s="127">
        <v>44326.333333333336</v>
      </c>
      <c r="D227" s="133">
        <v>17.8</v>
      </c>
      <c r="E227" s="133">
        <v>13.500999999999999</v>
      </c>
      <c r="F227" s="133">
        <v>4.2990000000000004</v>
      </c>
      <c r="G227" s="133">
        <v>0</v>
      </c>
      <c r="H227" s="133">
        <v>13</v>
      </c>
      <c r="I227" s="133">
        <v>14</v>
      </c>
      <c r="J227" s="133">
        <v>13</v>
      </c>
      <c r="K227" s="133">
        <v>14</v>
      </c>
      <c r="L227" s="133"/>
      <c r="M227" s="133">
        <v>13</v>
      </c>
      <c r="N227" s="133">
        <v>14</v>
      </c>
      <c r="O227" s="133">
        <v>295</v>
      </c>
      <c r="P227" s="133" t="s">
        <v>203</v>
      </c>
      <c r="Q227" s="133" t="s">
        <v>201</v>
      </c>
      <c r="R227" s="133" t="s">
        <v>202</v>
      </c>
      <c r="S227" s="127">
        <v>44349.399108796293</v>
      </c>
    </row>
    <row r="228" spans="1:19" x14ac:dyDescent="0.2">
      <c r="A228" s="133" t="s">
        <v>199</v>
      </c>
      <c r="B228" s="133" t="s">
        <v>83</v>
      </c>
      <c r="C228" s="127">
        <v>44326.375</v>
      </c>
      <c r="D228" s="133">
        <v>48.863999999999997</v>
      </c>
      <c r="E228" s="133">
        <v>43.198</v>
      </c>
      <c r="F228" s="133">
        <v>5.6660000000000004</v>
      </c>
      <c r="G228" s="133">
        <v>0</v>
      </c>
      <c r="H228" s="133">
        <v>43</v>
      </c>
      <c r="I228" s="133">
        <v>178</v>
      </c>
      <c r="J228" s="133">
        <v>35</v>
      </c>
      <c r="K228" s="133">
        <v>178</v>
      </c>
      <c r="L228" s="133"/>
      <c r="M228" s="133">
        <v>35</v>
      </c>
      <c r="N228" s="133">
        <v>178</v>
      </c>
      <c r="O228" s="133">
        <v>295</v>
      </c>
      <c r="P228" s="133" t="s">
        <v>203</v>
      </c>
      <c r="Q228" s="133" t="s">
        <v>201</v>
      </c>
      <c r="R228" s="133" t="s">
        <v>202</v>
      </c>
      <c r="S228" s="127">
        <v>44349.399108796293</v>
      </c>
    </row>
    <row r="229" spans="1:19" x14ac:dyDescent="0.2">
      <c r="A229" s="133" t="s">
        <v>199</v>
      </c>
      <c r="B229" s="133" t="s">
        <v>83</v>
      </c>
      <c r="C229" s="127">
        <v>44326.416666666664</v>
      </c>
      <c r="D229" s="133">
        <v>66.311999999999998</v>
      </c>
      <c r="E229" s="133">
        <v>59.610999999999997</v>
      </c>
      <c r="F229" s="133">
        <v>6.7009999999999996</v>
      </c>
      <c r="G229" s="133">
        <v>0</v>
      </c>
      <c r="H229" s="133">
        <v>58</v>
      </c>
      <c r="I229" s="133">
        <v>295</v>
      </c>
      <c r="J229" s="133">
        <v>39</v>
      </c>
      <c r="K229" s="133">
        <v>295</v>
      </c>
      <c r="L229" s="133"/>
      <c r="M229" s="133">
        <v>39</v>
      </c>
      <c r="N229" s="133">
        <v>295</v>
      </c>
      <c r="O229" s="133">
        <v>295</v>
      </c>
      <c r="P229" s="133" t="s">
        <v>204</v>
      </c>
      <c r="Q229" s="133" t="s">
        <v>201</v>
      </c>
      <c r="R229" s="133" t="s">
        <v>202</v>
      </c>
      <c r="S229" s="127">
        <v>44349.399108796293</v>
      </c>
    </row>
    <row r="230" spans="1:19" x14ac:dyDescent="0.2">
      <c r="A230" s="133" t="s">
        <v>199</v>
      </c>
      <c r="B230" s="133" t="s">
        <v>83</v>
      </c>
      <c r="C230" s="127">
        <v>44326.458333333336</v>
      </c>
      <c r="D230" s="133">
        <v>67.447999999999993</v>
      </c>
      <c r="E230" s="133">
        <v>60.73</v>
      </c>
      <c r="F230" s="133">
        <v>6.718</v>
      </c>
      <c r="G230" s="133">
        <v>0</v>
      </c>
      <c r="H230" s="133">
        <v>59</v>
      </c>
      <c r="I230" s="133">
        <v>295</v>
      </c>
      <c r="J230" s="133">
        <v>39</v>
      </c>
      <c r="K230" s="133">
        <v>295</v>
      </c>
      <c r="L230" s="133"/>
      <c r="M230" s="133">
        <v>39</v>
      </c>
      <c r="N230" s="133">
        <v>295</v>
      </c>
      <c r="O230" s="133">
        <v>295</v>
      </c>
      <c r="P230" s="133" t="s">
        <v>204</v>
      </c>
      <c r="Q230" s="133" t="s">
        <v>201</v>
      </c>
      <c r="R230" s="133" t="s">
        <v>202</v>
      </c>
      <c r="S230" s="127">
        <v>44349.399108796293</v>
      </c>
    </row>
    <row r="231" spans="1:19" x14ac:dyDescent="0.2">
      <c r="A231" s="133" t="s">
        <v>199</v>
      </c>
      <c r="B231" s="133" t="s">
        <v>83</v>
      </c>
      <c r="C231" s="127">
        <v>44326.5</v>
      </c>
      <c r="D231" s="133">
        <v>66.760000000000005</v>
      </c>
      <c r="E231" s="133">
        <v>60.107999999999997</v>
      </c>
      <c r="F231" s="133">
        <v>6.6520000000000001</v>
      </c>
      <c r="G231" s="133">
        <v>0</v>
      </c>
      <c r="H231" s="133">
        <v>59</v>
      </c>
      <c r="I231" s="133">
        <v>295</v>
      </c>
      <c r="J231" s="133">
        <v>39</v>
      </c>
      <c r="K231" s="133">
        <v>295</v>
      </c>
      <c r="L231" s="133"/>
      <c r="M231" s="133">
        <v>39</v>
      </c>
      <c r="N231" s="133">
        <v>295</v>
      </c>
      <c r="O231" s="133">
        <v>295</v>
      </c>
      <c r="P231" s="133" t="s">
        <v>204</v>
      </c>
      <c r="Q231" s="133" t="s">
        <v>201</v>
      </c>
      <c r="R231" s="133" t="s">
        <v>202</v>
      </c>
      <c r="S231" s="127">
        <v>44349.399108796293</v>
      </c>
    </row>
    <row r="232" spans="1:19" x14ac:dyDescent="0.2">
      <c r="A232" s="133" t="s">
        <v>199</v>
      </c>
      <c r="B232" s="133" t="s">
        <v>83</v>
      </c>
      <c r="C232" s="127">
        <v>44326.541666666664</v>
      </c>
      <c r="D232" s="133">
        <v>66.712000000000003</v>
      </c>
      <c r="E232" s="133">
        <v>60.192</v>
      </c>
      <c r="F232" s="133">
        <v>6.52</v>
      </c>
      <c r="G232" s="133">
        <v>0</v>
      </c>
      <c r="H232" s="133">
        <v>59</v>
      </c>
      <c r="I232" s="133">
        <v>295</v>
      </c>
      <c r="J232" s="133">
        <v>39</v>
      </c>
      <c r="K232" s="133">
        <v>295</v>
      </c>
      <c r="L232" s="133"/>
      <c r="M232" s="133">
        <v>39</v>
      </c>
      <c r="N232" s="133">
        <v>295</v>
      </c>
      <c r="O232" s="133">
        <v>295</v>
      </c>
      <c r="P232" s="133" t="s">
        <v>204</v>
      </c>
      <c r="Q232" s="133" t="s">
        <v>201</v>
      </c>
      <c r="R232" s="133" t="s">
        <v>202</v>
      </c>
      <c r="S232" s="127">
        <v>44349.399108796293</v>
      </c>
    </row>
    <row r="233" spans="1:19" x14ac:dyDescent="0.2">
      <c r="A233" s="133" t="s">
        <v>199</v>
      </c>
      <c r="B233" s="133" t="s">
        <v>83</v>
      </c>
      <c r="C233" s="127">
        <v>44326.583333333336</v>
      </c>
      <c r="D233" s="133">
        <v>114.256</v>
      </c>
      <c r="E233" s="133">
        <v>107.527</v>
      </c>
      <c r="F233" s="133">
        <v>6.7290000000000001</v>
      </c>
      <c r="G233" s="133">
        <v>0</v>
      </c>
      <c r="H233" s="133">
        <v>60</v>
      </c>
      <c r="I233" s="133">
        <v>295</v>
      </c>
      <c r="J233" s="133">
        <v>39</v>
      </c>
      <c r="K233" s="133">
        <v>295</v>
      </c>
      <c r="L233" s="133"/>
      <c r="M233" s="133">
        <v>39</v>
      </c>
      <c r="N233" s="133">
        <v>295</v>
      </c>
      <c r="O233" s="133">
        <v>295</v>
      </c>
      <c r="P233" s="133" t="s">
        <v>204</v>
      </c>
      <c r="Q233" s="133" t="s">
        <v>201</v>
      </c>
      <c r="R233" s="133" t="s">
        <v>202</v>
      </c>
      <c r="S233" s="127">
        <v>44349.399108796293</v>
      </c>
    </row>
    <row r="234" spans="1:19" x14ac:dyDescent="0.2">
      <c r="A234" s="133" t="s">
        <v>199</v>
      </c>
      <c r="B234" s="133" t="s">
        <v>83</v>
      </c>
      <c r="C234" s="127">
        <v>44326.625</v>
      </c>
      <c r="D234" s="133">
        <v>125.768</v>
      </c>
      <c r="E234" s="133">
        <v>119.009</v>
      </c>
      <c r="F234" s="133">
        <v>6.7590000000000003</v>
      </c>
      <c r="G234" s="133">
        <v>0</v>
      </c>
      <c r="H234" s="133">
        <v>60</v>
      </c>
      <c r="I234" s="133">
        <v>295</v>
      </c>
      <c r="J234" s="133">
        <v>39</v>
      </c>
      <c r="K234" s="133">
        <v>295</v>
      </c>
      <c r="L234" s="133"/>
      <c r="M234" s="133">
        <v>39</v>
      </c>
      <c r="N234" s="133">
        <v>295</v>
      </c>
      <c r="O234" s="133">
        <v>295</v>
      </c>
      <c r="P234" s="133" t="s">
        <v>204</v>
      </c>
      <c r="Q234" s="133" t="s">
        <v>201</v>
      </c>
      <c r="R234" s="133" t="s">
        <v>202</v>
      </c>
      <c r="S234" s="127">
        <v>44349.399108796293</v>
      </c>
    </row>
    <row r="235" spans="1:19" x14ac:dyDescent="0.2">
      <c r="A235" s="133" t="s">
        <v>199</v>
      </c>
      <c r="B235" s="133" t="s">
        <v>83</v>
      </c>
      <c r="C235" s="127">
        <v>44326.666666666664</v>
      </c>
      <c r="D235" s="133">
        <v>76.992000000000004</v>
      </c>
      <c r="E235" s="133">
        <v>70.483999999999995</v>
      </c>
      <c r="F235" s="133">
        <v>6.508</v>
      </c>
      <c r="G235" s="133">
        <v>0</v>
      </c>
      <c r="H235" s="133">
        <v>59</v>
      </c>
      <c r="I235" s="133">
        <v>295</v>
      </c>
      <c r="J235" s="133">
        <v>39</v>
      </c>
      <c r="K235" s="133">
        <v>295</v>
      </c>
      <c r="L235" s="133"/>
      <c r="M235" s="133">
        <v>39</v>
      </c>
      <c r="N235" s="133">
        <v>295</v>
      </c>
      <c r="O235" s="133">
        <v>295</v>
      </c>
      <c r="P235" s="133" t="s">
        <v>204</v>
      </c>
      <c r="Q235" s="133" t="s">
        <v>201</v>
      </c>
      <c r="R235" s="133" t="s">
        <v>202</v>
      </c>
      <c r="S235" s="127">
        <v>44349.399108796293</v>
      </c>
    </row>
    <row r="236" spans="1:19" x14ac:dyDescent="0.2">
      <c r="A236" s="133" t="s">
        <v>199</v>
      </c>
      <c r="B236" s="133" t="s">
        <v>83</v>
      </c>
      <c r="C236" s="127">
        <v>44326.708333333336</v>
      </c>
      <c r="D236" s="133">
        <v>71.84</v>
      </c>
      <c r="E236" s="133">
        <v>65.129000000000005</v>
      </c>
      <c r="F236" s="133">
        <v>6.7110000000000003</v>
      </c>
      <c r="G236" s="133">
        <v>0</v>
      </c>
      <c r="H236" s="133">
        <v>59</v>
      </c>
      <c r="I236" s="133">
        <v>295</v>
      </c>
      <c r="J236" s="133">
        <v>39</v>
      </c>
      <c r="K236" s="133">
        <v>295</v>
      </c>
      <c r="L236" s="133"/>
      <c r="M236" s="133">
        <v>39</v>
      </c>
      <c r="N236" s="133">
        <v>295</v>
      </c>
      <c r="O236" s="133">
        <v>295</v>
      </c>
      <c r="P236" s="133" t="s">
        <v>204</v>
      </c>
      <c r="Q236" s="133" t="s">
        <v>201</v>
      </c>
      <c r="R236" s="133" t="s">
        <v>202</v>
      </c>
      <c r="S236" s="127">
        <v>44349.399108796293</v>
      </c>
    </row>
    <row r="237" spans="1:19" x14ac:dyDescent="0.2">
      <c r="A237" s="133" t="s">
        <v>199</v>
      </c>
      <c r="B237" s="133" t="s">
        <v>83</v>
      </c>
      <c r="C237" s="127">
        <v>44326.75</v>
      </c>
      <c r="D237" s="133">
        <v>92.768000000000001</v>
      </c>
      <c r="E237" s="133">
        <v>86.015000000000001</v>
      </c>
      <c r="F237" s="133">
        <v>6.7530000000000001</v>
      </c>
      <c r="G237" s="133">
        <v>0</v>
      </c>
      <c r="H237" s="133">
        <v>59</v>
      </c>
      <c r="I237" s="133">
        <v>295</v>
      </c>
      <c r="J237" s="133">
        <v>40</v>
      </c>
      <c r="K237" s="133">
        <v>295</v>
      </c>
      <c r="L237" s="133"/>
      <c r="M237" s="133">
        <v>40</v>
      </c>
      <c r="N237" s="133">
        <v>295</v>
      </c>
      <c r="O237" s="133">
        <v>295</v>
      </c>
      <c r="P237" s="133" t="s">
        <v>204</v>
      </c>
      <c r="Q237" s="133" t="s">
        <v>201</v>
      </c>
      <c r="R237" s="133" t="s">
        <v>202</v>
      </c>
      <c r="S237" s="127">
        <v>44349.399108796293</v>
      </c>
    </row>
    <row r="238" spans="1:19" x14ac:dyDescent="0.2">
      <c r="A238" s="133" t="s">
        <v>199</v>
      </c>
      <c r="B238" s="133" t="s">
        <v>83</v>
      </c>
      <c r="C238" s="127">
        <v>44326.791666666664</v>
      </c>
      <c r="D238" s="133">
        <v>128.304</v>
      </c>
      <c r="E238" s="133">
        <v>121.31</v>
      </c>
      <c r="F238" s="133">
        <v>6.9939999999999998</v>
      </c>
      <c r="G238" s="133">
        <v>0</v>
      </c>
      <c r="H238" s="133">
        <v>60</v>
      </c>
      <c r="I238" s="133">
        <v>295</v>
      </c>
      <c r="J238" s="133">
        <v>40</v>
      </c>
      <c r="K238" s="133">
        <v>295</v>
      </c>
      <c r="L238" s="133"/>
      <c r="M238" s="133">
        <v>40</v>
      </c>
      <c r="N238" s="133">
        <v>295</v>
      </c>
      <c r="O238" s="133">
        <v>295</v>
      </c>
      <c r="P238" s="133" t="s">
        <v>204</v>
      </c>
      <c r="Q238" s="133" t="s">
        <v>201</v>
      </c>
      <c r="R238" s="133" t="s">
        <v>202</v>
      </c>
      <c r="S238" s="127">
        <v>44349.399108796293</v>
      </c>
    </row>
    <row r="239" spans="1:19" x14ac:dyDescent="0.2">
      <c r="A239" s="133" t="s">
        <v>199</v>
      </c>
      <c r="B239" s="133" t="s">
        <v>83</v>
      </c>
      <c r="C239" s="127">
        <v>44326.833333333336</v>
      </c>
      <c r="D239" s="133">
        <v>156.328</v>
      </c>
      <c r="E239" s="133">
        <v>148.70699999999999</v>
      </c>
      <c r="F239" s="133">
        <v>7.6210000000000004</v>
      </c>
      <c r="G239" s="133">
        <v>0</v>
      </c>
      <c r="H239" s="133">
        <v>60</v>
      </c>
      <c r="I239" s="133">
        <v>295</v>
      </c>
      <c r="J239" s="133">
        <v>40</v>
      </c>
      <c r="K239" s="133">
        <v>295</v>
      </c>
      <c r="L239" s="133"/>
      <c r="M239" s="133">
        <v>40</v>
      </c>
      <c r="N239" s="133">
        <v>295</v>
      </c>
      <c r="O239" s="133">
        <v>295</v>
      </c>
      <c r="P239" s="133" t="s">
        <v>204</v>
      </c>
      <c r="Q239" s="133" t="s">
        <v>201</v>
      </c>
      <c r="R239" s="133" t="s">
        <v>202</v>
      </c>
      <c r="S239" s="127">
        <v>44349.399108796293</v>
      </c>
    </row>
    <row r="240" spans="1:19" x14ac:dyDescent="0.2">
      <c r="A240" s="133" t="s">
        <v>199</v>
      </c>
      <c r="B240" s="133" t="s">
        <v>83</v>
      </c>
      <c r="C240" s="127">
        <v>44326.875</v>
      </c>
      <c r="D240" s="133">
        <v>193.73599999999999</v>
      </c>
      <c r="E240" s="133">
        <v>185.83600000000001</v>
      </c>
      <c r="F240" s="133">
        <v>7.9</v>
      </c>
      <c r="G240" s="133">
        <v>0</v>
      </c>
      <c r="H240" s="133">
        <v>60</v>
      </c>
      <c r="I240" s="133">
        <v>295</v>
      </c>
      <c r="J240" s="133">
        <v>40</v>
      </c>
      <c r="K240" s="133">
        <v>295</v>
      </c>
      <c r="L240" s="133"/>
      <c r="M240" s="133">
        <v>40</v>
      </c>
      <c r="N240" s="133">
        <v>295</v>
      </c>
      <c r="O240" s="133">
        <v>295</v>
      </c>
      <c r="P240" s="133" t="s">
        <v>204</v>
      </c>
      <c r="Q240" s="133" t="s">
        <v>201</v>
      </c>
      <c r="R240" s="133" t="s">
        <v>202</v>
      </c>
      <c r="S240" s="127">
        <v>44349.399108796293</v>
      </c>
    </row>
    <row r="241" spans="1:19" x14ac:dyDescent="0.2">
      <c r="A241" s="133" t="s">
        <v>199</v>
      </c>
      <c r="B241" s="133" t="s">
        <v>83</v>
      </c>
      <c r="C241" s="127">
        <v>44326.916666666664</v>
      </c>
      <c r="D241" s="133">
        <v>193.22399999999999</v>
      </c>
      <c r="E241" s="133">
        <v>185.39400000000001</v>
      </c>
      <c r="F241" s="133">
        <v>7.83</v>
      </c>
      <c r="G241" s="133">
        <v>0</v>
      </c>
      <c r="H241" s="133">
        <v>60</v>
      </c>
      <c r="I241" s="133">
        <v>295</v>
      </c>
      <c r="J241" s="133">
        <v>40</v>
      </c>
      <c r="K241" s="133">
        <v>295</v>
      </c>
      <c r="L241" s="133"/>
      <c r="M241" s="133">
        <v>40</v>
      </c>
      <c r="N241" s="133">
        <v>295</v>
      </c>
      <c r="O241" s="133">
        <v>295</v>
      </c>
      <c r="P241" s="133" t="s">
        <v>204</v>
      </c>
      <c r="Q241" s="133" t="s">
        <v>201</v>
      </c>
      <c r="R241" s="133" t="s">
        <v>202</v>
      </c>
      <c r="S241" s="127">
        <v>44349.399108796293</v>
      </c>
    </row>
    <row r="242" spans="1:19" x14ac:dyDescent="0.2">
      <c r="A242" s="133" t="s">
        <v>199</v>
      </c>
      <c r="B242" s="133" t="s">
        <v>83</v>
      </c>
      <c r="C242" s="127">
        <v>44326.958333333336</v>
      </c>
      <c r="D242" s="133">
        <v>116.672</v>
      </c>
      <c r="E242" s="133">
        <v>109.554</v>
      </c>
      <c r="F242" s="133">
        <v>7.1180000000000003</v>
      </c>
      <c r="G242" s="133">
        <v>0</v>
      </c>
      <c r="H242" s="133">
        <v>60</v>
      </c>
      <c r="I242" s="133">
        <v>295</v>
      </c>
      <c r="J242" s="133">
        <v>40</v>
      </c>
      <c r="K242" s="133">
        <v>295</v>
      </c>
      <c r="L242" s="133"/>
      <c r="M242" s="133">
        <v>40</v>
      </c>
      <c r="N242" s="133">
        <v>295</v>
      </c>
      <c r="O242" s="133">
        <v>295</v>
      </c>
      <c r="P242" s="133" t="s">
        <v>204</v>
      </c>
      <c r="Q242" s="133" t="s">
        <v>201</v>
      </c>
      <c r="R242" s="133" t="s">
        <v>202</v>
      </c>
      <c r="S242" s="127">
        <v>44349.399108796293</v>
      </c>
    </row>
    <row r="243" spans="1:19" x14ac:dyDescent="0.2">
      <c r="A243" s="133" t="s">
        <v>199</v>
      </c>
      <c r="B243" s="133" t="s">
        <v>83</v>
      </c>
      <c r="C243" s="127">
        <v>44327</v>
      </c>
      <c r="D243" s="133">
        <v>73.048000000000002</v>
      </c>
      <c r="E243" s="133">
        <v>66.381</v>
      </c>
      <c r="F243" s="133">
        <v>6.6669999999999998</v>
      </c>
      <c r="G243" s="133">
        <v>0</v>
      </c>
      <c r="H243" s="133">
        <v>59</v>
      </c>
      <c r="I243" s="133">
        <v>295</v>
      </c>
      <c r="J243" s="133">
        <v>40</v>
      </c>
      <c r="K243" s="133">
        <v>295</v>
      </c>
      <c r="L243" s="133"/>
      <c r="M243" s="133">
        <v>40</v>
      </c>
      <c r="N243" s="133">
        <v>295</v>
      </c>
      <c r="O243" s="133">
        <v>295</v>
      </c>
      <c r="P243" s="133" t="s">
        <v>204</v>
      </c>
      <c r="Q243" s="133" t="s">
        <v>201</v>
      </c>
      <c r="R243" s="133" t="s">
        <v>202</v>
      </c>
      <c r="S243" s="127">
        <v>44349.399108796293</v>
      </c>
    </row>
    <row r="244" spans="1:19" x14ac:dyDescent="0.2">
      <c r="A244" s="133" t="s">
        <v>199</v>
      </c>
      <c r="B244" s="133" t="s">
        <v>83</v>
      </c>
      <c r="C244" s="127">
        <v>44327.041666666664</v>
      </c>
      <c r="D244" s="133">
        <v>68.591999999999999</v>
      </c>
      <c r="E244" s="133">
        <v>62.122999999999998</v>
      </c>
      <c r="F244" s="133">
        <v>6.4690000000000003</v>
      </c>
      <c r="G244" s="133">
        <v>0</v>
      </c>
      <c r="H244" s="133">
        <v>59</v>
      </c>
      <c r="I244" s="133">
        <v>295</v>
      </c>
      <c r="J244" s="133">
        <v>40</v>
      </c>
      <c r="K244" s="133">
        <v>295</v>
      </c>
      <c r="L244" s="133"/>
      <c r="M244" s="133">
        <v>40</v>
      </c>
      <c r="N244" s="133">
        <v>295</v>
      </c>
      <c r="O244" s="133">
        <v>295</v>
      </c>
      <c r="P244" s="133" t="s">
        <v>204</v>
      </c>
      <c r="Q244" s="133" t="s">
        <v>201</v>
      </c>
      <c r="R244" s="133" t="s">
        <v>202</v>
      </c>
      <c r="S244" s="127">
        <v>44349.399108796293</v>
      </c>
    </row>
    <row r="245" spans="1:19" x14ac:dyDescent="0.2">
      <c r="A245" s="133" t="s">
        <v>199</v>
      </c>
      <c r="B245" s="133" t="s">
        <v>83</v>
      </c>
      <c r="C245" s="127">
        <v>44327.083333333336</v>
      </c>
      <c r="D245" s="133">
        <v>66.272000000000006</v>
      </c>
      <c r="E245" s="133">
        <v>59.951000000000001</v>
      </c>
      <c r="F245" s="133">
        <v>6.3209999999999997</v>
      </c>
      <c r="G245" s="133">
        <v>0</v>
      </c>
      <c r="H245" s="133">
        <v>59</v>
      </c>
      <c r="I245" s="133">
        <v>295</v>
      </c>
      <c r="J245" s="133">
        <v>40</v>
      </c>
      <c r="K245" s="133">
        <v>295</v>
      </c>
      <c r="L245" s="133"/>
      <c r="M245" s="133">
        <v>40</v>
      </c>
      <c r="N245" s="133">
        <v>295</v>
      </c>
      <c r="O245" s="133">
        <v>295</v>
      </c>
      <c r="P245" s="133" t="s">
        <v>204</v>
      </c>
      <c r="Q245" s="133" t="s">
        <v>201</v>
      </c>
      <c r="R245" s="133" t="s">
        <v>202</v>
      </c>
      <c r="S245" s="127">
        <v>44349.399108796293</v>
      </c>
    </row>
    <row r="246" spans="1:19" x14ac:dyDescent="0.2">
      <c r="A246" s="133" t="s">
        <v>199</v>
      </c>
      <c r="B246" s="133" t="s">
        <v>83</v>
      </c>
      <c r="C246" s="127">
        <v>44327.125</v>
      </c>
      <c r="D246" s="133">
        <v>66.335999999999999</v>
      </c>
      <c r="E246" s="133">
        <v>60.000999999999998</v>
      </c>
      <c r="F246" s="133">
        <v>6.335</v>
      </c>
      <c r="G246" s="133">
        <v>0</v>
      </c>
      <c r="H246" s="133">
        <v>59</v>
      </c>
      <c r="I246" s="133">
        <v>295</v>
      </c>
      <c r="J246" s="133">
        <v>40</v>
      </c>
      <c r="K246" s="133">
        <v>295</v>
      </c>
      <c r="L246" s="133"/>
      <c r="M246" s="133">
        <v>40</v>
      </c>
      <c r="N246" s="133">
        <v>295</v>
      </c>
      <c r="O246" s="133">
        <v>295</v>
      </c>
      <c r="P246" s="133" t="s">
        <v>204</v>
      </c>
      <c r="Q246" s="133" t="s">
        <v>201</v>
      </c>
      <c r="R246" s="133" t="s">
        <v>202</v>
      </c>
      <c r="S246" s="127">
        <v>44349.399108796293</v>
      </c>
    </row>
    <row r="247" spans="1:19" x14ac:dyDescent="0.2">
      <c r="A247" s="133" t="s">
        <v>199</v>
      </c>
      <c r="B247" s="133" t="s">
        <v>83</v>
      </c>
      <c r="C247" s="127">
        <v>44327.166666666664</v>
      </c>
      <c r="D247" s="133">
        <v>66.304000000000002</v>
      </c>
      <c r="E247" s="133">
        <v>59.997</v>
      </c>
      <c r="F247" s="133">
        <v>6.3070000000000004</v>
      </c>
      <c r="G247" s="133">
        <v>0</v>
      </c>
      <c r="H247" s="133">
        <v>59</v>
      </c>
      <c r="I247" s="133">
        <v>295</v>
      </c>
      <c r="J247" s="133">
        <v>40</v>
      </c>
      <c r="K247" s="133">
        <v>295</v>
      </c>
      <c r="L247" s="133"/>
      <c r="M247" s="133">
        <v>40</v>
      </c>
      <c r="N247" s="133">
        <v>295</v>
      </c>
      <c r="O247" s="133">
        <v>295</v>
      </c>
      <c r="P247" s="133" t="s">
        <v>204</v>
      </c>
      <c r="Q247" s="133" t="s">
        <v>201</v>
      </c>
      <c r="R247" s="133" t="s">
        <v>202</v>
      </c>
      <c r="S247" s="127">
        <v>44349.399108796293</v>
      </c>
    </row>
    <row r="248" spans="1:19" x14ac:dyDescent="0.2">
      <c r="A248" s="133" t="s">
        <v>199</v>
      </c>
      <c r="B248" s="133" t="s">
        <v>83</v>
      </c>
      <c r="C248" s="127">
        <v>44327.208333333336</v>
      </c>
      <c r="D248" s="133">
        <v>67.096000000000004</v>
      </c>
      <c r="E248" s="133">
        <v>60.720999999999997</v>
      </c>
      <c r="F248" s="133">
        <v>6.375</v>
      </c>
      <c r="G248" s="133">
        <v>0</v>
      </c>
      <c r="H248" s="133">
        <v>59</v>
      </c>
      <c r="I248" s="133">
        <v>295</v>
      </c>
      <c r="J248" s="133">
        <v>40</v>
      </c>
      <c r="K248" s="133">
        <v>295</v>
      </c>
      <c r="L248" s="133"/>
      <c r="M248" s="133">
        <v>40</v>
      </c>
      <c r="N248" s="133">
        <v>295</v>
      </c>
      <c r="O248" s="133">
        <v>295</v>
      </c>
      <c r="P248" s="133" t="s">
        <v>204</v>
      </c>
      <c r="Q248" s="133" t="s">
        <v>201</v>
      </c>
      <c r="R248" s="133" t="s">
        <v>202</v>
      </c>
      <c r="S248" s="127">
        <v>44349.399108796293</v>
      </c>
    </row>
    <row r="249" spans="1:19" x14ac:dyDescent="0.2">
      <c r="A249" s="133" t="s">
        <v>199</v>
      </c>
      <c r="B249" s="133" t="s">
        <v>83</v>
      </c>
      <c r="C249" s="127">
        <v>44327.25</v>
      </c>
      <c r="D249" s="133">
        <v>71.191999999999993</v>
      </c>
      <c r="E249" s="133">
        <v>64.772000000000006</v>
      </c>
      <c r="F249" s="133">
        <v>6.42</v>
      </c>
      <c r="G249" s="133">
        <v>0</v>
      </c>
      <c r="H249" s="133">
        <v>59</v>
      </c>
      <c r="I249" s="133">
        <v>295</v>
      </c>
      <c r="J249" s="133">
        <v>40</v>
      </c>
      <c r="K249" s="133">
        <v>295</v>
      </c>
      <c r="L249" s="133"/>
      <c r="M249" s="133">
        <v>40</v>
      </c>
      <c r="N249" s="133">
        <v>295</v>
      </c>
      <c r="O249" s="133">
        <v>295</v>
      </c>
      <c r="P249" s="133" t="s">
        <v>204</v>
      </c>
      <c r="Q249" s="133" t="s">
        <v>201</v>
      </c>
      <c r="R249" s="133" t="s">
        <v>202</v>
      </c>
      <c r="S249" s="127">
        <v>44349.399108796293</v>
      </c>
    </row>
    <row r="250" spans="1:19" x14ac:dyDescent="0.2">
      <c r="A250" s="133" t="s">
        <v>199</v>
      </c>
      <c r="B250" s="133" t="s">
        <v>83</v>
      </c>
      <c r="C250" s="127">
        <v>44327.291666666664</v>
      </c>
      <c r="D250" s="133">
        <v>73.664000000000001</v>
      </c>
      <c r="E250" s="133">
        <v>67.239999999999995</v>
      </c>
      <c r="F250" s="133">
        <v>6.4240000000000004</v>
      </c>
      <c r="G250" s="133">
        <v>0</v>
      </c>
      <c r="H250" s="133">
        <v>59</v>
      </c>
      <c r="I250" s="133">
        <v>295</v>
      </c>
      <c r="J250" s="133">
        <v>40</v>
      </c>
      <c r="K250" s="133">
        <v>295</v>
      </c>
      <c r="L250" s="133"/>
      <c r="M250" s="133">
        <v>40</v>
      </c>
      <c r="N250" s="133">
        <v>295</v>
      </c>
      <c r="O250" s="133">
        <v>295</v>
      </c>
      <c r="P250" s="133" t="s">
        <v>204</v>
      </c>
      <c r="Q250" s="133" t="s">
        <v>201</v>
      </c>
      <c r="R250" s="133" t="s">
        <v>202</v>
      </c>
      <c r="S250" s="127">
        <v>44349.399108796293</v>
      </c>
    </row>
    <row r="251" spans="1:19" x14ac:dyDescent="0.2">
      <c r="A251" s="133" t="s">
        <v>199</v>
      </c>
      <c r="B251" s="133" t="s">
        <v>83</v>
      </c>
      <c r="C251" s="127">
        <v>44327.333333333336</v>
      </c>
      <c r="D251" s="133">
        <v>82.736000000000004</v>
      </c>
      <c r="E251" s="133">
        <v>76.23</v>
      </c>
      <c r="F251" s="133">
        <v>6.5060000000000002</v>
      </c>
      <c r="G251" s="133">
        <v>0</v>
      </c>
      <c r="H251" s="133">
        <v>59</v>
      </c>
      <c r="I251" s="133">
        <v>295</v>
      </c>
      <c r="J251" s="133">
        <v>40</v>
      </c>
      <c r="K251" s="133">
        <v>295</v>
      </c>
      <c r="L251" s="133"/>
      <c r="M251" s="133">
        <v>40</v>
      </c>
      <c r="N251" s="133">
        <v>295</v>
      </c>
      <c r="O251" s="133">
        <v>295</v>
      </c>
      <c r="P251" s="133" t="s">
        <v>204</v>
      </c>
      <c r="Q251" s="133" t="s">
        <v>201</v>
      </c>
      <c r="R251" s="133" t="s">
        <v>202</v>
      </c>
      <c r="S251" s="127">
        <v>44349.399108796293</v>
      </c>
    </row>
    <row r="252" spans="1:19" x14ac:dyDescent="0.2">
      <c r="A252" s="133" t="s">
        <v>199</v>
      </c>
      <c r="B252" s="133" t="s">
        <v>83</v>
      </c>
      <c r="C252" s="127">
        <v>44327.375</v>
      </c>
      <c r="D252" s="133">
        <v>76.608000000000004</v>
      </c>
      <c r="E252" s="133">
        <v>70.153999999999996</v>
      </c>
      <c r="F252" s="133">
        <v>6.4539999999999997</v>
      </c>
      <c r="G252" s="133">
        <v>0</v>
      </c>
      <c r="H252" s="133">
        <v>59</v>
      </c>
      <c r="I252" s="133">
        <v>295</v>
      </c>
      <c r="J252" s="133">
        <v>40</v>
      </c>
      <c r="K252" s="133">
        <v>295</v>
      </c>
      <c r="L252" s="133"/>
      <c r="M252" s="133">
        <v>40</v>
      </c>
      <c r="N252" s="133">
        <v>295</v>
      </c>
      <c r="O252" s="133">
        <v>295</v>
      </c>
      <c r="P252" s="133" t="s">
        <v>204</v>
      </c>
      <c r="Q252" s="133" t="s">
        <v>201</v>
      </c>
      <c r="R252" s="133" t="s">
        <v>202</v>
      </c>
      <c r="S252" s="127">
        <v>44349.399108796293</v>
      </c>
    </row>
    <row r="253" spans="1:19" x14ac:dyDescent="0.2">
      <c r="A253" s="133" t="s">
        <v>199</v>
      </c>
      <c r="B253" s="133" t="s">
        <v>83</v>
      </c>
      <c r="C253" s="127">
        <v>44327.416666666664</v>
      </c>
      <c r="D253" s="133">
        <v>66.599999999999994</v>
      </c>
      <c r="E253" s="133">
        <v>60.253999999999998</v>
      </c>
      <c r="F253" s="133">
        <v>6.3460000000000001</v>
      </c>
      <c r="G253" s="133">
        <v>0</v>
      </c>
      <c r="H253" s="133">
        <v>59</v>
      </c>
      <c r="I253" s="133">
        <v>295</v>
      </c>
      <c r="J253" s="133">
        <v>40</v>
      </c>
      <c r="K253" s="133">
        <v>295</v>
      </c>
      <c r="L253" s="133"/>
      <c r="M253" s="133">
        <v>40</v>
      </c>
      <c r="N253" s="133">
        <v>295</v>
      </c>
      <c r="O253" s="133">
        <v>295</v>
      </c>
      <c r="P253" s="133" t="s">
        <v>204</v>
      </c>
      <c r="Q253" s="133" t="s">
        <v>201</v>
      </c>
      <c r="R253" s="133" t="s">
        <v>202</v>
      </c>
      <c r="S253" s="127">
        <v>44349.399108796293</v>
      </c>
    </row>
    <row r="254" spans="1:19" x14ac:dyDescent="0.2">
      <c r="A254" s="133" t="s">
        <v>199</v>
      </c>
      <c r="B254" s="133" t="s">
        <v>83</v>
      </c>
      <c r="C254" s="127">
        <v>44327.458333333336</v>
      </c>
      <c r="D254" s="133">
        <v>101.608</v>
      </c>
      <c r="E254" s="133">
        <v>95.113</v>
      </c>
      <c r="F254" s="133">
        <v>6.4950000000000001</v>
      </c>
      <c r="G254" s="133">
        <v>0</v>
      </c>
      <c r="H254" s="133">
        <v>59</v>
      </c>
      <c r="I254" s="133">
        <v>295</v>
      </c>
      <c r="J254" s="133">
        <v>40</v>
      </c>
      <c r="K254" s="133">
        <v>295</v>
      </c>
      <c r="L254" s="133"/>
      <c r="M254" s="133">
        <v>40</v>
      </c>
      <c r="N254" s="133">
        <v>295</v>
      </c>
      <c r="O254" s="133">
        <v>295</v>
      </c>
      <c r="P254" s="133" t="s">
        <v>204</v>
      </c>
      <c r="Q254" s="133" t="s">
        <v>201</v>
      </c>
      <c r="R254" s="133" t="s">
        <v>202</v>
      </c>
      <c r="S254" s="127">
        <v>44349.399108796293</v>
      </c>
    </row>
    <row r="255" spans="1:19" x14ac:dyDescent="0.2">
      <c r="A255" s="133" t="s">
        <v>199</v>
      </c>
      <c r="B255" s="133" t="s">
        <v>83</v>
      </c>
      <c r="C255" s="127">
        <v>44327.5</v>
      </c>
      <c r="D255" s="133">
        <v>80.504000000000005</v>
      </c>
      <c r="E255" s="133">
        <v>74.236000000000004</v>
      </c>
      <c r="F255" s="133">
        <v>6.2679999999999998</v>
      </c>
      <c r="G255" s="133">
        <v>0</v>
      </c>
      <c r="H255" s="133">
        <v>59</v>
      </c>
      <c r="I255" s="133">
        <v>295</v>
      </c>
      <c r="J255" s="133">
        <v>40</v>
      </c>
      <c r="K255" s="133">
        <v>295</v>
      </c>
      <c r="L255" s="133"/>
      <c r="M255" s="133">
        <v>40</v>
      </c>
      <c r="N255" s="133">
        <v>295</v>
      </c>
      <c r="O255" s="133">
        <v>295</v>
      </c>
      <c r="P255" s="133" t="s">
        <v>204</v>
      </c>
      <c r="Q255" s="133" t="s">
        <v>201</v>
      </c>
      <c r="R255" s="133" t="s">
        <v>202</v>
      </c>
      <c r="S255" s="127">
        <v>44349.399108796293</v>
      </c>
    </row>
    <row r="256" spans="1:19" x14ac:dyDescent="0.2">
      <c r="A256" s="133" t="s">
        <v>199</v>
      </c>
      <c r="B256" s="133" t="s">
        <v>83</v>
      </c>
      <c r="C256" s="127">
        <v>44327.541666666664</v>
      </c>
      <c r="D256" s="133">
        <v>74.224000000000004</v>
      </c>
      <c r="E256" s="133">
        <v>67.888000000000005</v>
      </c>
      <c r="F256" s="133">
        <v>6.3360000000000003</v>
      </c>
      <c r="G256" s="133">
        <v>0</v>
      </c>
      <c r="H256" s="133">
        <v>59</v>
      </c>
      <c r="I256" s="133">
        <v>295</v>
      </c>
      <c r="J256" s="133">
        <v>40</v>
      </c>
      <c r="K256" s="133">
        <v>295</v>
      </c>
      <c r="L256" s="133"/>
      <c r="M256" s="133">
        <v>40</v>
      </c>
      <c r="N256" s="133">
        <v>295</v>
      </c>
      <c r="O256" s="133">
        <v>295</v>
      </c>
      <c r="P256" s="133" t="s">
        <v>204</v>
      </c>
      <c r="Q256" s="133" t="s">
        <v>201</v>
      </c>
      <c r="R256" s="133" t="s">
        <v>202</v>
      </c>
      <c r="S256" s="127">
        <v>44349.399108796293</v>
      </c>
    </row>
    <row r="257" spans="1:19" x14ac:dyDescent="0.2">
      <c r="A257" s="133" t="s">
        <v>199</v>
      </c>
      <c r="B257" s="133" t="s">
        <v>83</v>
      </c>
      <c r="C257" s="127">
        <v>44327.583333333336</v>
      </c>
      <c r="D257" s="133">
        <v>101.304</v>
      </c>
      <c r="E257" s="133">
        <v>94.694000000000003</v>
      </c>
      <c r="F257" s="133">
        <v>6.61</v>
      </c>
      <c r="G257" s="133">
        <v>0</v>
      </c>
      <c r="H257" s="133">
        <v>89</v>
      </c>
      <c r="I257" s="133">
        <v>127</v>
      </c>
      <c r="J257" s="133">
        <v>40</v>
      </c>
      <c r="K257" s="133">
        <v>295</v>
      </c>
      <c r="L257" s="133"/>
      <c r="M257" s="133">
        <v>40</v>
      </c>
      <c r="N257" s="133">
        <v>295</v>
      </c>
      <c r="O257" s="133">
        <v>295</v>
      </c>
      <c r="P257" s="133" t="s">
        <v>204</v>
      </c>
      <c r="Q257" s="133" t="s">
        <v>201</v>
      </c>
      <c r="R257" s="133" t="s">
        <v>202</v>
      </c>
      <c r="S257" s="127">
        <v>44349.399108796293</v>
      </c>
    </row>
    <row r="258" spans="1:19" x14ac:dyDescent="0.2">
      <c r="A258" s="133" t="s">
        <v>199</v>
      </c>
      <c r="B258" s="133" t="s">
        <v>83</v>
      </c>
      <c r="C258" s="127">
        <v>44327.625</v>
      </c>
      <c r="D258" s="133">
        <v>102.504</v>
      </c>
      <c r="E258" s="133">
        <v>95.751999999999995</v>
      </c>
      <c r="F258" s="133">
        <v>6.7519999999999998</v>
      </c>
      <c r="G258" s="133">
        <v>0</v>
      </c>
      <c r="H258" s="133">
        <v>60</v>
      </c>
      <c r="I258" s="133">
        <v>295</v>
      </c>
      <c r="J258" s="133">
        <v>40</v>
      </c>
      <c r="K258" s="133">
        <v>295</v>
      </c>
      <c r="L258" s="133"/>
      <c r="M258" s="133">
        <v>40</v>
      </c>
      <c r="N258" s="133">
        <v>295</v>
      </c>
      <c r="O258" s="133">
        <v>295</v>
      </c>
      <c r="P258" s="133" t="s">
        <v>204</v>
      </c>
      <c r="Q258" s="133" t="s">
        <v>201</v>
      </c>
      <c r="R258" s="133" t="s">
        <v>202</v>
      </c>
      <c r="S258" s="127">
        <v>44349.399108796293</v>
      </c>
    </row>
    <row r="259" spans="1:19" x14ac:dyDescent="0.2">
      <c r="A259" s="133" t="s">
        <v>199</v>
      </c>
      <c r="B259" s="133" t="s">
        <v>83</v>
      </c>
      <c r="C259" s="127">
        <v>44327.666666666664</v>
      </c>
      <c r="D259" s="133">
        <v>80.311999999999998</v>
      </c>
      <c r="E259" s="133">
        <v>73.686999999999998</v>
      </c>
      <c r="F259" s="133">
        <v>6.625</v>
      </c>
      <c r="G259" s="133">
        <v>0</v>
      </c>
      <c r="H259" s="133">
        <v>60</v>
      </c>
      <c r="I259" s="133">
        <v>295</v>
      </c>
      <c r="J259" s="133">
        <v>40</v>
      </c>
      <c r="K259" s="133">
        <v>295</v>
      </c>
      <c r="L259" s="133"/>
      <c r="M259" s="133">
        <v>40</v>
      </c>
      <c r="N259" s="133">
        <v>295</v>
      </c>
      <c r="O259" s="133">
        <v>295</v>
      </c>
      <c r="P259" s="133" t="s">
        <v>204</v>
      </c>
      <c r="Q259" s="133" t="s">
        <v>201</v>
      </c>
      <c r="R259" s="133" t="s">
        <v>202</v>
      </c>
      <c r="S259" s="127">
        <v>44349.399108796293</v>
      </c>
    </row>
    <row r="260" spans="1:19" x14ac:dyDescent="0.2">
      <c r="A260" s="133" t="s">
        <v>199</v>
      </c>
      <c r="B260" s="133" t="s">
        <v>83</v>
      </c>
      <c r="C260" s="127">
        <v>44327.708333333336</v>
      </c>
      <c r="D260" s="133">
        <v>78.608000000000004</v>
      </c>
      <c r="E260" s="133">
        <v>71.885999999999996</v>
      </c>
      <c r="F260" s="133">
        <v>6.7220000000000004</v>
      </c>
      <c r="G260" s="133">
        <v>0</v>
      </c>
      <c r="H260" s="133">
        <v>60</v>
      </c>
      <c r="I260" s="133">
        <v>295</v>
      </c>
      <c r="J260" s="133">
        <v>40</v>
      </c>
      <c r="K260" s="133">
        <v>295</v>
      </c>
      <c r="L260" s="133"/>
      <c r="M260" s="133">
        <v>40</v>
      </c>
      <c r="N260" s="133">
        <v>295</v>
      </c>
      <c r="O260" s="133">
        <v>295</v>
      </c>
      <c r="P260" s="133" t="s">
        <v>204</v>
      </c>
      <c r="Q260" s="133" t="s">
        <v>201</v>
      </c>
      <c r="R260" s="133" t="s">
        <v>202</v>
      </c>
      <c r="S260" s="127">
        <v>44349.399108796293</v>
      </c>
    </row>
    <row r="261" spans="1:19" x14ac:dyDescent="0.2">
      <c r="A261" s="133" t="s">
        <v>199</v>
      </c>
      <c r="B261" s="133" t="s">
        <v>83</v>
      </c>
      <c r="C261" s="127">
        <v>44327.75</v>
      </c>
      <c r="D261" s="133">
        <v>142.66399999999999</v>
      </c>
      <c r="E261" s="133">
        <v>135.398</v>
      </c>
      <c r="F261" s="133">
        <v>7.266</v>
      </c>
      <c r="G261" s="133">
        <v>0</v>
      </c>
      <c r="H261" s="133">
        <v>60</v>
      </c>
      <c r="I261" s="133">
        <v>295</v>
      </c>
      <c r="J261" s="133">
        <v>40</v>
      </c>
      <c r="K261" s="133">
        <v>295</v>
      </c>
      <c r="L261" s="133"/>
      <c r="M261" s="133">
        <v>40</v>
      </c>
      <c r="N261" s="133">
        <v>295</v>
      </c>
      <c r="O261" s="133">
        <v>295</v>
      </c>
      <c r="P261" s="133" t="s">
        <v>204</v>
      </c>
      <c r="Q261" s="133" t="s">
        <v>201</v>
      </c>
      <c r="R261" s="133" t="s">
        <v>202</v>
      </c>
      <c r="S261" s="127">
        <v>44349.399108796293</v>
      </c>
    </row>
    <row r="262" spans="1:19" x14ac:dyDescent="0.2">
      <c r="A262" s="133" t="s">
        <v>199</v>
      </c>
      <c r="B262" s="133" t="s">
        <v>83</v>
      </c>
      <c r="C262" s="127">
        <v>44327.791666666664</v>
      </c>
      <c r="D262" s="133">
        <v>175.928</v>
      </c>
      <c r="E262" s="133">
        <v>168.39500000000001</v>
      </c>
      <c r="F262" s="133">
        <v>7.5330000000000004</v>
      </c>
      <c r="G262" s="133">
        <v>0</v>
      </c>
      <c r="H262" s="133">
        <v>60</v>
      </c>
      <c r="I262" s="133">
        <v>295</v>
      </c>
      <c r="J262" s="133">
        <v>40</v>
      </c>
      <c r="K262" s="133">
        <v>295</v>
      </c>
      <c r="L262" s="133"/>
      <c r="M262" s="133">
        <v>40</v>
      </c>
      <c r="N262" s="133">
        <v>295</v>
      </c>
      <c r="O262" s="133">
        <v>295</v>
      </c>
      <c r="P262" s="133" t="s">
        <v>204</v>
      </c>
      <c r="Q262" s="133" t="s">
        <v>201</v>
      </c>
      <c r="R262" s="133" t="s">
        <v>202</v>
      </c>
      <c r="S262" s="127">
        <v>44349.399108796293</v>
      </c>
    </row>
    <row r="263" spans="1:19" x14ac:dyDescent="0.2">
      <c r="A263" s="133" t="s">
        <v>199</v>
      </c>
      <c r="B263" s="133" t="s">
        <v>83</v>
      </c>
      <c r="C263" s="127">
        <v>44327.833333333336</v>
      </c>
      <c r="D263" s="133">
        <v>183.08</v>
      </c>
      <c r="E263" s="133">
        <v>175.46100000000001</v>
      </c>
      <c r="F263" s="133">
        <v>7.6189999999999998</v>
      </c>
      <c r="G263" s="133">
        <v>0</v>
      </c>
      <c r="H263" s="133">
        <v>60</v>
      </c>
      <c r="I263" s="133">
        <v>295</v>
      </c>
      <c r="J263" s="133">
        <v>40</v>
      </c>
      <c r="K263" s="133">
        <v>295</v>
      </c>
      <c r="L263" s="133"/>
      <c r="M263" s="133">
        <v>40</v>
      </c>
      <c r="N263" s="133">
        <v>295</v>
      </c>
      <c r="O263" s="133">
        <v>295</v>
      </c>
      <c r="P263" s="133" t="s">
        <v>204</v>
      </c>
      <c r="Q263" s="133" t="s">
        <v>201</v>
      </c>
      <c r="R263" s="133" t="s">
        <v>202</v>
      </c>
      <c r="S263" s="127">
        <v>44349.399108796293</v>
      </c>
    </row>
    <row r="264" spans="1:19" x14ac:dyDescent="0.2">
      <c r="A264" s="133" t="s">
        <v>199</v>
      </c>
      <c r="B264" s="133" t="s">
        <v>83</v>
      </c>
      <c r="C264" s="127">
        <v>44327.875</v>
      </c>
      <c r="D264" s="133">
        <v>132.03200000000001</v>
      </c>
      <c r="E264" s="133">
        <v>124.74</v>
      </c>
      <c r="F264" s="133">
        <v>7.2919999999999998</v>
      </c>
      <c r="G264" s="133">
        <v>0</v>
      </c>
      <c r="H264" s="133">
        <v>60</v>
      </c>
      <c r="I264" s="133">
        <v>295</v>
      </c>
      <c r="J264" s="133">
        <v>40</v>
      </c>
      <c r="K264" s="133">
        <v>295</v>
      </c>
      <c r="L264" s="133"/>
      <c r="M264" s="133">
        <v>40</v>
      </c>
      <c r="N264" s="133">
        <v>295</v>
      </c>
      <c r="O264" s="133">
        <v>295</v>
      </c>
      <c r="P264" s="133" t="s">
        <v>204</v>
      </c>
      <c r="Q264" s="133" t="s">
        <v>201</v>
      </c>
      <c r="R264" s="133" t="s">
        <v>202</v>
      </c>
      <c r="S264" s="127">
        <v>44349.399108796293</v>
      </c>
    </row>
    <row r="265" spans="1:19" x14ac:dyDescent="0.2">
      <c r="A265" s="133" t="s">
        <v>199</v>
      </c>
      <c r="B265" s="133" t="s">
        <v>83</v>
      </c>
      <c r="C265" s="127">
        <v>44327.916666666664</v>
      </c>
      <c r="D265" s="133">
        <v>142.31200000000001</v>
      </c>
      <c r="E265" s="133">
        <v>134.89400000000001</v>
      </c>
      <c r="F265" s="133">
        <v>7.4180000000000001</v>
      </c>
      <c r="G265" s="133">
        <v>0</v>
      </c>
      <c r="H265" s="133">
        <v>60</v>
      </c>
      <c r="I265" s="133">
        <v>295</v>
      </c>
      <c r="J265" s="133">
        <v>40</v>
      </c>
      <c r="K265" s="133">
        <v>295</v>
      </c>
      <c r="L265" s="133"/>
      <c r="M265" s="133">
        <v>40</v>
      </c>
      <c r="N265" s="133">
        <v>295</v>
      </c>
      <c r="O265" s="133">
        <v>295</v>
      </c>
      <c r="P265" s="133" t="s">
        <v>204</v>
      </c>
      <c r="Q265" s="133" t="s">
        <v>201</v>
      </c>
      <c r="R265" s="133" t="s">
        <v>202</v>
      </c>
      <c r="S265" s="127">
        <v>44349.399108796293</v>
      </c>
    </row>
    <row r="266" spans="1:19" x14ac:dyDescent="0.2">
      <c r="A266" s="133" t="s">
        <v>199</v>
      </c>
      <c r="B266" s="133" t="s">
        <v>83</v>
      </c>
      <c r="C266" s="127">
        <v>44327.958333333336</v>
      </c>
      <c r="D266" s="133">
        <v>88.144000000000005</v>
      </c>
      <c r="E266" s="133">
        <v>81.52</v>
      </c>
      <c r="F266" s="133">
        <v>6.6239999999999997</v>
      </c>
      <c r="G266" s="133">
        <v>0</v>
      </c>
      <c r="H266" s="133">
        <v>59</v>
      </c>
      <c r="I266" s="133">
        <v>295</v>
      </c>
      <c r="J266" s="133">
        <v>40</v>
      </c>
      <c r="K266" s="133">
        <v>295</v>
      </c>
      <c r="L266" s="133"/>
      <c r="M266" s="133">
        <v>40</v>
      </c>
      <c r="N266" s="133">
        <v>295</v>
      </c>
      <c r="O266" s="133">
        <v>295</v>
      </c>
      <c r="P266" s="133" t="s">
        <v>204</v>
      </c>
      <c r="Q266" s="133" t="s">
        <v>201</v>
      </c>
      <c r="R266" s="133" t="s">
        <v>202</v>
      </c>
      <c r="S266" s="127">
        <v>44349.399108796293</v>
      </c>
    </row>
    <row r="267" spans="1:19" x14ac:dyDescent="0.2">
      <c r="A267" s="133" t="s">
        <v>199</v>
      </c>
      <c r="B267" s="133" t="s">
        <v>83</v>
      </c>
      <c r="C267" s="127">
        <v>44328</v>
      </c>
      <c r="D267" s="133">
        <v>23.376000000000001</v>
      </c>
      <c r="E267" s="133">
        <v>20.948</v>
      </c>
      <c r="F267" s="133">
        <v>4.1529999999999996</v>
      </c>
      <c r="G267" s="133">
        <v>1.7250000000000001</v>
      </c>
      <c r="H267" s="133">
        <v>21</v>
      </c>
      <c r="I267" s="133">
        <v>103</v>
      </c>
      <c r="J267" s="133">
        <v>18</v>
      </c>
      <c r="K267" s="133">
        <v>103</v>
      </c>
      <c r="L267" s="133"/>
      <c r="M267" s="133">
        <v>18</v>
      </c>
      <c r="N267" s="133">
        <v>103</v>
      </c>
      <c r="O267" s="133">
        <v>295</v>
      </c>
      <c r="P267" s="133" t="s">
        <v>203</v>
      </c>
      <c r="Q267" s="133" t="s">
        <v>201</v>
      </c>
      <c r="R267" s="133" t="s">
        <v>202</v>
      </c>
      <c r="S267" s="127">
        <v>44349.399108796293</v>
      </c>
    </row>
    <row r="268" spans="1:19" x14ac:dyDescent="0.2">
      <c r="A268" s="133" t="s">
        <v>199</v>
      </c>
      <c r="B268" s="133" t="s">
        <v>83</v>
      </c>
      <c r="C268" s="127">
        <v>44328.041666666664</v>
      </c>
      <c r="D268" s="133">
        <v>0</v>
      </c>
      <c r="E268" s="133">
        <v>0</v>
      </c>
      <c r="F268" s="133">
        <v>2.3639999999999999</v>
      </c>
      <c r="G268" s="133">
        <v>2.3639999999999999</v>
      </c>
      <c r="H268" s="133">
        <v>0</v>
      </c>
      <c r="I268" s="133">
        <v>0</v>
      </c>
      <c r="J268" s="133">
        <v>0</v>
      </c>
      <c r="K268" s="133">
        <v>0</v>
      </c>
      <c r="L268" s="133"/>
      <c r="M268" s="133">
        <v>0</v>
      </c>
      <c r="N268" s="133">
        <v>0</v>
      </c>
      <c r="O268" s="133">
        <v>295</v>
      </c>
      <c r="P268" s="133" t="s">
        <v>200</v>
      </c>
      <c r="Q268" s="133" t="s">
        <v>201</v>
      </c>
      <c r="R268" s="133" t="s">
        <v>202</v>
      </c>
      <c r="S268" s="127">
        <v>44349.399108796293</v>
      </c>
    </row>
    <row r="269" spans="1:19" x14ac:dyDescent="0.2">
      <c r="A269" s="133" t="s">
        <v>199</v>
      </c>
      <c r="B269" s="133" t="s">
        <v>83</v>
      </c>
      <c r="C269" s="127">
        <v>44328.083333333336</v>
      </c>
      <c r="D269" s="133">
        <v>0</v>
      </c>
      <c r="E269" s="133">
        <v>0</v>
      </c>
      <c r="F269" s="133">
        <v>2.4009999999999998</v>
      </c>
      <c r="G269" s="133">
        <v>2.4009999999999998</v>
      </c>
      <c r="H269" s="133">
        <v>0</v>
      </c>
      <c r="I269" s="133">
        <v>0</v>
      </c>
      <c r="J269" s="133">
        <v>0</v>
      </c>
      <c r="K269" s="133">
        <v>0</v>
      </c>
      <c r="L269" s="133"/>
      <c r="M269" s="133">
        <v>0</v>
      </c>
      <c r="N269" s="133">
        <v>0</v>
      </c>
      <c r="O269" s="133">
        <v>295</v>
      </c>
      <c r="P269" s="133" t="s">
        <v>200</v>
      </c>
      <c r="Q269" s="133" t="s">
        <v>201</v>
      </c>
      <c r="R269" s="133" t="s">
        <v>202</v>
      </c>
      <c r="S269" s="127">
        <v>44349.399108796293</v>
      </c>
    </row>
    <row r="270" spans="1:19" x14ac:dyDescent="0.2">
      <c r="A270" s="133" t="s">
        <v>199</v>
      </c>
      <c r="B270" s="133" t="s">
        <v>83</v>
      </c>
      <c r="C270" s="127">
        <v>44328.125</v>
      </c>
      <c r="D270" s="133">
        <v>0</v>
      </c>
      <c r="E270" s="133">
        <v>0</v>
      </c>
      <c r="F270" s="133">
        <v>2.4359999999999999</v>
      </c>
      <c r="G270" s="133">
        <v>2.4359999999999999</v>
      </c>
      <c r="H270" s="133">
        <v>0</v>
      </c>
      <c r="I270" s="133">
        <v>0</v>
      </c>
      <c r="J270" s="133">
        <v>0</v>
      </c>
      <c r="K270" s="133">
        <v>0</v>
      </c>
      <c r="L270" s="133"/>
      <c r="M270" s="133">
        <v>0</v>
      </c>
      <c r="N270" s="133">
        <v>0</v>
      </c>
      <c r="O270" s="133">
        <v>295</v>
      </c>
      <c r="P270" s="133" t="s">
        <v>200</v>
      </c>
      <c r="Q270" s="133" t="s">
        <v>201</v>
      </c>
      <c r="R270" s="133" t="s">
        <v>202</v>
      </c>
      <c r="S270" s="127">
        <v>44349.399108796293</v>
      </c>
    </row>
    <row r="271" spans="1:19" x14ac:dyDescent="0.2">
      <c r="A271" s="133" t="s">
        <v>199</v>
      </c>
      <c r="B271" s="133" t="s">
        <v>83</v>
      </c>
      <c r="C271" s="127">
        <v>44328.166666666664</v>
      </c>
      <c r="D271" s="133">
        <v>0</v>
      </c>
      <c r="E271" s="133">
        <v>0</v>
      </c>
      <c r="F271" s="133">
        <v>2.3919999999999999</v>
      </c>
      <c r="G271" s="133">
        <v>2.3919999999999999</v>
      </c>
      <c r="H271" s="133">
        <v>0</v>
      </c>
      <c r="I271" s="133">
        <v>0</v>
      </c>
      <c r="J271" s="133">
        <v>0</v>
      </c>
      <c r="K271" s="133">
        <v>0</v>
      </c>
      <c r="L271" s="133"/>
      <c r="M271" s="133">
        <v>0</v>
      </c>
      <c r="N271" s="133">
        <v>0</v>
      </c>
      <c r="O271" s="133">
        <v>295</v>
      </c>
      <c r="P271" s="133" t="s">
        <v>200</v>
      </c>
      <c r="Q271" s="133" t="s">
        <v>201</v>
      </c>
      <c r="R271" s="133" t="s">
        <v>202</v>
      </c>
      <c r="S271" s="127">
        <v>44349.399108796293</v>
      </c>
    </row>
    <row r="272" spans="1:19" x14ac:dyDescent="0.2">
      <c r="A272" s="133" t="s">
        <v>199</v>
      </c>
      <c r="B272" s="133" t="s">
        <v>83</v>
      </c>
      <c r="C272" s="127">
        <v>44328.208333333336</v>
      </c>
      <c r="D272" s="133">
        <v>0</v>
      </c>
      <c r="E272" s="133">
        <v>0</v>
      </c>
      <c r="F272" s="133">
        <v>2.3969999999999998</v>
      </c>
      <c r="G272" s="133">
        <v>2.3969999999999998</v>
      </c>
      <c r="H272" s="133">
        <v>0</v>
      </c>
      <c r="I272" s="133">
        <v>0</v>
      </c>
      <c r="J272" s="133">
        <v>0</v>
      </c>
      <c r="K272" s="133">
        <v>0</v>
      </c>
      <c r="L272" s="133"/>
      <c r="M272" s="133">
        <v>0</v>
      </c>
      <c r="N272" s="133">
        <v>0</v>
      </c>
      <c r="O272" s="133">
        <v>295</v>
      </c>
      <c r="P272" s="133" t="s">
        <v>200</v>
      </c>
      <c r="Q272" s="133" t="s">
        <v>201</v>
      </c>
      <c r="R272" s="133" t="s">
        <v>202</v>
      </c>
      <c r="S272" s="127">
        <v>44349.399108796293</v>
      </c>
    </row>
    <row r="273" spans="1:19" x14ac:dyDescent="0.2">
      <c r="A273" s="133" t="s">
        <v>199</v>
      </c>
      <c r="B273" s="133" t="s">
        <v>83</v>
      </c>
      <c r="C273" s="127">
        <v>44328.25</v>
      </c>
      <c r="D273" s="133">
        <v>0</v>
      </c>
      <c r="E273" s="133">
        <v>0</v>
      </c>
      <c r="F273" s="133">
        <v>2.4140000000000001</v>
      </c>
      <c r="G273" s="133">
        <v>2.4140000000000001</v>
      </c>
      <c r="H273" s="133">
        <v>0</v>
      </c>
      <c r="I273" s="133">
        <v>0</v>
      </c>
      <c r="J273" s="133">
        <v>0</v>
      </c>
      <c r="K273" s="133">
        <v>0</v>
      </c>
      <c r="L273" s="133"/>
      <c r="M273" s="133">
        <v>0</v>
      </c>
      <c r="N273" s="133">
        <v>0</v>
      </c>
      <c r="O273" s="133">
        <v>295</v>
      </c>
      <c r="P273" s="133" t="s">
        <v>200</v>
      </c>
      <c r="Q273" s="133" t="s">
        <v>201</v>
      </c>
      <c r="R273" s="133" t="s">
        <v>202</v>
      </c>
      <c r="S273" s="127">
        <v>44349.399108796293</v>
      </c>
    </row>
    <row r="274" spans="1:19" x14ac:dyDescent="0.2">
      <c r="A274" s="133" t="s">
        <v>199</v>
      </c>
      <c r="B274" s="133" t="s">
        <v>83</v>
      </c>
      <c r="C274" s="127">
        <v>44328.291666666664</v>
      </c>
      <c r="D274" s="133">
        <v>0</v>
      </c>
      <c r="E274" s="133">
        <v>0</v>
      </c>
      <c r="F274" s="133">
        <v>2.3290000000000002</v>
      </c>
      <c r="G274" s="133">
        <v>2.3290000000000002</v>
      </c>
      <c r="H274" s="133">
        <v>0</v>
      </c>
      <c r="I274" s="133">
        <v>0</v>
      </c>
      <c r="J274" s="133">
        <v>0</v>
      </c>
      <c r="K274" s="133">
        <v>0</v>
      </c>
      <c r="L274" s="133"/>
      <c r="M274" s="133">
        <v>0</v>
      </c>
      <c r="N274" s="133">
        <v>0</v>
      </c>
      <c r="O274" s="133">
        <v>295</v>
      </c>
      <c r="P274" s="133" t="s">
        <v>200</v>
      </c>
      <c r="Q274" s="133" t="s">
        <v>201</v>
      </c>
      <c r="R274" s="133" t="s">
        <v>202</v>
      </c>
      <c r="S274" s="127">
        <v>44349.399108796293</v>
      </c>
    </row>
    <row r="275" spans="1:19" x14ac:dyDescent="0.2">
      <c r="A275" s="133" t="s">
        <v>199</v>
      </c>
      <c r="B275" s="133" t="s">
        <v>83</v>
      </c>
      <c r="C275" s="127">
        <v>44328.333333333336</v>
      </c>
      <c r="D275" s="133">
        <v>0</v>
      </c>
      <c r="E275" s="133">
        <v>0</v>
      </c>
      <c r="F275" s="133">
        <v>2.2909999999999999</v>
      </c>
      <c r="G275" s="133">
        <v>2.2909999999999999</v>
      </c>
      <c r="H275" s="133">
        <v>0</v>
      </c>
      <c r="I275" s="133">
        <v>0</v>
      </c>
      <c r="J275" s="133">
        <v>0</v>
      </c>
      <c r="K275" s="133">
        <v>0</v>
      </c>
      <c r="L275" s="133"/>
      <c r="M275" s="133">
        <v>0</v>
      </c>
      <c r="N275" s="133">
        <v>0</v>
      </c>
      <c r="O275" s="133">
        <v>295</v>
      </c>
      <c r="P275" s="133" t="s">
        <v>200</v>
      </c>
      <c r="Q275" s="133" t="s">
        <v>201</v>
      </c>
      <c r="R275" s="133" t="s">
        <v>202</v>
      </c>
      <c r="S275" s="127">
        <v>44349.399108796293</v>
      </c>
    </row>
    <row r="276" spans="1:19" x14ac:dyDescent="0.2">
      <c r="A276" s="133" t="s">
        <v>199</v>
      </c>
      <c r="B276" s="133" t="s">
        <v>83</v>
      </c>
      <c r="C276" s="127">
        <v>44328.375</v>
      </c>
      <c r="D276" s="133">
        <v>0</v>
      </c>
      <c r="E276" s="133">
        <v>0</v>
      </c>
      <c r="F276" s="133">
        <v>2.331</v>
      </c>
      <c r="G276" s="133">
        <v>2.331</v>
      </c>
      <c r="H276" s="133">
        <v>0</v>
      </c>
      <c r="I276" s="133">
        <v>0</v>
      </c>
      <c r="J276" s="133">
        <v>0</v>
      </c>
      <c r="K276" s="133">
        <v>0</v>
      </c>
      <c r="L276" s="133"/>
      <c r="M276" s="133">
        <v>0</v>
      </c>
      <c r="N276" s="133">
        <v>0</v>
      </c>
      <c r="O276" s="133">
        <v>295</v>
      </c>
      <c r="P276" s="133" t="s">
        <v>200</v>
      </c>
      <c r="Q276" s="133" t="s">
        <v>201</v>
      </c>
      <c r="R276" s="133" t="s">
        <v>202</v>
      </c>
      <c r="S276" s="127">
        <v>44349.399108796293</v>
      </c>
    </row>
    <row r="277" spans="1:19" x14ac:dyDescent="0.2">
      <c r="A277" s="133" t="s">
        <v>199</v>
      </c>
      <c r="B277" s="133" t="s">
        <v>83</v>
      </c>
      <c r="C277" s="127">
        <v>44328.416666666664</v>
      </c>
      <c r="D277" s="133">
        <v>0</v>
      </c>
      <c r="E277" s="133">
        <v>0</v>
      </c>
      <c r="F277" s="133">
        <v>2.2959999999999998</v>
      </c>
      <c r="G277" s="133">
        <v>2.2959999999999998</v>
      </c>
      <c r="H277" s="133">
        <v>0</v>
      </c>
      <c r="I277" s="133">
        <v>0</v>
      </c>
      <c r="J277" s="133">
        <v>0</v>
      </c>
      <c r="K277" s="133">
        <v>0</v>
      </c>
      <c r="L277" s="133"/>
      <c r="M277" s="133">
        <v>0</v>
      </c>
      <c r="N277" s="133">
        <v>0</v>
      </c>
      <c r="O277" s="133">
        <v>295</v>
      </c>
      <c r="P277" s="133" t="s">
        <v>200</v>
      </c>
      <c r="Q277" s="133" t="s">
        <v>201</v>
      </c>
      <c r="R277" s="133" t="s">
        <v>202</v>
      </c>
      <c r="S277" s="127">
        <v>44349.399108796293</v>
      </c>
    </row>
    <row r="278" spans="1:19" x14ac:dyDescent="0.2">
      <c r="A278" s="133" t="s">
        <v>199</v>
      </c>
      <c r="B278" s="133" t="s">
        <v>83</v>
      </c>
      <c r="C278" s="127">
        <v>44328.458333333336</v>
      </c>
      <c r="D278" s="133">
        <v>0</v>
      </c>
      <c r="E278" s="133">
        <v>0</v>
      </c>
      <c r="F278" s="133">
        <v>2.3130000000000002</v>
      </c>
      <c r="G278" s="133">
        <v>2.3130000000000002</v>
      </c>
      <c r="H278" s="133">
        <v>0</v>
      </c>
      <c r="I278" s="133">
        <v>0</v>
      </c>
      <c r="J278" s="133">
        <v>0</v>
      </c>
      <c r="K278" s="133">
        <v>0</v>
      </c>
      <c r="L278" s="133"/>
      <c r="M278" s="133">
        <v>0</v>
      </c>
      <c r="N278" s="133">
        <v>0</v>
      </c>
      <c r="O278" s="133">
        <v>295</v>
      </c>
      <c r="P278" s="133" t="s">
        <v>200</v>
      </c>
      <c r="Q278" s="133" t="s">
        <v>201</v>
      </c>
      <c r="R278" s="133" t="s">
        <v>202</v>
      </c>
      <c r="S278" s="127">
        <v>44349.399108796293</v>
      </c>
    </row>
    <row r="279" spans="1:19" x14ac:dyDescent="0.2">
      <c r="A279" s="133" t="s">
        <v>199</v>
      </c>
      <c r="B279" s="133" t="s">
        <v>83</v>
      </c>
      <c r="C279" s="127">
        <v>44328.5</v>
      </c>
      <c r="D279" s="133">
        <v>0</v>
      </c>
      <c r="E279" s="133">
        <v>0</v>
      </c>
      <c r="F279" s="133">
        <v>2.3109999999999999</v>
      </c>
      <c r="G279" s="133">
        <v>2.3109999999999999</v>
      </c>
      <c r="H279" s="133">
        <v>0</v>
      </c>
      <c r="I279" s="133">
        <v>0</v>
      </c>
      <c r="J279" s="133">
        <v>0</v>
      </c>
      <c r="K279" s="133">
        <v>0</v>
      </c>
      <c r="L279" s="133"/>
      <c r="M279" s="133">
        <v>0</v>
      </c>
      <c r="N279" s="133">
        <v>0</v>
      </c>
      <c r="O279" s="133">
        <v>295</v>
      </c>
      <c r="P279" s="133" t="s">
        <v>200</v>
      </c>
      <c r="Q279" s="133" t="s">
        <v>201</v>
      </c>
      <c r="R279" s="133" t="s">
        <v>202</v>
      </c>
      <c r="S279" s="127">
        <v>44349.399108796293</v>
      </c>
    </row>
    <row r="280" spans="1:19" x14ac:dyDescent="0.2">
      <c r="A280" s="133" t="s">
        <v>199</v>
      </c>
      <c r="B280" s="133" t="s">
        <v>83</v>
      </c>
      <c r="C280" s="127">
        <v>44328.541666666664</v>
      </c>
      <c r="D280" s="133">
        <v>0</v>
      </c>
      <c r="E280" s="133">
        <v>0</v>
      </c>
      <c r="F280" s="133">
        <v>2.3149999999999999</v>
      </c>
      <c r="G280" s="133">
        <v>2.3149999999999999</v>
      </c>
      <c r="H280" s="133">
        <v>0</v>
      </c>
      <c r="I280" s="133">
        <v>0</v>
      </c>
      <c r="J280" s="133">
        <v>0</v>
      </c>
      <c r="K280" s="133">
        <v>0</v>
      </c>
      <c r="L280" s="133"/>
      <c r="M280" s="133">
        <v>0</v>
      </c>
      <c r="N280" s="133">
        <v>0</v>
      </c>
      <c r="O280" s="133">
        <v>295</v>
      </c>
      <c r="P280" s="133" t="s">
        <v>200</v>
      </c>
      <c r="Q280" s="133" t="s">
        <v>201</v>
      </c>
      <c r="R280" s="133" t="s">
        <v>202</v>
      </c>
      <c r="S280" s="127">
        <v>44349.399108796293</v>
      </c>
    </row>
    <row r="281" spans="1:19" x14ac:dyDescent="0.2">
      <c r="A281" s="133" t="s">
        <v>199</v>
      </c>
      <c r="B281" s="133" t="s">
        <v>83</v>
      </c>
      <c r="C281" s="127">
        <v>44328.583333333336</v>
      </c>
      <c r="D281" s="133">
        <v>0</v>
      </c>
      <c r="E281" s="133">
        <v>0</v>
      </c>
      <c r="F281" s="133">
        <v>2.3410000000000002</v>
      </c>
      <c r="G281" s="133">
        <v>2.3410000000000002</v>
      </c>
      <c r="H281" s="133">
        <v>0</v>
      </c>
      <c r="I281" s="133">
        <v>0</v>
      </c>
      <c r="J281" s="133">
        <v>0</v>
      </c>
      <c r="K281" s="133">
        <v>0</v>
      </c>
      <c r="L281" s="133"/>
      <c r="M281" s="133">
        <v>0</v>
      </c>
      <c r="N281" s="133">
        <v>0</v>
      </c>
      <c r="O281" s="133">
        <v>295</v>
      </c>
      <c r="P281" s="133" t="s">
        <v>200</v>
      </c>
      <c r="Q281" s="133" t="s">
        <v>201</v>
      </c>
      <c r="R281" s="133" t="s">
        <v>202</v>
      </c>
      <c r="S281" s="127">
        <v>44349.399108796293</v>
      </c>
    </row>
    <row r="282" spans="1:19" x14ac:dyDescent="0.2">
      <c r="A282" s="133" t="s">
        <v>199</v>
      </c>
      <c r="B282" s="133" t="s">
        <v>83</v>
      </c>
      <c r="C282" s="127">
        <v>44328.625</v>
      </c>
      <c r="D282" s="133">
        <v>0</v>
      </c>
      <c r="E282" s="133">
        <v>0</v>
      </c>
      <c r="F282" s="133">
        <v>2.3250000000000002</v>
      </c>
      <c r="G282" s="133">
        <v>2.3250000000000002</v>
      </c>
      <c r="H282" s="133">
        <v>0</v>
      </c>
      <c r="I282" s="133">
        <v>0</v>
      </c>
      <c r="J282" s="133">
        <v>0</v>
      </c>
      <c r="K282" s="133">
        <v>0</v>
      </c>
      <c r="L282" s="133"/>
      <c r="M282" s="133">
        <v>0</v>
      </c>
      <c r="N282" s="133">
        <v>0</v>
      </c>
      <c r="O282" s="133">
        <v>295</v>
      </c>
      <c r="P282" s="133" t="s">
        <v>200</v>
      </c>
      <c r="Q282" s="133" t="s">
        <v>201</v>
      </c>
      <c r="R282" s="133" t="s">
        <v>202</v>
      </c>
      <c r="S282" s="127">
        <v>44349.399108796293</v>
      </c>
    </row>
    <row r="283" spans="1:19" x14ac:dyDescent="0.2">
      <c r="A283" s="133" t="s">
        <v>199</v>
      </c>
      <c r="B283" s="133" t="s">
        <v>83</v>
      </c>
      <c r="C283" s="127">
        <v>44328.666666666664</v>
      </c>
      <c r="D283" s="133">
        <v>0</v>
      </c>
      <c r="E283" s="133">
        <v>0</v>
      </c>
      <c r="F283" s="133">
        <v>2.298</v>
      </c>
      <c r="G283" s="133">
        <v>2.298</v>
      </c>
      <c r="H283" s="133">
        <v>0</v>
      </c>
      <c r="I283" s="133">
        <v>0</v>
      </c>
      <c r="J283" s="133">
        <v>0</v>
      </c>
      <c r="K283" s="133">
        <v>0</v>
      </c>
      <c r="L283" s="133"/>
      <c r="M283" s="133">
        <v>0</v>
      </c>
      <c r="N283" s="133">
        <v>0</v>
      </c>
      <c r="O283" s="133">
        <v>295</v>
      </c>
      <c r="P283" s="133" t="s">
        <v>200</v>
      </c>
      <c r="Q283" s="133" t="s">
        <v>201</v>
      </c>
      <c r="R283" s="133" t="s">
        <v>202</v>
      </c>
      <c r="S283" s="127">
        <v>44349.399108796293</v>
      </c>
    </row>
    <row r="284" spans="1:19" x14ac:dyDescent="0.2">
      <c r="A284" s="133" t="s">
        <v>199</v>
      </c>
      <c r="B284" s="133" t="s">
        <v>83</v>
      </c>
      <c r="C284" s="127">
        <v>44328.708333333336</v>
      </c>
      <c r="D284" s="133">
        <v>0</v>
      </c>
      <c r="E284" s="133">
        <v>0</v>
      </c>
      <c r="F284" s="133">
        <v>2.2999999999999998</v>
      </c>
      <c r="G284" s="133">
        <v>2.2999999999999998</v>
      </c>
      <c r="H284" s="133">
        <v>0</v>
      </c>
      <c r="I284" s="133">
        <v>0</v>
      </c>
      <c r="J284" s="133">
        <v>0</v>
      </c>
      <c r="K284" s="133">
        <v>0</v>
      </c>
      <c r="L284" s="133"/>
      <c r="M284" s="133">
        <v>0</v>
      </c>
      <c r="N284" s="133">
        <v>0</v>
      </c>
      <c r="O284" s="133">
        <v>295</v>
      </c>
      <c r="P284" s="133" t="s">
        <v>200</v>
      </c>
      <c r="Q284" s="133" t="s">
        <v>201</v>
      </c>
      <c r="R284" s="133" t="s">
        <v>202</v>
      </c>
      <c r="S284" s="127">
        <v>44349.399108796293</v>
      </c>
    </row>
    <row r="285" spans="1:19" x14ac:dyDescent="0.2">
      <c r="A285" s="133" t="s">
        <v>199</v>
      </c>
      <c r="B285" s="133" t="s">
        <v>83</v>
      </c>
      <c r="C285" s="127">
        <v>44328.75</v>
      </c>
      <c r="D285" s="133">
        <v>0</v>
      </c>
      <c r="E285" s="133">
        <v>0</v>
      </c>
      <c r="F285" s="133">
        <v>2.2949999999999999</v>
      </c>
      <c r="G285" s="133">
        <v>2.2949999999999999</v>
      </c>
      <c r="H285" s="133">
        <v>0</v>
      </c>
      <c r="I285" s="133">
        <v>0</v>
      </c>
      <c r="J285" s="133">
        <v>0</v>
      </c>
      <c r="K285" s="133">
        <v>0</v>
      </c>
      <c r="L285" s="133"/>
      <c r="M285" s="133">
        <v>0</v>
      </c>
      <c r="N285" s="133">
        <v>0</v>
      </c>
      <c r="O285" s="133">
        <v>295</v>
      </c>
      <c r="P285" s="133" t="s">
        <v>200</v>
      </c>
      <c r="Q285" s="133" t="s">
        <v>201</v>
      </c>
      <c r="R285" s="133" t="s">
        <v>202</v>
      </c>
      <c r="S285" s="127">
        <v>44349.399108796293</v>
      </c>
    </row>
    <row r="286" spans="1:19" x14ac:dyDescent="0.2">
      <c r="A286" s="133" t="s">
        <v>199</v>
      </c>
      <c r="B286" s="133" t="s">
        <v>83</v>
      </c>
      <c r="C286" s="127">
        <v>44328.791666666664</v>
      </c>
      <c r="D286" s="133">
        <v>0</v>
      </c>
      <c r="E286" s="133">
        <v>0</v>
      </c>
      <c r="F286" s="133">
        <v>2.2930000000000001</v>
      </c>
      <c r="G286" s="133">
        <v>2.2930000000000001</v>
      </c>
      <c r="H286" s="133">
        <v>0</v>
      </c>
      <c r="I286" s="133">
        <v>0</v>
      </c>
      <c r="J286" s="133">
        <v>0</v>
      </c>
      <c r="K286" s="133">
        <v>0</v>
      </c>
      <c r="L286" s="133"/>
      <c r="M286" s="133">
        <v>0</v>
      </c>
      <c r="N286" s="133">
        <v>0</v>
      </c>
      <c r="O286" s="133">
        <v>295</v>
      </c>
      <c r="P286" s="133" t="s">
        <v>200</v>
      </c>
      <c r="Q286" s="133" t="s">
        <v>201</v>
      </c>
      <c r="R286" s="133" t="s">
        <v>202</v>
      </c>
      <c r="S286" s="127">
        <v>44349.399108796293</v>
      </c>
    </row>
    <row r="287" spans="1:19" x14ac:dyDescent="0.2">
      <c r="A287" s="133" t="s">
        <v>199</v>
      </c>
      <c r="B287" s="133" t="s">
        <v>83</v>
      </c>
      <c r="C287" s="127">
        <v>44328.833333333336</v>
      </c>
      <c r="D287" s="133">
        <v>0</v>
      </c>
      <c r="E287" s="133">
        <v>0</v>
      </c>
      <c r="F287" s="133">
        <v>2.2850000000000001</v>
      </c>
      <c r="G287" s="133">
        <v>2.2850000000000001</v>
      </c>
      <c r="H287" s="133">
        <v>0</v>
      </c>
      <c r="I287" s="133">
        <v>0</v>
      </c>
      <c r="J287" s="133">
        <v>0</v>
      </c>
      <c r="K287" s="133">
        <v>0</v>
      </c>
      <c r="L287" s="133"/>
      <c r="M287" s="133">
        <v>0</v>
      </c>
      <c r="N287" s="133">
        <v>0</v>
      </c>
      <c r="O287" s="133">
        <v>295</v>
      </c>
      <c r="P287" s="133" t="s">
        <v>200</v>
      </c>
      <c r="Q287" s="133" t="s">
        <v>201</v>
      </c>
      <c r="R287" s="133" t="s">
        <v>202</v>
      </c>
      <c r="S287" s="127">
        <v>44349.399108796293</v>
      </c>
    </row>
    <row r="288" spans="1:19" x14ac:dyDescent="0.2">
      <c r="A288" s="133" t="s">
        <v>199</v>
      </c>
      <c r="B288" s="133" t="s">
        <v>83</v>
      </c>
      <c r="C288" s="127">
        <v>44328.875</v>
      </c>
      <c r="D288" s="133">
        <v>0</v>
      </c>
      <c r="E288" s="133">
        <v>0</v>
      </c>
      <c r="F288" s="133">
        <v>2.2909999999999999</v>
      </c>
      <c r="G288" s="133">
        <v>2.2909999999999999</v>
      </c>
      <c r="H288" s="133">
        <v>0</v>
      </c>
      <c r="I288" s="133">
        <v>0</v>
      </c>
      <c r="J288" s="133">
        <v>0</v>
      </c>
      <c r="K288" s="133">
        <v>0</v>
      </c>
      <c r="L288" s="133"/>
      <c r="M288" s="133">
        <v>0</v>
      </c>
      <c r="N288" s="133">
        <v>0</v>
      </c>
      <c r="O288" s="133">
        <v>295</v>
      </c>
      <c r="P288" s="133" t="s">
        <v>200</v>
      </c>
      <c r="Q288" s="133" t="s">
        <v>201</v>
      </c>
      <c r="R288" s="133" t="s">
        <v>202</v>
      </c>
      <c r="S288" s="127">
        <v>44349.399108796293</v>
      </c>
    </row>
    <row r="289" spans="1:19" x14ac:dyDescent="0.2">
      <c r="A289" s="133" t="s">
        <v>199</v>
      </c>
      <c r="B289" s="133" t="s">
        <v>83</v>
      </c>
      <c r="C289" s="127">
        <v>44328.916666666664</v>
      </c>
      <c r="D289" s="133">
        <v>0</v>
      </c>
      <c r="E289" s="133">
        <v>0</v>
      </c>
      <c r="F289" s="133">
        <v>2.3029999999999999</v>
      </c>
      <c r="G289" s="133">
        <v>2.3029999999999999</v>
      </c>
      <c r="H289" s="133">
        <v>0</v>
      </c>
      <c r="I289" s="133">
        <v>0</v>
      </c>
      <c r="J289" s="133">
        <v>0</v>
      </c>
      <c r="K289" s="133">
        <v>0</v>
      </c>
      <c r="L289" s="133"/>
      <c r="M289" s="133">
        <v>0</v>
      </c>
      <c r="N289" s="133">
        <v>0</v>
      </c>
      <c r="O289" s="133">
        <v>295</v>
      </c>
      <c r="P289" s="133" t="s">
        <v>200</v>
      </c>
      <c r="Q289" s="133" t="s">
        <v>201</v>
      </c>
      <c r="R289" s="133" t="s">
        <v>202</v>
      </c>
      <c r="S289" s="127">
        <v>44349.399108796293</v>
      </c>
    </row>
    <row r="290" spans="1:19" x14ac:dyDescent="0.2">
      <c r="A290" s="133" t="s">
        <v>199</v>
      </c>
      <c r="B290" s="133" t="s">
        <v>83</v>
      </c>
      <c r="C290" s="127">
        <v>44328.958333333336</v>
      </c>
      <c r="D290" s="133">
        <v>0</v>
      </c>
      <c r="E290" s="133">
        <v>0</v>
      </c>
      <c r="F290" s="133">
        <v>2.2869999999999999</v>
      </c>
      <c r="G290" s="133">
        <v>2.2869999999999999</v>
      </c>
      <c r="H290" s="133">
        <v>0</v>
      </c>
      <c r="I290" s="133">
        <v>0</v>
      </c>
      <c r="J290" s="133">
        <v>0</v>
      </c>
      <c r="K290" s="133">
        <v>0</v>
      </c>
      <c r="L290" s="133"/>
      <c r="M290" s="133">
        <v>0</v>
      </c>
      <c r="N290" s="133">
        <v>0</v>
      </c>
      <c r="O290" s="133">
        <v>295</v>
      </c>
      <c r="P290" s="133" t="s">
        <v>200</v>
      </c>
      <c r="Q290" s="133" t="s">
        <v>201</v>
      </c>
      <c r="R290" s="133" t="s">
        <v>202</v>
      </c>
      <c r="S290" s="127">
        <v>44349.399108796293</v>
      </c>
    </row>
    <row r="291" spans="1:19" x14ac:dyDescent="0.2">
      <c r="A291" s="133" t="s">
        <v>199</v>
      </c>
      <c r="B291" s="133" t="s">
        <v>83</v>
      </c>
      <c r="C291" s="127">
        <v>44329</v>
      </c>
      <c r="D291" s="133">
        <v>0</v>
      </c>
      <c r="E291" s="133">
        <v>0</v>
      </c>
      <c r="F291" s="133">
        <v>2.2869999999999999</v>
      </c>
      <c r="G291" s="133">
        <v>2.2869999999999999</v>
      </c>
      <c r="H291" s="133">
        <v>0</v>
      </c>
      <c r="I291" s="133">
        <v>0</v>
      </c>
      <c r="J291" s="133">
        <v>0</v>
      </c>
      <c r="K291" s="133">
        <v>0</v>
      </c>
      <c r="L291" s="133"/>
      <c r="M291" s="133">
        <v>0</v>
      </c>
      <c r="N291" s="133">
        <v>0</v>
      </c>
      <c r="O291" s="133">
        <v>295</v>
      </c>
      <c r="P291" s="133" t="s">
        <v>200</v>
      </c>
      <c r="Q291" s="133" t="s">
        <v>201</v>
      </c>
      <c r="R291" s="133" t="s">
        <v>202</v>
      </c>
      <c r="S291" s="127">
        <v>44349.399108796293</v>
      </c>
    </row>
    <row r="292" spans="1:19" x14ac:dyDescent="0.2">
      <c r="A292" s="133" t="s">
        <v>199</v>
      </c>
      <c r="B292" s="133" t="s">
        <v>83</v>
      </c>
      <c r="C292" s="127">
        <v>44329.041666666664</v>
      </c>
      <c r="D292" s="133">
        <v>0</v>
      </c>
      <c r="E292" s="133">
        <v>0</v>
      </c>
      <c r="F292" s="133">
        <v>2.3029999999999999</v>
      </c>
      <c r="G292" s="133">
        <v>2.3029999999999999</v>
      </c>
      <c r="H292" s="133">
        <v>0</v>
      </c>
      <c r="I292" s="133">
        <v>0</v>
      </c>
      <c r="J292" s="133">
        <v>0</v>
      </c>
      <c r="K292" s="133">
        <v>0</v>
      </c>
      <c r="L292" s="133"/>
      <c r="M292" s="133">
        <v>0</v>
      </c>
      <c r="N292" s="133">
        <v>0</v>
      </c>
      <c r="O292" s="133">
        <v>295</v>
      </c>
      <c r="P292" s="133" t="s">
        <v>200</v>
      </c>
      <c r="Q292" s="133" t="s">
        <v>201</v>
      </c>
      <c r="R292" s="133" t="s">
        <v>202</v>
      </c>
      <c r="S292" s="127">
        <v>44349.399108796293</v>
      </c>
    </row>
    <row r="293" spans="1:19" x14ac:dyDescent="0.2">
      <c r="A293" s="133" t="s">
        <v>199</v>
      </c>
      <c r="B293" s="133" t="s">
        <v>83</v>
      </c>
      <c r="C293" s="127">
        <v>44329.083333333336</v>
      </c>
      <c r="D293" s="133">
        <v>0</v>
      </c>
      <c r="E293" s="133">
        <v>0</v>
      </c>
      <c r="F293" s="133">
        <v>2.3039999999999998</v>
      </c>
      <c r="G293" s="133">
        <v>2.3039999999999998</v>
      </c>
      <c r="H293" s="133">
        <v>0</v>
      </c>
      <c r="I293" s="133">
        <v>0</v>
      </c>
      <c r="J293" s="133">
        <v>0</v>
      </c>
      <c r="K293" s="133">
        <v>0</v>
      </c>
      <c r="L293" s="133"/>
      <c r="M293" s="133">
        <v>0</v>
      </c>
      <c r="N293" s="133">
        <v>0</v>
      </c>
      <c r="O293" s="133">
        <v>295</v>
      </c>
      <c r="P293" s="133" t="s">
        <v>200</v>
      </c>
      <c r="Q293" s="133" t="s">
        <v>201</v>
      </c>
      <c r="R293" s="133" t="s">
        <v>202</v>
      </c>
      <c r="S293" s="127">
        <v>44349.399699074071</v>
      </c>
    </row>
    <row r="294" spans="1:19" x14ac:dyDescent="0.2">
      <c r="A294" s="133" t="s">
        <v>199</v>
      </c>
      <c r="B294" s="133" t="s">
        <v>83</v>
      </c>
      <c r="C294" s="127">
        <v>44329.125</v>
      </c>
      <c r="D294" s="133">
        <v>0</v>
      </c>
      <c r="E294" s="133">
        <v>0</v>
      </c>
      <c r="F294" s="133">
        <v>2.306</v>
      </c>
      <c r="G294" s="133">
        <v>2.306</v>
      </c>
      <c r="H294" s="133">
        <v>0</v>
      </c>
      <c r="I294" s="133">
        <v>0</v>
      </c>
      <c r="J294" s="133">
        <v>0</v>
      </c>
      <c r="K294" s="133">
        <v>0</v>
      </c>
      <c r="L294" s="133"/>
      <c r="M294" s="133">
        <v>0</v>
      </c>
      <c r="N294" s="133">
        <v>0</v>
      </c>
      <c r="O294" s="133">
        <v>295</v>
      </c>
      <c r="P294" s="133" t="s">
        <v>200</v>
      </c>
      <c r="Q294" s="133" t="s">
        <v>201</v>
      </c>
      <c r="R294" s="133" t="s">
        <v>202</v>
      </c>
      <c r="S294" s="127">
        <v>44349.399699074071</v>
      </c>
    </row>
    <row r="295" spans="1:19" x14ac:dyDescent="0.2">
      <c r="A295" s="133" t="s">
        <v>199</v>
      </c>
      <c r="B295" s="133" t="s">
        <v>83</v>
      </c>
      <c r="C295" s="127">
        <v>44329.166666666664</v>
      </c>
      <c r="D295" s="133">
        <v>0</v>
      </c>
      <c r="E295" s="133">
        <v>0</v>
      </c>
      <c r="F295" s="133">
        <v>2.3039999999999998</v>
      </c>
      <c r="G295" s="133">
        <v>2.3039999999999998</v>
      </c>
      <c r="H295" s="133">
        <v>0</v>
      </c>
      <c r="I295" s="133">
        <v>0</v>
      </c>
      <c r="J295" s="133">
        <v>0</v>
      </c>
      <c r="K295" s="133">
        <v>0</v>
      </c>
      <c r="L295" s="133"/>
      <c r="M295" s="133">
        <v>0</v>
      </c>
      <c r="N295" s="133">
        <v>0</v>
      </c>
      <c r="O295" s="133">
        <v>295</v>
      </c>
      <c r="P295" s="133" t="s">
        <v>200</v>
      </c>
      <c r="Q295" s="133" t="s">
        <v>201</v>
      </c>
      <c r="R295" s="133" t="s">
        <v>202</v>
      </c>
      <c r="S295" s="127">
        <v>44349.399699074071</v>
      </c>
    </row>
    <row r="296" spans="1:19" x14ac:dyDescent="0.2">
      <c r="A296" s="133" t="s">
        <v>199</v>
      </c>
      <c r="B296" s="133" t="s">
        <v>83</v>
      </c>
      <c r="C296" s="127">
        <v>44329.208333333336</v>
      </c>
      <c r="D296" s="133">
        <v>0</v>
      </c>
      <c r="E296" s="133">
        <v>0</v>
      </c>
      <c r="F296" s="133">
        <v>2.3029999999999999</v>
      </c>
      <c r="G296" s="133">
        <v>2.3029999999999999</v>
      </c>
      <c r="H296" s="133">
        <v>0</v>
      </c>
      <c r="I296" s="133">
        <v>0</v>
      </c>
      <c r="J296" s="133">
        <v>0</v>
      </c>
      <c r="K296" s="133">
        <v>0</v>
      </c>
      <c r="L296" s="133"/>
      <c r="M296" s="133">
        <v>0</v>
      </c>
      <c r="N296" s="133">
        <v>0</v>
      </c>
      <c r="O296" s="133">
        <v>295</v>
      </c>
      <c r="P296" s="133" t="s">
        <v>200</v>
      </c>
      <c r="Q296" s="133" t="s">
        <v>201</v>
      </c>
      <c r="R296" s="133" t="s">
        <v>202</v>
      </c>
      <c r="S296" s="127">
        <v>44349.399699074071</v>
      </c>
    </row>
    <row r="297" spans="1:19" x14ac:dyDescent="0.2">
      <c r="A297" s="133" t="s">
        <v>199</v>
      </c>
      <c r="B297" s="133" t="s">
        <v>83</v>
      </c>
      <c r="C297" s="127">
        <v>44329.25</v>
      </c>
      <c r="D297" s="133">
        <v>0</v>
      </c>
      <c r="E297" s="133">
        <v>0</v>
      </c>
      <c r="F297" s="133">
        <v>2.319</v>
      </c>
      <c r="G297" s="133">
        <v>2.319</v>
      </c>
      <c r="H297" s="133">
        <v>0</v>
      </c>
      <c r="I297" s="133">
        <v>0</v>
      </c>
      <c r="J297" s="133">
        <v>0</v>
      </c>
      <c r="K297" s="133">
        <v>0</v>
      </c>
      <c r="L297" s="133"/>
      <c r="M297" s="133">
        <v>0</v>
      </c>
      <c r="N297" s="133">
        <v>0</v>
      </c>
      <c r="O297" s="133">
        <v>295</v>
      </c>
      <c r="P297" s="133" t="s">
        <v>200</v>
      </c>
      <c r="Q297" s="133" t="s">
        <v>201</v>
      </c>
      <c r="R297" s="133" t="s">
        <v>202</v>
      </c>
      <c r="S297" s="127">
        <v>44349.399699074071</v>
      </c>
    </row>
    <row r="298" spans="1:19" x14ac:dyDescent="0.2">
      <c r="A298" s="133" t="s">
        <v>199</v>
      </c>
      <c r="B298" s="133" t="s">
        <v>83</v>
      </c>
      <c r="C298" s="127">
        <v>44329.291666666664</v>
      </c>
      <c r="D298" s="133">
        <v>0</v>
      </c>
      <c r="E298" s="133">
        <v>0</v>
      </c>
      <c r="F298" s="133">
        <v>2.2930000000000001</v>
      </c>
      <c r="G298" s="133">
        <v>2.2930000000000001</v>
      </c>
      <c r="H298" s="133">
        <v>0</v>
      </c>
      <c r="I298" s="133">
        <v>0</v>
      </c>
      <c r="J298" s="133">
        <v>0</v>
      </c>
      <c r="K298" s="133">
        <v>0</v>
      </c>
      <c r="L298" s="133"/>
      <c r="M298" s="133">
        <v>0</v>
      </c>
      <c r="N298" s="133">
        <v>0</v>
      </c>
      <c r="O298" s="133">
        <v>295</v>
      </c>
      <c r="P298" s="133" t="s">
        <v>200</v>
      </c>
      <c r="Q298" s="133" t="s">
        <v>201</v>
      </c>
      <c r="R298" s="133" t="s">
        <v>202</v>
      </c>
      <c r="S298" s="127">
        <v>44349.399699074071</v>
      </c>
    </row>
    <row r="299" spans="1:19" x14ac:dyDescent="0.2">
      <c r="A299" s="133" t="s">
        <v>199</v>
      </c>
      <c r="B299" s="133" t="s">
        <v>83</v>
      </c>
      <c r="C299" s="127">
        <v>44329.333333333336</v>
      </c>
      <c r="D299" s="133">
        <v>0</v>
      </c>
      <c r="E299" s="133">
        <v>0</v>
      </c>
      <c r="F299" s="133">
        <v>2.282</v>
      </c>
      <c r="G299" s="133">
        <v>2.282</v>
      </c>
      <c r="H299" s="133">
        <v>0</v>
      </c>
      <c r="I299" s="133">
        <v>0</v>
      </c>
      <c r="J299" s="133">
        <v>0</v>
      </c>
      <c r="K299" s="133">
        <v>0</v>
      </c>
      <c r="L299" s="133"/>
      <c r="M299" s="133">
        <v>0</v>
      </c>
      <c r="N299" s="133">
        <v>0</v>
      </c>
      <c r="O299" s="133">
        <v>295</v>
      </c>
      <c r="P299" s="133" t="s">
        <v>200</v>
      </c>
      <c r="Q299" s="133" t="s">
        <v>201</v>
      </c>
      <c r="R299" s="133" t="s">
        <v>202</v>
      </c>
      <c r="S299" s="127">
        <v>44349.399699074071</v>
      </c>
    </row>
    <row r="300" spans="1:19" x14ac:dyDescent="0.2">
      <c r="A300" s="133" t="s">
        <v>199</v>
      </c>
      <c r="B300" s="133" t="s">
        <v>83</v>
      </c>
      <c r="C300" s="127">
        <v>44329.375</v>
      </c>
      <c r="D300" s="133">
        <v>0</v>
      </c>
      <c r="E300" s="133">
        <v>0</v>
      </c>
      <c r="F300" s="133">
        <v>2.2879999999999998</v>
      </c>
      <c r="G300" s="133">
        <v>2.2879999999999998</v>
      </c>
      <c r="H300" s="133">
        <v>0</v>
      </c>
      <c r="I300" s="133">
        <v>0</v>
      </c>
      <c r="J300" s="133">
        <v>0</v>
      </c>
      <c r="K300" s="133">
        <v>0</v>
      </c>
      <c r="L300" s="133"/>
      <c r="M300" s="133">
        <v>0</v>
      </c>
      <c r="N300" s="133">
        <v>0</v>
      </c>
      <c r="O300" s="133">
        <v>295</v>
      </c>
      <c r="P300" s="133" t="s">
        <v>200</v>
      </c>
      <c r="Q300" s="133" t="s">
        <v>201</v>
      </c>
      <c r="R300" s="133" t="s">
        <v>202</v>
      </c>
      <c r="S300" s="127">
        <v>44349.399699074071</v>
      </c>
    </row>
    <row r="301" spans="1:19" x14ac:dyDescent="0.2">
      <c r="A301" s="133" t="s">
        <v>199</v>
      </c>
      <c r="B301" s="133" t="s">
        <v>83</v>
      </c>
      <c r="C301" s="127">
        <v>44329.416666666664</v>
      </c>
      <c r="D301" s="133">
        <v>0</v>
      </c>
      <c r="E301" s="133">
        <v>0</v>
      </c>
      <c r="F301" s="133">
        <v>2.3029999999999999</v>
      </c>
      <c r="G301" s="133">
        <v>2.3029999999999999</v>
      </c>
      <c r="H301" s="133">
        <v>0</v>
      </c>
      <c r="I301" s="133">
        <v>0</v>
      </c>
      <c r="J301" s="133">
        <v>0</v>
      </c>
      <c r="K301" s="133">
        <v>0</v>
      </c>
      <c r="L301" s="133"/>
      <c r="M301" s="133">
        <v>0</v>
      </c>
      <c r="N301" s="133">
        <v>0</v>
      </c>
      <c r="O301" s="133">
        <v>295</v>
      </c>
      <c r="P301" s="133" t="s">
        <v>200</v>
      </c>
      <c r="Q301" s="133" t="s">
        <v>201</v>
      </c>
      <c r="R301" s="133" t="s">
        <v>202</v>
      </c>
      <c r="S301" s="127">
        <v>44349.399699074071</v>
      </c>
    </row>
    <row r="302" spans="1:19" x14ac:dyDescent="0.2">
      <c r="A302" s="133" t="s">
        <v>199</v>
      </c>
      <c r="B302" s="133" t="s">
        <v>83</v>
      </c>
      <c r="C302" s="127">
        <v>44329.458333333336</v>
      </c>
      <c r="D302" s="133">
        <v>0</v>
      </c>
      <c r="E302" s="133">
        <v>0</v>
      </c>
      <c r="F302" s="133">
        <v>2.2930000000000001</v>
      </c>
      <c r="G302" s="133">
        <v>2.2930000000000001</v>
      </c>
      <c r="H302" s="133">
        <v>0</v>
      </c>
      <c r="I302" s="133">
        <v>0</v>
      </c>
      <c r="J302" s="133">
        <v>0</v>
      </c>
      <c r="K302" s="133">
        <v>0</v>
      </c>
      <c r="L302" s="133"/>
      <c r="M302" s="133">
        <v>0</v>
      </c>
      <c r="N302" s="133">
        <v>0</v>
      </c>
      <c r="O302" s="133">
        <v>295</v>
      </c>
      <c r="P302" s="133" t="s">
        <v>200</v>
      </c>
      <c r="Q302" s="133" t="s">
        <v>201</v>
      </c>
      <c r="R302" s="133" t="s">
        <v>202</v>
      </c>
      <c r="S302" s="127">
        <v>44349.399699074071</v>
      </c>
    </row>
    <row r="303" spans="1:19" x14ac:dyDescent="0.2">
      <c r="A303" s="133" t="s">
        <v>199</v>
      </c>
      <c r="B303" s="133" t="s">
        <v>83</v>
      </c>
      <c r="C303" s="127">
        <v>44329.5</v>
      </c>
      <c r="D303" s="133">
        <v>0</v>
      </c>
      <c r="E303" s="133">
        <v>0</v>
      </c>
      <c r="F303" s="133">
        <v>2.2890000000000001</v>
      </c>
      <c r="G303" s="133">
        <v>2.2890000000000001</v>
      </c>
      <c r="H303" s="133">
        <v>0</v>
      </c>
      <c r="I303" s="133">
        <v>0</v>
      </c>
      <c r="J303" s="133">
        <v>0</v>
      </c>
      <c r="K303" s="133">
        <v>0</v>
      </c>
      <c r="L303" s="133"/>
      <c r="M303" s="133">
        <v>0</v>
      </c>
      <c r="N303" s="133">
        <v>0</v>
      </c>
      <c r="O303" s="133">
        <v>295</v>
      </c>
      <c r="P303" s="133" t="s">
        <v>200</v>
      </c>
      <c r="Q303" s="133" t="s">
        <v>201</v>
      </c>
      <c r="R303" s="133" t="s">
        <v>202</v>
      </c>
      <c r="S303" s="127">
        <v>44349.399699074071</v>
      </c>
    </row>
    <row r="304" spans="1:19" x14ac:dyDescent="0.2">
      <c r="A304" s="133" t="s">
        <v>199</v>
      </c>
      <c r="B304" s="133" t="s">
        <v>83</v>
      </c>
      <c r="C304" s="127">
        <v>44329.541666666664</v>
      </c>
      <c r="D304" s="133">
        <v>0</v>
      </c>
      <c r="E304" s="133">
        <v>0</v>
      </c>
      <c r="F304" s="133">
        <v>2.29</v>
      </c>
      <c r="G304" s="133">
        <v>2.29</v>
      </c>
      <c r="H304" s="133">
        <v>0</v>
      </c>
      <c r="I304" s="133">
        <v>0</v>
      </c>
      <c r="J304" s="133">
        <v>0</v>
      </c>
      <c r="K304" s="133">
        <v>0</v>
      </c>
      <c r="L304" s="133"/>
      <c r="M304" s="133">
        <v>0</v>
      </c>
      <c r="N304" s="133">
        <v>0</v>
      </c>
      <c r="O304" s="133">
        <v>295</v>
      </c>
      <c r="P304" s="133" t="s">
        <v>200</v>
      </c>
      <c r="Q304" s="133" t="s">
        <v>201</v>
      </c>
      <c r="R304" s="133" t="s">
        <v>202</v>
      </c>
      <c r="S304" s="127">
        <v>44349.399699074071</v>
      </c>
    </row>
    <row r="305" spans="1:19" x14ac:dyDescent="0.2">
      <c r="A305" s="133" t="s">
        <v>199</v>
      </c>
      <c r="B305" s="133" t="s">
        <v>83</v>
      </c>
      <c r="C305" s="127">
        <v>44329.583333333336</v>
      </c>
      <c r="D305" s="133">
        <v>0</v>
      </c>
      <c r="E305" s="133">
        <v>0</v>
      </c>
      <c r="F305" s="133">
        <v>2.306</v>
      </c>
      <c r="G305" s="133">
        <v>2.306</v>
      </c>
      <c r="H305" s="133">
        <v>0</v>
      </c>
      <c r="I305" s="133">
        <v>0</v>
      </c>
      <c r="J305" s="133">
        <v>0</v>
      </c>
      <c r="K305" s="133">
        <v>0</v>
      </c>
      <c r="L305" s="133"/>
      <c r="M305" s="133">
        <v>0</v>
      </c>
      <c r="N305" s="133">
        <v>0</v>
      </c>
      <c r="O305" s="133">
        <v>295</v>
      </c>
      <c r="P305" s="133" t="s">
        <v>200</v>
      </c>
      <c r="Q305" s="133" t="s">
        <v>201</v>
      </c>
      <c r="R305" s="133" t="s">
        <v>202</v>
      </c>
      <c r="S305" s="127">
        <v>44349.399699074071</v>
      </c>
    </row>
    <row r="306" spans="1:19" x14ac:dyDescent="0.2">
      <c r="A306" s="133" t="s">
        <v>199</v>
      </c>
      <c r="B306" s="133" t="s">
        <v>83</v>
      </c>
      <c r="C306" s="127">
        <v>44329.625</v>
      </c>
      <c r="D306" s="133">
        <v>0</v>
      </c>
      <c r="E306" s="133">
        <v>0</v>
      </c>
      <c r="F306" s="133">
        <v>2.294</v>
      </c>
      <c r="G306" s="133">
        <v>2.294</v>
      </c>
      <c r="H306" s="133">
        <v>0</v>
      </c>
      <c r="I306" s="133">
        <v>0</v>
      </c>
      <c r="J306" s="133">
        <v>0</v>
      </c>
      <c r="K306" s="133">
        <v>0</v>
      </c>
      <c r="L306" s="133"/>
      <c r="M306" s="133">
        <v>0</v>
      </c>
      <c r="N306" s="133">
        <v>0</v>
      </c>
      <c r="O306" s="133">
        <v>295</v>
      </c>
      <c r="P306" s="133" t="s">
        <v>200</v>
      </c>
      <c r="Q306" s="133" t="s">
        <v>201</v>
      </c>
      <c r="R306" s="133" t="s">
        <v>202</v>
      </c>
      <c r="S306" s="127">
        <v>44349.399699074071</v>
      </c>
    </row>
    <row r="307" spans="1:19" x14ac:dyDescent="0.2">
      <c r="A307" s="133" t="s">
        <v>199</v>
      </c>
      <c r="B307" s="133" t="s">
        <v>83</v>
      </c>
      <c r="C307" s="127">
        <v>44329.666666666664</v>
      </c>
      <c r="D307" s="133">
        <v>0</v>
      </c>
      <c r="E307" s="133">
        <v>0</v>
      </c>
      <c r="F307" s="133">
        <v>2.2909999999999999</v>
      </c>
      <c r="G307" s="133">
        <v>2.2909999999999999</v>
      </c>
      <c r="H307" s="133">
        <v>0</v>
      </c>
      <c r="I307" s="133">
        <v>0</v>
      </c>
      <c r="J307" s="133">
        <v>0</v>
      </c>
      <c r="K307" s="133">
        <v>0</v>
      </c>
      <c r="L307" s="133"/>
      <c r="M307" s="133">
        <v>0</v>
      </c>
      <c r="N307" s="133">
        <v>0</v>
      </c>
      <c r="O307" s="133">
        <v>295</v>
      </c>
      <c r="P307" s="133" t="s">
        <v>200</v>
      </c>
      <c r="Q307" s="133" t="s">
        <v>201</v>
      </c>
      <c r="R307" s="133" t="s">
        <v>202</v>
      </c>
      <c r="S307" s="127">
        <v>44349.399699074071</v>
      </c>
    </row>
    <row r="308" spans="1:19" x14ac:dyDescent="0.2">
      <c r="A308" s="133" t="s">
        <v>199</v>
      </c>
      <c r="B308" s="133" t="s">
        <v>83</v>
      </c>
      <c r="C308" s="127">
        <v>44329.708333333336</v>
      </c>
      <c r="D308" s="133">
        <v>0</v>
      </c>
      <c r="E308" s="133">
        <v>0</v>
      </c>
      <c r="F308" s="133">
        <v>2.294</v>
      </c>
      <c r="G308" s="133">
        <v>2.294</v>
      </c>
      <c r="H308" s="133">
        <v>0</v>
      </c>
      <c r="I308" s="133">
        <v>0</v>
      </c>
      <c r="J308" s="133">
        <v>0</v>
      </c>
      <c r="K308" s="133">
        <v>0</v>
      </c>
      <c r="L308" s="133"/>
      <c r="M308" s="133">
        <v>0</v>
      </c>
      <c r="N308" s="133">
        <v>0</v>
      </c>
      <c r="O308" s="133">
        <v>295</v>
      </c>
      <c r="P308" s="133" t="s">
        <v>200</v>
      </c>
      <c r="Q308" s="133" t="s">
        <v>201</v>
      </c>
      <c r="R308" s="133" t="s">
        <v>202</v>
      </c>
      <c r="S308" s="127">
        <v>44349.399699074071</v>
      </c>
    </row>
    <row r="309" spans="1:19" x14ac:dyDescent="0.2">
      <c r="A309" s="133" t="s">
        <v>199</v>
      </c>
      <c r="B309" s="133" t="s">
        <v>83</v>
      </c>
      <c r="C309" s="127">
        <v>44329.75</v>
      </c>
      <c r="D309" s="133">
        <v>0</v>
      </c>
      <c r="E309" s="133">
        <v>0</v>
      </c>
      <c r="F309" s="133">
        <v>2.2999999999999998</v>
      </c>
      <c r="G309" s="133">
        <v>2.2999999999999998</v>
      </c>
      <c r="H309" s="133">
        <v>0</v>
      </c>
      <c r="I309" s="133">
        <v>0</v>
      </c>
      <c r="J309" s="133">
        <v>0</v>
      </c>
      <c r="K309" s="133">
        <v>0</v>
      </c>
      <c r="L309" s="133"/>
      <c r="M309" s="133">
        <v>0</v>
      </c>
      <c r="N309" s="133">
        <v>0</v>
      </c>
      <c r="O309" s="133">
        <v>295</v>
      </c>
      <c r="P309" s="133" t="s">
        <v>200</v>
      </c>
      <c r="Q309" s="133" t="s">
        <v>201</v>
      </c>
      <c r="R309" s="133" t="s">
        <v>202</v>
      </c>
      <c r="S309" s="127">
        <v>44349.399699074071</v>
      </c>
    </row>
    <row r="310" spans="1:19" x14ac:dyDescent="0.2">
      <c r="A310" s="133" t="s">
        <v>199</v>
      </c>
      <c r="B310" s="133" t="s">
        <v>83</v>
      </c>
      <c r="C310" s="127">
        <v>44329.791666666664</v>
      </c>
      <c r="D310" s="133">
        <v>0</v>
      </c>
      <c r="E310" s="133">
        <v>0</v>
      </c>
      <c r="F310" s="133">
        <v>2.2890000000000001</v>
      </c>
      <c r="G310" s="133">
        <v>2.2890000000000001</v>
      </c>
      <c r="H310" s="133">
        <v>0</v>
      </c>
      <c r="I310" s="133">
        <v>0</v>
      </c>
      <c r="J310" s="133">
        <v>0</v>
      </c>
      <c r="K310" s="133">
        <v>0</v>
      </c>
      <c r="L310" s="133"/>
      <c r="M310" s="133">
        <v>0</v>
      </c>
      <c r="N310" s="133">
        <v>0</v>
      </c>
      <c r="O310" s="133">
        <v>295</v>
      </c>
      <c r="P310" s="133" t="s">
        <v>200</v>
      </c>
      <c r="Q310" s="133" t="s">
        <v>201</v>
      </c>
      <c r="R310" s="133" t="s">
        <v>202</v>
      </c>
      <c r="S310" s="127">
        <v>44349.399699074071</v>
      </c>
    </row>
    <row r="311" spans="1:19" x14ac:dyDescent="0.2">
      <c r="A311" s="133" t="s">
        <v>199</v>
      </c>
      <c r="B311" s="133" t="s">
        <v>83</v>
      </c>
      <c r="C311" s="127">
        <v>44329.833333333336</v>
      </c>
      <c r="D311" s="133">
        <v>0</v>
      </c>
      <c r="E311" s="133">
        <v>0</v>
      </c>
      <c r="F311" s="133">
        <v>2.2879999999999998</v>
      </c>
      <c r="G311" s="133">
        <v>2.2879999999999998</v>
      </c>
      <c r="H311" s="133">
        <v>0</v>
      </c>
      <c r="I311" s="133">
        <v>0</v>
      </c>
      <c r="J311" s="133">
        <v>0</v>
      </c>
      <c r="K311" s="133">
        <v>0</v>
      </c>
      <c r="L311" s="133"/>
      <c r="M311" s="133">
        <v>0</v>
      </c>
      <c r="N311" s="133">
        <v>0</v>
      </c>
      <c r="O311" s="133">
        <v>295</v>
      </c>
      <c r="P311" s="133" t="s">
        <v>200</v>
      </c>
      <c r="Q311" s="133" t="s">
        <v>201</v>
      </c>
      <c r="R311" s="133" t="s">
        <v>202</v>
      </c>
      <c r="S311" s="127">
        <v>44349.399699074071</v>
      </c>
    </row>
    <row r="312" spans="1:19" x14ac:dyDescent="0.2">
      <c r="A312" s="133" t="s">
        <v>199</v>
      </c>
      <c r="B312" s="133" t="s">
        <v>83</v>
      </c>
      <c r="C312" s="127">
        <v>44329.875</v>
      </c>
      <c r="D312" s="133">
        <v>0</v>
      </c>
      <c r="E312" s="133">
        <v>0</v>
      </c>
      <c r="F312" s="133">
        <v>2.2850000000000001</v>
      </c>
      <c r="G312" s="133">
        <v>2.2850000000000001</v>
      </c>
      <c r="H312" s="133">
        <v>0</v>
      </c>
      <c r="I312" s="133">
        <v>0</v>
      </c>
      <c r="J312" s="133">
        <v>0</v>
      </c>
      <c r="K312" s="133">
        <v>0</v>
      </c>
      <c r="L312" s="133"/>
      <c r="M312" s="133">
        <v>0</v>
      </c>
      <c r="N312" s="133">
        <v>0</v>
      </c>
      <c r="O312" s="133">
        <v>295</v>
      </c>
      <c r="P312" s="133" t="s">
        <v>200</v>
      </c>
      <c r="Q312" s="133" t="s">
        <v>201</v>
      </c>
      <c r="R312" s="133" t="s">
        <v>202</v>
      </c>
      <c r="S312" s="127">
        <v>44349.399699074071</v>
      </c>
    </row>
    <row r="313" spans="1:19" x14ac:dyDescent="0.2">
      <c r="A313" s="133" t="s">
        <v>199</v>
      </c>
      <c r="B313" s="133" t="s">
        <v>83</v>
      </c>
      <c r="C313" s="127">
        <v>44329.916666666664</v>
      </c>
      <c r="D313" s="133">
        <v>0</v>
      </c>
      <c r="E313" s="133">
        <v>0</v>
      </c>
      <c r="F313" s="133">
        <v>2.2799999999999998</v>
      </c>
      <c r="G313" s="133">
        <v>2.2799999999999998</v>
      </c>
      <c r="H313" s="133">
        <v>0</v>
      </c>
      <c r="I313" s="133">
        <v>0</v>
      </c>
      <c r="J313" s="133">
        <v>0</v>
      </c>
      <c r="K313" s="133">
        <v>0</v>
      </c>
      <c r="L313" s="133"/>
      <c r="M313" s="133">
        <v>0</v>
      </c>
      <c r="N313" s="133">
        <v>0</v>
      </c>
      <c r="O313" s="133">
        <v>295</v>
      </c>
      <c r="P313" s="133" t="s">
        <v>200</v>
      </c>
      <c r="Q313" s="133" t="s">
        <v>201</v>
      </c>
      <c r="R313" s="133" t="s">
        <v>202</v>
      </c>
      <c r="S313" s="127">
        <v>44349.399699074071</v>
      </c>
    </row>
    <row r="314" spans="1:19" x14ac:dyDescent="0.2">
      <c r="A314" s="133" t="s">
        <v>199</v>
      </c>
      <c r="B314" s="133" t="s">
        <v>83</v>
      </c>
      <c r="C314" s="127">
        <v>44329.958333333336</v>
      </c>
      <c r="D314" s="133">
        <v>0</v>
      </c>
      <c r="E314" s="133">
        <v>0</v>
      </c>
      <c r="F314" s="133">
        <v>2.286</v>
      </c>
      <c r="G314" s="133">
        <v>2.286</v>
      </c>
      <c r="H314" s="133">
        <v>0</v>
      </c>
      <c r="I314" s="133">
        <v>0</v>
      </c>
      <c r="J314" s="133">
        <v>0</v>
      </c>
      <c r="K314" s="133">
        <v>0</v>
      </c>
      <c r="L314" s="133"/>
      <c r="M314" s="133">
        <v>0</v>
      </c>
      <c r="N314" s="133">
        <v>0</v>
      </c>
      <c r="O314" s="133">
        <v>295</v>
      </c>
      <c r="P314" s="133" t="s">
        <v>200</v>
      </c>
      <c r="Q314" s="133" t="s">
        <v>201</v>
      </c>
      <c r="R314" s="133" t="s">
        <v>202</v>
      </c>
      <c r="S314" s="127">
        <v>44349.399699074071</v>
      </c>
    </row>
    <row r="315" spans="1:19" x14ac:dyDescent="0.2">
      <c r="A315" s="133" t="s">
        <v>199</v>
      </c>
      <c r="B315" s="133" t="s">
        <v>83</v>
      </c>
      <c r="C315" s="127">
        <v>44330</v>
      </c>
      <c r="D315" s="133">
        <v>0</v>
      </c>
      <c r="E315" s="133">
        <v>0</v>
      </c>
      <c r="F315" s="133">
        <v>2.2869999999999999</v>
      </c>
      <c r="G315" s="133">
        <v>2.2869999999999999</v>
      </c>
      <c r="H315" s="133">
        <v>0</v>
      </c>
      <c r="I315" s="133">
        <v>0</v>
      </c>
      <c r="J315" s="133">
        <v>0</v>
      </c>
      <c r="K315" s="133">
        <v>0</v>
      </c>
      <c r="L315" s="133"/>
      <c r="M315" s="133">
        <v>0</v>
      </c>
      <c r="N315" s="133">
        <v>0</v>
      </c>
      <c r="O315" s="133">
        <v>295</v>
      </c>
      <c r="P315" s="133" t="s">
        <v>200</v>
      </c>
      <c r="Q315" s="133" t="s">
        <v>201</v>
      </c>
      <c r="R315" s="133" t="s">
        <v>202</v>
      </c>
      <c r="S315" s="127">
        <v>44349.399699074071</v>
      </c>
    </row>
    <row r="316" spans="1:19" x14ac:dyDescent="0.2">
      <c r="A316" s="133" t="s">
        <v>199</v>
      </c>
      <c r="B316" s="133" t="s">
        <v>83</v>
      </c>
      <c r="C316" s="127">
        <v>44330.041666666664</v>
      </c>
      <c r="D316" s="133">
        <v>0</v>
      </c>
      <c r="E316" s="133">
        <v>0</v>
      </c>
      <c r="F316" s="133">
        <v>2.2949999999999999</v>
      </c>
      <c r="G316" s="133">
        <v>2.2949999999999999</v>
      </c>
      <c r="H316" s="133">
        <v>0</v>
      </c>
      <c r="I316" s="133">
        <v>0</v>
      </c>
      <c r="J316" s="133">
        <v>0</v>
      </c>
      <c r="K316" s="133">
        <v>0</v>
      </c>
      <c r="L316" s="133"/>
      <c r="M316" s="133">
        <v>0</v>
      </c>
      <c r="N316" s="133">
        <v>0</v>
      </c>
      <c r="O316" s="133">
        <v>295</v>
      </c>
      <c r="P316" s="133" t="s">
        <v>200</v>
      </c>
      <c r="Q316" s="133" t="s">
        <v>201</v>
      </c>
      <c r="R316" s="133" t="s">
        <v>202</v>
      </c>
      <c r="S316" s="127">
        <v>44349.399699074071</v>
      </c>
    </row>
    <row r="317" spans="1:19" x14ac:dyDescent="0.2">
      <c r="A317" s="133" t="s">
        <v>199</v>
      </c>
      <c r="B317" s="133" t="s">
        <v>83</v>
      </c>
      <c r="C317" s="127">
        <v>44330.083333333336</v>
      </c>
      <c r="D317" s="133">
        <v>0</v>
      </c>
      <c r="E317" s="133">
        <v>0</v>
      </c>
      <c r="F317" s="133">
        <v>2.3069999999999999</v>
      </c>
      <c r="G317" s="133">
        <v>2.3069999999999999</v>
      </c>
      <c r="H317" s="133">
        <v>0</v>
      </c>
      <c r="I317" s="133">
        <v>0</v>
      </c>
      <c r="J317" s="133">
        <v>0</v>
      </c>
      <c r="K317" s="133">
        <v>0</v>
      </c>
      <c r="L317" s="133"/>
      <c r="M317" s="133">
        <v>0</v>
      </c>
      <c r="N317" s="133">
        <v>0</v>
      </c>
      <c r="O317" s="133">
        <v>295</v>
      </c>
      <c r="P317" s="133" t="s">
        <v>200</v>
      </c>
      <c r="Q317" s="133" t="s">
        <v>201</v>
      </c>
      <c r="R317" s="133" t="s">
        <v>202</v>
      </c>
      <c r="S317" s="127">
        <v>44349.399699074071</v>
      </c>
    </row>
    <row r="318" spans="1:19" x14ac:dyDescent="0.2">
      <c r="A318" s="133" t="s">
        <v>199</v>
      </c>
      <c r="B318" s="133" t="s">
        <v>83</v>
      </c>
      <c r="C318" s="127">
        <v>44330.125</v>
      </c>
      <c r="D318" s="133">
        <v>0</v>
      </c>
      <c r="E318" s="133">
        <v>0</v>
      </c>
      <c r="F318" s="133">
        <v>2.3109999999999999</v>
      </c>
      <c r="G318" s="133">
        <v>2.3109999999999999</v>
      </c>
      <c r="H318" s="133">
        <v>0</v>
      </c>
      <c r="I318" s="133">
        <v>0</v>
      </c>
      <c r="J318" s="133">
        <v>0</v>
      </c>
      <c r="K318" s="133">
        <v>0</v>
      </c>
      <c r="L318" s="133"/>
      <c r="M318" s="133">
        <v>0</v>
      </c>
      <c r="N318" s="133">
        <v>0</v>
      </c>
      <c r="O318" s="133">
        <v>295</v>
      </c>
      <c r="P318" s="133" t="s">
        <v>200</v>
      </c>
      <c r="Q318" s="133" t="s">
        <v>201</v>
      </c>
      <c r="R318" s="133" t="s">
        <v>202</v>
      </c>
      <c r="S318" s="127">
        <v>44349.399699074071</v>
      </c>
    </row>
    <row r="319" spans="1:19" x14ac:dyDescent="0.2">
      <c r="A319" s="133" t="s">
        <v>199</v>
      </c>
      <c r="B319" s="133" t="s">
        <v>83</v>
      </c>
      <c r="C319" s="127">
        <v>44330.166666666664</v>
      </c>
      <c r="D319" s="133">
        <v>0</v>
      </c>
      <c r="E319" s="133">
        <v>0</v>
      </c>
      <c r="F319" s="133">
        <v>2.3069999999999999</v>
      </c>
      <c r="G319" s="133">
        <v>2.3069999999999999</v>
      </c>
      <c r="H319" s="133">
        <v>0</v>
      </c>
      <c r="I319" s="133">
        <v>0</v>
      </c>
      <c r="J319" s="133">
        <v>0</v>
      </c>
      <c r="K319" s="133">
        <v>0</v>
      </c>
      <c r="L319" s="133"/>
      <c r="M319" s="133">
        <v>0</v>
      </c>
      <c r="N319" s="133">
        <v>0</v>
      </c>
      <c r="O319" s="133">
        <v>295</v>
      </c>
      <c r="P319" s="133" t="s">
        <v>200</v>
      </c>
      <c r="Q319" s="133" t="s">
        <v>201</v>
      </c>
      <c r="R319" s="133" t="s">
        <v>202</v>
      </c>
      <c r="S319" s="127">
        <v>44349.399699074071</v>
      </c>
    </row>
    <row r="320" spans="1:19" x14ac:dyDescent="0.2">
      <c r="A320" s="133" t="s">
        <v>199</v>
      </c>
      <c r="B320" s="133" t="s">
        <v>83</v>
      </c>
      <c r="C320" s="127">
        <v>44330.208333333336</v>
      </c>
      <c r="D320" s="133">
        <v>0</v>
      </c>
      <c r="E320" s="133">
        <v>0</v>
      </c>
      <c r="F320" s="133">
        <v>2.3140000000000001</v>
      </c>
      <c r="G320" s="133">
        <v>2.3140000000000001</v>
      </c>
      <c r="H320" s="133">
        <v>0</v>
      </c>
      <c r="I320" s="133">
        <v>0</v>
      </c>
      <c r="J320" s="133">
        <v>0</v>
      </c>
      <c r="K320" s="133">
        <v>0</v>
      </c>
      <c r="L320" s="133"/>
      <c r="M320" s="133">
        <v>0</v>
      </c>
      <c r="N320" s="133">
        <v>0</v>
      </c>
      <c r="O320" s="133">
        <v>295</v>
      </c>
      <c r="P320" s="133" t="s">
        <v>200</v>
      </c>
      <c r="Q320" s="133" t="s">
        <v>201</v>
      </c>
      <c r="R320" s="133" t="s">
        <v>202</v>
      </c>
      <c r="S320" s="127">
        <v>44349.399699074071</v>
      </c>
    </row>
    <row r="321" spans="1:19" x14ac:dyDescent="0.2">
      <c r="A321" s="133" t="s">
        <v>199</v>
      </c>
      <c r="B321" s="133" t="s">
        <v>83</v>
      </c>
      <c r="C321" s="127">
        <v>44330.25</v>
      </c>
      <c r="D321" s="133">
        <v>0</v>
      </c>
      <c r="E321" s="133">
        <v>0</v>
      </c>
      <c r="F321" s="133">
        <v>2.319</v>
      </c>
      <c r="G321" s="133">
        <v>2.319</v>
      </c>
      <c r="H321" s="133">
        <v>0</v>
      </c>
      <c r="I321" s="133">
        <v>0</v>
      </c>
      <c r="J321" s="133">
        <v>0</v>
      </c>
      <c r="K321" s="133">
        <v>0</v>
      </c>
      <c r="L321" s="133"/>
      <c r="M321" s="133">
        <v>0</v>
      </c>
      <c r="N321" s="133">
        <v>0</v>
      </c>
      <c r="O321" s="133">
        <v>295</v>
      </c>
      <c r="P321" s="133" t="s">
        <v>200</v>
      </c>
      <c r="Q321" s="133" t="s">
        <v>201</v>
      </c>
      <c r="R321" s="133" t="s">
        <v>202</v>
      </c>
      <c r="S321" s="127">
        <v>44349.399699074071</v>
      </c>
    </row>
    <row r="322" spans="1:19" x14ac:dyDescent="0.2">
      <c r="A322" s="133" t="s">
        <v>199</v>
      </c>
      <c r="B322" s="133" t="s">
        <v>83</v>
      </c>
      <c r="C322" s="127">
        <v>44330.291666666664</v>
      </c>
      <c r="D322" s="133">
        <v>0</v>
      </c>
      <c r="E322" s="133">
        <v>0</v>
      </c>
      <c r="F322" s="133">
        <v>2.2949999999999999</v>
      </c>
      <c r="G322" s="133">
        <v>2.2949999999999999</v>
      </c>
      <c r="H322" s="133">
        <v>0</v>
      </c>
      <c r="I322" s="133">
        <v>0</v>
      </c>
      <c r="J322" s="133">
        <v>0</v>
      </c>
      <c r="K322" s="133">
        <v>0</v>
      </c>
      <c r="L322" s="133"/>
      <c r="M322" s="133">
        <v>0</v>
      </c>
      <c r="N322" s="133">
        <v>0</v>
      </c>
      <c r="O322" s="133">
        <v>295</v>
      </c>
      <c r="P322" s="133" t="s">
        <v>200</v>
      </c>
      <c r="Q322" s="133" t="s">
        <v>201</v>
      </c>
      <c r="R322" s="133" t="s">
        <v>202</v>
      </c>
      <c r="S322" s="127">
        <v>44349.399699074071</v>
      </c>
    </row>
    <row r="323" spans="1:19" x14ac:dyDescent="0.2">
      <c r="A323" s="133" t="s">
        <v>199</v>
      </c>
      <c r="B323" s="133" t="s">
        <v>83</v>
      </c>
      <c r="C323" s="127">
        <v>44330.333333333336</v>
      </c>
      <c r="D323" s="133">
        <v>0</v>
      </c>
      <c r="E323" s="133">
        <v>0</v>
      </c>
      <c r="F323" s="133">
        <v>2.2879999999999998</v>
      </c>
      <c r="G323" s="133">
        <v>2.2879999999999998</v>
      </c>
      <c r="H323" s="133">
        <v>0</v>
      </c>
      <c r="I323" s="133">
        <v>0</v>
      </c>
      <c r="J323" s="133">
        <v>0</v>
      </c>
      <c r="K323" s="133">
        <v>0</v>
      </c>
      <c r="L323" s="133"/>
      <c r="M323" s="133">
        <v>0</v>
      </c>
      <c r="N323" s="133">
        <v>0</v>
      </c>
      <c r="O323" s="133">
        <v>295</v>
      </c>
      <c r="P323" s="133" t="s">
        <v>200</v>
      </c>
      <c r="Q323" s="133" t="s">
        <v>201</v>
      </c>
      <c r="R323" s="133" t="s">
        <v>202</v>
      </c>
      <c r="S323" s="127">
        <v>44349.399699074071</v>
      </c>
    </row>
    <row r="324" spans="1:19" x14ac:dyDescent="0.2">
      <c r="A324" s="133" t="s">
        <v>199</v>
      </c>
      <c r="B324" s="133" t="s">
        <v>83</v>
      </c>
      <c r="C324" s="127">
        <v>44330.375</v>
      </c>
      <c r="D324" s="133">
        <v>0</v>
      </c>
      <c r="E324" s="133">
        <v>0</v>
      </c>
      <c r="F324" s="133">
        <v>2.1429999999999998</v>
      </c>
      <c r="G324" s="133">
        <v>2.1429999999999998</v>
      </c>
      <c r="H324" s="133">
        <v>0</v>
      </c>
      <c r="I324" s="133">
        <v>0</v>
      </c>
      <c r="J324" s="133">
        <v>0</v>
      </c>
      <c r="K324" s="133">
        <v>0</v>
      </c>
      <c r="L324" s="133"/>
      <c r="M324" s="133">
        <v>0</v>
      </c>
      <c r="N324" s="133">
        <v>0</v>
      </c>
      <c r="O324" s="133">
        <v>295</v>
      </c>
      <c r="P324" s="133" t="s">
        <v>200</v>
      </c>
      <c r="Q324" s="133" t="s">
        <v>201</v>
      </c>
      <c r="R324" s="133" t="s">
        <v>202</v>
      </c>
      <c r="S324" s="127">
        <v>44349.399699074071</v>
      </c>
    </row>
    <row r="325" spans="1:19" x14ac:dyDescent="0.2">
      <c r="A325" s="133" t="s">
        <v>199</v>
      </c>
      <c r="B325" s="133" t="s">
        <v>83</v>
      </c>
      <c r="C325" s="127">
        <v>44330.416666666664</v>
      </c>
      <c r="D325" s="133">
        <v>0</v>
      </c>
      <c r="E325" s="133">
        <v>0</v>
      </c>
      <c r="F325" s="133">
        <v>1.3109999999999999</v>
      </c>
      <c r="G325" s="133">
        <v>1.3109999999999999</v>
      </c>
      <c r="H325" s="133">
        <v>0</v>
      </c>
      <c r="I325" s="133">
        <v>0</v>
      </c>
      <c r="J325" s="133">
        <v>0</v>
      </c>
      <c r="K325" s="133">
        <v>0</v>
      </c>
      <c r="L325" s="133"/>
      <c r="M325" s="133">
        <v>0</v>
      </c>
      <c r="N325" s="133">
        <v>0</v>
      </c>
      <c r="O325" s="133">
        <v>295</v>
      </c>
      <c r="P325" s="133" t="s">
        <v>200</v>
      </c>
      <c r="Q325" s="133" t="s">
        <v>201</v>
      </c>
      <c r="R325" s="133" t="s">
        <v>202</v>
      </c>
      <c r="S325" s="127">
        <v>44349.399699074071</v>
      </c>
    </row>
    <row r="326" spans="1:19" x14ac:dyDescent="0.2">
      <c r="A326" s="133" t="s">
        <v>199</v>
      </c>
      <c r="B326" s="133" t="s">
        <v>83</v>
      </c>
      <c r="C326" s="127">
        <v>44330.458333333336</v>
      </c>
      <c r="D326" s="133">
        <v>0</v>
      </c>
      <c r="E326" s="133">
        <v>0</v>
      </c>
      <c r="F326" s="133">
        <v>1.2969999999999999</v>
      </c>
      <c r="G326" s="133">
        <v>1.2969999999999999</v>
      </c>
      <c r="H326" s="133">
        <v>0</v>
      </c>
      <c r="I326" s="133">
        <v>0</v>
      </c>
      <c r="J326" s="133">
        <v>0</v>
      </c>
      <c r="K326" s="133">
        <v>0</v>
      </c>
      <c r="L326" s="133"/>
      <c r="M326" s="133">
        <v>0</v>
      </c>
      <c r="N326" s="133">
        <v>0</v>
      </c>
      <c r="O326" s="133">
        <v>295</v>
      </c>
      <c r="P326" s="133" t="s">
        <v>200</v>
      </c>
      <c r="Q326" s="133" t="s">
        <v>201</v>
      </c>
      <c r="R326" s="133" t="s">
        <v>202</v>
      </c>
      <c r="S326" s="127">
        <v>44349.399699074071</v>
      </c>
    </row>
    <row r="327" spans="1:19" x14ac:dyDescent="0.2">
      <c r="A327" s="133" t="s">
        <v>199</v>
      </c>
      <c r="B327" s="133" t="s">
        <v>83</v>
      </c>
      <c r="C327" s="127">
        <v>44330.5</v>
      </c>
      <c r="D327" s="133">
        <v>0</v>
      </c>
      <c r="E327" s="133">
        <v>0</v>
      </c>
      <c r="F327" s="133">
        <v>1.2909999999999999</v>
      </c>
      <c r="G327" s="133">
        <v>1.2909999999999999</v>
      </c>
      <c r="H327" s="133">
        <v>0</v>
      </c>
      <c r="I327" s="133">
        <v>0</v>
      </c>
      <c r="J327" s="133">
        <v>0</v>
      </c>
      <c r="K327" s="133">
        <v>0</v>
      </c>
      <c r="L327" s="133"/>
      <c r="M327" s="133">
        <v>0</v>
      </c>
      <c r="N327" s="133">
        <v>0</v>
      </c>
      <c r="O327" s="133">
        <v>295</v>
      </c>
      <c r="P327" s="133" t="s">
        <v>200</v>
      </c>
      <c r="Q327" s="133" t="s">
        <v>201</v>
      </c>
      <c r="R327" s="133" t="s">
        <v>202</v>
      </c>
      <c r="S327" s="127">
        <v>44349.399699074071</v>
      </c>
    </row>
    <row r="328" spans="1:19" x14ac:dyDescent="0.2">
      <c r="A328" s="133" t="s">
        <v>199</v>
      </c>
      <c r="B328" s="133" t="s">
        <v>83</v>
      </c>
      <c r="C328" s="127">
        <v>44330.541666666664</v>
      </c>
      <c r="D328" s="133">
        <v>0</v>
      </c>
      <c r="E328" s="133">
        <v>0</v>
      </c>
      <c r="F328" s="133">
        <v>1.3049999999999999</v>
      </c>
      <c r="G328" s="133">
        <v>1.3049999999999999</v>
      </c>
      <c r="H328" s="133">
        <v>0</v>
      </c>
      <c r="I328" s="133">
        <v>0</v>
      </c>
      <c r="J328" s="133">
        <v>0</v>
      </c>
      <c r="K328" s="133">
        <v>0</v>
      </c>
      <c r="L328" s="133"/>
      <c r="M328" s="133">
        <v>0</v>
      </c>
      <c r="N328" s="133">
        <v>0</v>
      </c>
      <c r="O328" s="133">
        <v>295</v>
      </c>
      <c r="P328" s="133" t="s">
        <v>200</v>
      </c>
      <c r="Q328" s="133" t="s">
        <v>201</v>
      </c>
      <c r="R328" s="133" t="s">
        <v>202</v>
      </c>
      <c r="S328" s="127">
        <v>44349.399699074071</v>
      </c>
    </row>
    <row r="329" spans="1:19" x14ac:dyDescent="0.2">
      <c r="A329" s="133" t="s">
        <v>199</v>
      </c>
      <c r="B329" s="133" t="s">
        <v>83</v>
      </c>
      <c r="C329" s="127">
        <v>44330.583333333336</v>
      </c>
      <c r="D329" s="133">
        <v>0</v>
      </c>
      <c r="E329" s="133">
        <v>0</v>
      </c>
      <c r="F329" s="133">
        <v>1.369</v>
      </c>
      <c r="G329" s="133">
        <v>1.369</v>
      </c>
      <c r="H329" s="133">
        <v>0</v>
      </c>
      <c r="I329" s="133">
        <v>0</v>
      </c>
      <c r="J329" s="133">
        <v>0</v>
      </c>
      <c r="K329" s="133">
        <v>0</v>
      </c>
      <c r="L329" s="133"/>
      <c r="M329" s="133">
        <v>0</v>
      </c>
      <c r="N329" s="133">
        <v>0</v>
      </c>
      <c r="O329" s="133">
        <v>295</v>
      </c>
      <c r="P329" s="133" t="s">
        <v>200</v>
      </c>
      <c r="Q329" s="133" t="s">
        <v>201</v>
      </c>
      <c r="R329" s="133" t="s">
        <v>202</v>
      </c>
      <c r="S329" s="127">
        <v>44349.399699074071</v>
      </c>
    </row>
    <row r="330" spans="1:19" x14ac:dyDescent="0.2">
      <c r="A330" s="133" t="s">
        <v>199</v>
      </c>
      <c r="B330" s="133" t="s">
        <v>83</v>
      </c>
      <c r="C330" s="127">
        <v>44330.625</v>
      </c>
      <c r="D330" s="133">
        <v>0</v>
      </c>
      <c r="E330" s="133">
        <v>0</v>
      </c>
      <c r="F330" s="133">
        <v>1.335</v>
      </c>
      <c r="G330" s="133">
        <v>1.335</v>
      </c>
      <c r="H330" s="133">
        <v>0</v>
      </c>
      <c r="I330" s="133">
        <v>0</v>
      </c>
      <c r="J330" s="133">
        <v>0</v>
      </c>
      <c r="K330" s="133">
        <v>0</v>
      </c>
      <c r="L330" s="133"/>
      <c r="M330" s="133">
        <v>0</v>
      </c>
      <c r="N330" s="133">
        <v>0</v>
      </c>
      <c r="O330" s="133">
        <v>295</v>
      </c>
      <c r="P330" s="133" t="s">
        <v>200</v>
      </c>
      <c r="Q330" s="133" t="s">
        <v>201</v>
      </c>
      <c r="R330" s="133" t="s">
        <v>202</v>
      </c>
      <c r="S330" s="127">
        <v>44349.399699074071</v>
      </c>
    </row>
    <row r="331" spans="1:19" x14ac:dyDescent="0.2">
      <c r="A331" s="133" t="s">
        <v>199</v>
      </c>
      <c r="B331" s="133" t="s">
        <v>83</v>
      </c>
      <c r="C331" s="127">
        <v>44330.666666666664</v>
      </c>
      <c r="D331" s="133">
        <v>0</v>
      </c>
      <c r="E331" s="133">
        <v>0</v>
      </c>
      <c r="F331" s="133">
        <v>1.3140000000000001</v>
      </c>
      <c r="G331" s="133">
        <v>1.3140000000000001</v>
      </c>
      <c r="H331" s="133">
        <v>0</v>
      </c>
      <c r="I331" s="133">
        <v>0</v>
      </c>
      <c r="J331" s="133">
        <v>0</v>
      </c>
      <c r="K331" s="133">
        <v>0</v>
      </c>
      <c r="L331" s="133"/>
      <c r="M331" s="133">
        <v>0</v>
      </c>
      <c r="N331" s="133">
        <v>0</v>
      </c>
      <c r="O331" s="133">
        <v>295</v>
      </c>
      <c r="P331" s="133" t="s">
        <v>200</v>
      </c>
      <c r="Q331" s="133" t="s">
        <v>201</v>
      </c>
      <c r="R331" s="133" t="s">
        <v>202</v>
      </c>
      <c r="S331" s="127">
        <v>44349.399699074071</v>
      </c>
    </row>
    <row r="332" spans="1:19" x14ac:dyDescent="0.2">
      <c r="A332" s="133" t="s">
        <v>199</v>
      </c>
      <c r="B332" s="133" t="s">
        <v>83</v>
      </c>
      <c r="C332" s="127">
        <v>44330.708333333336</v>
      </c>
      <c r="D332" s="133">
        <v>0</v>
      </c>
      <c r="E332" s="133">
        <v>0</v>
      </c>
      <c r="F332" s="133">
        <v>1.31</v>
      </c>
      <c r="G332" s="133">
        <v>1.31</v>
      </c>
      <c r="H332" s="133">
        <v>0</v>
      </c>
      <c r="I332" s="133">
        <v>0</v>
      </c>
      <c r="J332" s="133">
        <v>0</v>
      </c>
      <c r="K332" s="133">
        <v>0</v>
      </c>
      <c r="L332" s="133"/>
      <c r="M332" s="133">
        <v>0</v>
      </c>
      <c r="N332" s="133">
        <v>0</v>
      </c>
      <c r="O332" s="133">
        <v>295</v>
      </c>
      <c r="P332" s="133" t="s">
        <v>200</v>
      </c>
      <c r="Q332" s="133" t="s">
        <v>201</v>
      </c>
      <c r="R332" s="133" t="s">
        <v>202</v>
      </c>
      <c r="S332" s="127">
        <v>44349.399699074071</v>
      </c>
    </row>
    <row r="333" spans="1:19" x14ac:dyDescent="0.2">
      <c r="A333" s="133" t="s">
        <v>199</v>
      </c>
      <c r="B333" s="133" t="s">
        <v>83</v>
      </c>
      <c r="C333" s="127">
        <v>44330.75</v>
      </c>
      <c r="D333" s="133">
        <v>0</v>
      </c>
      <c r="E333" s="133">
        <v>0</v>
      </c>
      <c r="F333" s="133">
        <v>1.337</v>
      </c>
      <c r="G333" s="133">
        <v>1.337</v>
      </c>
      <c r="H333" s="133">
        <v>0</v>
      </c>
      <c r="I333" s="133">
        <v>0</v>
      </c>
      <c r="J333" s="133">
        <v>0</v>
      </c>
      <c r="K333" s="133">
        <v>0</v>
      </c>
      <c r="L333" s="133"/>
      <c r="M333" s="133">
        <v>0</v>
      </c>
      <c r="N333" s="133">
        <v>0</v>
      </c>
      <c r="O333" s="133">
        <v>295</v>
      </c>
      <c r="P333" s="133" t="s">
        <v>200</v>
      </c>
      <c r="Q333" s="133" t="s">
        <v>201</v>
      </c>
      <c r="R333" s="133" t="s">
        <v>202</v>
      </c>
      <c r="S333" s="127">
        <v>44349.399699074071</v>
      </c>
    </row>
    <row r="334" spans="1:19" x14ac:dyDescent="0.2">
      <c r="A334" s="133" t="s">
        <v>199</v>
      </c>
      <c r="B334" s="133" t="s">
        <v>83</v>
      </c>
      <c r="C334" s="127">
        <v>44330.791666666664</v>
      </c>
      <c r="D334" s="133">
        <v>0</v>
      </c>
      <c r="E334" s="133">
        <v>0</v>
      </c>
      <c r="F334" s="133">
        <v>1.3049999999999999</v>
      </c>
      <c r="G334" s="133">
        <v>1.3049999999999999</v>
      </c>
      <c r="H334" s="133">
        <v>0</v>
      </c>
      <c r="I334" s="133">
        <v>0</v>
      </c>
      <c r="J334" s="133">
        <v>0</v>
      </c>
      <c r="K334" s="133">
        <v>0</v>
      </c>
      <c r="L334" s="133"/>
      <c r="M334" s="133">
        <v>0</v>
      </c>
      <c r="N334" s="133">
        <v>0</v>
      </c>
      <c r="O334" s="133">
        <v>295</v>
      </c>
      <c r="P334" s="133" t="s">
        <v>200</v>
      </c>
      <c r="Q334" s="133" t="s">
        <v>201</v>
      </c>
      <c r="R334" s="133" t="s">
        <v>202</v>
      </c>
      <c r="S334" s="127">
        <v>44349.399699074071</v>
      </c>
    </row>
    <row r="335" spans="1:19" x14ac:dyDescent="0.2">
      <c r="A335" s="133" t="s">
        <v>199</v>
      </c>
      <c r="B335" s="133" t="s">
        <v>83</v>
      </c>
      <c r="C335" s="127">
        <v>44330.833333333336</v>
      </c>
      <c r="D335" s="133">
        <v>0</v>
      </c>
      <c r="E335" s="133">
        <v>0</v>
      </c>
      <c r="F335" s="133">
        <v>1.3009999999999999</v>
      </c>
      <c r="G335" s="133">
        <v>1.3009999999999999</v>
      </c>
      <c r="H335" s="133">
        <v>0</v>
      </c>
      <c r="I335" s="133">
        <v>0</v>
      </c>
      <c r="J335" s="133">
        <v>0</v>
      </c>
      <c r="K335" s="133">
        <v>0</v>
      </c>
      <c r="L335" s="133"/>
      <c r="M335" s="133">
        <v>0</v>
      </c>
      <c r="N335" s="133">
        <v>0</v>
      </c>
      <c r="O335" s="133">
        <v>295</v>
      </c>
      <c r="P335" s="133" t="s">
        <v>200</v>
      </c>
      <c r="Q335" s="133" t="s">
        <v>201</v>
      </c>
      <c r="R335" s="133" t="s">
        <v>202</v>
      </c>
      <c r="S335" s="127">
        <v>44349.399699074071</v>
      </c>
    </row>
    <row r="336" spans="1:19" x14ac:dyDescent="0.2">
      <c r="A336" s="133" t="s">
        <v>199</v>
      </c>
      <c r="B336" s="133" t="s">
        <v>83</v>
      </c>
      <c r="C336" s="127">
        <v>44330.875</v>
      </c>
      <c r="D336" s="133">
        <v>0</v>
      </c>
      <c r="E336" s="133">
        <v>0</v>
      </c>
      <c r="F336" s="133">
        <v>1.3080000000000001</v>
      </c>
      <c r="G336" s="133">
        <v>1.3080000000000001</v>
      </c>
      <c r="H336" s="133">
        <v>0</v>
      </c>
      <c r="I336" s="133">
        <v>0</v>
      </c>
      <c r="J336" s="133">
        <v>0</v>
      </c>
      <c r="K336" s="133">
        <v>0</v>
      </c>
      <c r="L336" s="133"/>
      <c r="M336" s="133">
        <v>0</v>
      </c>
      <c r="N336" s="133">
        <v>0</v>
      </c>
      <c r="O336" s="133">
        <v>295</v>
      </c>
      <c r="P336" s="133" t="s">
        <v>200</v>
      </c>
      <c r="Q336" s="133" t="s">
        <v>201</v>
      </c>
      <c r="R336" s="133" t="s">
        <v>202</v>
      </c>
      <c r="S336" s="127">
        <v>44349.399699074071</v>
      </c>
    </row>
    <row r="337" spans="1:19" x14ac:dyDescent="0.2">
      <c r="A337" s="133" t="s">
        <v>199</v>
      </c>
      <c r="B337" s="133" t="s">
        <v>83</v>
      </c>
      <c r="C337" s="127">
        <v>44330.916666666664</v>
      </c>
      <c r="D337" s="133">
        <v>0</v>
      </c>
      <c r="E337" s="133">
        <v>0</v>
      </c>
      <c r="F337" s="133">
        <v>1.2989999999999999</v>
      </c>
      <c r="G337" s="133">
        <v>1.2989999999999999</v>
      </c>
      <c r="H337" s="133">
        <v>0</v>
      </c>
      <c r="I337" s="133">
        <v>0</v>
      </c>
      <c r="J337" s="133">
        <v>0</v>
      </c>
      <c r="K337" s="133">
        <v>0</v>
      </c>
      <c r="L337" s="133"/>
      <c r="M337" s="133">
        <v>0</v>
      </c>
      <c r="N337" s="133">
        <v>0</v>
      </c>
      <c r="O337" s="133">
        <v>295</v>
      </c>
      <c r="P337" s="133" t="s">
        <v>200</v>
      </c>
      <c r="Q337" s="133" t="s">
        <v>201</v>
      </c>
      <c r="R337" s="133" t="s">
        <v>202</v>
      </c>
      <c r="S337" s="127">
        <v>44349.399699074071</v>
      </c>
    </row>
    <row r="338" spans="1:19" x14ac:dyDescent="0.2">
      <c r="A338" s="133" t="s">
        <v>199</v>
      </c>
      <c r="B338" s="133" t="s">
        <v>83</v>
      </c>
      <c r="C338" s="127">
        <v>44330.958333333336</v>
      </c>
      <c r="D338" s="133">
        <v>0</v>
      </c>
      <c r="E338" s="133">
        <v>0</v>
      </c>
      <c r="F338" s="133">
        <v>1.3160000000000001</v>
      </c>
      <c r="G338" s="133">
        <v>1.3160000000000001</v>
      </c>
      <c r="H338" s="133">
        <v>0</v>
      </c>
      <c r="I338" s="133">
        <v>0</v>
      </c>
      <c r="J338" s="133">
        <v>0</v>
      </c>
      <c r="K338" s="133">
        <v>0</v>
      </c>
      <c r="L338" s="133"/>
      <c r="M338" s="133">
        <v>0</v>
      </c>
      <c r="N338" s="133">
        <v>0</v>
      </c>
      <c r="O338" s="133">
        <v>295</v>
      </c>
      <c r="P338" s="133" t="s">
        <v>200</v>
      </c>
      <c r="Q338" s="133" t="s">
        <v>201</v>
      </c>
      <c r="R338" s="133" t="s">
        <v>202</v>
      </c>
      <c r="S338" s="127">
        <v>44349.399699074071</v>
      </c>
    </row>
    <row r="339" spans="1:19" x14ac:dyDescent="0.2">
      <c r="A339" s="133" t="s">
        <v>199</v>
      </c>
      <c r="B339" s="133" t="s">
        <v>83</v>
      </c>
      <c r="C339" s="127">
        <v>44331</v>
      </c>
      <c r="D339" s="133">
        <v>0</v>
      </c>
      <c r="E339" s="133">
        <v>0</v>
      </c>
      <c r="F339" s="133">
        <v>1.3109999999999999</v>
      </c>
      <c r="G339" s="133">
        <v>1.3109999999999999</v>
      </c>
      <c r="H339" s="133">
        <v>0</v>
      </c>
      <c r="I339" s="133">
        <v>0</v>
      </c>
      <c r="J339" s="133">
        <v>0</v>
      </c>
      <c r="K339" s="133">
        <v>0</v>
      </c>
      <c r="L339" s="133"/>
      <c r="M339" s="133">
        <v>0</v>
      </c>
      <c r="N339" s="133">
        <v>0</v>
      </c>
      <c r="O339" s="133">
        <v>295</v>
      </c>
      <c r="P339" s="133" t="s">
        <v>200</v>
      </c>
      <c r="Q339" s="133" t="s">
        <v>201</v>
      </c>
      <c r="R339" s="133" t="s">
        <v>202</v>
      </c>
      <c r="S339" s="127">
        <v>44349.399699074071</v>
      </c>
    </row>
    <row r="340" spans="1:19" x14ac:dyDescent="0.2">
      <c r="A340" s="133" t="s">
        <v>199</v>
      </c>
      <c r="B340" s="133" t="s">
        <v>83</v>
      </c>
      <c r="C340" s="127">
        <v>44331.041666666664</v>
      </c>
      <c r="D340" s="133">
        <v>0</v>
      </c>
      <c r="E340" s="133">
        <v>0</v>
      </c>
      <c r="F340" s="133">
        <v>1.327</v>
      </c>
      <c r="G340" s="133">
        <v>1.327</v>
      </c>
      <c r="H340" s="133">
        <v>0</v>
      </c>
      <c r="I340" s="133">
        <v>0</v>
      </c>
      <c r="J340" s="133">
        <v>0</v>
      </c>
      <c r="K340" s="133">
        <v>0</v>
      </c>
      <c r="L340" s="133"/>
      <c r="M340" s="133">
        <v>0</v>
      </c>
      <c r="N340" s="133">
        <v>0</v>
      </c>
      <c r="O340" s="133">
        <v>295</v>
      </c>
      <c r="P340" s="133" t="s">
        <v>200</v>
      </c>
      <c r="Q340" s="133" t="s">
        <v>201</v>
      </c>
      <c r="R340" s="133" t="s">
        <v>202</v>
      </c>
      <c r="S340" s="127">
        <v>44349.399699074071</v>
      </c>
    </row>
    <row r="341" spans="1:19" x14ac:dyDescent="0.2">
      <c r="A341" s="133" t="s">
        <v>199</v>
      </c>
      <c r="B341" s="133" t="s">
        <v>83</v>
      </c>
      <c r="C341" s="127">
        <v>44331.083333333336</v>
      </c>
      <c r="D341" s="133">
        <v>0</v>
      </c>
      <c r="E341" s="133">
        <v>0</v>
      </c>
      <c r="F341" s="133">
        <v>1.333</v>
      </c>
      <c r="G341" s="133">
        <v>1.333</v>
      </c>
      <c r="H341" s="133">
        <v>0</v>
      </c>
      <c r="I341" s="133">
        <v>0</v>
      </c>
      <c r="J341" s="133">
        <v>0</v>
      </c>
      <c r="K341" s="133">
        <v>0</v>
      </c>
      <c r="L341" s="133"/>
      <c r="M341" s="133">
        <v>0</v>
      </c>
      <c r="N341" s="133">
        <v>0</v>
      </c>
      <c r="O341" s="133">
        <v>295</v>
      </c>
      <c r="P341" s="133" t="s">
        <v>200</v>
      </c>
      <c r="Q341" s="133" t="s">
        <v>201</v>
      </c>
      <c r="R341" s="133" t="s">
        <v>202</v>
      </c>
      <c r="S341" s="127">
        <v>44349.399699074071</v>
      </c>
    </row>
    <row r="342" spans="1:19" x14ac:dyDescent="0.2">
      <c r="A342" s="133" t="s">
        <v>199</v>
      </c>
      <c r="B342" s="133" t="s">
        <v>83</v>
      </c>
      <c r="C342" s="127">
        <v>44331.125</v>
      </c>
      <c r="D342" s="133">
        <v>0</v>
      </c>
      <c r="E342" s="133">
        <v>0</v>
      </c>
      <c r="F342" s="133">
        <v>1.331</v>
      </c>
      <c r="G342" s="133">
        <v>1.331</v>
      </c>
      <c r="H342" s="133">
        <v>0</v>
      </c>
      <c r="I342" s="133">
        <v>0</v>
      </c>
      <c r="J342" s="133">
        <v>0</v>
      </c>
      <c r="K342" s="133">
        <v>0</v>
      </c>
      <c r="L342" s="133"/>
      <c r="M342" s="133">
        <v>0</v>
      </c>
      <c r="N342" s="133">
        <v>0</v>
      </c>
      <c r="O342" s="133">
        <v>295</v>
      </c>
      <c r="P342" s="133" t="s">
        <v>200</v>
      </c>
      <c r="Q342" s="133" t="s">
        <v>201</v>
      </c>
      <c r="R342" s="133" t="s">
        <v>202</v>
      </c>
      <c r="S342" s="127">
        <v>44349.399699074071</v>
      </c>
    </row>
    <row r="343" spans="1:19" x14ac:dyDescent="0.2">
      <c r="A343" s="133" t="s">
        <v>199</v>
      </c>
      <c r="B343" s="133" t="s">
        <v>83</v>
      </c>
      <c r="C343" s="127">
        <v>44331.166666666664</v>
      </c>
      <c r="D343" s="133">
        <v>0</v>
      </c>
      <c r="E343" s="133">
        <v>0</v>
      </c>
      <c r="F343" s="133">
        <v>1.331</v>
      </c>
      <c r="G343" s="133">
        <v>1.331</v>
      </c>
      <c r="H343" s="133">
        <v>0</v>
      </c>
      <c r="I343" s="133">
        <v>0</v>
      </c>
      <c r="J343" s="133">
        <v>0</v>
      </c>
      <c r="K343" s="133">
        <v>0</v>
      </c>
      <c r="L343" s="133"/>
      <c r="M343" s="133">
        <v>0</v>
      </c>
      <c r="N343" s="133">
        <v>0</v>
      </c>
      <c r="O343" s="133">
        <v>295</v>
      </c>
      <c r="P343" s="133" t="s">
        <v>200</v>
      </c>
      <c r="Q343" s="133" t="s">
        <v>201</v>
      </c>
      <c r="R343" s="133" t="s">
        <v>202</v>
      </c>
      <c r="S343" s="127">
        <v>44349.399699074071</v>
      </c>
    </row>
    <row r="344" spans="1:19" x14ac:dyDescent="0.2">
      <c r="A344" s="133" t="s">
        <v>199</v>
      </c>
      <c r="B344" s="133" t="s">
        <v>83</v>
      </c>
      <c r="C344" s="127">
        <v>44331.208333333336</v>
      </c>
      <c r="D344" s="133">
        <v>0</v>
      </c>
      <c r="E344" s="133">
        <v>0</v>
      </c>
      <c r="F344" s="133">
        <v>1.343</v>
      </c>
      <c r="G344" s="133">
        <v>1.343</v>
      </c>
      <c r="H344" s="133">
        <v>0</v>
      </c>
      <c r="I344" s="133">
        <v>0</v>
      </c>
      <c r="J344" s="133">
        <v>0</v>
      </c>
      <c r="K344" s="133">
        <v>0</v>
      </c>
      <c r="L344" s="133"/>
      <c r="M344" s="133">
        <v>0</v>
      </c>
      <c r="N344" s="133">
        <v>0</v>
      </c>
      <c r="O344" s="133">
        <v>295</v>
      </c>
      <c r="P344" s="133" t="s">
        <v>200</v>
      </c>
      <c r="Q344" s="133" t="s">
        <v>201</v>
      </c>
      <c r="R344" s="133" t="s">
        <v>202</v>
      </c>
      <c r="S344" s="127">
        <v>44349.399699074071</v>
      </c>
    </row>
    <row r="345" spans="1:19" x14ac:dyDescent="0.2">
      <c r="A345" s="133" t="s">
        <v>199</v>
      </c>
      <c r="B345" s="133" t="s">
        <v>83</v>
      </c>
      <c r="C345" s="127">
        <v>44331.25</v>
      </c>
      <c r="D345" s="133">
        <v>0</v>
      </c>
      <c r="E345" s="133">
        <v>0</v>
      </c>
      <c r="F345" s="133">
        <v>1.3380000000000001</v>
      </c>
      <c r="G345" s="133">
        <v>1.3380000000000001</v>
      </c>
      <c r="H345" s="133">
        <v>0</v>
      </c>
      <c r="I345" s="133">
        <v>0</v>
      </c>
      <c r="J345" s="133">
        <v>0</v>
      </c>
      <c r="K345" s="133">
        <v>0</v>
      </c>
      <c r="L345" s="133"/>
      <c r="M345" s="133">
        <v>0</v>
      </c>
      <c r="N345" s="133">
        <v>0</v>
      </c>
      <c r="O345" s="133">
        <v>295</v>
      </c>
      <c r="P345" s="133" t="s">
        <v>200</v>
      </c>
      <c r="Q345" s="133" t="s">
        <v>201</v>
      </c>
      <c r="R345" s="133" t="s">
        <v>202</v>
      </c>
      <c r="S345" s="127">
        <v>44349.399699074071</v>
      </c>
    </row>
    <row r="346" spans="1:19" x14ac:dyDescent="0.2">
      <c r="A346" s="133" t="s">
        <v>199</v>
      </c>
      <c r="B346" s="133" t="s">
        <v>83</v>
      </c>
      <c r="C346" s="127">
        <v>44331.291666666664</v>
      </c>
      <c r="D346" s="133">
        <v>0</v>
      </c>
      <c r="E346" s="133">
        <v>0</v>
      </c>
      <c r="F346" s="133">
        <v>1.335</v>
      </c>
      <c r="G346" s="133">
        <v>1.335</v>
      </c>
      <c r="H346" s="133">
        <v>0</v>
      </c>
      <c r="I346" s="133">
        <v>0</v>
      </c>
      <c r="J346" s="133">
        <v>0</v>
      </c>
      <c r="K346" s="133">
        <v>0</v>
      </c>
      <c r="L346" s="133"/>
      <c r="M346" s="133">
        <v>0</v>
      </c>
      <c r="N346" s="133">
        <v>0</v>
      </c>
      <c r="O346" s="133">
        <v>295</v>
      </c>
      <c r="P346" s="133" t="s">
        <v>200</v>
      </c>
      <c r="Q346" s="133" t="s">
        <v>201</v>
      </c>
      <c r="R346" s="133" t="s">
        <v>202</v>
      </c>
      <c r="S346" s="127">
        <v>44349.399699074071</v>
      </c>
    </row>
    <row r="347" spans="1:19" x14ac:dyDescent="0.2">
      <c r="A347" s="133" t="s">
        <v>199</v>
      </c>
      <c r="B347" s="133" t="s">
        <v>83</v>
      </c>
      <c r="C347" s="127">
        <v>44331.333333333336</v>
      </c>
      <c r="D347" s="133">
        <v>0</v>
      </c>
      <c r="E347" s="133">
        <v>0</v>
      </c>
      <c r="F347" s="133">
        <v>1.32</v>
      </c>
      <c r="G347" s="133">
        <v>1.32</v>
      </c>
      <c r="H347" s="133">
        <v>0</v>
      </c>
      <c r="I347" s="133">
        <v>0</v>
      </c>
      <c r="J347" s="133">
        <v>0</v>
      </c>
      <c r="K347" s="133">
        <v>0</v>
      </c>
      <c r="L347" s="133"/>
      <c r="M347" s="133">
        <v>0</v>
      </c>
      <c r="N347" s="133">
        <v>0</v>
      </c>
      <c r="O347" s="133">
        <v>295</v>
      </c>
      <c r="P347" s="133" t="s">
        <v>200</v>
      </c>
      <c r="Q347" s="133" t="s">
        <v>201</v>
      </c>
      <c r="R347" s="133" t="s">
        <v>202</v>
      </c>
      <c r="S347" s="127">
        <v>44349.399699074071</v>
      </c>
    </row>
    <row r="348" spans="1:19" x14ac:dyDescent="0.2">
      <c r="A348" s="133" t="s">
        <v>199</v>
      </c>
      <c r="B348" s="133" t="s">
        <v>83</v>
      </c>
      <c r="C348" s="127">
        <v>44331.375</v>
      </c>
      <c r="D348" s="133">
        <v>0</v>
      </c>
      <c r="E348" s="133">
        <v>0</v>
      </c>
      <c r="F348" s="133">
        <v>1.347</v>
      </c>
      <c r="G348" s="133">
        <v>1.347</v>
      </c>
      <c r="H348" s="133">
        <v>0</v>
      </c>
      <c r="I348" s="133">
        <v>0</v>
      </c>
      <c r="J348" s="133">
        <v>0</v>
      </c>
      <c r="K348" s="133">
        <v>0</v>
      </c>
      <c r="L348" s="133"/>
      <c r="M348" s="133">
        <v>0</v>
      </c>
      <c r="N348" s="133">
        <v>0</v>
      </c>
      <c r="O348" s="133">
        <v>295</v>
      </c>
      <c r="P348" s="133" t="s">
        <v>200</v>
      </c>
      <c r="Q348" s="133" t="s">
        <v>201</v>
      </c>
      <c r="R348" s="133" t="s">
        <v>202</v>
      </c>
      <c r="S348" s="127">
        <v>44349.399699074071</v>
      </c>
    </row>
    <row r="349" spans="1:19" x14ac:dyDescent="0.2">
      <c r="A349" s="133" t="s">
        <v>199</v>
      </c>
      <c r="B349" s="133" t="s">
        <v>83</v>
      </c>
      <c r="C349" s="127">
        <v>44331.416666666664</v>
      </c>
      <c r="D349" s="133">
        <v>0</v>
      </c>
      <c r="E349" s="133">
        <v>0</v>
      </c>
      <c r="F349" s="133">
        <v>1.347</v>
      </c>
      <c r="G349" s="133">
        <v>1.347</v>
      </c>
      <c r="H349" s="133">
        <v>0</v>
      </c>
      <c r="I349" s="133">
        <v>0</v>
      </c>
      <c r="J349" s="133">
        <v>0</v>
      </c>
      <c r="K349" s="133">
        <v>0</v>
      </c>
      <c r="L349" s="133"/>
      <c r="M349" s="133">
        <v>0</v>
      </c>
      <c r="N349" s="133">
        <v>0</v>
      </c>
      <c r="O349" s="133">
        <v>295</v>
      </c>
      <c r="P349" s="133" t="s">
        <v>200</v>
      </c>
      <c r="Q349" s="133" t="s">
        <v>201</v>
      </c>
      <c r="R349" s="133" t="s">
        <v>202</v>
      </c>
      <c r="S349" s="127">
        <v>44349.399699074071</v>
      </c>
    </row>
    <row r="350" spans="1:19" x14ac:dyDescent="0.2">
      <c r="A350" s="133" t="s">
        <v>199</v>
      </c>
      <c r="B350" s="133" t="s">
        <v>83</v>
      </c>
      <c r="C350" s="127">
        <v>44331.458333333336</v>
      </c>
      <c r="D350" s="133">
        <v>0</v>
      </c>
      <c r="E350" s="133">
        <v>0</v>
      </c>
      <c r="F350" s="133">
        <v>1.3169999999999999</v>
      </c>
      <c r="G350" s="133">
        <v>1.3169999999999999</v>
      </c>
      <c r="H350" s="133">
        <v>0</v>
      </c>
      <c r="I350" s="133">
        <v>0</v>
      </c>
      <c r="J350" s="133">
        <v>0</v>
      </c>
      <c r="K350" s="133">
        <v>0</v>
      </c>
      <c r="L350" s="133"/>
      <c r="M350" s="133">
        <v>0</v>
      </c>
      <c r="N350" s="133">
        <v>0</v>
      </c>
      <c r="O350" s="133">
        <v>295</v>
      </c>
      <c r="P350" s="133" t="s">
        <v>200</v>
      </c>
      <c r="Q350" s="133" t="s">
        <v>201</v>
      </c>
      <c r="R350" s="133" t="s">
        <v>202</v>
      </c>
      <c r="S350" s="127">
        <v>44349.399699074071</v>
      </c>
    </row>
    <row r="351" spans="1:19" x14ac:dyDescent="0.2">
      <c r="A351" s="133" t="s">
        <v>199</v>
      </c>
      <c r="B351" s="133" t="s">
        <v>83</v>
      </c>
      <c r="C351" s="127">
        <v>44331.5</v>
      </c>
      <c r="D351" s="133">
        <v>0</v>
      </c>
      <c r="E351" s="133">
        <v>0</v>
      </c>
      <c r="F351" s="133">
        <v>1.31</v>
      </c>
      <c r="G351" s="133">
        <v>1.31</v>
      </c>
      <c r="H351" s="133">
        <v>0</v>
      </c>
      <c r="I351" s="133">
        <v>0</v>
      </c>
      <c r="J351" s="133">
        <v>0</v>
      </c>
      <c r="K351" s="133">
        <v>0</v>
      </c>
      <c r="L351" s="133"/>
      <c r="M351" s="133">
        <v>0</v>
      </c>
      <c r="N351" s="133">
        <v>0</v>
      </c>
      <c r="O351" s="133">
        <v>295</v>
      </c>
      <c r="P351" s="133" t="s">
        <v>200</v>
      </c>
      <c r="Q351" s="133" t="s">
        <v>201</v>
      </c>
      <c r="R351" s="133" t="s">
        <v>202</v>
      </c>
      <c r="S351" s="127">
        <v>44349.399699074071</v>
      </c>
    </row>
    <row r="352" spans="1:19" x14ac:dyDescent="0.2">
      <c r="A352" s="133" t="s">
        <v>199</v>
      </c>
      <c r="B352" s="133" t="s">
        <v>83</v>
      </c>
      <c r="C352" s="127">
        <v>44331.541666666664</v>
      </c>
      <c r="D352" s="133">
        <v>0</v>
      </c>
      <c r="E352" s="133">
        <v>0</v>
      </c>
      <c r="F352" s="133">
        <v>1.3140000000000001</v>
      </c>
      <c r="G352" s="133">
        <v>1.3140000000000001</v>
      </c>
      <c r="H352" s="133">
        <v>0</v>
      </c>
      <c r="I352" s="133">
        <v>0</v>
      </c>
      <c r="J352" s="133">
        <v>0</v>
      </c>
      <c r="K352" s="133">
        <v>0</v>
      </c>
      <c r="L352" s="133"/>
      <c r="M352" s="133">
        <v>0</v>
      </c>
      <c r="N352" s="133">
        <v>0</v>
      </c>
      <c r="O352" s="133">
        <v>295</v>
      </c>
      <c r="P352" s="133" t="s">
        <v>200</v>
      </c>
      <c r="Q352" s="133" t="s">
        <v>201</v>
      </c>
      <c r="R352" s="133" t="s">
        <v>202</v>
      </c>
      <c r="S352" s="127">
        <v>44349.399699074071</v>
      </c>
    </row>
    <row r="353" spans="1:19" x14ac:dyDescent="0.2">
      <c r="A353" s="133" t="s">
        <v>199</v>
      </c>
      <c r="B353" s="133" t="s">
        <v>83</v>
      </c>
      <c r="C353" s="127">
        <v>44331.583333333336</v>
      </c>
      <c r="D353" s="133">
        <v>0</v>
      </c>
      <c r="E353" s="133">
        <v>0</v>
      </c>
      <c r="F353" s="133">
        <v>1.323</v>
      </c>
      <c r="G353" s="133">
        <v>1.323</v>
      </c>
      <c r="H353" s="133">
        <v>0</v>
      </c>
      <c r="I353" s="133">
        <v>0</v>
      </c>
      <c r="J353" s="133">
        <v>0</v>
      </c>
      <c r="K353" s="133">
        <v>0</v>
      </c>
      <c r="L353" s="133"/>
      <c r="M353" s="133">
        <v>0</v>
      </c>
      <c r="N353" s="133">
        <v>0</v>
      </c>
      <c r="O353" s="133">
        <v>295</v>
      </c>
      <c r="P353" s="133" t="s">
        <v>200</v>
      </c>
      <c r="Q353" s="133" t="s">
        <v>201</v>
      </c>
      <c r="R353" s="133" t="s">
        <v>202</v>
      </c>
      <c r="S353" s="127">
        <v>44349.399699074071</v>
      </c>
    </row>
    <row r="354" spans="1:19" x14ac:dyDescent="0.2">
      <c r="A354" s="133" t="s">
        <v>199</v>
      </c>
      <c r="B354" s="133" t="s">
        <v>83</v>
      </c>
      <c r="C354" s="127">
        <v>44331.625</v>
      </c>
      <c r="D354" s="133">
        <v>0</v>
      </c>
      <c r="E354" s="133">
        <v>0</v>
      </c>
      <c r="F354" s="133">
        <v>1.3280000000000001</v>
      </c>
      <c r="G354" s="133">
        <v>1.3280000000000001</v>
      </c>
      <c r="H354" s="133">
        <v>0</v>
      </c>
      <c r="I354" s="133">
        <v>0</v>
      </c>
      <c r="J354" s="133">
        <v>0</v>
      </c>
      <c r="K354" s="133">
        <v>0</v>
      </c>
      <c r="L354" s="133"/>
      <c r="M354" s="133">
        <v>0</v>
      </c>
      <c r="N354" s="133">
        <v>0</v>
      </c>
      <c r="O354" s="133">
        <v>295</v>
      </c>
      <c r="P354" s="133" t="s">
        <v>200</v>
      </c>
      <c r="Q354" s="133" t="s">
        <v>201</v>
      </c>
      <c r="R354" s="133" t="s">
        <v>202</v>
      </c>
      <c r="S354" s="127">
        <v>44349.399699074071</v>
      </c>
    </row>
    <row r="355" spans="1:19" x14ac:dyDescent="0.2">
      <c r="A355" s="133" t="s">
        <v>199</v>
      </c>
      <c r="B355" s="133" t="s">
        <v>83</v>
      </c>
      <c r="C355" s="127">
        <v>44331.666666666664</v>
      </c>
      <c r="D355" s="133">
        <v>0</v>
      </c>
      <c r="E355" s="133">
        <v>0</v>
      </c>
      <c r="F355" s="133">
        <v>1.3280000000000001</v>
      </c>
      <c r="G355" s="133">
        <v>1.3280000000000001</v>
      </c>
      <c r="H355" s="133">
        <v>0</v>
      </c>
      <c r="I355" s="133">
        <v>0</v>
      </c>
      <c r="J355" s="133">
        <v>0</v>
      </c>
      <c r="K355" s="133">
        <v>0</v>
      </c>
      <c r="L355" s="133"/>
      <c r="M355" s="133">
        <v>0</v>
      </c>
      <c r="N355" s="133">
        <v>0</v>
      </c>
      <c r="O355" s="133">
        <v>295</v>
      </c>
      <c r="P355" s="133" t="s">
        <v>200</v>
      </c>
      <c r="Q355" s="133" t="s">
        <v>201</v>
      </c>
      <c r="R355" s="133" t="s">
        <v>202</v>
      </c>
      <c r="S355" s="127">
        <v>44349.399699074071</v>
      </c>
    </row>
    <row r="356" spans="1:19" x14ac:dyDescent="0.2">
      <c r="A356" s="133" t="s">
        <v>199</v>
      </c>
      <c r="B356" s="133" t="s">
        <v>83</v>
      </c>
      <c r="C356" s="127">
        <v>44331.708333333336</v>
      </c>
      <c r="D356" s="133">
        <v>0</v>
      </c>
      <c r="E356" s="133">
        <v>0</v>
      </c>
      <c r="F356" s="133">
        <v>1.3080000000000001</v>
      </c>
      <c r="G356" s="133">
        <v>1.3080000000000001</v>
      </c>
      <c r="H356" s="133">
        <v>0</v>
      </c>
      <c r="I356" s="133">
        <v>0</v>
      </c>
      <c r="J356" s="133">
        <v>0</v>
      </c>
      <c r="K356" s="133">
        <v>0</v>
      </c>
      <c r="L356" s="133"/>
      <c r="M356" s="133">
        <v>0</v>
      </c>
      <c r="N356" s="133">
        <v>0</v>
      </c>
      <c r="O356" s="133">
        <v>295</v>
      </c>
      <c r="P356" s="133" t="s">
        <v>200</v>
      </c>
      <c r="Q356" s="133" t="s">
        <v>201</v>
      </c>
      <c r="R356" s="133" t="s">
        <v>202</v>
      </c>
      <c r="S356" s="127">
        <v>44349.399699074071</v>
      </c>
    </row>
    <row r="357" spans="1:19" x14ac:dyDescent="0.2">
      <c r="A357" s="133" t="s">
        <v>199</v>
      </c>
      <c r="B357" s="133" t="s">
        <v>83</v>
      </c>
      <c r="C357" s="127">
        <v>44331.75</v>
      </c>
      <c r="D357" s="133">
        <v>0</v>
      </c>
      <c r="E357" s="133">
        <v>0</v>
      </c>
      <c r="F357" s="133">
        <v>1.351</v>
      </c>
      <c r="G357" s="133">
        <v>1.351</v>
      </c>
      <c r="H357" s="133">
        <v>0</v>
      </c>
      <c r="I357" s="133">
        <v>0</v>
      </c>
      <c r="J357" s="133">
        <v>0</v>
      </c>
      <c r="K357" s="133">
        <v>0</v>
      </c>
      <c r="L357" s="133"/>
      <c r="M357" s="133">
        <v>0</v>
      </c>
      <c r="N357" s="133">
        <v>0</v>
      </c>
      <c r="O357" s="133">
        <v>295</v>
      </c>
      <c r="P357" s="133" t="s">
        <v>200</v>
      </c>
      <c r="Q357" s="133" t="s">
        <v>201</v>
      </c>
      <c r="R357" s="133" t="s">
        <v>202</v>
      </c>
      <c r="S357" s="127">
        <v>44349.399699074071</v>
      </c>
    </row>
    <row r="358" spans="1:19" x14ac:dyDescent="0.2">
      <c r="A358" s="133" t="s">
        <v>199</v>
      </c>
      <c r="B358" s="133" t="s">
        <v>83</v>
      </c>
      <c r="C358" s="127">
        <v>44331.791666666664</v>
      </c>
      <c r="D358" s="133">
        <v>0</v>
      </c>
      <c r="E358" s="133">
        <v>0</v>
      </c>
      <c r="F358" s="133">
        <v>1.302</v>
      </c>
      <c r="G358" s="133">
        <v>1.302</v>
      </c>
      <c r="H358" s="133">
        <v>0</v>
      </c>
      <c r="I358" s="133">
        <v>0</v>
      </c>
      <c r="J358" s="133">
        <v>0</v>
      </c>
      <c r="K358" s="133">
        <v>0</v>
      </c>
      <c r="L358" s="133"/>
      <c r="M358" s="133">
        <v>0</v>
      </c>
      <c r="N358" s="133">
        <v>0</v>
      </c>
      <c r="O358" s="133">
        <v>295</v>
      </c>
      <c r="P358" s="133" t="s">
        <v>200</v>
      </c>
      <c r="Q358" s="133" t="s">
        <v>201</v>
      </c>
      <c r="R358" s="133" t="s">
        <v>202</v>
      </c>
      <c r="S358" s="127">
        <v>44349.399699074071</v>
      </c>
    </row>
    <row r="359" spans="1:19" x14ac:dyDescent="0.2">
      <c r="A359" s="133" t="s">
        <v>199</v>
      </c>
      <c r="B359" s="133" t="s">
        <v>83</v>
      </c>
      <c r="C359" s="127">
        <v>44331.833333333336</v>
      </c>
      <c r="D359" s="133">
        <v>0</v>
      </c>
      <c r="E359" s="133">
        <v>0</v>
      </c>
      <c r="F359" s="133">
        <v>1.2869999999999999</v>
      </c>
      <c r="G359" s="133">
        <v>1.2869999999999999</v>
      </c>
      <c r="H359" s="133">
        <v>0</v>
      </c>
      <c r="I359" s="133">
        <v>0</v>
      </c>
      <c r="J359" s="133">
        <v>0</v>
      </c>
      <c r="K359" s="133">
        <v>0</v>
      </c>
      <c r="L359" s="133"/>
      <c r="M359" s="133">
        <v>0</v>
      </c>
      <c r="N359" s="133">
        <v>0</v>
      </c>
      <c r="O359" s="133">
        <v>295</v>
      </c>
      <c r="P359" s="133" t="s">
        <v>200</v>
      </c>
      <c r="Q359" s="133" t="s">
        <v>201</v>
      </c>
      <c r="R359" s="133" t="s">
        <v>202</v>
      </c>
      <c r="S359" s="127">
        <v>44349.399699074071</v>
      </c>
    </row>
    <row r="360" spans="1:19" x14ac:dyDescent="0.2">
      <c r="A360" s="133" t="s">
        <v>199</v>
      </c>
      <c r="B360" s="133" t="s">
        <v>83</v>
      </c>
      <c r="C360" s="127">
        <v>44331.875</v>
      </c>
      <c r="D360" s="133">
        <v>0</v>
      </c>
      <c r="E360" s="133">
        <v>0</v>
      </c>
      <c r="F360" s="133">
        <v>1.306</v>
      </c>
      <c r="G360" s="133">
        <v>1.306</v>
      </c>
      <c r="H360" s="133">
        <v>0</v>
      </c>
      <c r="I360" s="133">
        <v>0</v>
      </c>
      <c r="J360" s="133">
        <v>0</v>
      </c>
      <c r="K360" s="133">
        <v>0</v>
      </c>
      <c r="L360" s="133"/>
      <c r="M360" s="133">
        <v>0</v>
      </c>
      <c r="N360" s="133">
        <v>0</v>
      </c>
      <c r="O360" s="133">
        <v>295</v>
      </c>
      <c r="P360" s="133" t="s">
        <v>200</v>
      </c>
      <c r="Q360" s="133" t="s">
        <v>201</v>
      </c>
      <c r="R360" s="133" t="s">
        <v>202</v>
      </c>
      <c r="S360" s="127">
        <v>44349.399699074071</v>
      </c>
    </row>
    <row r="361" spans="1:19" x14ac:dyDescent="0.2">
      <c r="A361" s="133" t="s">
        <v>199</v>
      </c>
      <c r="B361" s="133" t="s">
        <v>83</v>
      </c>
      <c r="C361" s="127">
        <v>44331.916666666664</v>
      </c>
      <c r="D361" s="133">
        <v>0</v>
      </c>
      <c r="E361" s="133">
        <v>0</v>
      </c>
      <c r="F361" s="133">
        <v>1.3</v>
      </c>
      <c r="G361" s="133">
        <v>1.3</v>
      </c>
      <c r="H361" s="133">
        <v>0</v>
      </c>
      <c r="I361" s="133">
        <v>0</v>
      </c>
      <c r="J361" s="133">
        <v>0</v>
      </c>
      <c r="K361" s="133">
        <v>0</v>
      </c>
      <c r="L361" s="133"/>
      <c r="M361" s="133">
        <v>0</v>
      </c>
      <c r="N361" s="133">
        <v>0</v>
      </c>
      <c r="O361" s="133">
        <v>295</v>
      </c>
      <c r="P361" s="133" t="s">
        <v>200</v>
      </c>
      <c r="Q361" s="133" t="s">
        <v>201</v>
      </c>
      <c r="R361" s="133" t="s">
        <v>202</v>
      </c>
      <c r="S361" s="127">
        <v>44349.399699074071</v>
      </c>
    </row>
    <row r="362" spans="1:19" x14ac:dyDescent="0.2">
      <c r="A362" s="133" t="s">
        <v>199</v>
      </c>
      <c r="B362" s="133" t="s">
        <v>83</v>
      </c>
      <c r="C362" s="127">
        <v>44331.958333333336</v>
      </c>
      <c r="D362" s="133">
        <v>0</v>
      </c>
      <c r="E362" s="133">
        <v>0</v>
      </c>
      <c r="F362" s="133">
        <v>1.302</v>
      </c>
      <c r="G362" s="133">
        <v>1.302</v>
      </c>
      <c r="H362" s="133">
        <v>0</v>
      </c>
      <c r="I362" s="133">
        <v>0</v>
      </c>
      <c r="J362" s="133">
        <v>0</v>
      </c>
      <c r="K362" s="133">
        <v>0</v>
      </c>
      <c r="L362" s="133"/>
      <c r="M362" s="133">
        <v>0</v>
      </c>
      <c r="N362" s="133">
        <v>0</v>
      </c>
      <c r="O362" s="133">
        <v>295</v>
      </c>
      <c r="P362" s="133" t="s">
        <v>200</v>
      </c>
      <c r="Q362" s="133" t="s">
        <v>201</v>
      </c>
      <c r="R362" s="133" t="s">
        <v>202</v>
      </c>
      <c r="S362" s="127">
        <v>44349.399699074071</v>
      </c>
    </row>
    <row r="363" spans="1:19" x14ac:dyDescent="0.2">
      <c r="A363" s="133" t="s">
        <v>199</v>
      </c>
      <c r="B363" s="133" t="s">
        <v>83</v>
      </c>
      <c r="C363" s="127">
        <v>44332</v>
      </c>
      <c r="D363" s="133">
        <v>0</v>
      </c>
      <c r="E363" s="133">
        <v>0</v>
      </c>
      <c r="F363" s="133">
        <v>1.2989999999999999</v>
      </c>
      <c r="G363" s="133">
        <v>1.2989999999999999</v>
      </c>
      <c r="H363" s="133">
        <v>0</v>
      </c>
      <c r="I363" s="133">
        <v>0</v>
      </c>
      <c r="J363" s="133">
        <v>0</v>
      </c>
      <c r="K363" s="133">
        <v>0</v>
      </c>
      <c r="L363" s="133"/>
      <c r="M363" s="133">
        <v>0</v>
      </c>
      <c r="N363" s="133">
        <v>0</v>
      </c>
      <c r="O363" s="133">
        <v>295</v>
      </c>
      <c r="P363" s="133" t="s">
        <v>200</v>
      </c>
      <c r="Q363" s="133" t="s">
        <v>201</v>
      </c>
      <c r="R363" s="133" t="s">
        <v>202</v>
      </c>
      <c r="S363" s="127">
        <v>44349.399699074071</v>
      </c>
    </row>
    <row r="364" spans="1:19" x14ac:dyDescent="0.2">
      <c r="A364" s="133" t="s">
        <v>199</v>
      </c>
      <c r="B364" s="133" t="s">
        <v>83</v>
      </c>
      <c r="C364" s="127">
        <v>44332.041666666664</v>
      </c>
      <c r="D364" s="133">
        <v>0</v>
      </c>
      <c r="E364" s="133">
        <v>0</v>
      </c>
      <c r="F364" s="133">
        <v>1.321</v>
      </c>
      <c r="G364" s="133">
        <v>1.321</v>
      </c>
      <c r="H364" s="133">
        <v>0</v>
      </c>
      <c r="I364" s="133">
        <v>0</v>
      </c>
      <c r="J364" s="133">
        <v>0</v>
      </c>
      <c r="K364" s="133">
        <v>0</v>
      </c>
      <c r="L364" s="133"/>
      <c r="M364" s="133">
        <v>0</v>
      </c>
      <c r="N364" s="133">
        <v>0</v>
      </c>
      <c r="O364" s="133">
        <v>295</v>
      </c>
      <c r="P364" s="133" t="s">
        <v>200</v>
      </c>
      <c r="Q364" s="133" t="s">
        <v>201</v>
      </c>
      <c r="R364" s="133" t="s">
        <v>202</v>
      </c>
      <c r="S364" s="127">
        <v>44349.399699074071</v>
      </c>
    </row>
    <row r="365" spans="1:19" x14ac:dyDescent="0.2">
      <c r="A365" s="133" t="s">
        <v>199</v>
      </c>
      <c r="B365" s="133" t="s">
        <v>83</v>
      </c>
      <c r="C365" s="127">
        <v>44332.083333333336</v>
      </c>
      <c r="D365" s="133">
        <v>0</v>
      </c>
      <c r="E365" s="133">
        <v>0</v>
      </c>
      <c r="F365" s="133">
        <v>1.325</v>
      </c>
      <c r="G365" s="133">
        <v>1.325</v>
      </c>
      <c r="H365" s="133">
        <v>0</v>
      </c>
      <c r="I365" s="133">
        <v>0</v>
      </c>
      <c r="J365" s="133">
        <v>0</v>
      </c>
      <c r="K365" s="133">
        <v>0</v>
      </c>
      <c r="L365" s="133"/>
      <c r="M365" s="133">
        <v>0</v>
      </c>
      <c r="N365" s="133">
        <v>0</v>
      </c>
      <c r="O365" s="133">
        <v>295</v>
      </c>
      <c r="P365" s="133" t="s">
        <v>200</v>
      </c>
      <c r="Q365" s="133" t="s">
        <v>201</v>
      </c>
      <c r="R365" s="133" t="s">
        <v>202</v>
      </c>
      <c r="S365" s="127">
        <v>44349.399699074071</v>
      </c>
    </row>
    <row r="366" spans="1:19" x14ac:dyDescent="0.2">
      <c r="A366" s="133" t="s">
        <v>199</v>
      </c>
      <c r="B366" s="133" t="s">
        <v>83</v>
      </c>
      <c r="C366" s="127">
        <v>44332.125</v>
      </c>
      <c r="D366" s="133">
        <v>0</v>
      </c>
      <c r="E366" s="133">
        <v>0</v>
      </c>
      <c r="F366" s="133">
        <v>1.3320000000000001</v>
      </c>
      <c r="G366" s="133">
        <v>1.3320000000000001</v>
      </c>
      <c r="H366" s="133">
        <v>0</v>
      </c>
      <c r="I366" s="133">
        <v>0</v>
      </c>
      <c r="J366" s="133">
        <v>0</v>
      </c>
      <c r="K366" s="133">
        <v>0</v>
      </c>
      <c r="L366" s="133"/>
      <c r="M366" s="133">
        <v>0</v>
      </c>
      <c r="N366" s="133">
        <v>0</v>
      </c>
      <c r="O366" s="133">
        <v>295</v>
      </c>
      <c r="P366" s="133" t="s">
        <v>200</v>
      </c>
      <c r="Q366" s="133" t="s">
        <v>201</v>
      </c>
      <c r="R366" s="133" t="s">
        <v>202</v>
      </c>
      <c r="S366" s="127">
        <v>44349.399699074071</v>
      </c>
    </row>
    <row r="367" spans="1:19" x14ac:dyDescent="0.2">
      <c r="A367" s="133" t="s">
        <v>199</v>
      </c>
      <c r="B367" s="133" t="s">
        <v>83</v>
      </c>
      <c r="C367" s="127">
        <v>44332.166666666664</v>
      </c>
      <c r="D367" s="133">
        <v>0</v>
      </c>
      <c r="E367" s="133">
        <v>0</v>
      </c>
      <c r="F367" s="133">
        <v>1.3240000000000001</v>
      </c>
      <c r="G367" s="133">
        <v>1.3240000000000001</v>
      </c>
      <c r="H367" s="133">
        <v>0</v>
      </c>
      <c r="I367" s="133">
        <v>0</v>
      </c>
      <c r="J367" s="133">
        <v>0</v>
      </c>
      <c r="K367" s="133">
        <v>0</v>
      </c>
      <c r="L367" s="133"/>
      <c r="M367" s="133">
        <v>0</v>
      </c>
      <c r="N367" s="133">
        <v>0</v>
      </c>
      <c r="O367" s="133">
        <v>295</v>
      </c>
      <c r="P367" s="133" t="s">
        <v>200</v>
      </c>
      <c r="Q367" s="133" t="s">
        <v>201</v>
      </c>
      <c r="R367" s="133" t="s">
        <v>202</v>
      </c>
      <c r="S367" s="127">
        <v>44349.399699074071</v>
      </c>
    </row>
    <row r="368" spans="1:19" x14ac:dyDescent="0.2">
      <c r="A368" s="133" t="s">
        <v>199</v>
      </c>
      <c r="B368" s="133" t="s">
        <v>83</v>
      </c>
      <c r="C368" s="127">
        <v>44332.208333333336</v>
      </c>
      <c r="D368" s="133">
        <v>0</v>
      </c>
      <c r="E368" s="133">
        <v>0</v>
      </c>
      <c r="F368" s="133">
        <v>1.333</v>
      </c>
      <c r="G368" s="133">
        <v>1.333</v>
      </c>
      <c r="H368" s="133">
        <v>0</v>
      </c>
      <c r="I368" s="133">
        <v>0</v>
      </c>
      <c r="J368" s="133">
        <v>0</v>
      </c>
      <c r="K368" s="133">
        <v>0</v>
      </c>
      <c r="L368" s="133"/>
      <c r="M368" s="133">
        <v>0</v>
      </c>
      <c r="N368" s="133">
        <v>0</v>
      </c>
      <c r="O368" s="133">
        <v>295</v>
      </c>
      <c r="P368" s="133" t="s">
        <v>200</v>
      </c>
      <c r="Q368" s="133" t="s">
        <v>201</v>
      </c>
      <c r="R368" s="133" t="s">
        <v>202</v>
      </c>
      <c r="S368" s="127">
        <v>44349.399699074071</v>
      </c>
    </row>
    <row r="369" spans="1:19" x14ac:dyDescent="0.2">
      <c r="A369" s="133" t="s">
        <v>199</v>
      </c>
      <c r="B369" s="133" t="s">
        <v>83</v>
      </c>
      <c r="C369" s="127">
        <v>44332.25</v>
      </c>
      <c r="D369" s="133">
        <v>0</v>
      </c>
      <c r="E369" s="133">
        <v>0</v>
      </c>
      <c r="F369" s="133">
        <v>1.327</v>
      </c>
      <c r="G369" s="133">
        <v>1.327</v>
      </c>
      <c r="H369" s="133">
        <v>0</v>
      </c>
      <c r="I369" s="133">
        <v>0</v>
      </c>
      <c r="J369" s="133">
        <v>0</v>
      </c>
      <c r="K369" s="133">
        <v>0</v>
      </c>
      <c r="L369" s="133"/>
      <c r="M369" s="133">
        <v>0</v>
      </c>
      <c r="N369" s="133">
        <v>0</v>
      </c>
      <c r="O369" s="133">
        <v>295</v>
      </c>
      <c r="P369" s="133" t="s">
        <v>200</v>
      </c>
      <c r="Q369" s="133" t="s">
        <v>201</v>
      </c>
      <c r="R369" s="133" t="s">
        <v>202</v>
      </c>
      <c r="S369" s="127">
        <v>44349.399699074071</v>
      </c>
    </row>
    <row r="370" spans="1:19" x14ac:dyDescent="0.2">
      <c r="A370" s="133" t="s">
        <v>199</v>
      </c>
      <c r="B370" s="133" t="s">
        <v>83</v>
      </c>
      <c r="C370" s="127">
        <v>44332.291666666664</v>
      </c>
      <c r="D370" s="133">
        <v>0</v>
      </c>
      <c r="E370" s="133">
        <v>0</v>
      </c>
      <c r="F370" s="133">
        <v>1.333</v>
      </c>
      <c r="G370" s="133">
        <v>1.333</v>
      </c>
      <c r="H370" s="133">
        <v>0</v>
      </c>
      <c r="I370" s="133">
        <v>0</v>
      </c>
      <c r="J370" s="133">
        <v>0</v>
      </c>
      <c r="K370" s="133">
        <v>0</v>
      </c>
      <c r="L370" s="133"/>
      <c r="M370" s="133">
        <v>0</v>
      </c>
      <c r="N370" s="133">
        <v>0</v>
      </c>
      <c r="O370" s="133">
        <v>295</v>
      </c>
      <c r="P370" s="133" t="s">
        <v>200</v>
      </c>
      <c r="Q370" s="133" t="s">
        <v>201</v>
      </c>
      <c r="R370" s="133" t="s">
        <v>202</v>
      </c>
      <c r="S370" s="127">
        <v>44349.399699074071</v>
      </c>
    </row>
    <row r="371" spans="1:19" x14ac:dyDescent="0.2">
      <c r="A371" s="133" t="s">
        <v>199</v>
      </c>
      <c r="B371" s="133" t="s">
        <v>83</v>
      </c>
      <c r="C371" s="127">
        <v>44332.333333333336</v>
      </c>
      <c r="D371" s="133">
        <v>0</v>
      </c>
      <c r="E371" s="133">
        <v>0</v>
      </c>
      <c r="F371" s="133">
        <v>1.3169999999999999</v>
      </c>
      <c r="G371" s="133">
        <v>1.3169999999999999</v>
      </c>
      <c r="H371" s="133">
        <v>0</v>
      </c>
      <c r="I371" s="133">
        <v>0</v>
      </c>
      <c r="J371" s="133">
        <v>0</v>
      </c>
      <c r="K371" s="133">
        <v>0</v>
      </c>
      <c r="L371" s="133"/>
      <c r="M371" s="133">
        <v>0</v>
      </c>
      <c r="N371" s="133">
        <v>0</v>
      </c>
      <c r="O371" s="133">
        <v>295</v>
      </c>
      <c r="P371" s="133" t="s">
        <v>200</v>
      </c>
      <c r="Q371" s="133" t="s">
        <v>201</v>
      </c>
      <c r="R371" s="133" t="s">
        <v>202</v>
      </c>
      <c r="S371" s="127">
        <v>44349.399699074071</v>
      </c>
    </row>
    <row r="372" spans="1:19" x14ac:dyDescent="0.2">
      <c r="A372" s="133" t="s">
        <v>199</v>
      </c>
      <c r="B372" s="133" t="s">
        <v>83</v>
      </c>
      <c r="C372" s="127">
        <v>44332.375</v>
      </c>
      <c r="D372" s="133">
        <v>0</v>
      </c>
      <c r="E372" s="133">
        <v>0</v>
      </c>
      <c r="F372" s="133">
        <v>1.3169999999999999</v>
      </c>
      <c r="G372" s="133">
        <v>1.3169999999999999</v>
      </c>
      <c r="H372" s="133">
        <v>0</v>
      </c>
      <c r="I372" s="133">
        <v>0</v>
      </c>
      <c r="J372" s="133">
        <v>0</v>
      </c>
      <c r="K372" s="133">
        <v>0</v>
      </c>
      <c r="L372" s="133"/>
      <c r="M372" s="133">
        <v>0</v>
      </c>
      <c r="N372" s="133">
        <v>0</v>
      </c>
      <c r="O372" s="133">
        <v>295</v>
      </c>
      <c r="P372" s="133" t="s">
        <v>200</v>
      </c>
      <c r="Q372" s="133" t="s">
        <v>201</v>
      </c>
      <c r="R372" s="133" t="s">
        <v>202</v>
      </c>
      <c r="S372" s="127">
        <v>44349.399699074071</v>
      </c>
    </row>
    <row r="373" spans="1:19" x14ac:dyDescent="0.2">
      <c r="A373" s="133" t="s">
        <v>199</v>
      </c>
      <c r="B373" s="133" t="s">
        <v>83</v>
      </c>
      <c r="C373" s="127">
        <v>44332.416666666664</v>
      </c>
      <c r="D373" s="133">
        <v>0</v>
      </c>
      <c r="E373" s="133">
        <v>0</v>
      </c>
      <c r="F373" s="133">
        <v>1.3069999999999999</v>
      </c>
      <c r="G373" s="133">
        <v>1.3069999999999999</v>
      </c>
      <c r="H373" s="133">
        <v>0</v>
      </c>
      <c r="I373" s="133">
        <v>0</v>
      </c>
      <c r="J373" s="133">
        <v>0</v>
      </c>
      <c r="K373" s="133">
        <v>0</v>
      </c>
      <c r="L373" s="133"/>
      <c r="M373" s="133">
        <v>0</v>
      </c>
      <c r="N373" s="133">
        <v>0</v>
      </c>
      <c r="O373" s="133">
        <v>295</v>
      </c>
      <c r="P373" s="133" t="s">
        <v>200</v>
      </c>
      <c r="Q373" s="133" t="s">
        <v>201</v>
      </c>
      <c r="R373" s="133" t="s">
        <v>202</v>
      </c>
      <c r="S373" s="127">
        <v>44349.399699074071</v>
      </c>
    </row>
    <row r="374" spans="1:19" x14ac:dyDescent="0.2">
      <c r="A374" s="133" t="s">
        <v>199</v>
      </c>
      <c r="B374" s="133" t="s">
        <v>83</v>
      </c>
      <c r="C374" s="127">
        <v>44332.458333333336</v>
      </c>
      <c r="D374" s="133">
        <v>0</v>
      </c>
      <c r="E374" s="133">
        <v>0</v>
      </c>
      <c r="F374" s="133">
        <v>1.3009999999999999</v>
      </c>
      <c r="G374" s="133">
        <v>1.3009999999999999</v>
      </c>
      <c r="H374" s="133">
        <v>0</v>
      </c>
      <c r="I374" s="133">
        <v>0</v>
      </c>
      <c r="J374" s="133">
        <v>0</v>
      </c>
      <c r="K374" s="133">
        <v>0</v>
      </c>
      <c r="L374" s="133"/>
      <c r="M374" s="133">
        <v>0</v>
      </c>
      <c r="N374" s="133">
        <v>0</v>
      </c>
      <c r="O374" s="133">
        <v>295</v>
      </c>
      <c r="P374" s="133" t="s">
        <v>200</v>
      </c>
      <c r="Q374" s="133" t="s">
        <v>201</v>
      </c>
      <c r="R374" s="133" t="s">
        <v>202</v>
      </c>
      <c r="S374" s="127">
        <v>44349.399699074071</v>
      </c>
    </row>
    <row r="375" spans="1:19" x14ac:dyDescent="0.2">
      <c r="A375" s="133" t="s">
        <v>199</v>
      </c>
      <c r="B375" s="133" t="s">
        <v>83</v>
      </c>
      <c r="C375" s="127">
        <v>44332.5</v>
      </c>
      <c r="D375" s="133">
        <v>0</v>
      </c>
      <c r="E375" s="133">
        <v>0</v>
      </c>
      <c r="F375" s="133">
        <v>1.2889999999999999</v>
      </c>
      <c r="G375" s="133">
        <v>1.2889999999999999</v>
      </c>
      <c r="H375" s="133">
        <v>0</v>
      </c>
      <c r="I375" s="133">
        <v>0</v>
      </c>
      <c r="J375" s="133">
        <v>0</v>
      </c>
      <c r="K375" s="133">
        <v>0</v>
      </c>
      <c r="L375" s="133"/>
      <c r="M375" s="133">
        <v>0</v>
      </c>
      <c r="N375" s="133">
        <v>0</v>
      </c>
      <c r="O375" s="133">
        <v>295</v>
      </c>
      <c r="P375" s="133" t="s">
        <v>200</v>
      </c>
      <c r="Q375" s="133" t="s">
        <v>201</v>
      </c>
      <c r="R375" s="133" t="s">
        <v>202</v>
      </c>
      <c r="S375" s="127">
        <v>44349.399699074071</v>
      </c>
    </row>
    <row r="376" spans="1:19" x14ac:dyDescent="0.2">
      <c r="A376" s="133" t="s">
        <v>199</v>
      </c>
      <c r="B376" s="133" t="s">
        <v>83</v>
      </c>
      <c r="C376" s="127">
        <v>44332.541666666664</v>
      </c>
      <c r="D376" s="133">
        <v>0</v>
      </c>
      <c r="E376" s="133">
        <v>0</v>
      </c>
      <c r="F376" s="133">
        <v>1.3</v>
      </c>
      <c r="G376" s="133">
        <v>1.3</v>
      </c>
      <c r="H376" s="133">
        <v>0</v>
      </c>
      <c r="I376" s="133">
        <v>0</v>
      </c>
      <c r="J376" s="133">
        <v>0</v>
      </c>
      <c r="K376" s="133">
        <v>0</v>
      </c>
      <c r="L376" s="133"/>
      <c r="M376" s="133">
        <v>0</v>
      </c>
      <c r="N376" s="133">
        <v>0</v>
      </c>
      <c r="O376" s="133">
        <v>295</v>
      </c>
      <c r="P376" s="133" t="s">
        <v>200</v>
      </c>
      <c r="Q376" s="133" t="s">
        <v>201</v>
      </c>
      <c r="R376" s="133" t="s">
        <v>202</v>
      </c>
      <c r="S376" s="127">
        <v>44349.399699074071</v>
      </c>
    </row>
    <row r="377" spans="1:19" x14ac:dyDescent="0.2">
      <c r="A377" s="133" t="s">
        <v>199</v>
      </c>
      <c r="B377" s="133" t="s">
        <v>83</v>
      </c>
      <c r="C377" s="127">
        <v>44332.583333333336</v>
      </c>
      <c r="D377" s="133">
        <v>0</v>
      </c>
      <c r="E377" s="133">
        <v>0</v>
      </c>
      <c r="F377" s="133">
        <v>1.2929999999999999</v>
      </c>
      <c r="G377" s="133">
        <v>1.2929999999999999</v>
      </c>
      <c r="H377" s="133">
        <v>0</v>
      </c>
      <c r="I377" s="133">
        <v>0</v>
      </c>
      <c r="J377" s="133">
        <v>0</v>
      </c>
      <c r="K377" s="133">
        <v>0</v>
      </c>
      <c r="L377" s="133"/>
      <c r="M377" s="133">
        <v>0</v>
      </c>
      <c r="N377" s="133">
        <v>0</v>
      </c>
      <c r="O377" s="133">
        <v>295</v>
      </c>
      <c r="P377" s="133" t="s">
        <v>200</v>
      </c>
      <c r="Q377" s="133" t="s">
        <v>201</v>
      </c>
      <c r="R377" s="133" t="s">
        <v>202</v>
      </c>
      <c r="S377" s="127">
        <v>44349.399699074071</v>
      </c>
    </row>
    <row r="378" spans="1:19" x14ac:dyDescent="0.2">
      <c r="A378" s="133" t="s">
        <v>199</v>
      </c>
      <c r="B378" s="133" t="s">
        <v>83</v>
      </c>
      <c r="C378" s="127">
        <v>44332.625</v>
      </c>
      <c r="D378" s="133">
        <v>0</v>
      </c>
      <c r="E378" s="133">
        <v>0</v>
      </c>
      <c r="F378" s="133">
        <v>1.3009999999999999</v>
      </c>
      <c r="G378" s="133">
        <v>1.3009999999999999</v>
      </c>
      <c r="H378" s="133">
        <v>0</v>
      </c>
      <c r="I378" s="133">
        <v>0</v>
      </c>
      <c r="J378" s="133">
        <v>0</v>
      </c>
      <c r="K378" s="133">
        <v>0</v>
      </c>
      <c r="L378" s="133"/>
      <c r="M378" s="133">
        <v>0</v>
      </c>
      <c r="N378" s="133">
        <v>0</v>
      </c>
      <c r="O378" s="133">
        <v>295</v>
      </c>
      <c r="P378" s="133" t="s">
        <v>200</v>
      </c>
      <c r="Q378" s="133" t="s">
        <v>201</v>
      </c>
      <c r="R378" s="133" t="s">
        <v>202</v>
      </c>
      <c r="S378" s="127">
        <v>44349.399699074071</v>
      </c>
    </row>
    <row r="379" spans="1:19" x14ac:dyDescent="0.2">
      <c r="A379" s="133" t="s">
        <v>199</v>
      </c>
      <c r="B379" s="133" t="s">
        <v>83</v>
      </c>
      <c r="C379" s="127">
        <v>44332.666666666664</v>
      </c>
      <c r="D379" s="133">
        <v>0</v>
      </c>
      <c r="E379" s="133">
        <v>0</v>
      </c>
      <c r="F379" s="133">
        <v>1.298</v>
      </c>
      <c r="G379" s="133">
        <v>1.298</v>
      </c>
      <c r="H379" s="133">
        <v>0</v>
      </c>
      <c r="I379" s="133">
        <v>0</v>
      </c>
      <c r="J379" s="133">
        <v>0</v>
      </c>
      <c r="K379" s="133">
        <v>0</v>
      </c>
      <c r="L379" s="133"/>
      <c r="M379" s="133">
        <v>0</v>
      </c>
      <c r="N379" s="133">
        <v>0</v>
      </c>
      <c r="O379" s="133">
        <v>295</v>
      </c>
      <c r="P379" s="133" t="s">
        <v>200</v>
      </c>
      <c r="Q379" s="133" t="s">
        <v>201</v>
      </c>
      <c r="R379" s="133" t="s">
        <v>202</v>
      </c>
      <c r="S379" s="127">
        <v>44349.399699074071</v>
      </c>
    </row>
    <row r="380" spans="1:19" x14ac:dyDescent="0.2">
      <c r="A380" s="133" t="s">
        <v>199</v>
      </c>
      <c r="B380" s="133" t="s">
        <v>83</v>
      </c>
      <c r="C380" s="127">
        <v>44332.708333333336</v>
      </c>
      <c r="D380" s="133">
        <v>0</v>
      </c>
      <c r="E380" s="133">
        <v>0</v>
      </c>
      <c r="F380" s="133">
        <v>1.306</v>
      </c>
      <c r="G380" s="133">
        <v>1.306</v>
      </c>
      <c r="H380" s="133">
        <v>0</v>
      </c>
      <c r="I380" s="133">
        <v>0</v>
      </c>
      <c r="J380" s="133">
        <v>0</v>
      </c>
      <c r="K380" s="133">
        <v>0</v>
      </c>
      <c r="L380" s="133"/>
      <c r="M380" s="133">
        <v>0</v>
      </c>
      <c r="N380" s="133">
        <v>0</v>
      </c>
      <c r="O380" s="133">
        <v>295</v>
      </c>
      <c r="P380" s="133" t="s">
        <v>200</v>
      </c>
      <c r="Q380" s="133" t="s">
        <v>201</v>
      </c>
      <c r="R380" s="133" t="s">
        <v>202</v>
      </c>
      <c r="S380" s="127">
        <v>44349.399699074071</v>
      </c>
    </row>
    <row r="381" spans="1:19" x14ac:dyDescent="0.2">
      <c r="A381" s="133" t="s">
        <v>199</v>
      </c>
      <c r="B381" s="133" t="s">
        <v>83</v>
      </c>
      <c r="C381" s="127">
        <v>44332.75</v>
      </c>
      <c r="D381" s="133">
        <v>0</v>
      </c>
      <c r="E381" s="133">
        <v>0</v>
      </c>
      <c r="F381" s="133">
        <v>1.2929999999999999</v>
      </c>
      <c r="G381" s="133">
        <v>1.2929999999999999</v>
      </c>
      <c r="H381" s="133">
        <v>0</v>
      </c>
      <c r="I381" s="133">
        <v>0</v>
      </c>
      <c r="J381" s="133">
        <v>0</v>
      </c>
      <c r="K381" s="133">
        <v>0</v>
      </c>
      <c r="L381" s="133"/>
      <c r="M381" s="133">
        <v>0</v>
      </c>
      <c r="N381" s="133">
        <v>0</v>
      </c>
      <c r="O381" s="133">
        <v>295</v>
      </c>
      <c r="P381" s="133" t="s">
        <v>200</v>
      </c>
      <c r="Q381" s="133" t="s">
        <v>201</v>
      </c>
      <c r="R381" s="133" t="s">
        <v>202</v>
      </c>
      <c r="S381" s="127">
        <v>44349.399699074071</v>
      </c>
    </row>
    <row r="382" spans="1:19" x14ac:dyDescent="0.2">
      <c r="A382" s="133" t="s">
        <v>199</v>
      </c>
      <c r="B382" s="133" t="s">
        <v>83</v>
      </c>
      <c r="C382" s="127">
        <v>44332.791666666664</v>
      </c>
      <c r="D382" s="133">
        <v>0</v>
      </c>
      <c r="E382" s="133">
        <v>0</v>
      </c>
      <c r="F382" s="133">
        <v>1.2829999999999999</v>
      </c>
      <c r="G382" s="133">
        <v>1.2829999999999999</v>
      </c>
      <c r="H382" s="133">
        <v>0</v>
      </c>
      <c r="I382" s="133">
        <v>0</v>
      </c>
      <c r="J382" s="133">
        <v>0</v>
      </c>
      <c r="K382" s="133">
        <v>0</v>
      </c>
      <c r="L382" s="133"/>
      <c r="M382" s="133">
        <v>0</v>
      </c>
      <c r="N382" s="133">
        <v>0</v>
      </c>
      <c r="O382" s="133">
        <v>295</v>
      </c>
      <c r="P382" s="133" t="s">
        <v>200</v>
      </c>
      <c r="Q382" s="133" t="s">
        <v>201</v>
      </c>
      <c r="R382" s="133" t="s">
        <v>202</v>
      </c>
      <c r="S382" s="127">
        <v>44349.399699074071</v>
      </c>
    </row>
    <row r="383" spans="1:19" x14ac:dyDescent="0.2">
      <c r="A383" s="133" t="s">
        <v>199</v>
      </c>
      <c r="B383" s="133" t="s">
        <v>83</v>
      </c>
      <c r="C383" s="127">
        <v>44332.833333333336</v>
      </c>
      <c r="D383" s="133">
        <v>0</v>
      </c>
      <c r="E383" s="133">
        <v>0</v>
      </c>
      <c r="F383" s="133">
        <v>1.2829999999999999</v>
      </c>
      <c r="G383" s="133">
        <v>1.2829999999999999</v>
      </c>
      <c r="H383" s="133">
        <v>0</v>
      </c>
      <c r="I383" s="133">
        <v>0</v>
      </c>
      <c r="J383" s="133">
        <v>0</v>
      </c>
      <c r="K383" s="133">
        <v>0</v>
      </c>
      <c r="L383" s="133"/>
      <c r="M383" s="133">
        <v>0</v>
      </c>
      <c r="N383" s="133">
        <v>0</v>
      </c>
      <c r="O383" s="133">
        <v>295</v>
      </c>
      <c r="P383" s="133" t="s">
        <v>200</v>
      </c>
      <c r="Q383" s="133" t="s">
        <v>201</v>
      </c>
      <c r="R383" s="133" t="s">
        <v>202</v>
      </c>
      <c r="S383" s="127">
        <v>44349.399699074071</v>
      </c>
    </row>
    <row r="384" spans="1:19" x14ac:dyDescent="0.2">
      <c r="A384" s="133" t="s">
        <v>199</v>
      </c>
      <c r="B384" s="133" t="s">
        <v>83</v>
      </c>
      <c r="C384" s="127">
        <v>44332.875</v>
      </c>
      <c r="D384" s="133">
        <v>0</v>
      </c>
      <c r="E384" s="133">
        <v>0</v>
      </c>
      <c r="F384" s="133">
        <v>1.2889999999999999</v>
      </c>
      <c r="G384" s="133">
        <v>1.2889999999999999</v>
      </c>
      <c r="H384" s="133">
        <v>0</v>
      </c>
      <c r="I384" s="133">
        <v>0</v>
      </c>
      <c r="J384" s="133">
        <v>0</v>
      </c>
      <c r="K384" s="133">
        <v>0</v>
      </c>
      <c r="L384" s="133"/>
      <c r="M384" s="133">
        <v>0</v>
      </c>
      <c r="N384" s="133">
        <v>0</v>
      </c>
      <c r="O384" s="133">
        <v>295</v>
      </c>
      <c r="P384" s="133" t="s">
        <v>200</v>
      </c>
      <c r="Q384" s="133" t="s">
        <v>201</v>
      </c>
      <c r="R384" s="133" t="s">
        <v>202</v>
      </c>
      <c r="S384" s="127">
        <v>44349.399699074071</v>
      </c>
    </row>
    <row r="385" spans="1:19" x14ac:dyDescent="0.2">
      <c r="A385" s="133" t="s">
        <v>199</v>
      </c>
      <c r="B385" s="133" t="s">
        <v>83</v>
      </c>
      <c r="C385" s="127">
        <v>44332.916666666664</v>
      </c>
      <c r="D385" s="133">
        <v>0</v>
      </c>
      <c r="E385" s="133">
        <v>0</v>
      </c>
      <c r="F385" s="133">
        <v>1.294</v>
      </c>
      <c r="G385" s="133">
        <v>1.294</v>
      </c>
      <c r="H385" s="133">
        <v>0</v>
      </c>
      <c r="I385" s="133">
        <v>0</v>
      </c>
      <c r="J385" s="133">
        <v>0</v>
      </c>
      <c r="K385" s="133">
        <v>0</v>
      </c>
      <c r="L385" s="133"/>
      <c r="M385" s="133">
        <v>0</v>
      </c>
      <c r="N385" s="133">
        <v>0</v>
      </c>
      <c r="O385" s="133">
        <v>295</v>
      </c>
      <c r="P385" s="133" t="s">
        <v>200</v>
      </c>
      <c r="Q385" s="133" t="s">
        <v>201</v>
      </c>
      <c r="R385" s="133" t="s">
        <v>202</v>
      </c>
      <c r="S385" s="127">
        <v>44349.399699074071</v>
      </c>
    </row>
    <row r="386" spans="1:19" x14ac:dyDescent="0.2">
      <c r="A386" s="133" t="s">
        <v>199</v>
      </c>
      <c r="B386" s="133" t="s">
        <v>83</v>
      </c>
      <c r="C386" s="127">
        <v>44332.958333333336</v>
      </c>
      <c r="D386" s="133">
        <v>0</v>
      </c>
      <c r="E386" s="133">
        <v>0</v>
      </c>
      <c r="F386" s="133">
        <v>1.3049999999999999</v>
      </c>
      <c r="G386" s="133">
        <v>1.3049999999999999</v>
      </c>
      <c r="H386" s="133">
        <v>0</v>
      </c>
      <c r="I386" s="133">
        <v>0</v>
      </c>
      <c r="J386" s="133">
        <v>0</v>
      </c>
      <c r="K386" s="133">
        <v>0</v>
      </c>
      <c r="L386" s="133"/>
      <c r="M386" s="133">
        <v>0</v>
      </c>
      <c r="N386" s="133">
        <v>0</v>
      </c>
      <c r="O386" s="133">
        <v>295</v>
      </c>
      <c r="P386" s="133" t="s">
        <v>200</v>
      </c>
      <c r="Q386" s="133" t="s">
        <v>201</v>
      </c>
      <c r="R386" s="133" t="s">
        <v>202</v>
      </c>
      <c r="S386" s="127">
        <v>44349.399699074071</v>
      </c>
    </row>
    <row r="387" spans="1:19" x14ac:dyDescent="0.2">
      <c r="A387" s="133" t="s">
        <v>199</v>
      </c>
      <c r="B387" s="133" t="s">
        <v>83</v>
      </c>
      <c r="C387" s="127">
        <v>44333</v>
      </c>
      <c r="D387" s="133">
        <v>0</v>
      </c>
      <c r="E387" s="133">
        <v>0</v>
      </c>
      <c r="F387" s="133">
        <v>1.2969999999999999</v>
      </c>
      <c r="G387" s="133">
        <v>1.2969999999999999</v>
      </c>
      <c r="H387" s="133">
        <v>0</v>
      </c>
      <c r="I387" s="133">
        <v>0</v>
      </c>
      <c r="J387" s="133">
        <v>0</v>
      </c>
      <c r="K387" s="133">
        <v>0</v>
      </c>
      <c r="L387" s="133"/>
      <c r="M387" s="133">
        <v>0</v>
      </c>
      <c r="N387" s="133">
        <v>0</v>
      </c>
      <c r="O387" s="133">
        <v>295</v>
      </c>
      <c r="P387" s="133" t="s">
        <v>200</v>
      </c>
      <c r="Q387" s="133" t="s">
        <v>201</v>
      </c>
      <c r="R387" s="133" t="s">
        <v>202</v>
      </c>
      <c r="S387" s="127">
        <v>44349.399699074071</v>
      </c>
    </row>
    <row r="388" spans="1:19" x14ac:dyDescent="0.2">
      <c r="A388" s="133" t="s">
        <v>199</v>
      </c>
      <c r="B388" s="133" t="s">
        <v>83</v>
      </c>
      <c r="C388" s="127">
        <v>44333.041666666664</v>
      </c>
      <c r="D388" s="133">
        <v>0</v>
      </c>
      <c r="E388" s="133">
        <v>0</v>
      </c>
      <c r="F388" s="133">
        <v>1.3140000000000001</v>
      </c>
      <c r="G388" s="133">
        <v>1.3140000000000001</v>
      </c>
      <c r="H388" s="133">
        <v>0</v>
      </c>
      <c r="I388" s="133">
        <v>0</v>
      </c>
      <c r="J388" s="133">
        <v>0</v>
      </c>
      <c r="K388" s="133">
        <v>0</v>
      </c>
      <c r="L388" s="133"/>
      <c r="M388" s="133">
        <v>0</v>
      </c>
      <c r="N388" s="133">
        <v>0</v>
      </c>
      <c r="O388" s="133">
        <v>295</v>
      </c>
      <c r="P388" s="133" t="s">
        <v>200</v>
      </c>
      <c r="Q388" s="133" t="s">
        <v>201</v>
      </c>
      <c r="R388" s="133" t="s">
        <v>202</v>
      </c>
      <c r="S388" s="127">
        <v>44349.399699074071</v>
      </c>
    </row>
    <row r="389" spans="1:19" x14ac:dyDescent="0.2">
      <c r="A389" s="133" t="s">
        <v>199</v>
      </c>
      <c r="B389" s="133" t="s">
        <v>83</v>
      </c>
      <c r="C389" s="127">
        <v>44333.083333333336</v>
      </c>
      <c r="D389" s="133">
        <v>0</v>
      </c>
      <c r="E389" s="133">
        <v>0</v>
      </c>
      <c r="F389" s="133">
        <v>1.3149999999999999</v>
      </c>
      <c r="G389" s="133">
        <v>1.3149999999999999</v>
      </c>
      <c r="H389" s="133">
        <v>0</v>
      </c>
      <c r="I389" s="133">
        <v>0</v>
      </c>
      <c r="J389" s="133">
        <v>0</v>
      </c>
      <c r="K389" s="133">
        <v>0</v>
      </c>
      <c r="L389" s="133"/>
      <c r="M389" s="133">
        <v>0</v>
      </c>
      <c r="N389" s="133">
        <v>0</v>
      </c>
      <c r="O389" s="133">
        <v>295</v>
      </c>
      <c r="P389" s="133" t="s">
        <v>200</v>
      </c>
      <c r="Q389" s="133" t="s">
        <v>201</v>
      </c>
      <c r="R389" s="133" t="s">
        <v>202</v>
      </c>
      <c r="S389" s="127">
        <v>44349.399699074071</v>
      </c>
    </row>
    <row r="390" spans="1:19" x14ac:dyDescent="0.2">
      <c r="A390" s="133" t="s">
        <v>199</v>
      </c>
      <c r="B390" s="133" t="s">
        <v>83</v>
      </c>
      <c r="C390" s="127">
        <v>44333.125</v>
      </c>
      <c r="D390" s="133">
        <v>0</v>
      </c>
      <c r="E390" s="133">
        <v>0</v>
      </c>
      <c r="F390" s="133">
        <v>1.319</v>
      </c>
      <c r="G390" s="133">
        <v>1.319</v>
      </c>
      <c r="H390" s="133">
        <v>0</v>
      </c>
      <c r="I390" s="133">
        <v>0</v>
      </c>
      <c r="J390" s="133">
        <v>0</v>
      </c>
      <c r="K390" s="133">
        <v>0</v>
      </c>
      <c r="L390" s="133"/>
      <c r="M390" s="133">
        <v>0</v>
      </c>
      <c r="N390" s="133">
        <v>0</v>
      </c>
      <c r="O390" s="133">
        <v>295</v>
      </c>
      <c r="P390" s="133" t="s">
        <v>200</v>
      </c>
      <c r="Q390" s="133" t="s">
        <v>201</v>
      </c>
      <c r="R390" s="133" t="s">
        <v>202</v>
      </c>
      <c r="S390" s="127">
        <v>44349.399699074071</v>
      </c>
    </row>
    <row r="391" spans="1:19" x14ac:dyDescent="0.2">
      <c r="A391" s="133" t="s">
        <v>199</v>
      </c>
      <c r="B391" s="133" t="s">
        <v>83</v>
      </c>
      <c r="C391" s="127">
        <v>44333.166666666664</v>
      </c>
      <c r="D391" s="133">
        <v>0</v>
      </c>
      <c r="E391" s="133">
        <v>0</v>
      </c>
      <c r="F391" s="133">
        <v>1.3180000000000001</v>
      </c>
      <c r="G391" s="133">
        <v>1.3180000000000001</v>
      </c>
      <c r="H391" s="133">
        <v>0</v>
      </c>
      <c r="I391" s="133">
        <v>0</v>
      </c>
      <c r="J391" s="133">
        <v>0</v>
      </c>
      <c r="K391" s="133">
        <v>0</v>
      </c>
      <c r="L391" s="133"/>
      <c r="M391" s="133">
        <v>0</v>
      </c>
      <c r="N391" s="133">
        <v>0</v>
      </c>
      <c r="O391" s="133">
        <v>295</v>
      </c>
      <c r="P391" s="133" t="s">
        <v>200</v>
      </c>
      <c r="Q391" s="133" t="s">
        <v>201</v>
      </c>
      <c r="R391" s="133" t="s">
        <v>202</v>
      </c>
      <c r="S391" s="127">
        <v>44349.399699074071</v>
      </c>
    </row>
    <row r="392" spans="1:19" x14ac:dyDescent="0.2">
      <c r="A392" s="133" t="s">
        <v>199</v>
      </c>
      <c r="B392" s="133" t="s">
        <v>83</v>
      </c>
      <c r="C392" s="127">
        <v>44333.208333333336</v>
      </c>
      <c r="D392" s="133">
        <v>0</v>
      </c>
      <c r="E392" s="133">
        <v>0</v>
      </c>
      <c r="F392" s="133">
        <v>1.325</v>
      </c>
      <c r="G392" s="133">
        <v>1.325</v>
      </c>
      <c r="H392" s="133">
        <v>0</v>
      </c>
      <c r="I392" s="133">
        <v>0</v>
      </c>
      <c r="J392" s="133">
        <v>0</v>
      </c>
      <c r="K392" s="133">
        <v>0</v>
      </c>
      <c r="L392" s="133"/>
      <c r="M392" s="133">
        <v>0</v>
      </c>
      <c r="N392" s="133">
        <v>0</v>
      </c>
      <c r="O392" s="133">
        <v>295</v>
      </c>
      <c r="P392" s="133" t="s">
        <v>200</v>
      </c>
      <c r="Q392" s="133" t="s">
        <v>201</v>
      </c>
      <c r="R392" s="133" t="s">
        <v>202</v>
      </c>
      <c r="S392" s="127">
        <v>44349.399699074071</v>
      </c>
    </row>
    <row r="393" spans="1:19" x14ac:dyDescent="0.2">
      <c r="A393" s="133" t="s">
        <v>199</v>
      </c>
      <c r="B393" s="133" t="s">
        <v>83</v>
      </c>
      <c r="C393" s="127">
        <v>44333.25</v>
      </c>
      <c r="D393" s="133">
        <v>0</v>
      </c>
      <c r="E393" s="133">
        <v>0</v>
      </c>
      <c r="F393" s="133">
        <v>1.3109999999999999</v>
      </c>
      <c r="G393" s="133">
        <v>1.3109999999999999</v>
      </c>
      <c r="H393" s="133">
        <v>0</v>
      </c>
      <c r="I393" s="133">
        <v>0</v>
      </c>
      <c r="J393" s="133">
        <v>0</v>
      </c>
      <c r="K393" s="133">
        <v>0</v>
      </c>
      <c r="L393" s="133"/>
      <c r="M393" s="133">
        <v>0</v>
      </c>
      <c r="N393" s="133">
        <v>0</v>
      </c>
      <c r="O393" s="133">
        <v>295</v>
      </c>
      <c r="P393" s="133" t="s">
        <v>200</v>
      </c>
      <c r="Q393" s="133" t="s">
        <v>201</v>
      </c>
      <c r="R393" s="133" t="s">
        <v>202</v>
      </c>
      <c r="S393" s="127">
        <v>44349.399699074071</v>
      </c>
    </row>
    <row r="394" spans="1:19" x14ac:dyDescent="0.2">
      <c r="A394" s="133" t="s">
        <v>199</v>
      </c>
      <c r="B394" s="133" t="s">
        <v>83</v>
      </c>
      <c r="C394" s="127">
        <v>44333.291666666664</v>
      </c>
      <c r="D394" s="133">
        <v>0</v>
      </c>
      <c r="E394" s="133">
        <v>0</v>
      </c>
      <c r="F394" s="133">
        <v>1.298</v>
      </c>
      <c r="G394" s="133">
        <v>1.298</v>
      </c>
      <c r="H394" s="133">
        <v>0</v>
      </c>
      <c r="I394" s="133">
        <v>0</v>
      </c>
      <c r="J394" s="133">
        <v>0</v>
      </c>
      <c r="K394" s="133">
        <v>0</v>
      </c>
      <c r="L394" s="133"/>
      <c r="M394" s="133">
        <v>0</v>
      </c>
      <c r="N394" s="133">
        <v>0</v>
      </c>
      <c r="O394" s="133">
        <v>295</v>
      </c>
      <c r="P394" s="133" t="s">
        <v>200</v>
      </c>
      <c r="Q394" s="133" t="s">
        <v>201</v>
      </c>
      <c r="R394" s="133" t="s">
        <v>202</v>
      </c>
      <c r="S394" s="127">
        <v>44349.399699074071</v>
      </c>
    </row>
    <row r="395" spans="1:19" x14ac:dyDescent="0.2">
      <c r="A395" s="133" t="s">
        <v>199</v>
      </c>
      <c r="B395" s="133" t="s">
        <v>83</v>
      </c>
      <c r="C395" s="127">
        <v>44333.333333333336</v>
      </c>
      <c r="D395" s="133">
        <v>0</v>
      </c>
      <c r="E395" s="133">
        <v>0</v>
      </c>
      <c r="F395" s="133">
        <v>1.2689999999999999</v>
      </c>
      <c r="G395" s="133">
        <v>1.2689999999999999</v>
      </c>
      <c r="H395" s="133">
        <v>0</v>
      </c>
      <c r="I395" s="133">
        <v>0</v>
      </c>
      <c r="J395" s="133">
        <v>0</v>
      </c>
      <c r="K395" s="133">
        <v>0</v>
      </c>
      <c r="L395" s="133"/>
      <c r="M395" s="133">
        <v>0</v>
      </c>
      <c r="N395" s="133">
        <v>0</v>
      </c>
      <c r="O395" s="133">
        <v>295</v>
      </c>
      <c r="P395" s="133" t="s">
        <v>200</v>
      </c>
      <c r="Q395" s="133" t="s">
        <v>201</v>
      </c>
      <c r="R395" s="133" t="s">
        <v>202</v>
      </c>
      <c r="S395" s="127">
        <v>44349.399699074071</v>
      </c>
    </row>
    <row r="396" spans="1:19" x14ac:dyDescent="0.2">
      <c r="A396" s="133" t="s">
        <v>199</v>
      </c>
      <c r="B396" s="133" t="s">
        <v>83</v>
      </c>
      <c r="C396" s="127">
        <v>44333.375</v>
      </c>
      <c r="D396" s="133">
        <v>0</v>
      </c>
      <c r="E396" s="133">
        <v>0</v>
      </c>
      <c r="F396" s="133">
        <v>1.254</v>
      </c>
      <c r="G396" s="133">
        <v>1.254</v>
      </c>
      <c r="H396" s="133">
        <v>0</v>
      </c>
      <c r="I396" s="133">
        <v>0</v>
      </c>
      <c r="J396" s="133">
        <v>0</v>
      </c>
      <c r="K396" s="133">
        <v>0</v>
      </c>
      <c r="L396" s="133"/>
      <c r="M396" s="133">
        <v>0</v>
      </c>
      <c r="N396" s="133">
        <v>0</v>
      </c>
      <c r="O396" s="133">
        <v>295</v>
      </c>
      <c r="P396" s="133" t="s">
        <v>200</v>
      </c>
      <c r="Q396" s="133" t="s">
        <v>201</v>
      </c>
      <c r="R396" s="133" t="s">
        <v>202</v>
      </c>
      <c r="S396" s="127">
        <v>44349.399699074071</v>
      </c>
    </row>
    <row r="397" spans="1:19" x14ac:dyDescent="0.2">
      <c r="A397" s="133" t="s">
        <v>199</v>
      </c>
      <c r="B397" s="133" t="s">
        <v>83</v>
      </c>
      <c r="C397" s="127">
        <v>44333.416666666664</v>
      </c>
      <c r="D397" s="133">
        <v>0</v>
      </c>
      <c r="E397" s="133">
        <v>0</v>
      </c>
      <c r="F397" s="133">
        <v>1.26</v>
      </c>
      <c r="G397" s="133">
        <v>1.26</v>
      </c>
      <c r="H397" s="133">
        <v>0</v>
      </c>
      <c r="I397" s="133">
        <v>0</v>
      </c>
      <c r="J397" s="133">
        <v>0</v>
      </c>
      <c r="K397" s="133">
        <v>0</v>
      </c>
      <c r="L397" s="133"/>
      <c r="M397" s="133">
        <v>0</v>
      </c>
      <c r="N397" s="133">
        <v>0</v>
      </c>
      <c r="O397" s="133">
        <v>295</v>
      </c>
      <c r="P397" s="133" t="s">
        <v>200</v>
      </c>
      <c r="Q397" s="133" t="s">
        <v>201</v>
      </c>
      <c r="R397" s="133" t="s">
        <v>202</v>
      </c>
      <c r="S397" s="127">
        <v>44349.399699074071</v>
      </c>
    </row>
    <row r="398" spans="1:19" x14ac:dyDescent="0.2">
      <c r="A398" s="133" t="s">
        <v>199</v>
      </c>
      <c r="B398" s="133" t="s">
        <v>83</v>
      </c>
      <c r="C398" s="127">
        <v>44333.458333333336</v>
      </c>
      <c r="D398" s="133">
        <v>0</v>
      </c>
      <c r="E398" s="133">
        <v>0</v>
      </c>
      <c r="F398" s="133">
        <v>1.26</v>
      </c>
      <c r="G398" s="133">
        <v>1.26</v>
      </c>
      <c r="H398" s="133">
        <v>0</v>
      </c>
      <c r="I398" s="133">
        <v>0</v>
      </c>
      <c r="J398" s="133">
        <v>0</v>
      </c>
      <c r="K398" s="133">
        <v>0</v>
      </c>
      <c r="L398" s="133"/>
      <c r="M398" s="133">
        <v>0</v>
      </c>
      <c r="N398" s="133">
        <v>0</v>
      </c>
      <c r="O398" s="133">
        <v>295</v>
      </c>
      <c r="P398" s="133" t="s">
        <v>200</v>
      </c>
      <c r="Q398" s="133" t="s">
        <v>201</v>
      </c>
      <c r="R398" s="133" t="s">
        <v>202</v>
      </c>
      <c r="S398" s="127">
        <v>44349.399699074071</v>
      </c>
    </row>
    <row r="399" spans="1:19" x14ac:dyDescent="0.2">
      <c r="A399" s="133" t="s">
        <v>199</v>
      </c>
      <c r="B399" s="133" t="s">
        <v>83</v>
      </c>
      <c r="C399" s="127">
        <v>44333.5</v>
      </c>
      <c r="D399" s="133">
        <v>0</v>
      </c>
      <c r="E399" s="133">
        <v>0</v>
      </c>
      <c r="F399" s="133">
        <v>1.25</v>
      </c>
      <c r="G399" s="133">
        <v>1.25</v>
      </c>
      <c r="H399" s="133">
        <v>0</v>
      </c>
      <c r="I399" s="133">
        <v>0</v>
      </c>
      <c r="J399" s="133">
        <v>0</v>
      </c>
      <c r="K399" s="133">
        <v>0</v>
      </c>
      <c r="L399" s="133"/>
      <c r="M399" s="133">
        <v>0</v>
      </c>
      <c r="N399" s="133">
        <v>0</v>
      </c>
      <c r="O399" s="133">
        <v>295</v>
      </c>
      <c r="P399" s="133" t="s">
        <v>200</v>
      </c>
      <c r="Q399" s="133" t="s">
        <v>201</v>
      </c>
      <c r="R399" s="133" t="s">
        <v>202</v>
      </c>
      <c r="S399" s="127">
        <v>44349.399699074071</v>
      </c>
    </row>
    <row r="400" spans="1:19" x14ac:dyDescent="0.2">
      <c r="A400" s="133" t="s">
        <v>199</v>
      </c>
      <c r="B400" s="133" t="s">
        <v>83</v>
      </c>
      <c r="C400" s="127">
        <v>44333.541666666664</v>
      </c>
      <c r="D400" s="133">
        <v>0</v>
      </c>
      <c r="E400" s="133">
        <v>0</v>
      </c>
      <c r="F400" s="133">
        <v>1.244</v>
      </c>
      <c r="G400" s="133">
        <v>1.244</v>
      </c>
      <c r="H400" s="133">
        <v>0</v>
      </c>
      <c r="I400" s="133">
        <v>0</v>
      </c>
      <c r="J400" s="133">
        <v>0</v>
      </c>
      <c r="K400" s="133">
        <v>0</v>
      </c>
      <c r="L400" s="133"/>
      <c r="M400" s="133">
        <v>0</v>
      </c>
      <c r="N400" s="133">
        <v>0</v>
      </c>
      <c r="O400" s="133">
        <v>295</v>
      </c>
      <c r="P400" s="133" t="s">
        <v>200</v>
      </c>
      <c r="Q400" s="133" t="s">
        <v>201</v>
      </c>
      <c r="R400" s="133" t="s">
        <v>202</v>
      </c>
      <c r="S400" s="127">
        <v>44349.399699074071</v>
      </c>
    </row>
    <row r="401" spans="1:19" x14ac:dyDescent="0.2">
      <c r="A401" s="133" t="s">
        <v>199</v>
      </c>
      <c r="B401" s="133" t="s">
        <v>83</v>
      </c>
      <c r="C401" s="127">
        <v>44333.583333333336</v>
      </c>
      <c r="D401" s="133">
        <v>0</v>
      </c>
      <c r="E401" s="133">
        <v>0</v>
      </c>
      <c r="F401" s="133">
        <v>1.256</v>
      </c>
      <c r="G401" s="133">
        <v>1.256</v>
      </c>
      <c r="H401" s="133">
        <v>0</v>
      </c>
      <c r="I401" s="133">
        <v>0</v>
      </c>
      <c r="J401" s="133">
        <v>0</v>
      </c>
      <c r="K401" s="133">
        <v>0</v>
      </c>
      <c r="L401" s="133"/>
      <c r="M401" s="133">
        <v>0</v>
      </c>
      <c r="N401" s="133">
        <v>0</v>
      </c>
      <c r="O401" s="133">
        <v>295</v>
      </c>
      <c r="P401" s="133" t="s">
        <v>200</v>
      </c>
      <c r="Q401" s="133" t="s">
        <v>201</v>
      </c>
      <c r="R401" s="133" t="s">
        <v>202</v>
      </c>
      <c r="S401" s="127">
        <v>44349.399699074071</v>
      </c>
    </row>
    <row r="402" spans="1:19" x14ac:dyDescent="0.2">
      <c r="A402" s="133" t="s">
        <v>199</v>
      </c>
      <c r="B402" s="133" t="s">
        <v>83</v>
      </c>
      <c r="C402" s="127">
        <v>44333.625</v>
      </c>
      <c r="D402" s="133">
        <v>0</v>
      </c>
      <c r="E402" s="133">
        <v>0</v>
      </c>
      <c r="F402" s="133">
        <v>1.258</v>
      </c>
      <c r="G402" s="133">
        <v>1.258</v>
      </c>
      <c r="H402" s="133">
        <v>0</v>
      </c>
      <c r="I402" s="133">
        <v>0</v>
      </c>
      <c r="J402" s="133">
        <v>0</v>
      </c>
      <c r="K402" s="133">
        <v>0</v>
      </c>
      <c r="L402" s="133"/>
      <c r="M402" s="133">
        <v>0</v>
      </c>
      <c r="N402" s="133">
        <v>0</v>
      </c>
      <c r="O402" s="133">
        <v>295</v>
      </c>
      <c r="P402" s="133" t="s">
        <v>200</v>
      </c>
      <c r="Q402" s="133" t="s">
        <v>201</v>
      </c>
      <c r="R402" s="133" t="s">
        <v>202</v>
      </c>
      <c r="S402" s="127">
        <v>44349.399699074071</v>
      </c>
    </row>
    <row r="403" spans="1:19" x14ac:dyDescent="0.2">
      <c r="A403" s="133" t="s">
        <v>199</v>
      </c>
      <c r="B403" s="133" t="s">
        <v>83</v>
      </c>
      <c r="C403" s="127">
        <v>44333.666666666664</v>
      </c>
      <c r="D403" s="133">
        <v>0</v>
      </c>
      <c r="E403" s="133">
        <v>0</v>
      </c>
      <c r="F403" s="133">
        <v>1.26</v>
      </c>
      <c r="G403" s="133">
        <v>1.26</v>
      </c>
      <c r="H403" s="133">
        <v>0</v>
      </c>
      <c r="I403" s="133">
        <v>0</v>
      </c>
      <c r="J403" s="133">
        <v>0</v>
      </c>
      <c r="K403" s="133">
        <v>0</v>
      </c>
      <c r="L403" s="133"/>
      <c r="M403" s="133">
        <v>0</v>
      </c>
      <c r="N403" s="133">
        <v>0</v>
      </c>
      <c r="O403" s="133">
        <v>295</v>
      </c>
      <c r="P403" s="133" t="s">
        <v>200</v>
      </c>
      <c r="Q403" s="133" t="s">
        <v>201</v>
      </c>
      <c r="R403" s="133" t="s">
        <v>202</v>
      </c>
      <c r="S403" s="127">
        <v>44349.399699074071</v>
      </c>
    </row>
    <row r="404" spans="1:19" x14ac:dyDescent="0.2">
      <c r="A404" s="133" t="s">
        <v>199</v>
      </c>
      <c r="B404" s="133" t="s">
        <v>83</v>
      </c>
      <c r="C404" s="127">
        <v>44333.708333333336</v>
      </c>
      <c r="D404" s="133">
        <v>0</v>
      </c>
      <c r="E404" s="133">
        <v>0</v>
      </c>
      <c r="F404" s="133">
        <v>1.2669999999999999</v>
      </c>
      <c r="G404" s="133">
        <v>1.2669999999999999</v>
      </c>
      <c r="H404" s="133">
        <v>0</v>
      </c>
      <c r="I404" s="133">
        <v>0</v>
      </c>
      <c r="J404" s="133">
        <v>0</v>
      </c>
      <c r="K404" s="133">
        <v>0</v>
      </c>
      <c r="L404" s="133"/>
      <c r="M404" s="133">
        <v>0</v>
      </c>
      <c r="N404" s="133">
        <v>0</v>
      </c>
      <c r="O404" s="133">
        <v>295</v>
      </c>
      <c r="P404" s="133" t="s">
        <v>200</v>
      </c>
      <c r="Q404" s="133" t="s">
        <v>201</v>
      </c>
      <c r="R404" s="133" t="s">
        <v>202</v>
      </c>
      <c r="S404" s="127">
        <v>44349.399699074071</v>
      </c>
    </row>
    <row r="405" spans="1:19" x14ac:dyDescent="0.2">
      <c r="A405" s="133" t="s">
        <v>199</v>
      </c>
      <c r="B405" s="133" t="s">
        <v>83</v>
      </c>
      <c r="C405" s="127">
        <v>44333.75</v>
      </c>
      <c r="D405" s="133">
        <v>0</v>
      </c>
      <c r="E405" s="133">
        <v>0</v>
      </c>
      <c r="F405" s="133">
        <v>1.268</v>
      </c>
      <c r="G405" s="133">
        <v>1.268</v>
      </c>
      <c r="H405" s="133">
        <v>0</v>
      </c>
      <c r="I405" s="133">
        <v>0</v>
      </c>
      <c r="J405" s="133">
        <v>0</v>
      </c>
      <c r="K405" s="133">
        <v>0</v>
      </c>
      <c r="L405" s="133"/>
      <c r="M405" s="133">
        <v>0</v>
      </c>
      <c r="N405" s="133">
        <v>0</v>
      </c>
      <c r="O405" s="133">
        <v>295</v>
      </c>
      <c r="P405" s="133" t="s">
        <v>200</v>
      </c>
      <c r="Q405" s="133" t="s">
        <v>201</v>
      </c>
      <c r="R405" s="133" t="s">
        <v>202</v>
      </c>
      <c r="S405" s="127">
        <v>44349.399699074071</v>
      </c>
    </row>
    <row r="406" spans="1:19" x14ac:dyDescent="0.2">
      <c r="A406" s="133" t="s">
        <v>199</v>
      </c>
      <c r="B406" s="133" t="s">
        <v>83</v>
      </c>
      <c r="C406" s="127">
        <v>44333.791666666664</v>
      </c>
      <c r="D406" s="133">
        <v>0</v>
      </c>
      <c r="E406" s="133">
        <v>0</v>
      </c>
      <c r="F406" s="133">
        <v>1.272</v>
      </c>
      <c r="G406" s="133">
        <v>1.272</v>
      </c>
      <c r="H406" s="133">
        <v>0</v>
      </c>
      <c r="I406" s="133">
        <v>0</v>
      </c>
      <c r="J406" s="133">
        <v>0</v>
      </c>
      <c r="K406" s="133">
        <v>0</v>
      </c>
      <c r="L406" s="133"/>
      <c r="M406" s="133">
        <v>0</v>
      </c>
      <c r="N406" s="133">
        <v>0</v>
      </c>
      <c r="O406" s="133">
        <v>295</v>
      </c>
      <c r="P406" s="133" t="s">
        <v>200</v>
      </c>
      <c r="Q406" s="133" t="s">
        <v>201</v>
      </c>
      <c r="R406" s="133" t="s">
        <v>202</v>
      </c>
      <c r="S406" s="127">
        <v>44349.399699074071</v>
      </c>
    </row>
    <row r="407" spans="1:19" x14ac:dyDescent="0.2">
      <c r="A407" s="133" t="s">
        <v>199</v>
      </c>
      <c r="B407" s="133" t="s">
        <v>83</v>
      </c>
      <c r="C407" s="127">
        <v>44333.833333333336</v>
      </c>
      <c r="D407" s="133">
        <v>0</v>
      </c>
      <c r="E407" s="133">
        <v>0</v>
      </c>
      <c r="F407" s="133">
        <v>1.272</v>
      </c>
      <c r="G407" s="133">
        <v>1.272</v>
      </c>
      <c r="H407" s="133">
        <v>0</v>
      </c>
      <c r="I407" s="133">
        <v>0</v>
      </c>
      <c r="J407" s="133">
        <v>0</v>
      </c>
      <c r="K407" s="133">
        <v>0</v>
      </c>
      <c r="L407" s="133"/>
      <c r="M407" s="133">
        <v>0</v>
      </c>
      <c r="N407" s="133">
        <v>0</v>
      </c>
      <c r="O407" s="133">
        <v>295</v>
      </c>
      <c r="P407" s="133" t="s">
        <v>200</v>
      </c>
      <c r="Q407" s="133" t="s">
        <v>201</v>
      </c>
      <c r="R407" s="133" t="s">
        <v>202</v>
      </c>
      <c r="S407" s="127">
        <v>44349.399699074071</v>
      </c>
    </row>
    <row r="408" spans="1:19" x14ac:dyDescent="0.2">
      <c r="A408" s="133" t="s">
        <v>199</v>
      </c>
      <c r="B408" s="133" t="s">
        <v>83</v>
      </c>
      <c r="C408" s="127">
        <v>44333.875</v>
      </c>
      <c r="D408" s="133">
        <v>0</v>
      </c>
      <c r="E408" s="133">
        <v>0</v>
      </c>
      <c r="F408" s="133">
        <v>1.278</v>
      </c>
      <c r="G408" s="133">
        <v>1.278</v>
      </c>
      <c r="H408" s="133">
        <v>0</v>
      </c>
      <c r="I408" s="133">
        <v>0</v>
      </c>
      <c r="J408" s="133">
        <v>0</v>
      </c>
      <c r="K408" s="133">
        <v>0</v>
      </c>
      <c r="L408" s="133"/>
      <c r="M408" s="133">
        <v>0</v>
      </c>
      <c r="N408" s="133">
        <v>0</v>
      </c>
      <c r="O408" s="133">
        <v>295</v>
      </c>
      <c r="P408" s="133" t="s">
        <v>200</v>
      </c>
      <c r="Q408" s="133" t="s">
        <v>201</v>
      </c>
      <c r="R408" s="133" t="s">
        <v>202</v>
      </c>
      <c r="S408" s="127">
        <v>44349.399699074071</v>
      </c>
    </row>
    <row r="409" spans="1:19" x14ac:dyDescent="0.2">
      <c r="A409" s="133" t="s">
        <v>199</v>
      </c>
      <c r="B409" s="133" t="s">
        <v>83</v>
      </c>
      <c r="C409" s="127">
        <v>44333.916666666664</v>
      </c>
      <c r="D409" s="133">
        <v>0</v>
      </c>
      <c r="E409" s="133">
        <v>0</v>
      </c>
      <c r="F409" s="133">
        <v>1.2789999999999999</v>
      </c>
      <c r="G409" s="133">
        <v>1.2789999999999999</v>
      </c>
      <c r="H409" s="133">
        <v>0</v>
      </c>
      <c r="I409" s="133">
        <v>0</v>
      </c>
      <c r="J409" s="133">
        <v>0</v>
      </c>
      <c r="K409" s="133">
        <v>0</v>
      </c>
      <c r="L409" s="133"/>
      <c r="M409" s="133">
        <v>0</v>
      </c>
      <c r="N409" s="133">
        <v>0</v>
      </c>
      <c r="O409" s="133">
        <v>295</v>
      </c>
      <c r="P409" s="133" t="s">
        <v>200</v>
      </c>
      <c r="Q409" s="133" t="s">
        <v>201</v>
      </c>
      <c r="R409" s="133" t="s">
        <v>202</v>
      </c>
      <c r="S409" s="127">
        <v>44349.399699074071</v>
      </c>
    </row>
    <row r="410" spans="1:19" x14ac:dyDescent="0.2">
      <c r="A410" s="133" t="s">
        <v>199</v>
      </c>
      <c r="B410" s="133" t="s">
        <v>83</v>
      </c>
      <c r="C410" s="127">
        <v>44333.958333333336</v>
      </c>
      <c r="D410" s="133">
        <v>0</v>
      </c>
      <c r="E410" s="133">
        <v>0</v>
      </c>
      <c r="F410" s="133">
        <v>1.284</v>
      </c>
      <c r="G410" s="133">
        <v>1.284</v>
      </c>
      <c r="H410" s="133">
        <v>0</v>
      </c>
      <c r="I410" s="133">
        <v>0</v>
      </c>
      <c r="J410" s="133">
        <v>0</v>
      </c>
      <c r="K410" s="133">
        <v>0</v>
      </c>
      <c r="L410" s="133"/>
      <c r="M410" s="133">
        <v>0</v>
      </c>
      <c r="N410" s="133">
        <v>0</v>
      </c>
      <c r="O410" s="133">
        <v>295</v>
      </c>
      <c r="P410" s="133" t="s">
        <v>200</v>
      </c>
      <c r="Q410" s="133" t="s">
        <v>201</v>
      </c>
      <c r="R410" s="133" t="s">
        <v>202</v>
      </c>
      <c r="S410" s="127">
        <v>44349.399699074071</v>
      </c>
    </row>
    <row r="411" spans="1:19" x14ac:dyDescent="0.2">
      <c r="A411" s="133" t="s">
        <v>199</v>
      </c>
      <c r="B411" s="133" t="s">
        <v>83</v>
      </c>
      <c r="C411" s="127">
        <v>44334</v>
      </c>
      <c r="D411" s="133">
        <v>0</v>
      </c>
      <c r="E411" s="133">
        <v>0</v>
      </c>
      <c r="F411" s="133">
        <v>1.286</v>
      </c>
      <c r="G411" s="133">
        <v>1.286</v>
      </c>
      <c r="H411" s="133">
        <v>0</v>
      </c>
      <c r="I411" s="133">
        <v>0</v>
      </c>
      <c r="J411" s="133">
        <v>0</v>
      </c>
      <c r="K411" s="133">
        <v>0</v>
      </c>
      <c r="L411" s="133"/>
      <c r="M411" s="133">
        <v>0</v>
      </c>
      <c r="N411" s="133">
        <v>0</v>
      </c>
      <c r="O411" s="133">
        <v>295</v>
      </c>
      <c r="P411" s="133" t="s">
        <v>200</v>
      </c>
      <c r="Q411" s="133" t="s">
        <v>201</v>
      </c>
      <c r="R411" s="133" t="s">
        <v>202</v>
      </c>
      <c r="S411" s="127">
        <v>44349.399699074071</v>
      </c>
    </row>
    <row r="412" spans="1:19" x14ac:dyDescent="0.2">
      <c r="A412" s="133" t="s">
        <v>199</v>
      </c>
      <c r="B412" s="133" t="s">
        <v>83</v>
      </c>
      <c r="C412" s="127">
        <v>44334.041666666664</v>
      </c>
      <c r="D412" s="133">
        <v>0</v>
      </c>
      <c r="E412" s="133">
        <v>0</v>
      </c>
      <c r="F412" s="133">
        <v>1.2989999999999999</v>
      </c>
      <c r="G412" s="133">
        <v>1.2989999999999999</v>
      </c>
      <c r="H412" s="133">
        <v>0</v>
      </c>
      <c r="I412" s="133">
        <v>0</v>
      </c>
      <c r="J412" s="133">
        <v>0</v>
      </c>
      <c r="K412" s="133">
        <v>0</v>
      </c>
      <c r="L412" s="133"/>
      <c r="M412" s="133">
        <v>0</v>
      </c>
      <c r="N412" s="133">
        <v>0</v>
      </c>
      <c r="O412" s="133">
        <v>295</v>
      </c>
      <c r="P412" s="133" t="s">
        <v>200</v>
      </c>
      <c r="Q412" s="133" t="s">
        <v>201</v>
      </c>
      <c r="R412" s="133" t="s">
        <v>202</v>
      </c>
      <c r="S412" s="127">
        <v>44349.399699074071</v>
      </c>
    </row>
    <row r="413" spans="1:19" x14ac:dyDescent="0.2">
      <c r="A413" s="133" t="s">
        <v>199</v>
      </c>
      <c r="B413" s="133" t="s">
        <v>83</v>
      </c>
      <c r="C413" s="127">
        <v>44334.083333333336</v>
      </c>
      <c r="D413" s="133">
        <v>0</v>
      </c>
      <c r="E413" s="133">
        <v>0</v>
      </c>
      <c r="F413" s="133">
        <v>1.302</v>
      </c>
      <c r="G413" s="133">
        <v>1.302</v>
      </c>
      <c r="H413" s="133">
        <v>0</v>
      </c>
      <c r="I413" s="133">
        <v>0</v>
      </c>
      <c r="J413" s="133">
        <v>0</v>
      </c>
      <c r="K413" s="133">
        <v>0</v>
      </c>
      <c r="L413" s="133"/>
      <c r="M413" s="133">
        <v>0</v>
      </c>
      <c r="N413" s="133">
        <v>0</v>
      </c>
      <c r="O413" s="133">
        <v>295</v>
      </c>
      <c r="P413" s="133" t="s">
        <v>200</v>
      </c>
      <c r="Q413" s="133" t="s">
        <v>201</v>
      </c>
      <c r="R413" s="133" t="s">
        <v>202</v>
      </c>
      <c r="S413" s="127">
        <v>44349.399699074071</v>
      </c>
    </row>
    <row r="414" spans="1:19" x14ac:dyDescent="0.2">
      <c r="A414" s="133" t="s">
        <v>199</v>
      </c>
      <c r="B414" s="133" t="s">
        <v>83</v>
      </c>
      <c r="C414" s="127">
        <v>44334.125</v>
      </c>
      <c r="D414" s="133">
        <v>0</v>
      </c>
      <c r="E414" s="133">
        <v>0</v>
      </c>
      <c r="F414" s="133">
        <v>1.306</v>
      </c>
      <c r="G414" s="133">
        <v>1.306</v>
      </c>
      <c r="H414" s="133">
        <v>0</v>
      </c>
      <c r="I414" s="133">
        <v>0</v>
      </c>
      <c r="J414" s="133">
        <v>0</v>
      </c>
      <c r="K414" s="133">
        <v>0</v>
      </c>
      <c r="L414" s="133"/>
      <c r="M414" s="133">
        <v>0</v>
      </c>
      <c r="N414" s="133">
        <v>0</v>
      </c>
      <c r="O414" s="133">
        <v>295</v>
      </c>
      <c r="P414" s="133" t="s">
        <v>200</v>
      </c>
      <c r="Q414" s="133" t="s">
        <v>201</v>
      </c>
      <c r="R414" s="133" t="s">
        <v>202</v>
      </c>
      <c r="S414" s="127">
        <v>44349.399699074071</v>
      </c>
    </row>
    <row r="415" spans="1:19" x14ac:dyDescent="0.2">
      <c r="A415" s="133" t="s">
        <v>199</v>
      </c>
      <c r="B415" s="133" t="s">
        <v>83</v>
      </c>
      <c r="C415" s="127">
        <v>44334.166666666664</v>
      </c>
      <c r="D415" s="133">
        <v>0</v>
      </c>
      <c r="E415" s="133">
        <v>0</v>
      </c>
      <c r="F415" s="133">
        <v>1.304</v>
      </c>
      <c r="G415" s="133">
        <v>1.304</v>
      </c>
      <c r="H415" s="133">
        <v>0</v>
      </c>
      <c r="I415" s="133">
        <v>0</v>
      </c>
      <c r="J415" s="133">
        <v>0</v>
      </c>
      <c r="K415" s="133">
        <v>0</v>
      </c>
      <c r="L415" s="133"/>
      <c r="M415" s="133">
        <v>0</v>
      </c>
      <c r="N415" s="133">
        <v>0</v>
      </c>
      <c r="O415" s="133">
        <v>295</v>
      </c>
      <c r="P415" s="133" t="s">
        <v>200</v>
      </c>
      <c r="Q415" s="133" t="s">
        <v>201</v>
      </c>
      <c r="R415" s="133" t="s">
        <v>202</v>
      </c>
      <c r="S415" s="127">
        <v>44349.399699074071</v>
      </c>
    </row>
    <row r="416" spans="1:19" x14ac:dyDescent="0.2">
      <c r="A416" s="133" t="s">
        <v>199</v>
      </c>
      <c r="B416" s="133" t="s">
        <v>83</v>
      </c>
      <c r="C416" s="127">
        <v>44334.208333333336</v>
      </c>
      <c r="D416" s="133">
        <v>0</v>
      </c>
      <c r="E416" s="133">
        <v>0</v>
      </c>
      <c r="F416" s="133">
        <v>1.3049999999999999</v>
      </c>
      <c r="G416" s="133">
        <v>1.3049999999999999</v>
      </c>
      <c r="H416" s="133">
        <v>0</v>
      </c>
      <c r="I416" s="133">
        <v>0</v>
      </c>
      <c r="J416" s="133">
        <v>0</v>
      </c>
      <c r="K416" s="133">
        <v>0</v>
      </c>
      <c r="L416" s="133"/>
      <c r="M416" s="133">
        <v>0</v>
      </c>
      <c r="N416" s="133">
        <v>0</v>
      </c>
      <c r="O416" s="133">
        <v>295</v>
      </c>
      <c r="P416" s="133" t="s">
        <v>200</v>
      </c>
      <c r="Q416" s="133" t="s">
        <v>201</v>
      </c>
      <c r="R416" s="133" t="s">
        <v>202</v>
      </c>
      <c r="S416" s="127">
        <v>44349.399699074071</v>
      </c>
    </row>
    <row r="417" spans="1:19" x14ac:dyDescent="0.2">
      <c r="A417" s="133" t="s">
        <v>199</v>
      </c>
      <c r="B417" s="133" t="s">
        <v>83</v>
      </c>
      <c r="C417" s="127">
        <v>44334.25</v>
      </c>
      <c r="D417" s="133">
        <v>0</v>
      </c>
      <c r="E417" s="133">
        <v>0</v>
      </c>
      <c r="F417" s="133">
        <v>1.2929999999999999</v>
      </c>
      <c r="G417" s="133">
        <v>1.2929999999999999</v>
      </c>
      <c r="H417" s="133">
        <v>0</v>
      </c>
      <c r="I417" s="133">
        <v>0</v>
      </c>
      <c r="J417" s="133">
        <v>0</v>
      </c>
      <c r="K417" s="133">
        <v>0</v>
      </c>
      <c r="L417" s="133"/>
      <c r="M417" s="133">
        <v>0</v>
      </c>
      <c r="N417" s="133">
        <v>0</v>
      </c>
      <c r="O417" s="133">
        <v>295</v>
      </c>
      <c r="P417" s="133" t="s">
        <v>200</v>
      </c>
      <c r="Q417" s="133" t="s">
        <v>201</v>
      </c>
      <c r="R417" s="133" t="s">
        <v>202</v>
      </c>
      <c r="S417" s="127">
        <v>44349.399699074071</v>
      </c>
    </row>
    <row r="418" spans="1:19" x14ac:dyDescent="0.2">
      <c r="A418" s="133" t="s">
        <v>199</v>
      </c>
      <c r="B418" s="133" t="s">
        <v>83</v>
      </c>
      <c r="C418" s="127">
        <v>44334.291666666664</v>
      </c>
      <c r="D418" s="133">
        <v>0</v>
      </c>
      <c r="E418" s="133">
        <v>0</v>
      </c>
      <c r="F418" s="133">
        <v>1.28</v>
      </c>
      <c r="G418" s="133">
        <v>1.28</v>
      </c>
      <c r="H418" s="133">
        <v>0</v>
      </c>
      <c r="I418" s="133">
        <v>0</v>
      </c>
      <c r="J418" s="133">
        <v>0</v>
      </c>
      <c r="K418" s="133">
        <v>0</v>
      </c>
      <c r="L418" s="133"/>
      <c r="M418" s="133">
        <v>0</v>
      </c>
      <c r="N418" s="133">
        <v>0</v>
      </c>
      <c r="O418" s="133">
        <v>295</v>
      </c>
      <c r="P418" s="133" t="s">
        <v>200</v>
      </c>
      <c r="Q418" s="133" t="s">
        <v>201</v>
      </c>
      <c r="R418" s="133" t="s">
        <v>202</v>
      </c>
      <c r="S418" s="127">
        <v>44349.399699074071</v>
      </c>
    </row>
    <row r="419" spans="1:19" x14ac:dyDescent="0.2">
      <c r="A419" s="133" t="s">
        <v>199</v>
      </c>
      <c r="B419" s="133" t="s">
        <v>83</v>
      </c>
      <c r="C419" s="127">
        <v>44334.333333333336</v>
      </c>
      <c r="D419" s="133">
        <v>0</v>
      </c>
      <c r="E419" s="133">
        <v>0</v>
      </c>
      <c r="F419" s="133">
        <v>1.262</v>
      </c>
      <c r="G419" s="133">
        <v>1.262</v>
      </c>
      <c r="H419" s="133">
        <v>0</v>
      </c>
      <c r="I419" s="133">
        <v>0</v>
      </c>
      <c r="J419" s="133">
        <v>0</v>
      </c>
      <c r="K419" s="133">
        <v>0</v>
      </c>
      <c r="L419" s="133"/>
      <c r="M419" s="133">
        <v>0</v>
      </c>
      <c r="N419" s="133">
        <v>0</v>
      </c>
      <c r="O419" s="133">
        <v>295</v>
      </c>
      <c r="P419" s="133" t="s">
        <v>200</v>
      </c>
      <c r="Q419" s="133" t="s">
        <v>201</v>
      </c>
      <c r="R419" s="133" t="s">
        <v>202</v>
      </c>
      <c r="S419" s="127">
        <v>44349.399699074071</v>
      </c>
    </row>
    <row r="420" spans="1:19" x14ac:dyDescent="0.2">
      <c r="A420" s="133" t="s">
        <v>199</v>
      </c>
      <c r="B420" s="133" t="s">
        <v>83</v>
      </c>
      <c r="C420" s="127">
        <v>44334.375</v>
      </c>
      <c r="D420" s="133">
        <v>0</v>
      </c>
      <c r="E420" s="133">
        <v>0</v>
      </c>
      <c r="F420" s="133">
        <v>1.274</v>
      </c>
      <c r="G420" s="133">
        <v>1.274</v>
      </c>
      <c r="H420" s="133">
        <v>0</v>
      </c>
      <c r="I420" s="133">
        <v>0</v>
      </c>
      <c r="J420" s="133">
        <v>0</v>
      </c>
      <c r="K420" s="133">
        <v>0</v>
      </c>
      <c r="L420" s="133"/>
      <c r="M420" s="133">
        <v>0</v>
      </c>
      <c r="N420" s="133">
        <v>0</v>
      </c>
      <c r="O420" s="133">
        <v>295</v>
      </c>
      <c r="P420" s="133" t="s">
        <v>200</v>
      </c>
      <c r="Q420" s="133" t="s">
        <v>201</v>
      </c>
      <c r="R420" s="133" t="s">
        <v>202</v>
      </c>
      <c r="S420" s="127">
        <v>44349.399699074071</v>
      </c>
    </row>
    <row r="421" spans="1:19" x14ac:dyDescent="0.2">
      <c r="A421" s="133" t="s">
        <v>199</v>
      </c>
      <c r="B421" s="133" t="s">
        <v>83</v>
      </c>
      <c r="C421" s="127">
        <v>44334.416666666664</v>
      </c>
      <c r="D421" s="133">
        <v>0</v>
      </c>
      <c r="E421" s="133">
        <v>0</v>
      </c>
      <c r="F421" s="133">
        <v>1.2709999999999999</v>
      </c>
      <c r="G421" s="133">
        <v>1.2709999999999999</v>
      </c>
      <c r="H421" s="133">
        <v>0</v>
      </c>
      <c r="I421" s="133">
        <v>0</v>
      </c>
      <c r="J421" s="133">
        <v>0</v>
      </c>
      <c r="K421" s="133">
        <v>0</v>
      </c>
      <c r="L421" s="133"/>
      <c r="M421" s="133">
        <v>0</v>
      </c>
      <c r="N421" s="133">
        <v>0</v>
      </c>
      <c r="O421" s="133">
        <v>295</v>
      </c>
      <c r="P421" s="133" t="s">
        <v>200</v>
      </c>
      <c r="Q421" s="133" t="s">
        <v>201</v>
      </c>
      <c r="R421" s="133" t="s">
        <v>202</v>
      </c>
      <c r="S421" s="127">
        <v>44349.399699074071</v>
      </c>
    </row>
    <row r="422" spans="1:19" x14ac:dyDescent="0.2">
      <c r="A422" s="133" t="s">
        <v>199</v>
      </c>
      <c r="B422" s="133" t="s">
        <v>83</v>
      </c>
      <c r="C422" s="127">
        <v>44334.458333333336</v>
      </c>
      <c r="D422" s="133">
        <v>0</v>
      </c>
      <c r="E422" s="133">
        <v>0</v>
      </c>
      <c r="F422" s="133">
        <v>1.2829999999999999</v>
      </c>
      <c r="G422" s="133">
        <v>1.2829999999999999</v>
      </c>
      <c r="H422" s="133">
        <v>0</v>
      </c>
      <c r="I422" s="133">
        <v>0</v>
      </c>
      <c r="J422" s="133">
        <v>0</v>
      </c>
      <c r="K422" s="133">
        <v>0</v>
      </c>
      <c r="L422" s="133"/>
      <c r="M422" s="133">
        <v>0</v>
      </c>
      <c r="N422" s="133">
        <v>0</v>
      </c>
      <c r="O422" s="133">
        <v>295</v>
      </c>
      <c r="P422" s="133" t="s">
        <v>200</v>
      </c>
      <c r="Q422" s="133" t="s">
        <v>201</v>
      </c>
      <c r="R422" s="133" t="s">
        <v>202</v>
      </c>
      <c r="S422" s="127">
        <v>44349.399699074071</v>
      </c>
    </row>
    <row r="423" spans="1:19" x14ac:dyDescent="0.2">
      <c r="A423" s="133" t="s">
        <v>199</v>
      </c>
      <c r="B423" s="133" t="s">
        <v>83</v>
      </c>
      <c r="C423" s="127">
        <v>44334.5</v>
      </c>
      <c r="D423" s="133">
        <v>0</v>
      </c>
      <c r="E423" s="133">
        <v>0</v>
      </c>
      <c r="F423" s="133">
        <v>1.2589999999999999</v>
      </c>
      <c r="G423" s="133">
        <v>1.2589999999999999</v>
      </c>
      <c r="H423" s="133">
        <v>0</v>
      </c>
      <c r="I423" s="133">
        <v>0</v>
      </c>
      <c r="J423" s="133">
        <v>0</v>
      </c>
      <c r="K423" s="133">
        <v>0</v>
      </c>
      <c r="L423" s="133"/>
      <c r="M423" s="133">
        <v>0</v>
      </c>
      <c r="N423" s="133">
        <v>0</v>
      </c>
      <c r="O423" s="133">
        <v>295</v>
      </c>
      <c r="P423" s="133" t="s">
        <v>200</v>
      </c>
      <c r="Q423" s="133" t="s">
        <v>201</v>
      </c>
      <c r="R423" s="133" t="s">
        <v>202</v>
      </c>
      <c r="S423" s="127">
        <v>44349.399699074071</v>
      </c>
    </row>
    <row r="424" spans="1:19" x14ac:dyDescent="0.2">
      <c r="A424" s="133" t="s">
        <v>199</v>
      </c>
      <c r="B424" s="133" t="s">
        <v>83</v>
      </c>
      <c r="C424" s="127">
        <v>44334.541666666664</v>
      </c>
      <c r="D424" s="133">
        <v>0</v>
      </c>
      <c r="E424" s="133">
        <v>0</v>
      </c>
      <c r="F424" s="133">
        <v>1.2789999999999999</v>
      </c>
      <c r="G424" s="133">
        <v>1.2789999999999999</v>
      </c>
      <c r="H424" s="133">
        <v>0</v>
      </c>
      <c r="I424" s="133">
        <v>0</v>
      </c>
      <c r="J424" s="133">
        <v>0</v>
      </c>
      <c r="K424" s="133">
        <v>0</v>
      </c>
      <c r="L424" s="133"/>
      <c r="M424" s="133">
        <v>0</v>
      </c>
      <c r="N424" s="133">
        <v>0</v>
      </c>
      <c r="O424" s="133">
        <v>295</v>
      </c>
      <c r="P424" s="133" t="s">
        <v>200</v>
      </c>
      <c r="Q424" s="133" t="s">
        <v>201</v>
      </c>
      <c r="R424" s="133" t="s">
        <v>202</v>
      </c>
      <c r="S424" s="127">
        <v>44349.399699074071</v>
      </c>
    </row>
    <row r="425" spans="1:19" x14ac:dyDescent="0.2">
      <c r="A425" s="133" t="s">
        <v>199</v>
      </c>
      <c r="B425" s="133" t="s">
        <v>83</v>
      </c>
      <c r="C425" s="127">
        <v>44334.583333333336</v>
      </c>
      <c r="D425" s="133">
        <v>0</v>
      </c>
      <c r="E425" s="133">
        <v>0</v>
      </c>
      <c r="F425" s="133">
        <v>1.329</v>
      </c>
      <c r="G425" s="133">
        <v>1.329</v>
      </c>
      <c r="H425" s="133">
        <v>0</v>
      </c>
      <c r="I425" s="133">
        <v>0</v>
      </c>
      <c r="J425" s="133">
        <v>0</v>
      </c>
      <c r="K425" s="133">
        <v>0</v>
      </c>
      <c r="L425" s="133"/>
      <c r="M425" s="133">
        <v>0</v>
      </c>
      <c r="N425" s="133">
        <v>0</v>
      </c>
      <c r="O425" s="133">
        <v>295</v>
      </c>
      <c r="P425" s="133" t="s">
        <v>200</v>
      </c>
      <c r="Q425" s="133" t="s">
        <v>201</v>
      </c>
      <c r="R425" s="133" t="s">
        <v>202</v>
      </c>
      <c r="S425" s="127">
        <v>44349.399699074071</v>
      </c>
    </row>
    <row r="426" spans="1:19" x14ac:dyDescent="0.2">
      <c r="A426" s="133" t="s">
        <v>199</v>
      </c>
      <c r="B426" s="133" t="s">
        <v>83</v>
      </c>
      <c r="C426" s="127">
        <v>44334.625</v>
      </c>
      <c r="D426" s="133">
        <v>0</v>
      </c>
      <c r="E426" s="133">
        <v>0</v>
      </c>
      <c r="F426" s="133">
        <v>2.2349999999999999</v>
      </c>
      <c r="G426" s="133">
        <v>2.2349999999999999</v>
      </c>
      <c r="H426" s="133">
        <v>0</v>
      </c>
      <c r="I426" s="133">
        <v>0</v>
      </c>
      <c r="J426" s="133">
        <v>0</v>
      </c>
      <c r="K426" s="133">
        <v>0</v>
      </c>
      <c r="L426" s="133"/>
      <c r="M426" s="133">
        <v>0</v>
      </c>
      <c r="N426" s="133">
        <v>0</v>
      </c>
      <c r="O426" s="133">
        <v>295</v>
      </c>
      <c r="P426" s="133" t="s">
        <v>200</v>
      </c>
      <c r="Q426" s="133" t="s">
        <v>201</v>
      </c>
      <c r="R426" s="133" t="s">
        <v>202</v>
      </c>
      <c r="S426" s="127">
        <v>44349.399699074071</v>
      </c>
    </row>
    <row r="427" spans="1:19" x14ac:dyDescent="0.2">
      <c r="A427" s="133" t="s">
        <v>199</v>
      </c>
      <c r="B427" s="133" t="s">
        <v>83</v>
      </c>
      <c r="C427" s="127">
        <v>44334.666666666664</v>
      </c>
      <c r="D427" s="133">
        <v>0</v>
      </c>
      <c r="E427" s="133">
        <v>0</v>
      </c>
      <c r="F427" s="133">
        <v>2.4950000000000001</v>
      </c>
      <c r="G427" s="133">
        <v>2.4950000000000001</v>
      </c>
      <c r="H427" s="133">
        <v>0</v>
      </c>
      <c r="I427" s="133">
        <v>0</v>
      </c>
      <c r="J427" s="133">
        <v>0</v>
      </c>
      <c r="K427" s="133">
        <v>0</v>
      </c>
      <c r="L427" s="133"/>
      <c r="M427" s="133">
        <v>0</v>
      </c>
      <c r="N427" s="133">
        <v>0</v>
      </c>
      <c r="O427" s="133">
        <v>295</v>
      </c>
      <c r="P427" s="133" t="s">
        <v>200</v>
      </c>
      <c r="Q427" s="133" t="s">
        <v>201</v>
      </c>
      <c r="R427" s="133" t="s">
        <v>202</v>
      </c>
      <c r="S427" s="127">
        <v>44349.399699074071</v>
      </c>
    </row>
    <row r="428" spans="1:19" x14ac:dyDescent="0.2">
      <c r="A428" s="133" t="s">
        <v>199</v>
      </c>
      <c r="B428" s="133" t="s">
        <v>83</v>
      </c>
      <c r="C428" s="127">
        <v>44334.708333333336</v>
      </c>
      <c r="D428" s="133">
        <v>0</v>
      </c>
      <c r="E428" s="133">
        <v>0</v>
      </c>
      <c r="F428" s="133">
        <v>3.286</v>
      </c>
      <c r="G428" s="133">
        <v>3.286</v>
      </c>
      <c r="H428" s="133">
        <v>0</v>
      </c>
      <c r="I428" s="133">
        <v>0</v>
      </c>
      <c r="J428" s="133">
        <v>0</v>
      </c>
      <c r="K428" s="133">
        <v>0</v>
      </c>
      <c r="L428" s="133"/>
      <c r="M428" s="133">
        <v>0</v>
      </c>
      <c r="N428" s="133">
        <v>0</v>
      </c>
      <c r="O428" s="133">
        <v>295</v>
      </c>
      <c r="P428" s="133" t="s">
        <v>200</v>
      </c>
      <c r="Q428" s="133" t="s">
        <v>201</v>
      </c>
      <c r="R428" s="133" t="s">
        <v>202</v>
      </c>
      <c r="S428" s="127">
        <v>44349.399699074071</v>
      </c>
    </row>
    <row r="429" spans="1:19" x14ac:dyDescent="0.2">
      <c r="A429" s="133" t="s">
        <v>199</v>
      </c>
      <c r="B429" s="133" t="s">
        <v>83</v>
      </c>
      <c r="C429" s="127">
        <v>44334.75</v>
      </c>
      <c r="D429" s="133">
        <v>0</v>
      </c>
      <c r="E429" s="133">
        <v>0</v>
      </c>
      <c r="F429" s="133">
        <v>3.347</v>
      </c>
      <c r="G429" s="133">
        <v>3.347</v>
      </c>
      <c r="H429" s="133">
        <v>0</v>
      </c>
      <c r="I429" s="133">
        <v>0</v>
      </c>
      <c r="J429" s="133">
        <v>0</v>
      </c>
      <c r="K429" s="133">
        <v>0</v>
      </c>
      <c r="L429" s="133"/>
      <c r="M429" s="133">
        <v>0</v>
      </c>
      <c r="N429" s="133">
        <v>0</v>
      </c>
      <c r="O429" s="133">
        <v>295</v>
      </c>
      <c r="P429" s="133" t="s">
        <v>200</v>
      </c>
      <c r="Q429" s="133" t="s">
        <v>201</v>
      </c>
      <c r="R429" s="133" t="s">
        <v>202</v>
      </c>
      <c r="S429" s="127">
        <v>44349.399699074071</v>
      </c>
    </row>
    <row r="430" spans="1:19" x14ac:dyDescent="0.2">
      <c r="A430" s="133" t="s">
        <v>199</v>
      </c>
      <c r="B430" s="133" t="s">
        <v>83</v>
      </c>
      <c r="C430" s="127">
        <v>44334.791666666664</v>
      </c>
      <c r="D430" s="133">
        <v>0</v>
      </c>
      <c r="E430" s="133">
        <v>0</v>
      </c>
      <c r="F430" s="133">
        <v>3.2730000000000001</v>
      </c>
      <c r="G430" s="133">
        <v>3.2730000000000001</v>
      </c>
      <c r="H430" s="133">
        <v>0</v>
      </c>
      <c r="I430" s="133">
        <v>0</v>
      </c>
      <c r="J430" s="133">
        <v>0</v>
      </c>
      <c r="K430" s="133">
        <v>0</v>
      </c>
      <c r="L430" s="133"/>
      <c r="M430" s="133">
        <v>0</v>
      </c>
      <c r="N430" s="133">
        <v>0</v>
      </c>
      <c r="O430" s="133">
        <v>295</v>
      </c>
      <c r="P430" s="133" t="s">
        <v>200</v>
      </c>
      <c r="Q430" s="133" t="s">
        <v>201</v>
      </c>
      <c r="R430" s="133" t="s">
        <v>202</v>
      </c>
      <c r="S430" s="127">
        <v>44349.399699074071</v>
      </c>
    </row>
    <row r="431" spans="1:19" x14ac:dyDescent="0.2">
      <c r="A431" s="133" t="s">
        <v>199</v>
      </c>
      <c r="B431" s="133" t="s">
        <v>83</v>
      </c>
      <c r="C431" s="127">
        <v>44334.833333333336</v>
      </c>
      <c r="D431" s="133">
        <v>0</v>
      </c>
      <c r="E431" s="133">
        <v>0</v>
      </c>
      <c r="F431" s="133">
        <v>3.2919999999999998</v>
      </c>
      <c r="G431" s="133">
        <v>3.2919999999999998</v>
      </c>
      <c r="H431" s="133">
        <v>0</v>
      </c>
      <c r="I431" s="133">
        <v>0</v>
      </c>
      <c r="J431" s="133">
        <v>0</v>
      </c>
      <c r="K431" s="133">
        <v>0</v>
      </c>
      <c r="L431" s="133"/>
      <c r="M431" s="133">
        <v>0</v>
      </c>
      <c r="N431" s="133">
        <v>0</v>
      </c>
      <c r="O431" s="133">
        <v>295</v>
      </c>
      <c r="P431" s="133" t="s">
        <v>200</v>
      </c>
      <c r="Q431" s="133" t="s">
        <v>201</v>
      </c>
      <c r="R431" s="133" t="s">
        <v>202</v>
      </c>
      <c r="S431" s="127">
        <v>44349.399699074071</v>
      </c>
    </row>
    <row r="432" spans="1:19" x14ac:dyDescent="0.2">
      <c r="A432" s="133" t="s">
        <v>199</v>
      </c>
      <c r="B432" s="133" t="s">
        <v>83</v>
      </c>
      <c r="C432" s="127">
        <v>44334.875</v>
      </c>
      <c r="D432" s="133">
        <v>0</v>
      </c>
      <c r="E432" s="133">
        <v>0</v>
      </c>
      <c r="F432" s="133">
        <v>3.536</v>
      </c>
      <c r="G432" s="133">
        <v>3.536</v>
      </c>
      <c r="H432" s="133">
        <v>0</v>
      </c>
      <c r="I432" s="133">
        <v>0</v>
      </c>
      <c r="J432" s="133">
        <v>0</v>
      </c>
      <c r="K432" s="133">
        <v>0</v>
      </c>
      <c r="L432" s="133"/>
      <c r="M432" s="133">
        <v>0</v>
      </c>
      <c r="N432" s="133">
        <v>0</v>
      </c>
      <c r="O432" s="133">
        <v>295</v>
      </c>
      <c r="P432" s="133" t="s">
        <v>200</v>
      </c>
      <c r="Q432" s="133" t="s">
        <v>201</v>
      </c>
      <c r="R432" s="133" t="s">
        <v>202</v>
      </c>
      <c r="S432" s="127">
        <v>44349.399699074071</v>
      </c>
    </row>
    <row r="433" spans="1:19" x14ac:dyDescent="0.2">
      <c r="A433" s="133" t="s">
        <v>199</v>
      </c>
      <c r="B433" s="133" t="s">
        <v>83</v>
      </c>
      <c r="C433" s="127">
        <v>44334.916666666664</v>
      </c>
      <c r="D433" s="133">
        <v>0</v>
      </c>
      <c r="E433" s="133">
        <v>0</v>
      </c>
      <c r="F433" s="133">
        <v>3.5710000000000002</v>
      </c>
      <c r="G433" s="133">
        <v>3.5710000000000002</v>
      </c>
      <c r="H433" s="133">
        <v>0</v>
      </c>
      <c r="I433" s="133">
        <v>0</v>
      </c>
      <c r="J433" s="133">
        <v>0</v>
      </c>
      <c r="K433" s="133">
        <v>0</v>
      </c>
      <c r="L433" s="133"/>
      <c r="M433" s="133">
        <v>0</v>
      </c>
      <c r="N433" s="133">
        <v>0</v>
      </c>
      <c r="O433" s="133">
        <v>295</v>
      </c>
      <c r="P433" s="133" t="s">
        <v>200</v>
      </c>
      <c r="Q433" s="133" t="s">
        <v>201</v>
      </c>
      <c r="R433" s="133" t="s">
        <v>202</v>
      </c>
      <c r="S433" s="127">
        <v>44349.399699074071</v>
      </c>
    </row>
    <row r="434" spans="1:19" x14ac:dyDescent="0.2">
      <c r="A434" s="133" t="s">
        <v>199</v>
      </c>
      <c r="B434" s="133" t="s">
        <v>83</v>
      </c>
      <c r="C434" s="127">
        <v>44334.958333333336</v>
      </c>
      <c r="D434" s="133">
        <v>0</v>
      </c>
      <c r="E434" s="133">
        <v>0</v>
      </c>
      <c r="F434" s="133">
        <v>3.5859999999999999</v>
      </c>
      <c r="G434" s="133">
        <v>3.5859999999999999</v>
      </c>
      <c r="H434" s="133">
        <v>0</v>
      </c>
      <c r="I434" s="133">
        <v>0</v>
      </c>
      <c r="J434" s="133">
        <v>0</v>
      </c>
      <c r="K434" s="133">
        <v>0</v>
      </c>
      <c r="L434" s="133"/>
      <c r="M434" s="133">
        <v>0</v>
      </c>
      <c r="N434" s="133">
        <v>0</v>
      </c>
      <c r="O434" s="133">
        <v>295</v>
      </c>
      <c r="P434" s="133" t="s">
        <v>200</v>
      </c>
      <c r="Q434" s="133" t="s">
        <v>201</v>
      </c>
      <c r="R434" s="133" t="s">
        <v>202</v>
      </c>
      <c r="S434" s="127">
        <v>44349.399699074071</v>
      </c>
    </row>
    <row r="435" spans="1:19" x14ac:dyDescent="0.2">
      <c r="A435" s="133" t="s">
        <v>199</v>
      </c>
      <c r="B435" s="133" t="s">
        <v>83</v>
      </c>
      <c r="C435" s="127">
        <v>44335</v>
      </c>
      <c r="D435" s="133">
        <v>0</v>
      </c>
      <c r="E435" s="133">
        <v>0</v>
      </c>
      <c r="F435" s="133">
        <v>3.585</v>
      </c>
      <c r="G435" s="133">
        <v>3.585</v>
      </c>
      <c r="H435" s="133">
        <v>0</v>
      </c>
      <c r="I435" s="133">
        <v>0</v>
      </c>
      <c r="J435" s="133">
        <v>0</v>
      </c>
      <c r="K435" s="133">
        <v>0</v>
      </c>
      <c r="L435" s="133"/>
      <c r="M435" s="133">
        <v>0</v>
      </c>
      <c r="N435" s="133">
        <v>0</v>
      </c>
      <c r="O435" s="133">
        <v>295</v>
      </c>
      <c r="P435" s="133" t="s">
        <v>200</v>
      </c>
      <c r="Q435" s="133" t="s">
        <v>201</v>
      </c>
      <c r="R435" s="133" t="s">
        <v>202</v>
      </c>
      <c r="S435" s="127">
        <v>44349.399699074071</v>
      </c>
    </row>
    <row r="436" spans="1:19" x14ac:dyDescent="0.2">
      <c r="A436" s="133" t="s">
        <v>199</v>
      </c>
      <c r="B436" s="133" t="s">
        <v>83</v>
      </c>
      <c r="C436" s="127">
        <v>44335.041666666664</v>
      </c>
      <c r="D436" s="133">
        <v>0</v>
      </c>
      <c r="E436" s="133">
        <v>0</v>
      </c>
      <c r="F436" s="133">
        <v>3.6360000000000001</v>
      </c>
      <c r="G436" s="133">
        <v>3.6360000000000001</v>
      </c>
      <c r="H436" s="133">
        <v>0</v>
      </c>
      <c r="I436" s="133">
        <v>0</v>
      </c>
      <c r="J436" s="133">
        <v>0</v>
      </c>
      <c r="K436" s="133">
        <v>0</v>
      </c>
      <c r="L436" s="133"/>
      <c r="M436" s="133">
        <v>0</v>
      </c>
      <c r="N436" s="133">
        <v>0</v>
      </c>
      <c r="O436" s="133">
        <v>295</v>
      </c>
      <c r="P436" s="133" t="s">
        <v>200</v>
      </c>
      <c r="Q436" s="133" t="s">
        <v>201</v>
      </c>
      <c r="R436" s="133" t="s">
        <v>202</v>
      </c>
      <c r="S436" s="127">
        <v>44349.399699074071</v>
      </c>
    </row>
    <row r="437" spans="1:19" x14ac:dyDescent="0.2">
      <c r="A437" s="133" t="s">
        <v>199</v>
      </c>
      <c r="B437" s="133" t="s">
        <v>83</v>
      </c>
      <c r="C437" s="127">
        <v>44335.083333333336</v>
      </c>
      <c r="D437" s="133">
        <v>0</v>
      </c>
      <c r="E437" s="133">
        <v>0</v>
      </c>
      <c r="F437" s="133">
        <v>3.6709999999999998</v>
      </c>
      <c r="G437" s="133">
        <v>3.6709999999999998</v>
      </c>
      <c r="H437" s="133">
        <v>0</v>
      </c>
      <c r="I437" s="133">
        <v>0</v>
      </c>
      <c r="J437" s="133">
        <v>0</v>
      </c>
      <c r="K437" s="133">
        <v>0</v>
      </c>
      <c r="L437" s="133"/>
      <c r="M437" s="133">
        <v>0</v>
      </c>
      <c r="N437" s="133">
        <v>0</v>
      </c>
      <c r="O437" s="133">
        <v>295</v>
      </c>
      <c r="P437" s="133" t="s">
        <v>200</v>
      </c>
      <c r="Q437" s="133" t="s">
        <v>201</v>
      </c>
      <c r="R437" s="133" t="s">
        <v>202</v>
      </c>
      <c r="S437" s="127">
        <v>44349.400277777779</v>
      </c>
    </row>
    <row r="438" spans="1:19" x14ac:dyDescent="0.2">
      <c r="A438" s="133" t="s">
        <v>199</v>
      </c>
      <c r="B438" s="133" t="s">
        <v>83</v>
      </c>
      <c r="C438" s="127">
        <v>44335.125</v>
      </c>
      <c r="D438" s="133">
        <v>0</v>
      </c>
      <c r="E438" s="133">
        <v>0</v>
      </c>
      <c r="F438" s="133">
        <v>3.6720000000000002</v>
      </c>
      <c r="G438" s="133">
        <v>3.6720000000000002</v>
      </c>
      <c r="H438" s="133">
        <v>0</v>
      </c>
      <c r="I438" s="133">
        <v>0</v>
      </c>
      <c r="J438" s="133">
        <v>0</v>
      </c>
      <c r="K438" s="133">
        <v>0</v>
      </c>
      <c r="L438" s="133"/>
      <c r="M438" s="133">
        <v>0</v>
      </c>
      <c r="N438" s="133">
        <v>0</v>
      </c>
      <c r="O438" s="133">
        <v>295</v>
      </c>
      <c r="P438" s="133" t="s">
        <v>200</v>
      </c>
      <c r="Q438" s="133" t="s">
        <v>201</v>
      </c>
      <c r="R438" s="133" t="s">
        <v>202</v>
      </c>
      <c r="S438" s="127">
        <v>44349.400277777779</v>
      </c>
    </row>
    <row r="439" spans="1:19" x14ac:dyDescent="0.2">
      <c r="A439" s="133" t="s">
        <v>199</v>
      </c>
      <c r="B439" s="133" t="s">
        <v>83</v>
      </c>
      <c r="C439" s="127">
        <v>44335.166666666664</v>
      </c>
      <c r="D439" s="133">
        <v>0</v>
      </c>
      <c r="E439" s="133">
        <v>0</v>
      </c>
      <c r="F439" s="133">
        <v>3.66</v>
      </c>
      <c r="G439" s="133">
        <v>3.66</v>
      </c>
      <c r="H439" s="133">
        <v>0</v>
      </c>
      <c r="I439" s="133">
        <v>0</v>
      </c>
      <c r="J439" s="133">
        <v>0</v>
      </c>
      <c r="K439" s="133">
        <v>0</v>
      </c>
      <c r="L439" s="133"/>
      <c r="M439" s="133">
        <v>0</v>
      </c>
      <c r="N439" s="133">
        <v>0</v>
      </c>
      <c r="O439" s="133">
        <v>295</v>
      </c>
      <c r="P439" s="133" t="s">
        <v>200</v>
      </c>
      <c r="Q439" s="133" t="s">
        <v>201</v>
      </c>
      <c r="R439" s="133" t="s">
        <v>202</v>
      </c>
      <c r="S439" s="127">
        <v>44349.400277777779</v>
      </c>
    </row>
    <row r="440" spans="1:19" x14ac:dyDescent="0.2">
      <c r="A440" s="133" t="s">
        <v>199</v>
      </c>
      <c r="B440" s="133" t="s">
        <v>83</v>
      </c>
      <c r="C440" s="127">
        <v>44335.208333333336</v>
      </c>
      <c r="D440" s="133">
        <v>0.54400000000000004</v>
      </c>
      <c r="E440" s="133">
        <v>0.125</v>
      </c>
      <c r="F440" s="133">
        <v>3.5089999999999999</v>
      </c>
      <c r="G440" s="133">
        <v>3.09</v>
      </c>
      <c r="H440" s="133">
        <v>3</v>
      </c>
      <c r="I440" s="133">
        <v>4</v>
      </c>
      <c r="J440" s="133">
        <v>0</v>
      </c>
      <c r="K440" s="133">
        <v>4</v>
      </c>
      <c r="L440" s="133"/>
      <c r="M440" s="133">
        <v>0</v>
      </c>
      <c r="N440" s="133">
        <v>4</v>
      </c>
      <c r="O440" s="133">
        <v>295</v>
      </c>
      <c r="P440" s="133" t="s">
        <v>203</v>
      </c>
      <c r="Q440" s="133" t="s">
        <v>201</v>
      </c>
      <c r="R440" s="133" t="s">
        <v>202</v>
      </c>
      <c r="S440" s="127">
        <v>44349.400277777779</v>
      </c>
    </row>
    <row r="441" spans="1:19" x14ac:dyDescent="0.2">
      <c r="A441" s="133" t="s">
        <v>199</v>
      </c>
      <c r="B441" s="133" t="s">
        <v>83</v>
      </c>
      <c r="C441" s="127">
        <v>44335.25</v>
      </c>
      <c r="D441" s="133">
        <v>5.4320000000000004</v>
      </c>
      <c r="E441" s="133">
        <v>1.76</v>
      </c>
      <c r="F441" s="133">
        <v>3.6720000000000002</v>
      </c>
      <c r="G441" s="133">
        <v>0</v>
      </c>
      <c r="H441" s="133">
        <v>3</v>
      </c>
      <c r="I441" s="133">
        <v>4</v>
      </c>
      <c r="J441" s="133">
        <v>0</v>
      </c>
      <c r="K441" s="133">
        <v>4</v>
      </c>
      <c r="L441" s="133"/>
      <c r="M441" s="133">
        <v>0</v>
      </c>
      <c r="N441" s="133">
        <v>4</v>
      </c>
      <c r="O441" s="133">
        <v>295</v>
      </c>
      <c r="P441" s="133" t="s">
        <v>203</v>
      </c>
      <c r="Q441" s="133" t="s">
        <v>201</v>
      </c>
      <c r="R441" s="133" t="s">
        <v>202</v>
      </c>
      <c r="S441" s="127">
        <v>44349.400277777779</v>
      </c>
    </row>
    <row r="442" spans="1:19" x14ac:dyDescent="0.2">
      <c r="A442" s="133" t="s">
        <v>199</v>
      </c>
      <c r="B442" s="133" t="s">
        <v>83</v>
      </c>
      <c r="C442" s="127">
        <v>44335.291666666664</v>
      </c>
      <c r="D442" s="133">
        <v>11.544</v>
      </c>
      <c r="E442" s="133">
        <v>7.891</v>
      </c>
      <c r="F442" s="133">
        <v>3.653</v>
      </c>
      <c r="G442" s="133">
        <v>0</v>
      </c>
      <c r="H442" s="133">
        <v>6</v>
      </c>
      <c r="I442" s="133">
        <v>7.891</v>
      </c>
      <c r="J442" s="133">
        <v>6</v>
      </c>
      <c r="K442" s="133">
        <v>47</v>
      </c>
      <c r="L442" s="133"/>
      <c r="M442" s="133">
        <v>6</v>
      </c>
      <c r="N442" s="133">
        <v>47</v>
      </c>
      <c r="O442" s="133">
        <v>295</v>
      </c>
      <c r="P442" s="133" t="s">
        <v>203</v>
      </c>
      <c r="Q442" s="133" t="s">
        <v>201</v>
      </c>
      <c r="R442" s="133" t="s">
        <v>202</v>
      </c>
      <c r="S442" s="127">
        <v>44349.400277777779</v>
      </c>
    </row>
    <row r="443" spans="1:19" x14ac:dyDescent="0.2">
      <c r="A443" s="133" t="s">
        <v>199</v>
      </c>
      <c r="B443" s="133" t="s">
        <v>83</v>
      </c>
      <c r="C443" s="127">
        <v>44335.333333333336</v>
      </c>
      <c r="D443" s="133">
        <v>23.736000000000001</v>
      </c>
      <c r="E443" s="133">
        <v>19.600000000000001</v>
      </c>
      <c r="F443" s="133">
        <v>4.1360000000000001</v>
      </c>
      <c r="G443" s="133">
        <v>0</v>
      </c>
      <c r="H443" s="133">
        <v>19</v>
      </c>
      <c r="I443" s="133">
        <v>20</v>
      </c>
      <c r="J443" s="133">
        <v>19</v>
      </c>
      <c r="K443" s="133">
        <v>20</v>
      </c>
      <c r="L443" s="133"/>
      <c r="M443" s="133">
        <v>19</v>
      </c>
      <c r="N443" s="133">
        <v>20</v>
      </c>
      <c r="O443" s="133">
        <v>295</v>
      </c>
      <c r="P443" s="133" t="s">
        <v>203</v>
      </c>
      <c r="Q443" s="133" t="s">
        <v>201</v>
      </c>
      <c r="R443" s="133" t="s">
        <v>202</v>
      </c>
      <c r="S443" s="127">
        <v>44349.400277777779</v>
      </c>
    </row>
    <row r="444" spans="1:19" x14ac:dyDescent="0.2">
      <c r="A444" s="133" t="s">
        <v>199</v>
      </c>
      <c r="B444" s="133" t="s">
        <v>83</v>
      </c>
      <c r="C444" s="127">
        <v>44335.375</v>
      </c>
      <c r="D444" s="133">
        <v>53.088000000000001</v>
      </c>
      <c r="E444" s="133">
        <v>47.384999999999998</v>
      </c>
      <c r="F444" s="133">
        <v>5.7030000000000003</v>
      </c>
      <c r="G444" s="133">
        <v>0</v>
      </c>
      <c r="H444" s="133">
        <v>47</v>
      </c>
      <c r="I444" s="133">
        <v>278</v>
      </c>
      <c r="J444" s="133">
        <v>39</v>
      </c>
      <c r="K444" s="133">
        <v>278</v>
      </c>
      <c r="L444" s="133"/>
      <c r="M444" s="133">
        <v>39</v>
      </c>
      <c r="N444" s="133">
        <v>278</v>
      </c>
      <c r="O444" s="133">
        <v>295</v>
      </c>
      <c r="P444" s="133" t="s">
        <v>204</v>
      </c>
      <c r="Q444" s="133" t="s">
        <v>201</v>
      </c>
      <c r="R444" s="133" t="s">
        <v>202</v>
      </c>
      <c r="S444" s="127">
        <v>44349.400277777779</v>
      </c>
    </row>
    <row r="445" spans="1:19" x14ac:dyDescent="0.2">
      <c r="A445" s="133" t="s">
        <v>199</v>
      </c>
      <c r="B445" s="133" t="s">
        <v>83</v>
      </c>
      <c r="C445" s="127">
        <v>44335.416666666664</v>
      </c>
      <c r="D445" s="133">
        <v>74.352000000000004</v>
      </c>
      <c r="E445" s="133">
        <v>68.37</v>
      </c>
      <c r="F445" s="133">
        <v>5.9820000000000002</v>
      </c>
      <c r="G445" s="133">
        <v>0</v>
      </c>
      <c r="H445" s="133">
        <v>59</v>
      </c>
      <c r="I445" s="133">
        <v>295</v>
      </c>
      <c r="J445" s="133">
        <v>40</v>
      </c>
      <c r="K445" s="133">
        <v>295</v>
      </c>
      <c r="L445" s="133"/>
      <c r="M445" s="133">
        <v>40</v>
      </c>
      <c r="N445" s="133">
        <v>295</v>
      </c>
      <c r="O445" s="133">
        <v>295</v>
      </c>
      <c r="P445" s="133" t="s">
        <v>204</v>
      </c>
      <c r="Q445" s="133" t="s">
        <v>201</v>
      </c>
      <c r="R445" s="133" t="s">
        <v>202</v>
      </c>
      <c r="S445" s="127">
        <v>44349.400277777779</v>
      </c>
    </row>
    <row r="446" spans="1:19" x14ac:dyDescent="0.2">
      <c r="A446" s="133" t="s">
        <v>199</v>
      </c>
      <c r="B446" s="133" t="s">
        <v>83</v>
      </c>
      <c r="C446" s="127">
        <v>44335.458333333336</v>
      </c>
      <c r="D446" s="133">
        <v>82.231999999999999</v>
      </c>
      <c r="E446" s="133">
        <v>76.218999999999994</v>
      </c>
      <c r="F446" s="133">
        <v>6.0129999999999999</v>
      </c>
      <c r="G446" s="133">
        <v>0</v>
      </c>
      <c r="H446" s="133">
        <v>59</v>
      </c>
      <c r="I446" s="133">
        <v>295</v>
      </c>
      <c r="J446" s="133">
        <v>40</v>
      </c>
      <c r="K446" s="133">
        <v>295</v>
      </c>
      <c r="L446" s="133"/>
      <c r="M446" s="133">
        <v>40</v>
      </c>
      <c r="N446" s="133">
        <v>295</v>
      </c>
      <c r="O446" s="133">
        <v>295</v>
      </c>
      <c r="P446" s="133" t="s">
        <v>204</v>
      </c>
      <c r="Q446" s="133" t="s">
        <v>201</v>
      </c>
      <c r="R446" s="133" t="s">
        <v>202</v>
      </c>
      <c r="S446" s="127">
        <v>44349.400277777779</v>
      </c>
    </row>
    <row r="447" spans="1:19" x14ac:dyDescent="0.2">
      <c r="A447" s="133" t="s">
        <v>199</v>
      </c>
      <c r="B447" s="133" t="s">
        <v>83</v>
      </c>
      <c r="C447" s="127">
        <v>44335.5</v>
      </c>
      <c r="D447" s="133">
        <v>86.263999999999996</v>
      </c>
      <c r="E447" s="133">
        <v>80.278999999999996</v>
      </c>
      <c r="F447" s="133">
        <v>5.9850000000000003</v>
      </c>
      <c r="G447" s="133">
        <v>0</v>
      </c>
      <c r="H447" s="133">
        <v>59</v>
      </c>
      <c r="I447" s="133">
        <v>295</v>
      </c>
      <c r="J447" s="133">
        <v>40</v>
      </c>
      <c r="K447" s="133">
        <v>295</v>
      </c>
      <c r="L447" s="133"/>
      <c r="M447" s="133">
        <v>40</v>
      </c>
      <c r="N447" s="133">
        <v>295</v>
      </c>
      <c r="O447" s="133">
        <v>295</v>
      </c>
      <c r="P447" s="133" t="s">
        <v>204</v>
      </c>
      <c r="Q447" s="133" t="s">
        <v>201</v>
      </c>
      <c r="R447" s="133" t="s">
        <v>202</v>
      </c>
      <c r="S447" s="127">
        <v>44349.400277777779</v>
      </c>
    </row>
    <row r="448" spans="1:19" x14ac:dyDescent="0.2">
      <c r="A448" s="133" t="s">
        <v>199</v>
      </c>
      <c r="B448" s="133" t="s">
        <v>83</v>
      </c>
      <c r="C448" s="127">
        <v>44335.541666666664</v>
      </c>
      <c r="D448" s="133">
        <v>77.319999999999993</v>
      </c>
      <c r="E448" s="133">
        <v>71.375</v>
      </c>
      <c r="F448" s="133">
        <v>5.9450000000000003</v>
      </c>
      <c r="G448" s="133">
        <v>0</v>
      </c>
      <c r="H448" s="133">
        <v>59</v>
      </c>
      <c r="I448" s="133">
        <v>295</v>
      </c>
      <c r="J448" s="133">
        <v>40</v>
      </c>
      <c r="K448" s="133">
        <v>295</v>
      </c>
      <c r="L448" s="133"/>
      <c r="M448" s="133">
        <v>40</v>
      </c>
      <c r="N448" s="133">
        <v>295</v>
      </c>
      <c r="O448" s="133">
        <v>295</v>
      </c>
      <c r="P448" s="133" t="s">
        <v>204</v>
      </c>
      <c r="Q448" s="133" t="s">
        <v>201</v>
      </c>
      <c r="R448" s="133" t="s">
        <v>202</v>
      </c>
      <c r="S448" s="127">
        <v>44349.400277777779</v>
      </c>
    </row>
    <row r="449" spans="1:19" x14ac:dyDescent="0.2">
      <c r="A449" s="133" t="s">
        <v>199</v>
      </c>
      <c r="B449" s="133" t="s">
        <v>83</v>
      </c>
      <c r="C449" s="127">
        <v>44335.583333333336</v>
      </c>
      <c r="D449" s="133">
        <v>73.343999999999994</v>
      </c>
      <c r="E449" s="133">
        <v>67.415000000000006</v>
      </c>
      <c r="F449" s="133">
        <v>5.9290000000000003</v>
      </c>
      <c r="G449" s="133">
        <v>0</v>
      </c>
      <c r="H449" s="133">
        <v>59</v>
      </c>
      <c r="I449" s="133">
        <v>295</v>
      </c>
      <c r="J449" s="133">
        <v>40</v>
      </c>
      <c r="K449" s="133">
        <v>295</v>
      </c>
      <c r="L449" s="133"/>
      <c r="M449" s="133">
        <v>40</v>
      </c>
      <c r="N449" s="133">
        <v>295</v>
      </c>
      <c r="O449" s="133">
        <v>295</v>
      </c>
      <c r="P449" s="133" t="s">
        <v>204</v>
      </c>
      <c r="Q449" s="133" t="s">
        <v>201</v>
      </c>
      <c r="R449" s="133" t="s">
        <v>202</v>
      </c>
      <c r="S449" s="127">
        <v>44349.400277777779</v>
      </c>
    </row>
    <row r="450" spans="1:19" x14ac:dyDescent="0.2">
      <c r="A450" s="133" t="s">
        <v>199</v>
      </c>
      <c r="B450" s="133" t="s">
        <v>83</v>
      </c>
      <c r="C450" s="127">
        <v>44335.625</v>
      </c>
      <c r="D450" s="133">
        <v>88.52</v>
      </c>
      <c r="E450" s="133">
        <v>82.512</v>
      </c>
      <c r="F450" s="133">
        <v>6.008</v>
      </c>
      <c r="G450" s="133">
        <v>0</v>
      </c>
      <c r="H450" s="133">
        <v>60</v>
      </c>
      <c r="I450" s="133">
        <v>295</v>
      </c>
      <c r="J450" s="133">
        <v>40</v>
      </c>
      <c r="K450" s="133">
        <v>295</v>
      </c>
      <c r="L450" s="133"/>
      <c r="M450" s="133">
        <v>40</v>
      </c>
      <c r="N450" s="133">
        <v>295</v>
      </c>
      <c r="O450" s="133">
        <v>295</v>
      </c>
      <c r="P450" s="133" t="s">
        <v>204</v>
      </c>
      <c r="Q450" s="133" t="s">
        <v>201</v>
      </c>
      <c r="R450" s="133" t="s">
        <v>202</v>
      </c>
      <c r="S450" s="127">
        <v>44349.400289351855</v>
      </c>
    </row>
    <row r="451" spans="1:19" x14ac:dyDescent="0.2">
      <c r="A451" s="133" t="s">
        <v>199</v>
      </c>
      <c r="B451" s="133" t="s">
        <v>83</v>
      </c>
      <c r="C451" s="127">
        <v>44335.666666666664</v>
      </c>
      <c r="D451" s="133">
        <v>139.31200000000001</v>
      </c>
      <c r="E451" s="133">
        <v>133.07599999999999</v>
      </c>
      <c r="F451" s="133">
        <v>6.2359999999999998</v>
      </c>
      <c r="G451" s="133">
        <v>0</v>
      </c>
      <c r="H451" s="133">
        <v>60</v>
      </c>
      <c r="I451" s="133">
        <v>295</v>
      </c>
      <c r="J451" s="133">
        <v>40</v>
      </c>
      <c r="K451" s="133">
        <v>295</v>
      </c>
      <c r="L451" s="133"/>
      <c r="M451" s="133">
        <v>40</v>
      </c>
      <c r="N451" s="133">
        <v>295</v>
      </c>
      <c r="O451" s="133">
        <v>295</v>
      </c>
      <c r="P451" s="133" t="s">
        <v>204</v>
      </c>
      <c r="Q451" s="133" t="s">
        <v>201</v>
      </c>
      <c r="R451" s="133" t="s">
        <v>202</v>
      </c>
      <c r="S451" s="127">
        <v>44349.400289351855</v>
      </c>
    </row>
    <row r="452" spans="1:19" x14ac:dyDescent="0.2">
      <c r="A452" s="133" t="s">
        <v>199</v>
      </c>
      <c r="B452" s="133" t="s">
        <v>83</v>
      </c>
      <c r="C452" s="127">
        <v>44335.708333333336</v>
      </c>
      <c r="D452" s="133">
        <v>158.184</v>
      </c>
      <c r="E452" s="133">
        <v>151.80099999999999</v>
      </c>
      <c r="F452" s="133">
        <v>6.383</v>
      </c>
      <c r="G452" s="133">
        <v>0</v>
      </c>
      <c r="H452" s="133">
        <v>60</v>
      </c>
      <c r="I452" s="133">
        <v>295</v>
      </c>
      <c r="J452" s="133">
        <v>40</v>
      </c>
      <c r="K452" s="133">
        <v>295</v>
      </c>
      <c r="L452" s="133"/>
      <c r="M452" s="133">
        <v>40</v>
      </c>
      <c r="N452" s="133">
        <v>295</v>
      </c>
      <c r="O452" s="133">
        <v>295</v>
      </c>
      <c r="P452" s="133" t="s">
        <v>204</v>
      </c>
      <c r="Q452" s="133" t="s">
        <v>201</v>
      </c>
      <c r="R452" s="133" t="s">
        <v>202</v>
      </c>
      <c r="S452" s="127">
        <v>44349.400289351855</v>
      </c>
    </row>
    <row r="453" spans="1:19" x14ac:dyDescent="0.2">
      <c r="A453" s="133" t="s">
        <v>199</v>
      </c>
      <c r="B453" s="133" t="s">
        <v>83</v>
      </c>
      <c r="C453" s="127">
        <v>44335.75</v>
      </c>
      <c r="D453" s="133">
        <v>245.88</v>
      </c>
      <c r="E453" s="133">
        <v>238.95400000000001</v>
      </c>
      <c r="F453" s="133">
        <v>6.9260000000000002</v>
      </c>
      <c r="G453" s="133">
        <v>0</v>
      </c>
      <c r="H453" s="133">
        <v>60</v>
      </c>
      <c r="I453" s="133">
        <v>295</v>
      </c>
      <c r="J453" s="133">
        <v>40</v>
      </c>
      <c r="K453" s="133">
        <v>295</v>
      </c>
      <c r="L453" s="133"/>
      <c r="M453" s="133">
        <v>40</v>
      </c>
      <c r="N453" s="133">
        <v>295</v>
      </c>
      <c r="O453" s="133">
        <v>295</v>
      </c>
      <c r="P453" s="133" t="s">
        <v>204</v>
      </c>
      <c r="Q453" s="133" t="s">
        <v>201</v>
      </c>
      <c r="R453" s="133" t="s">
        <v>202</v>
      </c>
      <c r="S453" s="127">
        <v>44349.400289351855</v>
      </c>
    </row>
    <row r="454" spans="1:19" x14ac:dyDescent="0.2">
      <c r="A454" s="133" t="s">
        <v>199</v>
      </c>
      <c r="B454" s="133" t="s">
        <v>83</v>
      </c>
      <c r="C454" s="127">
        <v>44335.791666666664</v>
      </c>
      <c r="D454" s="133">
        <v>202.44800000000001</v>
      </c>
      <c r="E454" s="133">
        <v>195.905</v>
      </c>
      <c r="F454" s="133">
        <v>6.5430000000000001</v>
      </c>
      <c r="G454" s="133">
        <v>0</v>
      </c>
      <c r="H454" s="133">
        <v>60</v>
      </c>
      <c r="I454" s="133">
        <v>295</v>
      </c>
      <c r="J454" s="133">
        <v>40</v>
      </c>
      <c r="K454" s="133">
        <v>295</v>
      </c>
      <c r="L454" s="133"/>
      <c r="M454" s="133">
        <v>40</v>
      </c>
      <c r="N454" s="133">
        <v>295</v>
      </c>
      <c r="O454" s="133">
        <v>295</v>
      </c>
      <c r="P454" s="133" t="s">
        <v>204</v>
      </c>
      <c r="Q454" s="133" t="s">
        <v>201</v>
      </c>
      <c r="R454" s="133" t="s">
        <v>202</v>
      </c>
      <c r="S454" s="127">
        <v>44349.400289351855</v>
      </c>
    </row>
    <row r="455" spans="1:19" x14ac:dyDescent="0.2">
      <c r="A455" s="133" t="s">
        <v>199</v>
      </c>
      <c r="B455" s="133" t="s">
        <v>83</v>
      </c>
      <c r="C455" s="127">
        <v>44335.833333333336</v>
      </c>
      <c r="D455" s="133">
        <v>182.84</v>
      </c>
      <c r="E455" s="133">
        <v>176.47399999999999</v>
      </c>
      <c r="F455" s="133">
        <v>6.3659999999999997</v>
      </c>
      <c r="G455" s="133">
        <v>0</v>
      </c>
      <c r="H455" s="133">
        <v>60</v>
      </c>
      <c r="I455" s="133">
        <v>295</v>
      </c>
      <c r="J455" s="133">
        <v>40</v>
      </c>
      <c r="K455" s="133">
        <v>295</v>
      </c>
      <c r="L455" s="133"/>
      <c r="M455" s="133">
        <v>40</v>
      </c>
      <c r="N455" s="133">
        <v>295</v>
      </c>
      <c r="O455" s="133">
        <v>295</v>
      </c>
      <c r="P455" s="133" t="s">
        <v>204</v>
      </c>
      <c r="Q455" s="133" t="s">
        <v>201</v>
      </c>
      <c r="R455" s="133" t="s">
        <v>202</v>
      </c>
      <c r="S455" s="127">
        <v>44349.400289351855</v>
      </c>
    </row>
    <row r="456" spans="1:19" x14ac:dyDescent="0.2">
      <c r="A456" s="133" t="s">
        <v>199</v>
      </c>
      <c r="B456" s="133" t="s">
        <v>83</v>
      </c>
      <c r="C456" s="127">
        <v>44335.875</v>
      </c>
      <c r="D456" s="133">
        <v>94.063999999999993</v>
      </c>
      <c r="E456" s="133">
        <v>88.242999999999995</v>
      </c>
      <c r="F456" s="133">
        <v>5.8209999999999997</v>
      </c>
      <c r="G456" s="133">
        <v>0</v>
      </c>
      <c r="H456" s="133">
        <v>60</v>
      </c>
      <c r="I456" s="133">
        <v>295</v>
      </c>
      <c r="J456" s="133">
        <v>40</v>
      </c>
      <c r="K456" s="133">
        <v>295</v>
      </c>
      <c r="L456" s="133"/>
      <c r="M456" s="133">
        <v>40</v>
      </c>
      <c r="N456" s="133">
        <v>295</v>
      </c>
      <c r="O456" s="133">
        <v>295</v>
      </c>
      <c r="P456" s="133" t="s">
        <v>204</v>
      </c>
      <c r="Q456" s="133" t="s">
        <v>201</v>
      </c>
      <c r="R456" s="133" t="s">
        <v>202</v>
      </c>
      <c r="S456" s="127">
        <v>44349.400289351855</v>
      </c>
    </row>
    <row r="457" spans="1:19" x14ac:dyDescent="0.2">
      <c r="A457" s="133" t="s">
        <v>199</v>
      </c>
      <c r="B457" s="133" t="s">
        <v>83</v>
      </c>
      <c r="C457" s="127">
        <v>44335.916666666664</v>
      </c>
      <c r="D457" s="133">
        <v>129.05600000000001</v>
      </c>
      <c r="E457" s="133">
        <v>122.959</v>
      </c>
      <c r="F457" s="133">
        <v>6.0970000000000004</v>
      </c>
      <c r="G457" s="133">
        <v>0</v>
      </c>
      <c r="H457" s="133">
        <v>60</v>
      </c>
      <c r="I457" s="133">
        <v>295</v>
      </c>
      <c r="J457" s="133">
        <v>40</v>
      </c>
      <c r="K457" s="133">
        <v>295</v>
      </c>
      <c r="L457" s="133"/>
      <c r="M457" s="133">
        <v>40</v>
      </c>
      <c r="N457" s="133">
        <v>295</v>
      </c>
      <c r="O457" s="133">
        <v>295</v>
      </c>
      <c r="P457" s="133" t="s">
        <v>204</v>
      </c>
      <c r="Q457" s="133" t="s">
        <v>201</v>
      </c>
      <c r="R457" s="133" t="s">
        <v>202</v>
      </c>
      <c r="S457" s="127">
        <v>44349.400289351855</v>
      </c>
    </row>
    <row r="458" spans="1:19" x14ac:dyDescent="0.2">
      <c r="A458" s="133" t="s">
        <v>199</v>
      </c>
      <c r="B458" s="133" t="s">
        <v>83</v>
      </c>
      <c r="C458" s="127">
        <v>44335.958333333336</v>
      </c>
      <c r="D458" s="133">
        <v>125.48</v>
      </c>
      <c r="E458" s="133">
        <v>119.432</v>
      </c>
      <c r="F458" s="133">
        <v>6.048</v>
      </c>
      <c r="G458" s="133">
        <v>0</v>
      </c>
      <c r="H458" s="133">
        <v>60</v>
      </c>
      <c r="I458" s="133">
        <v>295</v>
      </c>
      <c r="J458" s="133">
        <v>40</v>
      </c>
      <c r="K458" s="133">
        <v>295</v>
      </c>
      <c r="L458" s="133"/>
      <c r="M458" s="133">
        <v>40</v>
      </c>
      <c r="N458" s="133">
        <v>295</v>
      </c>
      <c r="O458" s="133">
        <v>295</v>
      </c>
      <c r="P458" s="133" t="s">
        <v>204</v>
      </c>
      <c r="Q458" s="133" t="s">
        <v>201</v>
      </c>
      <c r="R458" s="133" t="s">
        <v>202</v>
      </c>
      <c r="S458" s="127">
        <v>44349.400289351855</v>
      </c>
    </row>
    <row r="459" spans="1:19" x14ac:dyDescent="0.2">
      <c r="A459" s="133" t="s">
        <v>199</v>
      </c>
      <c r="B459" s="133" t="s">
        <v>83</v>
      </c>
      <c r="C459" s="127">
        <v>44336</v>
      </c>
      <c r="D459" s="133">
        <v>74.007999999999996</v>
      </c>
      <c r="E459" s="133">
        <v>68.334999999999994</v>
      </c>
      <c r="F459" s="133">
        <v>5.673</v>
      </c>
      <c r="G459" s="133">
        <v>0</v>
      </c>
      <c r="H459" s="133">
        <v>59</v>
      </c>
      <c r="I459" s="133">
        <v>295</v>
      </c>
      <c r="J459" s="133">
        <v>40</v>
      </c>
      <c r="K459" s="133">
        <v>295</v>
      </c>
      <c r="L459" s="133"/>
      <c r="M459" s="133">
        <v>40</v>
      </c>
      <c r="N459" s="133">
        <v>295</v>
      </c>
      <c r="O459" s="133">
        <v>295</v>
      </c>
      <c r="P459" s="133" t="s">
        <v>204</v>
      </c>
      <c r="Q459" s="133" t="s">
        <v>201</v>
      </c>
      <c r="R459" s="133" t="s">
        <v>202</v>
      </c>
      <c r="S459" s="127">
        <v>44349.400289351855</v>
      </c>
    </row>
    <row r="460" spans="1:19" x14ac:dyDescent="0.2">
      <c r="A460" s="133" t="s">
        <v>199</v>
      </c>
      <c r="B460" s="133" t="s">
        <v>83</v>
      </c>
      <c r="C460" s="127">
        <v>44336.041666666664</v>
      </c>
      <c r="D460" s="133">
        <v>66.2</v>
      </c>
      <c r="E460" s="133">
        <v>60.569000000000003</v>
      </c>
      <c r="F460" s="133">
        <v>5.6310000000000002</v>
      </c>
      <c r="G460" s="133">
        <v>0</v>
      </c>
      <c r="H460" s="133">
        <v>59</v>
      </c>
      <c r="I460" s="133">
        <v>295</v>
      </c>
      <c r="J460" s="133">
        <v>40</v>
      </c>
      <c r="K460" s="133">
        <v>295</v>
      </c>
      <c r="L460" s="133"/>
      <c r="M460" s="133">
        <v>40</v>
      </c>
      <c r="N460" s="133">
        <v>295</v>
      </c>
      <c r="O460" s="133">
        <v>295</v>
      </c>
      <c r="P460" s="133" t="s">
        <v>204</v>
      </c>
      <c r="Q460" s="133" t="s">
        <v>201</v>
      </c>
      <c r="R460" s="133" t="s">
        <v>202</v>
      </c>
      <c r="S460" s="127">
        <v>44349.400289351855</v>
      </c>
    </row>
    <row r="461" spans="1:19" x14ac:dyDescent="0.2">
      <c r="A461" s="133" t="s">
        <v>199</v>
      </c>
      <c r="B461" s="133" t="s">
        <v>83</v>
      </c>
      <c r="C461" s="127">
        <v>44336.083333333336</v>
      </c>
      <c r="D461" s="133">
        <v>65.632000000000005</v>
      </c>
      <c r="E461" s="133">
        <v>60.018999999999998</v>
      </c>
      <c r="F461" s="133">
        <v>5.6130000000000004</v>
      </c>
      <c r="G461" s="133">
        <v>0</v>
      </c>
      <c r="H461" s="133">
        <v>59</v>
      </c>
      <c r="I461" s="133">
        <v>295</v>
      </c>
      <c r="J461" s="133">
        <v>40</v>
      </c>
      <c r="K461" s="133">
        <v>295</v>
      </c>
      <c r="L461" s="133"/>
      <c r="M461" s="133">
        <v>40</v>
      </c>
      <c r="N461" s="133">
        <v>295</v>
      </c>
      <c r="O461" s="133">
        <v>295</v>
      </c>
      <c r="P461" s="133" t="s">
        <v>204</v>
      </c>
      <c r="Q461" s="133" t="s">
        <v>201</v>
      </c>
      <c r="R461" s="133" t="s">
        <v>202</v>
      </c>
      <c r="S461" s="127">
        <v>44349.400289351855</v>
      </c>
    </row>
    <row r="462" spans="1:19" x14ac:dyDescent="0.2">
      <c r="A462" s="133" t="s">
        <v>199</v>
      </c>
      <c r="B462" s="133" t="s">
        <v>83</v>
      </c>
      <c r="C462" s="127">
        <v>44336.125</v>
      </c>
      <c r="D462" s="133">
        <v>65.64</v>
      </c>
      <c r="E462" s="133">
        <v>60.017000000000003</v>
      </c>
      <c r="F462" s="133">
        <v>5.6230000000000002</v>
      </c>
      <c r="G462" s="133">
        <v>0</v>
      </c>
      <c r="H462" s="133">
        <v>59</v>
      </c>
      <c r="I462" s="133">
        <v>295</v>
      </c>
      <c r="J462" s="133">
        <v>40</v>
      </c>
      <c r="K462" s="133">
        <v>295</v>
      </c>
      <c r="L462" s="133"/>
      <c r="M462" s="133">
        <v>40</v>
      </c>
      <c r="N462" s="133">
        <v>295</v>
      </c>
      <c r="O462" s="133">
        <v>295</v>
      </c>
      <c r="P462" s="133" t="s">
        <v>204</v>
      </c>
      <c r="Q462" s="133" t="s">
        <v>201</v>
      </c>
      <c r="R462" s="133" t="s">
        <v>202</v>
      </c>
      <c r="S462" s="127">
        <v>44349.400289351855</v>
      </c>
    </row>
    <row r="463" spans="1:19" x14ac:dyDescent="0.2">
      <c r="A463" s="133" t="s">
        <v>199</v>
      </c>
      <c r="B463" s="133" t="s">
        <v>83</v>
      </c>
      <c r="C463" s="127">
        <v>44336.166666666664</v>
      </c>
      <c r="D463" s="133">
        <v>65.688000000000002</v>
      </c>
      <c r="E463" s="133">
        <v>60.082000000000001</v>
      </c>
      <c r="F463" s="133">
        <v>5.6059999999999999</v>
      </c>
      <c r="G463" s="133">
        <v>0</v>
      </c>
      <c r="H463" s="133">
        <v>59</v>
      </c>
      <c r="I463" s="133">
        <v>295</v>
      </c>
      <c r="J463" s="133">
        <v>40</v>
      </c>
      <c r="K463" s="133">
        <v>295</v>
      </c>
      <c r="L463" s="133"/>
      <c r="M463" s="133">
        <v>40</v>
      </c>
      <c r="N463" s="133">
        <v>295</v>
      </c>
      <c r="O463" s="133">
        <v>295</v>
      </c>
      <c r="P463" s="133" t="s">
        <v>204</v>
      </c>
      <c r="Q463" s="133" t="s">
        <v>201</v>
      </c>
      <c r="R463" s="133" t="s">
        <v>202</v>
      </c>
      <c r="S463" s="127">
        <v>44349.400289351855</v>
      </c>
    </row>
    <row r="464" spans="1:19" x14ac:dyDescent="0.2">
      <c r="A464" s="133" t="s">
        <v>199</v>
      </c>
      <c r="B464" s="133" t="s">
        <v>83</v>
      </c>
      <c r="C464" s="127">
        <v>44336.208333333336</v>
      </c>
      <c r="D464" s="133">
        <v>65.744</v>
      </c>
      <c r="E464" s="133">
        <v>60.125999999999998</v>
      </c>
      <c r="F464" s="133">
        <v>5.6180000000000003</v>
      </c>
      <c r="G464" s="133">
        <v>0</v>
      </c>
      <c r="H464" s="133">
        <v>59</v>
      </c>
      <c r="I464" s="133">
        <v>295</v>
      </c>
      <c r="J464" s="133">
        <v>40</v>
      </c>
      <c r="K464" s="133">
        <v>295</v>
      </c>
      <c r="L464" s="133"/>
      <c r="M464" s="133">
        <v>40</v>
      </c>
      <c r="N464" s="133">
        <v>295</v>
      </c>
      <c r="O464" s="133">
        <v>295</v>
      </c>
      <c r="P464" s="133" t="s">
        <v>204</v>
      </c>
      <c r="Q464" s="133" t="s">
        <v>201</v>
      </c>
      <c r="R464" s="133" t="s">
        <v>202</v>
      </c>
      <c r="S464" s="127">
        <v>44349.400289351855</v>
      </c>
    </row>
    <row r="465" spans="1:19" x14ac:dyDescent="0.2">
      <c r="A465" s="133" t="s">
        <v>199</v>
      </c>
      <c r="B465" s="133" t="s">
        <v>83</v>
      </c>
      <c r="C465" s="127">
        <v>44336.25</v>
      </c>
      <c r="D465" s="133">
        <v>66.256</v>
      </c>
      <c r="E465" s="133">
        <v>60.613</v>
      </c>
      <c r="F465" s="133">
        <v>5.6429999999999998</v>
      </c>
      <c r="G465" s="133">
        <v>0</v>
      </c>
      <c r="H465" s="133">
        <v>59</v>
      </c>
      <c r="I465" s="133">
        <v>295</v>
      </c>
      <c r="J465" s="133">
        <v>40</v>
      </c>
      <c r="K465" s="133">
        <v>295</v>
      </c>
      <c r="L465" s="133"/>
      <c r="M465" s="133">
        <v>40</v>
      </c>
      <c r="N465" s="133">
        <v>295</v>
      </c>
      <c r="O465" s="133">
        <v>295</v>
      </c>
      <c r="P465" s="133" t="s">
        <v>204</v>
      </c>
      <c r="Q465" s="133" t="s">
        <v>201</v>
      </c>
      <c r="R465" s="133" t="s">
        <v>202</v>
      </c>
      <c r="S465" s="127">
        <v>44349.400289351855</v>
      </c>
    </row>
    <row r="466" spans="1:19" x14ac:dyDescent="0.2">
      <c r="A466" s="133" t="s">
        <v>199</v>
      </c>
      <c r="B466" s="133" t="s">
        <v>83</v>
      </c>
      <c r="C466" s="127">
        <v>44336.291666666664</v>
      </c>
      <c r="D466" s="133">
        <v>66.224000000000004</v>
      </c>
      <c r="E466" s="133">
        <v>60.587000000000003</v>
      </c>
      <c r="F466" s="133">
        <v>5.6369999999999996</v>
      </c>
      <c r="G466" s="133">
        <v>0</v>
      </c>
      <c r="H466" s="133">
        <v>59</v>
      </c>
      <c r="I466" s="133">
        <v>295</v>
      </c>
      <c r="J466" s="133">
        <v>40</v>
      </c>
      <c r="K466" s="133">
        <v>295</v>
      </c>
      <c r="L466" s="133"/>
      <c r="M466" s="133">
        <v>40</v>
      </c>
      <c r="N466" s="133">
        <v>295</v>
      </c>
      <c r="O466" s="133">
        <v>295</v>
      </c>
      <c r="P466" s="133" t="s">
        <v>204</v>
      </c>
      <c r="Q466" s="133" t="s">
        <v>201</v>
      </c>
      <c r="R466" s="133" t="s">
        <v>202</v>
      </c>
      <c r="S466" s="127">
        <v>44349.400289351855</v>
      </c>
    </row>
    <row r="467" spans="1:19" x14ac:dyDescent="0.2">
      <c r="A467" s="133" t="s">
        <v>199</v>
      </c>
      <c r="B467" s="133" t="s">
        <v>83</v>
      </c>
      <c r="C467" s="127">
        <v>44336.333333333336</v>
      </c>
      <c r="D467" s="133">
        <v>66.055999999999997</v>
      </c>
      <c r="E467" s="133">
        <v>60.408999999999999</v>
      </c>
      <c r="F467" s="133">
        <v>5.6470000000000002</v>
      </c>
      <c r="G467" s="133">
        <v>0</v>
      </c>
      <c r="H467" s="133">
        <v>59</v>
      </c>
      <c r="I467" s="133">
        <v>295</v>
      </c>
      <c r="J467" s="133">
        <v>40</v>
      </c>
      <c r="K467" s="133">
        <v>295</v>
      </c>
      <c r="L467" s="133"/>
      <c r="M467" s="133">
        <v>40</v>
      </c>
      <c r="N467" s="133">
        <v>295</v>
      </c>
      <c r="O467" s="133">
        <v>295</v>
      </c>
      <c r="P467" s="133" t="s">
        <v>204</v>
      </c>
      <c r="Q467" s="133" t="s">
        <v>201</v>
      </c>
      <c r="R467" s="133" t="s">
        <v>202</v>
      </c>
      <c r="S467" s="127">
        <v>44349.400289351855</v>
      </c>
    </row>
    <row r="468" spans="1:19" x14ac:dyDescent="0.2">
      <c r="A468" s="133" t="s">
        <v>199</v>
      </c>
      <c r="B468" s="133" t="s">
        <v>83</v>
      </c>
      <c r="C468" s="127">
        <v>44336.375</v>
      </c>
      <c r="D468" s="133">
        <v>68.176000000000002</v>
      </c>
      <c r="E468" s="133">
        <v>62.512</v>
      </c>
      <c r="F468" s="133">
        <v>5.6639999999999997</v>
      </c>
      <c r="G468" s="133">
        <v>0</v>
      </c>
      <c r="H468" s="133">
        <v>59</v>
      </c>
      <c r="I468" s="133">
        <v>295</v>
      </c>
      <c r="J468" s="133">
        <v>40</v>
      </c>
      <c r="K468" s="133">
        <v>295</v>
      </c>
      <c r="L468" s="133"/>
      <c r="M468" s="133">
        <v>40</v>
      </c>
      <c r="N468" s="133">
        <v>295</v>
      </c>
      <c r="O468" s="133">
        <v>295</v>
      </c>
      <c r="P468" s="133" t="s">
        <v>204</v>
      </c>
      <c r="Q468" s="133" t="s">
        <v>201</v>
      </c>
      <c r="R468" s="133" t="s">
        <v>202</v>
      </c>
      <c r="S468" s="127">
        <v>44349.400289351855</v>
      </c>
    </row>
    <row r="469" spans="1:19" x14ac:dyDescent="0.2">
      <c r="A469" s="133" t="s">
        <v>199</v>
      </c>
      <c r="B469" s="133" t="s">
        <v>83</v>
      </c>
      <c r="C469" s="127">
        <v>44336.416666666664</v>
      </c>
      <c r="D469" s="133">
        <v>77.44</v>
      </c>
      <c r="E469" s="133">
        <v>71.700999999999993</v>
      </c>
      <c r="F469" s="133">
        <v>5.7389999999999999</v>
      </c>
      <c r="G469" s="133">
        <v>0</v>
      </c>
      <c r="H469" s="133">
        <v>59</v>
      </c>
      <c r="I469" s="133">
        <v>295</v>
      </c>
      <c r="J469" s="133">
        <v>40</v>
      </c>
      <c r="K469" s="133">
        <v>295</v>
      </c>
      <c r="L469" s="133"/>
      <c r="M469" s="133">
        <v>40</v>
      </c>
      <c r="N469" s="133">
        <v>295</v>
      </c>
      <c r="O469" s="133">
        <v>295</v>
      </c>
      <c r="P469" s="133" t="s">
        <v>204</v>
      </c>
      <c r="Q469" s="133" t="s">
        <v>201</v>
      </c>
      <c r="R469" s="133" t="s">
        <v>202</v>
      </c>
      <c r="S469" s="127">
        <v>44349.400289351855</v>
      </c>
    </row>
    <row r="470" spans="1:19" x14ac:dyDescent="0.2">
      <c r="A470" s="133" t="s">
        <v>199</v>
      </c>
      <c r="B470" s="133" t="s">
        <v>83</v>
      </c>
      <c r="C470" s="127">
        <v>44336.458333333336</v>
      </c>
      <c r="D470" s="133">
        <v>101.096</v>
      </c>
      <c r="E470" s="133">
        <v>95.203999999999994</v>
      </c>
      <c r="F470" s="133">
        <v>5.8920000000000003</v>
      </c>
      <c r="G470" s="133">
        <v>0</v>
      </c>
      <c r="H470" s="133">
        <v>59</v>
      </c>
      <c r="I470" s="133">
        <v>295</v>
      </c>
      <c r="J470" s="133">
        <v>40</v>
      </c>
      <c r="K470" s="133">
        <v>295</v>
      </c>
      <c r="L470" s="133"/>
      <c r="M470" s="133">
        <v>40</v>
      </c>
      <c r="N470" s="133">
        <v>295</v>
      </c>
      <c r="O470" s="133">
        <v>295</v>
      </c>
      <c r="P470" s="133" t="s">
        <v>204</v>
      </c>
      <c r="Q470" s="133" t="s">
        <v>201</v>
      </c>
      <c r="R470" s="133" t="s">
        <v>202</v>
      </c>
      <c r="S470" s="127">
        <v>44349.400289351855</v>
      </c>
    </row>
    <row r="471" spans="1:19" x14ac:dyDescent="0.2">
      <c r="A471" s="133" t="s">
        <v>199</v>
      </c>
      <c r="B471" s="133" t="s">
        <v>83</v>
      </c>
      <c r="C471" s="127">
        <v>44336.5</v>
      </c>
      <c r="D471" s="133">
        <v>137.096</v>
      </c>
      <c r="E471" s="133">
        <v>130.947</v>
      </c>
      <c r="F471" s="133">
        <v>6.149</v>
      </c>
      <c r="G471" s="133">
        <v>0</v>
      </c>
      <c r="H471" s="133">
        <v>59</v>
      </c>
      <c r="I471" s="133">
        <v>295</v>
      </c>
      <c r="J471" s="133">
        <v>40</v>
      </c>
      <c r="K471" s="133">
        <v>295</v>
      </c>
      <c r="L471" s="133"/>
      <c r="M471" s="133">
        <v>40</v>
      </c>
      <c r="N471" s="133">
        <v>295</v>
      </c>
      <c r="O471" s="133">
        <v>295</v>
      </c>
      <c r="P471" s="133" t="s">
        <v>204</v>
      </c>
      <c r="Q471" s="133" t="s">
        <v>201</v>
      </c>
      <c r="R471" s="133" t="s">
        <v>202</v>
      </c>
      <c r="S471" s="127">
        <v>44349.400289351855</v>
      </c>
    </row>
    <row r="472" spans="1:19" x14ac:dyDescent="0.2">
      <c r="A472" s="133" t="s">
        <v>199</v>
      </c>
      <c r="B472" s="133" t="s">
        <v>83</v>
      </c>
      <c r="C472" s="127">
        <v>44336.541666666664</v>
      </c>
      <c r="D472" s="133">
        <v>113.952</v>
      </c>
      <c r="E472" s="133">
        <v>107.93</v>
      </c>
      <c r="F472" s="133">
        <v>6.0220000000000002</v>
      </c>
      <c r="G472" s="133">
        <v>0</v>
      </c>
      <c r="H472" s="133">
        <v>59</v>
      </c>
      <c r="I472" s="133">
        <v>295</v>
      </c>
      <c r="J472" s="133">
        <v>40</v>
      </c>
      <c r="K472" s="133">
        <v>295</v>
      </c>
      <c r="L472" s="133"/>
      <c r="M472" s="133">
        <v>40</v>
      </c>
      <c r="N472" s="133">
        <v>295</v>
      </c>
      <c r="O472" s="133">
        <v>295</v>
      </c>
      <c r="P472" s="133" t="s">
        <v>204</v>
      </c>
      <c r="Q472" s="133" t="s">
        <v>201</v>
      </c>
      <c r="R472" s="133" t="s">
        <v>202</v>
      </c>
      <c r="S472" s="127">
        <v>44349.400289351855</v>
      </c>
    </row>
    <row r="473" spans="1:19" x14ac:dyDescent="0.2">
      <c r="A473" s="133" t="s">
        <v>199</v>
      </c>
      <c r="B473" s="133" t="s">
        <v>83</v>
      </c>
      <c r="C473" s="127">
        <v>44336.583333333336</v>
      </c>
      <c r="D473" s="133">
        <v>195.73599999999999</v>
      </c>
      <c r="E473" s="133">
        <v>189.19800000000001</v>
      </c>
      <c r="F473" s="133">
        <v>6.5380000000000003</v>
      </c>
      <c r="G473" s="133">
        <v>0</v>
      </c>
      <c r="H473" s="133">
        <v>59</v>
      </c>
      <c r="I473" s="133">
        <v>295</v>
      </c>
      <c r="J473" s="133">
        <v>40</v>
      </c>
      <c r="K473" s="133">
        <v>295</v>
      </c>
      <c r="L473" s="133"/>
      <c r="M473" s="133">
        <v>40</v>
      </c>
      <c r="N473" s="133">
        <v>295</v>
      </c>
      <c r="O473" s="133">
        <v>295</v>
      </c>
      <c r="P473" s="133" t="s">
        <v>204</v>
      </c>
      <c r="Q473" s="133" t="s">
        <v>201</v>
      </c>
      <c r="R473" s="133" t="s">
        <v>202</v>
      </c>
      <c r="S473" s="127">
        <v>44349.400289351855</v>
      </c>
    </row>
    <row r="474" spans="1:19" x14ac:dyDescent="0.2">
      <c r="A474" s="133" t="s">
        <v>199</v>
      </c>
      <c r="B474" s="133" t="s">
        <v>83</v>
      </c>
      <c r="C474" s="127">
        <v>44336.625</v>
      </c>
      <c r="D474" s="133">
        <v>244.71199999999999</v>
      </c>
      <c r="E474" s="133">
        <v>237.81200000000001</v>
      </c>
      <c r="F474" s="133">
        <v>6.9</v>
      </c>
      <c r="G474" s="133">
        <v>0</v>
      </c>
      <c r="H474" s="133">
        <v>59</v>
      </c>
      <c r="I474" s="133">
        <v>295</v>
      </c>
      <c r="J474" s="133">
        <v>40</v>
      </c>
      <c r="K474" s="133">
        <v>295</v>
      </c>
      <c r="L474" s="133"/>
      <c r="M474" s="133">
        <v>40</v>
      </c>
      <c r="N474" s="133">
        <v>295</v>
      </c>
      <c r="O474" s="133">
        <v>295</v>
      </c>
      <c r="P474" s="133" t="s">
        <v>204</v>
      </c>
      <c r="Q474" s="133" t="s">
        <v>201</v>
      </c>
      <c r="R474" s="133" t="s">
        <v>202</v>
      </c>
      <c r="S474" s="127">
        <v>44349.400289351855</v>
      </c>
    </row>
    <row r="475" spans="1:19" x14ac:dyDescent="0.2">
      <c r="A475" s="133" t="s">
        <v>199</v>
      </c>
      <c r="B475" s="133" t="s">
        <v>83</v>
      </c>
      <c r="C475" s="127">
        <v>44336.666666666664</v>
      </c>
      <c r="D475" s="133">
        <v>280.024</v>
      </c>
      <c r="E475" s="133">
        <v>272.738</v>
      </c>
      <c r="F475" s="133">
        <v>7.2859999999999996</v>
      </c>
      <c r="G475" s="133">
        <v>0</v>
      </c>
      <c r="H475" s="133">
        <v>59</v>
      </c>
      <c r="I475" s="133">
        <v>296</v>
      </c>
      <c r="J475" s="133">
        <v>40</v>
      </c>
      <c r="K475" s="133">
        <v>296</v>
      </c>
      <c r="L475" s="133"/>
      <c r="M475" s="133">
        <v>40</v>
      </c>
      <c r="N475" s="133">
        <v>296</v>
      </c>
      <c r="O475" s="133">
        <v>295</v>
      </c>
      <c r="P475" s="133" t="s">
        <v>204</v>
      </c>
      <c r="Q475" s="133" t="s">
        <v>201</v>
      </c>
      <c r="R475" s="133" t="s">
        <v>202</v>
      </c>
      <c r="S475" s="127">
        <v>44349.400289351855</v>
      </c>
    </row>
    <row r="476" spans="1:19" x14ac:dyDescent="0.2">
      <c r="A476" s="133" t="s">
        <v>199</v>
      </c>
      <c r="B476" s="133" t="s">
        <v>83</v>
      </c>
      <c r="C476" s="127">
        <v>44336.708333333336</v>
      </c>
      <c r="D476" s="133">
        <v>299.33600000000001</v>
      </c>
      <c r="E476" s="133">
        <v>291.85899999999998</v>
      </c>
      <c r="F476" s="133">
        <v>7.4770000000000003</v>
      </c>
      <c r="G476" s="133">
        <v>0</v>
      </c>
      <c r="H476" s="133">
        <v>59</v>
      </c>
      <c r="I476" s="133">
        <v>296</v>
      </c>
      <c r="J476" s="133">
        <v>40</v>
      </c>
      <c r="K476" s="133">
        <v>296</v>
      </c>
      <c r="L476" s="133"/>
      <c r="M476" s="133">
        <v>40</v>
      </c>
      <c r="N476" s="133">
        <v>296</v>
      </c>
      <c r="O476" s="133">
        <v>295</v>
      </c>
      <c r="P476" s="133" t="s">
        <v>204</v>
      </c>
      <c r="Q476" s="133" t="s">
        <v>201</v>
      </c>
      <c r="R476" s="133" t="s">
        <v>202</v>
      </c>
      <c r="S476" s="127">
        <v>44349.400289351855</v>
      </c>
    </row>
    <row r="477" spans="1:19" x14ac:dyDescent="0.2">
      <c r="A477" s="133" t="s">
        <v>199</v>
      </c>
      <c r="B477" s="133" t="s">
        <v>83</v>
      </c>
      <c r="C477" s="127">
        <v>44336.75</v>
      </c>
      <c r="D477" s="133">
        <v>295.72000000000003</v>
      </c>
      <c r="E477" s="133">
        <v>288.33600000000001</v>
      </c>
      <c r="F477" s="133">
        <v>7.3840000000000003</v>
      </c>
      <c r="G477" s="133">
        <v>0</v>
      </c>
      <c r="H477" s="133">
        <v>59</v>
      </c>
      <c r="I477" s="133">
        <v>296</v>
      </c>
      <c r="J477" s="133">
        <v>40</v>
      </c>
      <c r="K477" s="133">
        <v>296</v>
      </c>
      <c r="L477" s="133"/>
      <c r="M477" s="133">
        <v>40</v>
      </c>
      <c r="N477" s="133">
        <v>296</v>
      </c>
      <c r="O477" s="133">
        <v>295</v>
      </c>
      <c r="P477" s="133" t="s">
        <v>204</v>
      </c>
      <c r="Q477" s="133" t="s">
        <v>201</v>
      </c>
      <c r="R477" s="133" t="s">
        <v>202</v>
      </c>
      <c r="S477" s="127">
        <v>44349.400289351855</v>
      </c>
    </row>
    <row r="478" spans="1:19" x14ac:dyDescent="0.2">
      <c r="A478" s="133" t="s">
        <v>199</v>
      </c>
      <c r="B478" s="133" t="s">
        <v>83</v>
      </c>
      <c r="C478" s="127">
        <v>44336.791666666664</v>
      </c>
      <c r="D478" s="133">
        <v>288.2</v>
      </c>
      <c r="E478" s="133">
        <v>280.95</v>
      </c>
      <c r="F478" s="133">
        <v>7.25</v>
      </c>
      <c r="G478" s="133">
        <v>0</v>
      </c>
      <c r="H478" s="133">
        <v>60</v>
      </c>
      <c r="I478" s="133">
        <v>296</v>
      </c>
      <c r="J478" s="133">
        <v>40</v>
      </c>
      <c r="K478" s="133">
        <v>296</v>
      </c>
      <c r="L478" s="133"/>
      <c r="M478" s="133">
        <v>40</v>
      </c>
      <c r="N478" s="133">
        <v>296</v>
      </c>
      <c r="O478" s="133">
        <v>295</v>
      </c>
      <c r="P478" s="133" t="s">
        <v>204</v>
      </c>
      <c r="Q478" s="133" t="s">
        <v>201</v>
      </c>
      <c r="R478" s="133" t="s">
        <v>202</v>
      </c>
      <c r="S478" s="127">
        <v>44349.400289351855</v>
      </c>
    </row>
    <row r="479" spans="1:19" x14ac:dyDescent="0.2">
      <c r="A479" s="133" t="s">
        <v>199</v>
      </c>
      <c r="B479" s="133" t="s">
        <v>83</v>
      </c>
      <c r="C479" s="127">
        <v>44336.833333333336</v>
      </c>
      <c r="D479" s="133">
        <v>289.096</v>
      </c>
      <c r="E479" s="133">
        <v>281.82900000000001</v>
      </c>
      <c r="F479" s="133">
        <v>7.2670000000000003</v>
      </c>
      <c r="G479" s="133">
        <v>0</v>
      </c>
      <c r="H479" s="133">
        <v>60</v>
      </c>
      <c r="I479" s="133">
        <v>296</v>
      </c>
      <c r="J479" s="133">
        <v>40</v>
      </c>
      <c r="K479" s="133">
        <v>296</v>
      </c>
      <c r="L479" s="133"/>
      <c r="M479" s="133">
        <v>40</v>
      </c>
      <c r="N479" s="133">
        <v>296</v>
      </c>
      <c r="O479" s="133">
        <v>295</v>
      </c>
      <c r="P479" s="133" t="s">
        <v>204</v>
      </c>
      <c r="Q479" s="133" t="s">
        <v>201</v>
      </c>
      <c r="R479" s="133" t="s">
        <v>202</v>
      </c>
      <c r="S479" s="127">
        <v>44349.400289351855</v>
      </c>
    </row>
    <row r="480" spans="1:19" x14ac:dyDescent="0.2">
      <c r="A480" s="133" t="s">
        <v>199</v>
      </c>
      <c r="B480" s="133" t="s">
        <v>83</v>
      </c>
      <c r="C480" s="127">
        <v>44336.875</v>
      </c>
      <c r="D480" s="133">
        <v>274.08800000000002</v>
      </c>
      <c r="E480" s="133">
        <v>266.99700000000001</v>
      </c>
      <c r="F480" s="133">
        <v>7.0910000000000002</v>
      </c>
      <c r="G480" s="133">
        <v>0</v>
      </c>
      <c r="H480" s="133">
        <v>60</v>
      </c>
      <c r="I480" s="133">
        <v>295</v>
      </c>
      <c r="J480" s="133">
        <v>40</v>
      </c>
      <c r="K480" s="133">
        <v>295</v>
      </c>
      <c r="L480" s="133"/>
      <c r="M480" s="133">
        <v>40</v>
      </c>
      <c r="N480" s="133">
        <v>295</v>
      </c>
      <c r="O480" s="133">
        <v>295</v>
      </c>
      <c r="P480" s="133" t="s">
        <v>204</v>
      </c>
      <c r="Q480" s="133" t="s">
        <v>201</v>
      </c>
      <c r="R480" s="133" t="s">
        <v>202</v>
      </c>
      <c r="S480" s="127">
        <v>44349.400289351855</v>
      </c>
    </row>
    <row r="481" spans="1:19" x14ac:dyDescent="0.2">
      <c r="A481" s="133" t="s">
        <v>199</v>
      </c>
      <c r="B481" s="133" t="s">
        <v>83</v>
      </c>
      <c r="C481" s="127">
        <v>44336.916666666664</v>
      </c>
      <c r="D481" s="133">
        <v>284.512</v>
      </c>
      <c r="E481" s="133">
        <v>277.33199999999999</v>
      </c>
      <c r="F481" s="133">
        <v>7.18</v>
      </c>
      <c r="G481" s="133">
        <v>0</v>
      </c>
      <c r="H481" s="133">
        <v>60</v>
      </c>
      <c r="I481" s="133">
        <v>295</v>
      </c>
      <c r="J481" s="133">
        <v>40</v>
      </c>
      <c r="K481" s="133">
        <v>295</v>
      </c>
      <c r="L481" s="133"/>
      <c r="M481" s="133">
        <v>40</v>
      </c>
      <c r="N481" s="133">
        <v>295</v>
      </c>
      <c r="O481" s="133">
        <v>295</v>
      </c>
      <c r="P481" s="133" t="s">
        <v>204</v>
      </c>
      <c r="Q481" s="133" t="s">
        <v>201</v>
      </c>
      <c r="R481" s="133" t="s">
        <v>202</v>
      </c>
      <c r="S481" s="127">
        <v>44349.400289351855</v>
      </c>
    </row>
    <row r="482" spans="1:19" x14ac:dyDescent="0.2">
      <c r="A482" s="133" t="s">
        <v>199</v>
      </c>
      <c r="B482" s="133" t="s">
        <v>83</v>
      </c>
      <c r="C482" s="127">
        <v>44336.958333333336</v>
      </c>
      <c r="D482" s="133">
        <v>264.49599999999998</v>
      </c>
      <c r="E482" s="133">
        <v>257.53300000000002</v>
      </c>
      <c r="F482" s="133">
        <v>6.9630000000000001</v>
      </c>
      <c r="G482" s="133">
        <v>0</v>
      </c>
      <c r="H482" s="133">
        <v>60</v>
      </c>
      <c r="I482" s="133">
        <v>295</v>
      </c>
      <c r="J482" s="133">
        <v>40</v>
      </c>
      <c r="K482" s="133">
        <v>295</v>
      </c>
      <c r="L482" s="133"/>
      <c r="M482" s="133">
        <v>40</v>
      </c>
      <c r="N482" s="133">
        <v>295</v>
      </c>
      <c r="O482" s="133">
        <v>295</v>
      </c>
      <c r="P482" s="133" t="s">
        <v>204</v>
      </c>
      <c r="Q482" s="133" t="s">
        <v>201</v>
      </c>
      <c r="R482" s="133" t="s">
        <v>202</v>
      </c>
      <c r="S482" s="127">
        <v>44349.400289351855</v>
      </c>
    </row>
    <row r="483" spans="1:19" x14ac:dyDescent="0.2">
      <c r="A483" s="133" t="s">
        <v>199</v>
      </c>
      <c r="B483" s="133" t="s">
        <v>83</v>
      </c>
      <c r="C483" s="127">
        <v>44337</v>
      </c>
      <c r="D483" s="133">
        <v>161.648</v>
      </c>
      <c r="E483" s="133">
        <v>155.43700000000001</v>
      </c>
      <c r="F483" s="133">
        <v>6.2110000000000003</v>
      </c>
      <c r="G483" s="133">
        <v>0</v>
      </c>
      <c r="H483" s="133">
        <v>60</v>
      </c>
      <c r="I483" s="133">
        <v>295</v>
      </c>
      <c r="J483" s="133">
        <v>40</v>
      </c>
      <c r="K483" s="133">
        <v>295</v>
      </c>
      <c r="L483" s="133"/>
      <c r="M483" s="133">
        <v>40</v>
      </c>
      <c r="N483" s="133">
        <v>295</v>
      </c>
      <c r="O483" s="133">
        <v>295</v>
      </c>
      <c r="P483" s="133" t="s">
        <v>204</v>
      </c>
      <c r="Q483" s="133" t="s">
        <v>201</v>
      </c>
      <c r="R483" s="133" t="s">
        <v>202</v>
      </c>
      <c r="S483" s="127">
        <v>44349.400289351855</v>
      </c>
    </row>
    <row r="484" spans="1:19" x14ac:dyDescent="0.2">
      <c r="A484" s="133" t="s">
        <v>199</v>
      </c>
      <c r="B484" s="133" t="s">
        <v>83</v>
      </c>
      <c r="C484" s="127">
        <v>44337.041666666664</v>
      </c>
      <c r="D484" s="133">
        <v>76.584000000000003</v>
      </c>
      <c r="E484" s="133">
        <v>70.903999999999996</v>
      </c>
      <c r="F484" s="133">
        <v>5.68</v>
      </c>
      <c r="G484" s="133">
        <v>0</v>
      </c>
      <c r="H484" s="133">
        <v>59</v>
      </c>
      <c r="I484" s="133">
        <v>295</v>
      </c>
      <c r="J484" s="133">
        <v>40</v>
      </c>
      <c r="K484" s="133">
        <v>295</v>
      </c>
      <c r="L484" s="133"/>
      <c r="M484" s="133">
        <v>40</v>
      </c>
      <c r="N484" s="133">
        <v>295</v>
      </c>
      <c r="O484" s="133">
        <v>295</v>
      </c>
      <c r="P484" s="133" t="s">
        <v>204</v>
      </c>
      <c r="Q484" s="133" t="s">
        <v>201</v>
      </c>
      <c r="R484" s="133" t="s">
        <v>202</v>
      </c>
      <c r="S484" s="127">
        <v>44349.400289351855</v>
      </c>
    </row>
    <row r="485" spans="1:19" x14ac:dyDescent="0.2">
      <c r="A485" s="133" t="s">
        <v>199</v>
      </c>
      <c r="B485" s="133" t="s">
        <v>83</v>
      </c>
      <c r="C485" s="127">
        <v>44337.083333333336</v>
      </c>
      <c r="D485" s="133">
        <v>70.424000000000007</v>
      </c>
      <c r="E485" s="133">
        <v>64.769000000000005</v>
      </c>
      <c r="F485" s="133">
        <v>5.6550000000000002</v>
      </c>
      <c r="G485" s="133">
        <v>0</v>
      </c>
      <c r="H485" s="133">
        <v>60</v>
      </c>
      <c r="I485" s="133">
        <v>295</v>
      </c>
      <c r="J485" s="133">
        <v>40</v>
      </c>
      <c r="K485" s="133">
        <v>295</v>
      </c>
      <c r="L485" s="133"/>
      <c r="M485" s="133">
        <v>40</v>
      </c>
      <c r="N485" s="133">
        <v>295</v>
      </c>
      <c r="O485" s="133">
        <v>295</v>
      </c>
      <c r="P485" s="133" t="s">
        <v>204</v>
      </c>
      <c r="Q485" s="133" t="s">
        <v>201</v>
      </c>
      <c r="R485" s="133" t="s">
        <v>202</v>
      </c>
      <c r="S485" s="127">
        <v>44349.400289351855</v>
      </c>
    </row>
    <row r="486" spans="1:19" x14ac:dyDescent="0.2">
      <c r="A486" s="133" t="s">
        <v>199</v>
      </c>
      <c r="B486" s="133" t="s">
        <v>83</v>
      </c>
      <c r="C486" s="127">
        <v>44337.125</v>
      </c>
      <c r="D486" s="133">
        <v>65.760000000000005</v>
      </c>
      <c r="E486" s="133">
        <v>60.146000000000001</v>
      </c>
      <c r="F486" s="133">
        <v>5.6139999999999999</v>
      </c>
      <c r="G486" s="133">
        <v>0</v>
      </c>
      <c r="H486" s="133">
        <v>59</v>
      </c>
      <c r="I486" s="133">
        <v>295</v>
      </c>
      <c r="J486" s="133">
        <v>40</v>
      </c>
      <c r="K486" s="133">
        <v>295</v>
      </c>
      <c r="L486" s="133"/>
      <c r="M486" s="133">
        <v>40</v>
      </c>
      <c r="N486" s="133">
        <v>295</v>
      </c>
      <c r="O486" s="133">
        <v>295</v>
      </c>
      <c r="P486" s="133" t="s">
        <v>204</v>
      </c>
      <c r="Q486" s="133" t="s">
        <v>201</v>
      </c>
      <c r="R486" s="133" t="s">
        <v>202</v>
      </c>
      <c r="S486" s="127">
        <v>44349.400289351855</v>
      </c>
    </row>
    <row r="487" spans="1:19" x14ac:dyDescent="0.2">
      <c r="A487" s="133" t="s">
        <v>199</v>
      </c>
      <c r="B487" s="133" t="s">
        <v>83</v>
      </c>
      <c r="C487" s="127">
        <v>44337.166666666664</v>
      </c>
      <c r="D487" s="133">
        <v>65.664000000000001</v>
      </c>
      <c r="E487" s="133">
        <v>60.061999999999998</v>
      </c>
      <c r="F487" s="133">
        <v>5.6020000000000003</v>
      </c>
      <c r="G487" s="133">
        <v>0</v>
      </c>
      <c r="H487" s="133">
        <v>59</v>
      </c>
      <c r="I487" s="133">
        <v>295</v>
      </c>
      <c r="J487" s="133">
        <v>40</v>
      </c>
      <c r="K487" s="133">
        <v>295</v>
      </c>
      <c r="L487" s="133"/>
      <c r="M487" s="133">
        <v>40</v>
      </c>
      <c r="N487" s="133">
        <v>295</v>
      </c>
      <c r="O487" s="133">
        <v>295</v>
      </c>
      <c r="P487" s="133" t="s">
        <v>204</v>
      </c>
      <c r="Q487" s="133" t="s">
        <v>201</v>
      </c>
      <c r="R487" s="133" t="s">
        <v>202</v>
      </c>
      <c r="S487" s="127">
        <v>44349.400289351855</v>
      </c>
    </row>
    <row r="488" spans="1:19" x14ac:dyDescent="0.2">
      <c r="A488" s="133" t="s">
        <v>199</v>
      </c>
      <c r="B488" s="133" t="s">
        <v>83</v>
      </c>
      <c r="C488" s="127">
        <v>44337.208333333336</v>
      </c>
      <c r="D488" s="133">
        <v>65.591999999999999</v>
      </c>
      <c r="E488" s="133">
        <v>59.965000000000003</v>
      </c>
      <c r="F488" s="133">
        <v>5.6269999999999998</v>
      </c>
      <c r="G488" s="133">
        <v>0</v>
      </c>
      <c r="H488" s="133">
        <v>59</v>
      </c>
      <c r="I488" s="133">
        <v>295</v>
      </c>
      <c r="J488" s="133">
        <v>40</v>
      </c>
      <c r="K488" s="133">
        <v>295</v>
      </c>
      <c r="L488" s="133"/>
      <c r="M488" s="133">
        <v>40</v>
      </c>
      <c r="N488" s="133">
        <v>295</v>
      </c>
      <c r="O488" s="133">
        <v>295</v>
      </c>
      <c r="P488" s="133" t="s">
        <v>204</v>
      </c>
      <c r="Q488" s="133" t="s">
        <v>201</v>
      </c>
      <c r="R488" s="133" t="s">
        <v>202</v>
      </c>
      <c r="S488" s="127">
        <v>44349.400289351855</v>
      </c>
    </row>
    <row r="489" spans="1:19" x14ac:dyDescent="0.2">
      <c r="A489" s="133" t="s">
        <v>199</v>
      </c>
      <c r="B489" s="133" t="s">
        <v>83</v>
      </c>
      <c r="C489" s="127">
        <v>44337.25</v>
      </c>
      <c r="D489" s="133">
        <v>65.695999999999998</v>
      </c>
      <c r="E489" s="133">
        <v>60.06</v>
      </c>
      <c r="F489" s="133">
        <v>5.6360000000000001</v>
      </c>
      <c r="G489" s="133">
        <v>0</v>
      </c>
      <c r="H489" s="133">
        <v>59</v>
      </c>
      <c r="I489" s="133">
        <v>295</v>
      </c>
      <c r="J489" s="133">
        <v>40</v>
      </c>
      <c r="K489" s="133">
        <v>295</v>
      </c>
      <c r="L489" s="133"/>
      <c r="M489" s="133">
        <v>40</v>
      </c>
      <c r="N489" s="133">
        <v>295</v>
      </c>
      <c r="O489" s="133">
        <v>295</v>
      </c>
      <c r="P489" s="133" t="s">
        <v>204</v>
      </c>
      <c r="Q489" s="133" t="s">
        <v>201</v>
      </c>
      <c r="R489" s="133" t="s">
        <v>202</v>
      </c>
      <c r="S489" s="127">
        <v>44349.400289351855</v>
      </c>
    </row>
    <row r="490" spans="1:19" x14ac:dyDescent="0.2">
      <c r="A490" s="133" t="s">
        <v>199</v>
      </c>
      <c r="B490" s="133" t="s">
        <v>83</v>
      </c>
      <c r="C490" s="127">
        <v>44337.291666666664</v>
      </c>
      <c r="D490" s="133">
        <v>66.343999999999994</v>
      </c>
      <c r="E490" s="133">
        <v>60.688000000000002</v>
      </c>
      <c r="F490" s="133">
        <v>5.6559999999999997</v>
      </c>
      <c r="G490" s="133">
        <v>0</v>
      </c>
      <c r="H490" s="133">
        <v>59</v>
      </c>
      <c r="I490" s="133">
        <v>295</v>
      </c>
      <c r="J490" s="133">
        <v>40</v>
      </c>
      <c r="K490" s="133">
        <v>295</v>
      </c>
      <c r="L490" s="133"/>
      <c r="M490" s="133">
        <v>40</v>
      </c>
      <c r="N490" s="133">
        <v>295</v>
      </c>
      <c r="O490" s="133">
        <v>295</v>
      </c>
      <c r="P490" s="133" t="s">
        <v>204</v>
      </c>
      <c r="Q490" s="133" t="s">
        <v>201</v>
      </c>
      <c r="R490" s="133" t="s">
        <v>202</v>
      </c>
      <c r="S490" s="127">
        <v>44349.400289351855</v>
      </c>
    </row>
    <row r="491" spans="1:19" x14ac:dyDescent="0.2">
      <c r="A491" s="133" t="s">
        <v>199</v>
      </c>
      <c r="B491" s="133" t="s">
        <v>83</v>
      </c>
      <c r="C491" s="127">
        <v>44337.333333333336</v>
      </c>
      <c r="D491" s="133">
        <v>68.040000000000006</v>
      </c>
      <c r="E491" s="133">
        <v>62.381</v>
      </c>
      <c r="F491" s="133">
        <v>5.6589999999999998</v>
      </c>
      <c r="G491" s="133">
        <v>0</v>
      </c>
      <c r="H491" s="133">
        <v>59</v>
      </c>
      <c r="I491" s="133">
        <v>295</v>
      </c>
      <c r="J491" s="133">
        <v>40</v>
      </c>
      <c r="K491" s="133">
        <v>295</v>
      </c>
      <c r="L491" s="133"/>
      <c r="M491" s="133">
        <v>40</v>
      </c>
      <c r="N491" s="133">
        <v>295</v>
      </c>
      <c r="O491" s="133">
        <v>295</v>
      </c>
      <c r="P491" s="133" t="s">
        <v>204</v>
      </c>
      <c r="Q491" s="133" t="s">
        <v>201</v>
      </c>
      <c r="R491" s="133" t="s">
        <v>202</v>
      </c>
      <c r="S491" s="127">
        <v>44349.400289351855</v>
      </c>
    </row>
    <row r="492" spans="1:19" x14ac:dyDescent="0.2">
      <c r="A492" s="133" t="s">
        <v>199</v>
      </c>
      <c r="B492" s="133" t="s">
        <v>83</v>
      </c>
      <c r="C492" s="127">
        <v>44337.375</v>
      </c>
      <c r="D492" s="133">
        <v>66.2</v>
      </c>
      <c r="E492" s="133">
        <v>60.523000000000003</v>
      </c>
      <c r="F492" s="133">
        <v>5.6769999999999996</v>
      </c>
      <c r="G492" s="133">
        <v>0</v>
      </c>
      <c r="H492" s="133">
        <v>59</v>
      </c>
      <c r="I492" s="133">
        <v>295</v>
      </c>
      <c r="J492" s="133">
        <v>40</v>
      </c>
      <c r="K492" s="133">
        <v>295</v>
      </c>
      <c r="L492" s="133"/>
      <c r="M492" s="133">
        <v>40</v>
      </c>
      <c r="N492" s="133">
        <v>295</v>
      </c>
      <c r="O492" s="133">
        <v>295</v>
      </c>
      <c r="P492" s="133" t="s">
        <v>204</v>
      </c>
      <c r="Q492" s="133" t="s">
        <v>201</v>
      </c>
      <c r="R492" s="133" t="s">
        <v>202</v>
      </c>
      <c r="S492" s="127">
        <v>44349.400289351855</v>
      </c>
    </row>
    <row r="493" spans="1:19" x14ac:dyDescent="0.2">
      <c r="A493" s="133" t="s">
        <v>199</v>
      </c>
      <c r="B493" s="133" t="s">
        <v>83</v>
      </c>
      <c r="C493" s="127">
        <v>44337.416666666664</v>
      </c>
      <c r="D493" s="133">
        <v>67.031999999999996</v>
      </c>
      <c r="E493" s="133">
        <v>61.343000000000004</v>
      </c>
      <c r="F493" s="133">
        <v>5.6890000000000001</v>
      </c>
      <c r="G493" s="133">
        <v>0</v>
      </c>
      <c r="H493" s="133">
        <v>59</v>
      </c>
      <c r="I493" s="133">
        <v>295</v>
      </c>
      <c r="J493" s="133">
        <v>40</v>
      </c>
      <c r="K493" s="133">
        <v>295</v>
      </c>
      <c r="L493" s="133"/>
      <c r="M493" s="133">
        <v>40</v>
      </c>
      <c r="N493" s="133">
        <v>295</v>
      </c>
      <c r="O493" s="133">
        <v>295</v>
      </c>
      <c r="P493" s="133" t="s">
        <v>204</v>
      </c>
      <c r="Q493" s="133" t="s">
        <v>201</v>
      </c>
      <c r="R493" s="133" t="s">
        <v>202</v>
      </c>
      <c r="S493" s="127">
        <v>44349.400289351855</v>
      </c>
    </row>
    <row r="494" spans="1:19" x14ac:dyDescent="0.2">
      <c r="A494" s="133" t="s">
        <v>199</v>
      </c>
      <c r="B494" s="133" t="s">
        <v>83</v>
      </c>
      <c r="C494" s="127">
        <v>44337.458333333336</v>
      </c>
      <c r="D494" s="133">
        <v>84.951999999999998</v>
      </c>
      <c r="E494" s="133">
        <v>79.147000000000006</v>
      </c>
      <c r="F494" s="133">
        <v>5.8049999999999997</v>
      </c>
      <c r="G494" s="133">
        <v>0</v>
      </c>
      <c r="H494" s="133">
        <v>60</v>
      </c>
      <c r="I494" s="133">
        <v>295</v>
      </c>
      <c r="J494" s="133">
        <v>40</v>
      </c>
      <c r="K494" s="133">
        <v>295</v>
      </c>
      <c r="L494" s="133"/>
      <c r="M494" s="133">
        <v>40</v>
      </c>
      <c r="N494" s="133">
        <v>295</v>
      </c>
      <c r="O494" s="133">
        <v>295</v>
      </c>
      <c r="P494" s="133" t="s">
        <v>204</v>
      </c>
      <c r="Q494" s="133" t="s">
        <v>201</v>
      </c>
      <c r="R494" s="133" t="s">
        <v>202</v>
      </c>
      <c r="S494" s="127">
        <v>44349.400289351855</v>
      </c>
    </row>
    <row r="495" spans="1:19" x14ac:dyDescent="0.2">
      <c r="A495" s="133" t="s">
        <v>199</v>
      </c>
      <c r="B495" s="133" t="s">
        <v>83</v>
      </c>
      <c r="C495" s="127">
        <v>44337.5</v>
      </c>
      <c r="D495" s="133">
        <v>68.176000000000002</v>
      </c>
      <c r="E495" s="133">
        <v>62.462000000000003</v>
      </c>
      <c r="F495" s="133">
        <v>5.7140000000000004</v>
      </c>
      <c r="G495" s="133">
        <v>0</v>
      </c>
      <c r="H495" s="133">
        <v>59</v>
      </c>
      <c r="I495" s="133">
        <v>295</v>
      </c>
      <c r="J495" s="133">
        <v>40</v>
      </c>
      <c r="K495" s="133">
        <v>295</v>
      </c>
      <c r="L495" s="133"/>
      <c r="M495" s="133">
        <v>40</v>
      </c>
      <c r="N495" s="133">
        <v>295</v>
      </c>
      <c r="O495" s="133">
        <v>295</v>
      </c>
      <c r="P495" s="133" t="s">
        <v>204</v>
      </c>
      <c r="Q495" s="133" t="s">
        <v>201</v>
      </c>
      <c r="R495" s="133" t="s">
        <v>202</v>
      </c>
      <c r="S495" s="127">
        <v>44349.400289351855</v>
      </c>
    </row>
    <row r="496" spans="1:19" x14ac:dyDescent="0.2">
      <c r="A496" s="133" t="s">
        <v>199</v>
      </c>
      <c r="B496" s="133" t="s">
        <v>83</v>
      </c>
      <c r="C496" s="127">
        <v>44337.541666666664</v>
      </c>
      <c r="D496" s="133">
        <v>92.808000000000007</v>
      </c>
      <c r="E496" s="133">
        <v>86.900999999999996</v>
      </c>
      <c r="F496" s="133">
        <v>5.907</v>
      </c>
      <c r="G496" s="133">
        <v>0</v>
      </c>
      <c r="H496" s="133">
        <v>59</v>
      </c>
      <c r="I496" s="133">
        <v>295</v>
      </c>
      <c r="J496" s="133">
        <v>40</v>
      </c>
      <c r="K496" s="133">
        <v>295</v>
      </c>
      <c r="L496" s="133"/>
      <c r="M496" s="133">
        <v>40</v>
      </c>
      <c r="N496" s="133">
        <v>295</v>
      </c>
      <c r="O496" s="133">
        <v>295</v>
      </c>
      <c r="P496" s="133" t="s">
        <v>204</v>
      </c>
      <c r="Q496" s="133" t="s">
        <v>201</v>
      </c>
      <c r="R496" s="133" t="s">
        <v>202</v>
      </c>
      <c r="S496" s="127">
        <v>44349.400289351855</v>
      </c>
    </row>
    <row r="497" spans="1:19" x14ac:dyDescent="0.2">
      <c r="A497" s="133" t="s">
        <v>199</v>
      </c>
      <c r="B497" s="133" t="s">
        <v>83</v>
      </c>
      <c r="C497" s="127">
        <v>44337.583333333336</v>
      </c>
      <c r="D497" s="133">
        <v>146.66399999999999</v>
      </c>
      <c r="E497" s="133">
        <v>140.36500000000001</v>
      </c>
      <c r="F497" s="133">
        <v>6.2990000000000004</v>
      </c>
      <c r="G497" s="133">
        <v>0</v>
      </c>
      <c r="H497" s="133">
        <v>60</v>
      </c>
      <c r="I497" s="133">
        <v>295</v>
      </c>
      <c r="J497" s="133">
        <v>40</v>
      </c>
      <c r="K497" s="133">
        <v>295</v>
      </c>
      <c r="L497" s="133"/>
      <c r="M497" s="133">
        <v>40</v>
      </c>
      <c r="N497" s="133">
        <v>295</v>
      </c>
      <c r="O497" s="133">
        <v>295</v>
      </c>
      <c r="P497" s="133" t="s">
        <v>204</v>
      </c>
      <c r="Q497" s="133" t="s">
        <v>201</v>
      </c>
      <c r="R497" s="133" t="s">
        <v>202</v>
      </c>
      <c r="S497" s="127">
        <v>44349.400289351855</v>
      </c>
    </row>
    <row r="498" spans="1:19" x14ac:dyDescent="0.2">
      <c r="A498" s="133" t="s">
        <v>199</v>
      </c>
      <c r="B498" s="133" t="s">
        <v>83</v>
      </c>
      <c r="C498" s="127">
        <v>44337.625</v>
      </c>
      <c r="D498" s="133">
        <v>198.6</v>
      </c>
      <c r="E498" s="133">
        <v>192.03</v>
      </c>
      <c r="F498" s="133">
        <v>6.57</v>
      </c>
      <c r="G498" s="133">
        <v>0</v>
      </c>
      <c r="H498" s="133">
        <v>60</v>
      </c>
      <c r="I498" s="133">
        <v>295</v>
      </c>
      <c r="J498" s="133">
        <v>40</v>
      </c>
      <c r="K498" s="133">
        <v>295</v>
      </c>
      <c r="L498" s="133"/>
      <c r="M498" s="133">
        <v>40</v>
      </c>
      <c r="N498" s="133">
        <v>295</v>
      </c>
      <c r="O498" s="133">
        <v>295</v>
      </c>
      <c r="P498" s="133" t="s">
        <v>204</v>
      </c>
      <c r="Q498" s="133" t="s">
        <v>201</v>
      </c>
      <c r="R498" s="133" t="s">
        <v>202</v>
      </c>
      <c r="S498" s="127">
        <v>44349.400289351855</v>
      </c>
    </row>
    <row r="499" spans="1:19" x14ac:dyDescent="0.2">
      <c r="A499" s="133" t="s">
        <v>199</v>
      </c>
      <c r="B499" s="133" t="s">
        <v>83</v>
      </c>
      <c r="C499" s="127">
        <v>44337.666666666664</v>
      </c>
      <c r="D499" s="133">
        <v>230.29599999999999</v>
      </c>
      <c r="E499" s="133">
        <v>223.54599999999999</v>
      </c>
      <c r="F499" s="133">
        <v>6.75</v>
      </c>
      <c r="G499" s="133">
        <v>0</v>
      </c>
      <c r="H499" s="133">
        <v>60</v>
      </c>
      <c r="I499" s="133">
        <v>295</v>
      </c>
      <c r="J499" s="133">
        <v>40</v>
      </c>
      <c r="K499" s="133">
        <v>295</v>
      </c>
      <c r="L499" s="133"/>
      <c r="M499" s="133">
        <v>40</v>
      </c>
      <c r="N499" s="133">
        <v>295</v>
      </c>
      <c r="O499" s="133">
        <v>295</v>
      </c>
      <c r="P499" s="133" t="s">
        <v>204</v>
      </c>
      <c r="Q499" s="133" t="s">
        <v>201</v>
      </c>
      <c r="R499" s="133" t="s">
        <v>202</v>
      </c>
      <c r="S499" s="127">
        <v>44349.400289351855</v>
      </c>
    </row>
    <row r="500" spans="1:19" x14ac:dyDescent="0.2">
      <c r="A500" s="133" t="s">
        <v>199</v>
      </c>
      <c r="B500" s="133" t="s">
        <v>83</v>
      </c>
      <c r="C500" s="127">
        <v>44337.708333333336</v>
      </c>
      <c r="D500" s="133">
        <v>282.89600000000002</v>
      </c>
      <c r="E500" s="133">
        <v>275.60199999999998</v>
      </c>
      <c r="F500" s="133">
        <v>7.2939999999999996</v>
      </c>
      <c r="G500" s="133">
        <v>0</v>
      </c>
      <c r="H500" s="133">
        <v>60</v>
      </c>
      <c r="I500" s="133">
        <v>295</v>
      </c>
      <c r="J500" s="133">
        <v>40</v>
      </c>
      <c r="K500" s="133">
        <v>295</v>
      </c>
      <c r="L500" s="133"/>
      <c r="M500" s="133">
        <v>40</v>
      </c>
      <c r="N500" s="133">
        <v>295</v>
      </c>
      <c r="O500" s="133">
        <v>295</v>
      </c>
      <c r="P500" s="133" t="s">
        <v>204</v>
      </c>
      <c r="Q500" s="133" t="s">
        <v>201</v>
      </c>
      <c r="R500" s="133" t="s">
        <v>202</v>
      </c>
      <c r="S500" s="127">
        <v>44349.400289351855</v>
      </c>
    </row>
    <row r="501" spans="1:19" x14ac:dyDescent="0.2">
      <c r="A501" s="133" t="s">
        <v>199</v>
      </c>
      <c r="B501" s="133" t="s">
        <v>83</v>
      </c>
      <c r="C501" s="127">
        <v>44337.75</v>
      </c>
      <c r="D501" s="133">
        <v>283.08800000000002</v>
      </c>
      <c r="E501" s="133">
        <v>275.88600000000002</v>
      </c>
      <c r="F501" s="133">
        <v>7.202</v>
      </c>
      <c r="G501" s="133">
        <v>0</v>
      </c>
      <c r="H501" s="133">
        <v>60</v>
      </c>
      <c r="I501" s="133">
        <v>295</v>
      </c>
      <c r="J501" s="133">
        <v>40</v>
      </c>
      <c r="K501" s="133">
        <v>295</v>
      </c>
      <c r="L501" s="133"/>
      <c r="M501" s="133">
        <v>40</v>
      </c>
      <c r="N501" s="133">
        <v>295</v>
      </c>
      <c r="O501" s="133">
        <v>295</v>
      </c>
      <c r="P501" s="133" t="s">
        <v>204</v>
      </c>
      <c r="Q501" s="133" t="s">
        <v>201</v>
      </c>
      <c r="R501" s="133" t="s">
        <v>202</v>
      </c>
      <c r="S501" s="127">
        <v>44349.400289351855</v>
      </c>
    </row>
    <row r="502" spans="1:19" x14ac:dyDescent="0.2">
      <c r="A502" s="133" t="s">
        <v>199</v>
      </c>
      <c r="B502" s="133" t="s">
        <v>83</v>
      </c>
      <c r="C502" s="127">
        <v>44337.791666666664</v>
      </c>
      <c r="D502" s="133">
        <v>265.13600000000002</v>
      </c>
      <c r="E502" s="133">
        <v>258.13499999999999</v>
      </c>
      <c r="F502" s="133">
        <v>7.0010000000000003</v>
      </c>
      <c r="G502" s="133">
        <v>0</v>
      </c>
      <c r="H502" s="133">
        <v>60</v>
      </c>
      <c r="I502" s="133">
        <v>295</v>
      </c>
      <c r="J502" s="133">
        <v>40</v>
      </c>
      <c r="K502" s="133">
        <v>295</v>
      </c>
      <c r="L502" s="133"/>
      <c r="M502" s="133">
        <v>40</v>
      </c>
      <c r="N502" s="133">
        <v>295</v>
      </c>
      <c r="O502" s="133">
        <v>295</v>
      </c>
      <c r="P502" s="133" t="s">
        <v>204</v>
      </c>
      <c r="Q502" s="133" t="s">
        <v>201</v>
      </c>
      <c r="R502" s="133" t="s">
        <v>202</v>
      </c>
      <c r="S502" s="127">
        <v>44349.400289351855</v>
      </c>
    </row>
    <row r="503" spans="1:19" x14ac:dyDescent="0.2">
      <c r="A503" s="133" t="s">
        <v>199</v>
      </c>
      <c r="B503" s="133" t="s">
        <v>83</v>
      </c>
      <c r="C503" s="127">
        <v>44337.833333333336</v>
      </c>
      <c r="D503" s="133">
        <v>281.45600000000002</v>
      </c>
      <c r="E503" s="133">
        <v>274.30500000000001</v>
      </c>
      <c r="F503" s="133">
        <v>7.1509999999999998</v>
      </c>
      <c r="G503" s="133">
        <v>0</v>
      </c>
      <c r="H503" s="133">
        <v>60</v>
      </c>
      <c r="I503" s="133">
        <v>295</v>
      </c>
      <c r="J503" s="133">
        <v>40</v>
      </c>
      <c r="K503" s="133">
        <v>295</v>
      </c>
      <c r="L503" s="133"/>
      <c r="M503" s="133">
        <v>40</v>
      </c>
      <c r="N503" s="133">
        <v>295</v>
      </c>
      <c r="O503" s="133">
        <v>295</v>
      </c>
      <c r="P503" s="133" t="s">
        <v>204</v>
      </c>
      <c r="Q503" s="133" t="s">
        <v>201</v>
      </c>
      <c r="R503" s="133" t="s">
        <v>202</v>
      </c>
      <c r="S503" s="127">
        <v>44349.400289351855</v>
      </c>
    </row>
    <row r="504" spans="1:19" x14ac:dyDescent="0.2">
      <c r="A504" s="133" t="s">
        <v>199</v>
      </c>
      <c r="B504" s="133" t="s">
        <v>83</v>
      </c>
      <c r="C504" s="127">
        <v>44337.875</v>
      </c>
      <c r="D504" s="133">
        <v>246.952</v>
      </c>
      <c r="E504" s="133">
        <v>240.12899999999999</v>
      </c>
      <c r="F504" s="133">
        <v>6.8230000000000004</v>
      </c>
      <c r="G504" s="133">
        <v>0</v>
      </c>
      <c r="H504" s="133">
        <v>60</v>
      </c>
      <c r="I504" s="133">
        <v>295</v>
      </c>
      <c r="J504" s="133">
        <v>40</v>
      </c>
      <c r="K504" s="133">
        <v>295</v>
      </c>
      <c r="L504" s="133"/>
      <c r="M504" s="133">
        <v>40</v>
      </c>
      <c r="N504" s="133">
        <v>295</v>
      </c>
      <c r="O504" s="133">
        <v>295</v>
      </c>
      <c r="P504" s="133" t="s">
        <v>204</v>
      </c>
      <c r="Q504" s="133" t="s">
        <v>201</v>
      </c>
      <c r="R504" s="133" t="s">
        <v>202</v>
      </c>
      <c r="S504" s="127">
        <v>44349.400289351855</v>
      </c>
    </row>
    <row r="505" spans="1:19" x14ac:dyDescent="0.2">
      <c r="A505" s="133" t="s">
        <v>199</v>
      </c>
      <c r="B505" s="133" t="s">
        <v>83</v>
      </c>
      <c r="C505" s="127">
        <v>44337.916666666664</v>
      </c>
      <c r="D505" s="133">
        <v>255.16</v>
      </c>
      <c r="E505" s="133">
        <v>248.29</v>
      </c>
      <c r="F505" s="133">
        <v>6.87</v>
      </c>
      <c r="G505" s="133">
        <v>0</v>
      </c>
      <c r="H505" s="133">
        <v>60</v>
      </c>
      <c r="I505" s="133">
        <v>295</v>
      </c>
      <c r="J505" s="133">
        <v>40</v>
      </c>
      <c r="K505" s="133">
        <v>295</v>
      </c>
      <c r="L505" s="133"/>
      <c r="M505" s="133">
        <v>40</v>
      </c>
      <c r="N505" s="133">
        <v>295</v>
      </c>
      <c r="O505" s="133">
        <v>295</v>
      </c>
      <c r="P505" s="133" t="s">
        <v>204</v>
      </c>
      <c r="Q505" s="133" t="s">
        <v>201</v>
      </c>
      <c r="R505" s="133" t="s">
        <v>202</v>
      </c>
      <c r="S505" s="127">
        <v>44349.400289351855</v>
      </c>
    </row>
    <row r="506" spans="1:19" x14ac:dyDescent="0.2">
      <c r="A506" s="133" t="s">
        <v>199</v>
      </c>
      <c r="B506" s="133" t="s">
        <v>83</v>
      </c>
      <c r="C506" s="127">
        <v>44337.958333333336</v>
      </c>
      <c r="D506" s="133">
        <v>245.488</v>
      </c>
      <c r="E506" s="133">
        <v>238.71</v>
      </c>
      <c r="F506" s="133">
        <v>6.7779999999999996</v>
      </c>
      <c r="G506" s="133">
        <v>0</v>
      </c>
      <c r="H506" s="133">
        <v>60</v>
      </c>
      <c r="I506" s="133">
        <v>295</v>
      </c>
      <c r="J506" s="133">
        <v>40</v>
      </c>
      <c r="K506" s="133">
        <v>295</v>
      </c>
      <c r="L506" s="133"/>
      <c r="M506" s="133">
        <v>40</v>
      </c>
      <c r="N506" s="133">
        <v>295</v>
      </c>
      <c r="O506" s="133">
        <v>295</v>
      </c>
      <c r="P506" s="133" t="s">
        <v>204</v>
      </c>
      <c r="Q506" s="133" t="s">
        <v>201</v>
      </c>
      <c r="R506" s="133" t="s">
        <v>202</v>
      </c>
      <c r="S506" s="127">
        <v>44349.400289351855</v>
      </c>
    </row>
    <row r="507" spans="1:19" x14ac:dyDescent="0.2">
      <c r="A507" s="133" t="s">
        <v>199</v>
      </c>
      <c r="B507" s="133" t="s">
        <v>83</v>
      </c>
      <c r="C507" s="127">
        <v>44338</v>
      </c>
      <c r="D507" s="133">
        <v>154.256</v>
      </c>
      <c r="E507" s="133">
        <v>148.107</v>
      </c>
      <c r="F507" s="133">
        <v>6.149</v>
      </c>
      <c r="G507" s="133">
        <v>0</v>
      </c>
      <c r="H507" s="133">
        <v>60</v>
      </c>
      <c r="I507" s="133">
        <v>295</v>
      </c>
      <c r="J507" s="133">
        <v>40</v>
      </c>
      <c r="K507" s="133">
        <v>295</v>
      </c>
      <c r="L507" s="133"/>
      <c r="M507" s="133">
        <v>40</v>
      </c>
      <c r="N507" s="133">
        <v>295</v>
      </c>
      <c r="O507" s="133">
        <v>295</v>
      </c>
      <c r="P507" s="133" t="s">
        <v>204</v>
      </c>
      <c r="Q507" s="133" t="s">
        <v>201</v>
      </c>
      <c r="R507" s="133" t="s">
        <v>202</v>
      </c>
      <c r="S507" s="127">
        <v>44349.400289351855</v>
      </c>
    </row>
    <row r="508" spans="1:19" x14ac:dyDescent="0.2">
      <c r="A508" s="133" t="s">
        <v>199</v>
      </c>
      <c r="B508" s="133" t="s">
        <v>83</v>
      </c>
      <c r="C508" s="127">
        <v>44338.041666666664</v>
      </c>
      <c r="D508" s="133">
        <v>85.08</v>
      </c>
      <c r="E508" s="133">
        <v>79.352999999999994</v>
      </c>
      <c r="F508" s="133">
        <v>5.7270000000000003</v>
      </c>
      <c r="G508" s="133">
        <v>0</v>
      </c>
      <c r="H508" s="133">
        <v>60</v>
      </c>
      <c r="I508" s="133">
        <v>232</v>
      </c>
      <c r="J508" s="133">
        <v>40</v>
      </c>
      <c r="K508" s="133">
        <v>295</v>
      </c>
      <c r="L508" s="133"/>
      <c r="M508" s="133">
        <v>40</v>
      </c>
      <c r="N508" s="133">
        <v>295</v>
      </c>
      <c r="O508" s="133">
        <v>295</v>
      </c>
      <c r="P508" s="133" t="s">
        <v>204</v>
      </c>
      <c r="Q508" s="133" t="s">
        <v>201</v>
      </c>
      <c r="R508" s="133" t="s">
        <v>202</v>
      </c>
      <c r="S508" s="127">
        <v>44349.400289351855</v>
      </c>
    </row>
    <row r="509" spans="1:19" x14ac:dyDescent="0.2">
      <c r="A509" s="133" t="s">
        <v>199</v>
      </c>
      <c r="B509" s="133" t="s">
        <v>83</v>
      </c>
      <c r="C509" s="127">
        <v>44338.083333333336</v>
      </c>
      <c r="D509" s="133">
        <v>72.8</v>
      </c>
      <c r="E509" s="133">
        <v>67.14</v>
      </c>
      <c r="F509" s="133">
        <v>5.66</v>
      </c>
      <c r="G509" s="133">
        <v>0</v>
      </c>
      <c r="H509" s="133">
        <v>59</v>
      </c>
      <c r="I509" s="133">
        <v>230</v>
      </c>
      <c r="J509" s="133">
        <v>40</v>
      </c>
      <c r="K509" s="133">
        <v>295</v>
      </c>
      <c r="L509" s="133"/>
      <c r="M509" s="133">
        <v>40</v>
      </c>
      <c r="N509" s="133">
        <v>295</v>
      </c>
      <c r="O509" s="133">
        <v>295</v>
      </c>
      <c r="P509" s="133" t="s">
        <v>204</v>
      </c>
      <c r="Q509" s="133" t="s">
        <v>201</v>
      </c>
      <c r="R509" s="133" t="s">
        <v>202</v>
      </c>
      <c r="S509" s="127">
        <v>44349.400289351855</v>
      </c>
    </row>
    <row r="510" spans="1:19" x14ac:dyDescent="0.2">
      <c r="A510" s="133" t="s">
        <v>199</v>
      </c>
      <c r="B510" s="133" t="s">
        <v>83</v>
      </c>
      <c r="C510" s="127">
        <v>44338.125</v>
      </c>
      <c r="D510" s="133">
        <v>66.040000000000006</v>
      </c>
      <c r="E510" s="133">
        <v>60.423000000000002</v>
      </c>
      <c r="F510" s="133">
        <v>5.617</v>
      </c>
      <c r="G510" s="133">
        <v>0</v>
      </c>
      <c r="H510" s="133">
        <v>59</v>
      </c>
      <c r="I510" s="133">
        <v>230</v>
      </c>
      <c r="J510" s="133">
        <v>40</v>
      </c>
      <c r="K510" s="133">
        <v>295</v>
      </c>
      <c r="L510" s="133"/>
      <c r="M510" s="133">
        <v>40</v>
      </c>
      <c r="N510" s="133">
        <v>295</v>
      </c>
      <c r="O510" s="133">
        <v>295</v>
      </c>
      <c r="P510" s="133" t="s">
        <v>204</v>
      </c>
      <c r="Q510" s="133" t="s">
        <v>201</v>
      </c>
      <c r="R510" s="133" t="s">
        <v>202</v>
      </c>
      <c r="S510" s="127">
        <v>44349.400289351855</v>
      </c>
    </row>
    <row r="511" spans="1:19" x14ac:dyDescent="0.2">
      <c r="A511" s="133" t="s">
        <v>199</v>
      </c>
      <c r="B511" s="133" t="s">
        <v>83</v>
      </c>
      <c r="C511" s="127">
        <v>44338.166666666664</v>
      </c>
      <c r="D511" s="133">
        <v>70.2</v>
      </c>
      <c r="E511" s="133">
        <v>64.587000000000003</v>
      </c>
      <c r="F511" s="133">
        <v>5.6130000000000004</v>
      </c>
      <c r="G511" s="133">
        <v>0</v>
      </c>
      <c r="H511" s="133">
        <v>59</v>
      </c>
      <c r="I511" s="133">
        <v>230</v>
      </c>
      <c r="J511" s="133">
        <v>40</v>
      </c>
      <c r="K511" s="133">
        <v>295</v>
      </c>
      <c r="L511" s="133"/>
      <c r="M511" s="133">
        <v>40</v>
      </c>
      <c r="N511" s="133">
        <v>295</v>
      </c>
      <c r="O511" s="133">
        <v>295</v>
      </c>
      <c r="P511" s="133" t="s">
        <v>204</v>
      </c>
      <c r="Q511" s="133" t="s">
        <v>201</v>
      </c>
      <c r="R511" s="133" t="s">
        <v>202</v>
      </c>
      <c r="S511" s="127">
        <v>44349.400289351855</v>
      </c>
    </row>
    <row r="512" spans="1:19" x14ac:dyDescent="0.2">
      <c r="A512" s="133" t="s">
        <v>199</v>
      </c>
      <c r="B512" s="133" t="s">
        <v>83</v>
      </c>
      <c r="C512" s="127">
        <v>44338.208333333336</v>
      </c>
      <c r="D512" s="133">
        <v>66.784000000000006</v>
      </c>
      <c r="E512" s="133">
        <v>61.176000000000002</v>
      </c>
      <c r="F512" s="133">
        <v>5.6079999999999997</v>
      </c>
      <c r="G512" s="133">
        <v>0</v>
      </c>
      <c r="H512" s="133">
        <v>59</v>
      </c>
      <c r="I512" s="133">
        <v>230</v>
      </c>
      <c r="J512" s="133">
        <v>40</v>
      </c>
      <c r="K512" s="133">
        <v>295</v>
      </c>
      <c r="L512" s="133"/>
      <c r="M512" s="133">
        <v>40</v>
      </c>
      <c r="N512" s="133">
        <v>295</v>
      </c>
      <c r="O512" s="133">
        <v>295</v>
      </c>
      <c r="P512" s="133" t="s">
        <v>204</v>
      </c>
      <c r="Q512" s="133" t="s">
        <v>201</v>
      </c>
      <c r="R512" s="133" t="s">
        <v>202</v>
      </c>
      <c r="S512" s="127">
        <v>44349.400289351855</v>
      </c>
    </row>
    <row r="513" spans="1:19" x14ac:dyDescent="0.2">
      <c r="A513" s="133" t="s">
        <v>199</v>
      </c>
      <c r="B513" s="133" t="s">
        <v>83</v>
      </c>
      <c r="C513" s="127">
        <v>44338.25</v>
      </c>
      <c r="D513" s="133">
        <v>68.272000000000006</v>
      </c>
      <c r="E513" s="133">
        <v>62.654000000000003</v>
      </c>
      <c r="F513" s="133">
        <v>5.6180000000000003</v>
      </c>
      <c r="G513" s="133">
        <v>0</v>
      </c>
      <c r="H513" s="133">
        <v>59</v>
      </c>
      <c r="I513" s="133">
        <v>230</v>
      </c>
      <c r="J513" s="133">
        <v>40</v>
      </c>
      <c r="K513" s="133">
        <v>295</v>
      </c>
      <c r="L513" s="133"/>
      <c r="M513" s="133">
        <v>40</v>
      </c>
      <c r="N513" s="133">
        <v>295</v>
      </c>
      <c r="O513" s="133">
        <v>295</v>
      </c>
      <c r="P513" s="133" t="s">
        <v>204</v>
      </c>
      <c r="Q513" s="133" t="s">
        <v>201</v>
      </c>
      <c r="R513" s="133" t="s">
        <v>202</v>
      </c>
      <c r="S513" s="127">
        <v>44349.400289351855</v>
      </c>
    </row>
    <row r="514" spans="1:19" x14ac:dyDescent="0.2">
      <c r="A514" s="133" t="s">
        <v>199</v>
      </c>
      <c r="B514" s="133" t="s">
        <v>83</v>
      </c>
      <c r="C514" s="127">
        <v>44338.291666666664</v>
      </c>
      <c r="D514" s="133">
        <v>67.28</v>
      </c>
      <c r="E514" s="133">
        <v>61.662999999999997</v>
      </c>
      <c r="F514" s="133">
        <v>5.617</v>
      </c>
      <c r="G514" s="133">
        <v>0</v>
      </c>
      <c r="H514" s="133">
        <v>59</v>
      </c>
      <c r="I514" s="133">
        <v>230</v>
      </c>
      <c r="J514" s="133">
        <v>40</v>
      </c>
      <c r="K514" s="133">
        <v>295</v>
      </c>
      <c r="L514" s="133"/>
      <c r="M514" s="133">
        <v>40</v>
      </c>
      <c r="N514" s="133">
        <v>295</v>
      </c>
      <c r="O514" s="133">
        <v>295</v>
      </c>
      <c r="P514" s="133" t="s">
        <v>204</v>
      </c>
      <c r="Q514" s="133" t="s">
        <v>201</v>
      </c>
      <c r="R514" s="133" t="s">
        <v>202</v>
      </c>
      <c r="S514" s="127">
        <v>44349.400289351855</v>
      </c>
    </row>
    <row r="515" spans="1:19" x14ac:dyDescent="0.2">
      <c r="A515" s="133" t="s">
        <v>199</v>
      </c>
      <c r="B515" s="133" t="s">
        <v>83</v>
      </c>
      <c r="C515" s="127">
        <v>44338.333333333336</v>
      </c>
      <c r="D515" s="133">
        <v>65.951999999999998</v>
      </c>
      <c r="E515" s="133">
        <v>60.348999999999997</v>
      </c>
      <c r="F515" s="133">
        <v>5.6029999999999998</v>
      </c>
      <c r="G515" s="133">
        <v>0</v>
      </c>
      <c r="H515" s="133">
        <v>59</v>
      </c>
      <c r="I515" s="133">
        <v>230</v>
      </c>
      <c r="J515" s="133">
        <v>40</v>
      </c>
      <c r="K515" s="133">
        <v>295</v>
      </c>
      <c r="L515" s="133"/>
      <c r="M515" s="133">
        <v>40</v>
      </c>
      <c r="N515" s="133">
        <v>295</v>
      </c>
      <c r="O515" s="133">
        <v>295</v>
      </c>
      <c r="P515" s="133" t="s">
        <v>204</v>
      </c>
      <c r="Q515" s="133" t="s">
        <v>201</v>
      </c>
      <c r="R515" s="133" t="s">
        <v>202</v>
      </c>
      <c r="S515" s="127">
        <v>44349.400289351855</v>
      </c>
    </row>
    <row r="516" spans="1:19" x14ac:dyDescent="0.2">
      <c r="A516" s="133" t="s">
        <v>199</v>
      </c>
      <c r="B516" s="133" t="s">
        <v>83</v>
      </c>
      <c r="C516" s="127">
        <v>44338.375</v>
      </c>
      <c r="D516" s="133">
        <v>65.64</v>
      </c>
      <c r="E516" s="133">
        <v>60.014000000000003</v>
      </c>
      <c r="F516" s="133">
        <v>5.6260000000000003</v>
      </c>
      <c r="G516" s="133">
        <v>0</v>
      </c>
      <c r="H516" s="133">
        <v>59</v>
      </c>
      <c r="I516" s="133">
        <v>230</v>
      </c>
      <c r="J516" s="133">
        <v>40</v>
      </c>
      <c r="K516" s="133">
        <v>295</v>
      </c>
      <c r="L516" s="133"/>
      <c r="M516" s="133">
        <v>40</v>
      </c>
      <c r="N516" s="133">
        <v>295</v>
      </c>
      <c r="O516" s="133">
        <v>295</v>
      </c>
      <c r="P516" s="133" t="s">
        <v>204</v>
      </c>
      <c r="Q516" s="133" t="s">
        <v>201</v>
      </c>
      <c r="R516" s="133" t="s">
        <v>202</v>
      </c>
      <c r="S516" s="127">
        <v>44349.400289351855</v>
      </c>
    </row>
    <row r="517" spans="1:19" x14ac:dyDescent="0.2">
      <c r="A517" s="133" t="s">
        <v>199</v>
      </c>
      <c r="B517" s="133" t="s">
        <v>83</v>
      </c>
      <c r="C517" s="127">
        <v>44338.416666666664</v>
      </c>
      <c r="D517" s="133">
        <v>66.12</v>
      </c>
      <c r="E517" s="133">
        <v>60.475000000000001</v>
      </c>
      <c r="F517" s="133">
        <v>5.6449999999999996</v>
      </c>
      <c r="G517" s="133">
        <v>0</v>
      </c>
      <c r="H517" s="133">
        <v>59</v>
      </c>
      <c r="I517" s="133">
        <v>230</v>
      </c>
      <c r="J517" s="133">
        <v>40</v>
      </c>
      <c r="K517" s="133">
        <v>295</v>
      </c>
      <c r="L517" s="133"/>
      <c r="M517" s="133">
        <v>40</v>
      </c>
      <c r="N517" s="133">
        <v>295</v>
      </c>
      <c r="O517" s="133">
        <v>295</v>
      </c>
      <c r="P517" s="133" t="s">
        <v>204</v>
      </c>
      <c r="Q517" s="133" t="s">
        <v>201</v>
      </c>
      <c r="R517" s="133" t="s">
        <v>202</v>
      </c>
      <c r="S517" s="127">
        <v>44349.400289351855</v>
      </c>
    </row>
    <row r="518" spans="1:19" x14ac:dyDescent="0.2">
      <c r="A518" s="133" t="s">
        <v>199</v>
      </c>
      <c r="B518" s="133" t="s">
        <v>83</v>
      </c>
      <c r="C518" s="127">
        <v>44338.458333333336</v>
      </c>
      <c r="D518" s="133">
        <v>76.784000000000006</v>
      </c>
      <c r="E518" s="133">
        <v>71.064999999999998</v>
      </c>
      <c r="F518" s="133">
        <v>5.7190000000000003</v>
      </c>
      <c r="G518" s="133">
        <v>0</v>
      </c>
      <c r="H518" s="133">
        <v>59</v>
      </c>
      <c r="I518" s="133">
        <v>230</v>
      </c>
      <c r="J518" s="133">
        <v>40</v>
      </c>
      <c r="K518" s="133">
        <v>295</v>
      </c>
      <c r="L518" s="133"/>
      <c r="M518" s="133">
        <v>40</v>
      </c>
      <c r="N518" s="133">
        <v>295</v>
      </c>
      <c r="O518" s="133">
        <v>295</v>
      </c>
      <c r="P518" s="133" t="s">
        <v>204</v>
      </c>
      <c r="Q518" s="133" t="s">
        <v>201</v>
      </c>
      <c r="R518" s="133" t="s">
        <v>202</v>
      </c>
      <c r="S518" s="127">
        <v>44349.400289351855</v>
      </c>
    </row>
    <row r="519" spans="1:19" x14ac:dyDescent="0.2">
      <c r="A519" s="133" t="s">
        <v>199</v>
      </c>
      <c r="B519" s="133" t="s">
        <v>83</v>
      </c>
      <c r="C519" s="127">
        <v>44338.5</v>
      </c>
      <c r="D519" s="133">
        <v>67.784000000000006</v>
      </c>
      <c r="E519" s="133">
        <v>62.1</v>
      </c>
      <c r="F519" s="133">
        <v>5.6840000000000002</v>
      </c>
      <c r="G519" s="133">
        <v>0</v>
      </c>
      <c r="H519" s="133">
        <v>59</v>
      </c>
      <c r="I519" s="133">
        <v>230</v>
      </c>
      <c r="J519" s="133">
        <v>40</v>
      </c>
      <c r="K519" s="133">
        <v>295</v>
      </c>
      <c r="L519" s="133"/>
      <c r="M519" s="133">
        <v>40</v>
      </c>
      <c r="N519" s="133">
        <v>295</v>
      </c>
      <c r="O519" s="133">
        <v>295</v>
      </c>
      <c r="P519" s="133" t="s">
        <v>204</v>
      </c>
      <c r="Q519" s="133" t="s">
        <v>201</v>
      </c>
      <c r="R519" s="133" t="s">
        <v>202</v>
      </c>
      <c r="S519" s="127">
        <v>44349.400289351855</v>
      </c>
    </row>
    <row r="520" spans="1:19" x14ac:dyDescent="0.2">
      <c r="A520" s="133" t="s">
        <v>199</v>
      </c>
      <c r="B520" s="133" t="s">
        <v>83</v>
      </c>
      <c r="C520" s="127">
        <v>44338.541666666664</v>
      </c>
      <c r="D520" s="133">
        <v>67.096000000000004</v>
      </c>
      <c r="E520" s="133">
        <v>61.374000000000002</v>
      </c>
      <c r="F520" s="133">
        <v>5.7220000000000004</v>
      </c>
      <c r="G520" s="133">
        <v>0</v>
      </c>
      <c r="H520" s="133">
        <v>59</v>
      </c>
      <c r="I520" s="133">
        <v>230</v>
      </c>
      <c r="J520" s="133">
        <v>40</v>
      </c>
      <c r="K520" s="133">
        <v>295</v>
      </c>
      <c r="L520" s="133"/>
      <c r="M520" s="133">
        <v>40</v>
      </c>
      <c r="N520" s="133">
        <v>295</v>
      </c>
      <c r="O520" s="133">
        <v>295</v>
      </c>
      <c r="P520" s="133" t="s">
        <v>204</v>
      </c>
      <c r="Q520" s="133" t="s">
        <v>201</v>
      </c>
      <c r="R520" s="133" t="s">
        <v>202</v>
      </c>
      <c r="S520" s="127">
        <v>44349.400289351855</v>
      </c>
    </row>
    <row r="521" spans="1:19" x14ac:dyDescent="0.2">
      <c r="A521" s="133" t="s">
        <v>199</v>
      </c>
      <c r="B521" s="133" t="s">
        <v>83</v>
      </c>
      <c r="C521" s="127">
        <v>44338.583333333336</v>
      </c>
      <c r="D521" s="133">
        <v>111.616</v>
      </c>
      <c r="E521" s="133">
        <v>105.56699999999999</v>
      </c>
      <c r="F521" s="133">
        <v>6.0490000000000004</v>
      </c>
      <c r="G521" s="133">
        <v>0</v>
      </c>
      <c r="H521" s="133">
        <v>59</v>
      </c>
      <c r="I521" s="133">
        <v>230</v>
      </c>
      <c r="J521" s="133">
        <v>40</v>
      </c>
      <c r="K521" s="133">
        <v>295</v>
      </c>
      <c r="L521" s="133"/>
      <c r="M521" s="133">
        <v>40</v>
      </c>
      <c r="N521" s="133">
        <v>295</v>
      </c>
      <c r="O521" s="133">
        <v>295</v>
      </c>
      <c r="P521" s="133" t="s">
        <v>204</v>
      </c>
      <c r="Q521" s="133" t="s">
        <v>201</v>
      </c>
      <c r="R521" s="133" t="s">
        <v>202</v>
      </c>
      <c r="S521" s="127">
        <v>44349.400289351855</v>
      </c>
    </row>
    <row r="522" spans="1:19" x14ac:dyDescent="0.2">
      <c r="A522" s="133" t="s">
        <v>199</v>
      </c>
      <c r="B522" s="133" t="s">
        <v>83</v>
      </c>
      <c r="C522" s="127">
        <v>44338.625</v>
      </c>
      <c r="D522" s="133">
        <v>199.64</v>
      </c>
      <c r="E522" s="133">
        <v>193.018</v>
      </c>
      <c r="F522" s="133">
        <v>6.6219999999999999</v>
      </c>
      <c r="G522" s="133">
        <v>0</v>
      </c>
      <c r="H522" s="133">
        <v>59</v>
      </c>
      <c r="I522" s="133">
        <v>230</v>
      </c>
      <c r="J522" s="133">
        <v>40</v>
      </c>
      <c r="K522" s="133">
        <v>295</v>
      </c>
      <c r="L522" s="133"/>
      <c r="M522" s="133">
        <v>40</v>
      </c>
      <c r="N522" s="133">
        <v>295</v>
      </c>
      <c r="O522" s="133">
        <v>295</v>
      </c>
      <c r="P522" s="133" t="s">
        <v>204</v>
      </c>
      <c r="Q522" s="133" t="s">
        <v>201</v>
      </c>
      <c r="R522" s="133" t="s">
        <v>202</v>
      </c>
      <c r="S522" s="127">
        <v>44349.400289351855</v>
      </c>
    </row>
    <row r="523" spans="1:19" x14ac:dyDescent="0.2">
      <c r="A523" s="133" t="s">
        <v>199</v>
      </c>
      <c r="B523" s="133" t="s">
        <v>83</v>
      </c>
      <c r="C523" s="127">
        <v>44338.666666666664</v>
      </c>
      <c r="D523" s="133">
        <v>216.68799999999999</v>
      </c>
      <c r="E523" s="133">
        <v>209.99199999999999</v>
      </c>
      <c r="F523" s="133">
        <v>6.6959999999999997</v>
      </c>
      <c r="G523" s="133">
        <v>0</v>
      </c>
      <c r="H523" s="133">
        <v>59</v>
      </c>
      <c r="I523" s="133">
        <v>230</v>
      </c>
      <c r="J523" s="133">
        <v>40</v>
      </c>
      <c r="K523" s="133">
        <v>295</v>
      </c>
      <c r="L523" s="133"/>
      <c r="M523" s="133">
        <v>40</v>
      </c>
      <c r="N523" s="133">
        <v>295</v>
      </c>
      <c r="O523" s="133">
        <v>295</v>
      </c>
      <c r="P523" s="133" t="s">
        <v>204</v>
      </c>
      <c r="Q523" s="133" t="s">
        <v>201</v>
      </c>
      <c r="R523" s="133" t="s">
        <v>202</v>
      </c>
      <c r="S523" s="127">
        <v>44349.400289351855</v>
      </c>
    </row>
    <row r="524" spans="1:19" x14ac:dyDescent="0.2">
      <c r="A524" s="133" t="s">
        <v>199</v>
      </c>
      <c r="B524" s="133" t="s">
        <v>83</v>
      </c>
      <c r="C524" s="127">
        <v>44338.708333333336</v>
      </c>
      <c r="D524" s="133">
        <v>206.99199999999999</v>
      </c>
      <c r="E524" s="133">
        <v>200.352</v>
      </c>
      <c r="F524" s="133">
        <v>6.64</v>
      </c>
      <c r="G524" s="133">
        <v>0</v>
      </c>
      <c r="H524" s="133">
        <v>59</v>
      </c>
      <c r="I524" s="133">
        <v>230</v>
      </c>
      <c r="J524" s="133">
        <v>40</v>
      </c>
      <c r="K524" s="133">
        <v>295</v>
      </c>
      <c r="L524" s="133"/>
      <c r="M524" s="133">
        <v>40</v>
      </c>
      <c r="N524" s="133">
        <v>295</v>
      </c>
      <c r="O524" s="133">
        <v>295</v>
      </c>
      <c r="P524" s="133" t="s">
        <v>204</v>
      </c>
      <c r="Q524" s="133" t="s">
        <v>201</v>
      </c>
      <c r="R524" s="133" t="s">
        <v>202</v>
      </c>
      <c r="S524" s="127">
        <v>44349.400289351855</v>
      </c>
    </row>
    <row r="525" spans="1:19" x14ac:dyDescent="0.2">
      <c r="A525" s="133" t="s">
        <v>199</v>
      </c>
      <c r="B525" s="133" t="s">
        <v>83</v>
      </c>
      <c r="C525" s="127">
        <v>44338.75</v>
      </c>
      <c r="D525" s="133">
        <v>243.72800000000001</v>
      </c>
      <c r="E525" s="133">
        <v>236.78800000000001</v>
      </c>
      <c r="F525" s="133">
        <v>6.94</v>
      </c>
      <c r="G525" s="133">
        <v>0</v>
      </c>
      <c r="H525" s="133">
        <v>59</v>
      </c>
      <c r="I525" s="133">
        <v>263</v>
      </c>
      <c r="J525" s="133">
        <v>40</v>
      </c>
      <c r="K525" s="133">
        <v>295</v>
      </c>
      <c r="L525" s="133"/>
      <c r="M525" s="133">
        <v>40</v>
      </c>
      <c r="N525" s="133">
        <v>295</v>
      </c>
      <c r="O525" s="133">
        <v>295</v>
      </c>
      <c r="P525" s="133" t="s">
        <v>204</v>
      </c>
      <c r="Q525" s="133" t="s">
        <v>201</v>
      </c>
      <c r="R525" s="133" t="s">
        <v>202</v>
      </c>
      <c r="S525" s="127">
        <v>44349.400289351855</v>
      </c>
    </row>
    <row r="526" spans="1:19" x14ac:dyDescent="0.2">
      <c r="A526" s="133" t="s">
        <v>199</v>
      </c>
      <c r="B526" s="133" t="s">
        <v>83</v>
      </c>
      <c r="C526" s="127">
        <v>44338.791666666664</v>
      </c>
      <c r="D526" s="133">
        <v>256.64800000000002</v>
      </c>
      <c r="E526" s="133">
        <v>249.642</v>
      </c>
      <c r="F526" s="133">
        <v>7.0060000000000002</v>
      </c>
      <c r="G526" s="133">
        <v>0</v>
      </c>
      <c r="H526" s="133">
        <v>59</v>
      </c>
      <c r="I526" s="133">
        <v>250</v>
      </c>
      <c r="J526" s="133">
        <v>40</v>
      </c>
      <c r="K526" s="133">
        <v>295</v>
      </c>
      <c r="L526" s="133"/>
      <c r="M526" s="133">
        <v>40</v>
      </c>
      <c r="N526" s="133">
        <v>295</v>
      </c>
      <c r="O526" s="133">
        <v>295</v>
      </c>
      <c r="P526" s="133" t="s">
        <v>204</v>
      </c>
      <c r="Q526" s="133" t="s">
        <v>201</v>
      </c>
      <c r="R526" s="133" t="s">
        <v>202</v>
      </c>
      <c r="S526" s="127">
        <v>44349.400289351855</v>
      </c>
    </row>
    <row r="527" spans="1:19" x14ac:dyDescent="0.2">
      <c r="A527" s="133" t="s">
        <v>199</v>
      </c>
      <c r="B527" s="133" t="s">
        <v>83</v>
      </c>
      <c r="C527" s="127">
        <v>44338.833333333336</v>
      </c>
      <c r="D527" s="133">
        <v>251.78399999999999</v>
      </c>
      <c r="E527" s="133">
        <v>244.87899999999999</v>
      </c>
      <c r="F527" s="133">
        <v>6.9050000000000002</v>
      </c>
      <c r="G527" s="133">
        <v>0</v>
      </c>
      <c r="H527" s="133">
        <v>59</v>
      </c>
      <c r="I527" s="133">
        <v>251</v>
      </c>
      <c r="J527" s="133">
        <v>40</v>
      </c>
      <c r="K527" s="133">
        <v>295</v>
      </c>
      <c r="L527" s="133"/>
      <c r="M527" s="133">
        <v>40</v>
      </c>
      <c r="N527" s="133">
        <v>295</v>
      </c>
      <c r="O527" s="133">
        <v>295</v>
      </c>
      <c r="P527" s="133" t="s">
        <v>204</v>
      </c>
      <c r="Q527" s="133" t="s">
        <v>201</v>
      </c>
      <c r="R527" s="133" t="s">
        <v>202</v>
      </c>
      <c r="S527" s="127">
        <v>44349.400289351855</v>
      </c>
    </row>
    <row r="528" spans="1:19" x14ac:dyDescent="0.2">
      <c r="A528" s="133" t="s">
        <v>199</v>
      </c>
      <c r="B528" s="133" t="s">
        <v>83</v>
      </c>
      <c r="C528" s="127">
        <v>44338.875</v>
      </c>
      <c r="D528" s="133">
        <v>224.91200000000001</v>
      </c>
      <c r="E528" s="133">
        <v>218.208</v>
      </c>
      <c r="F528" s="133">
        <v>6.7039999999999997</v>
      </c>
      <c r="G528" s="133">
        <v>0</v>
      </c>
      <c r="H528" s="133">
        <v>60</v>
      </c>
      <c r="I528" s="133">
        <v>250</v>
      </c>
      <c r="J528" s="133">
        <v>40</v>
      </c>
      <c r="K528" s="133">
        <v>295</v>
      </c>
      <c r="L528" s="133"/>
      <c r="M528" s="133">
        <v>40</v>
      </c>
      <c r="N528" s="133">
        <v>295</v>
      </c>
      <c r="O528" s="133">
        <v>295</v>
      </c>
      <c r="P528" s="133" t="s">
        <v>204</v>
      </c>
      <c r="Q528" s="133" t="s">
        <v>201</v>
      </c>
      <c r="R528" s="133" t="s">
        <v>202</v>
      </c>
      <c r="S528" s="127">
        <v>44349.400289351855</v>
      </c>
    </row>
    <row r="529" spans="1:19" x14ac:dyDescent="0.2">
      <c r="A529" s="133" t="s">
        <v>199</v>
      </c>
      <c r="B529" s="133" t="s">
        <v>83</v>
      </c>
      <c r="C529" s="127">
        <v>44338.916666666664</v>
      </c>
      <c r="D529" s="133">
        <v>225.49600000000001</v>
      </c>
      <c r="E529" s="133">
        <v>218.79599999999999</v>
      </c>
      <c r="F529" s="133">
        <v>6.7</v>
      </c>
      <c r="G529" s="133">
        <v>0</v>
      </c>
      <c r="H529" s="133">
        <v>60</v>
      </c>
      <c r="I529" s="133">
        <v>250</v>
      </c>
      <c r="J529" s="133">
        <v>40</v>
      </c>
      <c r="K529" s="133">
        <v>295</v>
      </c>
      <c r="L529" s="133"/>
      <c r="M529" s="133">
        <v>40</v>
      </c>
      <c r="N529" s="133">
        <v>295</v>
      </c>
      <c r="O529" s="133">
        <v>295</v>
      </c>
      <c r="P529" s="133" t="s">
        <v>204</v>
      </c>
      <c r="Q529" s="133" t="s">
        <v>201</v>
      </c>
      <c r="R529" s="133" t="s">
        <v>202</v>
      </c>
      <c r="S529" s="127">
        <v>44349.400289351855</v>
      </c>
    </row>
    <row r="530" spans="1:19" x14ac:dyDescent="0.2">
      <c r="A530" s="133" t="s">
        <v>199</v>
      </c>
      <c r="B530" s="133" t="s">
        <v>83</v>
      </c>
      <c r="C530" s="127">
        <v>44338.958333333336</v>
      </c>
      <c r="D530" s="133">
        <v>161.00800000000001</v>
      </c>
      <c r="E530" s="133">
        <v>154.75299999999999</v>
      </c>
      <c r="F530" s="133">
        <v>6.2549999999999999</v>
      </c>
      <c r="G530" s="133">
        <v>0</v>
      </c>
      <c r="H530" s="133">
        <v>60</v>
      </c>
      <c r="I530" s="133">
        <v>250</v>
      </c>
      <c r="J530" s="133">
        <v>40</v>
      </c>
      <c r="K530" s="133">
        <v>295</v>
      </c>
      <c r="L530" s="133"/>
      <c r="M530" s="133">
        <v>40</v>
      </c>
      <c r="N530" s="133">
        <v>295</v>
      </c>
      <c r="O530" s="133">
        <v>295</v>
      </c>
      <c r="P530" s="133" t="s">
        <v>204</v>
      </c>
      <c r="Q530" s="133" t="s">
        <v>201</v>
      </c>
      <c r="R530" s="133" t="s">
        <v>202</v>
      </c>
      <c r="S530" s="127">
        <v>44349.400289351855</v>
      </c>
    </row>
    <row r="531" spans="1:19" x14ac:dyDescent="0.2">
      <c r="A531" s="133" t="s">
        <v>199</v>
      </c>
      <c r="B531" s="133" t="s">
        <v>83</v>
      </c>
      <c r="C531" s="127">
        <v>44339</v>
      </c>
      <c r="D531" s="133">
        <v>122.128</v>
      </c>
      <c r="E531" s="133">
        <v>116.114</v>
      </c>
      <c r="F531" s="133">
        <v>6.0140000000000002</v>
      </c>
      <c r="G531" s="133">
        <v>0</v>
      </c>
      <c r="H531" s="133">
        <v>60</v>
      </c>
      <c r="I531" s="133">
        <v>250</v>
      </c>
      <c r="J531" s="133">
        <v>40</v>
      </c>
      <c r="K531" s="133">
        <v>295</v>
      </c>
      <c r="L531" s="133"/>
      <c r="M531" s="133">
        <v>40</v>
      </c>
      <c r="N531" s="133">
        <v>295</v>
      </c>
      <c r="O531" s="133">
        <v>295</v>
      </c>
      <c r="P531" s="133" t="s">
        <v>204</v>
      </c>
      <c r="Q531" s="133" t="s">
        <v>201</v>
      </c>
      <c r="R531" s="133" t="s">
        <v>202</v>
      </c>
      <c r="S531" s="127">
        <v>44349.400289351855</v>
      </c>
    </row>
    <row r="532" spans="1:19" x14ac:dyDescent="0.2">
      <c r="A532" s="133" t="s">
        <v>199</v>
      </c>
      <c r="B532" s="133" t="s">
        <v>83</v>
      </c>
      <c r="C532" s="127">
        <v>44339.041666666664</v>
      </c>
      <c r="D532" s="133">
        <v>76.688000000000002</v>
      </c>
      <c r="E532" s="133">
        <v>70.963999999999999</v>
      </c>
      <c r="F532" s="133">
        <v>5.7240000000000002</v>
      </c>
      <c r="G532" s="133">
        <v>0</v>
      </c>
      <c r="H532" s="133">
        <v>60</v>
      </c>
      <c r="I532" s="133">
        <v>250</v>
      </c>
      <c r="J532" s="133">
        <v>40</v>
      </c>
      <c r="K532" s="133">
        <v>295</v>
      </c>
      <c r="L532" s="133"/>
      <c r="M532" s="133">
        <v>40</v>
      </c>
      <c r="N532" s="133">
        <v>295</v>
      </c>
      <c r="O532" s="133">
        <v>295</v>
      </c>
      <c r="P532" s="133" t="s">
        <v>204</v>
      </c>
      <c r="Q532" s="133" t="s">
        <v>201</v>
      </c>
      <c r="R532" s="133" t="s">
        <v>202</v>
      </c>
      <c r="S532" s="127">
        <v>44349.400289351855</v>
      </c>
    </row>
    <row r="533" spans="1:19" x14ac:dyDescent="0.2">
      <c r="A533" s="133" t="s">
        <v>199</v>
      </c>
      <c r="B533" s="133" t="s">
        <v>83</v>
      </c>
      <c r="C533" s="127">
        <v>44339.083333333336</v>
      </c>
      <c r="D533" s="133">
        <v>66.599999999999994</v>
      </c>
      <c r="E533" s="133">
        <v>60.962000000000003</v>
      </c>
      <c r="F533" s="133">
        <v>5.6379999999999999</v>
      </c>
      <c r="G533" s="133">
        <v>0</v>
      </c>
      <c r="H533" s="133">
        <v>59</v>
      </c>
      <c r="I533" s="133">
        <v>250</v>
      </c>
      <c r="J533" s="133">
        <v>40</v>
      </c>
      <c r="K533" s="133">
        <v>295</v>
      </c>
      <c r="L533" s="133"/>
      <c r="M533" s="133">
        <v>40</v>
      </c>
      <c r="N533" s="133">
        <v>295</v>
      </c>
      <c r="O533" s="133">
        <v>295</v>
      </c>
      <c r="P533" s="133" t="s">
        <v>204</v>
      </c>
      <c r="Q533" s="133" t="s">
        <v>201</v>
      </c>
      <c r="R533" s="133" t="s">
        <v>202</v>
      </c>
      <c r="S533" s="127">
        <v>44349.400289351855</v>
      </c>
    </row>
    <row r="534" spans="1:19" x14ac:dyDescent="0.2">
      <c r="A534" s="133" t="s">
        <v>199</v>
      </c>
      <c r="B534" s="133" t="s">
        <v>83</v>
      </c>
      <c r="C534" s="127">
        <v>44339.125</v>
      </c>
      <c r="D534" s="133">
        <v>66.408000000000001</v>
      </c>
      <c r="E534" s="133">
        <v>60.776000000000003</v>
      </c>
      <c r="F534" s="133">
        <v>5.6319999999999997</v>
      </c>
      <c r="G534" s="133">
        <v>0</v>
      </c>
      <c r="H534" s="133">
        <v>59</v>
      </c>
      <c r="I534" s="133">
        <v>250</v>
      </c>
      <c r="J534" s="133">
        <v>40</v>
      </c>
      <c r="K534" s="133">
        <v>295</v>
      </c>
      <c r="L534" s="133"/>
      <c r="M534" s="133">
        <v>40</v>
      </c>
      <c r="N534" s="133">
        <v>295</v>
      </c>
      <c r="O534" s="133">
        <v>295</v>
      </c>
      <c r="P534" s="133" t="s">
        <v>204</v>
      </c>
      <c r="Q534" s="133" t="s">
        <v>201</v>
      </c>
      <c r="R534" s="133" t="s">
        <v>202</v>
      </c>
      <c r="S534" s="127">
        <v>44349.400289351855</v>
      </c>
    </row>
    <row r="535" spans="1:19" x14ac:dyDescent="0.2">
      <c r="A535" s="133" t="s">
        <v>199</v>
      </c>
      <c r="B535" s="133" t="s">
        <v>83</v>
      </c>
      <c r="C535" s="127">
        <v>44339.166666666664</v>
      </c>
      <c r="D535" s="133">
        <v>65.664000000000001</v>
      </c>
      <c r="E535" s="133">
        <v>60.052</v>
      </c>
      <c r="F535" s="133">
        <v>5.6120000000000001</v>
      </c>
      <c r="G535" s="133">
        <v>0</v>
      </c>
      <c r="H535" s="133">
        <v>59</v>
      </c>
      <c r="I535" s="133">
        <v>250</v>
      </c>
      <c r="J535" s="133">
        <v>40</v>
      </c>
      <c r="K535" s="133">
        <v>295</v>
      </c>
      <c r="L535" s="133"/>
      <c r="M535" s="133">
        <v>40</v>
      </c>
      <c r="N535" s="133">
        <v>295</v>
      </c>
      <c r="O535" s="133">
        <v>295</v>
      </c>
      <c r="P535" s="133" t="s">
        <v>204</v>
      </c>
      <c r="Q535" s="133" t="s">
        <v>201</v>
      </c>
      <c r="R535" s="133" t="s">
        <v>202</v>
      </c>
      <c r="S535" s="127">
        <v>44349.400289351855</v>
      </c>
    </row>
    <row r="536" spans="1:19" x14ac:dyDescent="0.2">
      <c r="A536" s="133" t="s">
        <v>199</v>
      </c>
      <c r="B536" s="133" t="s">
        <v>83</v>
      </c>
      <c r="C536" s="127">
        <v>44339.208333333336</v>
      </c>
      <c r="D536" s="133">
        <v>65.584000000000003</v>
      </c>
      <c r="E536" s="133">
        <v>59.973999999999997</v>
      </c>
      <c r="F536" s="133">
        <v>5.61</v>
      </c>
      <c r="G536" s="133">
        <v>0</v>
      </c>
      <c r="H536" s="133">
        <v>59</v>
      </c>
      <c r="I536" s="133">
        <v>250</v>
      </c>
      <c r="J536" s="133">
        <v>40</v>
      </c>
      <c r="K536" s="133">
        <v>295</v>
      </c>
      <c r="L536" s="133"/>
      <c r="M536" s="133">
        <v>40</v>
      </c>
      <c r="N536" s="133">
        <v>295</v>
      </c>
      <c r="O536" s="133">
        <v>295</v>
      </c>
      <c r="P536" s="133" t="s">
        <v>204</v>
      </c>
      <c r="Q536" s="133" t="s">
        <v>201</v>
      </c>
      <c r="R536" s="133" t="s">
        <v>202</v>
      </c>
      <c r="S536" s="127">
        <v>44349.400289351855</v>
      </c>
    </row>
    <row r="537" spans="1:19" x14ac:dyDescent="0.2">
      <c r="A537" s="133" t="s">
        <v>199</v>
      </c>
      <c r="B537" s="133" t="s">
        <v>83</v>
      </c>
      <c r="C537" s="127">
        <v>44339.25</v>
      </c>
      <c r="D537" s="133">
        <v>65.616</v>
      </c>
      <c r="E537" s="133">
        <v>60.005000000000003</v>
      </c>
      <c r="F537" s="133">
        <v>5.6109999999999998</v>
      </c>
      <c r="G537" s="133">
        <v>0</v>
      </c>
      <c r="H537" s="133">
        <v>59</v>
      </c>
      <c r="I537" s="133">
        <v>250</v>
      </c>
      <c r="J537" s="133">
        <v>40</v>
      </c>
      <c r="K537" s="133">
        <v>295</v>
      </c>
      <c r="L537" s="133"/>
      <c r="M537" s="133">
        <v>40</v>
      </c>
      <c r="N537" s="133">
        <v>295</v>
      </c>
      <c r="O537" s="133">
        <v>295</v>
      </c>
      <c r="P537" s="133" t="s">
        <v>204</v>
      </c>
      <c r="Q537" s="133" t="s">
        <v>201</v>
      </c>
      <c r="R537" s="133" t="s">
        <v>202</v>
      </c>
      <c r="S537" s="127">
        <v>44349.400289351855</v>
      </c>
    </row>
    <row r="538" spans="1:19" x14ac:dyDescent="0.2">
      <c r="A538" s="133" t="s">
        <v>199</v>
      </c>
      <c r="B538" s="133" t="s">
        <v>83</v>
      </c>
      <c r="C538" s="127">
        <v>44339.291666666664</v>
      </c>
      <c r="D538" s="133">
        <v>65.768000000000001</v>
      </c>
      <c r="E538" s="133">
        <v>60.158000000000001</v>
      </c>
      <c r="F538" s="133">
        <v>5.61</v>
      </c>
      <c r="G538" s="133">
        <v>0</v>
      </c>
      <c r="H538" s="133">
        <v>59</v>
      </c>
      <c r="I538" s="133">
        <v>250</v>
      </c>
      <c r="J538" s="133">
        <v>40</v>
      </c>
      <c r="K538" s="133">
        <v>295</v>
      </c>
      <c r="L538" s="133"/>
      <c r="M538" s="133">
        <v>40</v>
      </c>
      <c r="N538" s="133">
        <v>295</v>
      </c>
      <c r="O538" s="133">
        <v>295</v>
      </c>
      <c r="P538" s="133" t="s">
        <v>204</v>
      </c>
      <c r="Q538" s="133" t="s">
        <v>201</v>
      </c>
      <c r="R538" s="133" t="s">
        <v>202</v>
      </c>
      <c r="S538" s="127">
        <v>44349.400289351855</v>
      </c>
    </row>
    <row r="539" spans="1:19" x14ac:dyDescent="0.2">
      <c r="A539" s="133" t="s">
        <v>199</v>
      </c>
      <c r="B539" s="133" t="s">
        <v>83</v>
      </c>
      <c r="C539" s="127">
        <v>44339.333333333336</v>
      </c>
      <c r="D539" s="133">
        <v>68.808000000000007</v>
      </c>
      <c r="E539" s="133">
        <v>63.192999999999998</v>
      </c>
      <c r="F539" s="133">
        <v>5.6150000000000002</v>
      </c>
      <c r="G539" s="133">
        <v>0</v>
      </c>
      <c r="H539" s="133">
        <v>59</v>
      </c>
      <c r="I539" s="133">
        <v>250</v>
      </c>
      <c r="J539" s="133">
        <v>40</v>
      </c>
      <c r="K539" s="133">
        <v>295</v>
      </c>
      <c r="L539" s="133"/>
      <c r="M539" s="133">
        <v>40</v>
      </c>
      <c r="N539" s="133">
        <v>295</v>
      </c>
      <c r="O539" s="133">
        <v>295</v>
      </c>
      <c r="P539" s="133" t="s">
        <v>204</v>
      </c>
      <c r="Q539" s="133" t="s">
        <v>201</v>
      </c>
      <c r="R539" s="133" t="s">
        <v>202</v>
      </c>
      <c r="S539" s="127">
        <v>44349.400289351855</v>
      </c>
    </row>
    <row r="540" spans="1:19" x14ac:dyDescent="0.2">
      <c r="A540" s="133" t="s">
        <v>199</v>
      </c>
      <c r="B540" s="133" t="s">
        <v>83</v>
      </c>
      <c r="C540" s="127">
        <v>44339.375</v>
      </c>
      <c r="D540" s="133">
        <v>66.111999999999995</v>
      </c>
      <c r="E540" s="133">
        <v>60.487000000000002</v>
      </c>
      <c r="F540" s="133">
        <v>5.625</v>
      </c>
      <c r="G540" s="133">
        <v>0</v>
      </c>
      <c r="H540" s="133">
        <v>59</v>
      </c>
      <c r="I540" s="133">
        <v>250</v>
      </c>
      <c r="J540" s="133">
        <v>40</v>
      </c>
      <c r="K540" s="133">
        <v>295</v>
      </c>
      <c r="L540" s="133"/>
      <c r="M540" s="133">
        <v>40</v>
      </c>
      <c r="N540" s="133">
        <v>295</v>
      </c>
      <c r="O540" s="133">
        <v>295</v>
      </c>
      <c r="P540" s="133" t="s">
        <v>204</v>
      </c>
      <c r="Q540" s="133" t="s">
        <v>201</v>
      </c>
      <c r="R540" s="133" t="s">
        <v>202</v>
      </c>
      <c r="S540" s="127">
        <v>44349.400289351855</v>
      </c>
    </row>
    <row r="541" spans="1:19" x14ac:dyDescent="0.2">
      <c r="A541" s="133" t="s">
        <v>199</v>
      </c>
      <c r="B541" s="133" t="s">
        <v>83</v>
      </c>
      <c r="C541" s="127">
        <v>44339.416666666664</v>
      </c>
      <c r="D541" s="133">
        <v>88.584000000000003</v>
      </c>
      <c r="E541" s="133">
        <v>82.774000000000001</v>
      </c>
      <c r="F541" s="133">
        <v>5.81</v>
      </c>
      <c r="G541" s="133">
        <v>0</v>
      </c>
      <c r="H541" s="133">
        <v>59</v>
      </c>
      <c r="I541" s="133">
        <v>250</v>
      </c>
      <c r="J541" s="133">
        <v>40</v>
      </c>
      <c r="K541" s="133">
        <v>295</v>
      </c>
      <c r="L541" s="133"/>
      <c r="M541" s="133">
        <v>40</v>
      </c>
      <c r="N541" s="133">
        <v>295</v>
      </c>
      <c r="O541" s="133">
        <v>295</v>
      </c>
      <c r="P541" s="133" t="s">
        <v>204</v>
      </c>
      <c r="Q541" s="133" t="s">
        <v>201</v>
      </c>
      <c r="R541" s="133" t="s">
        <v>202</v>
      </c>
      <c r="S541" s="127">
        <v>44349.400289351855</v>
      </c>
    </row>
    <row r="542" spans="1:19" x14ac:dyDescent="0.2">
      <c r="A542" s="133" t="s">
        <v>199</v>
      </c>
      <c r="B542" s="133" t="s">
        <v>83</v>
      </c>
      <c r="C542" s="127">
        <v>44339.458333333336</v>
      </c>
      <c r="D542" s="133">
        <v>99.64</v>
      </c>
      <c r="E542" s="133">
        <v>93.772999999999996</v>
      </c>
      <c r="F542" s="133">
        <v>5.867</v>
      </c>
      <c r="G542" s="133">
        <v>0</v>
      </c>
      <c r="H542" s="133">
        <v>59</v>
      </c>
      <c r="I542" s="133">
        <v>250</v>
      </c>
      <c r="J542" s="133">
        <v>40</v>
      </c>
      <c r="K542" s="133">
        <v>295</v>
      </c>
      <c r="L542" s="133"/>
      <c r="M542" s="133">
        <v>40</v>
      </c>
      <c r="N542" s="133">
        <v>295</v>
      </c>
      <c r="O542" s="133">
        <v>295</v>
      </c>
      <c r="P542" s="133" t="s">
        <v>204</v>
      </c>
      <c r="Q542" s="133" t="s">
        <v>201</v>
      </c>
      <c r="R542" s="133" t="s">
        <v>202</v>
      </c>
      <c r="S542" s="127">
        <v>44349.400289351855</v>
      </c>
    </row>
    <row r="543" spans="1:19" x14ac:dyDescent="0.2">
      <c r="A543" s="133" t="s">
        <v>199</v>
      </c>
      <c r="B543" s="133" t="s">
        <v>83</v>
      </c>
      <c r="C543" s="127">
        <v>44339.5</v>
      </c>
      <c r="D543" s="133">
        <v>104.28</v>
      </c>
      <c r="E543" s="133">
        <v>98.340999999999994</v>
      </c>
      <c r="F543" s="133">
        <v>5.9390000000000001</v>
      </c>
      <c r="G543" s="133">
        <v>0</v>
      </c>
      <c r="H543" s="133">
        <v>59</v>
      </c>
      <c r="I543" s="133">
        <v>250</v>
      </c>
      <c r="J543" s="133">
        <v>40</v>
      </c>
      <c r="K543" s="133">
        <v>295</v>
      </c>
      <c r="L543" s="133"/>
      <c r="M543" s="133">
        <v>40</v>
      </c>
      <c r="N543" s="133">
        <v>295</v>
      </c>
      <c r="O543" s="133">
        <v>295</v>
      </c>
      <c r="P543" s="133" t="s">
        <v>204</v>
      </c>
      <c r="Q543" s="133" t="s">
        <v>201</v>
      </c>
      <c r="R543" s="133" t="s">
        <v>202</v>
      </c>
      <c r="S543" s="127">
        <v>44349.400289351855</v>
      </c>
    </row>
    <row r="544" spans="1:19" x14ac:dyDescent="0.2">
      <c r="A544" s="133" t="s">
        <v>199</v>
      </c>
      <c r="B544" s="133" t="s">
        <v>83</v>
      </c>
      <c r="C544" s="127">
        <v>44339.541666666664</v>
      </c>
      <c r="D544" s="133">
        <v>166.50399999999999</v>
      </c>
      <c r="E544" s="133">
        <v>160.114</v>
      </c>
      <c r="F544" s="133">
        <v>6.39</v>
      </c>
      <c r="G544" s="133">
        <v>0</v>
      </c>
      <c r="H544" s="133">
        <v>59</v>
      </c>
      <c r="I544" s="133">
        <v>250</v>
      </c>
      <c r="J544" s="133">
        <v>40</v>
      </c>
      <c r="K544" s="133">
        <v>295</v>
      </c>
      <c r="L544" s="133"/>
      <c r="M544" s="133">
        <v>40</v>
      </c>
      <c r="N544" s="133">
        <v>295</v>
      </c>
      <c r="O544" s="133">
        <v>295</v>
      </c>
      <c r="P544" s="133" t="s">
        <v>204</v>
      </c>
      <c r="Q544" s="133" t="s">
        <v>201</v>
      </c>
      <c r="R544" s="133" t="s">
        <v>202</v>
      </c>
      <c r="S544" s="127">
        <v>44349.400289351855</v>
      </c>
    </row>
    <row r="545" spans="1:19" x14ac:dyDescent="0.2">
      <c r="A545" s="133" t="s">
        <v>199</v>
      </c>
      <c r="B545" s="133" t="s">
        <v>83</v>
      </c>
      <c r="C545" s="127">
        <v>44339.583333333336</v>
      </c>
      <c r="D545" s="133">
        <v>247.99199999999999</v>
      </c>
      <c r="E545" s="133">
        <v>241.012</v>
      </c>
      <c r="F545" s="133">
        <v>6.98</v>
      </c>
      <c r="G545" s="133">
        <v>0</v>
      </c>
      <c r="H545" s="133">
        <v>59</v>
      </c>
      <c r="I545" s="133">
        <v>258</v>
      </c>
      <c r="J545" s="133">
        <v>40</v>
      </c>
      <c r="K545" s="133">
        <v>295</v>
      </c>
      <c r="L545" s="133"/>
      <c r="M545" s="133">
        <v>40</v>
      </c>
      <c r="N545" s="133">
        <v>295</v>
      </c>
      <c r="O545" s="133">
        <v>295</v>
      </c>
      <c r="P545" s="133" t="s">
        <v>204</v>
      </c>
      <c r="Q545" s="133" t="s">
        <v>201</v>
      </c>
      <c r="R545" s="133" t="s">
        <v>202</v>
      </c>
      <c r="S545" s="127">
        <v>44349.400289351855</v>
      </c>
    </row>
    <row r="546" spans="1:19" x14ac:dyDescent="0.2">
      <c r="A546" s="133" t="s">
        <v>199</v>
      </c>
      <c r="B546" s="133" t="s">
        <v>83</v>
      </c>
      <c r="C546" s="127">
        <v>44339.625</v>
      </c>
      <c r="D546" s="133">
        <v>286.36799999999999</v>
      </c>
      <c r="E546" s="133">
        <v>278.98899999999998</v>
      </c>
      <c r="F546" s="133">
        <v>7.3789999999999996</v>
      </c>
      <c r="G546" s="133">
        <v>0</v>
      </c>
      <c r="H546" s="133">
        <v>131</v>
      </c>
      <c r="I546" s="133">
        <v>284</v>
      </c>
      <c r="J546" s="133">
        <v>40</v>
      </c>
      <c r="K546" s="133">
        <v>296</v>
      </c>
      <c r="L546" s="133"/>
      <c r="M546" s="133">
        <v>40</v>
      </c>
      <c r="N546" s="133">
        <v>296</v>
      </c>
      <c r="O546" s="133">
        <v>295</v>
      </c>
      <c r="P546" s="133" t="s">
        <v>204</v>
      </c>
      <c r="Q546" s="133" t="s">
        <v>201</v>
      </c>
      <c r="R546" s="133" t="s">
        <v>202</v>
      </c>
      <c r="S546" s="127">
        <v>44349.400289351855</v>
      </c>
    </row>
    <row r="547" spans="1:19" x14ac:dyDescent="0.2">
      <c r="A547" s="133" t="s">
        <v>199</v>
      </c>
      <c r="B547" s="133" t="s">
        <v>83</v>
      </c>
      <c r="C547" s="127">
        <v>44339.666666666664</v>
      </c>
      <c r="D547" s="133">
        <v>289.048</v>
      </c>
      <c r="E547" s="133">
        <v>281.66399999999999</v>
      </c>
      <c r="F547" s="133">
        <v>7.3840000000000003</v>
      </c>
      <c r="G547" s="133">
        <v>0</v>
      </c>
      <c r="H547" s="133">
        <v>65</v>
      </c>
      <c r="I547" s="133">
        <v>294</v>
      </c>
      <c r="J547" s="133">
        <v>40</v>
      </c>
      <c r="K547" s="133">
        <v>296</v>
      </c>
      <c r="L547" s="133"/>
      <c r="M547" s="133">
        <v>40</v>
      </c>
      <c r="N547" s="133">
        <v>296</v>
      </c>
      <c r="O547" s="133">
        <v>295</v>
      </c>
      <c r="P547" s="133" t="s">
        <v>204</v>
      </c>
      <c r="Q547" s="133" t="s">
        <v>201</v>
      </c>
      <c r="R547" s="133" t="s">
        <v>202</v>
      </c>
      <c r="S547" s="127">
        <v>44349.400289351855</v>
      </c>
    </row>
    <row r="548" spans="1:19" x14ac:dyDescent="0.2">
      <c r="A548" s="133" t="s">
        <v>199</v>
      </c>
      <c r="B548" s="133" t="s">
        <v>83</v>
      </c>
      <c r="C548" s="127">
        <v>44339.708333333336</v>
      </c>
      <c r="D548" s="133">
        <v>301.87200000000001</v>
      </c>
      <c r="E548" s="133">
        <v>294.21499999999997</v>
      </c>
      <c r="F548" s="133">
        <v>7.657</v>
      </c>
      <c r="G548" s="133">
        <v>0</v>
      </c>
      <c r="H548" s="133">
        <v>60</v>
      </c>
      <c r="I548" s="133">
        <v>296</v>
      </c>
      <c r="J548" s="133">
        <v>40</v>
      </c>
      <c r="K548" s="133">
        <v>296</v>
      </c>
      <c r="L548" s="133"/>
      <c r="M548" s="133">
        <v>40</v>
      </c>
      <c r="N548" s="133">
        <v>296</v>
      </c>
      <c r="O548" s="133">
        <v>295</v>
      </c>
      <c r="P548" s="133" t="s">
        <v>204</v>
      </c>
      <c r="Q548" s="133" t="s">
        <v>201</v>
      </c>
      <c r="R548" s="133" t="s">
        <v>202</v>
      </c>
      <c r="S548" s="127">
        <v>44349.400289351855</v>
      </c>
    </row>
    <row r="549" spans="1:19" x14ac:dyDescent="0.2">
      <c r="A549" s="133" t="s">
        <v>199</v>
      </c>
      <c r="B549" s="133" t="s">
        <v>83</v>
      </c>
      <c r="C549" s="127">
        <v>44339.75</v>
      </c>
      <c r="D549" s="133">
        <v>292.16000000000003</v>
      </c>
      <c r="E549" s="133">
        <v>284.72899999999998</v>
      </c>
      <c r="F549" s="133">
        <v>7.431</v>
      </c>
      <c r="G549" s="133">
        <v>0</v>
      </c>
      <c r="H549" s="133">
        <v>60</v>
      </c>
      <c r="I549" s="133">
        <v>296</v>
      </c>
      <c r="J549" s="133">
        <v>40</v>
      </c>
      <c r="K549" s="133">
        <v>296</v>
      </c>
      <c r="L549" s="133"/>
      <c r="M549" s="133">
        <v>40</v>
      </c>
      <c r="N549" s="133">
        <v>296</v>
      </c>
      <c r="O549" s="133">
        <v>295</v>
      </c>
      <c r="P549" s="133" t="s">
        <v>204</v>
      </c>
      <c r="Q549" s="133" t="s">
        <v>201</v>
      </c>
      <c r="R549" s="133" t="s">
        <v>202</v>
      </c>
      <c r="S549" s="127">
        <v>44349.400289351855</v>
      </c>
    </row>
    <row r="550" spans="1:19" x14ac:dyDescent="0.2">
      <c r="A550" s="133" t="s">
        <v>199</v>
      </c>
      <c r="B550" s="133" t="s">
        <v>83</v>
      </c>
      <c r="C550" s="127">
        <v>44339.791666666664</v>
      </c>
      <c r="D550" s="133">
        <v>286.096</v>
      </c>
      <c r="E550" s="133">
        <v>278.77199999999999</v>
      </c>
      <c r="F550" s="133">
        <v>7.3239999999999998</v>
      </c>
      <c r="G550" s="133">
        <v>0</v>
      </c>
      <c r="H550" s="133">
        <v>60</v>
      </c>
      <c r="I550" s="133">
        <v>296</v>
      </c>
      <c r="J550" s="133">
        <v>40</v>
      </c>
      <c r="K550" s="133">
        <v>296</v>
      </c>
      <c r="L550" s="133"/>
      <c r="M550" s="133">
        <v>40</v>
      </c>
      <c r="N550" s="133">
        <v>296</v>
      </c>
      <c r="O550" s="133">
        <v>295</v>
      </c>
      <c r="P550" s="133" t="s">
        <v>204</v>
      </c>
      <c r="Q550" s="133" t="s">
        <v>201</v>
      </c>
      <c r="R550" s="133" t="s">
        <v>202</v>
      </c>
      <c r="S550" s="127">
        <v>44349.400289351855</v>
      </c>
    </row>
    <row r="551" spans="1:19" x14ac:dyDescent="0.2">
      <c r="A551" s="133" t="s">
        <v>199</v>
      </c>
      <c r="B551" s="133" t="s">
        <v>83</v>
      </c>
      <c r="C551" s="127">
        <v>44339.833333333336</v>
      </c>
      <c r="D551" s="133">
        <v>291.37599999999998</v>
      </c>
      <c r="E551" s="133">
        <v>284.04300000000001</v>
      </c>
      <c r="F551" s="133">
        <v>7.3330000000000002</v>
      </c>
      <c r="G551" s="133">
        <v>0</v>
      </c>
      <c r="H551" s="133">
        <v>60</v>
      </c>
      <c r="I551" s="133">
        <v>296</v>
      </c>
      <c r="J551" s="133">
        <v>40</v>
      </c>
      <c r="K551" s="133">
        <v>296</v>
      </c>
      <c r="L551" s="133"/>
      <c r="M551" s="133">
        <v>40</v>
      </c>
      <c r="N551" s="133">
        <v>296</v>
      </c>
      <c r="O551" s="133">
        <v>295</v>
      </c>
      <c r="P551" s="133" t="s">
        <v>204</v>
      </c>
      <c r="Q551" s="133" t="s">
        <v>201</v>
      </c>
      <c r="R551" s="133" t="s">
        <v>202</v>
      </c>
      <c r="S551" s="127">
        <v>44349.400289351855</v>
      </c>
    </row>
    <row r="552" spans="1:19" x14ac:dyDescent="0.2">
      <c r="A552" s="133" t="s">
        <v>199</v>
      </c>
      <c r="B552" s="133" t="s">
        <v>83</v>
      </c>
      <c r="C552" s="127">
        <v>44339.875</v>
      </c>
      <c r="D552" s="133">
        <v>302.11200000000002</v>
      </c>
      <c r="E552" s="133">
        <v>294.589</v>
      </c>
      <c r="F552" s="133">
        <v>7.5229999999999997</v>
      </c>
      <c r="G552" s="133">
        <v>0</v>
      </c>
      <c r="H552" s="133">
        <v>60</v>
      </c>
      <c r="I552" s="133">
        <v>296</v>
      </c>
      <c r="J552" s="133">
        <v>40</v>
      </c>
      <c r="K552" s="133">
        <v>296</v>
      </c>
      <c r="L552" s="133"/>
      <c r="M552" s="133">
        <v>40</v>
      </c>
      <c r="N552" s="133">
        <v>296</v>
      </c>
      <c r="O552" s="133">
        <v>295</v>
      </c>
      <c r="P552" s="133" t="s">
        <v>204</v>
      </c>
      <c r="Q552" s="133" t="s">
        <v>201</v>
      </c>
      <c r="R552" s="133" t="s">
        <v>202</v>
      </c>
      <c r="S552" s="127">
        <v>44349.400289351855</v>
      </c>
    </row>
    <row r="553" spans="1:19" x14ac:dyDescent="0.2">
      <c r="A553" s="133" t="s">
        <v>199</v>
      </c>
      <c r="B553" s="133" t="s">
        <v>83</v>
      </c>
      <c r="C553" s="127">
        <v>44339.916666666664</v>
      </c>
      <c r="D553" s="133">
        <v>294.34399999999999</v>
      </c>
      <c r="E553" s="133">
        <v>286.988</v>
      </c>
      <c r="F553" s="133">
        <v>7.3559999999999999</v>
      </c>
      <c r="G553" s="133">
        <v>0</v>
      </c>
      <c r="H553" s="133">
        <v>60</v>
      </c>
      <c r="I553" s="133">
        <v>296</v>
      </c>
      <c r="J553" s="133">
        <v>40</v>
      </c>
      <c r="K553" s="133">
        <v>296</v>
      </c>
      <c r="L553" s="133"/>
      <c r="M553" s="133">
        <v>40</v>
      </c>
      <c r="N553" s="133">
        <v>296</v>
      </c>
      <c r="O553" s="133">
        <v>295</v>
      </c>
      <c r="P553" s="133" t="s">
        <v>204</v>
      </c>
      <c r="Q553" s="133" t="s">
        <v>201</v>
      </c>
      <c r="R553" s="133" t="s">
        <v>202</v>
      </c>
      <c r="S553" s="127">
        <v>44349.400289351855</v>
      </c>
    </row>
    <row r="554" spans="1:19" x14ac:dyDescent="0.2">
      <c r="A554" s="133" t="s">
        <v>199</v>
      </c>
      <c r="B554" s="133" t="s">
        <v>83</v>
      </c>
      <c r="C554" s="127">
        <v>44339.958333333336</v>
      </c>
      <c r="D554" s="133">
        <v>273.55200000000002</v>
      </c>
      <c r="E554" s="133">
        <v>266.49299999999999</v>
      </c>
      <c r="F554" s="133">
        <v>7.0590000000000002</v>
      </c>
      <c r="G554" s="133">
        <v>0</v>
      </c>
      <c r="H554" s="133">
        <v>60</v>
      </c>
      <c r="I554" s="133">
        <v>296</v>
      </c>
      <c r="J554" s="133">
        <v>40</v>
      </c>
      <c r="K554" s="133">
        <v>296</v>
      </c>
      <c r="L554" s="133"/>
      <c r="M554" s="133">
        <v>40</v>
      </c>
      <c r="N554" s="133">
        <v>296</v>
      </c>
      <c r="O554" s="133">
        <v>295</v>
      </c>
      <c r="P554" s="133" t="s">
        <v>204</v>
      </c>
      <c r="Q554" s="133" t="s">
        <v>201</v>
      </c>
      <c r="R554" s="133" t="s">
        <v>202</v>
      </c>
      <c r="S554" s="127">
        <v>44349.400289351855</v>
      </c>
    </row>
    <row r="555" spans="1:19" x14ac:dyDescent="0.2">
      <c r="A555" s="133" t="s">
        <v>199</v>
      </c>
      <c r="B555" s="133" t="s">
        <v>83</v>
      </c>
      <c r="C555" s="127">
        <v>44340</v>
      </c>
      <c r="D555" s="133">
        <v>249.91200000000001</v>
      </c>
      <c r="E555" s="133">
        <v>243.08099999999999</v>
      </c>
      <c r="F555" s="133">
        <v>6.8310000000000004</v>
      </c>
      <c r="G555" s="133">
        <v>0</v>
      </c>
      <c r="H555" s="133">
        <v>60</v>
      </c>
      <c r="I555" s="133">
        <v>296</v>
      </c>
      <c r="J555" s="133">
        <v>40</v>
      </c>
      <c r="K555" s="133">
        <v>296</v>
      </c>
      <c r="L555" s="133"/>
      <c r="M555" s="133">
        <v>40</v>
      </c>
      <c r="N555" s="133">
        <v>296</v>
      </c>
      <c r="O555" s="133">
        <v>295</v>
      </c>
      <c r="P555" s="133" t="s">
        <v>204</v>
      </c>
      <c r="Q555" s="133" t="s">
        <v>201</v>
      </c>
      <c r="R555" s="133" t="s">
        <v>202</v>
      </c>
      <c r="S555" s="127">
        <v>44349.400289351855</v>
      </c>
    </row>
    <row r="556" spans="1:19" x14ac:dyDescent="0.2">
      <c r="A556" s="133" t="s">
        <v>199</v>
      </c>
      <c r="B556" s="133" t="s">
        <v>83</v>
      </c>
      <c r="C556" s="127">
        <v>44340.041666666664</v>
      </c>
      <c r="D556" s="133">
        <v>278.27199999999999</v>
      </c>
      <c r="E556" s="133">
        <v>271.17700000000002</v>
      </c>
      <c r="F556" s="133">
        <v>7.0949999999999998</v>
      </c>
      <c r="G556" s="133">
        <v>0</v>
      </c>
      <c r="H556" s="133">
        <v>60</v>
      </c>
      <c r="I556" s="133">
        <v>296</v>
      </c>
      <c r="J556" s="133">
        <v>40</v>
      </c>
      <c r="K556" s="133">
        <v>296</v>
      </c>
      <c r="L556" s="133"/>
      <c r="M556" s="133">
        <v>40</v>
      </c>
      <c r="N556" s="133">
        <v>296</v>
      </c>
      <c r="O556" s="133">
        <v>295</v>
      </c>
      <c r="P556" s="133" t="s">
        <v>204</v>
      </c>
      <c r="Q556" s="133" t="s">
        <v>201</v>
      </c>
      <c r="R556" s="133" t="s">
        <v>202</v>
      </c>
      <c r="S556" s="127">
        <v>44349.400289351855</v>
      </c>
    </row>
    <row r="557" spans="1:19" x14ac:dyDescent="0.2">
      <c r="A557" s="133" t="s">
        <v>199</v>
      </c>
      <c r="B557" s="133" t="s">
        <v>83</v>
      </c>
      <c r="C557" s="127">
        <v>44340.083333333336</v>
      </c>
      <c r="D557" s="133">
        <v>187.584</v>
      </c>
      <c r="E557" s="133">
        <v>181.21700000000001</v>
      </c>
      <c r="F557" s="133">
        <v>6.367</v>
      </c>
      <c r="G557" s="133">
        <v>0</v>
      </c>
      <c r="H557" s="133">
        <v>60</v>
      </c>
      <c r="I557" s="133">
        <v>296</v>
      </c>
      <c r="J557" s="133">
        <v>40</v>
      </c>
      <c r="K557" s="133">
        <v>296</v>
      </c>
      <c r="L557" s="133"/>
      <c r="M557" s="133">
        <v>40</v>
      </c>
      <c r="N557" s="133">
        <v>296</v>
      </c>
      <c r="O557" s="133">
        <v>295</v>
      </c>
      <c r="P557" s="133" t="s">
        <v>204</v>
      </c>
      <c r="Q557" s="133" t="s">
        <v>201</v>
      </c>
      <c r="R557" s="133" t="s">
        <v>202</v>
      </c>
      <c r="S557" s="127">
        <v>44349.400289351855</v>
      </c>
    </row>
    <row r="558" spans="1:19" x14ac:dyDescent="0.2">
      <c r="A558" s="133" t="s">
        <v>199</v>
      </c>
      <c r="B558" s="133" t="s">
        <v>83</v>
      </c>
      <c r="C558" s="127">
        <v>44340.125</v>
      </c>
      <c r="D558" s="133">
        <v>85</v>
      </c>
      <c r="E558" s="133">
        <v>79.290999999999997</v>
      </c>
      <c r="F558" s="133">
        <v>5.7089999999999996</v>
      </c>
      <c r="G558" s="133">
        <v>0</v>
      </c>
      <c r="H558" s="133">
        <v>60</v>
      </c>
      <c r="I558" s="133">
        <v>296</v>
      </c>
      <c r="J558" s="133">
        <v>40</v>
      </c>
      <c r="K558" s="133">
        <v>296</v>
      </c>
      <c r="L558" s="133"/>
      <c r="M558" s="133">
        <v>40</v>
      </c>
      <c r="N558" s="133">
        <v>296</v>
      </c>
      <c r="O558" s="133">
        <v>295</v>
      </c>
      <c r="P558" s="133" t="s">
        <v>204</v>
      </c>
      <c r="Q558" s="133" t="s">
        <v>201</v>
      </c>
      <c r="R558" s="133" t="s">
        <v>202</v>
      </c>
      <c r="S558" s="127">
        <v>44349.400289351855</v>
      </c>
    </row>
    <row r="559" spans="1:19" x14ac:dyDescent="0.2">
      <c r="A559" s="133" t="s">
        <v>199</v>
      </c>
      <c r="B559" s="133" t="s">
        <v>83</v>
      </c>
      <c r="C559" s="127">
        <v>44340.166666666664</v>
      </c>
      <c r="D559" s="133">
        <v>67.64</v>
      </c>
      <c r="E559" s="133">
        <v>62.046999999999997</v>
      </c>
      <c r="F559" s="133">
        <v>5.593</v>
      </c>
      <c r="G559" s="133">
        <v>0</v>
      </c>
      <c r="H559" s="133">
        <v>59</v>
      </c>
      <c r="I559" s="133">
        <v>296</v>
      </c>
      <c r="J559" s="133">
        <v>40</v>
      </c>
      <c r="K559" s="133">
        <v>296</v>
      </c>
      <c r="L559" s="133"/>
      <c r="M559" s="133">
        <v>40</v>
      </c>
      <c r="N559" s="133">
        <v>296</v>
      </c>
      <c r="O559" s="133">
        <v>295</v>
      </c>
      <c r="P559" s="133" t="s">
        <v>204</v>
      </c>
      <c r="Q559" s="133" t="s">
        <v>201</v>
      </c>
      <c r="R559" s="133" t="s">
        <v>202</v>
      </c>
      <c r="S559" s="127">
        <v>44349.400289351855</v>
      </c>
    </row>
    <row r="560" spans="1:19" x14ac:dyDescent="0.2">
      <c r="A560" s="133" t="s">
        <v>199</v>
      </c>
      <c r="B560" s="133" t="s">
        <v>83</v>
      </c>
      <c r="C560" s="127">
        <v>44340.208333333336</v>
      </c>
      <c r="D560" s="133">
        <v>65.84</v>
      </c>
      <c r="E560" s="133">
        <v>60.244999999999997</v>
      </c>
      <c r="F560" s="133">
        <v>5.5949999999999998</v>
      </c>
      <c r="G560" s="133">
        <v>0</v>
      </c>
      <c r="H560" s="133">
        <v>59</v>
      </c>
      <c r="I560" s="133">
        <v>296</v>
      </c>
      <c r="J560" s="133">
        <v>40</v>
      </c>
      <c r="K560" s="133">
        <v>296</v>
      </c>
      <c r="L560" s="133"/>
      <c r="M560" s="133">
        <v>40</v>
      </c>
      <c r="N560" s="133">
        <v>296</v>
      </c>
      <c r="O560" s="133">
        <v>295</v>
      </c>
      <c r="P560" s="133" t="s">
        <v>204</v>
      </c>
      <c r="Q560" s="133" t="s">
        <v>201</v>
      </c>
      <c r="R560" s="133" t="s">
        <v>202</v>
      </c>
      <c r="S560" s="127">
        <v>44349.400289351855</v>
      </c>
    </row>
    <row r="561" spans="1:19" x14ac:dyDescent="0.2">
      <c r="A561" s="133" t="s">
        <v>199</v>
      </c>
      <c r="B561" s="133" t="s">
        <v>83</v>
      </c>
      <c r="C561" s="127">
        <v>44340.25</v>
      </c>
      <c r="D561" s="133">
        <v>81.775999999999996</v>
      </c>
      <c r="E561" s="133">
        <v>76.096999999999994</v>
      </c>
      <c r="F561" s="133">
        <v>5.6790000000000003</v>
      </c>
      <c r="G561" s="133">
        <v>0</v>
      </c>
      <c r="H561" s="133">
        <v>59</v>
      </c>
      <c r="I561" s="133">
        <v>296</v>
      </c>
      <c r="J561" s="133">
        <v>40</v>
      </c>
      <c r="K561" s="133">
        <v>296</v>
      </c>
      <c r="L561" s="133"/>
      <c r="M561" s="133">
        <v>40</v>
      </c>
      <c r="N561" s="133">
        <v>296</v>
      </c>
      <c r="O561" s="133">
        <v>295</v>
      </c>
      <c r="P561" s="133" t="s">
        <v>204</v>
      </c>
      <c r="Q561" s="133" t="s">
        <v>201</v>
      </c>
      <c r="R561" s="133" t="s">
        <v>202</v>
      </c>
      <c r="S561" s="127">
        <v>44349.400289351855</v>
      </c>
    </row>
    <row r="562" spans="1:19" x14ac:dyDescent="0.2">
      <c r="A562" s="133" t="s">
        <v>199</v>
      </c>
      <c r="B562" s="133" t="s">
        <v>83</v>
      </c>
      <c r="C562" s="127">
        <v>44340.291666666664</v>
      </c>
      <c r="D562" s="133">
        <v>70.864000000000004</v>
      </c>
      <c r="E562" s="133">
        <v>65.239999999999995</v>
      </c>
      <c r="F562" s="133">
        <v>5.6239999999999997</v>
      </c>
      <c r="G562" s="133">
        <v>0</v>
      </c>
      <c r="H562" s="133">
        <v>59</v>
      </c>
      <c r="I562" s="133">
        <v>295</v>
      </c>
      <c r="J562" s="133">
        <v>40</v>
      </c>
      <c r="K562" s="133">
        <v>295</v>
      </c>
      <c r="L562" s="133"/>
      <c r="M562" s="133">
        <v>40</v>
      </c>
      <c r="N562" s="133">
        <v>295</v>
      </c>
      <c r="O562" s="133">
        <v>295</v>
      </c>
      <c r="P562" s="133" t="s">
        <v>204</v>
      </c>
      <c r="Q562" s="133" t="s">
        <v>201</v>
      </c>
      <c r="R562" s="133" t="s">
        <v>202</v>
      </c>
      <c r="S562" s="127">
        <v>44349.400289351855</v>
      </c>
    </row>
    <row r="563" spans="1:19" x14ac:dyDescent="0.2">
      <c r="A563" s="133" t="s">
        <v>199</v>
      </c>
      <c r="B563" s="133" t="s">
        <v>83</v>
      </c>
      <c r="C563" s="127">
        <v>44340.333333333336</v>
      </c>
      <c r="D563" s="133">
        <v>91.36</v>
      </c>
      <c r="E563" s="133">
        <v>85.593999999999994</v>
      </c>
      <c r="F563" s="133">
        <v>5.766</v>
      </c>
      <c r="G563" s="133">
        <v>0</v>
      </c>
      <c r="H563" s="133">
        <v>59</v>
      </c>
      <c r="I563" s="133">
        <v>295</v>
      </c>
      <c r="J563" s="133">
        <v>40</v>
      </c>
      <c r="K563" s="133">
        <v>295</v>
      </c>
      <c r="L563" s="133"/>
      <c r="M563" s="133">
        <v>40</v>
      </c>
      <c r="N563" s="133">
        <v>295</v>
      </c>
      <c r="O563" s="133">
        <v>295</v>
      </c>
      <c r="P563" s="133" t="s">
        <v>204</v>
      </c>
      <c r="Q563" s="133" t="s">
        <v>201</v>
      </c>
      <c r="R563" s="133" t="s">
        <v>202</v>
      </c>
      <c r="S563" s="127">
        <v>44349.400289351855</v>
      </c>
    </row>
    <row r="564" spans="1:19" x14ac:dyDescent="0.2">
      <c r="A564" s="133" t="s">
        <v>199</v>
      </c>
      <c r="B564" s="133" t="s">
        <v>83</v>
      </c>
      <c r="C564" s="127">
        <v>44340.375</v>
      </c>
      <c r="D564" s="133">
        <v>74.552000000000007</v>
      </c>
      <c r="E564" s="133">
        <v>68.885999999999996</v>
      </c>
      <c r="F564" s="133">
        <v>5.6660000000000004</v>
      </c>
      <c r="G564" s="133">
        <v>0</v>
      </c>
      <c r="H564" s="133">
        <v>60</v>
      </c>
      <c r="I564" s="133">
        <v>295</v>
      </c>
      <c r="J564" s="133">
        <v>40</v>
      </c>
      <c r="K564" s="133">
        <v>295</v>
      </c>
      <c r="L564" s="133"/>
      <c r="M564" s="133">
        <v>40</v>
      </c>
      <c r="N564" s="133">
        <v>295</v>
      </c>
      <c r="O564" s="133">
        <v>295</v>
      </c>
      <c r="P564" s="133" t="s">
        <v>204</v>
      </c>
      <c r="Q564" s="133" t="s">
        <v>201</v>
      </c>
      <c r="R564" s="133" t="s">
        <v>202</v>
      </c>
      <c r="S564" s="127">
        <v>44349.400289351855</v>
      </c>
    </row>
    <row r="565" spans="1:19" x14ac:dyDescent="0.2">
      <c r="A565" s="133" t="s">
        <v>199</v>
      </c>
      <c r="B565" s="133" t="s">
        <v>83</v>
      </c>
      <c r="C565" s="127">
        <v>44340.416666666664</v>
      </c>
      <c r="D565" s="133">
        <v>124.72</v>
      </c>
      <c r="E565" s="133">
        <v>118.66200000000001</v>
      </c>
      <c r="F565" s="133">
        <v>6.0579999999999998</v>
      </c>
      <c r="G565" s="133">
        <v>0</v>
      </c>
      <c r="H565" s="133">
        <v>60</v>
      </c>
      <c r="I565" s="133">
        <v>295</v>
      </c>
      <c r="J565" s="133">
        <v>40</v>
      </c>
      <c r="K565" s="133">
        <v>295</v>
      </c>
      <c r="L565" s="133"/>
      <c r="M565" s="133">
        <v>40</v>
      </c>
      <c r="N565" s="133">
        <v>295</v>
      </c>
      <c r="O565" s="133">
        <v>295</v>
      </c>
      <c r="P565" s="133" t="s">
        <v>204</v>
      </c>
      <c r="Q565" s="133" t="s">
        <v>201</v>
      </c>
      <c r="R565" s="133" t="s">
        <v>202</v>
      </c>
      <c r="S565" s="127">
        <v>44349.400289351855</v>
      </c>
    </row>
    <row r="566" spans="1:19" x14ac:dyDescent="0.2">
      <c r="A566" s="133" t="s">
        <v>199</v>
      </c>
      <c r="B566" s="133" t="s">
        <v>83</v>
      </c>
      <c r="C566" s="127">
        <v>44340.458333333336</v>
      </c>
      <c r="D566" s="133">
        <v>231.73599999999999</v>
      </c>
      <c r="E566" s="133">
        <v>224.91499999999999</v>
      </c>
      <c r="F566" s="133">
        <v>6.8209999999999997</v>
      </c>
      <c r="G566" s="133">
        <v>0</v>
      </c>
      <c r="H566" s="133">
        <v>60</v>
      </c>
      <c r="I566" s="133">
        <v>295</v>
      </c>
      <c r="J566" s="133">
        <v>40</v>
      </c>
      <c r="K566" s="133">
        <v>295</v>
      </c>
      <c r="L566" s="133"/>
      <c r="M566" s="133">
        <v>40</v>
      </c>
      <c r="N566" s="133">
        <v>295</v>
      </c>
      <c r="O566" s="133">
        <v>295</v>
      </c>
      <c r="P566" s="133" t="s">
        <v>204</v>
      </c>
      <c r="Q566" s="133" t="s">
        <v>201</v>
      </c>
      <c r="R566" s="133" t="s">
        <v>202</v>
      </c>
      <c r="S566" s="127">
        <v>44349.400289351855</v>
      </c>
    </row>
    <row r="567" spans="1:19" x14ac:dyDescent="0.2">
      <c r="A567" s="133" t="s">
        <v>199</v>
      </c>
      <c r="B567" s="133" t="s">
        <v>83</v>
      </c>
      <c r="C567" s="127">
        <v>44340.5</v>
      </c>
      <c r="D567" s="133">
        <v>299.50400000000002</v>
      </c>
      <c r="E567" s="133">
        <v>291.94499999999999</v>
      </c>
      <c r="F567" s="133">
        <v>7.5590000000000002</v>
      </c>
      <c r="G567" s="133">
        <v>0</v>
      </c>
      <c r="H567" s="133">
        <v>60</v>
      </c>
      <c r="I567" s="133">
        <v>296</v>
      </c>
      <c r="J567" s="133">
        <v>40</v>
      </c>
      <c r="K567" s="133">
        <v>296</v>
      </c>
      <c r="L567" s="133"/>
      <c r="M567" s="133">
        <v>40</v>
      </c>
      <c r="N567" s="133">
        <v>296</v>
      </c>
      <c r="O567" s="133">
        <v>295</v>
      </c>
      <c r="P567" s="133" t="s">
        <v>204</v>
      </c>
      <c r="Q567" s="133" t="s">
        <v>201</v>
      </c>
      <c r="R567" s="133" t="s">
        <v>202</v>
      </c>
      <c r="S567" s="127">
        <v>44349.400289351855</v>
      </c>
    </row>
    <row r="568" spans="1:19" x14ac:dyDescent="0.2">
      <c r="A568" s="133" t="s">
        <v>199</v>
      </c>
      <c r="B568" s="133" t="s">
        <v>83</v>
      </c>
      <c r="C568" s="127">
        <v>44340.541666666664</v>
      </c>
      <c r="D568" s="133">
        <v>300.488</v>
      </c>
      <c r="E568" s="133">
        <v>292.90499999999997</v>
      </c>
      <c r="F568" s="133">
        <v>7.5830000000000002</v>
      </c>
      <c r="G568" s="133">
        <v>0</v>
      </c>
      <c r="H568" s="133">
        <v>60</v>
      </c>
      <c r="I568" s="133">
        <v>295</v>
      </c>
      <c r="J568" s="133">
        <v>40</v>
      </c>
      <c r="K568" s="133">
        <v>295</v>
      </c>
      <c r="L568" s="133"/>
      <c r="M568" s="133">
        <v>40</v>
      </c>
      <c r="N568" s="133">
        <v>295</v>
      </c>
      <c r="O568" s="133">
        <v>295</v>
      </c>
      <c r="P568" s="133" t="s">
        <v>204</v>
      </c>
      <c r="Q568" s="133" t="s">
        <v>201</v>
      </c>
      <c r="R568" s="133" t="s">
        <v>202</v>
      </c>
      <c r="S568" s="127">
        <v>44349.400289351855</v>
      </c>
    </row>
    <row r="569" spans="1:19" x14ac:dyDescent="0.2">
      <c r="A569" s="133" t="s">
        <v>199</v>
      </c>
      <c r="B569" s="133" t="s">
        <v>83</v>
      </c>
      <c r="C569" s="127">
        <v>44340.583333333336</v>
      </c>
      <c r="D569" s="133">
        <v>294.14400000000001</v>
      </c>
      <c r="E569" s="133">
        <v>286.654</v>
      </c>
      <c r="F569" s="133">
        <v>7.49</v>
      </c>
      <c r="G569" s="133">
        <v>0</v>
      </c>
      <c r="H569" s="133">
        <v>60</v>
      </c>
      <c r="I569" s="133">
        <v>296</v>
      </c>
      <c r="J569" s="133">
        <v>40</v>
      </c>
      <c r="K569" s="133">
        <v>296</v>
      </c>
      <c r="L569" s="133"/>
      <c r="M569" s="133">
        <v>40</v>
      </c>
      <c r="N569" s="133">
        <v>296</v>
      </c>
      <c r="O569" s="133">
        <v>295</v>
      </c>
      <c r="P569" s="133" t="s">
        <v>204</v>
      </c>
      <c r="Q569" s="133" t="s">
        <v>201</v>
      </c>
      <c r="R569" s="133" t="s">
        <v>202</v>
      </c>
      <c r="S569" s="127">
        <v>44349.400289351855</v>
      </c>
    </row>
    <row r="570" spans="1:19" x14ac:dyDescent="0.2">
      <c r="A570" s="133" t="s">
        <v>199</v>
      </c>
      <c r="B570" s="133" t="s">
        <v>83</v>
      </c>
      <c r="C570" s="127">
        <v>44340.625</v>
      </c>
      <c r="D570" s="133">
        <v>297.35199999999998</v>
      </c>
      <c r="E570" s="133">
        <v>289.73099999999999</v>
      </c>
      <c r="F570" s="133">
        <v>7.6210000000000004</v>
      </c>
      <c r="G570" s="133">
        <v>0</v>
      </c>
      <c r="H570" s="133">
        <v>60</v>
      </c>
      <c r="I570" s="133">
        <v>296</v>
      </c>
      <c r="J570" s="133">
        <v>40</v>
      </c>
      <c r="K570" s="133">
        <v>296</v>
      </c>
      <c r="L570" s="133"/>
      <c r="M570" s="133">
        <v>40</v>
      </c>
      <c r="N570" s="133">
        <v>296</v>
      </c>
      <c r="O570" s="133">
        <v>295</v>
      </c>
      <c r="P570" s="133" t="s">
        <v>204</v>
      </c>
      <c r="Q570" s="133" t="s">
        <v>201</v>
      </c>
      <c r="R570" s="133" t="s">
        <v>202</v>
      </c>
      <c r="S570" s="127">
        <v>44349.400289351855</v>
      </c>
    </row>
    <row r="571" spans="1:19" x14ac:dyDescent="0.2">
      <c r="A571" s="133" t="s">
        <v>199</v>
      </c>
      <c r="B571" s="133" t="s">
        <v>83</v>
      </c>
      <c r="C571" s="127">
        <v>44340.666666666664</v>
      </c>
      <c r="D571" s="133">
        <v>301.27199999999999</v>
      </c>
      <c r="E571" s="133">
        <v>293.56799999999998</v>
      </c>
      <c r="F571" s="133">
        <v>7.7039999999999997</v>
      </c>
      <c r="G571" s="133">
        <v>0</v>
      </c>
      <c r="H571" s="133">
        <v>60</v>
      </c>
      <c r="I571" s="133">
        <v>296</v>
      </c>
      <c r="J571" s="133">
        <v>40</v>
      </c>
      <c r="K571" s="133">
        <v>296</v>
      </c>
      <c r="L571" s="133"/>
      <c r="M571" s="133">
        <v>40</v>
      </c>
      <c r="N571" s="133">
        <v>296</v>
      </c>
      <c r="O571" s="133">
        <v>295</v>
      </c>
      <c r="P571" s="133" t="s">
        <v>204</v>
      </c>
      <c r="Q571" s="133" t="s">
        <v>201</v>
      </c>
      <c r="R571" s="133" t="s">
        <v>202</v>
      </c>
      <c r="S571" s="127">
        <v>44349.400289351855</v>
      </c>
    </row>
    <row r="572" spans="1:19" x14ac:dyDescent="0.2">
      <c r="A572" s="133" t="s">
        <v>199</v>
      </c>
      <c r="B572" s="133" t="s">
        <v>83</v>
      </c>
      <c r="C572" s="127">
        <v>44340.708333333336</v>
      </c>
      <c r="D572" s="133">
        <v>302.44799999999998</v>
      </c>
      <c r="E572" s="133">
        <v>294.74900000000002</v>
      </c>
      <c r="F572" s="133">
        <v>7.6989999999999998</v>
      </c>
      <c r="G572" s="133">
        <v>0</v>
      </c>
      <c r="H572" s="133">
        <v>60</v>
      </c>
      <c r="I572" s="133">
        <v>296</v>
      </c>
      <c r="J572" s="133">
        <v>40</v>
      </c>
      <c r="K572" s="133">
        <v>296</v>
      </c>
      <c r="L572" s="133"/>
      <c r="M572" s="133">
        <v>40</v>
      </c>
      <c r="N572" s="133">
        <v>296</v>
      </c>
      <c r="O572" s="133">
        <v>295</v>
      </c>
      <c r="P572" s="133" t="s">
        <v>204</v>
      </c>
      <c r="Q572" s="133" t="s">
        <v>201</v>
      </c>
      <c r="R572" s="133" t="s">
        <v>202</v>
      </c>
      <c r="S572" s="127">
        <v>44349.400289351855</v>
      </c>
    </row>
    <row r="573" spans="1:19" x14ac:dyDescent="0.2">
      <c r="A573" s="133" t="s">
        <v>199</v>
      </c>
      <c r="B573" s="133" t="s">
        <v>83</v>
      </c>
      <c r="C573" s="127">
        <v>44340.75</v>
      </c>
      <c r="D573" s="133">
        <v>299.00799999999998</v>
      </c>
      <c r="E573" s="133">
        <v>291.40300000000002</v>
      </c>
      <c r="F573" s="133">
        <v>7.6050000000000004</v>
      </c>
      <c r="G573" s="133">
        <v>0</v>
      </c>
      <c r="H573" s="133">
        <v>60</v>
      </c>
      <c r="I573" s="133">
        <v>296</v>
      </c>
      <c r="J573" s="133">
        <v>40</v>
      </c>
      <c r="K573" s="133">
        <v>296</v>
      </c>
      <c r="L573" s="133"/>
      <c r="M573" s="133">
        <v>40</v>
      </c>
      <c r="N573" s="133">
        <v>296</v>
      </c>
      <c r="O573" s="133">
        <v>295</v>
      </c>
      <c r="P573" s="133" t="s">
        <v>204</v>
      </c>
      <c r="Q573" s="133" t="s">
        <v>201</v>
      </c>
      <c r="R573" s="133" t="s">
        <v>202</v>
      </c>
      <c r="S573" s="127">
        <v>44349.400289351855</v>
      </c>
    </row>
    <row r="574" spans="1:19" x14ac:dyDescent="0.2">
      <c r="A574" s="133" t="s">
        <v>199</v>
      </c>
      <c r="B574" s="133" t="s">
        <v>83</v>
      </c>
      <c r="C574" s="127">
        <v>44340.791666666664</v>
      </c>
      <c r="D574" s="133">
        <v>301.63200000000001</v>
      </c>
      <c r="E574" s="133">
        <v>294.04500000000002</v>
      </c>
      <c r="F574" s="133">
        <v>7.5869999999999997</v>
      </c>
      <c r="G574" s="133">
        <v>0</v>
      </c>
      <c r="H574" s="133">
        <v>60</v>
      </c>
      <c r="I574" s="133">
        <v>296</v>
      </c>
      <c r="J574" s="133">
        <v>40</v>
      </c>
      <c r="K574" s="133">
        <v>296</v>
      </c>
      <c r="L574" s="133"/>
      <c r="M574" s="133">
        <v>40</v>
      </c>
      <c r="N574" s="133">
        <v>296</v>
      </c>
      <c r="O574" s="133">
        <v>295</v>
      </c>
      <c r="P574" s="133" t="s">
        <v>204</v>
      </c>
      <c r="Q574" s="133" t="s">
        <v>201</v>
      </c>
      <c r="R574" s="133" t="s">
        <v>202</v>
      </c>
      <c r="S574" s="127">
        <v>44349.400289351855</v>
      </c>
    </row>
    <row r="575" spans="1:19" x14ac:dyDescent="0.2">
      <c r="A575" s="133" t="s">
        <v>199</v>
      </c>
      <c r="B575" s="133" t="s">
        <v>83</v>
      </c>
      <c r="C575" s="127">
        <v>44340.833333333336</v>
      </c>
      <c r="D575" s="133">
        <v>283.57600000000002</v>
      </c>
      <c r="E575" s="133">
        <v>276.32799999999997</v>
      </c>
      <c r="F575" s="133">
        <v>7.2480000000000002</v>
      </c>
      <c r="G575" s="133">
        <v>0</v>
      </c>
      <c r="H575" s="133">
        <v>60</v>
      </c>
      <c r="I575" s="133">
        <v>295</v>
      </c>
      <c r="J575" s="133">
        <v>40</v>
      </c>
      <c r="K575" s="133">
        <v>295</v>
      </c>
      <c r="L575" s="133"/>
      <c r="M575" s="133">
        <v>40</v>
      </c>
      <c r="N575" s="133">
        <v>295</v>
      </c>
      <c r="O575" s="133">
        <v>295</v>
      </c>
      <c r="P575" s="133" t="s">
        <v>204</v>
      </c>
      <c r="Q575" s="133" t="s">
        <v>201</v>
      </c>
      <c r="R575" s="133" t="s">
        <v>202</v>
      </c>
      <c r="S575" s="127">
        <v>44349.400289351855</v>
      </c>
    </row>
    <row r="576" spans="1:19" x14ac:dyDescent="0.2">
      <c r="A576" s="133" t="s">
        <v>199</v>
      </c>
      <c r="B576" s="133" t="s">
        <v>83</v>
      </c>
      <c r="C576" s="127">
        <v>44340.875</v>
      </c>
      <c r="D576" s="133">
        <v>295.89600000000002</v>
      </c>
      <c r="E576" s="133">
        <v>288.41199999999998</v>
      </c>
      <c r="F576" s="133">
        <v>7.484</v>
      </c>
      <c r="G576" s="133">
        <v>0</v>
      </c>
      <c r="H576" s="133">
        <v>60</v>
      </c>
      <c r="I576" s="133">
        <v>296</v>
      </c>
      <c r="J576" s="133">
        <v>40</v>
      </c>
      <c r="K576" s="133">
        <v>296</v>
      </c>
      <c r="L576" s="133"/>
      <c r="M576" s="133">
        <v>40</v>
      </c>
      <c r="N576" s="133">
        <v>296</v>
      </c>
      <c r="O576" s="133">
        <v>295</v>
      </c>
      <c r="P576" s="133" t="s">
        <v>204</v>
      </c>
      <c r="Q576" s="133" t="s">
        <v>201</v>
      </c>
      <c r="R576" s="133" t="s">
        <v>202</v>
      </c>
      <c r="S576" s="127">
        <v>44349.400289351855</v>
      </c>
    </row>
    <row r="577" spans="1:19" x14ac:dyDescent="0.2">
      <c r="A577" s="133" t="s">
        <v>199</v>
      </c>
      <c r="B577" s="133" t="s">
        <v>83</v>
      </c>
      <c r="C577" s="127">
        <v>44340.916666666664</v>
      </c>
      <c r="D577" s="133">
        <v>295.86399999999998</v>
      </c>
      <c r="E577" s="133">
        <v>288.43799999999999</v>
      </c>
      <c r="F577" s="133">
        <v>7.4260000000000002</v>
      </c>
      <c r="G577" s="133">
        <v>0</v>
      </c>
      <c r="H577" s="133">
        <v>60</v>
      </c>
      <c r="I577" s="133">
        <v>296</v>
      </c>
      <c r="J577" s="133">
        <v>40</v>
      </c>
      <c r="K577" s="133">
        <v>296</v>
      </c>
      <c r="L577" s="133"/>
      <c r="M577" s="133">
        <v>40</v>
      </c>
      <c r="N577" s="133">
        <v>296</v>
      </c>
      <c r="O577" s="133">
        <v>295</v>
      </c>
      <c r="P577" s="133" t="s">
        <v>204</v>
      </c>
      <c r="Q577" s="133" t="s">
        <v>201</v>
      </c>
      <c r="R577" s="133" t="s">
        <v>202</v>
      </c>
      <c r="S577" s="127">
        <v>44349.400289351855</v>
      </c>
    </row>
    <row r="578" spans="1:19" x14ac:dyDescent="0.2">
      <c r="A578" s="133" t="s">
        <v>199</v>
      </c>
      <c r="B578" s="133" t="s">
        <v>83</v>
      </c>
      <c r="C578" s="127">
        <v>44340.958333333336</v>
      </c>
      <c r="D578" s="133">
        <v>230.78399999999999</v>
      </c>
      <c r="E578" s="133">
        <v>224.05799999999999</v>
      </c>
      <c r="F578" s="133">
        <v>6.726</v>
      </c>
      <c r="G578" s="133">
        <v>0</v>
      </c>
      <c r="H578" s="133">
        <v>60</v>
      </c>
      <c r="I578" s="133">
        <v>295</v>
      </c>
      <c r="J578" s="133">
        <v>40</v>
      </c>
      <c r="K578" s="133">
        <v>295</v>
      </c>
      <c r="L578" s="133"/>
      <c r="M578" s="133">
        <v>40</v>
      </c>
      <c r="N578" s="133">
        <v>295</v>
      </c>
      <c r="O578" s="133">
        <v>295</v>
      </c>
      <c r="P578" s="133" t="s">
        <v>204</v>
      </c>
      <c r="Q578" s="133" t="s">
        <v>201</v>
      </c>
      <c r="R578" s="133" t="s">
        <v>202</v>
      </c>
      <c r="S578" s="127">
        <v>44349.400289351855</v>
      </c>
    </row>
    <row r="579" spans="1:19" x14ac:dyDescent="0.2">
      <c r="A579" s="133" t="s">
        <v>199</v>
      </c>
      <c r="B579" s="133" t="s">
        <v>83</v>
      </c>
      <c r="C579" s="127">
        <v>44341</v>
      </c>
      <c r="D579" s="133">
        <v>116.288</v>
      </c>
      <c r="E579" s="133">
        <v>110.351</v>
      </c>
      <c r="F579" s="133">
        <v>5.9370000000000003</v>
      </c>
      <c r="G579" s="133">
        <v>0</v>
      </c>
      <c r="H579" s="133">
        <v>60</v>
      </c>
      <c r="I579" s="133">
        <v>295</v>
      </c>
      <c r="J579" s="133">
        <v>40</v>
      </c>
      <c r="K579" s="133">
        <v>295</v>
      </c>
      <c r="L579" s="133"/>
      <c r="M579" s="133">
        <v>40</v>
      </c>
      <c r="N579" s="133">
        <v>295</v>
      </c>
      <c r="O579" s="133">
        <v>295</v>
      </c>
      <c r="P579" s="133" t="s">
        <v>204</v>
      </c>
      <c r="Q579" s="133" t="s">
        <v>201</v>
      </c>
      <c r="R579" s="133" t="s">
        <v>202</v>
      </c>
      <c r="S579" s="127">
        <v>44349.400289351855</v>
      </c>
    </row>
    <row r="580" spans="1:19" x14ac:dyDescent="0.2">
      <c r="A580" s="133" t="s">
        <v>199</v>
      </c>
      <c r="B580" s="133" t="s">
        <v>83</v>
      </c>
      <c r="C580" s="127">
        <v>44341.041666666664</v>
      </c>
      <c r="D580" s="133">
        <v>72.384</v>
      </c>
      <c r="E580" s="133">
        <v>66.721999999999994</v>
      </c>
      <c r="F580" s="133">
        <v>5.6619999999999999</v>
      </c>
      <c r="G580" s="133">
        <v>0</v>
      </c>
      <c r="H580" s="133">
        <v>59</v>
      </c>
      <c r="I580" s="133">
        <v>295</v>
      </c>
      <c r="J580" s="133">
        <v>40</v>
      </c>
      <c r="K580" s="133">
        <v>295</v>
      </c>
      <c r="L580" s="133"/>
      <c r="M580" s="133">
        <v>40</v>
      </c>
      <c r="N580" s="133">
        <v>295</v>
      </c>
      <c r="O580" s="133">
        <v>295</v>
      </c>
      <c r="P580" s="133" t="s">
        <v>204</v>
      </c>
      <c r="Q580" s="133" t="s">
        <v>201</v>
      </c>
      <c r="R580" s="133" t="s">
        <v>202</v>
      </c>
      <c r="S580" s="127">
        <v>44349.400289351855</v>
      </c>
    </row>
    <row r="581" spans="1:19" x14ac:dyDescent="0.2">
      <c r="A581" s="133" t="s">
        <v>199</v>
      </c>
      <c r="B581" s="133" t="s">
        <v>83</v>
      </c>
      <c r="C581" s="127">
        <v>44341.083333333336</v>
      </c>
      <c r="D581" s="133">
        <v>65.656000000000006</v>
      </c>
      <c r="E581" s="133">
        <v>60.002000000000002</v>
      </c>
      <c r="F581" s="133">
        <v>5.6539999999999999</v>
      </c>
      <c r="G581" s="133">
        <v>0</v>
      </c>
      <c r="H581" s="133">
        <v>59</v>
      </c>
      <c r="I581" s="133">
        <v>295</v>
      </c>
      <c r="J581" s="133">
        <v>40</v>
      </c>
      <c r="K581" s="133">
        <v>295</v>
      </c>
      <c r="L581" s="133"/>
      <c r="M581" s="133">
        <v>40</v>
      </c>
      <c r="N581" s="133">
        <v>295</v>
      </c>
      <c r="O581" s="133">
        <v>295</v>
      </c>
      <c r="P581" s="133" t="s">
        <v>204</v>
      </c>
      <c r="Q581" s="133" t="s">
        <v>201</v>
      </c>
      <c r="R581" s="133" t="s">
        <v>202</v>
      </c>
      <c r="S581" s="127">
        <v>44349.400856481479</v>
      </c>
    </row>
    <row r="582" spans="1:19" x14ac:dyDescent="0.2">
      <c r="A582" s="133" t="s">
        <v>199</v>
      </c>
      <c r="B582" s="133" t="s">
        <v>83</v>
      </c>
      <c r="C582" s="127">
        <v>44341.125</v>
      </c>
      <c r="D582" s="133">
        <v>65.623999999999995</v>
      </c>
      <c r="E582" s="133">
        <v>59.972000000000001</v>
      </c>
      <c r="F582" s="133">
        <v>5.6520000000000001</v>
      </c>
      <c r="G582" s="133">
        <v>0</v>
      </c>
      <c r="H582" s="133">
        <v>59</v>
      </c>
      <c r="I582" s="133">
        <v>295</v>
      </c>
      <c r="J582" s="133">
        <v>40</v>
      </c>
      <c r="K582" s="133">
        <v>295</v>
      </c>
      <c r="L582" s="133"/>
      <c r="M582" s="133">
        <v>40</v>
      </c>
      <c r="N582" s="133">
        <v>295</v>
      </c>
      <c r="O582" s="133">
        <v>295</v>
      </c>
      <c r="P582" s="133" t="s">
        <v>204</v>
      </c>
      <c r="Q582" s="133" t="s">
        <v>201</v>
      </c>
      <c r="R582" s="133" t="s">
        <v>202</v>
      </c>
      <c r="S582" s="127">
        <v>44349.400856481479</v>
      </c>
    </row>
    <row r="583" spans="1:19" x14ac:dyDescent="0.2">
      <c r="A583" s="133" t="s">
        <v>199</v>
      </c>
      <c r="B583" s="133" t="s">
        <v>83</v>
      </c>
      <c r="C583" s="127">
        <v>44341.166666666664</v>
      </c>
      <c r="D583" s="133">
        <v>65.656000000000006</v>
      </c>
      <c r="E583" s="133">
        <v>60.008000000000003</v>
      </c>
      <c r="F583" s="133">
        <v>5.6479999999999997</v>
      </c>
      <c r="G583" s="133">
        <v>0</v>
      </c>
      <c r="H583" s="133">
        <v>59</v>
      </c>
      <c r="I583" s="133">
        <v>295</v>
      </c>
      <c r="J583" s="133">
        <v>40</v>
      </c>
      <c r="K583" s="133">
        <v>295</v>
      </c>
      <c r="L583" s="133"/>
      <c r="M583" s="133">
        <v>40</v>
      </c>
      <c r="N583" s="133">
        <v>295</v>
      </c>
      <c r="O583" s="133">
        <v>295</v>
      </c>
      <c r="P583" s="133" t="s">
        <v>204</v>
      </c>
      <c r="Q583" s="133" t="s">
        <v>201</v>
      </c>
      <c r="R583" s="133" t="s">
        <v>202</v>
      </c>
      <c r="S583" s="127">
        <v>44349.400856481479</v>
      </c>
    </row>
    <row r="584" spans="1:19" x14ac:dyDescent="0.2">
      <c r="A584" s="133" t="s">
        <v>199</v>
      </c>
      <c r="B584" s="133" t="s">
        <v>83</v>
      </c>
      <c r="C584" s="127">
        <v>44341.208333333336</v>
      </c>
      <c r="D584" s="133">
        <v>65.664000000000001</v>
      </c>
      <c r="E584" s="133">
        <v>60.000999999999998</v>
      </c>
      <c r="F584" s="133">
        <v>5.6630000000000003</v>
      </c>
      <c r="G584" s="133">
        <v>0</v>
      </c>
      <c r="H584" s="133">
        <v>59</v>
      </c>
      <c r="I584" s="133">
        <v>295</v>
      </c>
      <c r="J584" s="133">
        <v>40</v>
      </c>
      <c r="K584" s="133">
        <v>295</v>
      </c>
      <c r="L584" s="133"/>
      <c r="M584" s="133">
        <v>40</v>
      </c>
      <c r="N584" s="133">
        <v>295</v>
      </c>
      <c r="O584" s="133">
        <v>295</v>
      </c>
      <c r="P584" s="133" t="s">
        <v>204</v>
      </c>
      <c r="Q584" s="133" t="s">
        <v>201</v>
      </c>
      <c r="R584" s="133" t="s">
        <v>202</v>
      </c>
      <c r="S584" s="127">
        <v>44349.400856481479</v>
      </c>
    </row>
    <row r="585" spans="1:19" x14ac:dyDescent="0.2">
      <c r="A585" s="133" t="s">
        <v>199</v>
      </c>
      <c r="B585" s="133" t="s">
        <v>83</v>
      </c>
      <c r="C585" s="127">
        <v>44341.25</v>
      </c>
      <c r="D585" s="133">
        <v>66.168000000000006</v>
      </c>
      <c r="E585" s="133">
        <v>60.482999999999997</v>
      </c>
      <c r="F585" s="133">
        <v>5.6849999999999996</v>
      </c>
      <c r="G585" s="133">
        <v>0</v>
      </c>
      <c r="H585" s="133">
        <v>59</v>
      </c>
      <c r="I585" s="133">
        <v>295</v>
      </c>
      <c r="J585" s="133">
        <v>40</v>
      </c>
      <c r="K585" s="133">
        <v>295</v>
      </c>
      <c r="L585" s="133"/>
      <c r="M585" s="133">
        <v>40</v>
      </c>
      <c r="N585" s="133">
        <v>295</v>
      </c>
      <c r="O585" s="133">
        <v>295</v>
      </c>
      <c r="P585" s="133" t="s">
        <v>204</v>
      </c>
      <c r="Q585" s="133" t="s">
        <v>201</v>
      </c>
      <c r="R585" s="133" t="s">
        <v>202</v>
      </c>
      <c r="S585" s="127">
        <v>44349.400856481479</v>
      </c>
    </row>
    <row r="586" spans="1:19" x14ac:dyDescent="0.2">
      <c r="A586" s="133" t="s">
        <v>199</v>
      </c>
      <c r="B586" s="133" t="s">
        <v>83</v>
      </c>
      <c r="C586" s="127">
        <v>44341.291666666664</v>
      </c>
      <c r="D586" s="133">
        <v>67.215999999999994</v>
      </c>
      <c r="E586" s="133">
        <v>61.514000000000003</v>
      </c>
      <c r="F586" s="133">
        <v>5.702</v>
      </c>
      <c r="G586" s="133">
        <v>0</v>
      </c>
      <c r="H586" s="133">
        <v>59</v>
      </c>
      <c r="I586" s="133">
        <v>295</v>
      </c>
      <c r="J586" s="133">
        <v>40</v>
      </c>
      <c r="K586" s="133">
        <v>295</v>
      </c>
      <c r="L586" s="133"/>
      <c r="M586" s="133">
        <v>40</v>
      </c>
      <c r="N586" s="133">
        <v>295</v>
      </c>
      <c r="O586" s="133">
        <v>295</v>
      </c>
      <c r="P586" s="133" t="s">
        <v>204</v>
      </c>
      <c r="Q586" s="133" t="s">
        <v>201</v>
      </c>
      <c r="R586" s="133" t="s">
        <v>202</v>
      </c>
      <c r="S586" s="127">
        <v>44349.400856481479</v>
      </c>
    </row>
    <row r="587" spans="1:19" x14ac:dyDescent="0.2">
      <c r="A587" s="133" t="s">
        <v>199</v>
      </c>
      <c r="B587" s="133" t="s">
        <v>83</v>
      </c>
      <c r="C587" s="127">
        <v>44341.333333333336</v>
      </c>
      <c r="D587" s="133">
        <v>85.463999999999999</v>
      </c>
      <c r="E587" s="133">
        <v>79.647999999999996</v>
      </c>
      <c r="F587" s="133">
        <v>5.8159999999999998</v>
      </c>
      <c r="G587" s="133">
        <v>0</v>
      </c>
      <c r="H587" s="133">
        <v>59</v>
      </c>
      <c r="I587" s="133">
        <v>295</v>
      </c>
      <c r="J587" s="133">
        <v>40</v>
      </c>
      <c r="K587" s="133">
        <v>295</v>
      </c>
      <c r="L587" s="133"/>
      <c r="M587" s="133">
        <v>40</v>
      </c>
      <c r="N587" s="133">
        <v>295</v>
      </c>
      <c r="O587" s="133">
        <v>295</v>
      </c>
      <c r="P587" s="133" t="s">
        <v>204</v>
      </c>
      <c r="Q587" s="133" t="s">
        <v>201</v>
      </c>
      <c r="R587" s="133" t="s">
        <v>202</v>
      </c>
      <c r="S587" s="127">
        <v>44349.400856481479</v>
      </c>
    </row>
    <row r="588" spans="1:19" x14ac:dyDescent="0.2">
      <c r="A588" s="133" t="s">
        <v>199</v>
      </c>
      <c r="B588" s="133" t="s">
        <v>83</v>
      </c>
      <c r="C588" s="127">
        <v>44341.375</v>
      </c>
      <c r="D588" s="133">
        <v>109.47199999999999</v>
      </c>
      <c r="E588" s="133">
        <v>103.447</v>
      </c>
      <c r="F588" s="133">
        <v>6.0250000000000004</v>
      </c>
      <c r="G588" s="133">
        <v>0</v>
      </c>
      <c r="H588" s="133">
        <v>59</v>
      </c>
      <c r="I588" s="133">
        <v>295</v>
      </c>
      <c r="J588" s="133">
        <v>40</v>
      </c>
      <c r="K588" s="133">
        <v>295</v>
      </c>
      <c r="L588" s="133"/>
      <c r="M588" s="133">
        <v>40</v>
      </c>
      <c r="N588" s="133">
        <v>295</v>
      </c>
      <c r="O588" s="133">
        <v>295</v>
      </c>
      <c r="P588" s="133" t="s">
        <v>204</v>
      </c>
      <c r="Q588" s="133" t="s">
        <v>201</v>
      </c>
      <c r="R588" s="133" t="s">
        <v>202</v>
      </c>
      <c r="S588" s="127">
        <v>44349.400856481479</v>
      </c>
    </row>
    <row r="589" spans="1:19" x14ac:dyDescent="0.2">
      <c r="A589" s="133" t="s">
        <v>199</v>
      </c>
      <c r="B589" s="133" t="s">
        <v>83</v>
      </c>
      <c r="C589" s="127">
        <v>44341.416666666664</v>
      </c>
      <c r="D589" s="133">
        <v>109.64</v>
      </c>
      <c r="E589" s="133">
        <v>103.586</v>
      </c>
      <c r="F589" s="133">
        <v>6.0540000000000003</v>
      </c>
      <c r="G589" s="133">
        <v>0</v>
      </c>
      <c r="H589" s="133">
        <v>59</v>
      </c>
      <c r="I589" s="133">
        <v>295</v>
      </c>
      <c r="J589" s="133">
        <v>40</v>
      </c>
      <c r="K589" s="133">
        <v>295</v>
      </c>
      <c r="L589" s="133"/>
      <c r="M589" s="133">
        <v>40</v>
      </c>
      <c r="N589" s="133">
        <v>295</v>
      </c>
      <c r="O589" s="133">
        <v>295</v>
      </c>
      <c r="P589" s="133" t="s">
        <v>203</v>
      </c>
      <c r="Q589" s="133" t="s">
        <v>201</v>
      </c>
      <c r="R589" s="133" t="s">
        <v>202</v>
      </c>
      <c r="S589" s="127">
        <v>44349.400856481479</v>
      </c>
    </row>
    <row r="590" spans="1:19" x14ac:dyDescent="0.2">
      <c r="A590" s="133" t="s">
        <v>199</v>
      </c>
      <c r="B590" s="133" t="s">
        <v>83</v>
      </c>
      <c r="C590" s="127">
        <v>44341.458333333336</v>
      </c>
      <c r="D590" s="133">
        <v>118.304</v>
      </c>
      <c r="E590" s="133">
        <v>112.157</v>
      </c>
      <c r="F590" s="133">
        <v>6.1470000000000002</v>
      </c>
      <c r="G590" s="133">
        <v>0</v>
      </c>
      <c r="H590" s="133">
        <v>59</v>
      </c>
      <c r="I590" s="133">
        <v>295</v>
      </c>
      <c r="J590" s="133">
        <v>40</v>
      </c>
      <c r="K590" s="133">
        <v>295</v>
      </c>
      <c r="L590" s="133"/>
      <c r="M590" s="133">
        <v>40</v>
      </c>
      <c r="N590" s="133">
        <v>295</v>
      </c>
      <c r="O590" s="133">
        <v>295</v>
      </c>
      <c r="P590" s="133" t="s">
        <v>204</v>
      </c>
      <c r="Q590" s="133" t="s">
        <v>201</v>
      </c>
      <c r="R590" s="133" t="s">
        <v>202</v>
      </c>
      <c r="S590" s="127">
        <v>44349.400856481479</v>
      </c>
    </row>
    <row r="591" spans="1:19" x14ac:dyDescent="0.2">
      <c r="A591" s="133" t="s">
        <v>199</v>
      </c>
      <c r="B591" s="133" t="s">
        <v>83</v>
      </c>
      <c r="C591" s="127">
        <v>44341.5</v>
      </c>
      <c r="D591" s="133">
        <v>184.70400000000001</v>
      </c>
      <c r="E591" s="133">
        <v>178.14099999999999</v>
      </c>
      <c r="F591" s="133">
        <v>6.5629999999999997</v>
      </c>
      <c r="G591" s="133">
        <v>0</v>
      </c>
      <c r="H591" s="133">
        <v>60</v>
      </c>
      <c r="I591" s="133">
        <v>295</v>
      </c>
      <c r="J591" s="133">
        <v>40</v>
      </c>
      <c r="K591" s="133">
        <v>295</v>
      </c>
      <c r="L591" s="133"/>
      <c r="M591" s="133">
        <v>40</v>
      </c>
      <c r="N591" s="133">
        <v>295</v>
      </c>
      <c r="O591" s="133">
        <v>295</v>
      </c>
      <c r="P591" s="133" t="s">
        <v>204</v>
      </c>
      <c r="Q591" s="133" t="s">
        <v>201</v>
      </c>
      <c r="R591" s="133" t="s">
        <v>202</v>
      </c>
      <c r="S591" s="127">
        <v>44349.400856481479</v>
      </c>
    </row>
    <row r="592" spans="1:19" x14ac:dyDescent="0.2">
      <c r="A592" s="133" t="s">
        <v>199</v>
      </c>
      <c r="B592" s="133" t="s">
        <v>83</v>
      </c>
      <c r="C592" s="127">
        <v>44341.541666666664</v>
      </c>
      <c r="D592" s="133">
        <v>283.70400000000001</v>
      </c>
      <c r="E592" s="133">
        <v>276.238</v>
      </c>
      <c r="F592" s="133">
        <v>7.4660000000000002</v>
      </c>
      <c r="G592" s="133">
        <v>0</v>
      </c>
      <c r="H592" s="133">
        <v>60</v>
      </c>
      <c r="I592" s="133">
        <v>296</v>
      </c>
      <c r="J592" s="133">
        <v>40</v>
      </c>
      <c r="K592" s="133">
        <v>296</v>
      </c>
      <c r="L592" s="133"/>
      <c r="M592" s="133">
        <v>40</v>
      </c>
      <c r="N592" s="133">
        <v>296</v>
      </c>
      <c r="O592" s="133">
        <v>295</v>
      </c>
      <c r="P592" s="133" t="s">
        <v>204</v>
      </c>
      <c r="Q592" s="133" t="s">
        <v>201</v>
      </c>
      <c r="R592" s="133" t="s">
        <v>202</v>
      </c>
      <c r="S592" s="127">
        <v>44349.400856481479</v>
      </c>
    </row>
    <row r="593" spans="1:19" x14ac:dyDescent="0.2">
      <c r="A593" s="133" t="s">
        <v>199</v>
      </c>
      <c r="B593" s="133" t="s">
        <v>83</v>
      </c>
      <c r="C593" s="127">
        <v>44341.583333333336</v>
      </c>
      <c r="D593" s="133">
        <v>298.88799999999998</v>
      </c>
      <c r="E593" s="133">
        <v>291.262</v>
      </c>
      <c r="F593" s="133">
        <v>7.6260000000000003</v>
      </c>
      <c r="G593" s="133">
        <v>0</v>
      </c>
      <c r="H593" s="133">
        <v>60</v>
      </c>
      <c r="I593" s="133">
        <v>296</v>
      </c>
      <c r="J593" s="133">
        <v>40</v>
      </c>
      <c r="K593" s="133">
        <v>296</v>
      </c>
      <c r="L593" s="133"/>
      <c r="M593" s="133">
        <v>40</v>
      </c>
      <c r="N593" s="133">
        <v>296</v>
      </c>
      <c r="O593" s="133">
        <v>295</v>
      </c>
      <c r="P593" s="133" t="s">
        <v>204</v>
      </c>
      <c r="Q593" s="133" t="s">
        <v>201</v>
      </c>
      <c r="R593" s="133" t="s">
        <v>202</v>
      </c>
      <c r="S593" s="127">
        <v>44349.400856481479</v>
      </c>
    </row>
    <row r="594" spans="1:19" x14ac:dyDescent="0.2">
      <c r="A594" s="133" t="s">
        <v>199</v>
      </c>
      <c r="B594" s="133" t="s">
        <v>83</v>
      </c>
      <c r="C594" s="127">
        <v>44341.625</v>
      </c>
      <c r="D594" s="133">
        <v>292.60000000000002</v>
      </c>
      <c r="E594" s="133">
        <v>285.06700000000001</v>
      </c>
      <c r="F594" s="133">
        <v>7.5330000000000004</v>
      </c>
      <c r="G594" s="133">
        <v>0</v>
      </c>
      <c r="H594" s="133">
        <v>60</v>
      </c>
      <c r="I594" s="133">
        <v>296</v>
      </c>
      <c r="J594" s="133">
        <v>40</v>
      </c>
      <c r="K594" s="133">
        <v>296</v>
      </c>
      <c r="L594" s="133"/>
      <c r="M594" s="133">
        <v>40</v>
      </c>
      <c r="N594" s="133">
        <v>296</v>
      </c>
      <c r="O594" s="133">
        <v>295</v>
      </c>
      <c r="P594" s="133" t="s">
        <v>204</v>
      </c>
      <c r="Q594" s="133" t="s">
        <v>201</v>
      </c>
      <c r="R594" s="133" t="s">
        <v>202</v>
      </c>
      <c r="S594" s="127">
        <v>44349.400856481479</v>
      </c>
    </row>
    <row r="595" spans="1:19" x14ac:dyDescent="0.2">
      <c r="A595" s="133" t="s">
        <v>199</v>
      </c>
      <c r="B595" s="133" t="s">
        <v>83</v>
      </c>
      <c r="C595" s="127">
        <v>44341.666666666664</v>
      </c>
      <c r="D595" s="133">
        <v>299.16800000000001</v>
      </c>
      <c r="E595" s="133">
        <v>291.55</v>
      </c>
      <c r="F595" s="133">
        <v>7.6180000000000003</v>
      </c>
      <c r="G595" s="133">
        <v>0</v>
      </c>
      <c r="H595" s="133">
        <v>60</v>
      </c>
      <c r="I595" s="133">
        <v>296</v>
      </c>
      <c r="J595" s="133">
        <v>40</v>
      </c>
      <c r="K595" s="133">
        <v>296</v>
      </c>
      <c r="L595" s="133"/>
      <c r="M595" s="133">
        <v>40</v>
      </c>
      <c r="N595" s="133">
        <v>296</v>
      </c>
      <c r="O595" s="133">
        <v>295</v>
      </c>
      <c r="P595" s="133" t="s">
        <v>204</v>
      </c>
      <c r="Q595" s="133" t="s">
        <v>201</v>
      </c>
      <c r="R595" s="133" t="s">
        <v>202</v>
      </c>
      <c r="S595" s="127">
        <v>44349.400856481479</v>
      </c>
    </row>
    <row r="596" spans="1:19" x14ac:dyDescent="0.2">
      <c r="A596" s="133" t="s">
        <v>199</v>
      </c>
      <c r="B596" s="133" t="s">
        <v>83</v>
      </c>
      <c r="C596" s="127">
        <v>44341.708333333336</v>
      </c>
      <c r="D596" s="133">
        <v>298.05599999999998</v>
      </c>
      <c r="E596" s="133">
        <v>290.43599999999998</v>
      </c>
      <c r="F596" s="133">
        <v>7.62</v>
      </c>
      <c r="G596" s="133">
        <v>0</v>
      </c>
      <c r="H596" s="133">
        <v>60</v>
      </c>
      <c r="I596" s="133">
        <v>296</v>
      </c>
      <c r="J596" s="133">
        <v>40</v>
      </c>
      <c r="K596" s="133">
        <v>296</v>
      </c>
      <c r="L596" s="133"/>
      <c r="M596" s="133">
        <v>40</v>
      </c>
      <c r="N596" s="133">
        <v>296</v>
      </c>
      <c r="O596" s="133">
        <v>295</v>
      </c>
      <c r="P596" s="133" t="s">
        <v>204</v>
      </c>
      <c r="Q596" s="133" t="s">
        <v>201</v>
      </c>
      <c r="R596" s="133" t="s">
        <v>202</v>
      </c>
      <c r="S596" s="127">
        <v>44349.400868055556</v>
      </c>
    </row>
    <row r="597" spans="1:19" x14ac:dyDescent="0.2">
      <c r="A597" s="133" t="s">
        <v>199</v>
      </c>
      <c r="B597" s="133" t="s">
        <v>83</v>
      </c>
      <c r="C597" s="127">
        <v>44341.75</v>
      </c>
      <c r="D597" s="133">
        <v>295.49599999999998</v>
      </c>
      <c r="E597" s="133">
        <v>287.952</v>
      </c>
      <c r="F597" s="133">
        <v>7.5439999999999996</v>
      </c>
      <c r="G597" s="133">
        <v>0</v>
      </c>
      <c r="H597" s="133">
        <v>60</v>
      </c>
      <c r="I597" s="133">
        <v>296</v>
      </c>
      <c r="J597" s="133">
        <v>40</v>
      </c>
      <c r="K597" s="133">
        <v>296</v>
      </c>
      <c r="L597" s="133"/>
      <c r="M597" s="133">
        <v>40</v>
      </c>
      <c r="N597" s="133">
        <v>296</v>
      </c>
      <c r="O597" s="133">
        <v>295</v>
      </c>
      <c r="P597" s="133" t="s">
        <v>204</v>
      </c>
      <c r="Q597" s="133" t="s">
        <v>201</v>
      </c>
      <c r="R597" s="133" t="s">
        <v>202</v>
      </c>
      <c r="S597" s="127">
        <v>44349.400868055556</v>
      </c>
    </row>
    <row r="598" spans="1:19" x14ac:dyDescent="0.2">
      <c r="A598" s="133" t="s">
        <v>199</v>
      </c>
      <c r="B598" s="133" t="s">
        <v>83</v>
      </c>
      <c r="C598" s="127">
        <v>44341.791666666664</v>
      </c>
      <c r="D598" s="133">
        <v>301.2</v>
      </c>
      <c r="E598" s="133">
        <v>293.56599999999997</v>
      </c>
      <c r="F598" s="133">
        <v>7.6340000000000003</v>
      </c>
      <c r="G598" s="133">
        <v>0</v>
      </c>
      <c r="H598" s="133">
        <v>60</v>
      </c>
      <c r="I598" s="133">
        <v>296</v>
      </c>
      <c r="J598" s="133">
        <v>40</v>
      </c>
      <c r="K598" s="133">
        <v>296</v>
      </c>
      <c r="L598" s="133"/>
      <c r="M598" s="133">
        <v>40</v>
      </c>
      <c r="N598" s="133">
        <v>296</v>
      </c>
      <c r="O598" s="133">
        <v>295</v>
      </c>
      <c r="P598" s="133" t="s">
        <v>204</v>
      </c>
      <c r="Q598" s="133" t="s">
        <v>201</v>
      </c>
      <c r="R598" s="133" t="s">
        <v>202</v>
      </c>
      <c r="S598" s="127">
        <v>44349.400868055556</v>
      </c>
    </row>
    <row r="599" spans="1:19" x14ac:dyDescent="0.2">
      <c r="A599" s="133" t="s">
        <v>199</v>
      </c>
      <c r="B599" s="133" t="s">
        <v>83</v>
      </c>
      <c r="C599" s="127">
        <v>44341.833333333336</v>
      </c>
      <c r="D599" s="133">
        <v>286.22399999999999</v>
      </c>
      <c r="E599" s="133">
        <v>278.88499999999999</v>
      </c>
      <c r="F599" s="133">
        <v>7.3390000000000004</v>
      </c>
      <c r="G599" s="133">
        <v>0</v>
      </c>
      <c r="H599" s="133">
        <v>60</v>
      </c>
      <c r="I599" s="133">
        <v>296</v>
      </c>
      <c r="J599" s="133">
        <v>40</v>
      </c>
      <c r="K599" s="133">
        <v>296</v>
      </c>
      <c r="L599" s="133"/>
      <c r="M599" s="133">
        <v>40</v>
      </c>
      <c r="N599" s="133">
        <v>296</v>
      </c>
      <c r="O599" s="133">
        <v>295</v>
      </c>
      <c r="P599" s="133" t="s">
        <v>204</v>
      </c>
      <c r="Q599" s="133" t="s">
        <v>201</v>
      </c>
      <c r="R599" s="133" t="s">
        <v>202</v>
      </c>
      <c r="S599" s="127">
        <v>44349.400868055556</v>
      </c>
    </row>
    <row r="600" spans="1:19" x14ac:dyDescent="0.2">
      <c r="A600" s="133" t="s">
        <v>199</v>
      </c>
      <c r="B600" s="133" t="s">
        <v>83</v>
      </c>
      <c r="C600" s="127">
        <v>44341.875</v>
      </c>
      <c r="D600" s="133">
        <v>293.43200000000002</v>
      </c>
      <c r="E600" s="133">
        <v>285.95800000000003</v>
      </c>
      <c r="F600" s="133">
        <v>7.4740000000000002</v>
      </c>
      <c r="G600" s="133">
        <v>0</v>
      </c>
      <c r="H600" s="133">
        <v>60</v>
      </c>
      <c r="I600" s="133">
        <v>296</v>
      </c>
      <c r="J600" s="133">
        <v>40</v>
      </c>
      <c r="K600" s="133">
        <v>296</v>
      </c>
      <c r="L600" s="133"/>
      <c r="M600" s="133">
        <v>40</v>
      </c>
      <c r="N600" s="133">
        <v>296</v>
      </c>
      <c r="O600" s="133">
        <v>295</v>
      </c>
      <c r="P600" s="133" t="s">
        <v>204</v>
      </c>
      <c r="Q600" s="133" t="s">
        <v>201</v>
      </c>
      <c r="R600" s="133" t="s">
        <v>202</v>
      </c>
      <c r="S600" s="127">
        <v>44349.400868055556</v>
      </c>
    </row>
    <row r="601" spans="1:19" x14ac:dyDescent="0.2">
      <c r="A601" s="133" t="s">
        <v>199</v>
      </c>
      <c r="B601" s="133" t="s">
        <v>83</v>
      </c>
      <c r="C601" s="127">
        <v>44341.916666666664</v>
      </c>
      <c r="D601" s="133">
        <v>284.82400000000001</v>
      </c>
      <c r="E601" s="133">
        <v>277.52</v>
      </c>
      <c r="F601" s="133">
        <v>7.3040000000000003</v>
      </c>
      <c r="G601" s="133">
        <v>0</v>
      </c>
      <c r="H601" s="133">
        <v>60</v>
      </c>
      <c r="I601" s="133">
        <v>296</v>
      </c>
      <c r="J601" s="133">
        <v>40</v>
      </c>
      <c r="K601" s="133">
        <v>296</v>
      </c>
      <c r="L601" s="133"/>
      <c r="M601" s="133">
        <v>40</v>
      </c>
      <c r="N601" s="133">
        <v>296</v>
      </c>
      <c r="O601" s="133">
        <v>295</v>
      </c>
      <c r="P601" s="133" t="s">
        <v>204</v>
      </c>
      <c r="Q601" s="133" t="s">
        <v>201</v>
      </c>
      <c r="R601" s="133" t="s">
        <v>202</v>
      </c>
      <c r="S601" s="127">
        <v>44349.400868055556</v>
      </c>
    </row>
    <row r="602" spans="1:19" x14ac:dyDescent="0.2">
      <c r="A602" s="133" t="s">
        <v>199</v>
      </c>
      <c r="B602" s="133" t="s">
        <v>83</v>
      </c>
      <c r="C602" s="127">
        <v>44341.958333333336</v>
      </c>
      <c r="D602" s="133">
        <v>290.22399999999999</v>
      </c>
      <c r="E602" s="133">
        <v>282.88</v>
      </c>
      <c r="F602" s="133">
        <v>7.3440000000000003</v>
      </c>
      <c r="G602" s="133">
        <v>0</v>
      </c>
      <c r="H602" s="133">
        <v>60</v>
      </c>
      <c r="I602" s="133">
        <v>296</v>
      </c>
      <c r="J602" s="133">
        <v>40</v>
      </c>
      <c r="K602" s="133">
        <v>296</v>
      </c>
      <c r="L602" s="133"/>
      <c r="M602" s="133">
        <v>40</v>
      </c>
      <c r="N602" s="133">
        <v>296</v>
      </c>
      <c r="O602" s="133">
        <v>295</v>
      </c>
      <c r="P602" s="133" t="s">
        <v>204</v>
      </c>
      <c r="Q602" s="133" t="s">
        <v>201</v>
      </c>
      <c r="R602" s="133" t="s">
        <v>202</v>
      </c>
      <c r="S602" s="127">
        <v>44349.400868055556</v>
      </c>
    </row>
    <row r="603" spans="1:19" x14ac:dyDescent="0.2">
      <c r="A603" s="133" t="s">
        <v>199</v>
      </c>
      <c r="B603" s="133" t="s">
        <v>83</v>
      </c>
      <c r="C603" s="127">
        <v>44342</v>
      </c>
      <c r="D603" s="133">
        <v>266.976</v>
      </c>
      <c r="E603" s="133">
        <v>259.95100000000002</v>
      </c>
      <c r="F603" s="133">
        <v>7.0250000000000004</v>
      </c>
      <c r="G603" s="133">
        <v>0</v>
      </c>
      <c r="H603" s="133">
        <v>60</v>
      </c>
      <c r="I603" s="133">
        <v>296</v>
      </c>
      <c r="J603" s="133">
        <v>40</v>
      </c>
      <c r="K603" s="133">
        <v>296</v>
      </c>
      <c r="L603" s="133"/>
      <c r="M603" s="133">
        <v>40</v>
      </c>
      <c r="N603" s="133">
        <v>296</v>
      </c>
      <c r="O603" s="133">
        <v>295</v>
      </c>
      <c r="P603" s="133" t="s">
        <v>204</v>
      </c>
      <c r="Q603" s="133" t="s">
        <v>201</v>
      </c>
      <c r="R603" s="133" t="s">
        <v>202</v>
      </c>
      <c r="S603" s="127">
        <v>44349.400868055556</v>
      </c>
    </row>
    <row r="604" spans="1:19" x14ac:dyDescent="0.2">
      <c r="A604" s="133" t="s">
        <v>199</v>
      </c>
      <c r="B604" s="133" t="s">
        <v>83</v>
      </c>
      <c r="C604" s="127">
        <v>44342.041666666664</v>
      </c>
      <c r="D604" s="133">
        <v>204.392</v>
      </c>
      <c r="E604" s="133">
        <v>197.88200000000001</v>
      </c>
      <c r="F604" s="133">
        <v>6.51</v>
      </c>
      <c r="G604" s="133">
        <v>0</v>
      </c>
      <c r="H604" s="133">
        <v>60</v>
      </c>
      <c r="I604" s="133">
        <v>296</v>
      </c>
      <c r="J604" s="133">
        <v>40</v>
      </c>
      <c r="K604" s="133">
        <v>296</v>
      </c>
      <c r="L604" s="133"/>
      <c r="M604" s="133">
        <v>40</v>
      </c>
      <c r="N604" s="133">
        <v>296</v>
      </c>
      <c r="O604" s="133">
        <v>295</v>
      </c>
      <c r="P604" s="133" t="s">
        <v>204</v>
      </c>
      <c r="Q604" s="133" t="s">
        <v>201</v>
      </c>
      <c r="R604" s="133" t="s">
        <v>202</v>
      </c>
      <c r="S604" s="127">
        <v>44349.400868055556</v>
      </c>
    </row>
    <row r="605" spans="1:19" x14ac:dyDescent="0.2">
      <c r="A605" s="133" t="s">
        <v>199</v>
      </c>
      <c r="B605" s="133" t="s">
        <v>83</v>
      </c>
      <c r="C605" s="127">
        <v>44342.083333333336</v>
      </c>
      <c r="D605" s="133">
        <v>97.623999999999995</v>
      </c>
      <c r="E605" s="133">
        <v>91.787000000000006</v>
      </c>
      <c r="F605" s="133">
        <v>5.8369999999999997</v>
      </c>
      <c r="G605" s="133">
        <v>0</v>
      </c>
      <c r="H605" s="133">
        <v>60</v>
      </c>
      <c r="I605" s="133">
        <v>296</v>
      </c>
      <c r="J605" s="133">
        <v>40</v>
      </c>
      <c r="K605" s="133">
        <v>296</v>
      </c>
      <c r="L605" s="133"/>
      <c r="M605" s="133">
        <v>40</v>
      </c>
      <c r="N605" s="133">
        <v>296</v>
      </c>
      <c r="O605" s="133">
        <v>295</v>
      </c>
      <c r="P605" s="133" t="s">
        <v>204</v>
      </c>
      <c r="Q605" s="133" t="s">
        <v>201</v>
      </c>
      <c r="R605" s="133" t="s">
        <v>202</v>
      </c>
      <c r="S605" s="127">
        <v>44349.400868055556</v>
      </c>
    </row>
    <row r="606" spans="1:19" x14ac:dyDescent="0.2">
      <c r="A606" s="133" t="s">
        <v>199</v>
      </c>
      <c r="B606" s="133" t="s">
        <v>83</v>
      </c>
      <c r="C606" s="127">
        <v>44342.125</v>
      </c>
      <c r="D606" s="133">
        <v>66.784000000000006</v>
      </c>
      <c r="E606" s="133">
        <v>61.134</v>
      </c>
      <c r="F606" s="133">
        <v>5.65</v>
      </c>
      <c r="G606" s="133">
        <v>0</v>
      </c>
      <c r="H606" s="133">
        <v>59</v>
      </c>
      <c r="I606" s="133">
        <v>296</v>
      </c>
      <c r="J606" s="133">
        <v>40</v>
      </c>
      <c r="K606" s="133">
        <v>296</v>
      </c>
      <c r="L606" s="133"/>
      <c r="M606" s="133">
        <v>40</v>
      </c>
      <c r="N606" s="133">
        <v>296</v>
      </c>
      <c r="O606" s="133">
        <v>295</v>
      </c>
      <c r="P606" s="133" t="s">
        <v>204</v>
      </c>
      <c r="Q606" s="133" t="s">
        <v>201</v>
      </c>
      <c r="R606" s="133" t="s">
        <v>202</v>
      </c>
      <c r="S606" s="127">
        <v>44349.400868055556</v>
      </c>
    </row>
    <row r="607" spans="1:19" x14ac:dyDescent="0.2">
      <c r="A607" s="133" t="s">
        <v>199</v>
      </c>
      <c r="B607" s="133" t="s">
        <v>83</v>
      </c>
      <c r="C607" s="127">
        <v>44342.166666666664</v>
      </c>
      <c r="D607" s="133">
        <v>65.591999999999999</v>
      </c>
      <c r="E607" s="133">
        <v>59.96</v>
      </c>
      <c r="F607" s="133">
        <v>5.6319999999999997</v>
      </c>
      <c r="G607" s="133">
        <v>0</v>
      </c>
      <c r="H607" s="133">
        <v>59</v>
      </c>
      <c r="I607" s="133">
        <v>296</v>
      </c>
      <c r="J607" s="133">
        <v>40</v>
      </c>
      <c r="K607" s="133">
        <v>296</v>
      </c>
      <c r="L607" s="133"/>
      <c r="M607" s="133">
        <v>40</v>
      </c>
      <c r="N607" s="133">
        <v>296</v>
      </c>
      <c r="O607" s="133">
        <v>295</v>
      </c>
      <c r="P607" s="133" t="s">
        <v>204</v>
      </c>
      <c r="Q607" s="133" t="s">
        <v>201</v>
      </c>
      <c r="R607" s="133" t="s">
        <v>202</v>
      </c>
      <c r="S607" s="127">
        <v>44349.400868055556</v>
      </c>
    </row>
    <row r="608" spans="1:19" x14ac:dyDescent="0.2">
      <c r="A608" s="133" t="s">
        <v>199</v>
      </c>
      <c r="B608" s="133" t="s">
        <v>83</v>
      </c>
      <c r="C608" s="127">
        <v>44342.208333333336</v>
      </c>
      <c r="D608" s="133">
        <v>65.599999999999994</v>
      </c>
      <c r="E608" s="133">
        <v>59.966000000000001</v>
      </c>
      <c r="F608" s="133">
        <v>5.6340000000000003</v>
      </c>
      <c r="G608" s="133">
        <v>0</v>
      </c>
      <c r="H608" s="133">
        <v>59</v>
      </c>
      <c r="I608" s="133">
        <v>296</v>
      </c>
      <c r="J608" s="133">
        <v>40</v>
      </c>
      <c r="K608" s="133">
        <v>296</v>
      </c>
      <c r="L608" s="133"/>
      <c r="M608" s="133">
        <v>40</v>
      </c>
      <c r="N608" s="133">
        <v>296</v>
      </c>
      <c r="O608" s="133">
        <v>295</v>
      </c>
      <c r="P608" s="133" t="s">
        <v>204</v>
      </c>
      <c r="Q608" s="133" t="s">
        <v>201</v>
      </c>
      <c r="R608" s="133" t="s">
        <v>202</v>
      </c>
      <c r="S608" s="127">
        <v>44349.400868055556</v>
      </c>
    </row>
    <row r="609" spans="1:19" x14ac:dyDescent="0.2">
      <c r="A609" s="133" t="s">
        <v>199</v>
      </c>
      <c r="B609" s="133" t="s">
        <v>83</v>
      </c>
      <c r="C609" s="127">
        <v>44342.25</v>
      </c>
      <c r="D609" s="133">
        <v>69.335999999999999</v>
      </c>
      <c r="E609" s="133">
        <v>63.656999999999996</v>
      </c>
      <c r="F609" s="133">
        <v>5.6790000000000003</v>
      </c>
      <c r="G609" s="133">
        <v>0</v>
      </c>
      <c r="H609" s="133">
        <v>59</v>
      </c>
      <c r="I609" s="133">
        <v>295</v>
      </c>
      <c r="J609" s="133">
        <v>40</v>
      </c>
      <c r="K609" s="133">
        <v>295</v>
      </c>
      <c r="L609" s="133"/>
      <c r="M609" s="133">
        <v>40</v>
      </c>
      <c r="N609" s="133">
        <v>295</v>
      </c>
      <c r="O609" s="133">
        <v>295</v>
      </c>
      <c r="P609" s="133" t="s">
        <v>204</v>
      </c>
      <c r="Q609" s="133" t="s">
        <v>201</v>
      </c>
      <c r="R609" s="133" t="s">
        <v>202</v>
      </c>
      <c r="S609" s="127">
        <v>44349.400868055556</v>
      </c>
    </row>
    <row r="610" spans="1:19" x14ac:dyDescent="0.2">
      <c r="A610" s="133" t="s">
        <v>199</v>
      </c>
      <c r="B610" s="133" t="s">
        <v>83</v>
      </c>
      <c r="C610" s="127">
        <v>44342.291666666664</v>
      </c>
      <c r="D610" s="133">
        <v>75.400000000000006</v>
      </c>
      <c r="E610" s="133">
        <v>69.646000000000001</v>
      </c>
      <c r="F610" s="133">
        <v>5.7539999999999996</v>
      </c>
      <c r="G610" s="133">
        <v>0</v>
      </c>
      <c r="H610" s="133">
        <v>60</v>
      </c>
      <c r="I610" s="133">
        <v>295</v>
      </c>
      <c r="J610" s="133">
        <v>40</v>
      </c>
      <c r="K610" s="133">
        <v>295</v>
      </c>
      <c r="L610" s="133"/>
      <c r="M610" s="133">
        <v>40</v>
      </c>
      <c r="N610" s="133">
        <v>295</v>
      </c>
      <c r="O610" s="133">
        <v>295</v>
      </c>
      <c r="P610" s="133" t="s">
        <v>204</v>
      </c>
      <c r="Q610" s="133" t="s">
        <v>201</v>
      </c>
      <c r="R610" s="133" t="s">
        <v>202</v>
      </c>
      <c r="S610" s="127">
        <v>44349.400868055556</v>
      </c>
    </row>
    <row r="611" spans="1:19" x14ac:dyDescent="0.2">
      <c r="A611" s="133" t="s">
        <v>199</v>
      </c>
      <c r="B611" s="133" t="s">
        <v>83</v>
      </c>
      <c r="C611" s="127">
        <v>44342.333333333336</v>
      </c>
      <c r="D611" s="133">
        <v>92.936000000000007</v>
      </c>
      <c r="E611" s="133">
        <v>87.054000000000002</v>
      </c>
      <c r="F611" s="133">
        <v>5.8819999999999997</v>
      </c>
      <c r="G611" s="133">
        <v>0</v>
      </c>
      <c r="H611" s="133">
        <v>60</v>
      </c>
      <c r="I611" s="133">
        <v>295</v>
      </c>
      <c r="J611" s="133">
        <v>40</v>
      </c>
      <c r="K611" s="133">
        <v>295</v>
      </c>
      <c r="L611" s="133"/>
      <c r="M611" s="133">
        <v>40</v>
      </c>
      <c r="N611" s="133">
        <v>295</v>
      </c>
      <c r="O611" s="133">
        <v>295</v>
      </c>
      <c r="P611" s="133" t="s">
        <v>204</v>
      </c>
      <c r="Q611" s="133" t="s">
        <v>201</v>
      </c>
      <c r="R611" s="133" t="s">
        <v>202</v>
      </c>
      <c r="S611" s="127">
        <v>44349.400868055556</v>
      </c>
    </row>
    <row r="612" spans="1:19" x14ac:dyDescent="0.2">
      <c r="A612" s="133" t="s">
        <v>199</v>
      </c>
      <c r="B612" s="133" t="s">
        <v>83</v>
      </c>
      <c r="C612" s="127">
        <v>44342.375</v>
      </c>
      <c r="D612" s="133">
        <v>133.28800000000001</v>
      </c>
      <c r="E612" s="133">
        <v>127.077</v>
      </c>
      <c r="F612" s="133">
        <v>6.2110000000000003</v>
      </c>
      <c r="G612" s="133">
        <v>0</v>
      </c>
      <c r="H612" s="133">
        <v>60</v>
      </c>
      <c r="I612" s="133">
        <v>295</v>
      </c>
      <c r="J612" s="133">
        <v>40</v>
      </c>
      <c r="K612" s="133">
        <v>295</v>
      </c>
      <c r="L612" s="133"/>
      <c r="M612" s="133">
        <v>40</v>
      </c>
      <c r="N612" s="133">
        <v>295</v>
      </c>
      <c r="O612" s="133">
        <v>295</v>
      </c>
      <c r="P612" s="133" t="s">
        <v>204</v>
      </c>
      <c r="Q612" s="133" t="s">
        <v>201</v>
      </c>
      <c r="R612" s="133" t="s">
        <v>202</v>
      </c>
      <c r="S612" s="127">
        <v>44349.400868055556</v>
      </c>
    </row>
    <row r="613" spans="1:19" x14ac:dyDescent="0.2">
      <c r="A613" s="133" t="s">
        <v>199</v>
      </c>
      <c r="B613" s="133" t="s">
        <v>83</v>
      </c>
      <c r="C613" s="127">
        <v>44342.416666666664</v>
      </c>
      <c r="D613" s="133">
        <v>184.816</v>
      </c>
      <c r="E613" s="133">
        <v>178.28899999999999</v>
      </c>
      <c r="F613" s="133">
        <v>6.5270000000000001</v>
      </c>
      <c r="G613" s="133">
        <v>0</v>
      </c>
      <c r="H613" s="133">
        <v>60</v>
      </c>
      <c r="I613" s="133">
        <v>295</v>
      </c>
      <c r="J613" s="133">
        <v>40</v>
      </c>
      <c r="K613" s="133">
        <v>295</v>
      </c>
      <c r="L613" s="133"/>
      <c r="M613" s="133">
        <v>40</v>
      </c>
      <c r="N613" s="133">
        <v>295</v>
      </c>
      <c r="O613" s="133">
        <v>295</v>
      </c>
      <c r="P613" s="133" t="s">
        <v>204</v>
      </c>
      <c r="Q613" s="133" t="s">
        <v>201</v>
      </c>
      <c r="R613" s="133" t="s">
        <v>202</v>
      </c>
      <c r="S613" s="127">
        <v>44349.400868055556</v>
      </c>
    </row>
    <row r="614" spans="1:19" x14ac:dyDescent="0.2">
      <c r="A614" s="133" t="s">
        <v>199</v>
      </c>
      <c r="B614" s="133" t="s">
        <v>83</v>
      </c>
      <c r="C614" s="127">
        <v>44342.458333333336</v>
      </c>
      <c r="D614" s="133">
        <v>265.80799999999999</v>
      </c>
      <c r="E614" s="133">
        <v>258.57600000000002</v>
      </c>
      <c r="F614" s="133">
        <v>7.2320000000000002</v>
      </c>
      <c r="G614" s="133">
        <v>0</v>
      </c>
      <c r="H614" s="133">
        <v>60</v>
      </c>
      <c r="I614" s="133">
        <v>296</v>
      </c>
      <c r="J614" s="133">
        <v>40</v>
      </c>
      <c r="K614" s="133">
        <v>296</v>
      </c>
      <c r="L614" s="133"/>
      <c r="M614" s="133">
        <v>40</v>
      </c>
      <c r="N614" s="133">
        <v>296</v>
      </c>
      <c r="O614" s="133">
        <v>295</v>
      </c>
      <c r="P614" s="133" t="s">
        <v>204</v>
      </c>
      <c r="Q614" s="133" t="s">
        <v>201</v>
      </c>
      <c r="R614" s="133" t="s">
        <v>202</v>
      </c>
      <c r="S614" s="127">
        <v>44349.400868055556</v>
      </c>
    </row>
    <row r="615" spans="1:19" x14ac:dyDescent="0.2">
      <c r="A615" s="133" t="s">
        <v>199</v>
      </c>
      <c r="B615" s="133" t="s">
        <v>83</v>
      </c>
      <c r="C615" s="127">
        <v>44342.5</v>
      </c>
      <c r="D615" s="133">
        <v>274.36</v>
      </c>
      <c r="E615" s="133">
        <v>267.11500000000001</v>
      </c>
      <c r="F615" s="133">
        <v>7.2450000000000001</v>
      </c>
      <c r="G615" s="133">
        <v>0</v>
      </c>
      <c r="H615" s="133">
        <v>60</v>
      </c>
      <c r="I615" s="133">
        <v>296</v>
      </c>
      <c r="J615" s="133">
        <v>40</v>
      </c>
      <c r="K615" s="133">
        <v>296</v>
      </c>
      <c r="L615" s="133"/>
      <c r="M615" s="133">
        <v>40</v>
      </c>
      <c r="N615" s="133">
        <v>296</v>
      </c>
      <c r="O615" s="133">
        <v>295</v>
      </c>
      <c r="P615" s="133" t="s">
        <v>204</v>
      </c>
      <c r="Q615" s="133" t="s">
        <v>201</v>
      </c>
      <c r="R615" s="133" t="s">
        <v>202</v>
      </c>
      <c r="S615" s="127">
        <v>44349.400868055556</v>
      </c>
    </row>
    <row r="616" spans="1:19" x14ac:dyDescent="0.2">
      <c r="A616" s="133" t="s">
        <v>199</v>
      </c>
      <c r="B616" s="133" t="s">
        <v>83</v>
      </c>
      <c r="C616" s="127">
        <v>44342.541666666664</v>
      </c>
      <c r="D616" s="133">
        <v>300.34399999999999</v>
      </c>
      <c r="E616" s="133">
        <v>292.68200000000002</v>
      </c>
      <c r="F616" s="133">
        <v>7.6619999999999999</v>
      </c>
      <c r="G616" s="133">
        <v>0</v>
      </c>
      <c r="H616" s="133">
        <v>60</v>
      </c>
      <c r="I616" s="133">
        <v>296</v>
      </c>
      <c r="J616" s="133">
        <v>40</v>
      </c>
      <c r="K616" s="133">
        <v>296</v>
      </c>
      <c r="L616" s="133"/>
      <c r="M616" s="133">
        <v>40</v>
      </c>
      <c r="N616" s="133">
        <v>296</v>
      </c>
      <c r="O616" s="133">
        <v>295</v>
      </c>
      <c r="P616" s="133" t="s">
        <v>204</v>
      </c>
      <c r="Q616" s="133" t="s">
        <v>201</v>
      </c>
      <c r="R616" s="133" t="s">
        <v>202</v>
      </c>
      <c r="S616" s="127">
        <v>44349.400868055556</v>
      </c>
    </row>
    <row r="617" spans="1:19" x14ac:dyDescent="0.2">
      <c r="A617" s="133" t="s">
        <v>199</v>
      </c>
      <c r="B617" s="133" t="s">
        <v>83</v>
      </c>
      <c r="C617" s="127">
        <v>44342.583333333336</v>
      </c>
      <c r="D617" s="133">
        <v>285.17599999999999</v>
      </c>
      <c r="E617" s="133">
        <v>277.80700000000002</v>
      </c>
      <c r="F617" s="133">
        <v>7.3689999999999998</v>
      </c>
      <c r="G617" s="133">
        <v>0</v>
      </c>
      <c r="H617" s="133">
        <v>60</v>
      </c>
      <c r="I617" s="133">
        <v>295</v>
      </c>
      <c r="J617" s="133">
        <v>40</v>
      </c>
      <c r="K617" s="133">
        <v>295</v>
      </c>
      <c r="L617" s="133"/>
      <c r="M617" s="133">
        <v>40</v>
      </c>
      <c r="N617" s="133">
        <v>295</v>
      </c>
      <c r="O617" s="133">
        <v>295</v>
      </c>
      <c r="P617" s="133" t="s">
        <v>204</v>
      </c>
      <c r="Q617" s="133" t="s">
        <v>201</v>
      </c>
      <c r="R617" s="133" t="s">
        <v>202</v>
      </c>
      <c r="S617" s="127">
        <v>44349.400868055556</v>
      </c>
    </row>
    <row r="618" spans="1:19" x14ac:dyDescent="0.2">
      <c r="A618" s="133" t="s">
        <v>199</v>
      </c>
      <c r="B618" s="133" t="s">
        <v>83</v>
      </c>
      <c r="C618" s="127">
        <v>44342.625</v>
      </c>
      <c r="D618" s="133">
        <v>203.096</v>
      </c>
      <c r="E618" s="133">
        <v>196.315</v>
      </c>
      <c r="F618" s="133">
        <v>6.7809999999999997</v>
      </c>
      <c r="G618" s="133">
        <v>0</v>
      </c>
      <c r="H618" s="133">
        <v>60</v>
      </c>
      <c r="I618" s="133">
        <v>295</v>
      </c>
      <c r="J618" s="133">
        <v>40</v>
      </c>
      <c r="K618" s="133">
        <v>295</v>
      </c>
      <c r="L618" s="133"/>
      <c r="M618" s="133">
        <v>40</v>
      </c>
      <c r="N618" s="133">
        <v>295</v>
      </c>
      <c r="O618" s="133">
        <v>295</v>
      </c>
      <c r="P618" s="133" t="s">
        <v>204</v>
      </c>
      <c r="Q618" s="133" t="s">
        <v>201</v>
      </c>
      <c r="R618" s="133" t="s">
        <v>202</v>
      </c>
      <c r="S618" s="127">
        <v>44349.400868055556</v>
      </c>
    </row>
    <row r="619" spans="1:19" x14ac:dyDescent="0.2">
      <c r="A619" s="133" t="s">
        <v>199</v>
      </c>
      <c r="B619" s="133" t="s">
        <v>83</v>
      </c>
      <c r="C619" s="127">
        <v>44342.666666666664</v>
      </c>
      <c r="D619" s="133">
        <v>162.73599999999999</v>
      </c>
      <c r="E619" s="133">
        <v>156.446</v>
      </c>
      <c r="F619" s="133">
        <v>6.29</v>
      </c>
      <c r="G619" s="133">
        <v>0</v>
      </c>
      <c r="H619" s="133">
        <v>60</v>
      </c>
      <c r="I619" s="133">
        <v>295</v>
      </c>
      <c r="J619" s="133">
        <v>40</v>
      </c>
      <c r="K619" s="133">
        <v>295</v>
      </c>
      <c r="L619" s="133"/>
      <c r="M619" s="133">
        <v>40</v>
      </c>
      <c r="N619" s="133">
        <v>295</v>
      </c>
      <c r="O619" s="133">
        <v>295</v>
      </c>
      <c r="P619" s="133" t="s">
        <v>204</v>
      </c>
      <c r="Q619" s="133" t="s">
        <v>201</v>
      </c>
      <c r="R619" s="133" t="s">
        <v>202</v>
      </c>
      <c r="S619" s="127">
        <v>44349.400868055556</v>
      </c>
    </row>
    <row r="620" spans="1:19" x14ac:dyDescent="0.2">
      <c r="A620" s="133" t="s">
        <v>199</v>
      </c>
      <c r="B620" s="133" t="s">
        <v>83</v>
      </c>
      <c r="C620" s="127">
        <v>44342.708333333336</v>
      </c>
      <c r="D620" s="133">
        <v>169.14400000000001</v>
      </c>
      <c r="E620" s="133">
        <v>162.81100000000001</v>
      </c>
      <c r="F620" s="133">
        <v>6.3330000000000002</v>
      </c>
      <c r="G620" s="133">
        <v>0</v>
      </c>
      <c r="H620" s="133">
        <v>60</v>
      </c>
      <c r="I620" s="133">
        <v>295</v>
      </c>
      <c r="J620" s="133">
        <v>40</v>
      </c>
      <c r="K620" s="133">
        <v>295</v>
      </c>
      <c r="L620" s="133"/>
      <c r="M620" s="133">
        <v>40</v>
      </c>
      <c r="N620" s="133">
        <v>295</v>
      </c>
      <c r="O620" s="133">
        <v>295</v>
      </c>
      <c r="P620" s="133" t="s">
        <v>204</v>
      </c>
      <c r="Q620" s="133" t="s">
        <v>201</v>
      </c>
      <c r="R620" s="133" t="s">
        <v>202</v>
      </c>
      <c r="S620" s="127">
        <v>44349.400868055556</v>
      </c>
    </row>
    <row r="621" spans="1:19" x14ac:dyDescent="0.2">
      <c r="A621" s="133" t="s">
        <v>199</v>
      </c>
      <c r="B621" s="133" t="s">
        <v>83</v>
      </c>
      <c r="C621" s="127">
        <v>44342.75</v>
      </c>
      <c r="D621" s="133">
        <v>165.01599999999999</v>
      </c>
      <c r="E621" s="133">
        <v>158.69800000000001</v>
      </c>
      <c r="F621" s="133">
        <v>6.3179999999999996</v>
      </c>
      <c r="G621" s="133">
        <v>0</v>
      </c>
      <c r="H621" s="133">
        <v>60</v>
      </c>
      <c r="I621" s="133">
        <v>295</v>
      </c>
      <c r="J621" s="133">
        <v>40</v>
      </c>
      <c r="K621" s="133">
        <v>295</v>
      </c>
      <c r="L621" s="133"/>
      <c r="M621" s="133">
        <v>40</v>
      </c>
      <c r="N621" s="133">
        <v>295</v>
      </c>
      <c r="O621" s="133">
        <v>295</v>
      </c>
      <c r="P621" s="133" t="s">
        <v>204</v>
      </c>
      <c r="Q621" s="133" t="s">
        <v>201</v>
      </c>
      <c r="R621" s="133" t="s">
        <v>202</v>
      </c>
      <c r="S621" s="127">
        <v>44349.400868055556</v>
      </c>
    </row>
    <row r="622" spans="1:19" x14ac:dyDescent="0.2">
      <c r="A622" s="133" t="s">
        <v>199</v>
      </c>
      <c r="B622" s="133" t="s">
        <v>83</v>
      </c>
      <c r="C622" s="127">
        <v>44342.791666666664</v>
      </c>
      <c r="D622" s="133">
        <v>200.38399999999999</v>
      </c>
      <c r="E622" s="133">
        <v>193.91499999999999</v>
      </c>
      <c r="F622" s="133">
        <v>6.4690000000000003</v>
      </c>
      <c r="G622" s="133">
        <v>0</v>
      </c>
      <c r="H622" s="133">
        <v>60</v>
      </c>
      <c r="I622" s="133">
        <v>295</v>
      </c>
      <c r="J622" s="133">
        <v>40</v>
      </c>
      <c r="K622" s="133">
        <v>295</v>
      </c>
      <c r="L622" s="133"/>
      <c r="M622" s="133">
        <v>40</v>
      </c>
      <c r="N622" s="133">
        <v>295</v>
      </c>
      <c r="O622" s="133">
        <v>295</v>
      </c>
      <c r="P622" s="133" t="s">
        <v>204</v>
      </c>
      <c r="Q622" s="133" t="s">
        <v>201</v>
      </c>
      <c r="R622" s="133" t="s">
        <v>202</v>
      </c>
      <c r="S622" s="127">
        <v>44349.400868055556</v>
      </c>
    </row>
    <row r="623" spans="1:19" x14ac:dyDescent="0.2">
      <c r="A623" s="133" t="s">
        <v>199</v>
      </c>
      <c r="B623" s="133" t="s">
        <v>83</v>
      </c>
      <c r="C623" s="127">
        <v>44342.833333333336</v>
      </c>
      <c r="D623" s="133">
        <v>263.04000000000002</v>
      </c>
      <c r="E623" s="133">
        <v>256.03699999999998</v>
      </c>
      <c r="F623" s="133">
        <v>7.0030000000000001</v>
      </c>
      <c r="G623" s="133">
        <v>0</v>
      </c>
      <c r="H623" s="133">
        <v>60</v>
      </c>
      <c r="I623" s="133">
        <v>295</v>
      </c>
      <c r="J623" s="133">
        <v>40</v>
      </c>
      <c r="K623" s="133">
        <v>295</v>
      </c>
      <c r="L623" s="133"/>
      <c r="M623" s="133">
        <v>40</v>
      </c>
      <c r="N623" s="133">
        <v>295</v>
      </c>
      <c r="O623" s="133">
        <v>295</v>
      </c>
      <c r="P623" s="133" t="s">
        <v>204</v>
      </c>
      <c r="Q623" s="133" t="s">
        <v>201</v>
      </c>
      <c r="R623" s="133" t="s">
        <v>202</v>
      </c>
      <c r="S623" s="127">
        <v>44349.400868055556</v>
      </c>
    </row>
    <row r="624" spans="1:19" x14ac:dyDescent="0.2">
      <c r="A624" s="133" t="s">
        <v>199</v>
      </c>
      <c r="B624" s="133" t="s">
        <v>83</v>
      </c>
      <c r="C624" s="127">
        <v>44342.875</v>
      </c>
      <c r="D624" s="133">
        <v>299.048</v>
      </c>
      <c r="E624" s="133">
        <v>291.63400000000001</v>
      </c>
      <c r="F624" s="133">
        <v>7.4139999999999997</v>
      </c>
      <c r="G624" s="133">
        <v>0</v>
      </c>
      <c r="H624" s="133">
        <v>60</v>
      </c>
      <c r="I624" s="133">
        <v>296</v>
      </c>
      <c r="J624" s="133">
        <v>40</v>
      </c>
      <c r="K624" s="133">
        <v>296</v>
      </c>
      <c r="L624" s="133"/>
      <c r="M624" s="133">
        <v>40</v>
      </c>
      <c r="N624" s="133">
        <v>296</v>
      </c>
      <c r="O624" s="133">
        <v>295</v>
      </c>
      <c r="P624" s="133" t="s">
        <v>204</v>
      </c>
      <c r="Q624" s="133" t="s">
        <v>201</v>
      </c>
      <c r="R624" s="133" t="s">
        <v>202</v>
      </c>
      <c r="S624" s="127">
        <v>44349.400868055556</v>
      </c>
    </row>
    <row r="625" spans="1:19" x14ac:dyDescent="0.2">
      <c r="A625" s="133" t="s">
        <v>199</v>
      </c>
      <c r="B625" s="133" t="s">
        <v>83</v>
      </c>
      <c r="C625" s="127">
        <v>44342.916666666664</v>
      </c>
      <c r="D625" s="133">
        <v>288.464</v>
      </c>
      <c r="E625" s="133">
        <v>281.19900000000001</v>
      </c>
      <c r="F625" s="133">
        <v>7.2649999999999997</v>
      </c>
      <c r="G625" s="133">
        <v>0</v>
      </c>
      <c r="H625" s="133">
        <v>60</v>
      </c>
      <c r="I625" s="133">
        <v>295</v>
      </c>
      <c r="J625" s="133">
        <v>40</v>
      </c>
      <c r="K625" s="133">
        <v>295</v>
      </c>
      <c r="L625" s="133"/>
      <c r="M625" s="133">
        <v>40</v>
      </c>
      <c r="N625" s="133">
        <v>295</v>
      </c>
      <c r="O625" s="133">
        <v>295</v>
      </c>
      <c r="P625" s="133" t="s">
        <v>204</v>
      </c>
      <c r="Q625" s="133" t="s">
        <v>201</v>
      </c>
      <c r="R625" s="133" t="s">
        <v>202</v>
      </c>
      <c r="S625" s="127">
        <v>44349.400868055556</v>
      </c>
    </row>
    <row r="626" spans="1:19" x14ac:dyDescent="0.2">
      <c r="A626" s="133" t="s">
        <v>199</v>
      </c>
      <c r="B626" s="133" t="s">
        <v>83</v>
      </c>
      <c r="C626" s="127">
        <v>44342.958333333336</v>
      </c>
      <c r="D626" s="133">
        <v>288.29599999999999</v>
      </c>
      <c r="E626" s="133">
        <v>281.05</v>
      </c>
      <c r="F626" s="133">
        <v>7.2460000000000004</v>
      </c>
      <c r="G626" s="133">
        <v>0</v>
      </c>
      <c r="H626" s="133">
        <v>60</v>
      </c>
      <c r="I626" s="133">
        <v>295</v>
      </c>
      <c r="J626" s="133">
        <v>40</v>
      </c>
      <c r="K626" s="133">
        <v>295</v>
      </c>
      <c r="L626" s="133"/>
      <c r="M626" s="133">
        <v>40</v>
      </c>
      <c r="N626" s="133">
        <v>295</v>
      </c>
      <c r="O626" s="133">
        <v>295</v>
      </c>
      <c r="P626" s="133" t="s">
        <v>204</v>
      </c>
      <c r="Q626" s="133" t="s">
        <v>201</v>
      </c>
      <c r="R626" s="133" t="s">
        <v>202</v>
      </c>
      <c r="S626" s="127">
        <v>44349.400868055556</v>
      </c>
    </row>
    <row r="627" spans="1:19" x14ac:dyDescent="0.2">
      <c r="A627" s="133" t="s">
        <v>199</v>
      </c>
      <c r="B627" s="133" t="s">
        <v>83</v>
      </c>
      <c r="C627" s="127">
        <v>44343</v>
      </c>
      <c r="D627" s="133">
        <v>230.928</v>
      </c>
      <c r="E627" s="133">
        <v>224.238</v>
      </c>
      <c r="F627" s="133">
        <v>6.69</v>
      </c>
      <c r="G627" s="133">
        <v>0</v>
      </c>
      <c r="H627" s="133">
        <v>60</v>
      </c>
      <c r="I627" s="133">
        <v>295</v>
      </c>
      <c r="J627" s="133">
        <v>40</v>
      </c>
      <c r="K627" s="133">
        <v>295</v>
      </c>
      <c r="L627" s="133"/>
      <c r="M627" s="133">
        <v>40</v>
      </c>
      <c r="N627" s="133">
        <v>295</v>
      </c>
      <c r="O627" s="133">
        <v>295</v>
      </c>
      <c r="P627" s="133" t="s">
        <v>204</v>
      </c>
      <c r="Q627" s="133" t="s">
        <v>201</v>
      </c>
      <c r="R627" s="133" t="s">
        <v>202</v>
      </c>
      <c r="S627" s="127">
        <v>44349.400868055556</v>
      </c>
    </row>
    <row r="628" spans="1:19" x14ac:dyDescent="0.2">
      <c r="A628" s="133" t="s">
        <v>199</v>
      </c>
      <c r="B628" s="133" t="s">
        <v>83</v>
      </c>
      <c r="C628" s="127">
        <v>44343.041666666664</v>
      </c>
      <c r="D628" s="133">
        <v>180.14400000000001</v>
      </c>
      <c r="E628" s="133">
        <v>173.815</v>
      </c>
      <c r="F628" s="133">
        <v>6.3289999999999997</v>
      </c>
      <c r="G628" s="133">
        <v>0</v>
      </c>
      <c r="H628" s="133">
        <v>60</v>
      </c>
      <c r="I628" s="133">
        <v>295</v>
      </c>
      <c r="J628" s="133">
        <v>40</v>
      </c>
      <c r="K628" s="133">
        <v>295</v>
      </c>
      <c r="L628" s="133"/>
      <c r="M628" s="133">
        <v>40</v>
      </c>
      <c r="N628" s="133">
        <v>295</v>
      </c>
      <c r="O628" s="133">
        <v>295</v>
      </c>
      <c r="P628" s="133" t="s">
        <v>204</v>
      </c>
      <c r="Q628" s="133" t="s">
        <v>201</v>
      </c>
      <c r="R628" s="133" t="s">
        <v>202</v>
      </c>
      <c r="S628" s="127">
        <v>44349.400868055556</v>
      </c>
    </row>
    <row r="629" spans="1:19" x14ac:dyDescent="0.2">
      <c r="A629" s="133" t="s">
        <v>199</v>
      </c>
      <c r="B629" s="133" t="s">
        <v>83</v>
      </c>
      <c r="C629" s="127">
        <v>44343.083333333336</v>
      </c>
      <c r="D629" s="133">
        <v>202.352</v>
      </c>
      <c r="E629" s="133">
        <v>195.886</v>
      </c>
      <c r="F629" s="133">
        <v>6.4660000000000002</v>
      </c>
      <c r="G629" s="133">
        <v>0</v>
      </c>
      <c r="H629" s="133">
        <v>60</v>
      </c>
      <c r="I629" s="133">
        <v>295</v>
      </c>
      <c r="J629" s="133">
        <v>40</v>
      </c>
      <c r="K629" s="133">
        <v>295</v>
      </c>
      <c r="L629" s="133"/>
      <c r="M629" s="133">
        <v>40</v>
      </c>
      <c r="N629" s="133">
        <v>295</v>
      </c>
      <c r="O629" s="133">
        <v>295</v>
      </c>
      <c r="P629" s="133" t="s">
        <v>204</v>
      </c>
      <c r="Q629" s="133" t="s">
        <v>201</v>
      </c>
      <c r="R629" s="133" t="s">
        <v>202</v>
      </c>
      <c r="S629" s="127">
        <v>44349.400868055556</v>
      </c>
    </row>
    <row r="630" spans="1:19" x14ac:dyDescent="0.2">
      <c r="A630" s="133" t="s">
        <v>199</v>
      </c>
      <c r="B630" s="133" t="s">
        <v>83</v>
      </c>
      <c r="C630" s="127">
        <v>44343.125</v>
      </c>
      <c r="D630" s="133">
        <v>116.76</v>
      </c>
      <c r="E630" s="133">
        <v>110.84699999999999</v>
      </c>
      <c r="F630" s="133">
        <v>5.9130000000000003</v>
      </c>
      <c r="G630" s="133">
        <v>0</v>
      </c>
      <c r="H630" s="133">
        <v>60</v>
      </c>
      <c r="I630" s="133">
        <v>295</v>
      </c>
      <c r="J630" s="133">
        <v>40</v>
      </c>
      <c r="K630" s="133">
        <v>295</v>
      </c>
      <c r="L630" s="133"/>
      <c r="M630" s="133">
        <v>40</v>
      </c>
      <c r="N630" s="133">
        <v>295</v>
      </c>
      <c r="O630" s="133">
        <v>295</v>
      </c>
      <c r="P630" s="133" t="s">
        <v>204</v>
      </c>
      <c r="Q630" s="133" t="s">
        <v>201</v>
      </c>
      <c r="R630" s="133" t="s">
        <v>202</v>
      </c>
      <c r="S630" s="127">
        <v>44349.400868055556</v>
      </c>
    </row>
    <row r="631" spans="1:19" x14ac:dyDescent="0.2">
      <c r="A631" s="133" t="s">
        <v>199</v>
      </c>
      <c r="B631" s="133" t="s">
        <v>83</v>
      </c>
      <c r="C631" s="127">
        <v>44343.166666666664</v>
      </c>
      <c r="D631" s="133">
        <v>80.495999999999995</v>
      </c>
      <c r="E631" s="133">
        <v>74.808999999999997</v>
      </c>
      <c r="F631" s="133">
        <v>5.6870000000000003</v>
      </c>
      <c r="G631" s="133">
        <v>0</v>
      </c>
      <c r="H631" s="133">
        <v>60</v>
      </c>
      <c r="I631" s="133">
        <v>295</v>
      </c>
      <c r="J631" s="133">
        <v>40</v>
      </c>
      <c r="K631" s="133">
        <v>295</v>
      </c>
      <c r="L631" s="133"/>
      <c r="M631" s="133">
        <v>40</v>
      </c>
      <c r="N631" s="133">
        <v>295</v>
      </c>
      <c r="O631" s="133">
        <v>295</v>
      </c>
      <c r="P631" s="133" t="s">
        <v>204</v>
      </c>
      <c r="Q631" s="133" t="s">
        <v>201</v>
      </c>
      <c r="R631" s="133" t="s">
        <v>202</v>
      </c>
      <c r="S631" s="127">
        <v>44349.400868055556</v>
      </c>
    </row>
    <row r="632" spans="1:19" x14ac:dyDescent="0.2">
      <c r="A632" s="133" t="s">
        <v>199</v>
      </c>
      <c r="B632" s="133" t="s">
        <v>83</v>
      </c>
      <c r="C632" s="127">
        <v>44343.208333333336</v>
      </c>
      <c r="D632" s="133">
        <v>68.135999999999996</v>
      </c>
      <c r="E632" s="133">
        <v>62.512999999999998</v>
      </c>
      <c r="F632" s="133">
        <v>5.6230000000000002</v>
      </c>
      <c r="G632" s="133">
        <v>0</v>
      </c>
      <c r="H632" s="133">
        <v>59</v>
      </c>
      <c r="I632" s="133">
        <v>295</v>
      </c>
      <c r="J632" s="133">
        <v>40</v>
      </c>
      <c r="K632" s="133">
        <v>295</v>
      </c>
      <c r="L632" s="133"/>
      <c r="M632" s="133">
        <v>40</v>
      </c>
      <c r="N632" s="133">
        <v>295</v>
      </c>
      <c r="O632" s="133">
        <v>295</v>
      </c>
      <c r="P632" s="133" t="s">
        <v>204</v>
      </c>
      <c r="Q632" s="133" t="s">
        <v>201</v>
      </c>
      <c r="R632" s="133" t="s">
        <v>202</v>
      </c>
      <c r="S632" s="127">
        <v>44349.400868055556</v>
      </c>
    </row>
    <row r="633" spans="1:19" x14ac:dyDescent="0.2">
      <c r="A633" s="133" t="s">
        <v>199</v>
      </c>
      <c r="B633" s="133" t="s">
        <v>83</v>
      </c>
      <c r="C633" s="127">
        <v>44343.25</v>
      </c>
      <c r="D633" s="133">
        <v>92.567999999999998</v>
      </c>
      <c r="E633" s="133">
        <v>86.775000000000006</v>
      </c>
      <c r="F633" s="133">
        <v>5.7930000000000001</v>
      </c>
      <c r="G633" s="133">
        <v>0</v>
      </c>
      <c r="H633" s="133">
        <v>59</v>
      </c>
      <c r="I633" s="133">
        <v>295</v>
      </c>
      <c r="J633" s="133">
        <v>40</v>
      </c>
      <c r="K633" s="133">
        <v>295</v>
      </c>
      <c r="L633" s="133"/>
      <c r="M633" s="133">
        <v>40</v>
      </c>
      <c r="N633" s="133">
        <v>295</v>
      </c>
      <c r="O633" s="133">
        <v>295</v>
      </c>
      <c r="P633" s="133" t="s">
        <v>204</v>
      </c>
      <c r="Q633" s="133" t="s">
        <v>201</v>
      </c>
      <c r="R633" s="133" t="s">
        <v>202</v>
      </c>
      <c r="S633" s="127">
        <v>44349.400868055556</v>
      </c>
    </row>
    <row r="634" spans="1:19" x14ac:dyDescent="0.2">
      <c r="A634" s="133" t="s">
        <v>199</v>
      </c>
      <c r="B634" s="133" t="s">
        <v>83</v>
      </c>
      <c r="C634" s="127">
        <v>44343.291666666664</v>
      </c>
      <c r="D634" s="133">
        <v>73.992000000000004</v>
      </c>
      <c r="E634" s="133">
        <v>68.311999999999998</v>
      </c>
      <c r="F634" s="133">
        <v>5.68</v>
      </c>
      <c r="G634" s="133">
        <v>0</v>
      </c>
      <c r="H634" s="133">
        <v>59</v>
      </c>
      <c r="I634" s="133">
        <v>295</v>
      </c>
      <c r="J634" s="133">
        <v>40</v>
      </c>
      <c r="K634" s="133">
        <v>295</v>
      </c>
      <c r="L634" s="133"/>
      <c r="M634" s="133">
        <v>40</v>
      </c>
      <c r="N634" s="133">
        <v>295</v>
      </c>
      <c r="O634" s="133">
        <v>295</v>
      </c>
      <c r="P634" s="133" t="s">
        <v>204</v>
      </c>
      <c r="Q634" s="133" t="s">
        <v>201</v>
      </c>
      <c r="R634" s="133" t="s">
        <v>202</v>
      </c>
      <c r="S634" s="127">
        <v>44349.400868055556</v>
      </c>
    </row>
    <row r="635" spans="1:19" x14ac:dyDescent="0.2">
      <c r="A635" s="133" t="s">
        <v>199</v>
      </c>
      <c r="B635" s="133" t="s">
        <v>83</v>
      </c>
      <c r="C635" s="127">
        <v>44343.333333333336</v>
      </c>
      <c r="D635" s="133">
        <v>90.88</v>
      </c>
      <c r="E635" s="133">
        <v>85.048000000000002</v>
      </c>
      <c r="F635" s="133">
        <v>5.8319999999999999</v>
      </c>
      <c r="G635" s="133">
        <v>0</v>
      </c>
      <c r="H635" s="133">
        <v>59</v>
      </c>
      <c r="I635" s="133">
        <v>295</v>
      </c>
      <c r="J635" s="133">
        <v>40</v>
      </c>
      <c r="K635" s="133">
        <v>295</v>
      </c>
      <c r="L635" s="133"/>
      <c r="M635" s="133">
        <v>40</v>
      </c>
      <c r="N635" s="133">
        <v>295</v>
      </c>
      <c r="O635" s="133">
        <v>295</v>
      </c>
      <c r="P635" s="133" t="s">
        <v>204</v>
      </c>
      <c r="Q635" s="133" t="s">
        <v>201</v>
      </c>
      <c r="R635" s="133" t="s">
        <v>202</v>
      </c>
      <c r="S635" s="127">
        <v>44349.400868055556</v>
      </c>
    </row>
    <row r="636" spans="1:19" x14ac:dyDescent="0.2">
      <c r="A636" s="133" t="s">
        <v>199</v>
      </c>
      <c r="B636" s="133" t="s">
        <v>83</v>
      </c>
      <c r="C636" s="127">
        <v>44343.375</v>
      </c>
      <c r="D636" s="133">
        <v>145.87200000000001</v>
      </c>
      <c r="E636" s="133">
        <v>139.637</v>
      </c>
      <c r="F636" s="133">
        <v>6.2350000000000003</v>
      </c>
      <c r="G636" s="133">
        <v>0</v>
      </c>
      <c r="H636" s="133">
        <v>59</v>
      </c>
      <c r="I636" s="133">
        <v>295</v>
      </c>
      <c r="J636" s="133">
        <v>40</v>
      </c>
      <c r="K636" s="133">
        <v>295</v>
      </c>
      <c r="L636" s="133"/>
      <c r="M636" s="133">
        <v>40</v>
      </c>
      <c r="N636" s="133">
        <v>295</v>
      </c>
      <c r="O636" s="133">
        <v>295</v>
      </c>
      <c r="P636" s="133" t="s">
        <v>204</v>
      </c>
      <c r="Q636" s="133" t="s">
        <v>201</v>
      </c>
      <c r="R636" s="133" t="s">
        <v>202</v>
      </c>
      <c r="S636" s="127">
        <v>44349.400868055556</v>
      </c>
    </row>
    <row r="637" spans="1:19" x14ac:dyDescent="0.2">
      <c r="A637" s="133" t="s">
        <v>199</v>
      </c>
      <c r="B637" s="133" t="s">
        <v>83</v>
      </c>
      <c r="C637" s="127">
        <v>44343.416666666664</v>
      </c>
      <c r="D637" s="133">
        <v>201.136</v>
      </c>
      <c r="E637" s="133">
        <v>194.54900000000001</v>
      </c>
      <c r="F637" s="133">
        <v>6.5869999999999997</v>
      </c>
      <c r="G637" s="133">
        <v>0</v>
      </c>
      <c r="H637" s="133">
        <v>59</v>
      </c>
      <c r="I637" s="133">
        <v>295</v>
      </c>
      <c r="J637" s="133">
        <v>40</v>
      </c>
      <c r="K637" s="133">
        <v>295</v>
      </c>
      <c r="L637" s="133"/>
      <c r="M637" s="133">
        <v>40</v>
      </c>
      <c r="N637" s="133">
        <v>295</v>
      </c>
      <c r="O637" s="133">
        <v>295</v>
      </c>
      <c r="P637" s="133" t="s">
        <v>204</v>
      </c>
      <c r="Q637" s="133" t="s">
        <v>201</v>
      </c>
      <c r="R637" s="133" t="s">
        <v>202</v>
      </c>
      <c r="S637" s="127">
        <v>44349.400868055556</v>
      </c>
    </row>
    <row r="638" spans="1:19" x14ac:dyDescent="0.2">
      <c r="A638" s="133" t="s">
        <v>199</v>
      </c>
      <c r="B638" s="133" t="s">
        <v>83</v>
      </c>
      <c r="C638" s="127">
        <v>44343.458333333336</v>
      </c>
      <c r="D638" s="133">
        <v>285.49599999999998</v>
      </c>
      <c r="E638" s="133">
        <v>278.14699999999999</v>
      </c>
      <c r="F638" s="133">
        <v>7.3490000000000002</v>
      </c>
      <c r="G638" s="133">
        <v>0</v>
      </c>
      <c r="H638" s="133">
        <v>59</v>
      </c>
      <c r="I638" s="133">
        <v>296</v>
      </c>
      <c r="J638" s="133">
        <v>40</v>
      </c>
      <c r="K638" s="133">
        <v>296</v>
      </c>
      <c r="L638" s="133"/>
      <c r="M638" s="133">
        <v>40</v>
      </c>
      <c r="N638" s="133">
        <v>296</v>
      </c>
      <c r="O638" s="133">
        <v>295</v>
      </c>
      <c r="P638" s="133" t="s">
        <v>204</v>
      </c>
      <c r="Q638" s="133" t="s">
        <v>201</v>
      </c>
      <c r="R638" s="133" t="s">
        <v>202</v>
      </c>
      <c r="S638" s="127">
        <v>44349.400868055556</v>
      </c>
    </row>
    <row r="639" spans="1:19" x14ac:dyDescent="0.2">
      <c r="A639" s="133" t="s">
        <v>199</v>
      </c>
      <c r="B639" s="133" t="s">
        <v>83</v>
      </c>
      <c r="C639" s="127">
        <v>44343.5</v>
      </c>
      <c r="D639" s="133">
        <v>292.68799999999999</v>
      </c>
      <c r="E639" s="133">
        <v>285.262</v>
      </c>
      <c r="F639" s="133">
        <v>7.4260000000000002</v>
      </c>
      <c r="G639" s="133">
        <v>0</v>
      </c>
      <c r="H639" s="133">
        <v>59</v>
      </c>
      <c r="I639" s="133">
        <v>296</v>
      </c>
      <c r="J639" s="133">
        <v>40</v>
      </c>
      <c r="K639" s="133">
        <v>296</v>
      </c>
      <c r="L639" s="133"/>
      <c r="M639" s="133">
        <v>40</v>
      </c>
      <c r="N639" s="133">
        <v>296</v>
      </c>
      <c r="O639" s="133">
        <v>295</v>
      </c>
      <c r="P639" s="133" t="s">
        <v>204</v>
      </c>
      <c r="Q639" s="133" t="s">
        <v>201</v>
      </c>
      <c r="R639" s="133" t="s">
        <v>202</v>
      </c>
      <c r="S639" s="127">
        <v>44349.400868055556</v>
      </c>
    </row>
    <row r="640" spans="1:19" x14ac:dyDescent="0.2">
      <c r="A640" s="133" t="s">
        <v>199</v>
      </c>
      <c r="B640" s="133" t="s">
        <v>83</v>
      </c>
      <c r="C640" s="127">
        <v>44343.541666666664</v>
      </c>
      <c r="D640" s="133">
        <v>302.27199999999999</v>
      </c>
      <c r="E640" s="133">
        <v>294.64699999999999</v>
      </c>
      <c r="F640" s="133">
        <v>7.625</v>
      </c>
      <c r="G640" s="133">
        <v>0</v>
      </c>
      <c r="H640" s="133">
        <v>59</v>
      </c>
      <c r="I640" s="133">
        <v>296</v>
      </c>
      <c r="J640" s="133">
        <v>40</v>
      </c>
      <c r="K640" s="133">
        <v>296</v>
      </c>
      <c r="L640" s="133"/>
      <c r="M640" s="133">
        <v>40</v>
      </c>
      <c r="N640" s="133">
        <v>296</v>
      </c>
      <c r="O640" s="133">
        <v>295</v>
      </c>
      <c r="P640" s="133" t="s">
        <v>204</v>
      </c>
      <c r="Q640" s="133" t="s">
        <v>201</v>
      </c>
      <c r="R640" s="133" t="s">
        <v>202</v>
      </c>
      <c r="S640" s="127">
        <v>44349.400868055556</v>
      </c>
    </row>
    <row r="641" spans="1:19" x14ac:dyDescent="0.2">
      <c r="A641" s="133" t="s">
        <v>199</v>
      </c>
      <c r="B641" s="133" t="s">
        <v>83</v>
      </c>
      <c r="C641" s="127">
        <v>44343.583333333336</v>
      </c>
      <c r="D641" s="133">
        <v>292.04000000000002</v>
      </c>
      <c r="E641" s="133">
        <v>284.57400000000001</v>
      </c>
      <c r="F641" s="133">
        <v>7.4660000000000002</v>
      </c>
      <c r="G641" s="133">
        <v>0</v>
      </c>
      <c r="H641" s="133">
        <v>60</v>
      </c>
      <c r="I641" s="133">
        <v>296</v>
      </c>
      <c r="J641" s="133">
        <v>40</v>
      </c>
      <c r="K641" s="133">
        <v>296</v>
      </c>
      <c r="L641" s="133"/>
      <c r="M641" s="133">
        <v>40</v>
      </c>
      <c r="N641" s="133">
        <v>296</v>
      </c>
      <c r="O641" s="133">
        <v>295</v>
      </c>
      <c r="P641" s="133" t="s">
        <v>204</v>
      </c>
      <c r="Q641" s="133" t="s">
        <v>201</v>
      </c>
      <c r="R641" s="133" t="s">
        <v>202</v>
      </c>
      <c r="S641" s="127">
        <v>44349.400868055556</v>
      </c>
    </row>
    <row r="642" spans="1:19" x14ac:dyDescent="0.2">
      <c r="A642" s="133" t="s">
        <v>199</v>
      </c>
      <c r="B642" s="133" t="s">
        <v>83</v>
      </c>
      <c r="C642" s="127">
        <v>44343.625</v>
      </c>
      <c r="D642" s="133">
        <v>301.66399999999999</v>
      </c>
      <c r="E642" s="133">
        <v>294.10700000000003</v>
      </c>
      <c r="F642" s="133">
        <v>7.5570000000000004</v>
      </c>
      <c r="G642" s="133">
        <v>0</v>
      </c>
      <c r="H642" s="133">
        <v>60</v>
      </c>
      <c r="I642" s="133">
        <v>296</v>
      </c>
      <c r="J642" s="133">
        <v>40</v>
      </c>
      <c r="K642" s="133">
        <v>296</v>
      </c>
      <c r="L642" s="133"/>
      <c r="M642" s="133">
        <v>40</v>
      </c>
      <c r="N642" s="133">
        <v>296</v>
      </c>
      <c r="O642" s="133">
        <v>295</v>
      </c>
      <c r="P642" s="133" t="s">
        <v>204</v>
      </c>
      <c r="Q642" s="133" t="s">
        <v>201</v>
      </c>
      <c r="R642" s="133" t="s">
        <v>202</v>
      </c>
      <c r="S642" s="127">
        <v>44349.400868055556</v>
      </c>
    </row>
    <row r="643" spans="1:19" x14ac:dyDescent="0.2">
      <c r="A643" s="133" t="s">
        <v>199</v>
      </c>
      <c r="B643" s="133" t="s">
        <v>83</v>
      </c>
      <c r="C643" s="127">
        <v>44343.666666666664</v>
      </c>
      <c r="D643" s="133">
        <v>302.36</v>
      </c>
      <c r="E643" s="133">
        <v>294.79500000000002</v>
      </c>
      <c r="F643" s="133">
        <v>7.5650000000000004</v>
      </c>
      <c r="G643" s="133">
        <v>0</v>
      </c>
      <c r="H643" s="133">
        <v>60</v>
      </c>
      <c r="I643" s="133">
        <v>296</v>
      </c>
      <c r="J643" s="133">
        <v>40</v>
      </c>
      <c r="K643" s="133">
        <v>296</v>
      </c>
      <c r="L643" s="133"/>
      <c r="M643" s="133">
        <v>40</v>
      </c>
      <c r="N643" s="133">
        <v>296</v>
      </c>
      <c r="O643" s="133">
        <v>295</v>
      </c>
      <c r="P643" s="133" t="s">
        <v>204</v>
      </c>
      <c r="Q643" s="133" t="s">
        <v>201</v>
      </c>
      <c r="R643" s="133" t="s">
        <v>202</v>
      </c>
      <c r="S643" s="127">
        <v>44349.400868055556</v>
      </c>
    </row>
    <row r="644" spans="1:19" x14ac:dyDescent="0.2">
      <c r="A644" s="133" t="s">
        <v>199</v>
      </c>
      <c r="B644" s="133" t="s">
        <v>83</v>
      </c>
      <c r="C644" s="127">
        <v>44343.708333333336</v>
      </c>
      <c r="D644" s="133">
        <v>302.44799999999998</v>
      </c>
      <c r="E644" s="133">
        <v>294.89499999999998</v>
      </c>
      <c r="F644" s="133">
        <v>7.5529999999999999</v>
      </c>
      <c r="G644" s="133">
        <v>0</v>
      </c>
      <c r="H644" s="133">
        <v>60</v>
      </c>
      <c r="I644" s="133">
        <v>296</v>
      </c>
      <c r="J644" s="133">
        <v>40</v>
      </c>
      <c r="K644" s="133">
        <v>296</v>
      </c>
      <c r="L644" s="133"/>
      <c r="M644" s="133">
        <v>40</v>
      </c>
      <c r="N644" s="133">
        <v>296</v>
      </c>
      <c r="O644" s="133">
        <v>295</v>
      </c>
      <c r="P644" s="133" t="s">
        <v>204</v>
      </c>
      <c r="Q644" s="133" t="s">
        <v>201</v>
      </c>
      <c r="R644" s="133" t="s">
        <v>202</v>
      </c>
      <c r="S644" s="127">
        <v>44349.400868055556</v>
      </c>
    </row>
    <row r="645" spans="1:19" x14ac:dyDescent="0.2">
      <c r="A645" s="133" t="s">
        <v>199</v>
      </c>
      <c r="B645" s="133" t="s">
        <v>83</v>
      </c>
      <c r="C645" s="127">
        <v>44343.75</v>
      </c>
      <c r="D645" s="133">
        <v>301.392</v>
      </c>
      <c r="E645" s="133">
        <v>293.87</v>
      </c>
      <c r="F645" s="133">
        <v>7.5220000000000002</v>
      </c>
      <c r="G645" s="133">
        <v>0</v>
      </c>
      <c r="H645" s="133">
        <v>60</v>
      </c>
      <c r="I645" s="133">
        <v>296</v>
      </c>
      <c r="J645" s="133">
        <v>40</v>
      </c>
      <c r="K645" s="133">
        <v>296</v>
      </c>
      <c r="L645" s="133"/>
      <c r="M645" s="133">
        <v>40</v>
      </c>
      <c r="N645" s="133">
        <v>296</v>
      </c>
      <c r="O645" s="133">
        <v>295</v>
      </c>
      <c r="P645" s="133" t="s">
        <v>204</v>
      </c>
      <c r="Q645" s="133" t="s">
        <v>201</v>
      </c>
      <c r="R645" s="133" t="s">
        <v>202</v>
      </c>
      <c r="S645" s="127">
        <v>44349.400868055556</v>
      </c>
    </row>
    <row r="646" spans="1:19" x14ac:dyDescent="0.2">
      <c r="A646" s="133" t="s">
        <v>199</v>
      </c>
      <c r="B646" s="133" t="s">
        <v>83</v>
      </c>
      <c r="C646" s="127">
        <v>44343.791666666664</v>
      </c>
      <c r="D646" s="133">
        <v>302.39999999999998</v>
      </c>
      <c r="E646" s="133">
        <v>294.86399999999998</v>
      </c>
      <c r="F646" s="133">
        <v>7.5359999999999996</v>
      </c>
      <c r="G646" s="133">
        <v>0</v>
      </c>
      <c r="H646" s="133">
        <v>60</v>
      </c>
      <c r="I646" s="133">
        <v>296</v>
      </c>
      <c r="J646" s="133">
        <v>40</v>
      </c>
      <c r="K646" s="133">
        <v>296</v>
      </c>
      <c r="L646" s="133"/>
      <c r="M646" s="133">
        <v>40</v>
      </c>
      <c r="N646" s="133">
        <v>296</v>
      </c>
      <c r="O646" s="133">
        <v>295</v>
      </c>
      <c r="P646" s="133" t="s">
        <v>204</v>
      </c>
      <c r="Q646" s="133" t="s">
        <v>201</v>
      </c>
      <c r="R646" s="133" t="s">
        <v>202</v>
      </c>
      <c r="S646" s="127">
        <v>44349.400868055556</v>
      </c>
    </row>
    <row r="647" spans="1:19" x14ac:dyDescent="0.2">
      <c r="A647" s="133" t="s">
        <v>199</v>
      </c>
      <c r="B647" s="133" t="s">
        <v>83</v>
      </c>
      <c r="C647" s="127">
        <v>44343.833333333336</v>
      </c>
      <c r="D647" s="133">
        <v>302.2</v>
      </c>
      <c r="E647" s="133">
        <v>294.67099999999999</v>
      </c>
      <c r="F647" s="133">
        <v>7.5289999999999999</v>
      </c>
      <c r="G647" s="133">
        <v>0</v>
      </c>
      <c r="H647" s="133">
        <v>60</v>
      </c>
      <c r="I647" s="133">
        <v>296</v>
      </c>
      <c r="J647" s="133">
        <v>40</v>
      </c>
      <c r="K647" s="133">
        <v>296</v>
      </c>
      <c r="L647" s="133"/>
      <c r="M647" s="133">
        <v>40</v>
      </c>
      <c r="N647" s="133">
        <v>296</v>
      </c>
      <c r="O647" s="133">
        <v>295</v>
      </c>
      <c r="P647" s="133" t="s">
        <v>204</v>
      </c>
      <c r="Q647" s="133" t="s">
        <v>201</v>
      </c>
      <c r="R647" s="133" t="s">
        <v>202</v>
      </c>
      <c r="S647" s="127">
        <v>44349.400868055556</v>
      </c>
    </row>
    <row r="648" spans="1:19" x14ac:dyDescent="0.2">
      <c r="A648" s="133" t="s">
        <v>199</v>
      </c>
      <c r="B648" s="133" t="s">
        <v>83</v>
      </c>
      <c r="C648" s="127">
        <v>44343.875</v>
      </c>
      <c r="D648" s="133">
        <v>250.50399999999999</v>
      </c>
      <c r="E648" s="133">
        <v>243.63800000000001</v>
      </c>
      <c r="F648" s="133">
        <v>6.8659999999999997</v>
      </c>
      <c r="G648" s="133">
        <v>0</v>
      </c>
      <c r="H648" s="133">
        <v>60</v>
      </c>
      <c r="I648" s="133">
        <v>296</v>
      </c>
      <c r="J648" s="133">
        <v>40</v>
      </c>
      <c r="K648" s="133">
        <v>296</v>
      </c>
      <c r="L648" s="133"/>
      <c r="M648" s="133">
        <v>40</v>
      </c>
      <c r="N648" s="133">
        <v>296</v>
      </c>
      <c r="O648" s="133">
        <v>295</v>
      </c>
      <c r="P648" s="133" t="s">
        <v>204</v>
      </c>
      <c r="Q648" s="133" t="s">
        <v>201</v>
      </c>
      <c r="R648" s="133" t="s">
        <v>202</v>
      </c>
      <c r="S648" s="127">
        <v>44349.400868055556</v>
      </c>
    </row>
    <row r="649" spans="1:19" x14ac:dyDescent="0.2">
      <c r="A649" s="133" t="s">
        <v>199</v>
      </c>
      <c r="B649" s="133" t="s">
        <v>83</v>
      </c>
      <c r="C649" s="127">
        <v>44343.916666666664</v>
      </c>
      <c r="D649" s="133">
        <v>222.8</v>
      </c>
      <c r="E649" s="133">
        <v>216.16499999999999</v>
      </c>
      <c r="F649" s="133">
        <v>6.6349999999999998</v>
      </c>
      <c r="G649" s="133">
        <v>0</v>
      </c>
      <c r="H649" s="133">
        <v>60</v>
      </c>
      <c r="I649" s="133">
        <v>296</v>
      </c>
      <c r="J649" s="133">
        <v>40</v>
      </c>
      <c r="K649" s="133">
        <v>296</v>
      </c>
      <c r="L649" s="133"/>
      <c r="M649" s="133">
        <v>40</v>
      </c>
      <c r="N649" s="133">
        <v>296</v>
      </c>
      <c r="O649" s="133">
        <v>295</v>
      </c>
      <c r="P649" s="133" t="s">
        <v>204</v>
      </c>
      <c r="Q649" s="133" t="s">
        <v>201</v>
      </c>
      <c r="R649" s="133" t="s">
        <v>202</v>
      </c>
      <c r="S649" s="127">
        <v>44349.400868055556</v>
      </c>
    </row>
    <row r="650" spans="1:19" x14ac:dyDescent="0.2">
      <c r="A650" s="133" t="s">
        <v>199</v>
      </c>
      <c r="B650" s="133" t="s">
        <v>83</v>
      </c>
      <c r="C650" s="127">
        <v>44343.958333333336</v>
      </c>
      <c r="D650" s="133">
        <v>212.59200000000001</v>
      </c>
      <c r="E650" s="133">
        <v>206.042</v>
      </c>
      <c r="F650" s="133">
        <v>6.55</v>
      </c>
      <c r="G650" s="133">
        <v>0</v>
      </c>
      <c r="H650" s="133">
        <v>60</v>
      </c>
      <c r="I650" s="133">
        <v>296</v>
      </c>
      <c r="J650" s="133">
        <v>40</v>
      </c>
      <c r="K650" s="133">
        <v>296</v>
      </c>
      <c r="L650" s="133"/>
      <c r="M650" s="133">
        <v>40</v>
      </c>
      <c r="N650" s="133">
        <v>296</v>
      </c>
      <c r="O650" s="133">
        <v>295</v>
      </c>
      <c r="P650" s="133" t="s">
        <v>204</v>
      </c>
      <c r="Q650" s="133" t="s">
        <v>201</v>
      </c>
      <c r="R650" s="133" t="s">
        <v>202</v>
      </c>
      <c r="S650" s="127">
        <v>44349.400868055556</v>
      </c>
    </row>
    <row r="651" spans="1:19" x14ac:dyDescent="0.2">
      <c r="A651" s="133" t="s">
        <v>199</v>
      </c>
      <c r="B651" s="133" t="s">
        <v>83</v>
      </c>
      <c r="C651" s="127">
        <v>44344</v>
      </c>
      <c r="D651" s="133">
        <v>152.304</v>
      </c>
      <c r="E651" s="133">
        <v>146.13999999999999</v>
      </c>
      <c r="F651" s="133">
        <v>6.1639999999999997</v>
      </c>
      <c r="G651" s="133">
        <v>0</v>
      </c>
      <c r="H651" s="133">
        <v>60</v>
      </c>
      <c r="I651" s="133">
        <v>296</v>
      </c>
      <c r="J651" s="133">
        <v>40</v>
      </c>
      <c r="K651" s="133">
        <v>296</v>
      </c>
      <c r="L651" s="133"/>
      <c r="M651" s="133">
        <v>40</v>
      </c>
      <c r="N651" s="133">
        <v>296</v>
      </c>
      <c r="O651" s="133">
        <v>295</v>
      </c>
      <c r="P651" s="133" t="s">
        <v>204</v>
      </c>
      <c r="Q651" s="133" t="s">
        <v>201</v>
      </c>
      <c r="R651" s="133" t="s">
        <v>202</v>
      </c>
      <c r="S651" s="127">
        <v>44349.400868055556</v>
      </c>
    </row>
    <row r="652" spans="1:19" x14ac:dyDescent="0.2">
      <c r="A652" s="133" t="s">
        <v>199</v>
      </c>
      <c r="B652" s="133" t="s">
        <v>83</v>
      </c>
      <c r="C652" s="127">
        <v>44344.041666666664</v>
      </c>
      <c r="D652" s="133">
        <v>79.319999999999993</v>
      </c>
      <c r="E652" s="133">
        <v>73.876000000000005</v>
      </c>
      <c r="F652" s="133">
        <v>5.444</v>
      </c>
      <c r="G652" s="133">
        <v>0</v>
      </c>
      <c r="H652" s="133">
        <v>56</v>
      </c>
      <c r="I652" s="133">
        <v>294</v>
      </c>
      <c r="J652" s="133">
        <v>40</v>
      </c>
      <c r="K652" s="133">
        <v>294</v>
      </c>
      <c r="L652" s="133"/>
      <c r="M652" s="133">
        <v>40</v>
      </c>
      <c r="N652" s="133">
        <v>294</v>
      </c>
      <c r="O652" s="133">
        <v>295</v>
      </c>
      <c r="P652" s="133" t="s">
        <v>204</v>
      </c>
      <c r="Q652" s="133" t="s">
        <v>201</v>
      </c>
      <c r="R652" s="133" t="s">
        <v>202</v>
      </c>
      <c r="S652" s="127">
        <v>44349.400868055556</v>
      </c>
    </row>
    <row r="653" spans="1:19" x14ac:dyDescent="0.2">
      <c r="A653" s="133" t="s">
        <v>199</v>
      </c>
      <c r="B653" s="133" t="s">
        <v>83</v>
      </c>
      <c r="C653" s="127">
        <v>44344.083333333336</v>
      </c>
      <c r="D653" s="133">
        <v>5.9359999999999999</v>
      </c>
      <c r="E653" s="133">
        <v>5.2569999999999997</v>
      </c>
      <c r="F653" s="133">
        <v>3.3980000000000001</v>
      </c>
      <c r="G653" s="133">
        <v>2.7189999999999999</v>
      </c>
      <c r="H653" s="133">
        <v>5</v>
      </c>
      <c r="I653" s="133">
        <v>6</v>
      </c>
      <c r="J653" s="133">
        <v>5</v>
      </c>
      <c r="K653" s="133">
        <v>6</v>
      </c>
      <c r="L653" s="133"/>
      <c r="M653" s="133">
        <v>5</v>
      </c>
      <c r="N653" s="133">
        <v>6</v>
      </c>
      <c r="O653" s="133">
        <v>295</v>
      </c>
      <c r="P653" s="133" t="s">
        <v>203</v>
      </c>
      <c r="Q653" s="133" t="s">
        <v>201</v>
      </c>
      <c r="R653" s="133" t="s">
        <v>202</v>
      </c>
      <c r="S653" s="127">
        <v>44349.400868055556</v>
      </c>
    </row>
    <row r="654" spans="1:19" x14ac:dyDescent="0.2">
      <c r="A654" s="133" t="s">
        <v>199</v>
      </c>
      <c r="B654" s="133" t="s">
        <v>83</v>
      </c>
      <c r="C654" s="127">
        <v>44344.125</v>
      </c>
      <c r="D654" s="133">
        <v>0</v>
      </c>
      <c r="E654" s="133">
        <v>0</v>
      </c>
      <c r="F654" s="133">
        <v>2.2789999999999999</v>
      </c>
      <c r="G654" s="133">
        <v>2.2789999999999999</v>
      </c>
      <c r="H654" s="133">
        <v>0</v>
      </c>
      <c r="I654" s="133">
        <v>0</v>
      </c>
      <c r="J654" s="133">
        <v>0</v>
      </c>
      <c r="K654" s="133">
        <v>0</v>
      </c>
      <c r="L654" s="133"/>
      <c r="M654" s="133">
        <v>0</v>
      </c>
      <c r="N654" s="133">
        <v>0</v>
      </c>
      <c r="O654" s="133">
        <v>295</v>
      </c>
      <c r="P654" s="133" t="s">
        <v>200</v>
      </c>
      <c r="Q654" s="133" t="s">
        <v>201</v>
      </c>
      <c r="R654" s="133" t="s">
        <v>202</v>
      </c>
      <c r="S654" s="127">
        <v>44349.400868055556</v>
      </c>
    </row>
    <row r="655" spans="1:19" x14ac:dyDescent="0.2">
      <c r="A655" s="133" t="s">
        <v>199</v>
      </c>
      <c r="B655" s="133" t="s">
        <v>83</v>
      </c>
      <c r="C655" s="127">
        <v>44344.166666666664</v>
      </c>
      <c r="D655" s="133">
        <v>0</v>
      </c>
      <c r="E655" s="133">
        <v>0</v>
      </c>
      <c r="F655" s="133">
        <v>2.2919999999999998</v>
      </c>
      <c r="G655" s="133">
        <v>2.2919999999999998</v>
      </c>
      <c r="H655" s="133">
        <v>0</v>
      </c>
      <c r="I655" s="133">
        <v>0</v>
      </c>
      <c r="J655" s="133">
        <v>0</v>
      </c>
      <c r="K655" s="133">
        <v>0</v>
      </c>
      <c r="L655" s="133"/>
      <c r="M655" s="133">
        <v>0</v>
      </c>
      <c r="N655" s="133">
        <v>0</v>
      </c>
      <c r="O655" s="133">
        <v>295</v>
      </c>
      <c r="P655" s="133" t="s">
        <v>200</v>
      </c>
      <c r="Q655" s="133" t="s">
        <v>201</v>
      </c>
      <c r="R655" s="133" t="s">
        <v>202</v>
      </c>
      <c r="S655" s="127">
        <v>44349.400868055556</v>
      </c>
    </row>
    <row r="656" spans="1:19" x14ac:dyDescent="0.2">
      <c r="A656" s="133" t="s">
        <v>199</v>
      </c>
      <c r="B656" s="133" t="s">
        <v>83</v>
      </c>
      <c r="C656" s="127">
        <v>44344.208333333336</v>
      </c>
      <c r="D656" s="133">
        <v>0</v>
      </c>
      <c r="E656" s="133">
        <v>0</v>
      </c>
      <c r="F656" s="133">
        <v>2.27</v>
      </c>
      <c r="G656" s="133">
        <v>2.27</v>
      </c>
      <c r="H656" s="133">
        <v>0</v>
      </c>
      <c r="I656" s="133">
        <v>0</v>
      </c>
      <c r="J656" s="133">
        <v>0</v>
      </c>
      <c r="K656" s="133">
        <v>0</v>
      </c>
      <c r="L656" s="133"/>
      <c r="M656" s="133">
        <v>0</v>
      </c>
      <c r="N656" s="133">
        <v>0</v>
      </c>
      <c r="O656" s="133">
        <v>295</v>
      </c>
      <c r="P656" s="133" t="s">
        <v>200</v>
      </c>
      <c r="Q656" s="133" t="s">
        <v>201</v>
      </c>
      <c r="R656" s="133" t="s">
        <v>202</v>
      </c>
      <c r="S656" s="127">
        <v>44349.400868055556</v>
      </c>
    </row>
    <row r="657" spans="1:19" x14ac:dyDescent="0.2">
      <c r="A657" s="133" t="s">
        <v>199</v>
      </c>
      <c r="B657" s="133" t="s">
        <v>83</v>
      </c>
      <c r="C657" s="127">
        <v>44344.25</v>
      </c>
      <c r="D657" s="133">
        <v>0</v>
      </c>
      <c r="E657" s="133">
        <v>0</v>
      </c>
      <c r="F657" s="133">
        <v>2.2829999999999999</v>
      </c>
      <c r="G657" s="133">
        <v>2.2829999999999999</v>
      </c>
      <c r="H657" s="133">
        <v>0</v>
      </c>
      <c r="I657" s="133">
        <v>0</v>
      </c>
      <c r="J657" s="133">
        <v>0</v>
      </c>
      <c r="K657" s="133">
        <v>0</v>
      </c>
      <c r="L657" s="133"/>
      <c r="M657" s="133">
        <v>0</v>
      </c>
      <c r="N657" s="133">
        <v>0</v>
      </c>
      <c r="O657" s="133">
        <v>295</v>
      </c>
      <c r="P657" s="133" t="s">
        <v>200</v>
      </c>
      <c r="Q657" s="133" t="s">
        <v>201</v>
      </c>
      <c r="R657" s="133" t="s">
        <v>202</v>
      </c>
      <c r="S657" s="127">
        <v>44349.400868055556</v>
      </c>
    </row>
    <row r="658" spans="1:19" x14ac:dyDescent="0.2">
      <c r="A658" s="133" t="s">
        <v>199</v>
      </c>
      <c r="B658" s="133" t="s">
        <v>83</v>
      </c>
      <c r="C658" s="127">
        <v>44344.291666666664</v>
      </c>
      <c r="D658" s="133">
        <v>0</v>
      </c>
      <c r="E658" s="133">
        <v>0</v>
      </c>
      <c r="F658" s="133">
        <v>2.226</v>
      </c>
      <c r="G658" s="133">
        <v>2.226</v>
      </c>
      <c r="H658" s="133">
        <v>0</v>
      </c>
      <c r="I658" s="133">
        <v>0</v>
      </c>
      <c r="J658" s="133">
        <v>0</v>
      </c>
      <c r="K658" s="133">
        <v>0</v>
      </c>
      <c r="L658" s="133"/>
      <c r="M658" s="133">
        <v>0</v>
      </c>
      <c r="N658" s="133">
        <v>0</v>
      </c>
      <c r="O658" s="133">
        <v>295</v>
      </c>
      <c r="P658" s="133" t="s">
        <v>200</v>
      </c>
      <c r="Q658" s="133" t="s">
        <v>201</v>
      </c>
      <c r="R658" s="133" t="s">
        <v>202</v>
      </c>
      <c r="S658" s="127">
        <v>44349.400868055556</v>
      </c>
    </row>
    <row r="659" spans="1:19" x14ac:dyDescent="0.2">
      <c r="A659" s="133" t="s">
        <v>199</v>
      </c>
      <c r="B659" s="133" t="s">
        <v>83</v>
      </c>
      <c r="C659" s="127">
        <v>44344.333333333336</v>
      </c>
      <c r="D659" s="133">
        <v>0</v>
      </c>
      <c r="E659" s="133">
        <v>0</v>
      </c>
      <c r="F659" s="133">
        <v>2.2160000000000002</v>
      </c>
      <c r="G659" s="133">
        <v>2.2160000000000002</v>
      </c>
      <c r="H659" s="133">
        <v>0</v>
      </c>
      <c r="I659" s="133">
        <v>0</v>
      </c>
      <c r="J659" s="133">
        <v>0</v>
      </c>
      <c r="K659" s="133">
        <v>0</v>
      </c>
      <c r="L659" s="133"/>
      <c r="M659" s="133">
        <v>0</v>
      </c>
      <c r="N659" s="133">
        <v>0</v>
      </c>
      <c r="O659" s="133">
        <v>295</v>
      </c>
      <c r="P659" s="133" t="s">
        <v>200</v>
      </c>
      <c r="Q659" s="133" t="s">
        <v>201</v>
      </c>
      <c r="R659" s="133" t="s">
        <v>202</v>
      </c>
      <c r="S659" s="127">
        <v>44349.400868055556</v>
      </c>
    </row>
    <row r="660" spans="1:19" x14ac:dyDescent="0.2">
      <c r="A660" s="133" t="s">
        <v>199</v>
      </c>
      <c r="B660" s="133" t="s">
        <v>83</v>
      </c>
      <c r="C660" s="127">
        <v>44344.375</v>
      </c>
      <c r="D660" s="133">
        <v>0</v>
      </c>
      <c r="E660" s="133">
        <v>0</v>
      </c>
      <c r="F660" s="133">
        <v>2.2389999999999999</v>
      </c>
      <c r="G660" s="133">
        <v>2.2389999999999999</v>
      </c>
      <c r="H660" s="133">
        <v>0</v>
      </c>
      <c r="I660" s="133">
        <v>0</v>
      </c>
      <c r="J660" s="133">
        <v>0</v>
      </c>
      <c r="K660" s="133">
        <v>0</v>
      </c>
      <c r="L660" s="133"/>
      <c r="M660" s="133">
        <v>0</v>
      </c>
      <c r="N660" s="133">
        <v>0</v>
      </c>
      <c r="O660" s="133">
        <v>295</v>
      </c>
      <c r="P660" s="133" t="s">
        <v>200</v>
      </c>
      <c r="Q660" s="133" t="s">
        <v>201</v>
      </c>
      <c r="R660" s="133" t="s">
        <v>202</v>
      </c>
      <c r="S660" s="127">
        <v>44349.400868055556</v>
      </c>
    </row>
    <row r="661" spans="1:19" x14ac:dyDescent="0.2">
      <c r="A661" s="133" t="s">
        <v>199</v>
      </c>
      <c r="B661" s="133" t="s">
        <v>83</v>
      </c>
      <c r="C661" s="127">
        <v>44344.416666666664</v>
      </c>
      <c r="D661" s="133">
        <v>0</v>
      </c>
      <c r="E661" s="133">
        <v>0</v>
      </c>
      <c r="F661" s="133">
        <v>2.2599999999999998</v>
      </c>
      <c r="G661" s="133">
        <v>2.2599999999999998</v>
      </c>
      <c r="H661" s="133">
        <v>0</v>
      </c>
      <c r="I661" s="133">
        <v>0</v>
      </c>
      <c r="J661" s="133">
        <v>0</v>
      </c>
      <c r="K661" s="133">
        <v>0</v>
      </c>
      <c r="L661" s="133"/>
      <c r="M661" s="133">
        <v>0</v>
      </c>
      <c r="N661" s="133">
        <v>0</v>
      </c>
      <c r="O661" s="133">
        <v>295</v>
      </c>
      <c r="P661" s="133" t="s">
        <v>200</v>
      </c>
      <c r="Q661" s="133" t="s">
        <v>201</v>
      </c>
      <c r="R661" s="133" t="s">
        <v>202</v>
      </c>
      <c r="S661" s="127">
        <v>44349.400868055556</v>
      </c>
    </row>
    <row r="662" spans="1:19" x14ac:dyDescent="0.2">
      <c r="A662" s="133" t="s">
        <v>199</v>
      </c>
      <c r="B662" s="133" t="s">
        <v>83</v>
      </c>
      <c r="C662" s="127">
        <v>44344.458333333336</v>
      </c>
      <c r="D662" s="133">
        <v>0</v>
      </c>
      <c r="E662" s="133">
        <v>0</v>
      </c>
      <c r="F662" s="133">
        <v>2.2280000000000002</v>
      </c>
      <c r="G662" s="133">
        <v>2.2280000000000002</v>
      </c>
      <c r="H662" s="133">
        <v>0</v>
      </c>
      <c r="I662" s="133">
        <v>0</v>
      </c>
      <c r="J662" s="133">
        <v>0</v>
      </c>
      <c r="K662" s="133">
        <v>0</v>
      </c>
      <c r="L662" s="133"/>
      <c r="M662" s="133">
        <v>0</v>
      </c>
      <c r="N662" s="133">
        <v>0</v>
      </c>
      <c r="O662" s="133">
        <v>295</v>
      </c>
      <c r="P662" s="133" t="s">
        <v>200</v>
      </c>
      <c r="Q662" s="133" t="s">
        <v>201</v>
      </c>
      <c r="R662" s="133" t="s">
        <v>202</v>
      </c>
      <c r="S662" s="127">
        <v>44349.400868055556</v>
      </c>
    </row>
    <row r="663" spans="1:19" x14ac:dyDescent="0.2">
      <c r="A663" s="133" t="s">
        <v>199</v>
      </c>
      <c r="B663" s="133" t="s">
        <v>83</v>
      </c>
      <c r="C663" s="127">
        <v>44344.5</v>
      </c>
      <c r="D663" s="133">
        <v>0</v>
      </c>
      <c r="E663" s="133">
        <v>0</v>
      </c>
      <c r="F663" s="133">
        <v>2.2109999999999999</v>
      </c>
      <c r="G663" s="133">
        <v>2.2109999999999999</v>
      </c>
      <c r="H663" s="133">
        <v>0</v>
      </c>
      <c r="I663" s="133">
        <v>0</v>
      </c>
      <c r="J663" s="133">
        <v>0</v>
      </c>
      <c r="K663" s="133">
        <v>0</v>
      </c>
      <c r="L663" s="133"/>
      <c r="M663" s="133">
        <v>0</v>
      </c>
      <c r="N663" s="133">
        <v>0</v>
      </c>
      <c r="O663" s="133">
        <v>295</v>
      </c>
      <c r="P663" s="133" t="s">
        <v>200</v>
      </c>
      <c r="Q663" s="133" t="s">
        <v>201</v>
      </c>
      <c r="R663" s="133" t="s">
        <v>202</v>
      </c>
      <c r="S663" s="127">
        <v>44349.400868055556</v>
      </c>
    </row>
    <row r="664" spans="1:19" x14ac:dyDescent="0.2">
      <c r="A664" s="133" t="s">
        <v>199</v>
      </c>
      <c r="B664" s="133" t="s">
        <v>83</v>
      </c>
      <c r="C664" s="127">
        <v>44344.541666666664</v>
      </c>
      <c r="D664" s="133">
        <v>0</v>
      </c>
      <c r="E664" s="133">
        <v>0</v>
      </c>
      <c r="F664" s="133">
        <v>2.2109999999999999</v>
      </c>
      <c r="G664" s="133">
        <v>2.2109999999999999</v>
      </c>
      <c r="H664" s="133">
        <v>0</v>
      </c>
      <c r="I664" s="133">
        <v>0</v>
      </c>
      <c r="J664" s="133">
        <v>0</v>
      </c>
      <c r="K664" s="133">
        <v>0</v>
      </c>
      <c r="L664" s="133"/>
      <c r="M664" s="133">
        <v>0</v>
      </c>
      <c r="N664" s="133">
        <v>0</v>
      </c>
      <c r="O664" s="133">
        <v>295</v>
      </c>
      <c r="P664" s="133" t="s">
        <v>200</v>
      </c>
      <c r="Q664" s="133" t="s">
        <v>201</v>
      </c>
      <c r="R664" s="133" t="s">
        <v>202</v>
      </c>
      <c r="S664" s="127">
        <v>44349.400868055556</v>
      </c>
    </row>
    <row r="665" spans="1:19" x14ac:dyDescent="0.2">
      <c r="A665" s="133" t="s">
        <v>199</v>
      </c>
      <c r="B665" s="133" t="s">
        <v>83</v>
      </c>
      <c r="C665" s="127">
        <v>44344.583333333336</v>
      </c>
      <c r="D665" s="133">
        <v>0</v>
      </c>
      <c r="E665" s="133">
        <v>0</v>
      </c>
      <c r="F665" s="133">
        <v>2.2120000000000002</v>
      </c>
      <c r="G665" s="133">
        <v>2.2120000000000002</v>
      </c>
      <c r="H665" s="133">
        <v>0</v>
      </c>
      <c r="I665" s="133">
        <v>0</v>
      </c>
      <c r="J665" s="133">
        <v>0</v>
      </c>
      <c r="K665" s="133">
        <v>0</v>
      </c>
      <c r="L665" s="133"/>
      <c r="M665" s="133">
        <v>0</v>
      </c>
      <c r="N665" s="133">
        <v>0</v>
      </c>
      <c r="O665" s="133">
        <v>295</v>
      </c>
      <c r="P665" s="133" t="s">
        <v>200</v>
      </c>
      <c r="Q665" s="133" t="s">
        <v>201</v>
      </c>
      <c r="R665" s="133" t="s">
        <v>202</v>
      </c>
      <c r="S665" s="127">
        <v>44349.400868055556</v>
      </c>
    </row>
    <row r="666" spans="1:19" x14ac:dyDescent="0.2">
      <c r="A666" s="133" t="s">
        <v>199</v>
      </c>
      <c r="B666" s="133" t="s">
        <v>83</v>
      </c>
      <c r="C666" s="127">
        <v>44344.625</v>
      </c>
      <c r="D666" s="133">
        <v>0</v>
      </c>
      <c r="E666" s="133">
        <v>0</v>
      </c>
      <c r="F666" s="133">
        <v>2.2130000000000001</v>
      </c>
      <c r="G666" s="133">
        <v>2.2130000000000001</v>
      </c>
      <c r="H666" s="133">
        <v>0</v>
      </c>
      <c r="I666" s="133">
        <v>0</v>
      </c>
      <c r="J666" s="133">
        <v>0</v>
      </c>
      <c r="K666" s="133">
        <v>0</v>
      </c>
      <c r="L666" s="133"/>
      <c r="M666" s="133">
        <v>0</v>
      </c>
      <c r="N666" s="133">
        <v>0</v>
      </c>
      <c r="O666" s="133">
        <v>295</v>
      </c>
      <c r="P666" s="133" t="s">
        <v>200</v>
      </c>
      <c r="Q666" s="133" t="s">
        <v>201</v>
      </c>
      <c r="R666" s="133" t="s">
        <v>202</v>
      </c>
      <c r="S666" s="127">
        <v>44349.400868055556</v>
      </c>
    </row>
    <row r="667" spans="1:19" x14ac:dyDescent="0.2">
      <c r="A667" s="133" t="s">
        <v>199</v>
      </c>
      <c r="B667" s="133" t="s">
        <v>83</v>
      </c>
      <c r="C667" s="127">
        <v>44344.666666666664</v>
      </c>
      <c r="D667" s="133">
        <v>0</v>
      </c>
      <c r="E667" s="133">
        <v>0</v>
      </c>
      <c r="F667" s="133">
        <v>2.2000000000000002</v>
      </c>
      <c r="G667" s="133">
        <v>2.2000000000000002</v>
      </c>
      <c r="H667" s="133">
        <v>0</v>
      </c>
      <c r="I667" s="133">
        <v>0</v>
      </c>
      <c r="J667" s="133">
        <v>0</v>
      </c>
      <c r="K667" s="133">
        <v>0</v>
      </c>
      <c r="L667" s="133"/>
      <c r="M667" s="133">
        <v>0</v>
      </c>
      <c r="N667" s="133">
        <v>0</v>
      </c>
      <c r="O667" s="133">
        <v>295</v>
      </c>
      <c r="P667" s="133" t="s">
        <v>200</v>
      </c>
      <c r="Q667" s="133" t="s">
        <v>201</v>
      </c>
      <c r="R667" s="133" t="s">
        <v>202</v>
      </c>
      <c r="S667" s="127">
        <v>44349.400868055556</v>
      </c>
    </row>
    <row r="668" spans="1:19" x14ac:dyDescent="0.2">
      <c r="A668" s="133" t="s">
        <v>199</v>
      </c>
      <c r="B668" s="133" t="s">
        <v>83</v>
      </c>
      <c r="C668" s="127">
        <v>44344.708333333336</v>
      </c>
      <c r="D668" s="133">
        <v>0</v>
      </c>
      <c r="E668" s="133">
        <v>0</v>
      </c>
      <c r="F668" s="133">
        <v>2.23</v>
      </c>
      <c r="G668" s="133">
        <v>2.23</v>
      </c>
      <c r="H668" s="133">
        <v>0</v>
      </c>
      <c r="I668" s="133">
        <v>0</v>
      </c>
      <c r="J668" s="133">
        <v>0</v>
      </c>
      <c r="K668" s="133">
        <v>0</v>
      </c>
      <c r="L668" s="133"/>
      <c r="M668" s="133">
        <v>0</v>
      </c>
      <c r="N668" s="133">
        <v>0</v>
      </c>
      <c r="O668" s="133">
        <v>295</v>
      </c>
      <c r="P668" s="133" t="s">
        <v>200</v>
      </c>
      <c r="Q668" s="133" t="s">
        <v>201</v>
      </c>
      <c r="R668" s="133" t="s">
        <v>202</v>
      </c>
      <c r="S668" s="127">
        <v>44349.400868055556</v>
      </c>
    </row>
    <row r="669" spans="1:19" x14ac:dyDescent="0.2">
      <c r="A669" s="133" t="s">
        <v>199</v>
      </c>
      <c r="B669" s="133" t="s">
        <v>83</v>
      </c>
      <c r="C669" s="127">
        <v>44344.75</v>
      </c>
      <c r="D669" s="133">
        <v>0</v>
      </c>
      <c r="E669" s="133">
        <v>0</v>
      </c>
      <c r="F669" s="133">
        <v>2.1960000000000002</v>
      </c>
      <c r="G669" s="133">
        <v>2.1960000000000002</v>
      </c>
      <c r="H669" s="133">
        <v>0</v>
      </c>
      <c r="I669" s="133">
        <v>0</v>
      </c>
      <c r="J669" s="133">
        <v>0</v>
      </c>
      <c r="K669" s="133">
        <v>0</v>
      </c>
      <c r="L669" s="133"/>
      <c r="M669" s="133">
        <v>0</v>
      </c>
      <c r="N669" s="133">
        <v>0</v>
      </c>
      <c r="O669" s="133">
        <v>295</v>
      </c>
      <c r="P669" s="133" t="s">
        <v>200</v>
      </c>
      <c r="Q669" s="133" t="s">
        <v>201</v>
      </c>
      <c r="R669" s="133" t="s">
        <v>202</v>
      </c>
      <c r="S669" s="127">
        <v>44349.400868055556</v>
      </c>
    </row>
    <row r="670" spans="1:19" x14ac:dyDescent="0.2">
      <c r="A670" s="133" t="s">
        <v>199</v>
      </c>
      <c r="B670" s="133" t="s">
        <v>83</v>
      </c>
      <c r="C670" s="127">
        <v>44344.791666666664</v>
      </c>
      <c r="D670" s="133">
        <v>0</v>
      </c>
      <c r="E670" s="133">
        <v>0</v>
      </c>
      <c r="F670" s="133">
        <v>2.1960000000000002</v>
      </c>
      <c r="G670" s="133">
        <v>2.1960000000000002</v>
      </c>
      <c r="H670" s="133">
        <v>0</v>
      </c>
      <c r="I670" s="133">
        <v>0</v>
      </c>
      <c r="J670" s="133">
        <v>0</v>
      </c>
      <c r="K670" s="133">
        <v>0</v>
      </c>
      <c r="L670" s="133"/>
      <c r="M670" s="133">
        <v>0</v>
      </c>
      <c r="N670" s="133">
        <v>0</v>
      </c>
      <c r="O670" s="133">
        <v>295</v>
      </c>
      <c r="P670" s="133" t="s">
        <v>200</v>
      </c>
      <c r="Q670" s="133" t="s">
        <v>201</v>
      </c>
      <c r="R670" s="133" t="s">
        <v>202</v>
      </c>
      <c r="S670" s="127">
        <v>44349.400868055556</v>
      </c>
    </row>
    <row r="671" spans="1:19" x14ac:dyDescent="0.2">
      <c r="A671" s="133" t="s">
        <v>199</v>
      </c>
      <c r="B671" s="133" t="s">
        <v>83</v>
      </c>
      <c r="C671" s="127">
        <v>44344.833333333336</v>
      </c>
      <c r="D671" s="133">
        <v>0</v>
      </c>
      <c r="E671" s="133">
        <v>0</v>
      </c>
      <c r="F671" s="133">
        <v>2.1859999999999999</v>
      </c>
      <c r="G671" s="133">
        <v>2.1859999999999999</v>
      </c>
      <c r="H671" s="133">
        <v>0</v>
      </c>
      <c r="I671" s="133">
        <v>0</v>
      </c>
      <c r="J671" s="133">
        <v>0</v>
      </c>
      <c r="K671" s="133">
        <v>0</v>
      </c>
      <c r="L671" s="133"/>
      <c r="M671" s="133">
        <v>0</v>
      </c>
      <c r="N671" s="133">
        <v>0</v>
      </c>
      <c r="O671" s="133">
        <v>295</v>
      </c>
      <c r="P671" s="133" t="s">
        <v>200</v>
      </c>
      <c r="Q671" s="133" t="s">
        <v>201</v>
      </c>
      <c r="R671" s="133" t="s">
        <v>202</v>
      </c>
      <c r="S671" s="127">
        <v>44349.400868055556</v>
      </c>
    </row>
    <row r="672" spans="1:19" x14ac:dyDescent="0.2">
      <c r="A672" s="133" t="s">
        <v>199</v>
      </c>
      <c r="B672" s="133" t="s">
        <v>83</v>
      </c>
      <c r="C672" s="127">
        <v>44344.875</v>
      </c>
      <c r="D672" s="133">
        <v>0</v>
      </c>
      <c r="E672" s="133">
        <v>0</v>
      </c>
      <c r="F672" s="133">
        <v>2.2090000000000001</v>
      </c>
      <c r="G672" s="133">
        <v>2.2090000000000001</v>
      </c>
      <c r="H672" s="133">
        <v>0</v>
      </c>
      <c r="I672" s="133">
        <v>0</v>
      </c>
      <c r="J672" s="133">
        <v>0</v>
      </c>
      <c r="K672" s="133">
        <v>0</v>
      </c>
      <c r="L672" s="133"/>
      <c r="M672" s="133">
        <v>0</v>
      </c>
      <c r="N672" s="133">
        <v>0</v>
      </c>
      <c r="O672" s="133">
        <v>295</v>
      </c>
      <c r="P672" s="133" t="s">
        <v>200</v>
      </c>
      <c r="Q672" s="133" t="s">
        <v>201</v>
      </c>
      <c r="R672" s="133" t="s">
        <v>202</v>
      </c>
      <c r="S672" s="127">
        <v>44349.400868055556</v>
      </c>
    </row>
    <row r="673" spans="1:19" x14ac:dyDescent="0.2">
      <c r="A673" s="133" t="s">
        <v>199</v>
      </c>
      <c r="B673" s="133" t="s">
        <v>83</v>
      </c>
      <c r="C673" s="127">
        <v>44344.916666666664</v>
      </c>
      <c r="D673" s="133">
        <v>0</v>
      </c>
      <c r="E673" s="133">
        <v>0</v>
      </c>
      <c r="F673" s="133">
        <v>2.2519999999999998</v>
      </c>
      <c r="G673" s="133">
        <v>2.2519999999999998</v>
      </c>
      <c r="H673" s="133">
        <v>0</v>
      </c>
      <c r="I673" s="133">
        <v>0</v>
      </c>
      <c r="J673" s="133">
        <v>0</v>
      </c>
      <c r="K673" s="133">
        <v>0</v>
      </c>
      <c r="L673" s="133"/>
      <c r="M673" s="133">
        <v>0</v>
      </c>
      <c r="N673" s="133">
        <v>0</v>
      </c>
      <c r="O673" s="133">
        <v>295</v>
      </c>
      <c r="P673" s="133" t="s">
        <v>200</v>
      </c>
      <c r="Q673" s="133" t="s">
        <v>201</v>
      </c>
      <c r="R673" s="133" t="s">
        <v>202</v>
      </c>
      <c r="S673" s="127">
        <v>44349.400868055556</v>
      </c>
    </row>
    <row r="674" spans="1:19" x14ac:dyDescent="0.2">
      <c r="A674" s="133" t="s">
        <v>199</v>
      </c>
      <c r="B674" s="133" t="s">
        <v>83</v>
      </c>
      <c r="C674" s="127">
        <v>44344.958333333336</v>
      </c>
      <c r="D674" s="133">
        <v>0</v>
      </c>
      <c r="E674" s="133">
        <v>0</v>
      </c>
      <c r="F674" s="133">
        <v>2.2509999999999999</v>
      </c>
      <c r="G674" s="133">
        <v>2.2509999999999999</v>
      </c>
      <c r="H674" s="133">
        <v>0</v>
      </c>
      <c r="I674" s="133">
        <v>0</v>
      </c>
      <c r="J674" s="133">
        <v>0</v>
      </c>
      <c r="K674" s="133">
        <v>0</v>
      </c>
      <c r="L674" s="133"/>
      <c r="M674" s="133">
        <v>0</v>
      </c>
      <c r="N674" s="133">
        <v>0</v>
      </c>
      <c r="O674" s="133">
        <v>295</v>
      </c>
      <c r="P674" s="133" t="s">
        <v>200</v>
      </c>
      <c r="Q674" s="133" t="s">
        <v>201</v>
      </c>
      <c r="R674" s="133" t="s">
        <v>202</v>
      </c>
      <c r="S674" s="127">
        <v>44349.400868055556</v>
      </c>
    </row>
    <row r="675" spans="1:19" x14ac:dyDescent="0.2">
      <c r="A675" s="133" t="s">
        <v>199</v>
      </c>
      <c r="B675" s="133" t="s">
        <v>83</v>
      </c>
      <c r="C675" s="127">
        <v>44345</v>
      </c>
      <c r="D675" s="133">
        <v>0</v>
      </c>
      <c r="E675" s="133">
        <v>0</v>
      </c>
      <c r="F675" s="133">
        <v>2.2429999999999999</v>
      </c>
      <c r="G675" s="133">
        <v>2.2429999999999999</v>
      </c>
      <c r="H675" s="133">
        <v>0</v>
      </c>
      <c r="I675" s="133">
        <v>0</v>
      </c>
      <c r="J675" s="133">
        <v>0</v>
      </c>
      <c r="K675" s="133">
        <v>0</v>
      </c>
      <c r="L675" s="133"/>
      <c r="M675" s="133">
        <v>0</v>
      </c>
      <c r="N675" s="133">
        <v>0</v>
      </c>
      <c r="O675" s="133">
        <v>295</v>
      </c>
      <c r="P675" s="133" t="s">
        <v>200</v>
      </c>
      <c r="Q675" s="133" t="s">
        <v>201</v>
      </c>
      <c r="R675" s="133" t="s">
        <v>202</v>
      </c>
      <c r="S675" s="127">
        <v>44349.400868055556</v>
      </c>
    </row>
    <row r="676" spans="1:19" x14ac:dyDescent="0.2">
      <c r="A676" s="133" t="s">
        <v>199</v>
      </c>
      <c r="B676" s="133" t="s">
        <v>83</v>
      </c>
      <c r="C676" s="127">
        <v>44345.041666666664</v>
      </c>
      <c r="D676" s="133">
        <v>0</v>
      </c>
      <c r="E676" s="133">
        <v>0</v>
      </c>
      <c r="F676" s="133">
        <v>2.2610000000000001</v>
      </c>
      <c r="G676" s="133">
        <v>2.2610000000000001</v>
      </c>
      <c r="H676" s="133">
        <v>0</v>
      </c>
      <c r="I676" s="133">
        <v>0</v>
      </c>
      <c r="J676" s="133">
        <v>0</v>
      </c>
      <c r="K676" s="133">
        <v>0</v>
      </c>
      <c r="L676" s="133"/>
      <c r="M676" s="133">
        <v>0</v>
      </c>
      <c r="N676" s="133">
        <v>0</v>
      </c>
      <c r="O676" s="133">
        <v>295</v>
      </c>
      <c r="P676" s="133" t="s">
        <v>200</v>
      </c>
      <c r="Q676" s="133" t="s">
        <v>201</v>
      </c>
      <c r="R676" s="133" t="s">
        <v>202</v>
      </c>
      <c r="S676" s="127">
        <v>44349.400868055556</v>
      </c>
    </row>
    <row r="677" spans="1:19" x14ac:dyDescent="0.2">
      <c r="A677" s="133" t="s">
        <v>199</v>
      </c>
      <c r="B677" s="133" t="s">
        <v>83</v>
      </c>
      <c r="C677" s="127">
        <v>44345.083333333336</v>
      </c>
      <c r="D677" s="133">
        <v>0</v>
      </c>
      <c r="E677" s="133">
        <v>0</v>
      </c>
      <c r="F677" s="133">
        <v>2.2610000000000001</v>
      </c>
      <c r="G677" s="133">
        <v>2.2610000000000001</v>
      </c>
      <c r="H677" s="133">
        <v>0</v>
      </c>
      <c r="I677" s="133">
        <v>0</v>
      </c>
      <c r="J677" s="133">
        <v>0</v>
      </c>
      <c r="K677" s="133">
        <v>0</v>
      </c>
      <c r="L677" s="133"/>
      <c r="M677" s="133">
        <v>0</v>
      </c>
      <c r="N677" s="133">
        <v>0</v>
      </c>
      <c r="O677" s="133">
        <v>295</v>
      </c>
      <c r="P677" s="133" t="s">
        <v>200</v>
      </c>
      <c r="Q677" s="133" t="s">
        <v>201</v>
      </c>
      <c r="R677" s="133" t="s">
        <v>202</v>
      </c>
      <c r="S677" s="127">
        <v>44349.400868055556</v>
      </c>
    </row>
    <row r="678" spans="1:19" x14ac:dyDescent="0.2">
      <c r="A678" s="133" t="s">
        <v>199</v>
      </c>
      <c r="B678" s="133" t="s">
        <v>83</v>
      </c>
      <c r="C678" s="127">
        <v>44345.125</v>
      </c>
      <c r="D678" s="133">
        <v>0</v>
      </c>
      <c r="E678" s="133">
        <v>0</v>
      </c>
      <c r="F678" s="133">
        <v>2.2810000000000001</v>
      </c>
      <c r="G678" s="133">
        <v>2.2810000000000001</v>
      </c>
      <c r="H678" s="133">
        <v>0</v>
      </c>
      <c r="I678" s="133">
        <v>0</v>
      </c>
      <c r="J678" s="133">
        <v>0</v>
      </c>
      <c r="K678" s="133">
        <v>0</v>
      </c>
      <c r="L678" s="133"/>
      <c r="M678" s="133">
        <v>0</v>
      </c>
      <c r="N678" s="133">
        <v>0</v>
      </c>
      <c r="O678" s="133">
        <v>295</v>
      </c>
      <c r="P678" s="133" t="s">
        <v>200</v>
      </c>
      <c r="Q678" s="133" t="s">
        <v>201</v>
      </c>
      <c r="R678" s="133" t="s">
        <v>202</v>
      </c>
      <c r="S678" s="127">
        <v>44349.400868055556</v>
      </c>
    </row>
    <row r="679" spans="1:19" x14ac:dyDescent="0.2">
      <c r="A679" s="133" t="s">
        <v>199</v>
      </c>
      <c r="B679" s="133" t="s">
        <v>83</v>
      </c>
      <c r="C679" s="127">
        <v>44345.166666666664</v>
      </c>
      <c r="D679" s="133">
        <v>0</v>
      </c>
      <c r="E679" s="133">
        <v>0</v>
      </c>
      <c r="F679" s="133">
        <v>2.2589999999999999</v>
      </c>
      <c r="G679" s="133">
        <v>2.2589999999999999</v>
      </c>
      <c r="H679" s="133">
        <v>0</v>
      </c>
      <c r="I679" s="133">
        <v>0</v>
      </c>
      <c r="J679" s="133">
        <v>0</v>
      </c>
      <c r="K679" s="133">
        <v>0</v>
      </c>
      <c r="L679" s="133"/>
      <c r="M679" s="133">
        <v>0</v>
      </c>
      <c r="N679" s="133">
        <v>0</v>
      </c>
      <c r="O679" s="133">
        <v>295</v>
      </c>
      <c r="P679" s="133" t="s">
        <v>200</v>
      </c>
      <c r="Q679" s="133" t="s">
        <v>201</v>
      </c>
      <c r="R679" s="133" t="s">
        <v>202</v>
      </c>
      <c r="S679" s="127">
        <v>44349.400868055556</v>
      </c>
    </row>
    <row r="680" spans="1:19" x14ac:dyDescent="0.2">
      <c r="A680" s="133" t="s">
        <v>199</v>
      </c>
      <c r="B680" s="133" t="s">
        <v>83</v>
      </c>
      <c r="C680" s="127">
        <v>44345.208333333336</v>
      </c>
      <c r="D680" s="133">
        <v>0</v>
      </c>
      <c r="E680" s="133">
        <v>0</v>
      </c>
      <c r="F680" s="133">
        <v>2.2730000000000001</v>
      </c>
      <c r="G680" s="133">
        <v>2.2730000000000001</v>
      </c>
      <c r="H680" s="133">
        <v>0</v>
      </c>
      <c r="I680" s="133">
        <v>0</v>
      </c>
      <c r="J680" s="133">
        <v>0</v>
      </c>
      <c r="K680" s="133">
        <v>0</v>
      </c>
      <c r="L680" s="133"/>
      <c r="M680" s="133">
        <v>0</v>
      </c>
      <c r="N680" s="133">
        <v>0</v>
      </c>
      <c r="O680" s="133">
        <v>295</v>
      </c>
      <c r="P680" s="133" t="s">
        <v>200</v>
      </c>
      <c r="Q680" s="133" t="s">
        <v>201</v>
      </c>
      <c r="R680" s="133" t="s">
        <v>202</v>
      </c>
      <c r="S680" s="127">
        <v>44349.400868055556</v>
      </c>
    </row>
    <row r="681" spans="1:19" x14ac:dyDescent="0.2">
      <c r="A681" s="133" t="s">
        <v>199</v>
      </c>
      <c r="B681" s="133" t="s">
        <v>83</v>
      </c>
      <c r="C681" s="127">
        <v>44345.25</v>
      </c>
      <c r="D681" s="133">
        <v>0</v>
      </c>
      <c r="E681" s="133">
        <v>0</v>
      </c>
      <c r="F681" s="133">
        <v>2.2690000000000001</v>
      </c>
      <c r="G681" s="133">
        <v>2.2690000000000001</v>
      </c>
      <c r="H681" s="133">
        <v>0</v>
      </c>
      <c r="I681" s="133">
        <v>0</v>
      </c>
      <c r="J681" s="133">
        <v>0</v>
      </c>
      <c r="K681" s="133">
        <v>0</v>
      </c>
      <c r="L681" s="133"/>
      <c r="M681" s="133">
        <v>0</v>
      </c>
      <c r="N681" s="133">
        <v>0</v>
      </c>
      <c r="O681" s="133">
        <v>295</v>
      </c>
      <c r="P681" s="133" t="s">
        <v>200</v>
      </c>
      <c r="Q681" s="133" t="s">
        <v>201</v>
      </c>
      <c r="R681" s="133" t="s">
        <v>202</v>
      </c>
      <c r="S681" s="127">
        <v>44349.400868055556</v>
      </c>
    </row>
    <row r="682" spans="1:19" x14ac:dyDescent="0.2">
      <c r="A682" s="133" t="s">
        <v>199</v>
      </c>
      <c r="B682" s="133" t="s">
        <v>83</v>
      </c>
      <c r="C682" s="127">
        <v>44345.291666666664</v>
      </c>
      <c r="D682" s="133">
        <v>0</v>
      </c>
      <c r="E682" s="133">
        <v>0</v>
      </c>
      <c r="F682" s="133">
        <v>2.2690000000000001</v>
      </c>
      <c r="G682" s="133">
        <v>2.2690000000000001</v>
      </c>
      <c r="H682" s="133">
        <v>0</v>
      </c>
      <c r="I682" s="133">
        <v>0</v>
      </c>
      <c r="J682" s="133">
        <v>0</v>
      </c>
      <c r="K682" s="133">
        <v>0</v>
      </c>
      <c r="L682" s="133"/>
      <c r="M682" s="133">
        <v>0</v>
      </c>
      <c r="N682" s="133">
        <v>0</v>
      </c>
      <c r="O682" s="133">
        <v>295</v>
      </c>
      <c r="P682" s="133" t="s">
        <v>200</v>
      </c>
      <c r="Q682" s="133" t="s">
        <v>201</v>
      </c>
      <c r="R682" s="133" t="s">
        <v>202</v>
      </c>
      <c r="S682" s="127">
        <v>44349.400868055556</v>
      </c>
    </row>
    <row r="683" spans="1:19" x14ac:dyDescent="0.2">
      <c r="A683" s="133" t="s">
        <v>199</v>
      </c>
      <c r="B683" s="133" t="s">
        <v>83</v>
      </c>
      <c r="C683" s="127">
        <v>44345.333333333336</v>
      </c>
      <c r="D683" s="133">
        <v>0</v>
      </c>
      <c r="E683" s="133">
        <v>0</v>
      </c>
      <c r="F683" s="133">
        <v>2.2599999999999998</v>
      </c>
      <c r="G683" s="133">
        <v>2.2599999999999998</v>
      </c>
      <c r="H683" s="133">
        <v>0</v>
      </c>
      <c r="I683" s="133">
        <v>0</v>
      </c>
      <c r="J683" s="133">
        <v>0</v>
      </c>
      <c r="K683" s="133">
        <v>0</v>
      </c>
      <c r="L683" s="133"/>
      <c r="M683" s="133">
        <v>0</v>
      </c>
      <c r="N683" s="133">
        <v>0</v>
      </c>
      <c r="O683" s="133">
        <v>295</v>
      </c>
      <c r="P683" s="133" t="s">
        <v>200</v>
      </c>
      <c r="Q683" s="133" t="s">
        <v>201</v>
      </c>
      <c r="R683" s="133" t="s">
        <v>202</v>
      </c>
      <c r="S683" s="127">
        <v>44349.400868055556</v>
      </c>
    </row>
    <row r="684" spans="1:19" x14ac:dyDescent="0.2">
      <c r="A684" s="133" t="s">
        <v>199</v>
      </c>
      <c r="B684" s="133" t="s">
        <v>83</v>
      </c>
      <c r="C684" s="127">
        <v>44345.375</v>
      </c>
      <c r="D684" s="133">
        <v>0</v>
      </c>
      <c r="E684" s="133">
        <v>0</v>
      </c>
      <c r="F684" s="133">
        <v>2.2469999999999999</v>
      </c>
      <c r="G684" s="133">
        <v>2.2469999999999999</v>
      </c>
      <c r="H684" s="133">
        <v>0</v>
      </c>
      <c r="I684" s="133">
        <v>0</v>
      </c>
      <c r="J684" s="133">
        <v>0</v>
      </c>
      <c r="K684" s="133">
        <v>0</v>
      </c>
      <c r="L684" s="133"/>
      <c r="M684" s="133">
        <v>0</v>
      </c>
      <c r="N684" s="133">
        <v>0</v>
      </c>
      <c r="O684" s="133">
        <v>295</v>
      </c>
      <c r="P684" s="133" t="s">
        <v>200</v>
      </c>
      <c r="Q684" s="133" t="s">
        <v>201</v>
      </c>
      <c r="R684" s="133" t="s">
        <v>202</v>
      </c>
      <c r="S684" s="127">
        <v>44349.400868055556</v>
      </c>
    </row>
    <row r="685" spans="1:19" x14ac:dyDescent="0.2">
      <c r="A685" s="133" t="s">
        <v>199</v>
      </c>
      <c r="B685" s="133" t="s">
        <v>83</v>
      </c>
      <c r="C685" s="127">
        <v>44345.416666666664</v>
      </c>
      <c r="D685" s="133">
        <v>0</v>
      </c>
      <c r="E685" s="133">
        <v>0</v>
      </c>
      <c r="F685" s="133">
        <v>2.2290000000000001</v>
      </c>
      <c r="G685" s="133">
        <v>2.2290000000000001</v>
      </c>
      <c r="H685" s="133">
        <v>0</v>
      </c>
      <c r="I685" s="133">
        <v>0</v>
      </c>
      <c r="J685" s="133">
        <v>0</v>
      </c>
      <c r="K685" s="133">
        <v>0</v>
      </c>
      <c r="L685" s="133"/>
      <c r="M685" s="133">
        <v>0</v>
      </c>
      <c r="N685" s="133">
        <v>0</v>
      </c>
      <c r="O685" s="133">
        <v>295</v>
      </c>
      <c r="P685" s="133" t="s">
        <v>200</v>
      </c>
      <c r="Q685" s="133" t="s">
        <v>201</v>
      </c>
      <c r="R685" s="133" t="s">
        <v>202</v>
      </c>
      <c r="S685" s="127">
        <v>44349.400868055556</v>
      </c>
    </row>
    <row r="686" spans="1:19" x14ac:dyDescent="0.2">
      <c r="A686" s="133" t="s">
        <v>199</v>
      </c>
      <c r="B686" s="133" t="s">
        <v>83</v>
      </c>
      <c r="C686" s="127">
        <v>44345.458333333336</v>
      </c>
      <c r="D686" s="133">
        <v>0</v>
      </c>
      <c r="E686" s="133">
        <v>0</v>
      </c>
      <c r="F686" s="133">
        <v>2.2349999999999999</v>
      </c>
      <c r="G686" s="133">
        <v>2.2349999999999999</v>
      </c>
      <c r="H686" s="133">
        <v>0</v>
      </c>
      <c r="I686" s="133">
        <v>0</v>
      </c>
      <c r="J686" s="133">
        <v>0</v>
      </c>
      <c r="K686" s="133">
        <v>0</v>
      </c>
      <c r="L686" s="133"/>
      <c r="M686" s="133">
        <v>0</v>
      </c>
      <c r="N686" s="133">
        <v>0</v>
      </c>
      <c r="O686" s="133">
        <v>295</v>
      </c>
      <c r="P686" s="133" t="s">
        <v>200</v>
      </c>
      <c r="Q686" s="133" t="s">
        <v>201</v>
      </c>
      <c r="R686" s="133" t="s">
        <v>202</v>
      </c>
      <c r="S686" s="127">
        <v>44349.400868055556</v>
      </c>
    </row>
    <row r="687" spans="1:19" x14ac:dyDescent="0.2">
      <c r="A687" s="133" t="s">
        <v>199</v>
      </c>
      <c r="B687" s="133" t="s">
        <v>83</v>
      </c>
      <c r="C687" s="127">
        <v>44345.5</v>
      </c>
      <c r="D687" s="133">
        <v>0</v>
      </c>
      <c r="E687" s="133">
        <v>0</v>
      </c>
      <c r="F687" s="133">
        <v>2.2549999999999999</v>
      </c>
      <c r="G687" s="133">
        <v>2.2549999999999999</v>
      </c>
      <c r="H687" s="133">
        <v>0</v>
      </c>
      <c r="I687" s="133">
        <v>0</v>
      </c>
      <c r="J687" s="133">
        <v>0</v>
      </c>
      <c r="K687" s="133">
        <v>0</v>
      </c>
      <c r="L687" s="133"/>
      <c r="M687" s="133">
        <v>0</v>
      </c>
      <c r="N687" s="133">
        <v>0</v>
      </c>
      <c r="O687" s="133">
        <v>295</v>
      </c>
      <c r="P687" s="133" t="s">
        <v>200</v>
      </c>
      <c r="Q687" s="133" t="s">
        <v>201</v>
      </c>
      <c r="R687" s="133" t="s">
        <v>202</v>
      </c>
      <c r="S687" s="127">
        <v>44349.400868055556</v>
      </c>
    </row>
    <row r="688" spans="1:19" x14ac:dyDescent="0.2">
      <c r="A688" s="133" t="s">
        <v>199</v>
      </c>
      <c r="B688" s="133" t="s">
        <v>83</v>
      </c>
      <c r="C688" s="127">
        <v>44345.541666666664</v>
      </c>
      <c r="D688" s="133">
        <v>0</v>
      </c>
      <c r="E688" s="133">
        <v>0</v>
      </c>
      <c r="F688" s="133">
        <v>2.2360000000000002</v>
      </c>
      <c r="G688" s="133">
        <v>2.2360000000000002</v>
      </c>
      <c r="H688" s="133">
        <v>0</v>
      </c>
      <c r="I688" s="133">
        <v>0</v>
      </c>
      <c r="J688" s="133">
        <v>0</v>
      </c>
      <c r="K688" s="133">
        <v>0</v>
      </c>
      <c r="L688" s="133"/>
      <c r="M688" s="133">
        <v>0</v>
      </c>
      <c r="N688" s="133">
        <v>0</v>
      </c>
      <c r="O688" s="133">
        <v>295</v>
      </c>
      <c r="P688" s="133" t="s">
        <v>200</v>
      </c>
      <c r="Q688" s="133" t="s">
        <v>201</v>
      </c>
      <c r="R688" s="133" t="s">
        <v>202</v>
      </c>
      <c r="S688" s="127">
        <v>44349.400868055556</v>
      </c>
    </row>
    <row r="689" spans="1:19" x14ac:dyDescent="0.2">
      <c r="A689" s="133" t="s">
        <v>199</v>
      </c>
      <c r="B689" s="133" t="s">
        <v>83</v>
      </c>
      <c r="C689" s="127">
        <v>44345.583333333336</v>
      </c>
      <c r="D689" s="133">
        <v>0</v>
      </c>
      <c r="E689" s="133">
        <v>0</v>
      </c>
      <c r="F689" s="133">
        <v>2.2290000000000001</v>
      </c>
      <c r="G689" s="133">
        <v>2.2290000000000001</v>
      </c>
      <c r="H689" s="133">
        <v>0</v>
      </c>
      <c r="I689" s="133">
        <v>0</v>
      </c>
      <c r="J689" s="133">
        <v>0</v>
      </c>
      <c r="K689" s="133">
        <v>0</v>
      </c>
      <c r="L689" s="133"/>
      <c r="M689" s="133">
        <v>0</v>
      </c>
      <c r="N689" s="133">
        <v>0</v>
      </c>
      <c r="O689" s="133">
        <v>295</v>
      </c>
      <c r="P689" s="133" t="s">
        <v>200</v>
      </c>
      <c r="Q689" s="133" t="s">
        <v>201</v>
      </c>
      <c r="R689" s="133" t="s">
        <v>202</v>
      </c>
      <c r="S689" s="127">
        <v>44349.400868055556</v>
      </c>
    </row>
    <row r="690" spans="1:19" x14ac:dyDescent="0.2">
      <c r="A690" s="133" t="s">
        <v>199</v>
      </c>
      <c r="B690" s="133" t="s">
        <v>83</v>
      </c>
      <c r="C690" s="127">
        <v>44345.625</v>
      </c>
      <c r="D690" s="133">
        <v>0</v>
      </c>
      <c r="E690" s="133">
        <v>0</v>
      </c>
      <c r="F690" s="133">
        <v>2.2330000000000001</v>
      </c>
      <c r="G690" s="133">
        <v>2.2330000000000001</v>
      </c>
      <c r="H690" s="133">
        <v>0</v>
      </c>
      <c r="I690" s="133">
        <v>0</v>
      </c>
      <c r="J690" s="133">
        <v>0</v>
      </c>
      <c r="K690" s="133">
        <v>0</v>
      </c>
      <c r="L690" s="133"/>
      <c r="M690" s="133">
        <v>0</v>
      </c>
      <c r="N690" s="133">
        <v>0</v>
      </c>
      <c r="O690" s="133">
        <v>295</v>
      </c>
      <c r="P690" s="133" t="s">
        <v>200</v>
      </c>
      <c r="Q690" s="133" t="s">
        <v>201</v>
      </c>
      <c r="R690" s="133" t="s">
        <v>202</v>
      </c>
      <c r="S690" s="127">
        <v>44349.400868055556</v>
      </c>
    </row>
    <row r="691" spans="1:19" x14ac:dyDescent="0.2">
      <c r="A691" s="133" t="s">
        <v>199</v>
      </c>
      <c r="B691" s="133" t="s">
        <v>83</v>
      </c>
      <c r="C691" s="127">
        <v>44345.666666666664</v>
      </c>
      <c r="D691" s="133">
        <v>0</v>
      </c>
      <c r="E691" s="133">
        <v>0</v>
      </c>
      <c r="F691" s="133">
        <v>2.2280000000000002</v>
      </c>
      <c r="G691" s="133">
        <v>2.2280000000000002</v>
      </c>
      <c r="H691" s="133">
        <v>0</v>
      </c>
      <c r="I691" s="133">
        <v>0</v>
      </c>
      <c r="J691" s="133">
        <v>0</v>
      </c>
      <c r="K691" s="133">
        <v>0</v>
      </c>
      <c r="L691" s="133"/>
      <c r="M691" s="133">
        <v>0</v>
      </c>
      <c r="N691" s="133">
        <v>0</v>
      </c>
      <c r="O691" s="133">
        <v>295</v>
      </c>
      <c r="P691" s="133" t="s">
        <v>200</v>
      </c>
      <c r="Q691" s="133" t="s">
        <v>201</v>
      </c>
      <c r="R691" s="133" t="s">
        <v>202</v>
      </c>
      <c r="S691" s="127">
        <v>44349.400868055556</v>
      </c>
    </row>
    <row r="692" spans="1:19" x14ac:dyDescent="0.2">
      <c r="A692" s="133" t="s">
        <v>199</v>
      </c>
      <c r="B692" s="133" t="s">
        <v>83</v>
      </c>
      <c r="C692" s="127">
        <v>44345.708333333336</v>
      </c>
      <c r="D692" s="133">
        <v>0</v>
      </c>
      <c r="E692" s="133">
        <v>0</v>
      </c>
      <c r="F692" s="133">
        <v>2.2170000000000001</v>
      </c>
      <c r="G692" s="133">
        <v>2.2170000000000001</v>
      </c>
      <c r="H692" s="133">
        <v>0</v>
      </c>
      <c r="I692" s="133">
        <v>0</v>
      </c>
      <c r="J692" s="133">
        <v>0</v>
      </c>
      <c r="K692" s="133">
        <v>0</v>
      </c>
      <c r="L692" s="133"/>
      <c r="M692" s="133">
        <v>0</v>
      </c>
      <c r="N692" s="133">
        <v>0</v>
      </c>
      <c r="O692" s="133">
        <v>295</v>
      </c>
      <c r="P692" s="133" t="s">
        <v>200</v>
      </c>
      <c r="Q692" s="133" t="s">
        <v>201</v>
      </c>
      <c r="R692" s="133" t="s">
        <v>202</v>
      </c>
      <c r="S692" s="127">
        <v>44349.400868055556</v>
      </c>
    </row>
    <row r="693" spans="1:19" x14ac:dyDescent="0.2">
      <c r="A693" s="133" t="s">
        <v>199</v>
      </c>
      <c r="B693" s="133" t="s">
        <v>83</v>
      </c>
      <c r="C693" s="127">
        <v>44345.75</v>
      </c>
      <c r="D693" s="133">
        <v>0</v>
      </c>
      <c r="E693" s="133">
        <v>0</v>
      </c>
      <c r="F693" s="133">
        <v>2.2189999999999999</v>
      </c>
      <c r="G693" s="133">
        <v>2.2189999999999999</v>
      </c>
      <c r="H693" s="133">
        <v>0</v>
      </c>
      <c r="I693" s="133">
        <v>0</v>
      </c>
      <c r="J693" s="133">
        <v>0</v>
      </c>
      <c r="K693" s="133">
        <v>0</v>
      </c>
      <c r="L693" s="133"/>
      <c r="M693" s="133">
        <v>0</v>
      </c>
      <c r="N693" s="133">
        <v>0</v>
      </c>
      <c r="O693" s="133">
        <v>295</v>
      </c>
      <c r="P693" s="133" t="s">
        <v>200</v>
      </c>
      <c r="Q693" s="133" t="s">
        <v>201</v>
      </c>
      <c r="R693" s="133" t="s">
        <v>202</v>
      </c>
      <c r="S693" s="127">
        <v>44349.400868055556</v>
      </c>
    </row>
    <row r="694" spans="1:19" x14ac:dyDescent="0.2">
      <c r="A694" s="133" t="s">
        <v>199</v>
      </c>
      <c r="B694" s="133" t="s">
        <v>83</v>
      </c>
      <c r="C694" s="127">
        <v>44345.791666666664</v>
      </c>
      <c r="D694" s="133">
        <v>0</v>
      </c>
      <c r="E694" s="133">
        <v>0</v>
      </c>
      <c r="F694" s="133">
        <v>2.2370000000000001</v>
      </c>
      <c r="G694" s="133">
        <v>2.2370000000000001</v>
      </c>
      <c r="H694" s="133">
        <v>0</v>
      </c>
      <c r="I694" s="133">
        <v>0</v>
      </c>
      <c r="J694" s="133">
        <v>0</v>
      </c>
      <c r="K694" s="133">
        <v>0</v>
      </c>
      <c r="L694" s="133"/>
      <c r="M694" s="133">
        <v>0</v>
      </c>
      <c r="N694" s="133">
        <v>0</v>
      </c>
      <c r="O694" s="133">
        <v>295</v>
      </c>
      <c r="P694" s="133" t="s">
        <v>200</v>
      </c>
      <c r="Q694" s="133" t="s">
        <v>201</v>
      </c>
      <c r="R694" s="133" t="s">
        <v>202</v>
      </c>
      <c r="S694" s="127">
        <v>44349.400868055556</v>
      </c>
    </row>
    <row r="695" spans="1:19" x14ac:dyDescent="0.2">
      <c r="A695" s="133" t="s">
        <v>199</v>
      </c>
      <c r="B695" s="133" t="s">
        <v>83</v>
      </c>
      <c r="C695" s="127">
        <v>44345.833333333336</v>
      </c>
      <c r="D695" s="133">
        <v>0</v>
      </c>
      <c r="E695" s="133">
        <v>0</v>
      </c>
      <c r="F695" s="133">
        <v>2.2250000000000001</v>
      </c>
      <c r="G695" s="133">
        <v>2.2250000000000001</v>
      </c>
      <c r="H695" s="133">
        <v>0</v>
      </c>
      <c r="I695" s="133">
        <v>0</v>
      </c>
      <c r="J695" s="133">
        <v>0</v>
      </c>
      <c r="K695" s="133">
        <v>0</v>
      </c>
      <c r="L695" s="133"/>
      <c r="M695" s="133">
        <v>0</v>
      </c>
      <c r="N695" s="133">
        <v>0</v>
      </c>
      <c r="O695" s="133">
        <v>295</v>
      </c>
      <c r="P695" s="133" t="s">
        <v>200</v>
      </c>
      <c r="Q695" s="133" t="s">
        <v>201</v>
      </c>
      <c r="R695" s="133" t="s">
        <v>202</v>
      </c>
      <c r="S695" s="127">
        <v>44349.400868055556</v>
      </c>
    </row>
    <row r="696" spans="1:19" x14ac:dyDescent="0.2">
      <c r="A696" s="133" t="s">
        <v>199</v>
      </c>
      <c r="B696" s="133" t="s">
        <v>83</v>
      </c>
      <c r="C696" s="127">
        <v>44345.875</v>
      </c>
      <c r="D696" s="133">
        <v>0</v>
      </c>
      <c r="E696" s="133">
        <v>0</v>
      </c>
      <c r="F696" s="133">
        <v>2.2530000000000001</v>
      </c>
      <c r="G696" s="133">
        <v>2.2530000000000001</v>
      </c>
      <c r="H696" s="133">
        <v>0</v>
      </c>
      <c r="I696" s="133">
        <v>0</v>
      </c>
      <c r="J696" s="133">
        <v>0</v>
      </c>
      <c r="K696" s="133">
        <v>0</v>
      </c>
      <c r="L696" s="133"/>
      <c r="M696" s="133">
        <v>0</v>
      </c>
      <c r="N696" s="133">
        <v>0</v>
      </c>
      <c r="O696" s="133">
        <v>295</v>
      </c>
      <c r="P696" s="133" t="s">
        <v>200</v>
      </c>
      <c r="Q696" s="133" t="s">
        <v>201</v>
      </c>
      <c r="R696" s="133" t="s">
        <v>202</v>
      </c>
      <c r="S696" s="127">
        <v>44349.400868055556</v>
      </c>
    </row>
    <row r="697" spans="1:19" x14ac:dyDescent="0.2">
      <c r="A697" s="133" t="s">
        <v>199</v>
      </c>
      <c r="B697" s="133" t="s">
        <v>83</v>
      </c>
      <c r="C697" s="127">
        <v>44345.916666666664</v>
      </c>
      <c r="D697" s="133">
        <v>0</v>
      </c>
      <c r="E697" s="133">
        <v>0</v>
      </c>
      <c r="F697" s="133">
        <v>2.294</v>
      </c>
      <c r="G697" s="133">
        <v>2.294</v>
      </c>
      <c r="H697" s="133">
        <v>0</v>
      </c>
      <c r="I697" s="133">
        <v>0</v>
      </c>
      <c r="J697" s="133">
        <v>0</v>
      </c>
      <c r="K697" s="133">
        <v>0</v>
      </c>
      <c r="L697" s="133"/>
      <c r="M697" s="133">
        <v>0</v>
      </c>
      <c r="N697" s="133">
        <v>0</v>
      </c>
      <c r="O697" s="133">
        <v>295</v>
      </c>
      <c r="P697" s="133" t="s">
        <v>200</v>
      </c>
      <c r="Q697" s="133" t="s">
        <v>201</v>
      </c>
      <c r="R697" s="133" t="s">
        <v>202</v>
      </c>
      <c r="S697" s="127">
        <v>44349.400868055556</v>
      </c>
    </row>
    <row r="698" spans="1:19" x14ac:dyDescent="0.2">
      <c r="A698" s="133" t="s">
        <v>199</v>
      </c>
      <c r="B698" s="133" t="s">
        <v>83</v>
      </c>
      <c r="C698" s="127">
        <v>44345.958333333336</v>
      </c>
      <c r="D698" s="133">
        <v>0</v>
      </c>
      <c r="E698" s="133">
        <v>0</v>
      </c>
      <c r="F698" s="133">
        <v>2.2930000000000001</v>
      </c>
      <c r="G698" s="133">
        <v>2.2930000000000001</v>
      </c>
      <c r="H698" s="133">
        <v>0</v>
      </c>
      <c r="I698" s="133">
        <v>0</v>
      </c>
      <c r="J698" s="133">
        <v>0</v>
      </c>
      <c r="K698" s="133">
        <v>0</v>
      </c>
      <c r="L698" s="133"/>
      <c r="M698" s="133">
        <v>0</v>
      </c>
      <c r="N698" s="133">
        <v>0</v>
      </c>
      <c r="O698" s="133">
        <v>295</v>
      </c>
      <c r="P698" s="133" t="s">
        <v>200</v>
      </c>
      <c r="Q698" s="133" t="s">
        <v>201</v>
      </c>
      <c r="R698" s="133" t="s">
        <v>202</v>
      </c>
      <c r="S698" s="127">
        <v>44349.400868055556</v>
      </c>
    </row>
    <row r="699" spans="1:19" x14ac:dyDescent="0.2">
      <c r="A699" s="133" t="s">
        <v>199</v>
      </c>
      <c r="B699" s="133" t="s">
        <v>83</v>
      </c>
      <c r="C699" s="127">
        <v>44346</v>
      </c>
      <c r="D699" s="133">
        <v>0</v>
      </c>
      <c r="E699" s="133">
        <v>0</v>
      </c>
      <c r="F699" s="133">
        <v>2.2749999999999999</v>
      </c>
      <c r="G699" s="133">
        <v>2.2749999999999999</v>
      </c>
      <c r="H699" s="133">
        <v>0</v>
      </c>
      <c r="I699" s="133">
        <v>0</v>
      </c>
      <c r="J699" s="133">
        <v>0</v>
      </c>
      <c r="K699" s="133">
        <v>0</v>
      </c>
      <c r="L699" s="133"/>
      <c r="M699" s="133">
        <v>0</v>
      </c>
      <c r="N699" s="133">
        <v>0</v>
      </c>
      <c r="O699" s="133">
        <v>295</v>
      </c>
      <c r="P699" s="133" t="s">
        <v>200</v>
      </c>
      <c r="Q699" s="133" t="s">
        <v>201</v>
      </c>
      <c r="R699" s="133" t="s">
        <v>202</v>
      </c>
      <c r="S699" s="127">
        <v>44349.400868055556</v>
      </c>
    </row>
    <row r="700" spans="1:19" x14ac:dyDescent="0.2">
      <c r="A700" s="133" t="s">
        <v>199</v>
      </c>
      <c r="B700" s="133" t="s">
        <v>83</v>
      </c>
      <c r="C700" s="127">
        <v>44346.041666666664</v>
      </c>
      <c r="D700" s="133">
        <v>0</v>
      </c>
      <c r="E700" s="133">
        <v>0</v>
      </c>
      <c r="F700" s="133">
        <v>2.2759999999999998</v>
      </c>
      <c r="G700" s="133">
        <v>2.2759999999999998</v>
      </c>
      <c r="H700" s="133">
        <v>0</v>
      </c>
      <c r="I700" s="133">
        <v>0</v>
      </c>
      <c r="J700" s="133">
        <v>0</v>
      </c>
      <c r="K700" s="133">
        <v>0</v>
      </c>
      <c r="L700" s="133"/>
      <c r="M700" s="133">
        <v>0</v>
      </c>
      <c r="N700" s="133">
        <v>0</v>
      </c>
      <c r="O700" s="133">
        <v>295</v>
      </c>
      <c r="P700" s="133" t="s">
        <v>200</v>
      </c>
      <c r="Q700" s="133" t="s">
        <v>201</v>
      </c>
      <c r="R700" s="133" t="s">
        <v>202</v>
      </c>
      <c r="S700" s="127">
        <v>44349.400868055556</v>
      </c>
    </row>
    <row r="701" spans="1:19" x14ac:dyDescent="0.2">
      <c r="A701" s="133" t="s">
        <v>199</v>
      </c>
      <c r="B701" s="133" t="s">
        <v>83</v>
      </c>
      <c r="C701" s="127">
        <v>44346.083333333336</v>
      </c>
      <c r="D701" s="133">
        <v>0</v>
      </c>
      <c r="E701" s="133">
        <v>0</v>
      </c>
      <c r="F701" s="133">
        <v>2.262</v>
      </c>
      <c r="G701" s="133">
        <v>2.262</v>
      </c>
      <c r="H701" s="133">
        <v>0</v>
      </c>
      <c r="I701" s="133">
        <v>0</v>
      </c>
      <c r="J701" s="133">
        <v>0</v>
      </c>
      <c r="K701" s="133">
        <v>0</v>
      </c>
      <c r="L701" s="133"/>
      <c r="M701" s="133">
        <v>0</v>
      </c>
      <c r="N701" s="133">
        <v>0</v>
      </c>
      <c r="O701" s="133">
        <v>295</v>
      </c>
      <c r="P701" s="133" t="s">
        <v>200</v>
      </c>
      <c r="Q701" s="133" t="s">
        <v>201</v>
      </c>
      <c r="R701" s="133" t="s">
        <v>202</v>
      </c>
      <c r="S701" s="127">
        <v>44349.400868055556</v>
      </c>
    </row>
    <row r="702" spans="1:19" x14ac:dyDescent="0.2">
      <c r="A702" s="133" t="s">
        <v>199</v>
      </c>
      <c r="B702" s="133" t="s">
        <v>83</v>
      </c>
      <c r="C702" s="127">
        <v>44346.125</v>
      </c>
      <c r="D702" s="133">
        <v>0</v>
      </c>
      <c r="E702" s="133">
        <v>0</v>
      </c>
      <c r="F702" s="133">
        <v>2.258</v>
      </c>
      <c r="G702" s="133">
        <v>2.258</v>
      </c>
      <c r="H702" s="133">
        <v>0</v>
      </c>
      <c r="I702" s="133">
        <v>0</v>
      </c>
      <c r="J702" s="133">
        <v>0</v>
      </c>
      <c r="K702" s="133">
        <v>0</v>
      </c>
      <c r="L702" s="133"/>
      <c r="M702" s="133">
        <v>0</v>
      </c>
      <c r="N702" s="133">
        <v>0</v>
      </c>
      <c r="O702" s="133">
        <v>295</v>
      </c>
      <c r="P702" s="133" t="s">
        <v>200</v>
      </c>
      <c r="Q702" s="133" t="s">
        <v>201</v>
      </c>
      <c r="R702" s="133" t="s">
        <v>202</v>
      </c>
      <c r="S702" s="127">
        <v>44349.400868055556</v>
      </c>
    </row>
    <row r="703" spans="1:19" x14ac:dyDescent="0.2">
      <c r="A703" s="133" t="s">
        <v>199</v>
      </c>
      <c r="B703" s="133" t="s">
        <v>83</v>
      </c>
      <c r="C703" s="127">
        <v>44346.166666666664</v>
      </c>
      <c r="D703" s="133">
        <v>0</v>
      </c>
      <c r="E703" s="133">
        <v>0</v>
      </c>
      <c r="F703" s="133">
        <v>2.2559999999999998</v>
      </c>
      <c r="G703" s="133">
        <v>2.2559999999999998</v>
      </c>
      <c r="H703" s="133">
        <v>0</v>
      </c>
      <c r="I703" s="133">
        <v>0</v>
      </c>
      <c r="J703" s="133">
        <v>0</v>
      </c>
      <c r="K703" s="133">
        <v>0</v>
      </c>
      <c r="L703" s="133"/>
      <c r="M703" s="133">
        <v>0</v>
      </c>
      <c r="N703" s="133">
        <v>0</v>
      </c>
      <c r="O703" s="133">
        <v>295</v>
      </c>
      <c r="P703" s="133" t="s">
        <v>200</v>
      </c>
      <c r="Q703" s="133" t="s">
        <v>201</v>
      </c>
      <c r="R703" s="133" t="s">
        <v>202</v>
      </c>
      <c r="S703" s="127">
        <v>44349.400868055556</v>
      </c>
    </row>
    <row r="704" spans="1:19" x14ac:dyDescent="0.2">
      <c r="A704" s="133" t="s">
        <v>199</v>
      </c>
      <c r="B704" s="133" t="s">
        <v>83</v>
      </c>
      <c r="C704" s="127">
        <v>44346.208333333336</v>
      </c>
      <c r="D704" s="133">
        <v>0</v>
      </c>
      <c r="E704" s="133">
        <v>0</v>
      </c>
      <c r="F704" s="133">
        <v>2.2749999999999999</v>
      </c>
      <c r="G704" s="133">
        <v>2.2749999999999999</v>
      </c>
      <c r="H704" s="133">
        <v>0</v>
      </c>
      <c r="I704" s="133">
        <v>0</v>
      </c>
      <c r="J704" s="133">
        <v>0</v>
      </c>
      <c r="K704" s="133">
        <v>0</v>
      </c>
      <c r="L704" s="133"/>
      <c r="M704" s="133">
        <v>0</v>
      </c>
      <c r="N704" s="133">
        <v>0</v>
      </c>
      <c r="O704" s="133">
        <v>295</v>
      </c>
      <c r="P704" s="133" t="s">
        <v>200</v>
      </c>
      <c r="Q704" s="133" t="s">
        <v>201</v>
      </c>
      <c r="R704" s="133" t="s">
        <v>202</v>
      </c>
      <c r="S704" s="127">
        <v>44349.400868055556</v>
      </c>
    </row>
    <row r="705" spans="1:19" x14ac:dyDescent="0.2">
      <c r="A705" s="133" t="s">
        <v>199</v>
      </c>
      <c r="B705" s="133" t="s">
        <v>83</v>
      </c>
      <c r="C705" s="127">
        <v>44346.25</v>
      </c>
      <c r="D705" s="133">
        <v>0</v>
      </c>
      <c r="E705" s="133">
        <v>0</v>
      </c>
      <c r="F705" s="133">
        <v>2.2789999999999999</v>
      </c>
      <c r="G705" s="133">
        <v>2.2789999999999999</v>
      </c>
      <c r="H705" s="133">
        <v>0</v>
      </c>
      <c r="I705" s="133">
        <v>0</v>
      </c>
      <c r="J705" s="133">
        <v>0</v>
      </c>
      <c r="K705" s="133">
        <v>0</v>
      </c>
      <c r="L705" s="133"/>
      <c r="M705" s="133">
        <v>0</v>
      </c>
      <c r="N705" s="133">
        <v>0</v>
      </c>
      <c r="O705" s="133">
        <v>295</v>
      </c>
      <c r="P705" s="133" t="s">
        <v>200</v>
      </c>
      <c r="Q705" s="133" t="s">
        <v>201</v>
      </c>
      <c r="R705" s="133" t="s">
        <v>202</v>
      </c>
      <c r="S705" s="127">
        <v>44349.400868055556</v>
      </c>
    </row>
    <row r="706" spans="1:19" x14ac:dyDescent="0.2">
      <c r="A706" s="133" t="s">
        <v>199</v>
      </c>
      <c r="B706" s="133" t="s">
        <v>83</v>
      </c>
      <c r="C706" s="127">
        <v>44346.291666666664</v>
      </c>
      <c r="D706" s="133">
        <v>0</v>
      </c>
      <c r="E706" s="133">
        <v>0</v>
      </c>
      <c r="F706" s="133">
        <v>2.278</v>
      </c>
      <c r="G706" s="133">
        <v>2.278</v>
      </c>
      <c r="H706" s="133">
        <v>0</v>
      </c>
      <c r="I706" s="133">
        <v>0</v>
      </c>
      <c r="J706" s="133">
        <v>0</v>
      </c>
      <c r="K706" s="133">
        <v>0</v>
      </c>
      <c r="L706" s="133"/>
      <c r="M706" s="133">
        <v>0</v>
      </c>
      <c r="N706" s="133">
        <v>0</v>
      </c>
      <c r="O706" s="133">
        <v>295</v>
      </c>
      <c r="P706" s="133" t="s">
        <v>200</v>
      </c>
      <c r="Q706" s="133" t="s">
        <v>201</v>
      </c>
      <c r="R706" s="133" t="s">
        <v>202</v>
      </c>
      <c r="S706" s="127">
        <v>44349.400868055556</v>
      </c>
    </row>
    <row r="707" spans="1:19" x14ac:dyDescent="0.2">
      <c r="A707" s="133" t="s">
        <v>199</v>
      </c>
      <c r="B707" s="133" t="s">
        <v>83</v>
      </c>
      <c r="C707" s="127">
        <v>44346.333333333336</v>
      </c>
      <c r="D707" s="133">
        <v>0</v>
      </c>
      <c r="E707" s="133">
        <v>0</v>
      </c>
      <c r="F707" s="133">
        <v>2.2709999999999999</v>
      </c>
      <c r="G707" s="133">
        <v>2.2709999999999999</v>
      </c>
      <c r="H707" s="133">
        <v>0</v>
      </c>
      <c r="I707" s="133">
        <v>0</v>
      </c>
      <c r="J707" s="133">
        <v>0</v>
      </c>
      <c r="K707" s="133">
        <v>0</v>
      </c>
      <c r="L707" s="133"/>
      <c r="M707" s="133">
        <v>0</v>
      </c>
      <c r="N707" s="133">
        <v>0</v>
      </c>
      <c r="O707" s="133">
        <v>295</v>
      </c>
      <c r="P707" s="133" t="s">
        <v>200</v>
      </c>
      <c r="Q707" s="133" t="s">
        <v>201</v>
      </c>
      <c r="R707" s="133" t="s">
        <v>202</v>
      </c>
      <c r="S707" s="127">
        <v>44349.400868055556</v>
      </c>
    </row>
    <row r="708" spans="1:19" x14ac:dyDescent="0.2">
      <c r="A708" s="133" t="s">
        <v>199</v>
      </c>
      <c r="B708" s="133" t="s">
        <v>83</v>
      </c>
      <c r="C708" s="127">
        <v>44346.375</v>
      </c>
      <c r="D708" s="133">
        <v>0</v>
      </c>
      <c r="E708" s="133">
        <v>0</v>
      </c>
      <c r="F708" s="133">
        <v>2.2690000000000001</v>
      </c>
      <c r="G708" s="133">
        <v>2.2690000000000001</v>
      </c>
      <c r="H708" s="133">
        <v>0</v>
      </c>
      <c r="I708" s="133">
        <v>0</v>
      </c>
      <c r="J708" s="133">
        <v>0</v>
      </c>
      <c r="K708" s="133">
        <v>0</v>
      </c>
      <c r="L708" s="133"/>
      <c r="M708" s="133">
        <v>0</v>
      </c>
      <c r="N708" s="133">
        <v>0</v>
      </c>
      <c r="O708" s="133">
        <v>295</v>
      </c>
      <c r="P708" s="133" t="s">
        <v>200</v>
      </c>
      <c r="Q708" s="133" t="s">
        <v>201</v>
      </c>
      <c r="R708" s="133" t="s">
        <v>202</v>
      </c>
      <c r="S708" s="127">
        <v>44349.400868055556</v>
      </c>
    </row>
    <row r="709" spans="1:19" x14ac:dyDescent="0.2">
      <c r="A709" s="133" t="s">
        <v>199</v>
      </c>
      <c r="B709" s="133" t="s">
        <v>83</v>
      </c>
      <c r="C709" s="127">
        <v>44346.416666666664</v>
      </c>
      <c r="D709" s="133">
        <v>0</v>
      </c>
      <c r="E709" s="133">
        <v>0</v>
      </c>
      <c r="F709" s="133">
        <v>2.2709999999999999</v>
      </c>
      <c r="G709" s="133">
        <v>2.2709999999999999</v>
      </c>
      <c r="H709" s="133">
        <v>0</v>
      </c>
      <c r="I709" s="133">
        <v>0</v>
      </c>
      <c r="J709" s="133">
        <v>0</v>
      </c>
      <c r="K709" s="133">
        <v>0</v>
      </c>
      <c r="L709" s="133"/>
      <c r="M709" s="133">
        <v>0</v>
      </c>
      <c r="N709" s="133">
        <v>0</v>
      </c>
      <c r="O709" s="133">
        <v>295</v>
      </c>
      <c r="P709" s="133" t="s">
        <v>200</v>
      </c>
      <c r="Q709" s="133" t="s">
        <v>201</v>
      </c>
      <c r="R709" s="133" t="s">
        <v>202</v>
      </c>
      <c r="S709" s="127">
        <v>44349.400868055556</v>
      </c>
    </row>
    <row r="710" spans="1:19" x14ac:dyDescent="0.2">
      <c r="A710" s="133" t="s">
        <v>199</v>
      </c>
      <c r="B710" s="133" t="s">
        <v>83</v>
      </c>
      <c r="C710" s="127">
        <v>44346.458333333336</v>
      </c>
      <c r="D710" s="133">
        <v>0</v>
      </c>
      <c r="E710" s="133">
        <v>0</v>
      </c>
      <c r="F710" s="133">
        <v>2.266</v>
      </c>
      <c r="G710" s="133">
        <v>2.266</v>
      </c>
      <c r="H710" s="133">
        <v>0</v>
      </c>
      <c r="I710" s="133">
        <v>0</v>
      </c>
      <c r="J710" s="133">
        <v>0</v>
      </c>
      <c r="K710" s="133">
        <v>0</v>
      </c>
      <c r="L710" s="133"/>
      <c r="M710" s="133">
        <v>0</v>
      </c>
      <c r="N710" s="133">
        <v>0</v>
      </c>
      <c r="O710" s="133">
        <v>295</v>
      </c>
      <c r="P710" s="133" t="s">
        <v>200</v>
      </c>
      <c r="Q710" s="133" t="s">
        <v>201</v>
      </c>
      <c r="R710" s="133" t="s">
        <v>202</v>
      </c>
      <c r="S710" s="127">
        <v>44349.400868055556</v>
      </c>
    </row>
    <row r="711" spans="1:19" x14ac:dyDescent="0.2">
      <c r="A711" s="133" t="s">
        <v>199</v>
      </c>
      <c r="B711" s="133" t="s">
        <v>83</v>
      </c>
      <c r="C711" s="127">
        <v>44346.5</v>
      </c>
      <c r="D711" s="133">
        <v>0</v>
      </c>
      <c r="E711" s="133">
        <v>0</v>
      </c>
      <c r="F711" s="133">
        <v>2.2549999999999999</v>
      </c>
      <c r="G711" s="133">
        <v>2.2549999999999999</v>
      </c>
      <c r="H711" s="133">
        <v>0</v>
      </c>
      <c r="I711" s="133">
        <v>0</v>
      </c>
      <c r="J711" s="133">
        <v>0</v>
      </c>
      <c r="K711" s="133">
        <v>0</v>
      </c>
      <c r="L711" s="133"/>
      <c r="M711" s="133">
        <v>0</v>
      </c>
      <c r="N711" s="133">
        <v>0</v>
      </c>
      <c r="O711" s="133">
        <v>295</v>
      </c>
      <c r="P711" s="133" t="s">
        <v>200</v>
      </c>
      <c r="Q711" s="133" t="s">
        <v>201</v>
      </c>
      <c r="R711" s="133" t="s">
        <v>202</v>
      </c>
      <c r="S711" s="127">
        <v>44349.400868055556</v>
      </c>
    </row>
    <row r="712" spans="1:19" x14ac:dyDescent="0.2">
      <c r="A712" s="133" t="s">
        <v>199</v>
      </c>
      <c r="B712" s="133" t="s">
        <v>83</v>
      </c>
      <c r="C712" s="127">
        <v>44346.541666666664</v>
      </c>
      <c r="D712" s="133">
        <v>0</v>
      </c>
      <c r="E712" s="133">
        <v>0</v>
      </c>
      <c r="F712" s="133">
        <v>2.2610000000000001</v>
      </c>
      <c r="G712" s="133">
        <v>2.2610000000000001</v>
      </c>
      <c r="H712" s="133">
        <v>0</v>
      </c>
      <c r="I712" s="133">
        <v>0</v>
      </c>
      <c r="J712" s="133">
        <v>0</v>
      </c>
      <c r="K712" s="133">
        <v>0</v>
      </c>
      <c r="L712" s="133"/>
      <c r="M712" s="133">
        <v>0</v>
      </c>
      <c r="N712" s="133">
        <v>0</v>
      </c>
      <c r="O712" s="133">
        <v>295</v>
      </c>
      <c r="P712" s="133" t="s">
        <v>200</v>
      </c>
      <c r="Q712" s="133" t="s">
        <v>201</v>
      </c>
      <c r="R712" s="133" t="s">
        <v>202</v>
      </c>
      <c r="S712" s="127">
        <v>44349.400868055556</v>
      </c>
    </row>
    <row r="713" spans="1:19" x14ac:dyDescent="0.2">
      <c r="A713" s="133" t="s">
        <v>199</v>
      </c>
      <c r="B713" s="133" t="s">
        <v>83</v>
      </c>
      <c r="C713" s="127">
        <v>44346.583333333336</v>
      </c>
      <c r="D713" s="133">
        <v>0</v>
      </c>
      <c r="E713" s="133">
        <v>0</v>
      </c>
      <c r="F713" s="133">
        <v>2.278</v>
      </c>
      <c r="G713" s="133">
        <v>2.278</v>
      </c>
      <c r="H713" s="133">
        <v>0</v>
      </c>
      <c r="I713" s="133">
        <v>0</v>
      </c>
      <c r="J713" s="133">
        <v>0</v>
      </c>
      <c r="K713" s="133">
        <v>0</v>
      </c>
      <c r="L713" s="133"/>
      <c r="M713" s="133">
        <v>0</v>
      </c>
      <c r="N713" s="133">
        <v>0</v>
      </c>
      <c r="O713" s="133">
        <v>295</v>
      </c>
      <c r="P713" s="133" t="s">
        <v>200</v>
      </c>
      <c r="Q713" s="133" t="s">
        <v>201</v>
      </c>
      <c r="R713" s="133" t="s">
        <v>202</v>
      </c>
      <c r="S713" s="127">
        <v>44349.400868055556</v>
      </c>
    </row>
    <row r="714" spans="1:19" x14ac:dyDescent="0.2">
      <c r="A714" s="133" t="s">
        <v>199</v>
      </c>
      <c r="B714" s="133" t="s">
        <v>83</v>
      </c>
      <c r="C714" s="127">
        <v>44346.625</v>
      </c>
      <c r="D714" s="133">
        <v>0</v>
      </c>
      <c r="E714" s="133">
        <v>0</v>
      </c>
      <c r="F714" s="133">
        <v>2.2829999999999999</v>
      </c>
      <c r="G714" s="133">
        <v>2.2829999999999999</v>
      </c>
      <c r="H714" s="133">
        <v>0</v>
      </c>
      <c r="I714" s="133">
        <v>0</v>
      </c>
      <c r="J714" s="133">
        <v>0</v>
      </c>
      <c r="K714" s="133">
        <v>0</v>
      </c>
      <c r="L714" s="133"/>
      <c r="M714" s="133">
        <v>0</v>
      </c>
      <c r="N714" s="133">
        <v>0</v>
      </c>
      <c r="O714" s="133">
        <v>295</v>
      </c>
      <c r="P714" s="133" t="s">
        <v>200</v>
      </c>
      <c r="Q714" s="133" t="s">
        <v>201</v>
      </c>
      <c r="R714" s="133" t="s">
        <v>202</v>
      </c>
      <c r="S714" s="127">
        <v>44349.400868055556</v>
      </c>
    </row>
    <row r="715" spans="1:19" x14ac:dyDescent="0.2">
      <c r="A715" s="133" t="s">
        <v>199</v>
      </c>
      <c r="B715" s="133" t="s">
        <v>83</v>
      </c>
      <c r="C715" s="127">
        <v>44346.666666666664</v>
      </c>
      <c r="D715" s="133">
        <v>0</v>
      </c>
      <c r="E715" s="133">
        <v>0</v>
      </c>
      <c r="F715" s="133">
        <v>2.2559999999999998</v>
      </c>
      <c r="G715" s="133">
        <v>2.2559999999999998</v>
      </c>
      <c r="H715" s="133">
        <v>0</v>
      </c>
      <c r="I715" s="133">
        <v>0</v>
      </c>
      <c r="J715" s="133">
        <v>0</v>
      </c>
      <c r="K715" s="133">
        <v>0</v>
      </c>
      <c r="L715" s="133"/>
      <c r="M715" s="133">
        <v>0</v>
      </c>
      <c r="N715" s="133">
        <v>0</v>
      </c>
      <c r="O715" s="133">
        <v>295</v>
      </c>
      <c r="P715" s="133" t="s">
        <v>200</v>
      </c>
      <c r="Q715" s="133" t="s">
        <v>201</v>
      </c>
      <c r="R715" s="133" t="s">
        <v>202</v>
      </c>
      <c r="S715" s="127">
        <v>44349.400868055556</v>
      </c>
    </row>
    <row r="716" spans="1:19" x14ac:dyDescent="0.2">
      <c r="A716" s="133" t="s">
        <v>199</v>
      </c>
      <c r="B716" s="133" t="s">
        <v>83</v>
      </c>
      <c r="C716" s="127">
        <v>44346.708333333336</v>
      </c>
      <c r="D716" s="133">
        <v>0</v>
      </c>
      <c r="E716" s="133">
        <v>0</v>
      </c>
      <c r="F716" s="133">
        <v>2.2599999999999998</v>
      </c>
      <c r="G716" s="133">
        <v>2.2599999999999998</v>
      </c>
      <c r="H716" s="133">
        <v>0</v>
      </c>
      <c r="I716" s="133">
        <v>0</v>
      </c>
      <c r="J716" s="133">
        <v>0</v>
      </c>
      <c r="K716" s="133">
        <v>0</v>
      </c>
      <c r="L716" s="133"/>
      <c r="M716" s="133">
        <v>0</v>
      </c>
      <c r="N716" s="133">
        <v>0</v>
      </c>
      <c r="O716" s="133">
        <v>295</v>
      </c>
      <c r="P716" s="133" t="s">
        <v>200</v>
      </c>
      <c r="Q716" s="133" t="s">
        <v>201</v>
      </c>
      <c r="R716" s="133" t="s">
        <v>202</v>
      </c>
      <c r="S716" s="127">
        <v>44349.400868055556</v>
      </c>
    </row>
    <row r="717" spans="1:19" x14ac:dyDescent="0.2">
      <c r="A717" s="133" t="s">
        <v>199</v>
      </c>
      <c r="B717" s="133" t="s">
        <v>83</v>
      </c>
      <c r="C717" s="127">
        <v>44346.75</v>
      </c>
      <c r="D717" s="133">
        <v>0</v>
      </c>
      <c r="E717" s="133">
        <v>0</v>
      </c>
      <c r="F717" s="133">
        <v>2.2480000000000002</v>
      </c>
      <c r="G717" s="133">
        <v>2.2480000000000002</v>
      </c>
      <c r="H717" s="133">
        <v>0</v>
      </c>
      <c r="I717" s="133">
        <v>0</v>
      </c>
      <c r="J717" s="133">
        <v>0</v>
      </c>
      <c r="K717" s="133">
        <v>0</v>
      </c>
      <c r="L717" s="133"/>
      <c r="M717" s="133">
        <v>0</v>
      </c>
      <c r="N717" s="133">
        <v>0</v>
      </c>
      <c r="O717" s="133">
        <v>295</v>
      </c>
      <c r="P717" s="133" t="s">
        <v>200</v>
      </c>
      <c r="Q717" s="133" t="s">
        <v>201</v>
      </c>
      <c r="R717" s="133" t="s">
        <v>202</v>
      </c>
      <c r="S717" s="127">
        <v>44349.400868055556</v>
      </c>
    </row>
    <row r="718" spans="1:19" x14ac:dyDescent="0.2">
      <c r="A718" s="133" t="s">
        <v>199</v>
      </c>
      <c r="B718" s="133" t="s">
        <v>83</v>
      </c>
      <c r="C718" s="127">
        <v>44346.791666666664</v>
      </c>
      <c r="D718" s="133">
        <v>0</v>
      </c>
      <c r="E718" s="133">
        <v>0</v>
      </c>
      <c r="F718" s="133">
        <v>2.2480000000000002</v>
      </c>
      <c r="G718" s="133">
        <v>2.2480000000000002</v>
      </c>
      <c r="H718" s="133">
        <v>0</v>
      </c>
      <c r="I718" s="133">
        <v>0</v>
      </c>
      <c r="J718" s="133">
        <v>0</v>
      </c>
      <c r="K718" s="133">
        <v>0</v>
      </c>
      <c r="L718" s="133"/>
      <c r="M718" s="133">
        <v>0</v>
      </c>
      <c r="N718" s="133">
        <v>0</v>
      </c>
      <c r="O718" s="133">
        <v>295</v>
      </c>
      <c r="P718" s="133" t="s">
        <v>200</v>
      </c>
      <c r="Q718" s="133" t="s">
        <v>201</v>
      </c>
      <c r="R718" s="133" t="s">
        <v>202</v>
      </c>
      <c r="S718" s="127">
        <v>44349.400868055556</v>
      </c>
    </row>
    <row r="719" spans="1:19" x14ac:dyDescent="0.2">
      <c r="A719" s="133" t="s">
        <v>199</v>
      </c>
      <c r="B719" s="133" t="s">
        <v>83</v>
      </c>
      <c r="C719" s="127">
        <v>44346.833333333336</v>
      </c>
      <c r="D719" s="133">
        <v>0</v>
      </c>
      <c r="E719" s="133">
        <v>0</v>
      </c>
      <c r="F719" s="133">
        <v>2.246</v>
      </c>
      <c r="G719" s="133">
        <v>2.246</v>
      </c>
      <c r="H719" s="133">
        <v>0</v>
      </c>
      <c r="I719" s="133">
        <v>0</v>
      </c>
      <c r="J719" s="133">
        <v>0</v>
      </c>
      <c r="K719" s="133">
        <v>0</v>
      </c>
      <c r="L719" s="133"/>
      <c r="M719" s="133">
        <v>0</v>
      </c>
      <c r="N719" s="133">
        <v>0</v>
      </c>
      <c r="O719" s="133">
        <v>295</v>
      </c>
      <c r="P719" s="133" t="s">
        <v>200</v>
      </c>
      <c r="Q719" s="133" t="s">
        <v>201</v>
      </c>
      <c r="R719" s="133" t="s">
        <v>202</v>
      </c>
      <c r="S719" s="127">
        <v>44349.400868055556</v>
      </c>
    </row>
    <row r="720" spans="1:19" x14ac:dyDescent="0.2">
      <c r="A720" s="133" t="s">
        <v>199</v>
      </c>
      <c r="B720" s="133" t="s">
        <v>83</v>
      </c>
      <c r="C720" s="127">
        <v>44346.875</v>
      </c>
      <c r="D720" s="133">
        <v>0</v>
      </c>
      <c r="E720" s="133">
        <v>0</v>
      </c>
      <c r="F720" s="133">
        <v>2.2869999999999999</v>
      </c>
      <c r="G720" s="133">
        <v>2.2869999999999999</v>
      </c>
      <c r="H720" s="133">
        <v>0</v>
      </c>
      <c r="I720" s="133">
        <v>0</v>
      </c>
      <c r="J720" s="133">
        <v>0</v>
      </c>
      <c r="K720" s="133">
        <v>0</v>
      </c>
      <c r="L720" s="133"/>
      <c r="M720" s="133">
        <v>0</v>
      </c>
      <c r="N720" s="133">
        <v>0</v>
      </c>
      <c r="O720" s="133">
        <v>295</v>
      </c>
      <c r="P720" s="133" t="s">
        <v>200</v>
      </c>
      <c r="Q720" s="133" t="s">
        <v>201</v>
      </c>
      <c r="R720" s="133" t="s">
        <v>202</v>
      </c>
      <c r="S720" s="127">
        <v>44349.400868055556</v>
      </c>
    </row>
    <row r="721" spans="1:19" x14ac:dyDescent="0.2">
      <c r="A721" s="133" t="s">
        <v>199</v>
      </c>
      <c r="B721" s="133" t="s">
        <v>83</v>
      </c>
      <c r="C721" s="127">
        <v>44346.916666666664</v>
      </c>
      <c r="D721" s="133">
        <v>0</v>
      </c>
      <c r="E721" s="133">
        <v>0</v>
      </c>
      <c r="F721" s="133">
        <v>2.2679999999999998</v>
      </c>
      <c r="G721" s="133">
        <v>2.2679999999999998</v>
      </c>
      <c r="H721" s="133">
        <v>0</v>
      </c>
      <c r="I721" s="133">
        <v>0</v>
      </c>
      <c r="J721" s="133">
        <v>0</v>
      </c>
      <c r="K721" s="133">
        <v>0</v>
      </c>
      <c r="L721" s="133"/>
      <c r="M721" s="133">
        <v>0</v>
      </c>
      <c r="N721" s="133">
        <v>0</v>
      </c>
      <c r="O721" s="133">
        <v>295</v>
      </c>
      <c r="P721" s="133" t="s">
        <v>200</v>
      </c>
      <c r="Q721" s="133" t="s">
        <v>201</v>
      </c>
      <c r="R721" s="133" t="s">
        <v>202</v>
      </c>
      <c r="S721" s="127">
        <v>44349.400868055556</v>
      </c>
    </row>
    <row r="722" spans="1:19" x14ac:dyDescent="0.2">
      <c r="A722" s="133" t="s">
        <v>199</v>
      </c>
      <c r="B722" s="133" t="s">
        <v>83</v>
      </c>
      <c r="C722" s="127">
        <v>44346.958333333336</v>
      </c>
      <c r="D722" s="133">
        <v>0</v>
      </c>
      <c r="E722" s="133">
        <v>0</v>
      </c>
      <c r="F722" s="133">
        <v>2.2490000000000001</v>
      </c>
      <c r="G722" s="133">
        <v>2.2490000000000001</v>
      </c>
      <c r="H722" s="133">
        <v>0</v>
      </c>
      <c r="I722" s="133">
        <v>0</v>
      </c>
      <c r="J722" s="133">
        <v>0</v>
      </c>
      <c r="K722" s="133">
        <v>0</v>
      </c>
      <c r="L722" s="133"/>
      <c r="M722" s="133">
        <v>0</v>
      </c>
      <c r="N722" s="133">
        <v>0</v>
      </c>
      <c r="O722" s="133">
        <v>295</v>
      </c>
      <c r="P722" s="133" t="s">
        <v>200</v>
      </c>
      <c r="Q722" s="133" t="s">
        <v>201</v>
      </c>
      <c r="R722" s="133" t="s">
        <v>202</v>
      </c>
      <c r="S722" s="127">
        <v>44349.400868055556</v>
      </c>
    </row>
    <row r="723" spans="1:19" x14ac:dyDescent="0.2">
      <c r="A723" s="133" t="s">
        <v>199</v>
      </c>
      <c r="B723" s="133" t="s">
        <v>83</v>
      </c>
      <c r="C723" s="127">
        <v>44347</v>
      </c>
      <c r="D723" s="133">
        <v>0</v>
      </c>
      <c r="E723" s="133">
        <v>0</v>
      </c>
      <c r="F723" s="133">
        <v>2.2530000000000001</v>
      </c>
      <c r="G723" s="133">
        <v>2.2530000000000001</v>
      </c>
      <c r="H723" s="133">
        <v>0</v>
      </c>
      <c r="I723" s="133">
        <v>0</v>
      </c>
      <c r="J723" s="133">
        <v>0</v>
      </c>
      <c r="K723" s="133">
        <v>0</v>
      </c>
      <c r="L723" s="133"/>
      <c r="M723" s="133">
        <v>0</v>
      </c>
      <c r="N723" s="133">
        <v>0</v>
      </c>
      <c r="O723" s="133">
        <v>295</v>
      </c>
      <c r="P723" s="133" t="s">
        <v>200</v>
      </c>
      <c r="Q723" s="133" t="s">
        <v>201</v>
      </c>
      <c r="R723" s="133" t="s">
        <v>202</v>
      </c>
      <c r="S723" s="127">
        <v>44349.400868055556</v>
      </c>
    </row>
    <row r="724" spans="1:19" x14ac:dyDescent="0.2">
      <c r="A724" s="133" t="s">
        <v>199</v>
      </c>
      <c r="B724" s="133" t="s">
        <v>83</v>
      </c>
      <c r="C724" s="127">
        <v>44347.041666666664</v>
      </c>
      <c r="D724" s="133">
        <v>0</v>
      </c>
      <c r="E724" s="133">
        <v>0</v>
      </c>
      <c r="F724" s="133">
        <v>2.266</v>
      </c>
      <c r="G724" s="133">
        <v>2.266</v>
      </c>
      <c r="H724" s="133">
        <v>0</v>
      </c>
      <c r="I724" s="133">
        <v>0</v>
      </c>
      <c r="J724" s="133">
        <v>0</v>
      </c>
      <c r="K724" s="133">
        <v>0</v>
      </c>
      <c r="L724" s="133"/>
      <c r="M724" s="133">
        <v>0</v>
      </c>
      <c r="N724" s="133">
        <v>0</v>
      </c>
      <c r="O724" s="133">
        <v>295</v>
      </c>
      <c r="P724" s="133" t="s">
        <v>200</v>
      </c>
      <c r="Q724" s="133" t="s">
        <v>201</v>
      </c>
      <c r="R724" s="133" t="s">
        <v>202</v>
      </c>
      <c r="S724" s="127">
        <v>44349.400868055556</v>
      </c>
    </row>
    <row r="725" spans="1:19" x14ac:dyDescent="0.2">
      <c r="A725" s="133" t="s">
        <v>199</v>
      </c>
      <c r="B725" s="133" t="s">
        <v>83</v>
      </c>
      <c r="C725" s="127">
        <v>44347.083333333336</v>
      </c>
      <c r="D725" s="133">
        <v>0</v>
      </c>
      <c r="E725" s="133">
        <v>0</v>
      </c>
      <c r="F725" s="133">
        <v>2.2679999999999998</v>
      </c>
      <c r="G725" s="133">
        <v>2.2679999999999998</v>
      </c>
      <c r="H725" s="133">
        <v>0</v>
      </c>
      <c r="I725" s="133">
        <v>0</v>
      </c>
      <c r="J725" s="133">
        <v>0</v>
      </c>
      <c r="K725" s="133">
        <v>0</v>
      </c>
      <c r="L725" s="133"/>
      <c r="M725" s="133">
        <v>0</v>
      </c>
      <c r="N725" s="133">
        <v>0</v>
      </c>
      <c r="O725" s="133">
        <v>295</v>
      </c>
      <c r="P725" s="133" t="s">
        <v>200</v>
      </c>
      <c r="Q725" s="133" t="s">
        <v>201</v>
      </c>
      <c r="R725" s="133" t="s">
        <v>202</v>
      </c>
      <c r="S725" s="127">
        <v>44349.401030092595</v>
      </c>
    </row>
    <row r="726" spans="1:19" x14ac:dyDescent="0.2">
      <c r="A726" s="133" t="s">
        <v>199</v>
      </c>
      <c r="B726" s="133" t="s">
        <v>83</v>
      </c>
      <c r="C726" s="127">
        <v>44347.125</v>
      </c>
      <c r="D726" s="133">
        <v>0</v>
      </c>
      <c r="E726" s="133">
        <v>0</v>
      </c>
      <c r="F726" s="133">
        <v>2.262</v>
      </c>
      <c r="G726" s="133">
        <v>2.262</v>
      </c>
      <c r="H726" s="133">
        <v>0</v>
      </c>
      <c r="I726" s="133">
        <v>0</v>
      </c>
      <c r="J726" s="133">
        <v>0</v>
      </c>
      <c r="K726" s="133">
        <v>0</v>
      </c>
      <c r="L726" s="133"/>
      <c r="M726" s="133">
        <v>0</v>
      </c>
      <c r="N726" s="133">
        <v>0</v>
      </c>
      <c r="O726" s="133">
        <v>295</v>
      </c>
      <c r="P726" s="133" t="s">
        <v>200</v>
      </c>
      <c r="Q726" s="133" t="s">
        <v>201</v>
      </c>
      <c r="R726" s="133" t="s">
        <v>202</v>
      </c>
      <c r="S726" s="127">
        <v>44349.401030092595</v>
      </c>
    </row>
    <row r="727" spans="1:19" x14ac:dyDescent="0.2">
      <c r="A727" s="133" t="s">
        <v>199</v>
      </c>
      <c r="B727" s="133" t="s">
        <v>83</v>
      </c>
      <c r="C727" s="127">
        <v>44347.166666666664</v>
      </c>
      <c r="D727" s="133">
        <v>0</v>
      </c>
      <c r="E727" s="133">
        <v>0</v>
      </c>
      <c r="F727" s="133">
        <v>2.2530000000000001</v>
      </c>
      <c r="G727" s="133">
        <v>2.2530000000000001</v>
      </c>
      <c r="H727" s="133">
        <v>0</v>
      </c>
      <c r="I727" s="133">
        <v>0</v>
      </c>
      <c r="J727" s="133">
        <v>0</v>
      </c>
      <c r="K727" s="133">
        <v>0</v>
      </c>
      <c r="L727" s="133"/>
      <c r="M727" s="133">
        <v>0</v>
      </c>
      <c r="N727" s="133">
        <v>0</v>
      </c>
      <c r="O727" s="133">
        <v>295</v>
      </c>
      <c r="P727" s="133" t="s">
        <v>200</v>
      </c>
      <c r="Q727" s="133" t="s">
        <v>201</v>
      </c>
      <c r="R727" s="133" t="s">
        <v>202</v>
      </c>
      <c r="S727" s="127">
        <v>44349.401030092595</v>
      </c>
    </row>
    <row r="728" spans="1:19" x14ac:dyDescent="0.2">
      <c r="A728" s="133" t="s">
        <v>199</v>
      </c>
      <c r="B728" s="133" t="s">
        <v>83</v>
      </c>
      <c r="C728" s="127">
        <v>44347.208333333336</v>
      </c>
      <c r="D728" s="133">
        <v>0</v>
      </c>
      <c r="E728" s="133">
        <v>0</v>
      </c>
      <c r="F728" s="133">
        <v>2.262</v>
      </c>
      <c r="G728" s="133">
        <v>2.262</v>
      </c>
      <c r="H728" s="133">
        <v>0</v>
      </c>
      <c r="I728" s="133">
        <v>0</v>
      </c>
      <c r="J728" s="133">
        <v>0</v>
      </c>
      <c r="K728" s="133">
        <v>0</v>
      </c>
      <c r="L728" s="133"/>
      <c r="M728" s="133">
        <v>0</v>
      </c>
      <c r="N728" s="133">
        <v>0</v>
      </c>
      <c r="O728" s="133">
        <v>295</v>
      </c>
      <c r="P728" s="133" t="s">
        <v>200</v>
      </c>
      <c r="Q728" s="133" t="s">
        <v>201</v>
      </c>
      <c r="R728" s="133" t="s">
        <v>202</v>
      </c>
      <c r="S728" s="127">
        <v>44349.401030092595</v>
      </c>
    </row>
    <row r="729" spans="1:19" x14ac:dyDescent="0.2">
      <c r="A729" s="133" t="s">
        <v>199</v>
      </c>
      <c r="B729" s="133" t="s">
        <v>83</v>
      </c>
      <c r="C729" s="127">
        <v>44347.25</v>
      </c>
      <c r="D729" s="133">
        <v>0</v>
      </c>
      <c r="E729" s="133">
        <v>0</v>
      </c>
      <c r="F729" s="133">
        <v>2.2570000000000001</v>
      </c>
      <c r="G729" s="133">
        <v>2.2570000000000001</v>
      </c>
      <c r="H729" s="133">
        <v>0</v>
      </c>
      <c r="I729" s="133">
        <v>0</v>
      </c>
      <c r="J729" s="133">
        <v>0</v>
      </c>
      <c r="K729" s="133">
        <v>0</v>
      </c>
      <c r="L729" s="133"/>
      <c r="M729" s="133">
        <v>0</v>
      </c>
      <c r="N729" s="133">
        <v>0</v>
      </c>
      <c r="O729" s="133">
        <v>295</v>
      </c>
      <c r="P729" s="133" t="s">
        <v>200</v>
      </c>
      <c r="Q729" s="133" t="s">
        <v>201</v>
      </c>
      <c r="R729" s="133" t="s">
        <v>202</v>
      </c>
      <c r="S729" s="127">
        <v>44349.401030092595</v>
      </c>
    </row>
    <row r="730" spans="1:19" x14ac:dyDescent="0.2">
      <c r="A730" s="133" t="s">
        <v>199</v>
      </c>
      <c r="B730" s="133" t="s">
        <v>83</v>
      </c>
      <c r="C730" s="127">
        <v>44347.291666666664</v>
      </c>
      <c r="D730" s="133">
        <v>0</v>
      </c>
      <c r="E730" s="133">
        <v>0</v>
      </c>
      <c r="F730" s="133">
        <v>2.266</v>
      </c>
      <c r="G730" s="133">
        <v>2.266</v>
      </c>
      <c r="H730" s="133">
        <v>0</v>
      </c>
      <c r="I730" s="133">
        <v>0</v>
      </c>
      <c r="J730" s="133">
        <v>0</v>
      </c>
      <c r="K730" s="133">
        <v>0</v>
      </c>
      <c r="L730" s="133"/>
      <c r="M730" s="133">
        <v>0</v>
      </c>
      <c r="N730" s="133">
        <v>0</v>
      </c>
      <c r="O730" s="133">
        <v>295</v>
      </c>
      <c r="P730" s="133" t="s">
        <v>200</v>
      </c>
      <c r="Q730" s="133" t="s">
        <v>201</v>
      </c>
      <c r="R730" s="133" t="s">
        <v>202</v>
      </c>
      <c r="S730" s="127">
        <v>44349.401030092595</v>
      </c>
    </row>
    <row r="731" spans="1:19" x14ac:dyDescent="0.2">
      <c r="A731" s="133" t="s">
        <v>199</v>
      </c>
      <c r="B731" s="133" t="s">
        <v>83</v>
      </c>
      <c r="C731" s="127">
        <v>44347.333333333336</v>
      </c>
      <c r="D731" s="133">
        <v>0</v>
      </c>
      <c r="E731" s="133">
        <v>0</v>
      </c>
      <c r="F731" s="133">
        <v>2.2559999999999998</v>
      </c>
      <c r="G731" s="133">
        <v>2.2559999999999998</v>
      </c>
      <c r="H731" s="133">
        <v>0</v>
      </c>
      <c r="I731" s="133">
        <v>0</v>
      </c>
      <c r="J731" s="133">
        <v>0</v>
      </c>
      <c r="K731" s="133">
        <v>0</v>
      </c>
      <c r="L731" s="133"/>
      <c r="M731" s="133">
        <v>0</v>
      </c>
      <c r="N731" s="133">
        <v>0</v>
      </c>
      <c r="O731" s="133">
        <v>295</v>
      </c>
      <c r="P731" s="133" t="s">
        <v>200</v>
      </c>
      <c r="Q731" s="133" t="s">
        <v>201</v>
      </c>
      <c r="R731" s="133" t="s">
        <v>202</v>
      </c>
      <c r="S731" s="127">
        <v>44349.401030092595</v>
      </c>
    </row>
    <row r="732" spans="1:19" x14ac:dyDescent="0.2">
      <c r="A732" s="133" t="s">
        <v>199</v>
      </c>
      <c r="B732" s="133" t="s">
        <v>83</v>
      </c>
      <c r="C732" s="127">
        <v>44347.375</v>
      </c>
      <c r="D732" s="133">
        <v>0</v>
      </c>
      <c r="E732" s="133">
        <v>0</v>
      </c>
      <c r="F732" s="133">
        <v>2.2599999999999998</v>
      </c>
      <c r="G732" s="133">
        <v>2.2599999999999998</v>
      </c>
      <c r="H732" s="133">
        <v>0</v>
      </c>
      <c r="I732" s="133">
        <v>0</v>
      </c>
      <c r="J732" s="133">
        <v>0</v>
      </c>
      <c r="K732" s="133">
        <v>0</v>
      </c>
      <c r="L732" s="133"/>
      <c r="M732" s="133">
        <v>0</v>
      </c>
      <c r="N732" s="133">
        <v>0</v>
      </c>
      <c r="O732" s="133">
        <v>295</v>
      </c>
      <c r="P732" s="133" t="s">
        <v>200</v>
      </c>
      <c r="Q732" s="133" t="s">
        <v>201</v>
      </c>
      <c r="R732" s="133" t="s">
        <v>202</v>
      </c>
      <c r="S732" s="127">
        <v>44349.401030092595</v>
      </c>
    </row>
    <row r="733" spans="1:19" x14ac:dyDescent="0.2">
      <c r="A733" s="133" t="s">
        <v>199</v>
      </c>
      <c r="B733" s="133" t="s">
        <v>83</v>
      </c>
      <c r="C733" s="127">
        <v>44347.416666666664</v>
      </c>
      <c r="D733" s="133">
        <v>0</v>
      </c>
      <c r="E733" s="133">
        <v>0</v>
      </c>
      <c r="F733" s="133">
        <v>2.262</v>
      </c>
      <c r="G733" s="133">
        <v>2.262</v>
      </c>
      <c r="H733" s="133">
        <v>0</v>
      </c>
      <c r="I733" s="133">
        <v>0</v>
      </c>
      <c r="J733" s="133">
        <v>0</v>
      </c>
      <c r="K733" s="133">
        <v>0</v>
      </c>
      <c r="L733" s="133"/>
      <c r="M733" s="133">
        <v>0</v>
      </c>
      <c r="N733" s="133">
        <v>0</v>
      </c>
      <c r="O733" s="133">
        <v>295</v>
      </c>
      <c r="P733" s="133" t="s">
        <v>200</v>
      </c>
      <c r="Q733" s="133" t="s">
        <v>201</v>
      </c>
      <c r="R733" s="133" t="s">
        <v>202</v>
      </c>
      <c r="S733" s="127">
        <v>44349.401030092595</v>
      </c>
    </row>
    <row r="734" spans="1:19" x14ac:dyDescent="0.2">
      <c r="A734" s="133" t="s">
        <v>199</v>
      </c>
      <c r="B734" s="133" t="s">
        <v>83</v>
      </c>
      <c r="C734" s="127">
        <v>44347.458333333336</v>
      </c>
      <c r="D734" s="133">
        <v>0</v>
      </c>
      <c r="E734" s="133">
        <v>0</v>
      </c>
      <c r="F734" s="133">
        <v>2.258</v>
      </c>
      <c r="G734" s="133">
        <v>2.258</v>
      </c>
      <c r="H734" s="133">
        <v>0</v>
      </c>
      <c r="I734" s="133">
        <v>0</v>
      </c>
      <c r="J734" s="133">
        <v>0</v>
      </c>
      <c r="K734" s="133">
        <v>0</v>
      </c>
      <c r="L734" s="133"/>
      <c r="M734" s="133">
        <v>0</v>
      </c>
      <c r="N734" s="133">
        <v>0</v>
      </c>
      <c r="O734" s="133">
        <v>295</v>
      </c>
      <c r="P734" s="133" t="s">
        <v>200</v>
      </c>
      <c r="Q734" s="133" t="s">
        <v>201</v>
      </c>
      <c r="R734" s="133" t="s">
        <v>202</v>
      </c>
      <c r="S734" s="127">
        <v>44349.401030092595</v>
      </c>
    </row>
    <row r="735" spans="1:19" x14ac:dyDescent="0.2">
      <c r="A735" s="133" t="s">
        <v>199</v>
      </c>
      <c r="B735" s="133" t="s">
        <v>83</v>
      </c>
      <c r="C735" s="127">
        <v>44347.5</v>
      </c>
      <c r="D735" s="133">
        <v>0</v>
      </c>
      <c r="E735" s="133">
        <v>0</v>
      </c>
      <c r="F735" s="133">
        <v>2.2559999999999998</v>
      </c>
      <c r="G735" s="133">
        <v>2.2559999999999998</v>
      </c>
      <c r="H735" s="133">
        <v>0</v>
      </c>
      <c r="I735" s="133">
        <v>0</v>
      </c>
      <c r="J735" s="133">
        <v>0</v>
      </c>
      <c r="K735" s="133">
        <v>0</v>
      </c>
      <c r="L735" s="133"/>
      <c r="M735" s="133">
        <v>0</v>
      </c>
      <c r="N735" s="133">
        <v>0</v>
      </c>
      <c r="O735" s="133">
        <v>295</v>
      </c>
      <c r="P735" s="133" t="s">
        <v>200</v>
      </c>
      <c r="Q735" s="133" t="s">
        <v>201</v>
      </c>
      <c r="R735" s="133" t="s">
        <v>202</v>
      </c>
      <c r="S735" s="127">
        <v>44349.401030092595</v>
      </c>
    </row>
    <row r="736" spans="1:19" x14ac:dyDescent="0.2">
      <c r="A736" s="133" t="s">
        <v>199</v>
      </c>
      <c r="B736" s="133" t="s">
        <v>83</v>
      </c>
      <c r="C736" s="127">
        <v>44347.541666666664</v>
      </c>
      <c r="D736" s="133">
        <v>0</v>
      </c>
      <c r="E736" s="133">
        <v>0</v>
      </c>
      <c r="F736" s="133">
        <v>2.286</v>
      </c>
      <c r="G736" s="133">
        <v>2.286</v>
      </c>
      <c r="H736" s="133">
        <v>0</v>
      </c>
      <c r="I736" s="133">
        <v>0</v>
      </c>
      <c r="J736" s="133">
        <v>0</v>
      </c>
      <c r="K736" s="133">
        <v>0</v>
      </c>
      <c r="L736" s="133"/>
      <c r="M736" s="133">
        <v>0</v>
      </c>
      <c r="N736" s="133">
        <v>0</v>
      </c>
      <c r="O736" s="133">
        <v>295</v>
      </c>
      <c r="P736" s="133" t="s">
        <v>200</v>
      </c>
      <c r="Q736" s="133" t="s">
        <v>201</v>
      </c>
      <c r="R736" s="133" t="s">
        <v>202</v>
      </c>
      <c r="S736" s="127">
        <v>44349.401030092595</v>
      </c>
    </row>
    <row r="737" spans="1:19" x14ac:dyDescent="0.2">
      <c r="A737" s="133" t="s">
        <v>199</v>
      </c>
      <c r="B737" s="133" t="s">
        <v>83</v>
      </c>
      <c r="C737" s="127">
        <v>44347.583333333336</v>
      </c>
      <c r="D737" s="133">
        <v>0</v>
      </c>
      <c r="E737" s="133">
        <v>0</v>
      </c>
      <c r="F737" s="133">
        <v>2.2799999999999998</v>
      </c>
      <c r="G737" s="133">
        <v>2.2799999999999998</v>
      </c>
      <c r="H737" s="133">
        <v>0</v>
      </c>
      <c r="I737" s="133">
        <v>0</v>
      </c>
      <c r="J737" s="133">
        <v>0</v>
      </c>
      <c r="K737" s="133">
        <v>0</v>
      </c>
      <c r="L737" s="133"/>
      <c r="M737" s="133">
        <v>0</v>
      </c>
      <c r="N737" s="133">
        <v>0</v>
      </c>
      <c r="O737" s="133">
        <v>295</v>
      </c>
      <c r="P737" s="133" t="s">
        <v>200</v>
      </c>
      <c r="Q737" s="133" t="s">
        <v>201</v>
      </c>
      <c r="R737" s="133" t="s">
        <v>202</v>
      </c>
      <c r="S737" s="127">
        <v>44349.401030092595</v>
      </c>
    </row>
    <row r="738" spans="1:19" x14ac:dyDescent="0.2">
      <c r="A738" s="133" t="s">
        <v>199</v>
      </c>
      <c r="B738" s="133" t="s">
        <v>83</v>
      </c>
      <c r="C738" s="127">
        <v>44347.625</v>
      </c>
      <c r="D738" s="133">
        <v>0</v>
      </c>
      <c r="E738" s="133">
        <v>0</v>
      </c>
      <c r="F738" s="133">
        <v>2.282</v>
      </c>
      <c r="G738" s="133">
        <v>2.282</v>
      </c>
      <c r="H738" s="133">
        <v>0</v>
      </c>
      <c r="I738" s="133">
        <v>0</v>
      </c>
      <c r="J738" s="133">
        <v>0</v>
      </c>
      <c r="K738" s="133">
        <v>0</v>
      </c>
      <c r="L738" s="133"/>
      <c r="M738" s="133">
        <v>0</v>
      </c>
      <c r="N738" s="133">
        <v>0</v>
      </c>
      <c r="O738" s="133">
        <v>295</v>
      </c>
      <c r="P738" s="133" t="s">
        <v>200</v>
      </c>
      <c r="Q738" s="133" t="s">
        <v>201</v>
      </c>
      <c r="R738" s="133" t="s">
        <v>202</v>
      </c>
      <c r="S738" s="127">
        <v>44349.401030092595</v>
      </c>
    </row>
    <row r="739" spans="1:19" x14ac:dyDescent="0.2">
      <c r="A739" s="133" t="s">
        <v>199</v>
      </c>
      <c r="B739" s="133" t="s">
        <v>83</v>
      </c>
      <c r="C739" s="127">
        <v>44347.666666666664</v>
      </c>
      <c r="D739" s="133">
        <v>0</v>
      </c>
      <c r="E739" s="133">
        <v>0</v>
      </c>
      <c r="F739" s="133">
        <v>2.2719999999999998</v>
      </c>
      <c r="G739" s="133">
        <v>2.2719999999999998</v>
      </c>
      <c r="H739" s="133">
        <v>0</v>
      </c>
      <c r="I739" s="133">
        <v>0</v>
      </c>
      <c r="J739" s="133">
        <v>0</v>
      </c>
      <c r="K739" s="133">
        <v>0</v>
      </c>
      <c r="L739" s="133"/>
      <c r="M739" s="133">
        <v>0</v>
      </c>
      <c r="N739" s="133">
        <v>0</v>
      </c>
      <c r="O739" s="133">
        <v>295</v>
      </c>
      <c r="P739" s="133" t="s">
        <v>200</v>
      </c>
      <c r="Q739" s="133" t="s">
        <v>201</v>
      </c>
      <c r="R739" s="133" t="s">
        <v>202</v>
      </c>
      <c r="S739" s="127">
        <v>44349.401030092595</v>
      </c>
    </row>
    <row r="740" spans="1:19" x14ac:dyDescent="0.2">
      <c r="A740" s="133" t="s">
        <v>199</v>
      </c>
      <c r="B740" s="133" t="s">
        <v>83</v>
      </c>
      <c r="C740" s="127">
        <v>44347.708333333336</v>
      </c>
      <c r="D740" s="133">
        <v>0</v>
      </c>
      <c r="E740" s="133">
        <v>0</v>
      </c>
      <c r="F740" s="133">
        <v>2.2989999999999999</v>
      </c>
      <c r="G740" s="133">
        <v>2.2989999999999999</v>
      </c>
      <c r="H740" s="133">
        <v>0</v>
      </c>
      <c r="I740" s="133">
        <v>0</v>
      </c>
      <c r="J740" s="133">
        <v>0</v>
      </c>
      <c r="K740" s="133">
        <v>0</v>
      </c>
      <c r="L740" s="133"/>
      <c r="M740" s="133">
        <v>0</v>
      </c>
      <c r="N740" s="133">
        <v>0</v>
      </c>
      <c r="O740" s="133">
        <v>295</v>
      </c>
      <c r="P740" s="133" t="s">
        <v>200</v>
      </c>
      <c r="Q740" s="133" t="s">
        <v>201</v>
      </c>
      <c r="R740" s="133" t="s">
        <v>202</v>
      </c>
      <c r="S740" s="127">
        <v>44349.401030092595</v>
      </c>
    </row>
    <row r="741" spans="1:19" x14ac:dyDescent="0.2">
      <c r="A741" s="133" t="s">
        <v>199</v>
      </c>
      <c r="B741" s="133" t="s">
        <v>83</v>
      </c>
      <c r="C741" s="127">
        <v>44347.75</v>
      </c>
      <c r="D741" s="133">
        <v>0</v>
      </c>
      <c r="E741" s="133">
        <v>0</v>
      </c>
      <c r="F741" s="133">
        <v>2.2799999999999998</v>
      </c>
      <c r="G741" s="133">
        <v>2.2799999999999998</v>
      </c>
      <c r="H741" s="133">
        <v>0</v>
      </c>
      <c r="I741" s="133">
        <v>0</v>
      </c>
      <c r="J741" s="133">
        <v>0</v>
      </c>
      <c r="K741" s="133">
        <v>0</v>
      </c>
      <c r="L741" s="133"/>
      <c r="M741" s="133">
        <v>0</v>
      </c>
      <c r="N741" s="133">
        <v>0</v>
      </c>
      <c r="O741" s="133">
        <v>295</v>
      </c>
      <c r="P741" s="133" t="s">
        <v>200</v>
      </c>
      <c r="Q741" s="133" t="s">
        <v>201</v>
      </c>
      <c r="R741" s="133" t="s">
        <v>202</v>
      </c>
      <c r="S741" s="127">
        <v>44349.401030092595</v>
      </c>
    </row>
    <row r="742" spans="1:19" x14ac:dyDescent="0.2">
      <c r="A742" s="133" t="s">
        <v>199</v>
      </c>
      <c r="B742" s="133" t="s">
        <v>83</v>
      </c>
      <c r="C742" s="127">
        <v>44347.791666666664</v>
      </c>
      <c r="D742" s="133">
        <v>0</v>
      </c>
      <c r="E742" s="133">
        <v>0</v>
      </c>
      <c r="F742" s="133">
        <v>2.2360000000000002</v>
      </c>
      <c r="G742" s="133">
        <v>2.2360000000000002</v>
      </c>
      <c r="H742" s="133">
        <v>0</v>
      </c>
      <c r="I742" s="133">
        <v>0</v>
      </c>
      <c r="J742" s="133">
        <v>0</v>
      </c>
      <c r="K742" s="133">
        <v>0</v>
      </c>
      <c r="L742" s="133"/>
      <c r="M742" s="133">
        <v>0</v>
      </c>
      <c r="N742" s="133">
        <v>0</v>
      </c>
      <c r="O742" s="133">
        <v>295</v>
      </c>
      <c r="P742" s="133" t="s">
        <v>200</v>
      </c>
      <c r="Q742" s="133" t="s">
        <v>201</v>
      </c>
      <c r="R742" s="133" t="s">
        <v>202</v>
      </c>
      <c r="S742" s="127">
        <v>44349.401030092595</v>
      </c>
    </row>
    <row r="743" spans="1:19" x14ac:dyDescent="0.2">
      <c r="A743" s="133" t="s">
        <v>199</v>
      </c>
      <c r="B743" s="133" t="s">
        <v>83</v>
      </c>
      <c r="C743" s="127">
        <v>44347.833333333336</v>
      </c>
      <c r="D743" s="133">
        <v>0</v>
      </c>
      <c r="E743" s="133">
        <v>0</v>
      </c>
      <c r="F743" s="133">
        <v>2.2229999999999999</v>
      </c>
      <c r="G743" s="133">
        <v>2.2229999999999999</v>
      </c>
      <c r="H743" s="133">
        <v>0</v>
      </c>
      <c r="I743" s="133">
        <v>0</v>
      </c>
      <c r="J743" s="133">
        <v>0</v>
      </c>
      <c r="K743" s="133">
        <v>0</v>
      </c>
      <c r="L743" s="133"/>
      <c r="M743" s="133">
        <v>0</v>
      </c>
      <c r="N743" s="133">
        <v>0</v>
      </c>
      <c r="O743" s="133">
        <v>295</v>
      </c>
      <c r="P743" s="133" t="s">
        <v>200</v>
      </c>
      <c r="Q743" s="133" t="s">
        <v>201</v>
      </c>
      <c r="R743" s="133" t="s">
        <v>202</v>
      </c>
      <c r="S743" s="127">
        <v>44349.401030092595</v>
      </c>
    </row>
    <row r="744" spans="1:19" x14ac:dyDescent="0.2">
      <c r="A744" s="133" t="s">
        <v>199</v>
      </c>
      <c r="B744" s="133" t="s">
        <v>83</v>
      </c>
      <c r="C744" s="127">
        <v>44347.875</v>
      </c>
      <c r="D744" s="133">
        <v>0</v>
      </c>
      <c r="E744" s="133">
        <v>0</v>
      </c>
      <c r="F744" s="133">
        <v>2.2309999999999999</v>
      </c>
      <c r="G744" s="133">
        <v>2.2309999999999999</v>
      </c>
      <c r="H744" s="133">
        <v>0</v>
      </c>
      <c r="I744" s="133">
        <v>0</v>
      </c>
      <c r="J744" s="133">
        <v>0</v>
      </c>
      <c r="K744" s="133">
        <v>0</v>
      </c>
      <c r="L744" s="133"/>
      <c r="M744" s="133">
        <v>0</v>
      </c>
      <c r="N744" s="133">
        <v>0</v>
      </c>
      <c r="O744" s="133">
        <v>295</v>
      </c>
      <c r="P744" s="133" t="s">
        <v>200</v>
      </c>
      <c r="Q744" s="133" t="s">
        <v>201</v>
      </c>
      <c r="R744" s="133" t="s">
        <v>202</v>
      </c>
      <c r="S744" s="127">
        <v>44349.401030092595</v>
      </c>
    </row>
    <row r="745" spans="1:19" x14ac:dyDescent="0.2">
      <c r="A745" s="133" t="s">
        <v>199</v>
      </c>
      <c r="B745" s="133" t="s">
        <v>83</v>
      </c>
      <c r="C745" s="127">
        <v>44347.916666666664</v>
      </c>
      <c r="D745" s="133">
        <v>0</v>
      </c>
      <c r="E745" s="133">
        <v>0</v>
      </c>
      <c r="F745" s="133">
        <v>2.2519999999999998</v>
      </c>
      <c r="G745" s="133">
        <v>2.2519999999999998</v>
      </c>
      <c r="H745" s="133">
        <v>0</v>
      </c>
      <c r="I745" s="133">
        <v>0</v>
      </c>
      <c r="J745" s="133">
        <v>0</v>
      </c>
      <c r="K745" s="133">
        <v>0</v>
      </c>
      <c r="L745" s="133"/>
      <c r="M745" s="133">
        <v>0</v>
      </c>
      <c r="N745" s="133">
        <v>0</v>
      </c>
      <c r="O745" s="133">
        <v>295</v>
      </c>
      <c r="P745" s="133" t="s">
        <v>200</v>
      </c>
      <c r="Q745" s="133" t="s">
        <v>201</v>
      </c>
      <c r="R745" s="133" t="s">
        <v>202</v>
      </c>
      <c r="S745" s="127">
        <v>44349.401030092595</v>
      </c>
    </row>
    <row r="746" spans="1:19" x14ac:dyDescent="0.2">
      <c r="A746" s="133" t="s">
        <v>199</v>
      </c>
      <c r="B746" s="133" t="s">
        <v>83</v>
      </c>
      <c r="C746" s="127">
        <v>44347.958333333336</v>
      </c>
      <c r="D746" s="133">
        <v>0</v>
      </c>
      <c r="E746" s="133">
        <v>0</v>
      </c>
      <c r="F746" s="133">
        <v>2.2400000000000002</v>
      </c>
      <c r="G746" s="133">
        <v>2.2400000000000002</v>
      </c>
      <c r="H746" s="133">
        <v>0</v>
      </c>
      <c r="I746" s="133">
        <v>0</v>
      </c>
      <c r="J746" s="133">
        <v>0</v>
      </c>
      <c r="K746" s="133">
        <v>0</v>
      </c>
      <c r="L746" s="133"/>
      <c r="M746" s="133">
        <v>0</v>
      </c>
      <c r="N746" s="133">
        <v>0</v>
      </c>
      <c r="O746" s="133">
        <v>295</v>
      </c>
      <c r="P746" s="133" t="s">
        <v>200</v>
      </c>
      <c r="Q746" s="133" t="s">
        <v>201</v>
      </c>
      <c r="R746" s="133" t="s">
        <v>202</v>
      </c>
      <c r="S746" s="127">
        <v>44349.401030092595</v>
      </c>
    </row>
    <row r="747" spans="1:19" x14ac:dyDescent="0.2">
      <c r="A747" s="133" t="s">
        <v>199</v>
      </c>
      <c r="B747" s="133" t="s">
        <v>83</v>
      </c>
      <c r="C747" s="127">
        <v>44348</v>
      </c>
      <c r="D747" s="133">
        <v>0</v>
      </c>
      <c r="E747" s="133">
        <v>0</v>
      </c>
      <c r="F747" s="133">
        <v>2.2490000000000001</v>
      </c>
      <c r="G747" s="133">
        <v>2.2490000000000001</v>
      </c>
      <c r="H747" s="133">
        <v>0</v>
      </c>
      <c r="I747" s="133">
        <v>0</v>
      </c>
      <c r="J747" s="133">
        <v>0</v>
      </c>
      <c r="K747" s="133">
        <v>0</v>
      </c>
      <c r="L747" s="133"/>
      <c r="M747" s="133">
        <v>0</v>
      </c>
      <c r="N747" s="133">
        <v>0</v>
      </c>
      <c r="O747" s="133">
        <v>295</v>
      </c>
      <c r="P747" s="133" t="s">
        <v>200</v>
      </c>
      <c r="Q747" s="133" t="s">
        <v>201</v>
      </c>
      <c r="R747" s="133" t="s">
        <v>202</v>
      </c>
      <c r="S747" s="127">
        <v>44349.401030092595</v>
      </c>
    </row>
    <row r="748" spans="1:19" x14ac:dyDescent="0.2">
      <c r="A748" s="133" t="s">
        <v>199</v>
      </c>
      <c r="B748" s="133" t="s">
        <v>84</v>
      </c>
      <c r="C748" s="127">
        <v>44317.041666666664</v>
      </c>
      <c r="D748" s="133">
        <v>0</v>
      </c>
      <c r="E748" s="133">
        <v>0</v>
      </c>
      <c r="F748" s="133">
        <v>3.202</v>
      </c>
      <c r="G748" s="133">
        <v>3.202</v>
      </c>
      <c r="H748" s="133">
        <v>0</v>
      </c>
      <c r="I748" s="133">
        <v>0</v>
      </c>
      <c r="J748" s="133">
        <v>0</v>
      </c>
      <c r="K748" s="133">
        <v>0</v>
      </c>
      <c r="L748" s="133"/>
      <c r="M748" s="133">
        <v>0</v>
      </c>
      <c r="N748" s="133">
        <v>0</v>
      </c>
      <c r="O748" s="133">
        <v>774</v>
      </c>
      <c r="P748" s="133" t="s">
        <v>200</v>
      </c>
      <c r="Q748" s="133" t="s">
        <v>201</v>
      </c>
      <c r="R748" s="133" t="s">
        <v>202</v>
      </c>
      <c r="S748" s="127">
        <v>44320.378819444442</v>
      </c>
    </row>
    <row r="749" spans="1:19" x14ac:dyDescent="0.2">
      <c r="A749" s="133" t="s">
        <v>199</v>
      </c>
      <c r="B749" s="133" t="s">
        <v>84</v>
      </c>
      <c r="C749" s="127">
        <v>44317.083333333336</v>
      </c>
      <c r="D749" s="133">
        <v>0</v>
      </c>
      <c r="E749" s="133">
        <v>0</v>
      </c>
      <c r="F749" s="133">
        <v>3.2349999999999999</v>
      </c>
      <c r="G749" s="133">
        <v>3.2349999999999999</v>
      </c>
      <c r="H749" s="133">
        <v>0</v>
      </c>
      <c r="I749" s="133">
        <v>0</v>
      </c>
      <c r="J749" s="133">
        <v>0</v>
      </c>
      <c r="K749" s="133">
        <v>0</v>
      </c>
      <c r="L749" s="133"/>
      <c r="M749" s="133">
        <v>0</v>
      </c>
      <c r="N749" s="133">
        <v>0</v>
      </c>
      <c r="O749" s="133">
        <v>774</v>
      </c>
      <c r="P749" s="133" t="s">
        <v>200</v>
      </c>
      <c r="Q749" s="133" t="s">
        <v>201</v>
      </c>
      <c r="R749" s="133" t="s">
        <v>202</v>
      </c>
      <c r="S749" s="127">
        <v>44349.398495370369</v>
      </c>
    </row>
    <row r="750" spans="1:19" x14ac:dyDescent="0.2">
      <c r="A750" s="133" t="s">
        <v>199</v>
      </c>
      <c r="B750" s="133" t="s">
        <v>84</v>
      </c>
      <c r="C750" s="127">
        <v>44317.125</v>
      </c>
      <c r="D750" s="133">
        <v>0</v>
      </c>
      <c r="E750" s="133">
        <v>0</v>
      </c>
      <c r="F750" s="133">
        <v>3.2330000000000001</v>
      </c>
      <c r="G750" s="133">
        <v>3.2330000000000001</v>
      </c>
      <c r="H750" s="133">
        <v>0</v>
      </c>
      <c r="I750" s="133">
        <v>0</v>
      </c>
      <c r="J750" s="133">
        <v>0</v>
      </c>
      <c r="K750" s="133">
        <v>0</v>
      </c>
      <c r="L750" s="133"/>
      <c r="M750" s="133">
        <v>0</v>
      </c>
      <c r="N750" s="133">
        <v>0</v>
      </c>
      <c r="O750" s="133">
        <v>774</v>
      </c>
      <c r="P750" s="133" t="s">
        <v>200</v>
      </c>
      <c r="Q750" s="133" t="s">
        <v>201</v>
      </c>
      <c r="R750" s="133" t="s">
        <v>202</v>
      </c>
      <c r="S750" s="127">
        <v>44349.398495370369</v>
      </c>
    </row>
    <row r="751" spans="1:19" x14ac:dyDescent="0.2">
      <c r="A751" s="133" t="s">
        <v>199</v>
      </c>
      <c r="B751" s="133" t="s">
        <v>84</v>
      </c>
      <c r="C751" s="127">
        <v>44317.166666666664</v>
      </c>
      <c r="D751" s="133">
        <v>0</v>
      </c>
      <c r="E751" s="133">
        <v>0</v>
      </c>
      <c r="F751" s="133">
        <v>3.4390000000000001</v>
      </c>
      <c r="G751" s="133">
        <v>3.4390000000000001</v>
      </c>
      <c r="H751" s="133">
        <v>0</v>
      </c>
      <c r="I751" s="133">
        <v>0</v>
      </c>
      <c r="J751" s="133">
        <v>0</v>
      </c>
      <c r="K751" s="133">
        <v>0</v>
      </c>
      <c r="L751" s="133"/>
      <c r="M751" s="133">
        <v>0</v>
      </c>
      <c r="N751" s="133">
        <v>0</v>
      </c>
      <c r="O751" s="133">
        <v>774</v>
      </c>
      <c r="P751" s="133" t="s">
        <v>200</v>
      </c>
      <c r="Q751" s="133" t="s">
        <v>201</v>
      </c>
      <c r="R751" s="133" t="s">
        <v>202</v>
      </c>
      <c r="S751" s="127">
        <v>44349.398495370369</v>
      </c>
    </row>
    <row r="752" spans="1:19" x14ac:dyDescent="0.2">
      <c r="A752" s="133" t="s">
        <v>199</v>
      </c>
      <c r="B752" s="133" t="s">
        <v>84</v>
      </c>
      <c r="C752" s="127">
        <v>44317.208333333336</v>
      </c>
      <c r="D752" s="133">
        <v>0</v>
      </c>
      <c r="E752" s="133">
        <v>0</v>
      </c>
      <c r="F752" s="133">
        <v>3.3969999999999998</v>
      </c>
      <c r="G752" s="133">
        <v>3.3969999999999998</v>
      </c>
      <c r="H752" s="133">
        <v>0</v>
      </c>
      <c r="I752" s="133">
        <v>0</v>
      </c>
      <c r="J752" s="133">
        <v>0</v>
      </c>
      <c r="K752" s="133">
        <v>0</v>
      </c>
      <c r="L752" s="133"/>
      <c r="M752" s="133">
        <v>0</v>
      </c>
      <c r="N752" s="133">
        <v>0</v>
      </c>
      <c r="O752" s="133">
        <v>774</v>
      </c>
      <c r="P752" s="133" t="s">
        <v>200</v>
      </c>
      <c r="Q752" s="133" t="s">
        <v>201</v>
      </c>
      <c r="R752" s="133" t="s">
        <v>202</v>
      </c>
      <c r="S752" s="127">
        <v>44349.398495370369</v>
      </c>
    </row>
    <row r="753" spans="1:19" x14ac:dyDescent="0.2">
      <c r="A753" s="133" t="s">
        <v>199</v>
      </c>
      <c r="B753" s="133" t="s">
        <v>84</v>
      </c>
      <c r="C753" s="127">
        <v>44317.25</v>
      </c>
      <c r="D753" s="133">
        <v>0</v>
      </c>
      <c r="E753" s="133">
        <v>0</v>
      </c>
      <c r="F753" s="133">
        <v>3.3180000000000001</v>
      </c>
      <c r="G753" s="133">
        <v>3.3180000000000001</v>
      </c>
      <c r="H753" s="133">
        <v>0</v>
      </c>
      <c r="I753" s="133">
        <v>0</v>
      </c>
      <c r="J753" s="133">
        <v>0</v>
      </c>
      <c r="K753" s="133">
        <v>0</v>
      </c>
      <c r="L753" s="133"/>
      <c r="M753" s="133">
        <v>0</v>
      </c>
      <c r="N753" s="133">
        <v>0</v>
      </c>
      <c r="O753" s="133">
        <v>774</v>
      </c>
      <c r="P753" s="133" t="s">
        <v>200</v>
      </c>
      <c r="Q753" s="133" t="s">
        <v>201</v>
      </c>
      <c r="R753" s="133" t="s">
        <v>202</v>
      </c>
      <c r="S753" s="127">
        <v>44349.398495370369</v>
      </c>
    </row>
    <row r="754" spans="1:19" x14ac:dyDescent="0.2">
      <c r="A754" s="133" t="s">
        <v>199</v>
      </c>
      <c r="B754" s="133" t="s">
        <v>84</v>
      </c>
      <c r="C754" s="127">
        <v>44317.291666666664</v>
      </c>
      <c r="D754" s="133">
        <v>0</v>
      </c>
      <c r="E754" s="133">
        <v>0</v>
      </c>
      <c r="F754" s="133">
        <v>3.2530000000000001</v>
      </c>
      <c r="G754" s="133">
        <v>3.2530000000000001</v>
      </c>
      <c r="H754" s="133">
        <v>0</v>
      </c>
      <c r="I754" s="133">
        <v>0</v>
      </c>
      <c r="J754" s="133">
        <v>0</v>
      </c>
      <c r="K754" s="133">
        <v>0</v>
      </c>
      <c r="L754" s="133"/>
      <c r="M754" s="133">
        <v>0</v>
      </c>
      <c r="N754" s="133">
        <v>0</v>
      </c>
      <c r="O754" s="133">
        <v>774</v>
      </c>
      <c r="P754" s="133" t="s">
        <v>200</v>
      </c>
      <c r="Q754" s="133" t="s">
        <v>201</v>
      </c>
      <c r="R754" s="133" t="s">
        <v>202</v>
      </c>
      <c r="S754" s="127">
        <v>44349.398495370369</v>
      </c>
    </row>
    <row r="755" spans="1:19" x14ac:dyDescent="0.2">
      <c r="A755" s="133" t="s">
        <v>199</v>
      </c>
      <c r="B755" s="133" t="s">
        <v>84</v>
      </c>
      <c r="C755" s="127">
        <v>44317.333333333336</v>
      </c>
      <c r="D755" s="133">
        <v>0</v>
      </c>
      <c r="E755" s="133">
        <v>0</v>
      </c>
      <c r="F755" s="133">
        <v>3.2029999999999998</v>
      </c>
      <c r="G755" s="133">
        <v>3.2029999999999998</v>
      </c>
      <c r="H755" s="133">
        <v>0</v>
      </c>
      <c r="I755" s="133">
        <v>0</v>
      </c>
      <c r="J755" s="133">
        <v>0</v>
      </c>
      <c r="K755" s="133">
        <v>0</v>
      </c>
      <c r="L755" s="133"/>
      <c r="M755" s="133">
        <v>0</v>
      </c>
      <c r="N755" s="133">
        <v>0</v>
      </c>
      <c r="O755" s="133">
        <v>774</v>
      </c>
      <c r="P755" s="133" t="s">
        <v>200</v>
      </c>
      <c r="Q755" s="133" t="s">
        <v>201</v>
      </c>
      <c r="R755" s="133" t="s">
        <v>202</v>
      </c>
      <c r="S755" s="127">
        <v>44349.398495370369</v>
      </c>
    </row>
    <row r="756" spans="1:19" x14ac:dyDescent="0.2">
      <c r="A756" s="133" t="s">
        <v>199</v>
      </c>
      <c r="B756" s="133" t="s">
        <v>84</v>
      </c>
      <c r="C756" s="127">
        <v>44317.375</v>
      </c>
      <c r="D756" s="133">
        <v>0</v>
      </c>
      <c r="E756" s="133">
        <v>0</v>
      </c>
      <c r="F756" s="133">
        <v>3.319</v>
      </c>
      <c r="G756" s="133">
        <v>3.319</v>
      </c>
      <c r="H756" s="133">
        <v>0</v>
      </c>
      <c r="I756" s="133">
        <v>0</v>
      </c>
      <c r="J756" s="133">
        <v>0</v>
      </c>
      <c r="K756" s="133">
        <v>0</v>
      </c>
      <c r="L756" s="133"/>
      <c r="M756" s="133">
        <v>0</v>
      </c>
      <c r="N756" s="133">
        <v>0</v>
      </c>
      <c r="O756" s="133">
        <v>774</v>
      </c>
      <c r="P756" s="133" t="s">
        <v>200</v>
      </c>
      <c r="Q756" s="133" t="s">
        <v>201</v>
      </c>
      <c r="R756" s="133" t="s">
        <v>202</v>
      </c>
      <c r="S756" s="127">
        <v>44349.398495370369</v>
      </c>
    </row>
    <row r="757" spans="1:19" x14ac:dyDescent="0.2">
      <c r="A757" s="133" t="s">
        <v>199</v>
      </c>
      <c r="B757" s="133" t="s">
        <v>84</v>
      </c>
      <c r="C757" s="127">
        <v>44317.416666666664</v>
      </c>
      <c r="D757" s="133">
        <v>0</v>
      </c>
      <c r="E757" s="133">
        <v>0</v>
      </c>
      <c r="F757" s="133">
        <v>3.375</v>
      </c>
      <c r="G757" s="133">
        <v>3.375</v>
      </c>
      <c r="H757" s="133">
        <v>0</v>
      </c>
      <c r="I757" s="133">
        <v>0</v>
      </c>
      <c r="J757" s="133">
        <v>0</v>
      </c>
      <c r="K757" s="133">
        <v>0</v>
      </c>
      <c r="L757" s="133"/>
      <c r="M757" s="133">
        <v>0</v>
      </c>
      <c r="N757" s="133">
        <v>0</v>
      </c>
      <c r="O757" s="133">
        <v>774</v>
      </c>
      <c r="P757" s="133" t="s">
        <v>200</v>
      </c>
      <c r="Q757" s="133" t="s">
        <v>201</v>
      </c>
      <c r="R757" s="133" t="s">
        <v>202</v>
      </c>
      <c r="S757" s="127">
        <v>44349.398495370369</v>
      </c>
    </row>
    <row r="758" spans="1:19" x14ac:dyDescent="0.2">
      <c r="A758" s="133" t="s">
        <v>199</v>
      </c>
      <c r="B758" s="133" t="s">
        <v>84</v>
      </c>
      <c r="C758" s="127">
        <v>44317.458333333336</v>
      </c>
      <c r="D758" s="133">
        <v>0</v>
      </c>
      <c r="E758" s="133">
        <v>0</v>
      </c>
      <c r="F758" s="133">
        <v>3.2360000000000002</v>
      </c>
      <c r="G758" s="133">
        <v>3.2360000000000002</v>
      </c>
      <c r="H758" s="133">
        <v>0</v>
      </c>
      <c r="I758" s="133">
        <v>0</v>
      </c>
      <c r="J758" s="133">
        <v>0</v>
      </c>
      <c r="K758" s="133">
        <v>0</v>
      </c>
      <c r="L758" s="133"/>
      <c r="M758" s="133">
        <v>0</v>
      </c>
      <c r="N758" s="133">
        <v>0</v>
      </c>
      <c r="O758" s="133">
        <v>774</v>
      </c>
      <c r="P758" s="133" t="s">
        <v>200</v>
      </c>
      <c r="Q758" s="133" t="s">
        <v>201</v>
      </c>
      <c r="R758" s="133" t="s">
        <v>202</v>
      </c>
      <c r="S758" s="127">
        <v>44349.398495370369</v>
      </c>
    </row>
    <row r="759" spans="1:19" x14ac:dyDescent="0.2">
      <c r="A759" s="133" t="s">
        <v>199</v>
      </c>
      <c r="B759" s="133" t="s">
        <v>84</v>
      </c>
      <c r="C759" s="127">
        <v>44317.5</v>
      </c>
      <c r="D759" s="133">
        <v>0</v>
      </c>
      <c r="E759" s="133">
        <v>0</v>
      </c>
      <c r="F759" s="133">
        <v>3.1339999999999999</v>
      </c>
      <c r="G759" s="133">
        <v>3.1339999999999999</v>
      </c>
      <c r="H759" s="133">
        <v>0</v>
      </c>
      <c r="I759" s="133">
        <v>0</v>
      </c>
      <c r="J759" s="133">
        <v>0</v>
      </c>
      <c r="K759" s="133">
        <v>0</v>
      </c>
      <c r="L759" s="133"/>
      <c r="M759" s="133">
        <v>0</v>
      </c>
      <c r="N759" s="133">
        <v>0</v>
      </c>
      <c r="O759" s="133">
        <v>774</v>
      </c>
      <c r="P759" s="133" t="s">
        <v>200</v>
      </c>
      <c r="Q759" s="133" t="s">
        <v>201</v>
      </c>
      <c r="R759" s="133" t="s">
        <v>202</v>
      </c>
      <c r="S759" s="127">
        <v>44349.398495370369</v>
      </c>
    </row>
    <row r="760" spans="1:19" x14ac:dyDescent="0.2">
      <c r="A760" s="133" t="s">
        <v>199</v>
      </c>
      <c r="B760" s="133" t="s">
        <v>84</v>
      </c>
      <c r="C760" s="127">
        <v>44317.541666666664</v>
      </c>
      <c r="D760" s="133">
        <v>0</v>
      </c>
      <c r="E760" s="133">
        <v>0</v>
      </c>
      <c r="F760" s="133">
        <v>3.0910000000000002</v>
      </c>
      <c r="G760" s="133">
        <v>3.0910000000000002</v>
      </c>
      <c r="H760" s="133">
        <v>0</v>
      </c>
      <c r="I760" s="133">
        <v>0</v>
      </c>
      <c r="J760" s="133">
        <v>0</v>
      </c>
      <c r="K760" s="133">
        <v>0</v>
      </c>
      <c r="L760" s="133"/>
      <c r="M760" s="133">
        <v>0</v>
      </c>
      <c r="N760" s="133">
        <v>0</v>
      </c>
      <c r="O760" s="133">
        <v>774</v>
      </c>
      <c r="P760" s="133" t="s">
        <v>200</v>
      </c>
      <c r="Q760" s="133" t="s">
        <v>201</v>
      </c>
      <c r="R760" s="133" t="s">
        <v>202</v>
      </c>
      <c r="S760" s="127">
        <v>44349.398495370369</v>
      </c>
    </row>
    <row r="761" spans="1:19" x14ac:dyDescent="0.2">
      <c r="A761" s="133" t="s">
        <v>199</v>
      </c>
      <c r="B761" s="133" t="s">
        <v>84</v>
      </c>
      <c r="C761" s="127">
        <v>44317.583333333336</v>
      </c>
      <c r="D761" s="133">
        <v>0</v>
      </c>
      <c r="E761" s="133">
        <v>0</v>
      </c>
      <c r="F761" s="133">
        <v>3.0459999999999998</v>
      </c>
      <c r="G761" s="133">
        <v>3.0459999999999998</v>
      </c>
      <c r="H761" s="133">
        <v>0</v>
      </c>
      <c r="I761" s="133">
        <v>0</v>
      </c>
      <c r="J761" s="133">
        <v>0</v>
      </c>
      <c r="K761" s="133">
        <v>0</v>
      </c>
      <c r="L761" s="133"/>
      <c r="M761" s="133">
        <v>0</v>
      </c>
      <c r="N761" s="133">
        <v>0</v>
      </c>
      <c r="O761" s="133">
        <v>774</v>
      </c>
      <c r="P761" s="133" t="s">
        <v>200</v>
      </c>
      <c r="Q761" s="133" t="s">
        <v>201</v>
      </c>
      <c r="R761" s="133" t="s">
        <v>202</v>
      </c>
      <c r="S761" s="127">
        <v>44349.398495370369</v>
      </c>
    </row>
    <row r="762" spans="1:19" x14ac:dyDescent="0.2">
      <c r="A762" s="133" t="s">
        <v>199</v>
      </c>
      <c r="B762" s="133" t="s">
        <v>84</v>
      </c>
      <c r="C762" s="127">
        <v>44317.625</v>
      </c>
      <c r="D762" s="133">
        <v>0</v>
      </c>
      <c r="E762" s="133">
        <v>0</v>
      </c>
      <c r="F762" s="133">
        <v>3.109</v>
      </c>
      <c r="G762" s="133">
        <v>3.109</v>
      </c>
      <c r="H762" s="133">
        <v>0</v>
      </c>
      <c r="I762" s="133">
        <v>0</v>
      </c>
      <c r="J762" s="133">
        <v>0</v>
      </c>
      <c r="K762" s="133">
        <v>0</v>
      </c>
      <c r="L762" s="133"/>
      <c r="M762" s="133">
        <v>0</v>
      </c>
      <c r="N762" s="133">
        <v>0</v>
      </c>
      <c r="O762" s="133">
        <v>774</v>
      </c>
      <c r="P762" s="133" t="s">
        <v>200</v>
      </c>
      <c r="Q762" s="133" t="s">
        <v>201</v>
      </c>
      <c r="R762" s="133" t="s">
        <v>202</v>
      </c>
      <c r="S762" s="127">
        <v>44349.398495370369</v>
      </c>
    </row>
    <row r="763" spans="1:19" x14ac:dyDescent="0.2">
      <c r="A763" s="133" t="s">
        <v>199</v>
      </c>
      <c r="B763" s="133" t="s">
        <v>84</v>
      </c>
      <c r="C763" s="127">
        <v>44317.666666666664</v>
      </c>
      <c r="D763" s="133">
        <v>0</v>
      </c>
      <c r="E763" s="133">
        <v>0</v>
      </c>
      <c r="F763" s="133">
        <v>3.117</v>
      </c>
      <c r="G763" s="133">
        <v>3.117</v>
      </c>
      <c r="H763" s="133">
        <v>0</v>
      </c>
      <c r="I763" s="133">
        <v>0</v>
      </c>
      <c r="J763" s="133">
        <v>0</v>
      </c>
      <c r="K763" s="133">
        <v>0</v>
      </c>
      <c r="L763" s="133"/>
      <c r="M763" s="133">
        <v>0</v>
      </c>
      <c r="N763" s="133">
        <v>0</v>
      </c>
      <c r="O763" s="133">
        <v>774</v>
      </c>
      <c r="P763" s="133" t="s">
        <v>200</v>
      </c>
      <c r="Q763" s="133" t="s">
        <v>201</v>
      </c>
      <c r="R763" s="133" t="s">
        <v>202</v>
      </c>
      <c r="S763" s="127">
        <v>44349.398495370369</v>
      </c>
    </row>
    <row r="764" spans="1:19" x14ac:dyDescent="0.2">
      <c r="A764" s="133" t="s">
        <v>199</v>
      </c>
      <c r="B764" s="133" t="s">
        <v>84</v>
      </c>
      <c r="C764" s="127">
        <v>44317.708333333336</v>
      </c>
      <c r="D764" s="133">
        <v>0</v>
      </c>
      <c r="E764" s="133">
        <v>0</v>
      </c>
      <c r="F764" s="133">
        <v>3.0059999999999998</v>
      </c>
      <c r="G764" s="133">
        <v>3.0059999999999998</v>
      </c>
      <c r="H764" s="133">
        <v>0</v>
      </c>
      <c r="I764" s="133">
        <v>0</v>
      </c>
      <c r="J764" s="133">
        <v>0</v>
      </c>
      <c r="K764" s="133">
        <v>0</v>
      </c>
      <c r="L764" s="133"/>
      <c r="M764" s="133">
        <v>0</v>
      </c>
      <c r="N764" s="133">
        <v>0</v>
      </c>
      <c r="O764" s="133">
        <v>774</v>
      </c>
      <c r="P764" s="133" t="s">
        <v>200</v>
      </c>
      <c r="Q764" s="133" t="s">
        <v>201</v>
      </c>
      <c r="R764" s="133" t="s">
        <v>202</v>
      </c>
      <c r="S764" s="127">
        <v>44349.398495370369</v>
      </c>
    </row>
    <row r="765" spans="1:19" x14ac:dyDescent="0.2">
      <c r="A765" s="133" t="s">
        <v>199</v>
      </c>
      <c r="B765" s="133" t="s">
        <v>84</v>
      </c>
      <c r="C765" s="127">
        <v>44317.75</v>
      </c>
      <c r="D765" s="133">
        <v>0</v>
      </c>
      <c r="E765" s="133">
        <v>0</v>
      </c>
      <c r="F765" s="133">
        <v>2.9590000000000001</v>
      </c>
      <c r="G765" s="133">
        <v>2.9590000000000001</v>
      </c>
      <c r="H765" s="133">
        <v>0</v>
      </c>
      <c r="I765" s="133">
        <v>0</v>
      </c>
      <c r="J765" s="133">
        <v>0</v>
      </c>
      <c r="K765" s="133">
        <v>0</v>
      </c>
      <c r="L765" s="133"/>
      <c r="M765" s="133">
        <v>0</v>
      </c>
      <c r="N765" s="133">
        <v>0</v>
      </c>
      <c r="O765" s="133">
        <v>774</v>
      </c>
      <c r="P765" s="133" t="s">
        <v>200</v>
      </c>
      <c r="Q765" s="133" t="s">
        <v>201</v>
      </c>
      <c r="R765" s="133" t="s">
        <v>202</v>
      </c>
      <c r="S765" s="127">
        <v>44349.398495370369</v>
      </c>
    </row>
    <row r="766" spans="1:19" x14ac:dyDescent="0.2">
      <c r="A766" s="133" t="s">
        <v>199</v>
      </c>
      <c r="B766" s="133" t="s">
        <v>84</v>
      </c>
      <c r="C766" s="127">
        <v>44317.791666666664</v>
      </c>
      <c r="D766" s="133">
        <v>0</v>
      </c>
      <c r="E766" s="133">
        <v>0</v>
      </c>
      <c r="F766" s="133">
        <v>2.92</v>
      </c>
      <c r="G766" s="133">
        <v>2.92</v>
      </c>
      <c r="H766" s="133">
        <v>0</v>
      </c>
      <c r="I766" s="133">
        <v>0</v>
      </c>
      <c r="J766" s="133">
        <v>0</v>
      </c>
      <c r="K766" s="133">
        <v>0</v>
      </c>
      <c r="L766" s="133"/>
      <c r="M766" s="133">
        <v>0</v>
      </c>
      <c r="N766" s="133">
        <v>0</v>
      </c>
      <c r="O766" s="133">
        <v>774</v>
      </c>
      <c r="P766" s="133" t="s">
        <v>200</v>
      </c>
      <c r="Q766" s="133" t="s">
        <v>201</v>
      </c>
      <c r="R766" s="133" t="s">
        <v>202</v>
      </c>
      <c r="S766" s="127">
        <v>44349.398495370369</v>
      </c>
    </row>
    <row r="767" spans="1:19" x14ac:dyDescent="0.2">
      <c r="A767" s="133" t="s">
        <v>199</v>
      </c>
      <c r="B767" s="133" t="s">
        <v>84</v>
      </c>
      <c r="C767" s="127">
        <v>44317.833333333336</v>
      </c>
      <c r="D767" s="133">
        <v>0</v>
      </c>
      <c r="E767" s="133">
        <v>0</v>
      </c>
      <c r="F767" s="133">
        <v>2.915</v>
      </c>
      <c r="G767" s="133">
        <v>2.915</v>
      </c>
      <c r="H767" s="133">
        <v>0</v>
      </c>
      <c r="I767" s="133">
        <v>0</v>
      </c>
      <c r="J767" s="133">
        <v>0</v>
      </c>
      <c r="K767" s="133">
        <v>0</v>
      </c>
      <c r="L767" s="133"/>
      <c r="M767" s="133">
        <v>0</v>
      </c>
      <c r="N767" s="133">
        <v>0</v>
      </c>
      <c r="O767" s="133">
        <v>774</v>
      </c>
      <c r="P767" s="133" t="s">
        <v>200</v>
      </c>
      <c r="Q767" s="133" t="s">
        <v>201</v>
      </c>
      <c r="R767" s="133" t="s">
        <v>202</v>
      </c>
      <c r="S767" s="127">
        <v>44349.398495370369</v>
      </c>
    </row>
    <row r="768" spans="1:19" x14ac:dyDescent="0.2">
      <c r="A768" s="133" t="s">
        <v>199</v>
      </c>
      <c r="B768" s="133" t="s">
        <v>84</v>
      </c>
      <c r="C768" s="127">
        <v>44317.875</v>
      </c>
      <c r="D768" s="133">
        <v>0</v>
      </c>
      <c r="E768" s="133">
        <v>0</v>
      </c>
      <c r="F768" s="133">
        <v>3.093</v>
      </c>
      <c r="G768" s="133">
        <v>3.093</v>
      </c>
      <c r="H768" s="133">
        <v>0</v>
      </c>
      <c r="I768" s="133">
        <v>0</v>
      </c>
      <c r="J768" s="133">
        <v>0</v>
      </c>
      <c r="K768" s="133">
        <v>0</v>
      </c>
      <c r="L768" s="133"/>
      <c r="M768" s="133">
        <v>0</v>
      </c>
      <c r="N768" s="133">
        <v>0</v>
      </c>
      <c r="O768" s="133">
        <v>774</v>
      </c>
      <c r="P768" s="133" t="s">
        <v>200</v>
      </c>
      <c r="Q768" s="133" t="s">
        <v>201</v>
      </c>
      <c r="R768" s="133" t="s">
        <v>202</v>
      </c>
      <c r="S768" s="127">
        <v>44349.398495370369</v>
      </c>
    </row>
    <row r="769" spans="1:19" x14ac:dyDescent="0.2">
      <c r="A769" s="133" t="s">
        <v>199</v>
      </c>
      <c r="B769" s="133" t="s">
        <v>84</v>
      </c>
      <c r="C769" s="127">
        <v>44317.916666666664</v>
      </c>
      <c r="D769" s="133">
        <v>0</v>
      </c>
      <c r="E769" s="133">
        <v>0</v>
      </c>
      <c r="F769" s="133">
        <v>3.161</v>
      </c>
      <c r="G769" s="133">
        <v>3.161</v>
      </c>
      <c r="H769" s="133">
        <v>0</v>
      </c>
      <c r="I769" s="133">
        <v>0</v>
      </c>
      <c r="J769" s="133">
        <v>0</v>
      </c>
      <c r="K769" s="133">
        <v>0</v>
      </c>
      <c r="L769" s="133"/>
      <c r="M769" s="133">
        <v>0</v>
      </c>
      <c r="N769" s="133">
        <v>0</v>
      </c>
      <c r="O769" s="133">
        <v>774</v>
      </c>
      <c r="P769" s="133" t="s">
        <v>200</v>
      </c>
      <c r="Q769" s="133" t="s">
        <v>201</v>
      </c>
      <c r="R769" s="133" t="s">
        <v>202</v>
      </c>
      <c r="S769" s="127">
        <v>44349.398495370369</v>
      </c>
    </row>
    <row r="770" spans="1:19" x14ac:dyDescent="0.2">
      <c r="A770" s="133" t="s">
        <v>199</v>
      </c>
      <c r="B770" s="133" t="s">
        <v>84</v>
      </c>
      <c r="C770" s="127">
        <v>44317.958333333336</v>
      </c>
      <c r="D770" s="133">
        <v>0</v>
      </c>
      <c r="E770" s="133">
        <v>0</v>
      </c>
      <c r="F770" s="133">
        <v>3.1579999999999999</v>
      </c>
      <c r="G770" s="133">
        <v>3.1579999999999999</v>
      </c>
      <c r="H770" s="133">
        <v>0</v>
      </c>
      <c r="I770" s="133">
        <v>0</v>
      </c>
      <c r="J770" s="133">
        <v>0</v>
      </c>
      <c r="K770" s="133">
        <v>0</v>
      </c>
      <c r="L770" s="133"/>
      <c r="M770" s="133">
        <v>0</v>
      </c>
      <c r="N770" s="133">
        <v>0</v>
      </c>
      <c r="O770" s="133">
        <v>774</v>
      </c>
      <c r="P770" s="133" t="s">
        <v>200</v>
      </c>
      <c r="Q770" s="133" t="s">
        <v>201</v>
      </c>
      <c r="R770" s="133" t="s">
        <v>202</v>
      </c>
      <c r="S770" s="127">
        <v>44349.398495370369</v>
      </c>
    </row>
    <row r="771" spans="1:19" x14ac:dyDescent="0.2">
      <c r="A771" s="133" t="s">
        <v>199</v>
      </c>
      <c r="B771" s="133" t="s">
        <v>84</v>
      </c>
      <c r="C771" s="127">
        <v>44318</v>
      </c>
      <c r="D771" s="133">
        <v>0</v>
      </c>
      <c r="E771" s="133">
        <v>0</v>
      </c>
      <c r="F771" s="133">
        <v>3.0920000000000001</v>
      </c>
      <c r="G771" s="133">
        <v>3.0920000000000001</v>
      </c>
      <c r="H771" s="133">
        <v>0</v>
      </c>
      <c r="I771" s="133">
        <v>0</v>
      </c>
      <c r="J771" s="133">
        <v>0</v>
      </c>
      <c r="K771" s="133">
        <v>0</v>
      </c>
      <c r="L771" s="133"/>
      <c r="M771" s="133">
        <v>0</v>
      </c>
      <c r="N771" s="133">
        <v>0</v>
      </c>
      <c r="O771" s="133">
        <v>774</v>
      </c>
      <c r="P771" s="133" t="s">
        <v>200</v>
      </c>
      <c r="Q771" s="133" t="s">
        <v>201</v>
      </c>
      <c r="R771" s="133" t="s">
        <v>202</v>
      </c>
      <c r="S771" s="127">
        <v>44349.398495370369</v>
      </c>
    </row>
    <row r="772" spans="1:19" x14ac:dyDescent="0.2">
      <c r="A772" s="133" t="s">
        <v>199</v>
      </c>
      <c r="B772" s="133" t="s">
        <v>84</v>
      </c>
      <c r="C772" s="127">
        <v>44318.041666666664</v>
      </c>
      <c r="D772" s="133">
        <v>0</v>
      </c>
      <c r="E772" s="133">
        <v>0</v>
      </c>
      <c r="F772" s="133">
        <v>3.0030000000000001</v>
      </c>
      <c r="G772" s="133">
        <v>3.0030000000000001</v>
      </c>
      <c r="H772" s="133">
        <v>0</v>
      </c>
      <c r="I772" s="133">
        <v>0</v>
      </c>
      <c r="J772" s="133">
        <v>0</v>
      </c>
      <c r="K772" s="133">
        <v>0</v>
      </c>
      <c r="L772" s="133"/>
      <c r="M772" s="133">
        <v>0</v>
      </c>
      <c r="N772" s="133">
        <v>0</v>
      </c>
      <c r="O772" s="133">
        <v>774</v>
      </c>
      <c r="P772" s="133" t="s">
        <v>200</v>
      </c>
      <c r="Q772" s="133" t="s">
        <v>201</v>
      </c>
      <c r="R772" s="133" t="s">
        <v>202</v>
      </c>
      <c r="S772" s="127">
        <v>44349.398495370369</v>
      </c>
    </row>
    <row r="773" spans="1:19" x14ac:dyDescent="0.2">
      <c r="A773" s="133" t="s">
        <v>199</v>
      </c>
      <c r="B773" s="133" t="s">
        <v>84</v>
      </c>
      <c r="C773" s="127">
        <v>44318.083333333336</v>
      </c>
      <c r="D773" s="133">
        <v>0</v>
      </c>
      <c r="E773" s="133">
        <v>0</v>
      </c>
      <c r="F773" s="133">
        <v>2.9620000000000002</v>
      </c>
      <c r="G773" s="133">
        <v>2.9620000000000002</v>
      </c>
      <c r="H773" s="133">
        <v>0</v>
      </c>
      <c r="I773" s="133">
        <v>0</v>
      </c>
      <c r="J773" s="133">
        <v>0</v>
      </c>
      <c r="K773" s="133">
        <v>0</v>
      </c>
      <c r="L773" s="133"/>
      <c r="M773" s="133">
        <v>0</v>
      </c>
      <c r="N773" s="133">
        <v>0</v>
      </c>
      <c r="O773" s="133">
        <v>774</v>
      </c>
      <c r="P773" s="133" t="s">
        <v>200</v>
      </c>
      <c r="Q773" s="133" t="s">
        <v>201</v>
      </c>
      <c r="R773" s="133" t="s">
        <v>202</v>
      </c>
      <c r="S773" s="127">
        <v>44349.398495370369</v>
      </c>
    </row>
    <row r="774" spans="1:19" x14ac:dyDescent="0.2">
      <c r="A774" s="133" t="s">
        <v>199</v>
      </c>
      <c r="B774" s="133" t="s">
        <v>84</v>
      </c>
      <c r="C774" s="127">
        <v>44318.125</v>
      </c>
      <c r="D774" s="133">
        <v>0</v>
      </c>
      <c r="E774" s="133">
        <v>0</v>
      </c>
      <c r="F774" s="133">
        <v>3.0379999999999998</v>
      </c>
      <c r="G774" s="133">
        <v>3.0379999999999998</v>
      </c>
      <c r="H774" s="133">
        <v>0</v>
      </c>
      <c r="I774" s="133">
        <v>0</v>
      </c>
      <c r="J774" s="133">
        <v>0</v>
      </c>
      <c r="K774" s="133">
        <v>0</v>
      </c>
      <c r="L774" s="133"/>
      <c r="M774" s="133">
        <v>0</v>
      </c>
      <c r="N774" s="133">
        <v>0</v>
      </c>
      <c r="O774" s="133">
        <v>774</v>
      </c>
      <c r="P774" s="133" t="s">
        <v>200</v>
      </c>
      <c r="Q774" s="133" t="s">
        <v>201</v>
      </c>
      <c r="R774" s="133" t="s">
        <v>202</v>
      </c>
      <c r="S774" s="127">
        <v>44349.398495370369</v>
      </c>
    </row>
    <row r="775" spans="1:19" x14ac:dyDescent="0.2">
      <c r="A775" s="133" t="s">
        <v>199</v>
      </c>
      <c r="B775" s="133" t="s">
        <v>84</v>
      </c>
      <c r="C775" s="127">
        <v>44318.166666666664</v>
      </c>
      <c r="D775" s="133">
        <v>0</v>
      </c>
      <c r="E775" s="133">
        <v>0</v>
      </c>
      <c r="F775" s="133">
        <v>3.0670000000000002</v>
      </c>
      <c r="G775" s="133">
        <v>3.0670000000000002</v>
      </c>
      <c r="H775" s="133">
        <v>0</v>
      </c>
      <c r="I775" s="133">
        <v>0</v>
      </c>
      <c r="J775" s="133">
        <v>0</v>
      </c>
      <c r="K775" s="133">
        <v>0</v>
      </c>
      <c r="L775" s="133"/>
      <c r="M775" s="133">
        <v>0</v>
      </c>
      <c r="N775" s="133">
        <v>0</v>
      </c>
      <c r="O775" s="133">
        <v>774</v>
      </c>
      <c r="P775" s="133" t="s">
        <v>200</v>
      </c>
      <c r="Q775" s="133" t="s">
        <v>201</v>
      </c>
      <c r="R775" s="133" t="s">
        <v>202</v>
      </c>
      <c r="S775" s="127">
        <v>44349.398495370369</v>
      </c>
    </row>
    <row r="776" spans="1:19" x14ac:dyDescent="0.2">
      <c r="A776" s="133" t="s">
        <v>199</v>
      </c>
      <c r="B776" s="133" t="s">
        <v>84</v>
      </c>
      <c r="C776" s="127">
        <v>44318.208333333336</v>
      </c>
      <c r="D776" s="133">
        <v>0</v>
      </c>
      <c r="E776" s="133">
        <v>0</v>
      </c>
      <c r="F776" s="133">
        <v>2.9940000000000002</v>
      </c>
      <c r="G776" s="133">
        <v>2.9940000000000002</v>
      </c>
      <c r="H776" s="133">
        <v>0</v>
      </c>
      <c r="I776" s="133">
        <v>0</v>
      </c>
      <c r="J776" s="133">
        <v>0</v>
      </c>
      <c r="K776" s="133">
        <v>0</v>
      </c>
      <c r="L776" s="133"/>
      <c r="M776" s="133">
        <v>0</v>
      </c>
      <c r="N776" s="133">
        <v>0</v>
      </c>
      <c r="O776" s="133">
        <v>774</v>
      </c>
      <c r="P776" s="133" t="s">
        <v>200</v>
      </c>
      <c r="Q776" s="133" t="s">
        <v>201</v>
      </c>
      <c r="R776" s="133" t="s">
        <v>202</v>
      </c>
      <c r="S776" s="127">
        <v>44349.398495370369</v>
      </c>
    </row>
    <row r="777" spans="1:19" x14ac:dyDescent="0.2">
      <c r="A777" s="133" t="s">
        <v>199</v>
      </c>
      <c r="B777" s="133" t="s">
        <v>84</v>
      </c>
      <c r="C777" s="127">
        <v>44318.25</v>
      </c>
      <c r="D777" s="133">
        <v>0</v>
      </c>
      <c r="E777" s="133">
        <v>0</v>
      </c>
      <c r="F777" s="133">
        <v>2.9740000000000002</v>
      </c>
      <c r="G777" s="133">
        <v>2.9740000000000002</v>
      </c>
      <c r="H777" s="133">
        <v>0</v>
      </c>
      <c r="I777" s="133">
        <v>0</v>
      </c>
      <c r="J777" s="133">
        <v>0</v>
      </c>
      <c r="K777" s="133">
        <v>0</v>
      </c>
      <c r="L777" s="133"/>
      <c r="M777" s="133">
        <v>0</v>
      </c>
      <c r="N777" s="133">
        <v>0</v>
      </c>
      <c r="O777" s="133">
        <v>774</v>
      </c>
      <c r="P777" s="133" t="s">
        <v>200</v>
      </c>
      <c r="Q777" s="133" t="s">
        <v>201</v>
      </c>
      <c r="R777" s="133" t="s">
        <v>202</v>
      </c>
      <c r="S777" s="127">
        <v>44349.398495370369</v>
      </c>
    </row>
    <row r="778" spans="1:19" x14ac:dyDescent="0.2">
      <c r="A778" s="133" t="s">
        <v>199</v>
      </c>
      <c r="B778" s="133" t="s">
        <v>84</v>
      </c>
      <c r="C778" s="127">
        <v>44318.291666666664</v>
      </c>
      <c r="D778" s="133">
        <v>0</v>
      </c>
      <c r="E778" s="133">
        <v>0</v>
      </c>
      <c r="F778" s="133">
        <v>2.9079999999999999</v>
      </c>
      <c r="G778" s="133">
        <v>2.9079999999999999</v>
      </c>
      <c r="H778" s="133">
        <v>0</v>
      </c>
      <c r="I778" s="133">
        <v>0</v>
      </c>
      <c r="J778" s="133">
        <v>0</v>
      </c>
      <c r="K778" s="133">
        <v>0</v>
      </c>
      <c r="L778" s="133"/>
      <c r="M778" s="133">
        <v>0</v>
      </c>
      <c r="N778" s="133">
        <v>0</v>
      </c>
      <c r="O778" s="133">
        <v>774</v>
      </c>
      <c r="P778" s="133" t="s">
        <v>200</v>
      </c>
      <c r="Q778" s="133" t="s">
        <v>201</v>
      </c>
      <c r="R778" s="133" t="s">
        <v>202</v>
      </c>
      <c r="S778" s="127">
        <v>44349.398495370369</v>
      </c>
    </row>
    <row r="779" spans="1:19" x14ac:dyDescent="0.2">
      <c r="A779" s="133" t="s">
        <v>199</v>
      </c>
      <c r="B779" s="133" t="s">
        <v>84</v>
      </c>
      <c r="C779" s="127">
        <v>44318.333333333336</v>
      </c>
      <c r="D779" s="133">
        <v>0</v>
      </c>
      <c r="E779" s="133">
        <v>0</v>
      </c>
      <c r="F779" s="133">
        <v>2.887</v>
      </c>
      <c r="G779" s="133">
        <v>2.887</v>
      </c>
      <c r="H779" s="133">
        <v>0</v>
      </c>
      <c r="I779" s="133">
        <v>0</v>
      </c>
      <c r="J779" s="133">
        <v>0</v>
      </c>
      <c r="K779" s="133">
        <v>0</v>
      </c>
      <c r="L779" s="133"/>
      <c r="M779" s="133">
        <v>0</v>
      </c>
      <c r="N779" s="133">
        <v>0</v>
      </c>
      <c r="O779" s="133">
        <v>774</v>
      </c>
      <c r="P779" s="133" t="s">
        <v>200</v>
      </c>
      <c r="Q779" s="133" t="s">
        <v>201</v>
      </c>
      <c r="R779" s="133" t="s">
        <v>202</v>
      </c>
      <c r="S779" s="127">
        <v>44349.398495370369</v>
      </c>
    </row>
    <row r="780" spans="1:19" x14ac:dyDescent="0.2">
      <c r="A780" s="133" t="s">
        <v>199</v>
      </c>
      <c r="B780" s="133" t="s">
        <v>84</v>
      </c>
      <c r="C780" s="127">
        <v>44318.375</v>
      </c>
      <c r="D780" s="133">
        <v>0</v>
      </c>
      <c r="E780" s="133">
        <v>0</v>
      </c>
      <c r="F780" s="133">
        <v>2.9990000000000001</v>
      </c>
      <c r="G780" s="133">
        <v>2.9990000000000001</v>
      </c>
      <c r="H780" s="133">
        <v>0</v>
      </c>
      <c r="I780" s="133">
        <v>0</v>
      </c>
      <c r="J780" s="133">
        <v>0</v>
      </c>
      <c r="K780" s="133">
        <v>0</v>
      </c>
      <c r="L780" s="133"/>
      <c r="M780" s="133">
        <v>0</v>
      </c>
      <c r="N780" s="133">
        <v>0</v>
      </c>
      <c r="O780" s="133">
        <v>774</v>
      </c>
      <c r="P780" s="133" t="s">
        <v>200</v>
      </c>
      <c r="Q780" s="133" t="s">
        <v>201</v>
      </c>
      <c r="R780" s="133" t="s">
        <v>202</v>
      </c>
      <c r="S780" s="127">
        <v>44349.398495370369</v>
      </c>
    </row>
    <row r="781" spans="1:19" x14ac:dyDescent="0.2">
      <c r="A781" s="133" t="s">
        <v>199</v>
      </c>
      <c r="B781" s="133" t="s">
        <v>84</v>
      </c>
      <c r="C781" s="127">
        <v>44318.416666666664</v>
      </c>
      <c r="D781" s="133">
        <v>0</v>
      </c>
      <c r="E781" s="133">
        <v>0</v>
      </c>
      <c r="F781" s="133">
        <v>3.0579999999999998</v>
      </c>
      <c r="G781" s="133">
        <v>3.0579999999999998</v>
      </c>
      <c r="H781" s="133">
        <v>0</v>
      </c>
      <c r="I781" s="133">
        <v>0</v>
      </c>
      <c r="J781" s="133">
        <v>0</v>
      </c>
      <c r="K781" s="133">
        <v>0</v>
      </c>
      <c r="L781" s="133"/>
      <c r="M781" s="133">
        <v>0</v>
      </c>
      <c r="N781" s="133">
        <v>0</v>
      </c>
      <c r="O781" s="133">
        <v>774</v>
      </c>
      <c r="P781" s="133" t="s">
        <v>200</v>
      </c>
      <c r="Q781" s="133" t="s">
        <v>201</v>
      </c>
      <c r="R781" s="133" t="s">
        <v>202</v>
      </c>
      <c r="S781" s="127">
        <v>44349.398495370369</v>
      </c>
    </row>
    <row r="782" spans="1:19" x14ac:dyDescent="0.2">
      <c r="A782" s="133" t="s">
        <v>199</v>
      </c>
      <c r="B782" s="133" t="s">
        <v>84</v>
      </c>
      <c r="C782" s="127">
        <v>44318.458333333336</v>
      </c>
      <c r="D782" s="133">
        <v>0</v>
      </c>
      <c r="E782" s="133">
        <v>0</v>
      </c>
      <c r="F782" s="133">
        <v>2.9969999999999999</v>
      </c>
      <c r="G782" s="133">
        <v>2.9969999999999999</v>
      </c>
      <c r="H782" s="133">
        <v>0</v>
      </c>
      <c r="I782" s="133">
        <v>0</v>
      </c>
      <c r="J782" s="133">
        <v>0</v>
      </c>
      <c r="K782" s="133">
        <v>0</v>
      </c>
      <c r="L782" s="133"/>
      <c r="M782" s="133">
        <v>0</v>
      </c>
      <c r="N782" s="133">
        <v>0</v>
      </c>
      <c r="O782" s="133">
        <v>774</v>
      </c>
      <c r="P782" s="133" t="s">
        <v>200</v>
      </c>
      <c r="Q782" s="133" t="s">
        <v>201</v>
      </c>
      <c r="R782" s="133" t="s">
        <v>202</v>
      </c>
      <c r="S782" s="127">
        <v>44349.398495370369</v>
      </c>
    </row>
    <row r="783" spans="1:19" x14ac:dyDescent="0.2">
      <c r="A783" s="133" t="s">
        <v>199</v>
      </c>
      <c r="B783" s="133" t="s">
        <v>84</v>
      </c>
      <c r="C783" s="127">
        <v>44318.5</v>
      </c>
      <c r="D783" s="133">
        <v>0</v>
      </c>
      <c r="E783" s="133">
        <v>0</v>
      </c>
      <c r="F783" s="133">
        <v>2.8540000000000001</v>
      </c>
      <c r="G783" s="133">
        <v>2.8540000000000001</v>
      </c>
      <c r="H783" s="133">
        <v>0</v>
      </c>
      <c r="I783" s="133">
        <v>0</v>
      </c>
      <c r="J783" s="133">
        <v>0</v>
      </c>
      <c r="K783" s="133">
        <v>0</v>
      </c>
      <c r="L783" s="133"/>
      <c r="M783" s="133">
        <v>0</v>
      </c>
      <c r="N783" s="133">
        <v>0</v>
      </c>
      <c r="O783" s="133">
        <v>774</v>
      </c>
      <c r="P783" s="133" t="s">
        <v>200</v>
      </c>
      <c r="Q783" s="133" t="s">
        <v>201</v>
      </c>
      <c r="R783" s="133" t="s">
        <v>202</v>
      </c>
      <c r="S783" s="127">
        <v>44349.398495370369</v>
      </c>
    </row>
    <row r="784" spans="1:19" x14ac:dyDescent="0.2">
      <c r="A784" s="133" t="s">
        <v>199</v>
      </c>
      <c r="B784" s="133" t="s">
        <v>84</v>
      </c>
      <c r="C784" s="127">
        <v>44318.541666666664</v>
      </c>
      <c r="D784" s="133">
        <v>0</v>
      </c>
      <c r="E784" s="133">
        <v>0</v>
      </c>
      <c r="F784" s="133">
        <v>2.8140000000000001</v>
      </c>
      <c r="G784" s="133">
        <v>2.8140000000000001</v>
      </c>
      <c r="H784" s="133">
        <v>0</v>
      </c>
      <c r="I784" s="133">
        <v>0</v>
      </c>
      <c r="J784" s="133">
        <v>0</v>
      </c>
      <c r="K784" s="133">
        <v>0</v>
      </c>
      <c r="L784" s="133"/>
      <c r="M784" s="133">
        <v>0</v>
      </c>
      <c r="N784" s="133">
        <v>0</v>
      </c>
      <c r="O784" s="133">
        <v>774</v>
      </c>
      <c r="P784" s="133" t="s">
        <v>200</v>
      </c>
      <c r="Q784" s="133" t="s">
        <v>201</v>
      </c>
      <c r="R784" s="133" t="s">
        <v>202</v>
      </c>
      <c r="S784" s="127">
        <v>44349.398495370369</v>
      </c>
    </row>
    <row r="785" spans="1:19" x14ac:dyDescent="0.2">
      <c r="A785" s="133" t="s">
        <v>199</v>
      </c>
      <c r="B785" s="133" t="s">
        <v>84</v>
      </c>
      <c r="C785" s="127">
        <v>44318.583333333336</v>
      </c>
      <c r="D785" s="133">
        <v>0</v>
      </c>
      <c r="E785" s="133">
        <v>0</v>
      </c>
      <c r="F785" s="133">
        <v>2.81</v>
      </c>
      <c r="G785" s="133">
        <v>2.81</v>
      </c>
      <c r="H785" s="133">
        <v>0</v>
      </c>
      <c r="I785" s="133">
        <v>0</v>
      </c>
      <c r="J785" s="133">
        <v>0</v>
      </c>
      <c r="K785" s="133">
        <v>0</v>
      </c>
      <c r="L785" s="133"/>
      <c r="M785" s="133">
        <v>0</v>
      </c>
      <c r="N785" s="133">
        <v>0</v>
      </c>
      <c r="O785" s="133">
        <v>774</v>
      </c>
      <c r="P785" s="133" t="s">
        <v>200</v>
      </c>
      <c r="Q785" s="133" t="s">
        <v>201</v>
      </c>
      <c r="R785" s="133" t="s">
        <v>202</v>
      </c>
      <c r="S785" s="127">
        <v>44349.398495370369</v>
      </c>
    </row>
    <row r="786" spans="1:19" x14ac:dyDescent="0.2">
      <c r="A786" s="133" t="s">
        <v>199</v>
      </c>
      <c r="B786" s="133" t="s">
        <v>84</v>
      </c>
      <c r="C786" s="127">
        <v>44318.625</v>
      </c>
      <c r="D786" s="133">
        <v>0</v>
      </c>
      <c r="E786" s="133">
        <v>0</v>
      </c>
      <c r="F786" s="133">
        <v>2.8559999999999999</v>
      </c>
      <c r="G786" s="133">
        <v>2.8559999999999999</v>
      </c>
      <c r="H786" s="133">
        <v>0</v>
      </c>
      <c r="I786" s="133">
        <v>0</v>
      </c>
      <c r="J786" s="133">
        <v>0</v>
      </c>
      <c r="K786" s="133">
        <v>0</v>
      </c>
      <c r="L786" s="133"/>
      <c r="M786" s="133">
        <v>0</v>
      </c>
      <c r="N786" s="133">
        <v>0</v>
      </c>
      <c r="O786" s="133">
        <v>774</v>
      </c>
      <c r="P786" s="133" t="s">
        <v>200</v>
      </c>
      <c r="Q786" s="133" t="s">
        <v>201</v>
      </c>
      <c r="R786" s="133" t="s">
        <v>202</v>
      </c>
      <c r="S786" s="127">
        <v>44349.398495370369</v>
      </c>
    </row>
    <row r="787" spans="1:19" x14ac:dyDescent="0.2">
      <c r="A787" s="133" t="s">
        <v>199</v>
      </c>
      <c r="B787" s="133" t="s">
        <v>84</v>
      </c>
      <c r="C787" s="127">
        <v>44318.666666666664</v>
      </c>
      <c r="D787" s="133">
        <v>0</v>
      </c>
      <c r="E787" s="133">
        <v>0</v>
      </c>
      <c r="F787" s="133">
        <v>2.8919999999999999</v>
      </c>
      <c r="G787" s="133">
        <v>2.8919999999999999</v>
      </c>
      <c r="H787" s="133">
        <v>0</v>
      </c>
      <c r="I787" s="133">
        <v>0</v>
      </c>
      <c r="J787" s="133">
        <v>0</v>
      </c>
      <c r="K787" s="133">
        <v>0</v>
      </c>
      <c r="L787" s="133"/>
      <c r="M787" s="133">
        <v>0</v>
      </c>
      <c r="N787" s="133">
        <v>0</v>
      </c>
      <c r="O787" s="133">
        <v>774</v>
      </c>
      <c r="P787" s="133" t="s">
        <v>200</v>
      </c>
      <c r="Q787" s="133" t="s">
        <v>201</v>
      </c>
      <c r="R787" s="133" t="s">
        <v>202</v>
      </c>
      <c r="S787" s="127">
        <v>44349.398495370369</v>
      </c>
    </row>
    <row r="788" spans="1:19" x14ac:dyDescent="0.2">
      <c r="A788" s="133" t="s">
        <v>199</v>
      </c>
      <c r="B788" s="133" t="s">
        <v>84</v>
      </c>
      <c r="C788" s="127">
        <v>44318.708333333336</v>
      </c>
      <c r="D788" s="133">
        <v>0</v>
      </c>
      <c r="E788" s="133">
        <v>0</v>
      </c>
      <c r="F788" s="133">
        <v>2.8239999999999998</v>
      </c>
      <c r="G788" s="133">
        <v>2.8239999999999998</v>
      </c>
      <c r="H788" s="133">
        <v>0</v>
      </c>
      <c r="I788" s="133">
        <v>0</v>
      </c>
      <c r="J788" s="133">
        <v>0</v>
      </c>
      <c r="K788" s="133">
        <v>0</v>
      </c>
      <c r="L788" s="133"/>
      <c r="M788" s="133">
        <v>0</v>
      </c>
      <c r="N788" s="133">
        <v>0</v>
      </c>
      <c r="O788" s="133">
        <v>774</v>
      </c>
      <c r="P788" s="133" t="s">
        <v>200</v>
      </c>
      <c r="Q788" s="133" t="s">
        <v>201</v>
      </c>
      <c r="R788" s="133" t="s">
        <v>202</v>
      </c>
      <c r="S788" s="127">
        <v>44349.398495370369</v>
      </c>
    </row>
    <row r="789" spans="1:19" x14ac:dyDescent="0.2">
      <c r="A789" s="133" t="s">
        <v>199</v>
      </c>
      <c r="B789" s="133" t="s">
        <v>84</v>
      </c>
      <c r="C789" s="127">
        <v>44318.75</v>
      </c>
      <c r="D789" s="133">
        <v>0</v>
      </c>
      <c r="E789" s="133">
        <v>0</v>
      </c>
      <c r="F789" s="133">
        <v>2.7440000000000002</v>
      </c>
      <c r="G789" s="133">
        <v>2.7440000000000002</v>
      </c>
      <c r="H789" s="133">
        <v>0</v>
      </c>
      <c r="I789" s="133">
        <v>0</v>
      </c>
      <c r="J789" s="133">
        <v>0</v>
      </c>
      <c r="K789" s="133">
        <v>0</v>
      </c>
      <c r="L789" s="133"/>
      <c r="M789" s="133">
        <v>0</v>
      </c>
      <c r="N789" s="133">
        <v>0</v>
      </c>
      <c r="O789" s="133">
        <v>774</v>
      </c>
      <c r="P789" s="133" t="s">
        <v>200</v>
      </c>
      <c r="Q789" s="133" t="s">
        <v>201</v>
      </c>
      <c r="R789" s="133" t="s">
        <v>202</v>
      </c>
      <c r="S789" s="127">
        <v>44349.398495370369</v>
      </c>
    </row>
    <row r="790" spans="1:19" x14ac:dyDescent="0.2">
      <c r="A790" s="133" t="s">
        <v>199</v>
      </c>
      <c r="B790" s="133" t="s">
        <v>84</v>
      </c>
      <c r="C790" s="127">
        <v>44318.791666666664</v>
      </c>
      <c r="D790" s="133">
        <v>0</v>
      </c>
      <c r="E790" s="133">
        <v>0</v>
      </c>
      <c r="F790" s="133">
        <v>2.718</v>
      </c>
      <c r="G790" s="133">
        <v>2.718</v>
      </c>
      <c r="H790" s="133">
        <v>0</v>
      </c>
      <c r="I790" s="133">
        <v>0</v>
      </c>
      <c r="J790" s="133">
        <v>0</v>
      </c>
      <c r="K790" s="133">
        <v>0</v>
      </c>
      <c r="L790" s="133"/>
      <c r="M790" s="133">
        <v>0</v>
      </c>
      <c r="N790" s="133">
        <v>0</v>
      </c>
      <c r="O790" s="133">
        <v>774</v>
      </c>
      <c r="P790" s="133" t="s">
        <v>200</v>
      </c>
      <c r="Q790" s="133" t="s">
        <v>201</v>
      </c>
      <c r="R790" s="133" t="s">
        <v>202</v>
      </c>
      <c r="S790" s="127">
        <v>44349.398495370369</v>
      </c>
    </row>
    <row r="791" spans="1:19" x14ac:dyDescent="0.2">
      <c r="A791" s="133" t="s">
        <v>199</v>
      </c>
      <c r="B791" s="133" t="s">
        <v>84</v>
      </c>
      <c r="C791" s="127">
        <v>44318.833333333336</v>
      </c>
      <c r="D791" s="133">
        <v>0</v>
      </c>
      <c r="E791" s="133">
        <v>0</v>
      </c>
      <c r="F791" s="133">
        <v>2.7109999999999999</v>
      </c>
      <c r="G791" s="133">
        <v>2.7109999999999999</v>
      </c>
      <c r="H791" s="133">
        <v>0</v>
      </c>
      <c r="I791" s="133">
        <v>0</v>
      </c>
      <c r="J791" s="133">
        <v>0</v>
      </c>
      <c r="K791" s="133">
        <v>0</v>
      </c>
      <c r="L791" s="133"/>
      <c r="M791" s="133">
        <v>0</v>
      </c>
      <c r="N791" s="133">
        <v>0</v>
      </c>
      <c r="O791" s="133">
        <v>774</v>
      </c>
      <c r="P791" s="133" t="s">
        <v>200</v>
      </c>
      <c r="Q791" s="133" t="s">
        <v>201</v>
      </c>
      <c r="R791" s="133" t="s">
        <v>202</v>
      </c>
      <c r="S791" s="127">
        <v>44349.398495370369</v>
      </c>
    </row>
    <row r="792" spans="1:19" x14ac:dyDescent="0.2">
      <c r="A792" s="133" t="s">
        <v>199</v>
      </c>
      <c r="B792" s="133" t="s">
        <v>84</v>
      </c>
      <c r="C792" s="127">
        <v>44318.875</v>
      </c>
      <c r="D792" s="133">
        <v>0</v>
      </c>
      <c r="E792" s="133">
        <v>0</v>
      </c>
      <c r="F792" s="133">
        <v>2.8380000000000001</v>
      </c>
      <c r="G792" s="133">
        <v>2.8380000000000001</v>
      </c>
      <c r="H792" s="133">
        <v>0</v>
      </c>
      <c r="I792" s="133">
        <v>0</v>
      </c>
      <c r="J792" s="133">
        <v>0</v>
      </c>
      <c r="K792" s="133">
        <v>0</v>
      </c>
      <c r="L792" s="133"/>
      <c r="M792" s="133">
        <v>0</v>
      </c>
      <c r="N792" s="133">
        <v>0</v>
      </c>
      <c r="O792" s="133">
        <v>774</v>
      </c>
      <c r="P792" s="133" t="s">
        <v>200</v>
      </c>
      <c r="Q792" s="133" t="s">
        <v>201</v>
      </c>
      <c r="R792" s="133" t="s">
        <v>202</v>
      </c>
      <c r="S792" s="127">
        <v>44349.398495370369</v>
      </c>
    </row>
    <row r="793" spans="1:19" x14ac:dyDescent="0.2">
      <c r="A793" s="133" t="s">
        <v>199</v>
      </c>
      <c r="B793" s="133" t="s">
        <v>84</v>
      </c>
      <c r="C793" s="127">
        <v>44318.916666666664</v>
      </c>
      <c r="D793" s="133">
        <v>0</v>
      </c>
      <c r="E793" s="133">
        <v>0</v>
      </c>
      <c r="F793" s="133">
        <v>2.952</v>
      </c>
      <c r="G793" s="133">
        <v>2.952</v>
      </c>
      <c r="H793" s="133">
        <v>0</v>
      </c>
      <c r="I793" s="133">
        <v>0</v>
      </c>
      <c r="J793" s="133">
        <v>0</v>
      </c>
      <c r="K793" s="133">
        <v>0</v>
      </c>
      <c r="L793" s="133"/>
      <c r="M793" s="133">
        <v>0</v>
      </c>
      <c r="N793" s="133">
        <v>0</v>
      </c>
      <c r="O793" s="133">
        <v>774</v>
      </c>
      <c r="P793" s="133" t="s">
        <v>200</v>
      </c>
      <c r="Q793" s="133" t="s">
        <v>201</v>
      </c>
      <c r="R793" s="133" t="s">
        <v>202</v>
      </c>
      <c r="S793" s="127">
        <v>44349.398495370369</v>
      </c>
    </row>
    <row r="794" spans="1:19" x14ac:dyDescent="0.2">
      <c r="A794" s="133" t="s">
        <v>199</v>
      </c>
      <c r="B794" s="133" t="s">
        <v>84</v>
      </c>
      <c r="C794" s="127">
        <v>44318.958333333336</v>
      </c>
      <c r="D794" s="133">
        <v>0</v>
      </c>
      <c r="E794" s="133">
        <v>0</v>
      </c>
      <c r="F794" s="133">
        <v>2.9540000000000002</v>
      </c>
      <c r="G794" s="133">
        <v>2.9540000000000002</v>
      </c>
      <c r="H794" s="133">
        <v>0</v>
      </c>
      <c r="I794" s="133">
        <v>0</v>
      </c>
      <c r="J794" s="133">
        <v>0</v>
      </c>
      <c r="K794" s="133">
        <v>0</v>
      </c>
      <c r="L794" s="133"/>
      <c r="M794" s="133">
        <v>0</v>
      </c>
      <c r="N794" s="133">
        <v>0</v>
      </c>
      <c r="O794" s="133">
        <v>774</v>
      </c>
      <c r="P794" s="133" t="s">
        <v>200</v>
      </c>
      <c r="Q794" s="133" t="s">
        <v>201</v>
      </c>
      <c r="R794" s="133" t="s">
        <v>202</v>
      </c>
      <c r="S794" s="127">
        <v>44349.398495370369</v>
      </c>
    </row>
    <row r="795" spans="1:19" x14ac:dyDescent="0.2">
      <c r="A795" s="133" t="s">
        <v>199</v>
      </c>
      <c r="B795" s="133" t="s">
        <v>84</v>
      </c>
      <c r="C795" s="127">
        <v>44319</v>
      </c>
      <c r="D795" s="133">
        <v>0</v>
      </c>
      <c r="E795" s="133">
        <v>0</v>
      </c>
      <c r="F795" s="133">
        <v>2.8849999999999998</v>
      </c>
      <c r="G795" s="133">
        <v>2.8849999999999998</v>
      </c>
      <c r="H795" s="133">
        <v>0</v>
      </c>
      <c r="I795" s="133">
        <v>0</v>
      </c>
      <c r="J795" s="133">
        <v>0</v>
      </c>
      <c r="K795" s="133">
        <v>0</v>
      </c>
      <c r="L795" s="133"/>
      <c r="M795" s="133">
        <v>0</v>
      </c>
      <c r="N795" s="133">
        <v>0</v>
      </c>
      <c r="O795" s="133">
        <v>774</v>
      </c>
      <c r="P795" s="133" t="s">
        <v>200</v>
      </c>
      <c r="Q795" s="133" t="s">
        <v>201</v>
      </c>
      <c r="R795" s="133" t="s">
        <v>202</v>
      </c>
      <c r="S795" s="127">
        <v>44349.398495370369</v>
      </c>
    </row>
    <row r="796" spans="1:19" x14ac:dyDescent="0.2">
      <c r="A796" s="133" t="s">
        <v>199</v>
      </c>
      <c r="B796" s="133" t="s">
        <v>84</v>
      </c>
      <c r="C796" s="127">
        <v>44319.041666666664</v>
      </c>
      <c r="D796" s="133">
        <v>0</v>
      </c>
      <c r="E796" s="133">
        <v>0</v>
      </c>
      <c r="F796" s="133">
        <v>2.8610000000000002</v>
      </c>
      <c r="G796" s="133">
        <v>2.8610000000000002</v>
      </c>
      <c r="H796" s="133">
        <v>0</v>
      </c>
      <c r="I796" s="133">
        <v>0</v>
      </c>
      <c r="J796" s="133">
        <v>0</v>
      </c>
      <c r="K796" s="133">
        <v>0</v>
      </c>
      <c r="L796" s="133"/>
      <c r="M796" s="133">
        <v>0</v>
      </c>
      <c r="N796" s="133">
        <v>0</v>
      </c>
      <c r="O796" s="133">
        <v>774</v>
      </c>
      <c r="P796" s="133" t="s">
        <v>200</v>
      </c>
      <c r="Q796" s="133" t="s">
        <v>201</v>
      </c>
      <c r="R796" s="133" t="s">
        <v>202</v>
      </c>
      <c r="S796" s="127">
        <v>44349.398495370369</v>
      </c>
    </row>
    <row r="797" spans="1:19" x14ac:dyDescent="0.2">
      <c r="A797" s="133" t="s">
        <v>199</v>
      </c>
      <c r="B797" s="133" t="s">
        <v>84</v>
      </c>
      <c r="C797" s="127">
        <v>44319.083333333336</v>
      </c>
      <c r="D797" s="133">
        <v>0</v>
      </c>
      <c r="E797" s="133">
        <v>0</v>
      </c>
      <c r="F797" s="133">
        <v>2.8580000000000001</v>
      </c>
      <c r="G797" s="133">
        <v>2.8580000000000001</v>
      </c>
      <c r="H797" s="133">
        <v>0</v>
      </c>
      <c r="I797" s="133">
        <v>0</v>
      </c>
      <c r="J797" s="133">
        <v>0</v>
      </c>
      <c r="K797" s="133">
        <v>0</v>
      </c>
      <c r="L797" s="133"/>
      <c r="M797" s="133">
        <v>0</v>
      </c>
      <c r="N797" s="133">
        <v>0</v>
      </c>
      <c r="O797" s="133">
        <v>774</v>
      </c>
      <c r="P797" s="133" t="s">
        <v>200</v>
      </c>
      <c r="Q797" s="133" t="s">
        <v>201</v>
      </c>
      <c r="R797" s="133" t="s">
        <v>202</v>
      </c>
      <c r="S797" s="127">
        <v>44349.398495370369</v>
      </c>
    </row>
    <row r="798" spans="1:19" x14ac:dyDescent="0.2">
      <c r="A798" s="133" t="s">
        <v>199</v>
      </c>
      <c r="B798" s="133" t="s">
        <v>84</v>
      </c>
      <c r="C798" s="127">
        <v>44319.125</v>
      </c>
      <c r="D798" s="133">
        <v>0</v>
      </c>
      <c r="E798" s="133">
        <v>0</v>
      </c>
      <c r="F798" s="133">
        <v>2.94</v>
      </c>
      <c r="G798" s="133">
        <v>2.94</v>
      </c>
      <c r="H798" s="133">
        <v>0</v>
      </c>
      <c r="I798" s="133">
        <v>0</v>
      </c>
      <c r="J798" s="133">
        <v>0</v>
      </c>
      <c r="K798" s="133">
        <v>0</v>
      </c>
      <c r="L798" s="133"/>
      <c r="M798" s="133">
        <v>0</v>
      </c>
      <c r="N798" s="133">
        <v>0</v>
      </c>
      <c r="O798" s="133">
        <v>774</v>
      </c>
      <c r="P798" s="133" t="s">
        <v>200</v>
      </c>
      <c r="Q798" s="133" t="s">
        <v>201</v>
      </c>
      <c r="R798" s="133" t="s">
        <v>202</v>
      </c>
      <c r="S798" s="127">
        <v>44349.398495370369</v>
      </c>
    </row>
    <row r="799" spans="1:19" x14ac:dyDescent="0.2">
      <c r="A799" s="133" t="s">
        <v>199</v>
      </c>
      <c r="B799" s="133" t="s">
        <v>84</v>
      </c>
      <c r="C799" s="127">
        <v>44319.166666666664</v>
      </c>
      <c r="D799" s="133">
        <v>0</v>
      </c>
      <c r="E799" s="133">
        <v>0</v>
      </c>
      <c r="F799" s="133">
        <v>2.996</v>
      </c>
      <c r="G799" s="133">
        <v>2.996</v>
      </c>
      <c r="H799" s="133">
        <v>0</v>
      </c>
      <c r="I799" s="133">
        <v>0</v>
      </c>
      <c r="J799" s="133">
        <v>0</v>
      </c>
      <c r="K799" s="133">
        <v>0</v>
      </c>
      <c r="L799" s="133"/>
      <c r="M799" s="133">
        <v>0</v>
      </c>
      <c r="N799" s="133">
        <v>0</v>
      </c>
      <c r="O799" s="133">
        <v>774</v>
      </c>
      <c r="P799" s="133" t="s">
        <v>200</v>
      </c>
      <c r="Q799" s="133" t="s">
        <v>201</v>
      </c>
      <c r="R799" s="133" t="s">
        <v>202</v>
      </c>
      <c r="S799" s="127">
        <v>44349.398495370369</v>
      </c>
    </row>
    <row r="800" spans="1:19" x14ac:dyDescent="0.2">
      <c r="A800" s="133" t="s">
        <v>199</v>
      </c>
      <c r="B800" s="133" t="s">
        <v>84</v>
      </c>
      <c r="C800" s="127">
        <v>44319.208333333336</v>
      </c>
      <c r="D800" s="133">
        <v>0</v>
      </c>
      <c r="E800" s="133">
        <v>0</v>
      </c>
      <c r="F800" s="133">
        <v>3.028</v>
      </c>
      <c r="G800" s="133">
        <v>3.028</v>
      </c>
      <c r="H800" s="133">
        <v>0</v>
      </c>
      <c r="I800" s="133">
        <v>0</v>
      </c>
      <c r="J800" s="133">
        <v>0</v>
      </c>
      <c r="K800" s="133">
        <v>0</v>
      </c>
      <c r="L800" s="133"/>
      <c r="M800" s="133">
        <v>0</v>
      </c>
      <c r="N800" s="133">
        <v>0</v>
      </c>
      <c r="O800" s="133">
        <v>774</v>
      </c>
      <c r="P800" s="133" t="s">
        <v>200</v>
      </c>
      <c r="Q800" s="133" t="s">
        <v>201</v>
      </c>
      <c r="R800" s="133" t="s">
        <v>202</v>
      </c>
      <c r="S800" s="127">
        <v>44349.398495370369</v>
      </c>
    </row>
    <row r="801" spans="1:19" x14ac:dyDescent="0.2">
      <c r="A801" s="133" t="s">
        <v>199</v>
      </c>
      <c r="B801" s="133" t="s">
        <v>84</v>
      </c>
      <c r="C801" s="127">
        <v>44319.25</v>
      </c>
      <c r="D801" s="133">
        <v>0</v>
      </c>
      <c r="E801" s="133">
        <v>0</v>
      </c>
      <c r="F801" s="133">
        <v>2.9359999999999999</v>
      </c>
      <c r="G801" s="133">
        <v>2.9359999999999999</v>
      </c>
      <c r="H801" s="133">
        <v>0</v>
      </c>
      <c r="I801" s="133">
        <v>0</v>
      </c>
      <c r="J801" s="133">
        <v>0</v>
      </c>
      <c r="K801" s="133">
        <v>0</v>
      </c>
      <c r="L801" s="133"/>
      <c r="M801" s="133">
        <v>0</v>
      </c>
      <c r="N801" s="133">
        <v>0</v>
      </c>
      <c r="O801" s="133">
        <v>774</v>
      </c>
      <c r="P801" s="133" t="s">
        <v>200</v>
      </c>
      <c r="Q801" s="133" t="s">
        <v>201</v>
      </c>
      <c r="R801" s="133" t="s">
        <v>202</v>
      </c>
      <c r="S801" s="127">
        <v>44349.398495370369</v>
      </c>
    </row>
    <row r="802" spans="1:19" x14ac:dyDescent="0.2">
      <c r="A802" s="133" t="s">
        <v>199</v>
      </c>
      <c r="B802" s="133" t="s">
        <v>84</v>
      </c>
      <c r="C802" s="127">
        <v>44319.291666666664</v>
      </c>
      <c r="D802" s="133">
        <v>0</v>
      </c>
      <c r="E802" s="133">
        <v>0</v>
      </c>
      <c r="F802" s="133">
        <v>2.9049999999999998</v>
      </c>
      <c r="G802" s="133">
        <v>2.9049999999999998</v>
      </c>
      <c r="H802" s="133">
        <v>0</v>
      </c>
      <c r="I802" s="133">
        <v>0</v>
      </c>
      <c r="J802" s="133">
        <v>0</v>
      </c>
      <c r="K802" s="133">
        <v>0</v>
      </c>
      <c r="L802" s="133"/>
      <c r="M802" s="133">
        <v>0</v>
      </c>
      <c r="N802" s="133">
        <v>0</v>
      </c>
      <c r="O802" s="133">
        <v>774</v>
      </c>
      <c r="P802" s="133" t="s">
        <v>200</v>
      </c>
      <c r="Q802" s="133" t="s">
        <v>201</v>
      </c>
      <c r="R802" s="133" t="s">
        <v>202</v>
      </c>
      <c r="S802" s="127">
        <v>44349.398495370369</v>
      </c>
    </row>
    <row r="803" spans="1:19" x14ac:dyDescent="0.2">
      <c r="A803" s="133" t="s">
        <v>199</v>
      </c>
      <c r="B803" s="133" t="s">
        <v>84</v>
      </c>
      <c r="C803" s="127">
        <v>44319.333333333336</v>
      </c>
      <c r="D803" s="133">
        <v>0</v>
      </c>
      <c r="E803" s="133">
        <v>0</v>
      </c>
      <c r="F803" s="133">
        <v>2.92</v>
      </c>
      <c r="G803" s="133">
        <v>2.92</v>
      </c>
      <c r="H803" s="133">
        <v>0</v>
      </c>
      <c r="I803" s="133">
        <v>0</v>
      </c>
      <c r="J803" s="133">
        <v>0</v>
      </c>
      <c r="K803" s="133">
        <v>0</v>
      </c>
      <c r="L803" s="133"/>
      <c r="M803" s="133">
        <v>0</v>
      </c>
      <c r="N803" s="133">
        <v>0</v>
      </c>
      <c r="O803" s="133">
        <v>774</v>
      </c>
      <c r="P803" s="133" t="s">
        <v>200</v>
      </c>
      <c r="Q803" s="133" t="s">
        <v>201</v>
      </c>
      <c r="R803" s="133" t="s">
        <v>202</v>
      </c>
      <c r="S803" s="127">
        <v>44349.398495370369</v>
      </c>
    </row>
    <row r="804" spans="1:19" x14ac:dyDescent="0.2">
      <c r="A804" s="133" t="s">
        <v>199</v>
      </c>
      <c r="B804" s="133" t="s">
        <v>84</v>
      </c>
      <c r="C804" s="127">
        <v>44319.375</v>
      </c>
      <c r="D804" s="133">
        <v>0</v>
      </c>
      <c r="E804" s="133">
        <v>0</v>
      </c>
      <c r="F804" s="133">
        <v>2.9769999999999999</v>
      </c>
      <c r="G804" s="133">
        <v>2.9769999999999999</v>
      </c>
      <c r="H804" s="133">
        <v>0</v>
      </c>
      <c r="I804" s="133">
        <v>0</v>
      </c>
      <c r="J804" s="133">
        <v>0</v>
      </c>
      <c r="K804" s="133">
        <v>0</v>
      </c>
      <c r="L804" s="133"/>
      <c r="M804" s="133">
        <v>0</v>
      </c>
      <c r="N804" s="133">
        <v>0</v>
      </c>
      <c r="O804" s="133">
        <v>774</v>
      </c>
      <c r="P804" s="133" t="s">
        <v>200</v>
      </c>
      <c r="Q804" s="133" t="s">
        <v>201</v>
      </c>
      <c r="R804" s="133" t="s">
        <v>202</v>
      </c>
      <c r="S804" s="127">
        <v>44349.398495370369</v>
      </c>
    </row>
    <row r="805" spans="1:19" x14ac:dyDescent="0.2">
      <c r="A805" s="133" t="s">
        <v>199</v>
      </c>
      <c r="B805" s="133" t="s">
        <v>84</v>
      </c>
      <c r="C805" s="127">
        <v>44319.416666666664</v>
      </c>
      <c r="D805" s="133">
        <v>0</v>
      </c>
      <c r="E805" s="133">
        <v>0</v>
      </c>
      <c r="F805" s="133">
        <v>3.1160000000000001</v>
      </c>
      <c r="G805" s="133">
        <v>3.1160000000000001</v>
      </c>
      <c r="H805" s="133">
        <v>0</v>
      </c>
      <c r="I805" s="133">
        <v>0</v>
      </c>
      <c r="J805" s="133">
        <v>0</v>
      </c>
      <c r="K805" s="133">
        <v>0</v>
      </c>
      <c r="L805" s="133"/>
      <c r="M805" s="133">
        <v>0</v>
      </c>
      <c r="N805" s="133">
        <v>0</v>
      </c>
      <c r="O805" s="133">
        <v>774</v>
      </c>
      <c r="P805" s="133" t="s">
        <v>200</v>
      </c>
      <c r="Q805" s="133" t="s">
        <v>201</v>
      </c>
      <c r="R805" s="133" t="s">
        <v>202</v>
      </c>
      <c r="S805" s="127">
        <v>44349.398495370369</v>
      </c>
    </row>
    <row r="806" spans="1:19" x14ac:dyDescent="0.2">
      <c r="A806" s="133" t="s">
        <v>199</v>
      </c>
      <c r="B806" s="133" t="s">
        <v>84</v>
      </c>
      <c r="C806" s="127">
        <v>44319.458333333336</v>
      </c>
      <c r="D806" s="133">
        <v>0</v>
      </c>
      <c r="E806" s="133">
        <v>0</v>
      </c>
      <c r="F806" s="133">
        <v>3.0859999999999999</v>
      </c>
      <c r="G806" s="133">
        <v>3.0859999999999999</v>
      </c>
      <c r="H806" s="133">
        <v>0</v>
      </c>
      <c r="I806" s="133">
        <v>0</v>
      </c>
      <c r="J806" s="133">
        <v>0</v>
      </c>
      <c r="K806" s="133">
        <v>0</v>
      </c>
      <c r="L806" s="133"/>
      <c r="M806" s="133">
        <v>0</v>
      </c>
      <c r="N806" s="133">
        <v>0</v>
      </c>
      <c r="O806" s="133">
        <v>774</v>
      </c>
      <c r="P806" s="133" t="s">
        <v>200</v>
      </c>
      <c r="Q806" s="133" t="s">
        <v>201</v>
      </c>
      <c r="R806" s="133" t="s">
        <v>202</v>
      </c>
      <c r="S806" s="127">
        <v>44349.398495370369</v>
      </c>
    </row>
    <row r="807" spans="1:19" x14ac:dyDescent="0.2">
      <c r="A807" s="133" t="s">
        <v>199</v>
      </c>
      <c r="B807" s="133" t="s">
        <v>84</v>
      </c>
      <c r="C807" s="127">
        <v>44319.5</v>
      </c>
      <c r="D807" s="133">
        <v>0</v>
      </c>
      <c r="E807" s="133">
        <v>0</v>
      </c>
      <c r="F807" s="133">
        <v>2.9569999999999999</v>
      </c>
      <c r="G807" s="133">
        <v>2.9569999999999999</v>
      </c>
      <c r="H807" s="133">
        <v>0</v>
      </c>
      <c r="I807" s="133">
        <v>0</v>
      </c>
      <c r="J807" s="133">
        <v>0</v>
      </c>
      <c r="K807" s="133">
        <v>0</v>
      </c>
      <c r="L807" s="133"/>
      <c r="M807" s="133">
        <v>0</v>
      </c>
      <c r="N807" s="133">
        <v>0</v>
      </c>
      <c r="O807" s="133">
        <v>774</v>
      </c>
      <c r="P807" s="133" t="s">
        <v>200</v>
      </c>
      <c r="Q807" s="133" t="s">
        <v>201</v>
      </c>
      <c r="R807" s="133" t="s">
        <v>202</v>
      </c>
      <c r="S807" s="127">
        <v>44349.398495370369</v>
      </c>
    </row>
    <row r="808" spans="1:19" x14ac:dyDescent="0.2">
      <c r="A808" s="133" t="s">
        <v>199</v>
      </c>
      <c r="B808" s="133" t="s">
        <v>84</v>
      </c>
      <c r="C808" s="127">
        <v>44319.541666666664</v>
      </c>
      <c r="D808" s="133">
        <v>0</v>
      </c>
      <c r="E808" s="133">
        <v>0</v>
      </c>
      <c r="F808" s="133">
        <v>2.9079999999999999</v>
      </c>
      <c r="G808" s="133">
        <v>2.9079999999999999</v>
      </c>
      <c r="H808" s="133">
        <v>0</v>
      </c>
      <c r="I808" s="133">
        <v>0</v>
      </c>
      <c r="J808" s="133">
        <v>0</v>
      </c>
      <c r="K808" s="133">
        <v>0</v>
      </c>
      <c r="L808" s="133"/>
      <c r="M808" s="133">
        <v>0</v>
      </c>
      <c r="N808" s="133">
        <v>0</v>
      </c>
      <c r="O808" s="133">
        <v>774</v>
      </c>
      <c r="P808" s="133" t="s">
        <v>200</v>
      </c>
      <c r="Q808" s="133" t="s">
        <v>201</v>
      </c>
      <c r="R808" s="133" t="s">
        <v>202</v>
      </c>
      <c r="S808" s="127">
        <v>44349.398495370369</v>
      </c>
    </row>
    <row r="809" spans="1:19" x14ac:dyDescent="0.2">
      <c r="A809" s="133" t="s">
        <v>199</v>
      </c>
      <c r="B809" s="133" t="s">
        <v>84</v>
      </c>
      <c r="C809" s="127">
        <v>44319.583333333336</v>
      </c>
      <c r="D809" s="133">
        <v>0</v>
      </c>
      <c r="E809" s="133">
        <v>0</v>
      </c>
      <c r="F809" s="133">
        <v>2.895</v>
      </c>
      <c r="G809" s="133">
        <v>2.895</v>
      </c>
      <c r="H809" s="133">
        <v>0</v>
      </c>
      <c r="I809" s="133">
        <v>0</v>
      </c>
      <c r="J809" s="133">
        <v>0</v>
      </c>
      <c r="K809" s="133">
        <v>0</v>
      </c>
      <c r="L809" s="133"/>
      <c r="M809" s="133">
        <v>0</v>
      </c>
      <c r="N809" s="133">
        <v>0</v>
      </c>
      <c r="O809" s="133">
        <v>774</v>
      </c>
      <c r="P809" s="133" t="s">
        <v>200</v>
      </c>
      <c r="Q809" s="133" t="s">
        <v>201</v>
      </c>
      <c r="R809" s="133" t="s">
        <v>202</v>
      </c>
      <c r="S809" s="127">
        <v>44349.398495370369</v>
      </c>
    </row>
    <row r="810" spans="1:19" x14ac:dyDescent="0.2">
      <c r="A810" s="133" t="s">
        <v>199</v>
      </c>
      <c r="B810" s="133" t="s">
        <v>84</v>
      </c>
      <c r="C810" s="127">
        <v>44319.625</v>
      </c>
      <c r="D810" s="133">
        <v>0</v>
      </c>
      <c r="E810" s="133">
        <v>0</v>
      </c>
      <c r="F810" s="133">
        <v>2.94</v>
      </c>
      <c r="G810" s="133">
        <v>2.94</v>
      </c>
      <c r="H810" s="133">
        <v>0</v>
      </c>
      <c r="I810" s="133">
        <v>0</v>
      </c>
      <c r="J810" s="133">
        <v>0</v>
      </c>
      <c r="K810" s="133">
        <v>0</v>
      </c>
      <c r="L810" s="133"/>
      <c r="M810" s="133">
        <v>0</v>
      </c>
      <c r="N810" s="133">
        <v>0</v>
      </c>
      <c r="O810" s="133">
        <v>774</v>
      </c>
      <c r="P810" s="133" t="s">
        <v>200</v>
      </c>
      <c r="Q810" s="133" t="s">
        <v>201</v>
      </c>
      <c r="R810" s="133" t="s">
        <v>202</v>
      </c>
      <c r="S810" s="127">
        <v>44349.398495370369</v>
      </c>
    </row>
    <row r="811" spans="1:19" x14ac:dyDescent="0.2">
      <c r="A811" s="133" t="s">
        <v>199</v>
      </c>
      <c r="B811" s="133" t="s">
        <v>84</v>
      </c>
      <c r="C811" s="127">
        <v>44319.666666666664</v>
      </c>
      <c r="D811" s="133">
        <v>0</v>
      </c>
      <c r="E811" s="133">
        <v>0</v>
      </c>
      <c r="F811" s="133">
        <v>2.968</v>
      </c>
      <c r="G811" s="133">
        <v>2.968</v>
      </c>
      <c r="H811" s="133">
        <v>0</v>
      </c>
      <c r="I811" s="133">
        <v>0</v>
      </c>
      <c r="J811" s="133">
        <v>0</v>
      </c>
      <c r="K811" s="133">
        <v>0</v>
      </c>
      <c r="L811" s="133"/>
      <c r="M811" s="133">
        <v>0</v>
      </c>
      <c r="N811" s="133">
        <v>0</v>
      </c>
      <c r="O811" s="133">
        <v>774</v>
      </c>
      <c r="P811" s="133" t="s">
        <v>200</v>
      </c>
      <c r="Q811" s="133" t="s">
        <v>201</v>
      </c>
      <c r="R811" s="133" t="s">
        <v>202</v>
      </c>
      <c r="S811" s="127">
        <v>44349.398495370369</v>
      </c>
    </row>
    <row r="812" spans="1:19" x14ac:dyDescent="0.2">
      <c r="A812" s="133" t="s">
        <v>199</v>
      </c>
      <c r="B812" s="133" t="s">
        <v>84</v>
      </c>
      <c r="C812" s="127">
        <v>44319.708333333336</v>
      </c>
      <c r="D812" s="133">
        <v>0</v>
      </c>
      <c r="E812" s="133">
        <v>0</v>
      </c>
      <c r="F812" s="133">
        <v>2.9990000000000001</v>
      </c>
      <c r="G812" s="133">
        <v>2.9990000000000001</v>
      </c>
      <c r="H812" s="133">
        <v>0</v>
      </c>
      <c r="I812" s="133">
        <v>0</v>
      </c>
      <c r="J812" s="133">
        <v>0</v>
      </c>
      <c r="K812" s="133">
        <v>0</v>
      </c>
      <c r="L812" s="133"/>
      <c r="M812" s="133">
        <v>0</v>
      </c>
      <c r="N812" s="133">
        <v>0</v>
      </c>
      <c r="O812" s="133">
        <v>774</v>
      </c>
      <c r="P812" s="133" t="s">
        <v>200</v>
      </c>
      <c r="Q812" s="133" t="s">
        <v>201</v>
      </c>
      <c r="R812" s="133" t="s">
        <v>202</v>
      </c>
      <c r="S812" s="127">
        <v>44349.398495370369</v>
      </c>
    </row>
    <row r="813" spans="1:19" x14ac:dyDescent="0.2">
      <c r="A813" s="133" t="s">
        <v>199</v>
      </c>
      <c r="B813" s="133" t="s">
        <v>84</v>
      </c>
      <c r="C813" s="127">
        <v>44319.75</v>
      </c>
      <c r="D813" s="133">
        <v>0</v>
      </c>
      <c r="E813" s="133">
        <v>0</v>
      </c>
      <c r="F813" s="133">
        <v>2.9660000000000002</v>
      </c>
      <c r="G813" s="133">
        <v>2.9660000000000002</v>
      </c>
      <c r="H813" s="133">
        <v>0</v>
      </c>
      <c r="I813" s="133">
        <v>0</v>
      </c>
      <c r="J813" s="133">
        <v>0</v>
      </c>
      <c r="K813" s="133">
        <v>0</v>
      </c>
      <c r="L813" s="133"/>
      <c r="M813" s="133">
        <v>0</v>
      </c>
      <c r="N813" s="133">
        <v>0</v>
      </c>
      <c r="O813" s="133">
        <v>774</v>
      </c>
      <c r="P813" s="133" t="s">
        <v>200</v>
      </c>
      <c r="Q813" s="133" t="s">
        <v>201</v>
      </c>
      <c r="R813" s="133" t="s">
        <v>202</v>
      </c>
      <c r="S813" s="127">
        <v>44349.398495370369</v>
      </c>
    </row>
    <row r="814" spans="1:19" x14ac:dyDescent="0.2">
      <c r="A814" s="133" t="s">
        <v>199</v>
      </c>
      <c r="B814" s="133" t="s">
        <v>84</v>
      </c>
      <c r="C814" s="127">
        <v>44319.791666666664</v>
      </c>
      <c r="D814" s="133">
        <v>0</v>
      </c>
      <c r="E814" s="133">
        <v>0</v>
      </c>
      <c r="F814" s="133">
        <v>2.91</v>
      </c>
      <c r="G814" s="133">
        <v>2.91</v>
      </c>
      <c r="H814" s="133">
        <v>0</v>
      </c>
      <c r="I814" s="133">
        <v>0</v>
      </c>
      <c r="J814" s="133">
        <v>0</v>
      </c>
      <c r="K814" s="133">
        <v>0</v>
      </c>
      <c r="L814" s="133"/>
      <c r="M814" s="133">
        <v>0</v>
      </c>
      <c r="N814" s="133">
        <v>0</v>
      </c>
      <c r="O814" s="133">
        <v>774</v>
      </c>
      <c r="P814" s="133" t="s">
        <v>200</v>
      </c>
      <c r="Q814" s="133" t="s">
        <v>201</v>
      </c>
      <c r="R814" s="133" t="s">
        <v>202</v>
      </c>
      <c r="S814" s="127">
        <v>44349.398495370369</v>
      </c>
    </row>
    <row r="815" spans="1:19" x14ac:dyDescent="0.2">
      <c r="A815" s="133" t="s">
        <v>199</v>
      </c>
      <c r="B815" s="133" t="s">
        <v>84</v>
      </c>
      <c r="C815" s="127">
        <v>44319.833333333336</v>
      </c>
      <c r="D815" s="133">
        <v>0</v>
      </c>
      <c r="E815" s="133">
        <v>0</v>
      </c>
      <c r="F815" s="133">
        <v>2.93</v>
      </c>
      <c r="G815" s="133">
        <v>2.93</v>
      </c>
      <c r="H815" s="133">
        <v>0</v>
      </c>
      <c r="I815" s="133">
        <v>0</v>
      </c>
      <c r="J815" s="133">
        <v>0</v>
      </c>
      <c r="K815" s="133">
        <v>0</v>
      </c>
      <c r="L815" s="133"/>
      <c r="M815" s="133">
        <v>0</v>
      </c>
      <c r="N815" s="133">
        <v>0</v>
      </c>
      <c r="O815" s="133">
        <v>774</v>
      </c>
      <c r="P815" s="133" t="s">
        <v>200</v>
      </c>
      <c r="Q815" s="133" t="s">
        <v>201</v>
      </c>
      <c r="R815" s="133" t="s">
        <v>202</v>
      </c>
      <c r="S815" s="127">
        <v>44349.398495370369</v>
      </c>
    </row>
    <row r="816" spans="1:19" x14ac:dyDescent="0.2">
      <c r="A816" s="133" t="s">
        <v>199</v>
      </c>
      <c r="B816" s="133" t="s">
        <v>84</v>
      </c>
      <c r="C816" s="127">
        <v>44319.875</v>
      </c>
      <c r="D816" s="133">
        <v>0</v>
      </c>
      <c r="E816" s="133">
        <v>0</v>
      </c>
      <c r="F816" s="133">
        <v>3.0230000000000001</v>
      </c>
      <c r="G816" s="133">
        <v>3.0230000000000001</v>
      </c>
      <c r="H816" s="133">
        <v>0</v>
      </c>
      <c r="I816" s="133">
        <v>0</v>
      </c>
      <c r="J816" s="133">
        <v>0</v>
      </c>
      <c r="K816" s="133">
        <v>0</v>
      </c>
      <c r="L816" s="133"/>
      <c r="M816" s="133">
        <v>0</v>
      </c>
      <c r="N816" s="133">
        <v>0</v>
      </c>
      <c r="O816" s="133">
        <v>774</v>
      </c>
      <c r="P816" s="133" t="s">
        <v>200</v>
      </c>
      <c r="Q816" s="133" t="s">
        <v>201</v>
      </c>
      <c r="R816" s="133" t="s">
        <v>202</v>
      </c>
      <c r="S816" s="127">
        <v>44349.398495370369</v>
      </c>
    </row>
    <row r="817" spans="1:19" x14ac:dyDescent="0.2">
      <c r="A817" s="133" t="s">
        <v>199</v>
      </c>
      <c r="B817" s="133" t="s">
        <v>84</v>
      </c>
      <c r="C817" s="127">
        <v>44319.916666666664</v>
      </c>
      <c r="D817" s="133">
        <v>0</v>
      </c>
      <c r="E817" s="133">
        <v>0</v>
      </c>
      <c r="F817" s="133">
        <v>3.1080000000000001</v>
      </c>
      <c r="G817" s="133">
        <v>3.1080000000000001</v>
      </c>
      <c r="H817" s="133">
        <v>0</v>
      </c>
      <c r="I817" s="133">
        <v>0</v>
      </c>
      <c r="J817" s="133">
        <v>0</v>
      </c>
      <c r="K817" s="133">
        <v>0</v>
      </c>
      <c r="L817" s="133"/>
      <c r="M817" s="133">
        <v>0</v>
      </c>
      <c r="N817" s="133">
        <v>0</v>
      </c>
      <c r="O817" s="133">
        <v>774</v>
      </c>
      <c r="P817" s="133" t="s">
        <v>200</v>
      </c>
      <c r="Q817" s="133" t="s">
        <v>201</v>
      </c>
      <c r="R817" s="133" t="s">
        <v>202</v>
      </c>
      <c r="S817" s="127">
        <v>44349.398495370369</v>
      </c>
    </row>
    <row r="818" spans="1:19" x14ac:dyDescent="0.2">
      <c r="A818" s="133" t="s">
        <v>199</v>
      </c>
      <c r="B818" s="133" t="s">
        <v>84</v>
      </c>
      <c r="C818" s="127">
        <v>44319.958333333336</v>
      </c>
      <c r="D818" s="133">
        <v>0</v>
      </c>
      <c r="E818" s="133">
        <v>0</v>
      </c>
      <c r="F818" s="133">
        <v>3.0510000000000002</v>
      </c>
      <c r="G818" s="133">
        <v>3.0510000000000002</v>
      </c>
      <c r="H818" s="133">
        <v>0</v>
      </c>
      <c r="I818" s="133">
        <v>0</v>
      </c>
      <c r="J818" s="133">
        <v>0</v>
      </c>
      <c r="K818" s="133">
        <v>0</v>
      </c>
      <c r="L818" s="133"/>
      <c r="M818" s="133">
        <v>0</v>
      </c>
      <c r="N818" s="133">
        <v>0</v>
      </c>
      <c r="O818" s="133">
        <v>774</v>
      </c>
      <c r="P818" s="133" t="s">
        <v>200</v>
      </c>
      <c r="Q818" s="133" t="s">
        <v>201</v>
      </c>
      <c r="R818" s="133" t="s">
        <v>202</v>
      </c>
      <c r="S818" s="127">
        <v>44349.398495370369</v>
      </c>
    </row>
    <row r="819" spans="1:19" x14ac:dyDescent="0.2">
      <c r="A819" s="133" t="s">
        <v>199</v>
      </c>
      <c r="B819" s="133" t="s">
        <v>84</v>
      </c>
      <c r="C819" s="127">
        <v>44320</v>
      </c>
      <c r="D819" s="133">
        <v>0</v>
      </c>
      <c r="E819" s="133">
        <v>0</v>
      </c>
      <c r="F819" s="133">
        <v>3.0720000000000001</v>
      </c>
      <c r="G819" s="133">
        <v>3.0720000000000001</v>
      </c>
      <c r="H819" s="133">
        <v>0</v>
      </c>
      <c r="I819" s="133">
        <v>0</v>
      </c>
      <c r="J819" s="133">
        <v>0</v>
      </c>
      <c r="K819" s="133">
        <v>0</v>
      </c>
      <c r="L819" s="133"/>
      <c r="M819" s="133">
        <v>0</v>
      </c>
      <c r="N819" s="133">
        <v>0</v>
      </c>
      <c r="O819" s="133">
        <v>774</v>
      </c>
      <c r="P819" s="133" t="s">
        <v>200</v>
      </c>
      <c r="Q819" s="133" t="s">
        <v>201</v>
      </c>
      <c r="R819" s="133" t="s">
        <v>202</v>
      </c>
      <c r="S819" s="127">
        <v>44349.398495370369</v>
      </c>
    </row>
    <row r="820" spans="1:19" x14ac:dyDescent="0.2">
      <c r="A820" s="133" t="s">
        <v>199</v>
      </c>
      <c r="B820" s="133" t="s">
        <v>84</v>
      </c>
      <c r="C820" s="127">
        <v>44320.041666666664</v>
      </c>
      <c r="D820" s="133">
        <v>0</v>
      </c>
      <c r="E820" s="133">
        <v>0</v>
      </c>
      <c r="F820" s="133">
        <v>2.9660000000000002</v>
      </c>
      <c r="G820" s="133">
        <v>2.9660000000000002</v>
      </c>
      <c r="H820" s="133">
        <v>0</v>
      </c>
      <c r="I820" s="133">
        <v>0</v>
      </c>
      <c r="J820" s="133">
        <v>0</v>
      </c>
      <c r="K820" s="133">
        <v>0</v>
      </c>
      <c r="L820" s="133"/>
      <c r="M820" s="133">
        <v>0</v>
      </c>
      <c r="N820" s="133">
        <v>0</v>
      </c>
      <c r="O820" s="133">
        <v>774</v>
      </c>
      <c r="P820" s="133" t="s">
        <v>200</v>
      </c>
      <c r="Q820" s="133" t="s">
        <v>201</v>
      </c>
      <c r="R820" s="133" t="s">
        <v>202</v>
      </c>
      <c r="S820" s="127">
        <v>44349.398495370369</v>
      </c>
    </row>
    <row r="821" spans="1:19" x14ac:dyDescent="0.2">
      <c r="A821" s="133" t="s">
        <v>199</v>
      </c>
      <c r="B821" s="133" t="s">
        <v>84</v>
      </c>
      <c r="C821" s="127">
        <v>44320.083333333336</v>
      </c>
      <c r="D821" s="133">
        <v>0</v>
      </c>
      <c r="E821" s="133">
        <v>0</v>
      </c>
      <c r="F821" s="133">
        <v>2.9049999999999998</v>
      </c>
      <c r="G821" s="133">
        <v>2.9049999999999998</v>
      </c>
      <c r="H821" s="133">
        <v>0</v>
      </c>
      <c r="I821" s="133">
        <v>0</v>
      </c>
      <c r="J821" s="133">
        <v>0</v>
      </c>
      <c r="K821" s="133">
        <v>0</v>
      </c>
      <c r="L821" s="133"/>
      <c r="M821" s="133">
        <v>0</v>
      </c>
      <c r="N821" s="133">
        <v>0</v>
      </c>
      <c r="O821" s="133">
        <v>774</v>
      </c>
      <c r="P821" s="133" t="s">
        <v>200</v>
      </c>
      <c r="Q821" s="133" t="s">
        <v>201</v>
      </c>
      <c r="R821" s="133" t="s">
        <v>202</v>
      </c>
      <c r="S821" s="127">
        <v>44349.398495370369</v>
      </c>
    </row>
    <row r="822" spans="1:19" x14ac:dyDescent="0.2">
      <c r="A822" s="133" t="s">
        <v>199</v>
      </c>
      <c r="B822" s="133" t="s">
        <v>84</v>
      </c>
      <c r="C822" s="127">
        <v>44320.125</v>
      </c>
      <c r="D822" s="133">
        <v>0</v>
      </c>
      <c r="E822" s="133">
        <v>0</v>
      </c>
      <c r="F822" s="133">
        <v>2.9649999999999999</v>
      </c>
      <c r="G822" s="133">
        <v>2.9649999999999999</v>
      </c>
      <c r="H822" s="133">
        <v>0</v>
      </c>
      <c r="I822" s="133">
        <v>0</v>
      </c>
      <c r="J822" s="133">
        <v>0</v>
      </c>
      <c r="K822" s="133">
        <v>0</v>
      </c>
      <c r="L822" s="133"/>
      <c r="M822" s="133">
        <v>0</v>
      </c>
      <c r="N822" s="133">
        <v>0</v>
      </c>
      <c r="O822" s="133">
        <v>774</v>
      </c>
      <c r="P822" s="133" t="s">
        <v>200</v>
      </c>
      <c r="Q822" s="133" t="s">
        <v>201</v>
      </c>
      <c r="R822" s="133" t="s">
        <v>202</v>
      </c>
      <c r="S822" s="127">
        <v>44349.398495370369</v>
      </c>
    </row>
    <row r="823" spans="1:19" x14ac:dyDescent="0.2">
      <c r="A823" s="133" t="s">
        <v>199</v>
      </c>
      <c r="B823" s="133" t="s">
        <v>84</v>
      </c>
      <c r="C823" s="127">
        <v>44320.166666666664</v>
      </c>
      <c r="D823" s="133">
        <v>0</v>
      </c>
      <c r="E823" s="133">
        <v>0</v>
      </c>
      <c r="F823" s="133">
        <v>3.0510000000000002</v>
      </c>
      <c r="G823" s="133">
        <v>3.0510000000000002</v>
      </c>
      <c r="H823" s="133">
        <v>0</v>
      </c>
      <c r="I823" s="133">
        <v>0</v>
      </c>
      <c r="J823" s="133">
        <v>0</v>
      </c>
      <c r="K823" s="133">
        <v>0</v>
      </c>
      <c r="L823" s="133"/>
      <c r="M823" s="133">
        <v>0</v>
      </c>
      <c r="N823" s="133">
        <v>0</v>
      </c>
      <c r="O823" s="133">
        <v>774</v>
      </c>
      <c r="P823" s="133" t="s">
        <v>200</v>
      </c>
      <c r="Q823" s="133" t="s">
        <v>201</v>
      </c>
      <c r="R823" s="133" t="s">
        <v>202</v>
      </c>
      <c r="S823" s="127">
        <v>44349.398495370369</v>
      </c>
    </row>
    <row r="824" spans="1:19" x14ac:dyDescent="0.2">
      <c r="A824" s="133" t="s">
        <v>199</v>
      </c>
      <c r="B824" s="133" t="s">
        <v>84</v>
      </c>
      <c r="C824" s="127">
        <v>44320.208333333336</v>
      </c>
      <c r="D824" s="133">
        <v>0</v>
      </c>
      <c r="E824" s="133">
        <v>0</v>
      </c>
      <c r="F824" s="133">
        <v>3.02</v>
      </c>
      <c r="G824" s="133">
        <v>3.02</v>
      </c>
      <c r="H824" s="133">
        <v>0</v>
      </c>
      <c r="I824" s="133">
        <v>0</v>
      </c>
      <c r="J824" s="133">
        <v>0</v>
      </c>
      <c r="K824" s="133">
        <v>0</v>
      </c>
      <c r="L824" s="133"/>
      <c r="M824" s="133">
        <v>0</v>
      </c>
      <c r="N824" s="133">
        <v>0</v>
      </c>
      <c r="O824" s="133">
        <v>774</v>
      </c>
      <c r="P824" s="133" t="s">
        <v>200</v>
      </c>
      <c r="Q824" s="133" t="s">
        <v>201</v>
      </c>
      <c r="R824" s="133" t="s">
        <v>202</v>
      </c>
      <c r="S824" s="127">
        <v>44349.398495370369</v>
      </c>
    </row>
    <row r="825" spans="1:19" x14ac:dyDescent="0.2">
      <c r="A825" s="133" t="s">
        <v>199</v>
      </c>
      <c r="B825" s="133" t="s">
        <v>84</v>
      </c>
      <c r="C825" s="127">
        <v>44320.25</v>
      </c>
      <c r="D825" s="133">
        <v>0</v>
      </c>
      <c r="E825" s="133">
        <v>0</v>
      </c>
      <c r="F825" s="133">
        <v>2.9660000000000002</v>
      </c>
      <c r="G825" s="133">
        <v>2.9660000000000002</v>
      </c>
      <c r="H825" s="133">
        <v>0</v>
      </c>
      <c r="I825" s="133">
        <v>0</v>
      </c>
      <c r="J825" s="133">
        <v>0</v>
      </c>
      <c r="K825" s="133">
        <v>0</v>
      </c>
      <c r="L825" s="133"/>
      <c r="M825" s="133">
        <v>0</v>
      </c>
      <c r="N825" s="133">
        <v>0</v>
      </c>
      <c r="O825" s="133">
        <v>774</v>
      </c>
      <c r="P825" s="133" t="s">
        <v>200</v>
      </c>
      <c r="Q825" s="133" t="s">
        <v>201</v>
      </c>
      <c r="R825" s="133" t="s">
        <v>202</v>
      </c>
      <c r="S825" s="127">
        <v>44349.398495370369</v>
      </c>
    </row>
    <row r="826" spans="1:19" x14ac:dyDescent="0.2">
      <c r="A826" s="133" t="s">
        <v>199</v>
      </c>
      <c r="B826" s="133" t="s">
        <v>84</v>
      </c>
      <c r="C826" s="127">
        <v>44320.291666666664</v>
      </c>
      <c r="D826" s="133">
        <v>0</v>
      </c>
      <c r="E826" s="133">
        <v>0</v>
      </c>
      <c r="F826" s="133">
        <v>2.8639999999999999</v>
      </c>
      <c r="G826" s="133">
        <v>2.8639999999999999</v>
      </c>
      <c r="H826" s="133">
        <v>0</v>
      </c>
      <c r="I826" s="133">
        <v>0</v>
      </c>
      <c r="J826" s="133">
        <v>0</v>
      </c>
      <c r="K826" s="133">
        <v>0</v>
      </c>
      <c r="L826" s="133"/>
      <c r="M826" s="133">
        <v>0</v>
      </c>
      <c r="N826" s="133">
        <v>0</v>
      </c>
      <c r="O826" s="133">
        <v>774</v>
      </c>
      <c r="P826" s="133" t="s">
        <v>200</v>
      </c>
      <c r="Q826" s="133" t="s">
        <v>201</v>
      </c>
      <c r="R826" s="133" t="s">
        <v>202</v>
      </c>
      <c r="S826" s="127">
        <v>44349.398495370369</v>
      </c>
    </row>
    <row r="827" spans="1:19" x14ac:dyDescent="0.2">
      <c r="A827" s="133" t="s">
        <v>199</v>
      </c>
      <c r="B827" s="133" t="s">
        <v>84</v>
      </c>
      <c r="C827" s="127">
        <v>44320.333333333336</v>
      </c>
      <c r="D827" s="133">
        <v>0</v>
      </c>
      <c r="E827" s="133">
        <v>0</v>
      </c>
      <c r="F827" s="133">
        <v>2.8959999999999999</v>
      </c>
      <c r="G827" s="133">
        <v>2.8959999999999999</v>
      </c>
      <c r="H827" s="133">
        <v>0</v>
      </c>
      <c r="I827" s="133">
        <v>0</v>
      </c>
      <c r="J827" s="133">
        <v>0</v>
      </c>
      <c r="K827" s="133">
        <v>0</v>
      </c>
      <c r="L827" s="133"/>
      <c r="M827" s="133">
        <v>0</v>
      </c>
      <c r="N827" s="133">
        <v>0</v>
      </c>
      <c r="O827" s="133">
        <v>774</v>
      </c>
      <c r="P827" s="133" t="s">
        <v>200</v>
      </c>
      <c r="Q827" s="133" t="s">
        <v>201</v>
      </c>
      <c r="R827" s="133" t="s">
        <v>202</v>
      </c>
      <c r="S827" s="127">
        <v>44349.398495370369</v>
      </c>
    </row>
    <row r="828" spans="1:19" x14ac:dyDescent="0.2">
      <c r="A828" s="133" t="s">
        <v>199</v>
      </c>
      <c r="B828" s="133" t="s">
        <v>84</v>
      </c>
      <c r="C828" s="127">
        <v>44320.375</v>
      </c>
      <c r="D828" s="133">
        <v>0</v>
      </c>
      <c r="E828" s="133">
        <v>0</v>
      </c>
      <c r="F828" s="133">
        <v>3.1059999999999999</v>
      </c>
      <c r="G828" s="133">
        <v>3.1059999999999999</v>
      </c>
      <c r="H828" s="133">
        <v>0</v>
      </c>
      <c r="I828" s="133">
        <v>0</v>
      </c>
      <c r="J828" s="133">
        <v>0</v>
      </c>
      <c r="K828" s="133">
        <v>0</v>
      </c>
      <c r="L828" s="133"/>
      <c r="M828" s="133">
        <v>0</v>
      </c>
      <c r="N828" s="133">
        <v>0</v>
      </c>
      <c r="O828" s="133">
        <v>774</v>
      </c>
      <c r="P828" s="133" t="s">
        <v>200</v>
      </c>
      <c r="Q828" s="133" t="s">
        <v>201</v>
      </c>
      <c r="R828" s="133" t="s">
        <v>202</v>
      </c>
      <c r="S828" s="127">
        <v>44349.398495370369</v>
      </c>
    </row>
    <row r="829" spans="1:19" x14ac:dyDescent="0.2">
      <c r="A829" s="133" t="s">
        <v>199</v>
      </c>
      <c r="B829" s="133" t="s">
        <v>84</v>
      </c>
      <c r="C829" s="127">
        <v>44320.416666666664</v>
      </c>
      <c r="D829" s="133">
        <v>0</v>
      </c>
      <c r="E829" s="133">
        <v>0</v>
      </c>
      <c r="F829" s="133">
        <v>3.306</v>
      </c>
      <c r="G829" s="133">
        <v>3.306</v>
      </c>
      <c r="H829" s="133">
        <v>0</v>
      </c>
      <c r="I829" s="133">
        <v>0</v>
      </c>
      <c r="J829" s="133">
        <v>0</v>
      </c>
      <c r="K829" s="133">
        <v>0</v>
      </c>
      <c r="L829" s="133"/>
      <c r="M829" s="133">
        <v>0</v>
      </c>
      <c r="N829" s="133">
        <v>0</v>
      </c>
      <c r="O829" s="133">
        <v>774</v>
      </c>
      <c r="P829" s="133" t="s">
        <v>200</v>
      </c>
      <c r="Q829" s="133" t="s">
        <v>201</v>
      </c>
      <c r="R829" s="133" t="s">
        <v>202</v>
      </c>
      <c r="S829" s="127">
        <v>44349.398495370369</v>
      </c>
    </row>
    <row r="830" spans="1:19" x14ac:dyDescent="0.2">
      <c r="A830" s="133" t="s">
        <v>199</v>
      </c>
      <c r="B830" s="133" t="s">
        <v>84</v>
      </c>
      <c r="C830" s="127">
        <v>44320.458333333336</v>
      </c>
      <c r="D830" s="133">
        <v>0</v>
      </c>
      <c r="E830" s="133">
        <v>0</v>
      </c>
      <c r="F830" s="133">
        <v>3.4260000000000002</v>
      </c>
      <c r="G830" s="133">
        <v>3.4260000000000002</v>
      </c>
      <c r="H830" s="133">
        <v>0</v>
      </c>
      <c r="I830" s="133">
        <v>0</v>
      </c>
      <c r="J830" s="133">
        <v>0</v>
      </c>
      <c r="K830" s="133">
        <v>0</v>
      </c>
      <c r="L830" s="133"/>
      <c r="M830" s="133">
        <v>0</v>
      </c>
      <c r="N830" s="133">
        <v>0</v>
      </c>
      <c r="O830" s="133">
        <v>774</v>
      </c>
      <c r="P830" s="133" t="s">
        <v>200</v>
      </c>
      <c r="Q830" s="133" t="s">
        <v>201</v>
      </c>
      <c r="R830" s="133" t="s">
        <v>202</v>
      </c>
      <c r="S830" s="127">
        <v>44349.398495370369</v>
      </c>
    </row>
    <row r="831" spans="1:19" x14ac:dyDescent="0.2">
      <c r="A831" s="133" t="s">
        <v>199</v>
      </c>
      <c r="B831" s="133" t="s">
        <v>84</v>
      </c>
      <c r="C831" s="127">
        <v>44320.5</v>
      </c>
      <c r="D831" s="133">
        <v>0</v>
      </c>
      <c r="E831" s="133">
        <v>0</v>
      </c>
      <c r="F831" s="133">
        <v>3.29</v>
      </c>
      <c r="G831" s="133">
        <v>3.29</v>
      </c>
      <c r="H831" s="133">
        <v>0</v>
      </c>
      <c r="I831" s="133">
        <v>0</v>
      </c>
      <c r="J831" s="133">
        <v>0</v>
      </c>
      <c r="K831" s="133">
        <v>0</v>
      </c>
      <c r="L831" s="133"/>
      <c r="M831" s="133">
        <v>0</v>
      </c>
      <c r="N831" s="133">
        <v>0</v>
      </c>
      <c r="O831" s="133">
        <v>774</v>
      </c>
      <c r="P831" s="133" t="s">
        <v>200</v>
      </c>
      <c r="Q831" s="133" t="s">
        <v>201</v>
      </c>
      <c r="R831" s="133" t="s">
        <v>202</v>
      </c>
      <c r="S831" s="127">
        <v>44349.398495370369</v>
      </c>
    </row>
    <row r="832" spans="1:19" x14ac:dyDescent="0.2">
      <c r="A832" s="133" t="s">
        <v>199</v>
      </c>
      <c r="B832" s="133" t="s">
        <v>84</v>
      </c>
      <c r="C832" s="127">
        <v>44320.541666666664</v>
      </c>
      <c r="D832" s="133">
        <v>0</v>
      </c>
      <c r="E832" s="133">
        <v>0</v>
      </c>
      <c r="F832" s="133">
        <v>3.3530000000000002</v>
      </c>
      <c r="G832" s="133">
        <v>3.3530000000000002</v>
      </c>
      <c r="H832" s="133">
        <v>0</v>
      </c>
      <c r="I832" s="133">
        <v>0</v>
      </c>
      <c r="J832" s="133">
        <v>0</v>
      </c>
      <c r="K832" s="133">
        <v>0</v>
      </c>
      <c r="L832" s="133"/>
      <c r="M832" s="133">
        <v>0</v>
      </c>
      <c r="N832" s="133">
        <v>0</v>
      </c>
      <c r="O832" s="133">
        <v>774</v>
      </c>
      <c r="P832" s="133" t="s">
        <v>200</v>
      </c>
      <c r="Q832" s="133" t="s">
        <v>201</v>
      </c>
      <c r="R832" s="133" t="s">
        <v>202</v>
      </c>
      <c r="S832" s="127">
        <v>44349.398495370369</v>
      </c>
    </row>
    <row r="833" spans="1:19" x14ac:dyDescent="0.2">
      <c r="A833" s="133" t="s">
        <v>199</v>
      </c>
      <c r="B833" s="133" t="s">
        <v>84</v>
      </c>
      <c r="C833" s="127">
        <v>44320.583333333336</v>
      </c>
      <c r="D833" s="133">
        <v>0</v>
      </c>
      <c r="E833" s="133">
        <v>0</v>
      </c>
      <c r="F833" s="133">
        <v>3.222</v>
      </c>
      <c r="G833" s="133">
        <v>3.222</v>
      </c>
      <c r="H833" s="133">
        <v>0</v>
      </c>
      <c r="I833" s="133">
        <v>0</v>
      </c>
      <c r="J833" s="133">
        <v>0</v>
      </c>
      <c r="K833" s="133">
        <v>0</v>
      </c>
      <c r="L833" s="133"/>
      <c r="M833" s="133">
        <v>0</v>
      </c>
      <c r="N833" s="133">
        <v>0</v>
      </c>
      <c r="O833" s="133">
        <v>774</v>
      </c>
      <c r="P833" s="133" t="s">
        <v>200</v>
      </c>
      <c r="Q833" s="133" t="s">
        <v>201</v>
      </c>
      <c r="R833" s="133" t="s">
        <v>202</v>
      </c>
      <c r="S833" s="127">
        <v>44349.398495370369</v>
      </c>
    </row>
    <row r="834" spans="1:19" x14ac:dyDescent="0.2">
      <c r="A834" s="133" t="s">
        <v>199</v>
      </c>
      <c r="B834" s="133" t="s">
        <v>84</v>
      </c>
      <c r="C834" s="127">
        <v>44320.625</v>
      </c>
      <c r="D834" s="133">
        <v>0</v>
      </c>
      <c r="E834" s="133">
        <v>0</v>
      </c>
      <c r="F834" s="133">
        <v>2.8279999999999998</v>
      </c>
      <c r="G834" s="133">
        <v>2.8279999999999998</v>
      </c>
      <c r="H834" s="133">
        <v>0</v>
      </c>
      <c r="I834" s="133">
        <v>0</v>
      </c>
      <c r="J834" s="133">
        <v>0</v>
      </c>
      <c r="K834" s="133">
        <v>0</v>
      </c>
      <c r="L834" s="133"/>
      <c r="M834" s="133">
        <v>0</v>
      </c>
      <c r="N834" s="133">
        <v>0</v>
      </c>
      <c r="O834" s="133">
        <v>774</v>
      </c>
      <c r="P834" s="133" t="s">
        <v>200</v>
      </c>
      <c r="Q834" s="133" t="s">
        <v>201</v>
      </c>
      <c r="R834" s="133" t="s">
        <v>202</v>
      </c>
      <c r="S834" s="127">
        <v>44349.398495370369</v>
      </c>
    </row>
    <row r="835" spans="1:19" x14ac:dyDescent="0.2">
      <c r="A835" s="133" t="s">
        <v>199</v>
      </c>
      <c r="B835" s="133" t="s">
        <v>84</v>
      </c>
      <c r="C835" s="127">
        <v>44320.666666666664</v>
      </c>
      <c r="D835" s="133">
        <v>0</v>
      </c>
      <c r="E835" s="133">
        <v>0</v>
      </c>
      <c r="F835" s="133">
        <v>2.8690000000000002</v>
      </c>
      <c r="G835" s="133">
        <v>2.8690000000000002</v>
      </c>
      <c r="H835" s="133">
        <v>0</v>
      </c>
      <c r="I835" s="133">
        <v>0</v>
      </c>
      <c r="J835" s="133">
        <v>0</v>
      </c>
      <c r="K835" s="133">
        <v>0</v>
      </c>
      <c r="L835" s="133"/>
      <c r="M835" s="133">
        <v>0</v>
      </c>
      <c r="N835" s="133">
        <v>0</v>
      </c>
      <c r="O835" s="133">
        <v>774</v>
      </c>
      <c r="P835" s="133" t="s">
        <v>200</v>
      </c>
      <c r="Q835" s="133" t="s">
        <v>201</v>
      </c>
      <c r="R835" s="133" t="s">
        <v>202</v>
      </c>
      <c r="S835" s="127">
        <v>44349.398495370369</v>
      </c>
    </row>
    <row r="836" spans="1:19" x14ac:dyDescent="0.2">
      <c r="A836" s="133" t="s">
        <v>199</v>
      </c>
      <c r="B836" s="133" t="s">
        <v>84</v>
      </c>
      <c r="C836" s="127">
        <v>44320.708333333336</v>
      </c>
      <c r="D836" s="133">
        <v>0</v>
      </c>
      <c r="E836" s="133">
        <v>0</v>
      </c>
      <c r="F836" s="133">
        <v>3.1829999999999998</v>
      </c>
      <c r="G836" s="133">
        <v>3.1829999999999998</v>
      </c>
      <c r="H836" s="133">
        <v>0</v>
      </c>
      <c r="I836" s="133">
        <v>0</v>
      </c>
      <c r="J836" s="133">
        <v>0</v>
      </c>
      <c r="K836" s="133">
        <v>0</v>
      </c>
      <c r="L836" s="133"/>
      <c r="M836" s="133">
        <v>0</v>
      </c>
      <c r="N836" s="133">
        <v>0</v>
      </c>
      <c r="O836" s="133">
        <v>774</v>
      </c>
      <c r="P836" s="133" t="s">
        <v>200</v>
      </c>
      <c r="Q836" s="133" t="s">
        <v>201</v>
      </c>
      <c r="R836" s="133" t="s">
        <v>202</v>
      </c>
      <c r="S836" s="127">
        <v>44349.398495370369</v>
      </c>
    </row>
    <row r="837" spans="1:19" x14ac:dyDescent="0.2">
      <c r="A837" s="133" t="s">
        <v>199</v>
      </c>
      <c r="B837" s="133" t="s">
        <v>84</v>
      </c>
      <c r="C837" s="127">
        <v>44320.75</v>
      </c>
      <c r="D837" s="133">
        <v>0</v>
      </c>
      <c r="E837" s="133">
        <v>0</v>
      </c>
      <c r="F837" s="133">
        <v>3.2669999999999999</v>
      </c>
      <c r="G837" s="133">
        <v>3.2669999999999999</v>
      </c>
      <c r="H837" s="133">
        <v>0</v>
      </c>
      <c r="I837" s="133">
        <v>0</v>
      </c>
      <c r="J837" s="133">
        <v>0</v>
      </c>
      <c r="K837" s="133">
        <v>0</v>
      </c>
      <c r="L837" s="133"/>
      <c r="M837" s="133">
        <v>0</v>
      </c>
      <c r="N837" s="133">
        <v>0</v>
      </c>
      <c r="O837" s="133">
        <v>774</v>
      </c>
      <c r="P837" s="133" t="s">
        <v>200</v>
      </c>
      <c r="Q837" s="133" t="s">
        <v>201</v>
      </c>
      <c r="R837" s="133" t="s">
        <v>202</v>
      </c>
      <c r="S837" s="127">
        <v>44349.398495370369</v>
      </c>
    </row>
    <row r="838" spans="1:19" x14ac:dyDescent="0.2">
      <c r="A838" s="133" t="s">
        <v>199</v>
      </c>
      <c r="B838" s="133" t="s">
        <v>84</v>
      </c>
      <c r="C838" s="127">
        <v>44320.791666666664</v>
      </c>
      <c r="D838" s="133">
        <v>0</v>
      </c>
      <c r="E838" s="133">
        <v>0</v>
      </c>
      <c r="F838" s="133">
        <v>3.0449999999999999</v>
      </c>
      <c r="G838" s="133">
        <v>3.0449999999999999</v>
      </c>
      <c r="H838" s="133">
        <v>0</v>
      </c>
      <c r="I838" s="133">
        <v>0</v>
      </c>
      <c r="J838" s="133">
        <v>0</v>
      </c>
      <c r="K838" s="133">
        <v>0</v>
      </c>
      <c r="L838" s="133"/>
      <c r="M838" s="133">
        <v>0</v>
      </c>
      <c r="N838" s="133">
        <v>0</v>
      </c>
      <c r="O838" s="133">
        <v>774</v>
      </c>
      <c r="P838" s="133" t="s">
        <v>200</v>
      </c>
      <c r="Q838" s="133" t="s">
        <v>201</v>
      </c>
      <c r="R838" s="133" t="s">
        <v>202</v>
      </c>
      <c r="S838" s="127">
        <v>44349.398495370369</v>
      </c>
    </row>
    <row r="839" spans="1:19" x14ac:dyDescent="0.2">
      <c r="A839" s="133" t="s">
        <v>199</v>
      </c>
      <c r="B839" s="133" t="s">
        <v>84</v>
      </c>
      <c r="C839" s="127">
        <v>44320.833333333336</v>
      </c>
      <c r="D839" s="133">
        <v>0</v>
      </c>
      <c r="E839" s="133">
        <v>0</v>
      </c>
      <c r="F839" s="133">
        <v>3.2250000000000001</v>
      </c>
      <c r="G839" s="133">
        <v>3.2250000000000001</v>
      </c>
      <c r="H839" s="133">
        <v>0</v>
      </c>
      <c r="I839" s="133">
        <v>0</v>
      </c>
      <c r="J839" s="133">
        <v>0</v>
      </c>
      <c r="K839" s="133">
        <v>0</v>
      </c>
      <c r="L839" s="133"/>
      <c r="M839" s="133">
        <v>0</v>
      </c>
      <c r="N839" s="133">
        <v>0</v>
      </c>
      <c r="O839" s="133">
        <v>774</v>
      </c>
      <c r="P839" s="133" t="s">
        <v>200</v>
      </c>
      <c r="Q839" s="133" t="s">
        <v>201</v>
      </c>
      <c r="R839" s="133" t="s">
        <v>202</v>
      </c>
      <c r="S839" s="127">
        <v>44349.398495370369</v>
      </c>
    </row>
    <row r="840" spans="1:19" x14ac:dyDescent="0.2">
      <c r="A840" s="133" t="s">
        <v>199</v>
      </c>
      <c r="B840" s="133" t="s">
        <v>84</v>
      </c>
      <c r="C840" s="127">
        <v>44320.875</v>
      </c>
      <c r="D840" s="133">
        <v>0</v>
      </c>
      <c r="E840" s="133">
        <v>0</v>
      </c>
      <c r="F840" s="133">
        <v>3.2490000000000001</v>
      </c>
      <c r="G840" s="133">
        <v>3.2490000000000001</v>
      </c>
      <c r="H840" s="133">
        <v>0</v>
      </c>
      <c r="I840" s="133">
        <v>0</v>
      </c>
      <c r="J840" s="133">
        <v>0</v>
      </c>
      <c r="K840" s="133">
        <v>0</v>
      </c>
      <c r="L840" s="133"/>
      <c r="M840" s="133">
        <v>0</v>
      </c>
      <c r="N840" s="133">
        <v>0</v>
      </c>
      <c r="O840" s="133">
        <v>774</v>
      </c>
      <c r="P840" s="133" t="s">
        <v>200</v>
      </c>
      <c r="Q840" s="133" t="s">
        <v>201</v>
      </c>
      <c r="R840" s="133" t="s">
        <v>202</v>
      </c>
      <c r="S840" s="127">
        <v>44349.398495370369</v>
      </c>
    </row>
    <row r="841" spans="1:19" x14ac:dyDescent="0.2">
      <c r="A841" s="133" t="s">
        <v>199</v>
      </c>
      <c r="B841" s="133" t="s">
        <v>84</v>
      </c>
      <c r="C841" s="127">
        <v>44320.916666666664</v>
      </c>
      <c r="D841" s="133">
        <v>0</v>
      </c>
      <c r="E841" s="133">
        <v>0</v>
      </c>
      <c r="F841" s="133">
        <v>3.157</v>
      </c>
      <c r="G841" s="133">
        <v>3.157</v>
      </c>
      <c r="H841" s="133">
        <v>0</v>
      </c>
      <c r="I841" s="133">
        <v>0</v>
      </c>
      <c r="J841" s="133">
        <v>0</v>
      </c>
      <c r="K841" s="133">
        <v>0</v>
      </c>
      <c r="L841" s="133"/>
      <c r="M841" s="133">
        <v>0</v>
      </c>
      <c r="N841" s="133">
        <v>0</v>
      </c>
      <c r="O841" s="133">
        <v>774</v>
      </c>
      <c r="P841" s="133" t="s">
        <v>200</v>
      </c>
      <c r="Q841" s="133" t="s">
        <v>201</v>
      </c>
      <c r="R841" s="133" t="s">
        <v>202</v>
      </c>
      <c r="S841" s="127">
        <v>44349.398495370369</v>
      </c>
    </row>
    <row r="842" spans="1:19" x14ac:dyDescent="0.2">
      <c r="A842" s="133" t="s">
        <v>199</v>
      </c>
      <c r="B842" s="133" t="s">
        <v>84</v>
      </c>
      <c r="C842" s="127">
        <v>44320.958333333336</v>
      </c>
      <c r="D842" s="133">
        <v>0</v>
      </c>
      <c r="E842" s="133">
        <v>0</v>
      </c>
      <c r="F842" s="133">
        <v>3.1179999999999999</v>
      </c>
      <c r="G842" s="133">
        <v>3.1179999999999999</v>
      </c>
      <c r="H842" s="133">
        <v>0</v>
      </c>
      <c r="I842" s="133">
        <v>0</v>
      </c>
      <c r="J842" s="133">
        <v>0</v>
      </c>
      <c r="K842" s="133">
        <v>0</v>
      </c>
      <c r="L842" s="133"/>
      <c r="M842" s="133">
        <v>0</v>
      </c>
      <c r="N842" s="133">
        <v>0</v>
      </c>
      <c r="O842" s="133">
        <v>774</v>
      </c>
      <c r="P842" s="133" t="s">
        <v>200</v>
      </c>
      <c r="Q842" s="133" t="s">
        <v>201</v>
      </c>
      <c r="R842" s="133" t="s">
        <v>202</v>
      </c>
      <c r="S842" s="127">
        <v>44349.398495370369</v>
      </c>
    </row>
    <row r="843" spans="1:19" x14ac:dyDescent="0.2">
      <c r="A843" s="133" t="s">
        <v>199</v>
      </c>
      <c r="B843" s="133" t="s">
        <v>84</v>
      </c>
      <c r="C843" s="127">
        <v>44321</v>
      </c>
      <c r="D843" s="133">
        <v>0</v>
      </c>
      <c r="E843" s="133">
        <v>0</v>
      </c>
      <c r="F843" s="133">
        <v>3.149</v>
      </c>
      <c r="G843" s="133">
        <v>3.149</v>
      </c>
      <c r="H843" s="133">
        <v>0</v>
      </c>
      <c r="I843" s="133">
        <v>0</v>
      </c>
      <c r="J843" s="133">
        <v>0</v>
      </c>
      <c r="K843" s="133">
        <v>0</v>
      </c>
      <c r="L843" s="133"/>
      <c r="M843" s="133">
        <v>0</v>
      </c>
      <c r="N843" s="133">
        <v>0</v>
      </c>
      <c r="O843" s="133">
        <v>774</v>
      </c>
      <c r="P843" s="133" t="s">
        <v>200</v>
      </c>
      <c r="Q843" s="133" t="s">
        <v>201</v>
      </c>
      <c r="R843" s="133" t="s">
        <v>202</v>
      </c>
      <c r="S843" s="127">
        <v>44349.398495370369</v>
      </c>
    </row>
    <row r="844" spans="1:19" x14ac:dyDescent="0.2">
      <c r="A844" s="133" t="s">
        <v>199</v>
      </c>
      <c r="B844" s="133" t="s">
        <v>84</v>
      </c>
      <c r="C844" s="127">
        <v>44321.041666666664</v>
      </c>
      <c r="D844" s="133">
        <v>0</v>
      </c>
      <c r="E844" s="133">
        <v>0</v>
      </c>
      <c r="F844" s="133">
        <v>3.03</v>
      </c>
      <c r="G844" s="133">
        <v>3.03</v>
      </c>
      <c r="H844" s="133">
        <v>0</v>
      </c>
      <c r="I844" s="133">
        <v>0</v>
      </c>
      <c r="J844" s="133">
        <v>0</v>
      </c>
      <c r="K844" s="133">
        <v>0</v>
      </c>
      <c r="L844" s="133"/>
      <c r="M844" s="133">
        <v>0</v>
      </c>
      <c r="N844" s="133">
        <v>0</v>
      </c>
      <c r="O844" s="133">
        <v>774</v>
      </c>
      <c r="P844" s="133" t="s">
        <v>200</v>
      </c>
      <c r="Q844" s="133" t="s">
        <v>201</v>
      </c>
      <c r="R844" s="133" t="s">
        <v>202</v>
      </c>
      <c r="S844" s="127">
        <v>44349.398495370369</v>
      </c>
    </row>
    <row r="845" spans="1:19" x14ac:dyDescent="0.2">
      <c r="A845" s="133" t="s">
        <v>199</v>
      </c>
      <c r="B845" s="133" t="s">
        <v>84</v>
      </c>
      <c r="C845" s="127">
        <v>44321.083333333336</v>
      </c>
      <c r="D845" s="133">
        <v>0</v>
      </c>
      <c r="E845" s="133">
        <v>0</v>
      </c>
      <c r="F845" s="133">
        <v>3.0489999999999999</v>
      </c>
      <c r="G845" s="133">
        <v>3.0489999999999999</v>
      </c>
      <c r="H845" s="133">
        <v>0</v>
      </c>
      <c r="I845" s="133">
        <v>0</v>
      </c>
      <c r="J845" s="133">
        <v>0</v>
      </c>
      <c r="K845" s="133">
        <v>0</v>
      </c>
      <c r="L845" s="133"/>
      <c r="M845" s="133">
        <v>0</v>
      </c>
      <c r="N845" s="133">
        <v>0</v>
      </c>
      <c r="O845" s="133">
        <v>774</v>
      </c>
      <c r="P845" s="133" t="s">
        <v>200</v>
      </c>
      <c r="Q845" s="133" t="s">
        <v>201</v>
      </c>
      <c r="R845" s="133" t="s">
        <v>202</v>
      </c>
      <c r="S845" s="127">
        <v>44349.398495370369</v>
      </c>
    </row>
    <row r="846" spans="1:19" x14ac:dyDescent="0.2">
      <c r="A846" s="133" t="s">
        <v>199</v>
      </c>
      <c r="B846" s="133" t="s">
        <v>84</v>
      </c>
      <c r="C846" s="127">
        <v>44321.125</v>
      </c>
      <c r="D846" s="133">
        <v>0</v>
      </c>
      <c r="E846" s="133">
        <v>0</v>
      </c>
      <c r="F846" s="133">
        <v>3.2029999999999998</v>
      </c>
      <c r="G846" s="133">
        <v>3.2029999999999998</v>
      </c>
      <c r="H846" s="133">
        <v>0</v>
      </c>
      <c r="I846" s="133">
        <v>0</v>
      </c>
      <c r="J846" s="133">
        <v>0</v>
      </c>
      <c r="K846" s="133">
        <v>0</v>
      </c>
      <c r="L846" s="133"/>
      <c r="M846" s="133">
        <v>0</v>
      </c>
      <c r="N846" s="133">
        <v>0</v>
      </c>
      <c r="O846" s="133">
        <v>774</v>
      </c>
      <c r="P846" s="133" t="s">
        <v>200</v>
      </c>
      <c r="Q846" s="133" t="s">
        <v>201</v>
      </c>
      <c r="R846" s="133" t="s">
        <v>202</v>
      </c>
      <c r="S846" s="127">
        <v>44349.398495370369</v>
      </c>
    </row>
    <row r="847" spans="1:19" x14ac:dyDescent="0.2">
      <c r="A847" s="133" t="s">
        <v>199</v>
      </c>
      <c r="B847" s="133" t="s">
        <v>84</v>
      </c>
      <c r="C847" s="127">
        <v>44321.166666666664</v>
      </c>
      <c r="D847" s="133">
        <v>0</v>
      </c>
      <c r="E847" s="133">
        <v>0</v>
      </c>
      <c r="F847" s="133">
        <v>3.1749999999999998</v>
      </c>
      <c r="G847" s="133">
        <v>3.1749999999999998</v>
      </c>
      <c r="H847" s="133">
        <v>0</v>
      </c>
      <c r="I847" s="133">
        <v>0</v>
      </c>
      <c r="J847" s="133">
        <v>0</v>
      </c>
      <c r="K847" s="133">
        <v>0</v>
      </c>
      <c r="L847" s="133"/>
      <c r="M847" s="133">
        <v>0</v>
      </c>
      <c r="N847" s="133">
        <v>0</v>
      </c>
      <c r="O847" s="133">
        <v>774</v>
      </c>
      <c r="P847" s="133" t="s">
        <v>200</v>
      </c>
      <c r="Q847" s="133" t="s">
        <v>201</v>
      </c>
      <c r="R847" s="133" t="s">
        <v>202</v>
      </c>
      <c r="S847" s="127">
        <v>44349.398495370369</v>
      </c>
    </row>
    <row r="848" spans="1:19" x14ac:dyDescent="0.2">
      <c r="A848" s="133" t="s">
        <v>199</v>
      </c>
      <c r="B848" s="133" t="s">
        <v>84</v>
      </c>
      <c r="C848" s="127">
        <v>44321.208333333336</v>
      </c>
      <c r="D848" s="133">
        <v>0</v>
      </c>
      <c r="E848" s="133">
        <v>0</v>
      </c>
      <c r="F848" s="133">
        <v>3.2120000000000002</v>
      </c>
      <c r="G848" s="133">
        <v>3.2120000000000002</v>
      </c>
      <c r="H848" s="133">
        <v>0</v>
      </c>
      <c r="I848" s="133">
        <v>0</v>
      </c>
      <c r="J848" s="133">
        <v>0</v>
      </c>
      <c r="K848" s="133">
        <v>0</v>
      </c>
      <c r="L848" s="133"/>
      <c r="M848" s="133">
        <v>0</v>
      </c>
      <c r="N848" s="133">
        <v>0</v>
      </c>
      <c r="O848" s="133">
        <v>774</v>
      </c>
      <c r="P848" s="133" t="s">
        <v>200</v>
      </c>
      <c r="Q848" s="133" t="s">
        <v>201</v>
      </c>
      <c r="R848" s="133" t="s">
        <v>202</v>
      </c>
      <c r="S848" s="127">
        <v>44349.398495370369</v>
      </c>
    </row>
    <row r="849" spans="1:19" x14ac:dyDescent="0.2">
      <c r="A849" s="133" t="s">
        <v>199</v>
      </c>
      <c r="B849" s="133" t="s">
        <v>84</v>
      </c>
      <c r="C849" s="127">
        <v>44321.25</v>
      </c>
      <c r="D849" s="133">
        <v>0</v>
      </c>
      <c r="E849" s="133">
        <v>0</v>
      </c>
      <c r="F849" s="133">
        <v>3.1779999999999999</v>
      </c>
      <c r="G849" s="133">
        <v>3.1779999999999999</v>
      </c>
      <c r="H849" s="133">
        <v>0</v>
      </c>
      <c r="I849" s="133">
        <v>0</v>
      </c>
      <c r="J849" s="133">
        <v>0</v>
      </c>
      <c r="K849" s="133">
        <v>0</v>
      </c>
      <c r="L849" s="133"/>
      <c r="M849" s="133">
        <v>0</v>
      </c>
      <c r="N849" s="133">
        <v>0</v>
      </c>
      <c r="O849" s="133">
        <v>774</v>
      </c>
      <c r="P849" s="133" t="s">
        <v>200</v>
      </c>
      <c r="Q849" s="133" t="s">
        <v>201</v>
      </c>
      <c r="R849" s="133" t="s">
        <v>202</v>
      </c>
      <c r="S849" s="127">
        <v>44349.398495370369</v>
      </c>
    </row>
    <row r="850" spans="1:19" x14ac:dyDescent="0.2">
      <c r="A850" s="133" t="s">
        <v>199</v>
      </c>
      <c r="B850" s="133" t="s">
        <v>84</v>
      </c>
      <c r="C850" s="127">
        <v>44321.291666666664</v>
      </c>
      <c r="D850" s="133">
        <v>0</v>
      </c>
      <c r="E850" s="133">
        <v>0</v>
      </c>
      <c r="F850" s="133">
        <v>3.1320000000000001</v>
      </c>
      <c r="G850" s="133">
        <v>3.1320000000000001</v>
      </c>
      <c r="H850" s="133">
        <v>0</v>
      </c>
      <c r="I850" s="133">
        <v>0</v>
      </c>
      <c r="J850" s="133">
        <v>0</v>
      </c>
      <c r="K850" s="133">
        <v>0</v>
      </c>
      <c r="L850" s="133"/>
      <c r="M850" s="133">
        <v>0</v>
      </c>
      <c r="N850" s="133">
        <v>0</v>
      </c>
      <c r="O850" s="133">
        <v>774</v>
      </c>
      <c r="P850" s="133" t="s">
        <v>200</v>
      </c>
      <c r="Q850" s="133" t="s">
        <v>201</v>
      </c>
      <c r="R850" s="133" t="s">
        <v>202</v>
      </c>
      <c r="S850" s="127">
        <v>44349.398495370369</v>
      </c>
    </row>
    <row r="851" spans="1:19" x14ac:dyDescent="0.2">
      <c r="A851" s="133" t="s">
        <v>199</v>
      </c>
      <c r="B851" s="133" t="s">
        <v>84</v>
      </c>
      <c r="C851" s="127">
        <v>44321.333333333336</v>
      </c>
      <c r="D851" s="133">
        <v>0</v>
      </c>
      <c r="E851" s="133">
        <v>0</v>
      </c>
      <c r="F851" s="133">
        <v>3.1619999999999999</v>
      </c>
      <c r="G851" s="133">
        <v>3.1619999999999999</v>
      </c>
      <c r="H851" s="133">
        <v>0</v>
      </c>
      <c r="I851" s="133">
        <v>0</v>
      </c>
      <c r="J851" s="133">
        <v>0</v>
      </c>
      <c r="K851" s="133">
        <v>0</v>
      </c>
      <c r="L851" s="133"/>
      <c r="M851" s="133">
        <v>0</v>
      </c>
      <c r="N851" s="133">
        <v>0</v>
      </c>
      <c r="O851" s="133">
        <v>774</v>
      </c>
      <c r="P851" s="133" t="s">
        <v>200</v>
      </c>
      <c r="Q851" s="133" t="s">
        <v>201</v>
      </c>
      <c r="R851" s="133" t="s">
        <v>202</v>
      </c>
      <c r="S851" s="127">
        <v>44349.398495370369</v>
      </c>
    </row>
    <row r="852" spans="1:19" x14ac:dyDescent="0.2">
      <c r="A852" s="133" t="s">
        <v>199</v>
      </c>
      <c r="B852" s="133" t="s">
        <v>84</v>
      </c>
      <c r="C852" s="127">
        <v>44321.375</v>
      </c>
      <c r="D852" s="133">
        <v>0</v>
      </c>
      <c r="E852" s="133">
        <v>0</v>
      </c>
      <c r="F852" s="133">
        <v>3.4359999999999999</v>
      </c>
      <c r="G852" s="133">
        <v>3.4359999999999999</v>
      </c>
      <c r="H852" s="133">
        <v>0</v>
      </c>
      <c r="I852" s="133">
        <v>0</v>
      </c>
      <c r="J852" s="133">
        <v>0</v>
      </c>
      <c r="K852" s="133">
        <v>0</v>
      </c>
      <c r="L852" s="133"/>
      <c r="M852" s="133">
        <v>0</v>
      </c>
      <c r="N852" s="133">
        <v>0</v>
      </c>
      <c r="O852" s="133">
        <v>774</v>
      </c>
      <c r="P852" s="133" t="s">
        <v>200</v>
      </c>
      <c r="Q852" s="133" t="s">
        <v>201</v>
      </c>
      <c r="R852" s="133" t="s">
        <v>202</v>
      </c>
      <c r="S852" s="127">
        <v>44349.398495370369</v>
      </c>
    </row>
    <row r="853" spans="1:19" x14ac:dyDescent="0.2">
      <c r="A853" s="133" t="s">
        <v>199</v>
      </c>
      <c r="B853" s="133" t="s">
        <v>84</v>
      </c>
      <c r="C853" s="127">
        <v>44321.416666666664</v>
      </c>
      <c r="D853" s="133">
        <v>0</v>
      </c>
      <c r="E853" s="133">
        <v>0</v>
      </c>
      <c r="F853" s="133">
        <v>3.5179999999999998</v>
      </c>
      <c r="G853" s="133">
        <v>3.5179999999999998</v>
      </c>
      <c r="H853" s="133">
        <v>0</v>
      </c>
      <c r="I853" s="133">
        <v>0</v>
      </c>
      <c r="J853" s="133">
        <v>0</v>
      </c>
      <c r="K853" s="133">
        <v>0</v>
      </c>
      <c r="L853" s="133"/>
      <c r="M853" s="133">
        <v>0</v>
      </c>
      <c r="N853" s="133">
        <v>0</v>
      </c>
      <c r="O853" s="133">
        <v>774</v>
      </c>
      <c r="P853" s="133" t="s">
        <v>200</v>
      </c>
      <c r="Q853" s="133" t="s">
        <v>201</v>
      </c>
      <c r="R853" s="133" t="s">
        <v>202</v>
      </c>
      <c r="S853" s="127">
        <v>44349.398495370369</v>
      </c>
    </row>
    <row r="854" spans="1:19" x14ac:dyDescent="0.2">
      <c r="A854" s="133" t="s">
        <v>199</v>
      </c>
      <c r="B854" s="133" t="s">
        <v>84</v>
      </c>
      <c r="C854" s="127">
        <v>44321.458333333336</v>
      </c>
      <c r="D854" s="133">
        <v>0</v>
      </c>
      <c r="E854" s="133">
        <v>0</v>
      </c>
      <c r="F854" s="133">
        <v>3.48</v>
      </c>
      <c r="G854" s="133">
        <v>3.48</v>
      </c>
      <c r="H854" s="133">
        <v>0</v>
      </c>
      <c r="I854" s="133">
        <v>0</v>
      </c>
      <c r="J854" s="133">
        <v>0</v>
      </c>
      <c r="K854" s="133">
        <v>0</v>
      </c>
      <c r="L854" s="133"/>
      <c r="M854" s="133">
        <v>0</v>
      </c>
      <c r="N854" s="133">
        <v>0</v>
      </c>
      <c r="O854" s="133">
        <v>774</v>
      </c>
      <c r="P854" s="133" t="s">
        <v>200</v>
      </c>
      <c r="Q854" s="133" t="s">
        <v>201</v>
      </c>
      <c r="R854" s="133" t="s">
        <v>202</v>
      </c>
      <c r="S854" s="127">
        <v>44349.398495370369</v>
      </c>
    </row>
    <row r="855" spans="1:19" x14ac:dyDescent="0.2">
      <c r="A855" s="133" t="s">
        <v>199</v>
      </c>
      <c r="B855" s="133" t="s">
        <v>84</v>
      </c>
      <c r="C855" s="127">
        <v>44321.5</v>
      </c>
      <c r="D855" s="133">
        <v>0</v>
      </c>
      <c r="E855" s="133">
        <v>0</v>
      </c>
      <c r="F855" s="133">
        <v>3.3</v>
      </c>
      <c r="G855" s="133">
        <v>3.3</v>
      </c>
      <c r="H855" s="133">
        <v>0</v>
      </c>
      <c r="I855" s="133">
        <v>0</v>
      </c>
      <c r="J855" s="133">
        <v>0</v>
      </c>
      <c r="K855" s="133">
        <v>0</v>
      </c>
      <c r="L855" s="133"/>
      <c r="M855" s="133">
        <v>0</v>
      </c>
      <c r="N855" s="133">
        <v>0</v>
      </c>
      <c r="O855" s="133">
        <v>774</v>
      </c>
      <c r="P855" s="133" t="s">
        <v>200</v>
      </c>
      <c r="Q855" s="133" t="s">
        <v>201</v>
      </c>
      <c r="R855" s="133" t="s">
        <v>202</v>
      </c>
      <c r="S855" s="127">
        <v>44349.398495370369</v>
      </c>
    </row>
    <row r="856" spans="1:19" x14ac:dyDescent="0.2">
      <c r="A856" s="133" t="s">
        <v>199</v>
      </c>
      <c r="B856" s="133" t="s">
        <v>84</v>
      </c>
      <c r="C856" s="127">
        <v>44321.541666666664</v>
      </c>
      <c r="D856" s="133">
        <v>0</v>
      </c>
      <c r="E856" s="133">
        <v>0</v>
      </c>
      <c r="F856" s="133">
        <v>3.0979999999999999</v>
      </c>
      <c r="G856" s="133">
        <v>3.0979999999999999</v>
      </c>
      <c r="H856" s="133">
        <v>0</v>
      </c>
      <c r="I856" s="133">
        <v>0</v>
      </c>
      <c r="J856" s="133">
        <v>0</v>
      </c>
      <c r="K856" s="133">
        <v>0</v>
      </c>
      <c r="L856" s="133"/>
      <c r="M856" s="133">
        <v>0</v>
      </c>
      <c r="N856" s="133">
        <v>0</v>
      </c>
      <c r="O856" s="133">
        <v>774</v>
      </c>
      <c r="P856" s="133" t="s">
        <v>200</v>
      </c>
      <c r="Q856" s="133" t="s">
        <v>201</v>
      </c>
      <c r="R856" s="133" t="s">
        <v>202</v>
      </c>
      <c r="S856" s="127">
        <v>44349.398495370369</v>
      </c>
    </row>
    <row r="857" spans="1:19" x14ac:dyDescent="0.2">
      <c r="A857" s="133" t="s">
        <v>199</v>
      </c>
      <c r="B857" s="133" t="s">
        <v>84</v>
      </c>
      <c r="C857" s="127">
        <v>44321.583333333336</v>
      </c>
      <c r="D857" s="133">
        <v>0</v>
      </c>
      <c r="E857" s="133">
        <v>0</v>
      </c>
      <c r="F857" s="133">
        <v>3.1920000000000002</v>
      </c>
      <c r="G857" s="133">
        <v>3.1920000000000002</v>
      </c>
      <c r="H857" s="133">
        <v>0</v>
      </c>
      <c r="I857" s="133">
        <v>0</v>
      </c>
      <c r="J857" s="133">
        <v>0</v>
      </c>
      <c r="K857" s="133">
        <v>0</v>
      </c>
      <c r="L857" s="133"/>
      <c r="M857" s="133">
        <v>0</v>
      </c>
      <c r="N857" s="133">
        <v>0</v>
      </c>
      <c r="O857" s="133">
        <v>774</v>
      </c>
      <c r="P857" s="133" t="s">
        <v>200</v>
      </c>
      <c r="Q857" s="133" t="s">
        <v>201</v>
      </c>
      <c r="R857" s="133" t="s">
        <v>202</v>
      </c>
      <c r="S857" s="127">
        <v>44349.398495370369</v>
      </c>
    </row>
    <row r="858" spans="1:19" x14ac:dyDescent="0.2">
      <c r="A858" s="133" t="s">
        <v>199</v>
      </c>
      <c r="B858" s="133" t="s">
        <v>84</v>
      </c>
      <c r="C858" s="127">
        <v>44321.625</v>
      </c>
      <c r="D858" s="133">
        <v>0</v>
      </c>
      <c r="E858" s="133">
        <v>0</v>
      </c>
      <c r="F858" s="133">
        <v>3.2629999999999999</v>
      </c>
      <c r="G858" s="133">
        <v>3.2629999999999999</v>
      </c>
      <c r="H858" s="133">
        <v>0</v>
      </c>
      <c r="I858" s="133">
        <v>0</v>
      </c>
      <c r="J858" s="133">
        <v>0</v>
      </c>
      <c r="K858" s="133">
        <v>0</v>
      </c>
      <c r="L858" s="133"/>
      <c r="M858" s="133">
        <v>0</v>
      </c>
      <c r="N858" s="133">
        <v>0</v>
      </c>
      <c r="O858" s="133">
        <v>774</v>
      </c>
      <c r="P858" s="133" t="s">
        <v>200</v>
      </c>
      <c r="Q858" s="133" t="s">
        <v>201</v>
      </c>
      <c r="R858" s="133" t="s">
        <v>202</v>
      </c>
      <c r="S858" s="127">
        <v>44349.398495370369</v>
      </c>
    </row>
    <row r="859" spans="1:19" x14ac:dyDescent="0.2">
      <c r="A859" s="133" t="s">
        <v>199</v>
      </c>
      <c r="B859" s="133" t="s">
        <v>84</v>
      </c>
      <c r="C859" s="127">
        <v>44321.666666666664</v>
      </c>
      <c r="D859" s="133">
        <v>0</v>
      </c>
      <c r="E859" s="133">
        <v>0</v>
      </c>
      <c r="F859" s="133">
        <v>3.0369999999999999</v>
      </c>
      <c r="G859" s="133">
        <v>3.0369999999999999</v>
      </c>
      <c r="H859" s="133">
        <v>0</v>
      </c>
      <c r="I859" s="133">
        <v>0</v>
      </c>
      <c r="J859" s="133">
        <v>0</v>
      </c>
      <c r="K859" s="133">
        <v>0</v>
      </c>
      <c r="L859" s="133"/>
      <c r="M859" s="133">
        <v>0</v>
      </c>
      <c r="N859" s="133">
        <v>0</v>
      </c>
      <c r="O859" s="133">
        <v>774</v>
      </c>
      <c r="P859" s="133" t="s">
        <v>200</v>
      </c>
      <c r="Q859" s="133" t="s">
        <v>201</v>
      </c>
      <c r="R859" s="133" t="s">
        <v>202</v>
      </c>
      <c r="S859" s="127">
        <v>44349.398495370369</v>
      </c>
    </row>
    <row r="860" spans="1:19" x14ac:dyDescent="0.2">
      <c r="A860" s="133" t="s">
        <v>199</v>
      </c>
      <c r="B860" s="133" t="s">
        <v>84</v>
      </c>
      <c r="C860" s="127">
        <v>44321.708333333336</v>
      </c>
      <c r="D860" s="133">
        <v>0</v>
      </c>
      <c r="E860" s="133">
        <v>0</v>
      </c>
      <c r="F860" s="133">
        <v>2.96</v>
      </c>
      <c r="G860" s="133">
        <v>2.96</v>
      </c>
      <c r="H860" s="133">
        <v>0</v>
      </c>
      <c r="I860" s="133">
        <v>0</v>
      </c>
      <c r="J860" s="133">
        <v>0</v>
      </c>
      <c r="K860" s="133">
        <v>0</v>
      </c>
      <c r="L860" s="133"/>
      <c r="M860" s="133">
        <v>0</v>
      </c>
      <c r="N860" s="133">
        <v>0</v>
      </c>
      <c r="O860" s="133">
        <v>774</v>
      </c>
      <c r="P860" s="133" t="s">
        <v>200</v>
      </c>
      <c r="Q860" s="133" t="s">
        <v>201</v>
      </c>
      <c r="R860" s="133" t="s">
        <v>202</v>
      </c>
      <c r="S860" s="127">
        <v>44349.398495370369</v>
      </c>
    </row>
    <row r="861" spans="1:19" x14ac:dyDescent="0.2">
      <c r="A861" s="133" t="s">
        <v>199</v>
      </c>
      <c r="B861" s="133" t="s">
        <v>84</v>
      </c>
      <c r="C861" s="127">
        <v>44321.75</v>
      </c>
      <c r="D861" s="133">
        <v>0</v>
      </c>
      <c r="E861" s="133">
        <v>0</v>
      </c>
      <c r="F861" s="133">
        <v>2.843</v>
      </c>
      <c r="G861" s="133">
        <v>2.843</v>
      </c>
      <c r="H861" s="133">
        <v>0</v>
      </c>
      <c r="I861" s="133">
        <v>0</v>
      </c>
      <c r="J861" s="133">
        <v>0</v>
      </c>
      <c r="K861" s="133">
        <v>0</v>
      </c>
      <c r="L861" s="133"/>
      <c r="M861" s="133">
        <v>0</v>
      </c>
      <c r="N861" s="133">
        <v>0</v>
      </c>
      <c r="O861" s="133">
        <v>774</v>
      </c>
      <c r="P861" s="133" t="s">
        <v>200</v>
      </c>
      <c r="Q861" s="133" t="s">
        <v>201</v>
      </c>
      <c r="R861" s="133" t="s">
        <v>202</v>
      </c>
      <c r="S861" s="127">
        <v>44349.398495370369</v>
      </c>
    </row>
    <row r="862" spans="1:19" x14ac:dyDescent="0.2">
      <c r="A862" s="133" t="s">
        <v>199</v>
      </c>
      <c r="B862" s="133" t="s">
        <v>84</v>
      </c>
      <c r="C862" s="127">
        <v>44321.791666666664</v>
      </c>
      <c r="D862" s="133">
        <v>0</v>
      </c>
      <c r="E862" s="133">
        <v>0</v>
      </c>
      <c r="F862" s="133">
        <v>2.835</v>
      </c>
      <c r="G862" s="133">
        <v>2.835</v>
      </c>
      <c r="H862" s="133">
        <v>0</v>
      </c>
      <c r="I862" s="133">
        <v>0</v>
      </c>
      <c r="J862" s="133">
        <v>0</v>
      </c>
      <c r="K862" s="133">
        <v>0</v>
      </c>
      <c r="L862" s="133"/>
      <c r="M862" s="133">
        <v>0</v>
      </c>
      <c r="N862" s="133">
        <v>0</v>
      </c>
      <c r="O862" s="133">
        <v>774</v>
      </c>
      <c r="P862" s="133" t="s">
        <v>200</v>
      </c>
      <c r="Q862" s="133" t="s">
        <v>201</v>
      </c>
      <c r="R862" s="133" t="s">
        <v>202</v>
      </c>
      <c r="S862" s="127">
        <v>44349.398495370369</v>
      </c>
    </row>
    <row r="863" spans="1:19" x14ac:dyDescent="0.2">
      <c r="A863" s="133" t="s">
        <v>199</v>
      </c>
      <c r="B863" s="133" t="s">
        <v>84</v>
      </c>
      <c r="C863" s="127">
        <v>44321.833333333336</v>
      </c>
      <c r="D863" s="133">
        <v>0</v>
      </c>
      <c r="E863" s="133">
        <v>0</v>
      </c>
      <c r="F863" s="133">
        <v>2.8319999999999999</v>
      </c>
      <c r="G863" s="133">
        <v>2.8319999999999999</v>
      </c>
      <c r="H863" s="133">
        <v>0</v>
      </c>
      <c r="I863" s="133">
        <v>0</v>
      </c>
      <c r="J863" s="133">
        <v>0</v>
      </c>
      <c r="K863" s="133">
        <v>0</v>
      </c>
      <c r="L863" s="133"/>
      <c r="M863" s="133">
        <v>0</v>
      </c>
      <c r="N863" s="133">
        <v>0</v>
      </c>
      <c r="O863" s="133">
        <v>774</v>
      </c>
      <c r="P863" s="133" t="s">
        <v>200</v>
      </c>
      <c r="Q863" s="133" t="s">
        <v>201</v>
      </c>
      <c r="R863" s="133" t="s">
        <v>202</v>
      </c>
      <c r="S863" s="127">
        <v>44349.398495370369</v>
      </c>
    </row>
    <row r="864" spans="1:19" x14ac:dyDescent="0.2">
      <c r="A864" s="133" t="s">
        <v>199</v>
      </c>
      <c r="B864" s="133" t="s">
        <v>84</v>
      </c>
      <c r="C864" s="127">
        <v>44321.875</v>
      </c>
      <c r="D864" s="133">
        <v>0</v>
      </c>
      <c r="E864" s="133">
        <v>0</v>
      </c>
      <c r="F864" s="133">
        <v>3.016</v>
      </c>
      <c r="G864" s="133">
        <v>3.016</v>
      </c>
      <c r="H864" s="133">
        <v>0</v>
      </c>
      <c r="I864" s="133">
        <v>0</v>
      </c>
      <c r="J864" s="133">
        <v>0</v>
      </c>
      <c r="K864" s="133">
        <v>0</v>
      </c>
      <c r="L864" s="133"/>
      <c r="M864" s="133">
        <v>0</v>
      </c>
      <c r="N864" s="133">
        <v>0</v>
      </c>
      <c r="O864" s="133">
        <v>774</v>
      </c>
      <c r="P864" s="133" t="s">
        <v>200</v>
      </c>
      <c r="Q864" s="133" t="s">
        <v>201</v>
      </c>
      <c r="R864" s="133" t="s">
        <v>202</v>
      </c>
      <c r="S864" s="127">
        <v>44349.398495370369</v>
      </c>
    </row>
    <row r="865" spans="1:19" x14ac:dyDescent="0.2">
      <c r="A865" s="133" t="s">
        <v>199</v>
      </c>
      <c r="B865" s="133" t="s">
        <v>84</v>
      </c>
      <c r="C865" s="127">
        <v>44321.916666666664</v>
      </c>
      <c r="D865" s="133">
        <v>0</v>
      </c>
      <c r="E865" s="133">
        <v>0</v>
      </c>
      <c r="F865" s="133">
        <v>3.0779999999999998</v>
      </c>
      <c r="G865" s="133">
        <v>3.0779999999999998</v>
      </c>
      <c r="H865" s="133">
        <v>0</v>
      </c>
      <c r="I865" s="133">
        <v>0</v>
      </c>
      <c r="J865" s="133">
        <v>0</v>
      </c>
      <c r="K865" s="133">
        <v>0</v>
      </c>
      <c r="L865" s="133"/>
      <c r="M865" s="133">
        <v>0</v>
      </c>
      <c r="N865" s="133">
        <v>0</v>
      </c>
      <c r="O865" s="133">
        <v>774</v>
      </c>
      <c r="P865" s="133" t="s">
        <v>200</v>
      </c>
      <c r="Q865" s="133" t="s">
        <v>201</v>
      </c>
      <c r="R865" s="133" t="s">
        <v>202</v>
      </c>
      <c r="S865" s="127">
        <v>44349.398495370369</v>
      </c>
    </row>
    <row r="866" spans="1:19" x14ac:dyDescent="0.2">
      <c r="A866" s="133" t="s">
        <v>199</v>
      </c>
      <c r="B866" s="133" t="s">
        <v>84</v>
      </c>
      <c r="C866" s="127">
        <v>44321.958333333336</v>
      </c>
      <c r="D866" s="133">
        <v>0</v>
      </c>
      <c r="E866" s="133">
        <v>0</v>
      </c>
      <c r="F866" s="133">
        <v>3.0779999999999998</v>
      </c>
      <c r="G866" s="133">
        <v>3.0779999999999998</v>
      </c>
      <c r="H866" s="133">
        <v>0</v>
      </c>
      <c r="I866" s="133">
        <v>0</v>
      </c>
      <c r="J866" s="133">
        <v>0</v>
      </c>
      <c r="K866" s="133">
        <v>0</v>
      </c>
      <c r="L866" s="133"/>
      <c r="M866" s="133">
        <v>0</v>
      </c>
      <c r="N866" s="133">
        <v>0</v>
      </c>
      <c r="O866" s="133">
        <v>774</v>
      </c>
      <c r="P866" s="133" t="s">
        <v>200</v>
      </c>
      <c r="Q866" s="133" t="s">
        <v>201</v>
      </c>
      <c r="R866" s="133" t="s">
        <v>202</v>
      </c>
      <c r="S866" s="127">
        <v>44349.398495370369</v>
      </c>
    </row>
    <row r="867" spans="1:19" x14ac:dyDescent="0.2">
      <c r="A867" s="133" t="s">
        <v>199</v>
      </c>
      <c r="B867" s="133" t="s">
        <v>84</v>
      </c>
      <c r="C867" s="127">
        <v>44322</v>
      </c>
      <c r="D867" s="133">
        <v>0</v>
      </c>
      <c r="E867" s="133">
        <v>0</v>
      </c>
      <c r="F867" s="133">
        <v>3.0070000000000001</v>
      </c>
      <c r="G867" s="133">
        <v>3.0070000000000001</v>
      </c>
      <c r="H867" s="133">
        <v>0</v>
      </c>
      <c r="I867" s="133">
        <v>0</v>
      </c>
      <c r="J867" s="133">
        <v>0</v>
      </c>
      <c r="K867" s="133">
        <v>0</v>
      </c>
      <c r="L867" s="133"/>
      <c r="M867" s="133">
        <v>0</v>
      </c>
      <c r="N867" s="133">
        <v>0</v>
      </c>
      <c r="O867" s="133">
        <v>774</v>
      </c>
      <c r="P867" s="133" t="s">
        <v>200</v>
      </c>
      <c r="Q867" s="133" t="s">
        <v>201</v>
      </c>
      <c r="R867" s="133" t="s">
        <v>202</v>
      </c>
      <c r="S867" s="127">
        <v>44349.398495370369</v>
      </c>
    </row>
    <row r="868" spans="1:19" x14ac:dyDescent="0.2">
      <c r="A868" s="133" t="s">
        <v>199</v>
      </c>
      <c r="B868" s="133" t="s">
        <v>84</v>
      </c>
      <c r="C868" s="127">
        <v>44322.041666666664</v>
      </c>
      <c r="D868" s="133">
        <v>0</v>
      </c>
      <c r="E868" s="133">
        <v>0</v>
      </c>
      <c r="F868" s="133">
        <v>2.9830000000000001</v>
      </c>
      <c r="G868" s="133">
        <v>2.9830000000000001</v>
      </c>
      <c r="H868" s="133">
        <v>0</v>
      </c>
      <c r="I868" s="133">
        <v>0</v>
      </c>
      <c r="J868" s="133">
        <v>0</v>
      </c>
      <c r="K868" s="133">
        <v>0</v>
      </c>
      <c r="L868" s="133"/>
      <c r="M868" s="133">
        <v>0</v>
      </c>
      <c r="N868" s="133">
        <v>0</v>
      </c>
      <c r="O868" s="133">
        <v>774</v>
      </c>
      <c r="P868" s="133" t="s">
        <v>200</v>
      </c>
      <c r="Q868" s="133" t="s">
        <v>201</v>
      </c>
      <c r="R868" s="133" t="s">
        <v>202</v>
      </c>
      <c r="S868" s="127">
        <v>44349.398495370369</v>
      </c>
    </row>
    <row r="869" spans="1:19" x14ac:dyDescent="0.2">
      <c r="A869" s="133" t="s">
        <v>199</v>
      </c>
      <c r="B869" s="133" t="s">
        <v>84</v>
      </c>
      <c r="C869" s="127">
        <v>44322.083333333336</v>
      </c>
      <c r="D869" s="133">
        <v>0</v>
      </c>
      <c r="E869" s="133">
        <v>0</v>
      </c>
      <c r="F869" s="133">
        <v>3.0779999999999998</v>
      </c>
      <c r="G869" s="133">
        <v>3.0779999999999998</v>
      </c>
      <c r="H869" s="133">
        <v>0</v>
      </c>
      <c r="I869" s="133">
        <v>0</v>
      </c>
      <c r="J869" s="133">
        <v>0</v>
      </c>
      <c r="K869" s="133">
        <v>0</v>
      </c>
      <c r="L869" s="133"/>
      <c r="M869" s="133">
        <v>0</v>
      </c>
      <c r="N869" s="133">
        <v>0</v>
      </c>
      <c r="O869" s="133">
        <v>774</v>
      </c>
      <c r="P869" s="133" t="s">
        <v>200</v>
      </c>
      <c r="Q869" s="133" t="s">
        <v>201</v>
      </c>
      <c r="R869" s="133" t="s">
        <v>202</v>
      </c>
      <c r="S869" s="127">
        <v>44349.398495370369</v>
      </c>
    </row>
    <row r="870" spans="1:19" x14ac:dyDescent="0.2">
      <c r="A870" s="133" t="s">
        <v>199</v>
      </c>
      <c r="B870" s="133" t="s">
        <v>84</v>
      </c>
      <c r="C870" s="127">
        <v>44322.125</v>
      </c>
      <c r="D870" s="133">
        <v>0</v>
      </c>
      <c r="E870" s="133">
        <v>0</v>
      </c>
      <c r="F870" s="133">
        <v>3.1480000000000001</v>
      </c>
      <c r="G870" s="133">
        <v>3.1480000000000001</v>
      </c>
      <c r="H870" s="133">
        <v>0</v>
      </c>
      <c r="I870" s="133">
        <v>0</v>
      </c>
      <c r="J870" s="133">
        <v>0</v>
      </c>
      <c r="K870" s="133">
        <v>0</v>
      </c>
      <c r="L870" s="133"/>
      <c r="M870" s="133">
        <v>0</v>
      </c>
      <c r="N870" s="133">
        <v>0</v>
      </c>
      <c r="O870" s="133">
        <v>774</v>
      </c>
      <c r="P870" s="133" t="s">
        <v>200</v>
      </c>
      <c r="Q870" s="133" t="s">
        <v>201</v>
      </c>
      <c r="R870" s="133" t="s">
        <v>202</v>
      </c>
      <c r="S870" s="127">
        <v>44349.398495370369</v>
      </c>
    </row>
    <row r="871" spans="1:19" x14ac:dyDescent="0.2">
      <c r="A871" s="133" t="s">
        <v>199</v>
      </c>
      <c r="B871" s="133" t="s">
        <v>84</v>
      </c>
      <c r="C871" s="127">
        <v>44322.166666666664</v>
      </c>
      <c r="D871" s="133">
        <v>0</v>
      </c>
      <c r="E871" s="133">
        <v>0</v>
      </c>
      <c r="F871" s="133">
        <v>3.141</v>
      </c>
      <c r="G871" s="133">
        <v>3.141</v>
      </c>
      <c r="H871" s="133">
        <v>0</v>
      </c>
      <c r="I871" s="133">
        <v>0</v>
      </c>
      <c r="J871" s="133">
        <v>0</v>
      </c>
      <c r="K871" s="133">
        <v>0</v>
      </c>
      <c r="L871" s="133"/>
      <c r="M871" s="133">
        <v>0</v>
      </c>
      <c r="N871" s="133">
        <v>0</v>
      </c>
      <c r="O871" s="133">
        <v>774</v>
      </c>
      <c r="P871" s="133" t="s">
        <v>200</v>
      </c>
      <c r="Q871" s="133" t="s">
        <v>201</v>
      </c>
      <c r="R871" s="133" t="s">
        <v>202</v>
      </c>
      <c r="S871" s="127">
        <v>44349.398495370369</v>
      </c>
    </row>
    <row r="872" spans="1:19" x14ac:dyDescent="0.2">
      <c r="A872" s="133" t="s">
        <v>199</v>
      </c>
      <c r="B872" s="133" t="s">
        <v>84</v>
      </c>
      <c r="C872" s="127">
        <v>44322.208333333336</v>
      </c>
      <c r="D872" s="133">
        <v>0</v>
      </c>
      <c r="E872" s="133">
        <v>0</v>
      </c>
      <c r="F872" s="133">
        <v>3.0960000000000001</v>
      </c>
      <c r="G872" s="133">
        <v>3.0960000000000001</v>
      </c>
      <c r="H872" s="133">
        <v>0</v>
      </c>
      <c r="I872" s="133">
        <v>0</v>
      </c>
      <c r="J872" s="133">
        <v>0</v>
      </c>
      <c r="K872" s="133">
        <v>0</v>
      </c>
      <c r="L872" s="133"/>
      <c r="M872" s="133">
        <v>0</v>
      </c>
      <c r="N872" s="133">
        <v>0</v>
      </c>
      <c r="O872" s="133">
        <v>774</v>
      </c>
      <c r="P872" s="133" t="s">
        <v>200</v>
      </c>
      <c r="Q872" s="133" t="s">
        <v>201</v>
      </c>
      <c r="R872" s="133" t="s">
        <v>202</v>
      </c>
      <c r="S872" s="127">
        <v>44349.398495370369</v>
      </c>
    </row>
    <row r="873" spans="1:19" x14ac:dyDescent="0.2">
      <c r="A873" s="133" t="s">
        <v>199</v>
      </c>
      <c r="B873" s="133" t="s">
        <v>84</v>
      </c>
      <c r="C873" s="127">
        <v>44322.25</v>
      </c>
      <c r="D873" s="133">
        <v>0</v>
      </c>
      <c r="E873" s="133">
        <v>0</v>
      </c>
      <c r="F873" s="133">
        <v>3.0640000000000001</v>
      </c>
      <c r="G873" s="133">
        <v>3.0640000000000001</v>
      </c>
      <c r="H873" s="133">
        <v>0</v>
      </c>
      <c r="I873" s="133">
        <v>0</v>
      </c>
      <c r="J873" s="133">
        <v>0</v>
      </c>
      <c r="K873" s="133">
        <v>0</v>
      </c>
      <c r="L873" s="133"/>
      <c r="M873" s="133">
        <v>0</v>
      </c>
      <c r="N873" s="133">
        <v>0</v>
      </c>
      <c r="O873" s="133">
        <v>774</v>
      </c>
      <c r="P873" s="133" t="s">
        <v>200</v>
      </c>
      <c r="Q873" s="133" t="s">
        <v>201</v>
      </c>
      <c r="R873" s="133" t="s">
        <v>202</v>
      </c>
      <c r="S873" s="127">
        <v>44349.398495370369</v>
      </c>
    </row>
    <row r="874" spans="1:19" x14ac:dyDescent="0.2">
      <c r="A874" s="133" t="s">
        <v>199</v>
      </c>
      <c r="B874" s="133" t="s">
        <v>84</v>
      </c>
      <c r="C874" s="127">
        <v>44322.291666666664</v>
      </c>
      <c r="D874" s="133">
        <v>0</v>
      </c>
      <c r="E874" s="133">
        <v>0</v>
      </c>
      <c r="F874" s="133">
        <v>3.07</v>
      </c>
      <c r="G874" s="133">
        <v>3.07</v>
      </c>
      <c r="H874" s="133">
        <v>0</v>
      </c>
      <c r="I874" s="133">
        <v>0</v>
      </c>
      <c r="J874" s="133">
        <v>0</v>
      </c>
      <c r="K874" s="133">
        <v>0</v>
      </c>
      <c r="L874" s="133"/>
      <c r="M874" s="133">
        <v>0</v>
      </c>
      <c r="N874" s="133">
        <v>0</v>
      </c>
      <c r="O874" s="133">
        <v>774</v>
      </c>
      <c r="P874" s="133" t="s">
        <v>200</v>
      </c>
      <c r="Q874" s="133" t="s">
        <v>201</v>
      </c>
      <c r="R874" s="133" t="s">
        <v>202</v>
      </c>
      <c r="S874" s="127">
        <v>44349.398495370369</v>
      </c>
    </row>
    <row r="875" spans="1:19" x14ac:dyDescent="0.2">
      <c r="A875" s="133" t="s">
        <v>199</v>
      </c>
      <c r="B875" s="133" t="s">
        <v>84</v>
      </c>
      <c r="C875" s="127">
        <v>44322.333333333336</v>
      </c>
      <c r="D875" s="133">
        <v>0</v>
      </c>
      <c r="E875" s="133">
        <v>0</v>
      </c>
      <c r="F875" s="133">
        <v>3.153</v>
      </c>
      <c r="G875" s="133">
        <v>3.153</v>
      </c>
      <c r="H875" s="133">
        <v>0</v>
      </c>
      <c r="I875" s="133">
        <v>0</v>
      </c>
      <c r="J875" s="133">
        <v>0</v>
      </c>
      <c r="K875" s="133">
        <v>0</v>
      </c>
      <c r="L875" s="133"/>
      <c r="M875" s="133">
        <v>0</v>
      </c>
      <c r="N875" s="133">
        <v>0</v>
      </c>
      <c r="O875" s="133">
        <v>774</v>
      </c>
      <c r="P875" s="133" t="s">
        <v>200</v>
      </c>
      <c r="Q875" s="133" t="s">
        <v>201</v>
      </c>
      <c r="R875" s="133" t="s">
        <v>202</v>
      </c>
      <c r="S875" s="127">
        <v>44349.398495370369</v>
      </c>
    </row>
    <row r="876" spans="1:19" x14ac:dyDescent="0.2">
      <c r="A876" s="133" t="s">
        <v>199</v>
      </c>
      <c r="B876" s="133" t="s">
        <v>84</v>
      </c>
      <c r="C876" s="127">
        <v>44322.375</v>
      </c>
      <c r="D876" s="133">
        <v>0</v>
      </c>
      <c r="E876" s="133">
        <v>0</v>
      </c>
      <c r="F876" s="133">
        <v>3.36</v>
      </c>
      <c r="G876" s="133">
        <v>3.36</v>
      </c>
      <c r="H876" s="133">
        <v>0</v>
      </c>
      <c r="I876" s="133">
        <v>0</v>
      </c>
      <c r="J876" s="133">
        <v>0</v>
      </c>
      <c r="K876" s="133">
        <v>0</v>
      </c>
      <c r="L876" s="133"/>
      <c r="M876" s="133">
        <v>0</v>
      </c>
      <c r="N876" s="133">
        <v>0</v>
      </c>
      <c r="O876" s="133">
        <v>774</v>
      </c>
      <c r="P876" s="133" t="s">
        <v>200</v>
      </c>
      <c r="Q876" s="133" t="s">
        <v>201</v>
      </c>
      <c r="R876" s="133" t="s">
        <v>202</v>
      </c>
      <c r="S876" s="127">
        <v>44349.398495370369</v>
      </c>
    </row>
    <row r="877" spans="1:19" x14ac:dyDescent="0.2">
      <c r="A877" s="133" t="s">
        <v>199</v>
      </c>
      <c r="B877" s="133" t="s">
        <v>84</v>
      </c>
      <c r="C877" s="127">
        <v>44322.416666666664</v>
      </c>
      <c r="D877" s="133">
        <v>0</v>
      </c>
      <c r="E877" s="133">
        <v>0</v>
      </c>
      <c r="F877" s="133">
        <v>3.3319999999999999</v>
      </c>
      <c r="G877" s="133">
        <v>3.3319999999999999</v>
      </c>
      <c r="H877" s="133">
        <v>0</v>
      </c>
      <c r="I877" s="133">
        <v>0</v>
      </c>
      <c r="J877" s="133">
        <v>0</v>
      </c>
      <c r="K877" s="133">
        <v>0</v>
      </c>
      <c r="L877" s="133"/>
      <c r="M877" s="133">
        <v>0</v>
      </c>
      <c r="N877" s="133">
        <v>0</v>
      </c>
      <c r="O877" s="133">
        <v>774</v>
      </c>
      <c r="P877" s="133" t="s">
        <v>200</v>
      </c>
      <c r="Q877" s="133" t="s">
        <v>201</v>
      </c>
      <c r="R877" s="133" t="s">
        <v>202</v>
      </c>
      <c r="S877" s="127">
        <v>44349.398495370369</v>
      </c>
    </row>
    <row r="878" spans="1:19" x14ac:dyDescent="0.2">
      <c r="A878" s="133" t="s">
        <v>199</v>
      </c>
      <c r="B878" s="133" t="s">
        <v>84</v>
      </c>
      <c r="C878" s="127">
        <v>44322.458333333336</v>
      </c>
      <c r="D878" s="133">
        <v>0</v>
      </c>
      <c r="E878" s="133">
        <v>0</v>
      </c>
      <c r="F878" s="133">
        <v>3.3380000000000001</v>
      </c>
      <c r="G878" s="133">
        <v>3.3380000000000001</v>
      </c>
      <c r="H878" s="133">
        <v>0</v>
      </c>
      <c r="I878" s="133">
        <v>0</v>
      </c>
      <c r="J878" s="133">
        <v>0</v>
      </c>
      <c r="K878" s="133">
        <v>0</v>
      </c>
      <c r="L878" s="133"/>
      <c r="M878" s="133">
        <v>0</v>
      </c>
      <c r="N878" s="133">
        <v>0</v>
      </c>
      <c r="O878" s="133">
        <v>774</v>
      </c>
      <c r="P878" s="133" t="s">
        <v>200</v>
      </c>
      <c r="Q878" s="133" t="s">
        <v>201</v>
      </c>
      <c r="R878" s="133" t="s">
        <v>202</v>
      </c>
      <c r="S878" s="127">
        <v>44349.398495370369</v>
      </c>
    </row>
    <row r="879" spans="1:19" x14ac:dyDescent="0.2">
      <c r="A879" s="133" t="s">
        <v>199</v>
      </c>
      <c r="B879" s="133" t="s">
        <v>84</v>
      </c>
      <c r="C879" s="127">
        <v>44322.5</v>
      </c>
      <c r="D879" s="133">
        <v>0</v>
      </c>
      <c r="E879" s="133">
        <v>0</v>
      </c>
      <c r="F879" s="133">
        <v>3.4220000000000002</v>
      </c>
      <c r="G879" s="133">
        <v>3.4220000000000002</v>
      </c>
      <c r="H879" s="133">
        <v>0</v>
      </c>
      <c r="I879" s="133">
        <v>0</v>
      </c>
      <c r="J879" s="133">
        <v>0</v>
      </c>
      <c r="K879" s="133">
        <v>0</v>
      </c>
      <c r="L879" s="133"/>
      <c r="M879" s="133">
        <v>0</v>
      </c>
      <c r="N879" s="133">
        <v>0</v>
      </c>
      <c r="O879" s="133">
        <v>774</v>
      </c>
      <c r="P879" s="133" t="s">
        <v>200</v>
      </c>
      <c r="Q879" s="133" t="s">
        <v>201</v>
      </c>
      <c r="R879" s="133" t="s">
        <v>202</v>
      </c>
      <c r="S879" s="127">
        <v>44349.398495370369</v>
      </c>
    </row>
    <row r="880" spans="1:19" x14ac:dyDescent="0.2">
      <c r="A880" s="133" t="s">
        <v>199</v>
      </c>
      <c r="B880" s="133" t="s">
        <v>84</v>
      </c>
      <c r="C880" s="127">
        <v>44322.541666666664</v>
      </c>
      <c r="D880" s="133">
        <v>0</v>
      </c>
      <c r="E880" s="133">
        <v>0</v>
      </c>
      <c r="F880" s="133">
        <v>3.286</v>
      </c>
      <c r="G880" s="133">
        <v>3.286</v>
      </c>
      <c r="H880" s="133">
        <v>0</v>
      </c>
      <c r="I880" s="133">
        <v>0</v>
      </c>
      <c r="J880" s="133">
        <v>0</v>
      </c>
      <c r="K880" s="133">
        <v>0</v>
      </c>
      <c r="L880" s="133"/>
      <c r="M880" s="133">
        <v>0</v>
      </c>
      <c r="N880" s="133">
        <v>0</v>
      </c>
      <c r="O880" s="133">
        <v>774</v>
      </c>
      <c r="P880" s="133" t="s">
        <v>200</v>
      </c>
      <c r="Q880" s="133" t="s">
        <v>201</v>
      </c>
      <c r="R880" s="133" t="s">
        <v>202</v>
      </c>
      <c r="S880" s="127">
        <v>44349.398495370369</v>
      </c>
    </row>
    <row r="881" spans="1:19" x14ac:dyDescent="0.2">
      <c r="A881" s="133" t="s">
        <v>199</v>
      </c>
      <c r="B881" s="133" t="s">
        <v>84</v>
      </c>
      <c r="C881" s="127">
        <v>44322.583333333336</v>
      </c>
      <c r="D881" s="133">
        <v>0</v>
      </c>
      <c r="E881" s="133">
        <v>0</v>
      </c>
      <c r="F881" s="133">
        <v>3.1549999999999998</v>
      </c>
      <c r="G881" s="133">
        <v>3.1549999999999998</v>
      </c>
      <c r="H881" s="133">
        <v>0</v>
      </c>
      <c r="I881" s="133">
        <v>0</v>
      </c>
      <c r="J881" s="133">
        <v>0</v>
      </c>
      <c r="K881" s="133">
        <v>0</v>
      </c>
      <c r="L881" s="133"/>
      <c r="M881" s="133">
        <v>0</v>
      </c>
      <c r="N881" s="133">
        <v>0</v>
      </c>
      <c r="O881" s="133">
        <v>774</v>
      </c>
      <c r="P881" s="133" t="s">
        <v>200</v>
      </c>
      <c r="Q881" s="133" t="s">
        <v>201</v>
      </c>
      <c r="R881" s="133" t="s">
        <v>202</v>
      </c>
      <c r="S881" s="127">
        <v>44349.398495370369</v>
      </c>
    </row>
    <row r="882" spans="1:19" x14ac:dyDescent="0.2">
      <c r="A882" s="133" t="s">
        <v>199</v>
      </c>
      <c r="B882" s="133" t="s">
        <v>84</v>
      </c>
      <c r="C882" s="127">
        <v>44322.625</v>
      </c>
      <c r="D882" s="133">
        <v>0</v>
      </c>
      <c r="E882" s="133">
        <v>0</v>
      </c>
      <c r="F882" s="133">
        <v>3.4609999999999999</v>
      </c>
      <c r="G882" s="133">
        <v>3.4609999999999999</v>
      </c>
      <c r="H882" s="133">
        <v>0</v>
      </c>
      <c r="I882" s="133">
        <v>0</v>
      </c>
      <c r="J882" s="133">
        <v>0</v>
      </c>
      <c r="K882" s="133">
        <v>0</v>
      </c>
      <c r="L882" s="133"/>
      <c r="M882" s="133">
        <v>0</v>
      </c>
      <c r="N882" s="133">
        <v>0</v>
      </c>
      <c r="O882" s="133">
        <v>774</v>
      </c>
      <c r="P882" s="133" t="s">
        <v>200</v>
      </c>
      <c r="Q882" s="133" t="s">
        <v>201</v>
      </c>
      <c r="R882" s="133" t="s">
        <v>202</v>
      </c>
      <c r="S882" s="127">
        <v>44349.398495370369</v>
      </c>
    </row>
    <row r="883" spans="1:19" x14ac:dyDescent="0.2">
      <c r="A883" s="133" t="s">
        <v>199</v>
      </c>
      <c r="B883" s="133" t="s">
        <v>84</v>
      </c>
      <c r="C883" s="127">
        <v>44322.666666666664</v>
      </c>
      <c r="D883" s="133">
        <v>0</v>
      </c>
      <c r="E883" s="133">
        <v>0</v>
      </c>
      <c r="F883" s="133">
        <v>3.085</v>
      </c>
      <c r="G883" s="133">
        <v>3.085</v>
      </c>
      <c r="H883" s="133">
        <v>0</v>
      </c>
      <c r="I883" s="133">
        <v>0</v>
      </c>
      <c r="J883" s="133">
        <v>0</v>
      </c>
      <c r="K883" s="133">
        <v>0</v>
      </c>
      <c r="L883" s="133"/>
      <c r="M883" s="133">
        <v>0</v>
      </c>
      <c r="N883" s="133">
        <v>0</v>
      </c>
      <c r="O883" s="133">
        <v>774</v>
      </c>
      <c r="P883" s="133" t="s">
        <v>200</v>
      </c>
      <c r="Q883" s="133" t="s">
        <v>201</v>
      </c>
      <c r="R883" s="133" t="s">
        <v>202</v>
      </c>
      <c r="S883" s="127">
        <v>44349.398495370369</v>
      </c>
    </row>
    <row r="884" spans="1:19" x14ac:dyDescent="0.2">
      <c r="A884" s="133" t="s">
        <v>199</v>
      </c>
      <c r="B884" s="133" t="s">
        <v>84</v>
      </c>
      <c r="C884" s="127">
        <v>44322.708333333336</v>
      </c>
      <c r="D884" s="133">
        <v>0</v>
      </c>
      <c r="E884" s="133">
        <v>0</v>
      </c>
      <c r="F884" s="133">
        <v>3.1059999999999999</v>
      </c>
      <c r="G884" s="133">
        <v>3.1059999999999999</v>
      </c>
      <c r="H884" s="133">
        <v>0</v>
      </c>
      <c r="I884" s="133">
        <v>0</v>
      </c>
      <c r="J884" s="133">
        <v>0</v>
      </c>
      <c r="K884" s="133">
        <v>0</v>
      </c>
      <c r="L884" s="133"/>
      <c r="M884" s="133">
        <v>0</v>
      </c>
      <c r="N884" s="133">
        <v>0</v>
      </c>
      <c r="O884" s="133">
        <v>774</v>
      </c>
      <c r="P884" s="133" t="s">
        <v>200</v>
      </c>
      <c r="Q884" s="133" t="s">
        <v>201</v>
      </c>
      <c r="R884" s="133" t="s">
        <v>202</v>
      </c>
      <c r="S884" s="127">
        <v>44349.398495370369</v>
      </c>
    </row>
    <row r="885" spans="1:19" x14ac:dyDescent="0.2">
      <c r="A885" s="133" t="s">
        <v>199</v>
      </c>
      <c r="B885" s="133" t="s">
        <v>84</v>
      </c>
      <c r="C885" s="127">
        <v>44322.75</v>
      </c>
      <c r="D885" s="133">
        <v>0</v>
      </c>
      <c r="E885" s="133">
        <v>0</v>
      </c>
      <c r="F885" s="133">
        <v>3.0870000000000002</v>
      </c>
      <c r="G885" s="133">
        <v>3.0870000000000002</v>
      </c>
      <c r="H885" s="133">
        <v>0</v>
      </c>
      <c r="I885" s="133">
        <v>0</v>
      </c>
      <c r="J885" s="133">
        <v>0</v>
      </c>
      <c r="K885" s="133">
        <v>0</v>
      </c>
      <c r="L885" s="133"/>
      <c r="M885" s="133">
        <v>0</v>
      </c>
      <c r="N885" s="133">
        <v>0</v>
      </c>
      <c r="O885" s="133">
        <v>774</v>
      </c>
      <c r="P885" s="133" t="s">
        <v>200</v>
      </c>
      <c r="Q885" s="133" t="s">
        <v>201</v>
      </c>
      <c r="R885" s="133" t="s">
        <v>202</v>
      </c>
      <c r="S885" s="127">
        <v>44349.398495370369</v>
      </c>
    </row>
    <row r="886" spans="1:19" x14ac:dyDescent="0.2">
      <c r="A886" s="133" t="s">
        <v>199</v>
      </c>
      <c r="B886" s="133" t="s">
        <v>84</v>
      </c>
      <c r="C886" s="127">
        <v>44322.791666666664</v>
      </c>
      <c r="D886" s="133">
        <v>0</v>
      </c>
      <c r="E886" s="133">
        <v>0</v>
      </c>
      <c r="F886" s="133">
        <v>2.92</v>
      </c>
      <c r="G886" s="133">
        <v>2.92</v>
      </c>
      <c r="H886" s="133">
        <v>0</v>
      </c>
      <c r="I886" s="133">
        <v>0</v>
      </c>
      <c r="J886" s="133">
        <v>0</v>
      </c>
      <c r="K886" s="133">
        <v>0</v>
      </c>
      <c r="L886" s="133"/>
      <c r="M886" s="133">
        <v>0</v>
      </c>
      <c r="N886" s="133">
        <v>0</v>
      </c>
      <c r="O886" s="133">
        <v>774</v>
      </c>
      <c r="P886" s="133" t="s">
        <v>200</v>
      </c>
      <c r="Q886" s="133" t="s">
        <v>201</v>
      </c>
      <c r="R886" s="133" t="s">
        <v>202</v>
      </c>
      <c r="S886" s="127">
        <v>44349.398495370369</v>
      </c>
    </row>
    <row r="887" spans="1:19" x14ac:dyDescent="0.2">
      <c r="A887" s="133" t="s">
        <v>199</v>
      </c>
      <c r="B887" s="133" t="s">
        <v>84</v>
      </c>
      <c r="C887" s="127">
        <v>44322.833333333336</v>
      </c>
      <c r="D887" s="133">
        <v>0</v>
      </c>
      <c r="E887" s="133">
        <v>0</v>
      </c>
      <c r="F887" s="133">
        <v>2.907</v>
      </c>
      <c r="G887" s="133">
        <v>2.907</v>
      </c>
      <c r="H887" s="133">
        <v>0</v>
      </c>
      <c r="I887" s="133">
        <v>0</v>
      </c>
      <c r="J887" s="133">
        <v>0</v>
      </c>
      <c r="K887" s="133">
        <v>0</v>
      </c>
      <c r="L887" s="133"/>
      <c r="M887" s="133">
        <v>0</v>
      </c>
      <c r="N887" s="133">
        <v>0</v>
      </c>
      <c r="O887" s="133">
        <v>774</v>
      </c>
      <c r="P887" s="133" t="s">
        <v>200</v>
      </c>
      <c r="Q887" s="133" t="s">
        <v>201</v>
      </c>
      <c r="R887" s="133" t="s">
        <v>202</v>
      </c>
      <c r="S887" s="127">
        <v>44349.398495370369</v>
      </c>
    </row>
    <row r="888" spans="1:19" x14ac:dyDescent="0.2">
      <c r="A888" s="133" t="s">
        <v>199</v>
      </c>
      <c r="B888" s="133" t="s">
        <v>84</v>
      </c>
      <c r="C888" s="127">
        <v>44322.875</v>
      </c>
      <c r="D888" s="133">
        <v>0</v>
      </c>
      <c r="E888" s="133">
        <v>0</v>
      </c>
      <c r="F888" s="133">
        <v>3.141</v>
      </c>
      <c r="G888" s="133">
        <v>3.141</v>
      </c>
      <c r="H888" s="133">
        <v>0</v>
      </c>
      <c r="I888" s="133">
        <v>0</v>
      </c>
      <c r="J888" s="133">
        <v>0</v>
      </c>
      <c r="K888" s="133">
        <v>0</v>
      </c>
      <c r="L888" s="133"/>
      <c r="M888" s="133">
        <v>0</v>
      </c>
      <c r="N888" s="133">
        <v>0</v>
      </c>
      <c r="O888" s="133">
        <v>774</v>
      </c>
      <c r="P888" s="133" t="s">
        <v>200</v>
      </c>
      <c r="Q888" s="133" t="s">
        <v>201</v>
      </c>
      <c r="R888" s="133" t="s">
        <v>202</v>
      </c>
      <c r="S888" s="127">
        <v>44349.398495370369</v>
      </c>
    </row>
    <row r="889" spans="1:19" x14ac:dyDescent="0.2">
      <c r="A889" s="133" t="s">
        <v>199</v>
      </c>
      <c r="B889" s="133" t="s">
        <v>84</v>
      </c>
      <c r="C889" s="127">
        <v>44322.916666666664</v>
      </c>
      <c r="D889" s="133">
        <v>0</v>
      </c>
      <c r="E889" s="133">
        <v>0</v>
      </c>
      <c r="F889" s="133">
        <v>3.2679999999999998</v>
      </c>
      <c r="G889" s="133">
        <v>3.2679999999999998</v>
      </c>
      <c r="H889" s="133">
        <v>0</v>
      </c>
      <c r="I889" s="133">
        <v>0</v>
      </c>
      <c r="J889" s="133">
        <v>0</v>
      </c>
      <c r="K889" s="133">
        <v>0</v>
      </c>
      <c r="L889" s="133"/>
      <c r="M889" s="133">
        <v>0</v>
      </c>
      <c r="N889" s="133">
        <v>0</v>
      </c>
      <c r="O889" s="133">
        <v>774</v>
      </c>
      <c r="P889" s="133" t="s">
        <v>200</v>
      </c>
      <c r="Q889" s="133" t="s">
        <v>201</v>
      </c>
      <c r="R889" s="133" t="s">
        <v>202</v>
      </c>
      <c r="S889" s="127">
        <v>44349.398495370369</v>
      </c>
    </row>
    <row r="890" spans="1:19" x14ac:dyDescent="0.2">
      <c r="A890" s="133" t="s">
        <v>199</v>
      </c>
      <c r="B890" s="133" t="s">
        <v>84</v>
      </c>
      <c r="C890" s="127">
        <v>44322.958333333336</v>
      </c>
      <c r="D890" s="133">
        <v>0</v>
      </c>
      <c r="E890" s="133">
        <v>0</v>
      </c>
      <c r="F890" s="133">
        <v>3.2450000000000001</v>
      </c>
      <c r="G890" s="133">
        <v>3.2450000000000001</v>
      </c>
      <c r="H890" s="133">
        <v>0</v>
      </c>
      <c r="I890" s="133">
        <v>0</v>
      </c>
      <c r="J890" s="133">
        <v>0</v>
      </c>
      <c r="K890" s="133">
        <v>0</v>
      </c>
      <c r="L890" s="133"/>
      <c r="M890" s="133">
        <v>0</v>
      </c>
      <c r="N890" s="133">
        <v>0</v>
      </c>
      <c r="O890" s="133">
        <v>774</v>
      </c>
      <c r="P890" s="133" t="s">
        <v>200</v>
      </c>
      <c r="Q890" s="133" t="s">
        <v>201</v>
      </c>
      <c r="R890" s="133" t="s">
        <v>202</v>
      </c>
      <c r="S890" s="127">
        <v>44349.398495370369</v>
      </c>
    </row>
    <row r="891" spans="1:19" x14ac:dyDescent="0.2">
      <c r="A891" s="133" t="s">
        <v>199</v>
      </c>
      <c r="B891" s="133" t="s">
        <v>84</v>
      </c>
      <c r="C891" s="127">
        <v>44323</v>
      </c>
      <c r="D891" s="133">
        <v>0</v>
      </c>
      <c r="E891" s="133">
        <v>0</v>
      </c>
      <c r="F891" s="133">
        <v>3.2330000000000001</v>
      </c>
      <c r="G891" s="133">
        <v>3.2330000000000001</v>
      </c>
      <c r="H891" s="133">
        <v>0</v>
      </c>
      <c r="I891" s="133">
        <v>0</v>
      </c>
      <c r="J891" s="133">
        <v>0</v>
      </c>
      <c r="K891" s="133">
        <v>0</v>
      </c>
      <c r="L891" s="133"/>
      <c r="M891" s="133">
        <v>0</v>
      </c>
      <c r="N891" s="133">
        <v>0</v>
      </c>
      <c r="O891" s="133">
        <v>774</v>
      </c>
      <c r="P891" s="133" t="s">
        <v>200</v>
      </c>
      <c r="Q891" s="133" t="s">
        <v>201</v>
      </c>
      <c r="R891" s="133" t="s">
        <v>202</v>
      </c>
      <c r="S891" s="127">
        <v>44349.398495370369</v>
      </c>
    </row>
    <row r="892" spans="1:19" x14ac:dyDescent="0.2">
      <c r="A892" s="133" t="s">
        <v>199</v>
      </c>
      <c r="B892" s="133" t="s">
        <v>84</v>
      </c>
      <c r="C892" s="127">
        <v>44323.041666666664</v>
      </c>
      <c r="D892" s="133">
        <v>0</v>
      </c>
      <c r="E892" s="133">
        <v>0</v>
      </c>
      <c r="F892" s="133">
        <v>3.1179999999999999</v>
      </c>
      <c r="G892" s="133">
        <v>3.1179999999999999</v>
      </c>
      <c r="H892" s="133">
        <v>0</v>
      </c>
      <c r="I892" s="133">
        <v>0</v>
      </c>
      <c r="J892" s="133">
        <v>0</v>
      </c>
      <c r="K892" s="133">
        <v>0</v>
      </c>
      <c r="L892" s="133"/>
      <c r="M892" s="133">
        <v>0</v>
      </c>
      <c r="N892" s="133">
        <v>0</v>
      </c>
      <c r="O892" s="133">
        <v>774</v>
      </c>
      <c r="P892" s="133" t="s">
        <v>200</v>
      </c>
      <c r="Q892" s="133" t="s">
        <v>201</v>
      </c>
      <c r="R892" s="133" t="s">
        <v>202</v>
      </c>
      <c r="S892" s="127">
        <v>44349.398495370369</v>
      </c>
    </row>
    <row r="893" spans="1:19" x14ac:dyDescent="0.2">
      <c r="A893" s="133" t="s">
        <v>199</v>
      </c>
      <c r="B893" s="133" t="s">
        <v>84</v>
      </c>
      <c r="C893" s="127">
        <v>44323.083333333336</v>
      </c>
      <c r="D893" s="133">
        <v>0</v>
      </c>
      <c r="E893" s="133">
        <v>0</v>
      </c>
      <c r="F893" s="133">
        <v>3.0419999999999998</v>
      </c>
      <c r="G893" s="133">
        <v>3.0419999999999998</v>
      </c>
      <c r="H893" s="133">
        <v>0</v>
      </c>
      <c r="I893" s="133">
        <v>0</v>
      </c>
      <c r="J893" s="133">
        <v>0</v>
      </c>
      <c r="K893" s="133">
        <v>0</v>
      </c>
      <c r="L893" s="133"/>
      <c r="M893" s="133">
        <v>0</v>
      </c>
      <c r="N893" s="133">
        <v>0</v>
      </c>
      <c r="O893" s="133">
        <v>774</v>
      </c>
      <c r="P893" s="133" t="s">
        <v>200</v>
      </c>
      <c r="Q893" s="133" t="s">
        <v>201</v>
      </c>
      <c r="R893" s="133" t="s">
        <v>202</v>
      </c>
      <c r="S893" s="127">
        <v>44349.399108796293</v>
      </c>
    </row>
    <row r="894" spans="1:19" x14ac:dyDescent="0.2">
      <c r="A894" s="133" t="s">
        <v>199</v>
      </c>
      <c r="B894" s="133" t="s">
        <v>84</v>
      </c>
      <c r="C894" s="127">
        <v>44323.125</v>
      </c>
      <c r="D894" s="133">
        <v>0</v>
      </c>
      <c r="E894" s="133">
        <v>0</v>
      </c>
      <c r="F894" s="133">
        <v>3.0739999999999998</v>
      </c>
      <c r="G894" s="133">
        <v>3.0739999999999998</v>
      </c>
      <c r="H894" s="133">
        <v>0</v>
      </c>
      <c r="I894" s="133">
        <v>0</v>
      </c>
      <c r="J894" s="133">
        <v>0</v>
      </c>
      <c r="K894" s="133">
        <v>0</v>
      </c>
      <c r="L894" s="133"/>
      <c r="M894" s="133">
        <v>0</v>
      </c>
      <c r="N894" s="133">
        <v>0</v>
      </c>
      <c r="O894" s="133">
        <v>774</v>
      </c>
      <c r="P894" s="133" t="s">
        <v>200</v>
      </c>
      <c r="Q894" s="133" t="s">
        <v>201</v>
      </c>
      <c r="R894" s="133" t="s">
        <v>202</v>
      </c>
      <c r="S894" s="127">
        <v>44349.399108796293</v>
      </c>
    </row>
    <row r="895" spans="1:19" x14ac:dyDescent="0.2">
      <c r="A895" s="133" t="s">
        <v>199</v>
      </c>
      <c r="B895" s="133" t="s">
        <v>84</v>
      </c>
      <c r="C895" s="127">
        <v>44323.166666666664</v>
      </c>
      <c r="D895" s="133">
        <v>0</v>
      </c>
      <c r="E895" s="133">
        <v>0</v>
      </c>
      <c r="F895" s="133">
        <v>3.1429999999999998</v>
      </c>
      <c r="G895" s="133">
        <v>3.1429999999999998</v>
      </c>
      <c r="H895" s="133">
        <v>0</v>
      </c>
      <c r="I895" s="133">
        <v>0</v>
      </c>
      <c r="J895" s="133">
        <v>0</v>
      </c>
      <c r="K895" s="133">
        <v>0</v>
      </c>
      <c r="L895" s="133"/>
      <c r="M895" s="133">
        <v>0</v>
      </c>
      <c r="N895" s="133">
        <v>0</v>
      </c>
      <c r="O895" s="133">
        <v>774</v>
      </c>
      <c r="P895" s="133" t="s">
        <v>200</v>
      </c>
      <c r="Q895" s="133" t="s">
        <v>201</v>
      </c>
      <c r="R895" s="133" t="s">
        <v>202</v>
      </c>
      <c r="S895" s="127">
        <v>44349.399108796293</v>
      </c>
    </row>
    <row r="896" spans="1:19" x14ac:dyDescent="0.2">
      <c r="A896" s="133" t="s">
        <v>199</v>
      </c>
      <c r="B896" s="133" t="s">
        <v>84</v>
      </c>
      <c r="C896" s="127">
        <v>44323.208333333336</v>
      </c>
      <c r="D896" s="133">
        <v>0</v>
      </c>
      <c r="E896" s="133">
        <v>0</v>
      </c>
      <c r="F896" s="133">
        <v>3.1219999999999999</v>
      </c>
      <c r="G896" s="133">
        <v>3.1219999999999999</v>
      </c>
      <c r="H896" s="133">
        <v>0</v>
      </c>
      <c r="I896" s="133">
        <v>0</v>
      </c>
      <c r="J896" s="133">
        <v>0</v>
      </c>
      <c r="K896" s="133">
        <v>0</v>
      </c>
      <c r="L896" s="133"/>
      <c r="M896" s="133">
        <v>0</v>
      </c>
      <c r="N896" s="133">
        <v>0</v>
      </c>
      <c r="O896" s="133">
        <v>774</v>
      </c>
      <c r="P896" s="133" t="s">
        <v>200</v>
      </c>
      <c r="Q896" s="133" t="s">
        <v>201</v>
      </c>
      <c r="R896" s="133" t="s">
        <v>202</v>
      </c>
      <c r="S896" s="127">
        <v>44349.399108796293</v>
      </c>
    </row>
    <row r="897" spans="1:19" x14ac:dyDescent="0.2">
      <c r="A897" s="133" t="s">
        <v>199</v>
      </c>
      <c r="B897" s="133" t="s">
        <v>84</v>
      </c>
      <c r="C897" s="127">
        <v>44323.25</v>
      </c>
      <c r="D897" s="133">
        <v>0</v>
      </c>
      <c r="E897" s="133">
        <v>0</v>
      </c>
      <c r="F897" s="133">
        <v>3.1110000000000002</v>
      </c>
      <c r="G897" s="133">
        <v>3.1110000000000002</v>
      </c>
      <c r="H897" s="133">
        <v>0</v>
      </c>
      <c r="I897" s="133">
        <v>0</v>
      </c>
      <c r="J897" s="133">
        <v>0</v>
      </c>
      <c r="K897" s="133">
        <v>0</v>
      </c>
      <c r="L897" s="133"/>
      <c r="M897" s="133">
        <v>0</v>
      </c>
      <c r="N897" s="133">
        <v>0</v>
      </c>
      <c r="O897" s="133">
        <v>774</v>
      </c>
      <c r="P897" s="133" t="s">
        <v>200</v>
      </c>
      <c r="Q897" s="133" t="s">
        <v>201</v>
      </c>
      <c r="R897" s="133" t="s">
        <v>202</v>
      </c>
      <c r="S897" s="127">
        <v>44349.399108796293</v>
      </c>
    </row>
    <row r="898" spans="1:19" x14ac:dyDescent="0.2">
      <c r="A898" s="133" t="s">
        <v>199</v>
      </c>
      <c r="B898" s="133" t="s">
        <v>84</v>
      </c>
      <c r="C898" s="127">
        <v>44323.291666666664</v>
      </c>
      <c r="D898" s="133">
        <v>0</v>
      </c>
      <c r="E898" s="133">
        <v>0</v>
      </c>
      <c r="F898" s="133">
        <v>2.996</v>
      </c>
      <c r="G898" s="133">
        <v>2.996</v>
      </c>
      <c r="H898" s="133">
        <v>0</v>
      </c>
      <c r="I898" s="133">
        <v>0</v>
      </c>
      <c r="J898" s="133">
        <v>0</v>
      </c>
      <c r="K898" s="133">
        <v>0</v>
      </c>
      <c r="L898" s="133"/>
      <c r="M898" s="133">
        <v>0</v>
      </c>
      <c r="N898" s="133">
        <v>0</v>
      </c>
      <c r="O898" s="133">
        <v>774</v>
      </c>
      <c r="P898" s="133" t="s">
        <v>200</v>
      </c>
      <c r="Q898" s="133" t="s">
        <v>201</v>
      </c>
      <c r="R898" s="133" t="s">
        <v>202</v>
      </c>
      <c r="S898" s="127">
        <v>44349.399108796293</v>
      </c>
    </row>
    <row r="899" spans="1:19" x14ac:dyDescent="0.2">
      <c r="A899" s="133" t="s">
        <v>199</v>
      </c>
      <c r="B899" s="133" t="s">
        <v>84</v>
      </c>
      <c r="C899" s="127">
        <v>44323.333333333336</v>
      </c>
      <c r="D899" s="133">
        <v>0</v>
      </c>
      <c r="E899" s="133">
        <v>0</v>
      </c>
      <c r="F899" s="133">
        <v>3.052</v>
      </c>
      <c r="G899" s="133">
        <v>3.052</v>
      </c>
      <c r="H899" s="133">
        <v>0</v>
      </c>
      <c r="I899" s="133">
        <v>0</v>
      </c>
      <c r="J899" s="133">
        <v>0</v>
      </c>
      <c r="K899" s="133">
        <v>0</v>
      </c>
      <c r="L899" s="133"/>
      <c r="M899" s="133">
        <v>0</v>
      </c>
      <c r="N899" s="133">
        <v>0</v>
      </c>
      <c r="O899" s="133">
        <v>774</v>
      </c>
      <c r="P899" s="133" t="s">
        <v>200</v>
      </c>
      <c r="Q899" s="133" t="s">
        <v>201</v>
      </c>
      <c r="R899" s="133" t="s">
        <v>202</v>
      </c>
      <c r="S899" s="127">
        <v>44349.399108796293</v>
      </c>
    </row>
    <row r="900" spans="1:19" x14ac:dyDescent="0.2">
      <c r="A900" s="133" t="s">
        <v>199</v>
      </c>
      <c r="B900" s="133" t="s">
        <v>84</v>
      </c>
      <c r="C900" s="127">
        <v>44323.375</v>
      </c>
      <c r="D900" s="133">
        <v>0</v>
      </c>
      <c r="E900" s="133">
        <v>0</v>
      </c>
      <c r="F900" s="133">
        <v>3.12</v>
      </c>
      <c r="G900" s="133">
        <v>3.12</v>
      </c>
      <c r="H900" s="133">
        <v>0</v>
      </c>
      <c r="I900" s="133">
        <v>0</v>
      </c>
      <c r="J900" s="133">
        <v>0</v>
      </c>
      <c r="K900" s="133">
        <v>0</v>
      </c>
      <c r="L900" s="133"/>
      <c r="M900" s="133">
        <v>0</v>
      </c>
      <c r="N900" s="133">
        <v>0</v>
      </c>
      <c r="O900" s="133">
        <v>774</v>
      </c>
      <c r="P900" s="133" t="s">
        <v>200</v>
      </c>
      <c r="Q900" s="133" t="s">
        <v>201</v>
      </c>
      <c r="R900" s="133" t="s">
        <v>202</v>
      </c>
      <c r="S900" s="127">
        <v>44349.399108796293</v>
      </c>
    </row>
    <row r="901" spans="1:19" x14ac:dyDescent="0.2">
      <c r="A901" s="133" t="s">
        <v>199</v>
      </c>
      <c r="B901" s="133" t="s">
        <v>84</v>
      </c>
      <c r="C901" s="127">
        <v>44323.416666666664</v>
      </c>
      <c r="D901" s="133">
        <v>0</v>
      </c>
      <c r="E901" s="133">
        <v>0</v>
      </c>
      <c r="F901" s="133">
        <v>3.2610000000000001</v>
      </c>
      <c r="G901" s="133">
        <v>3.2610000000000001</v>
      </c>
      <c r="H901" s="133">
        <v>0</v>
      </c>
      <c r="I901" s="133">
        <v>0</v>
      </c>
      <c r="J901" s="133">
        <v>0</v>
      </c>
      <c r="K901" s="133">
        <v>0</v>
      </c>
      <c r="L901" s="133"/>
      <c r="M901" s="133">
        <v>0</v>
      </c>
      <c r="N901" s="133">
        <v>0</v>
      </c>
      <c r="O901" s="133">
        <v>774</v>
      </c>
      <c r="P901" s="133" t="s">
        <v>200</v>
      </c>
      <c r="Q901" s="133" t="s">
        <v>201</v>
      </c>
      <c r="R901" s="133" t="s">
        <v>202</v>
      </c>
      <c r="S901" s="127">
        <v>44349.399108796293</v>
      </c>
    </row>
    <row r="902" spans="1:19" x14ac:dyDescent="0.2">
      <c r="A902" s="133" t="s">
        <v>199</v>
      </c>
      <c r="B902" s="133" t="s">
        <v>84</v>
      </c>
      <c r="C902" s="127">
        <v>44323.458333333336</v>
      </c>
      <c r="D902" s="133">
        <v>0</v>
      </c>
      <c r="E902" s="133">
        <v>0</v>
      </c>
      <c r="F902" s="133">
        <v>3.266</v>
      </c>
      <c r="G902" s="133">
        <v>3.266</v>
      </c>
      <c r="H902" s="133">
        <v>0</v>
      </c>
      <c r="I902" s="133">
        <v>0</v>
      </c>
      <c r="J902" s="133">
        <v>0</v>
      </c>
      <c r="K902" s="133">
        <v>0</v>
      </c>
      <c r="L902" s="133"/>
      <c r="M902" s="133">
        <v>0</v>
      </c>
      <c r="N902" s="133">
        <v>0</v>
      </c>
      <c r="O902" s="133">
        <v>774</v>
      </c>
      <c r="P902" s="133" t="s">
        <v>200</v>
      </c>
      <c r="Q902" s="133" t="s">
        <v>201</v>
      </c>
      <c r="R902" s="133" t="s">
        <v>202</v>
      </c>
      <c r="S902" s="127">
        <v>44349.399108796293</v>
      </c>
    </row>
    <row r="903" spans="1:19" x14ac:dyDescent="0.2">
      <c r="A903" s="133" t="s">
        <v>199</v>
      </c>
      <c r="B903" s="133" t="s">
        <v>84</v>
      </c>
      <c r="C903" s="127">
        <v>44323.5</v>
      </c>
      <c r="D903" s="133">
        <v>0</v>
      </c>
      <c r="E903" s="133">
        <v>0</v>
      </c>
      <c r="F903" s="133">
        <v>3.141</v>
      </c>
      <c r="G903" s="133">
        <v>3.141</v>
      </c>
      <c r="H903" s="133">
        <v>0</v>
      </c>
      <c r="I903" s="133">
        <v>0</v>
      </c>
      <c r="J903" s="133">
        <v>0</v>
      </c>
      <c r="K903" s="133">
        <v>0</v>
      </c>
      <c r="L903" s="133"/>
      <c r="M903" s="133">
        <v>0</v>
      </c>
      <c r="N903" s="133">
        <v>0</v>
      </c>
      <c r="O903" s="133">
        <v>774</v>
      </c>
      <c r="P903" s="133" t="s">
        <v>200</v>
      </c>
      <c r="Q903" s="133" t="s">
        <v>201</v>
      </c>
      <c r="R903" s="133" t="s">
        <v>202</v>
      </c>
      <c r="S903" s="127">
        <v>44349.399108796293</v>
      </c>
    </row>
    <row r="904" spans="1:19" x14ac:dyDescent="0.2">
      <c r="A904" s="133" t="s">
        <v>199</v>
      </c>
      <c r="B904" s="133" t="s">
        <v>84</v>
      </c>
      <c r="C904" s="127">
        <v>44323.541666666664</v>
      </c>
      <c r="D904" s="133">
        <v>0</v>
      </c>
      <c r="E904" s="133">
        <v>0</v>
      </c>
      <c r="F904" s="133">
        <v>2.9780000000000002</v>
      </c>
      <c r="G904" s="133">
        <v>2.9780000000000002</v>
      </c>
      <c r="H904" s="133">
        <v>0</v>
      </c>
      <c r="I904" s="133">
        <v>0</v>
      </c>
      <c r="J904" s="133">
        <v>0</v>
      </c>
      <c r="K904" s="133">
        <v>0</v>
      </c>
      <c r="L904" s="133"/>
      <c r="M904" s="133">
        <v>0</v>
      </c>
      <c r="N904" s="133">
        <v>0</v>
      </c>
      <c r="O904" s="133">
        <v>774</v>
      </c>
      <c r="P904" s="133" t="s">
        <v>200</v>
      </c>
      <c r="Q904" s="133" t="s">
        <v>201</v>
      </c>
      <c r="R904" s="133" t="s">
        <v>202</v>
      </c>
      <c r="S904" s="127">
        <v>44349.399108796293</v>
      </c>
    </row>
    <row r="905" spans="1:19" x14ac:dyDescent="0.2">
      <c r="A905" s="133" t="s">
        <v>199</v>
      </c>
      <c r="B905" s="133" t="s">
        <v>84</v>
      </c>
      <c r="C905" s="127">
        <v>44323.583333333336</v>
      </c>
      <c r="D905" s="133">
        <v>0</v>
      </c>
      <c r="E905" s="133">
        <v>0</v>
      </c>
      <c r="F905" s="133">
        <v>2.9729999999999999</v>
      </c>
      <c r="G905" s="133">
        <v>2.9729999999999999</v>
      </c>
      <c r="H905" s="133">
        <v>0</v>
      </c>
      <c r="I905" s="133">
        <v>0</v>
      </c>
      <c r="J905" s="133">
        <v>0</v>
      </c>
      <c r="K905" s="133">
        <v>0</v>
      </c>
      <c r="L905" s="133"/>
      <c r="M905" s="133">
        <v>0</v>
      </c>
      <c r="N905" s="133">
        <v>0</v>
      </c>
      <c r="O905" s="133">
        <v>774</v>
      </c>
      <c r="P905" s="133" t="s">
        <v>200</v>
      </c>
      <c r="Q905" s="133" t="s">
        <v>201</v>
      </c>
      <c r="R905" s="133" t="s">
        <v>202</v>
      </c>
      <c r="S905" s="127">
        <v>44349.399108796293</v>
      </c>
    </row>
    <row r="906" spans="1:19" x14ac:dyDescent="0.2">
      <c r="A906" s="133" t="s">
        <v>199</v>
      </c>
      <c r="B906" s="133" t="s">
        <v>84</v>
      </c>
      <c r="C906" s="127">
        <v>44323.625</v>
      </c>
      <c r="D906" s="133">
        <v>0</v>
      </c>
      <c r="E906" s="133">
        <v>0</v>
      </c>
      <c r="F906" s="133">
        <v>2.952</v>
      </c>
      <c r="G906" s="133">
        <v>2.952</v>
      </c>
      <c r="H906" s="133">
        <v>0</v>
      </c>
      <c r="I906" s="133">
        <v>0</v>
      </c>
      <c r="J906" s="133">
        <v>0</v>
      </c>
      <c r="K906" s="133">
        <v>0</v>
      </c>
      <c r="L906" s="133"/>
      <c r="M906" s="133">
        <v>0</v>
      </c>
      <c r="N906" s="133">
        <v>0</v>
      </c>
      <c r="O906" s="133">
        <v>774</v>
      </c>
      <c r="P906" s="133" t="s">
        <v>200</v>
      </c>
      <c r="Q906" s="133" t="s">
        <v>201</v>
      </c>
      <c r="R906" s="133" t="s">
        <v>202</v>
      </c>
      <c r="S906" s="127">
        <v>44349.399108796293</v>
      </c>
    </row>
    <row r="907" spans="1:19" x14ac:dyDescent="0.2">
      <c r="A907" s="133" t="s">
        <v>199</v>
      </c>
      <c r="B907" s="133" t="s">
        <v>84</v>
      </c>
      <c r="C907" s="127">
        <v>44323.666666666664</v>
      </c>
      <c r="D907" s="133">
        <v>0</v>
      </c>
      <c r="E907" s="133">
        <v>0</v>
      </c>
      <c r="F907" s="133">
        <v>2.988</v>
      </c>
      <c r="G907" s="133">
        <v>2.988</v>
      </c>
      <c r="H907" s="133">
        <v>0</v>
      </c>
      <c r="I907" s="133">
        <v>0</v>
      </c>
      <c r="J907" s="133">
        <v>0</v>
      </c>
      <c r="K907" s="133">
        <v>0</v>
      </c>
      <c r="L907" s="133"/>
      <c r="M907" s="133">
        <v>0</v>
      </c>
      <c r="N907" s="133">
        <v>0</v>
      </c>
      <c r="O907" s="133">
        <v>774</v>
      </c>
      <c r="P907" s="133" t="s">
        <v>200</v>
      </c>
      <c r="Q907" s="133" t="s">
        <v>201</v>
      </c>
      <c r="R907" s="133" t="s">
        <v>202</v>
      </c>
      <c r="S907" s="127">
        <v>44349.399108796293</v>
      </c>
    </row>
    <row r="908" spans="1:19" x14ac:dyDescent="0.2">
      <c r="A908" s="133" t="s">
        <v>199</v>
      </c>
      <c r="B908" s="133" t="s">
        <v>84</v>
      </c>
      <c r="C908" s="127">
        <v>44323.708333333336</v>
      </c>
      <c r="D908" s="133">
        <v>0</v>
      </c>
      <c r="E908" s="133">
        <v>0</v>
      </c>
      <c r="F908" s="133">
        <v>2.99</v>
      </c>
      <c r="G908" s="133">
        <v>2.99</v>
      </c>
      <c r="H908" s="133">
        <v>0</v>
      </c>
      <c r="I908" s="133">
        <v>0</v>
      </c>
      <c r="J908" s="133">
        <v>0</v>
      </c>
      <c r="K908" s="133">
        <v>0</v>
      </c>
      <c r="L908" s="133"/>
      <c r="M908" s="133">
        <v>0</v>
      </c>
      <c r="N908" s="133">
        <v>0</v>
      </c>
      <c r="O908" s="133">
        <v>774</v>
      </c>
      <c r="P908" s="133" t="s">
        <v>200</v>
      </c>
      <c r="Q908" s="133" t="s">
        <v>201</v>
      </c>
      <c r="R908" s="133" t="s">
        <v>202</v>
      </c>
      <c r="S908" s="127">
        <v>44349.399108796293</v>
      </c>
    </row>
    <row r="909" spans="1:19" x14ac:dyDescent="0.2">
      <c r="A909" s="133" t="s">
        <v>199</v>
      </c>
      <c r="B909" s="133" t="s">
        <v>84</v>
      </c>
      <c r="C909" s="127">
        <v>44323.75</v>
      </c>
      <c r="D909" s="133">
        <v>0</v>
      </c>
      <c r="E909" s="133">
        <v>0</v>
      </c>
      <c r="F909" s="133">
        <v>2.968</v>
      </c>
      <c r="G909" s="133">
        <v>2.968</v>
      </c>
      <c r="H909" s="133">
        <v>0</v>
      </c>
      <c r="I909" s="133">
        <v>0</v>
      </c>
      <c r="J909" s="133">
        <v>0</v>
      </c>
      <c r="K909" s="133">
        <v>0</v>
      </c>
      <c r="L909" s="133"/>
      <c r="M909" s="133">
        <v>0</v>
      </c>
      <c r="N909" s="133">
        <v>0</v>
      </c>
      <c r="O909" s="133">
        <v>774</v>
      </c>
      <c r="P909" s="133" t="s">
        <v>200</v>
      </c>
      <c r="Q909" s="133" t="s">
        <v>201</v>
      </c>
      <c r="R909" s="133" t="s">
        <v>202</v>
      </c>
      <c r="S909" s="127">
        <v>44349.399108796293</v>
      </c>
    </row>
    <row r="910" spans="1:19" x14ac:dyDescent="0.2">
      <c r="A910" s="133" t="s">
        <v>199</v>
      </c>
      <c r="B910" s="133" t="s">
        <v>84</v>
      </c>
      <c r="C910" s="127">
        <v>44323.791666666664</v>
      </c>
      <c r="D910" s="133">
        <v>0</v>
      </c>
      <c r="E910" s="133">
        <v>0</v>
      </c>
      <c r="F910" s="133">
        <v>2.8580000000000001</v>
      </c>
      <c r="G910" s="133">
        <v>2.8580000000000001</v>
      </c>
      <c r="H910" s="133">
        <v>0</v>
      </c>
      <c r="I910" s="133">
        <v>0</v>
      </c>
      <c r="J910" s="133">
        <v>0</v>
      </c>
      <c r="K910" s="133">
        <v>0</v>
      </c>
      <c r="L910" s="133"/>
      <c r="M910" s="133">
        <v>0</v>
      </c>
      <c r="N910" s="133">
        <v>0</v>
      </c>
      <c r="O910" s="133">
        <v>774</v>
      </c>
      <c r="P910" s="133" t="s">
        <v>200</v>
      </c>
      <c r="Q910" s="133" t="s">
        <v>201</v>
      </c>
      <c r="R910" s="133" t="s">
        <v>202</v>
      </c>
      <c r="S910" s="127">
        <v>44349.399108796293</v>
      </c>
    </row>
    <row r="911" spans="1:19" x14ac:dyDescent="0.2">
      <c r="A911" s="133" t="s">
        <v>199</v>
      </c>
      <c r="B911" s="133" t="s">
        <v>84</v>
      </c>
      <c r="C911" s="127">
        <v>44323.833333333336</v>
      </c>
      <c r="D911" s="133">
        <v>0</v>
      </c>
      <c r="E911" s="133">
        <v>0</v>
      </c>
      <c r="F911" s="133">
        <v>2.83</v>
      </c>
      <c r="G911" s="133">
        <v>2.83</v>
      </c>
      <c r="H911" s="133">
        <v>0</v>
      </c>
      <c r="I911" s="133">
        <v>0</v>
      </c>
      <c r="J911" s="133">
        <v>0</v>
      </c>
      <c r="K911" s="133">
        <v>0</v>
      </c>
      <c r="L911" s="133"/>
      <c r="M911" s="133">
        <v>0</v>
      </c>
      <c r="N911" s="133">
        <v>0</v>
      </c>
      <c r="O911" s="133">
        <v>774</v>
      </c>
      <c r="P911" s="133" t="s">
        <v>200</v>
      </c>
      <c r="Q911" s="133" t="s">
        <v>201</v>
      </c>
      <c r="R911" s="133" t="s">
        <v>202</v>
      </c>
      <c r="S911" s="127">
        <v>44349.399108796293</v>
      </c>
    </row>
    <row r="912" spans="1:19" x14ac:dyDescent="0.2">
      <c r="A912" s="133" t="s">
        <v>199</v>
      </c>
      <c r="B912" s="133" t="s">
        <v>84</v>
      </c>
      <c r="C912" s="127">
        <v>44323.875</v>
      </c>
      <c r="D912" s="133">
        <v>0</v>
      </c>
      <c r="E912" s="133">
        <v>0</v>
      </c>
      <c r="F912" s="133">
        <v>2.988</v>
      </c>
      <c r="G912" s="133">
        <v>2.988</v>
      </c>
      <c r="H912" s="133">
        <v>0</v>
      </c>
      <c r="I912" s="133">
        <v>0</v>
      </c>
      <c r="J912" s="133">
        <v>0</v>
      </c>
      <c r="K912" s="133">
        <v>0</v>
      </c>
      <c r="L912" s="133"/>
      <c r="M912" s="133">
        <v>0</v>
      </c>
      <c r="N912" s="133">
        <v>0</v>
      </c>
      <c r="O912" s="133">
        <v>774</v>
      </c>
      <c r="P912" s="133" t="s">
        <v>200</v>
      </c>
      <c r="Q912" s="133" t="s">
        <v>201</v>
      </c>
      <c r="R912" s="133" t="s">
        <v>202</v>
      </c>
      <c r="S912" s="127">
        <v>44349.399108796293</v>
      </c>
    </row>
    <row r="913" spans="1:19" x14ac:dyDescent="0.2">
      <c r="A913" s="133" t="s">
        <v>199</v>
      </c>
      <c r="B913" s="133" t="s">
        <v>84</v>
      </c>
      <c r="C913" s="127">
        <v>44323.916666666664</v>
      </c>
      <c r="D913" s="133">
        <v>0</v>
      </c>
      <c r="E913" s="133">
        <v>0</v>
      </c>
      <c r="F913" s="133">
        <v>3.0960000000000001</v>
      </c>
      <c r="G913" s="133">
        <v>3.0960000000000001</v>
      </c>
      <c r="H913" s="133">
        <v>0</v>
      </c>
      <c r="I913" s="133">
        <v>0</v>
      </c>
      <c r="J913" s="133">
        <v>0</v>
      </c>
      <c r="K913" s="133">
        <v>0</v>
      </c>
      <c r="L913" s="133"/>
      <c r="M913" s="133">
        <v>0</v>
      </c>
      <c r="N913" s="133">
        <v>0</v>
      </c>
      <c r="O913" s="133">
        <v>774</v>
      </c>
      <c r="P913" s="133" t="s">
        <v>200</v>
      </c>
      <c r="Q913" s="133" t="s">
        <v>201</v>
      </c>
      <c r="R913" s="133" t="s">
        <v>202</v>
      </c>
      <c r="S913" s="127">
        <v>44349.399108796293</v>
      </c>
    </row>
    <row r="914" spans="1:19" x14ac:dyDescent="0.2">
      <c r="A914" s="133" t="s">
        <v>199</v>
      </c>
      <c r="B914" s="133" t="s">
        <v>84</v>
      </c>
      <c r="C914" s="127">
        <v>44323.958333333336</v>
      </c>
      <c r="D914" s="133">
        <v>0</v>
      </c>
      <c r="E914" s="133">
        <v>0</v>
      </c>
      <c r="F914" s="133">
        <v>3.093</v>
      </c>
      <c r="G914" s="133">
        <v>3.093</v>
      </c>
      <c r="H914" s="133">
        <v>0</v>
      </c>
      <c r="I914" s="133">
        <v>0</v>
      </c>
      <c r="J914" s="133">
        <v>0</v>
      </c>
      <c r="K914" s="133">
        <v>0</v>
      </c>
      <c r="L914" s="133"/>
      <c r="M914" s="133">
        <v>0</v>
      </c>
      <c r="N914" s="133">
        <v>0</v>
      </c>
      <c r="O914" s="133">
        <v>774</v>
      </c>
      <c r="P914" s="133" t="s">
        <v>200</v>
      </c>
      <c r="Q914" s="133" t="s">
        <v>201</v>
      </c>
      <c r="R914" s="133" t="s">
        <v>202</v>
      </c>
      <c r="S914" s="127">
        <v>44349.399108796293</v>
      </c>
    </row>
    <row r="915" spans="1:19" x14ac:dyDescent="0.2">
      <c r="A915" s="133" t="s">
        <v>199</v>
      </c>
      <c r="B915" s="133" t="s">
        <v>84</v>
      </c>
      <c r="C915" s="127">
        <v>44324</v>
      </c>
      <c r="D915" s="133">
        <v>0</v>
      </c>
      <c r="E915" s="133">
        <v>0</v>
      </c>
      <c r="F915" s="133">
        <v>3.1429999999999998</v>
      </c>
      <c r="G915" s="133">
        <v>3.1429999999999998</v>
      </c>
      <c r="H915" s="133">
        <v>0</v>
      </c>
      <c r="I915" s="133">
        <v>0</v>
      </c>
      <c r="J915" s="133">
        <v>0</v>
      </c>
      <c r="K915" s="133">
        <v>0</v>
      </c>
      <c r="L915" s="133"/>
      <c r="M915" s="133">
        <v>0</v>
      </c>
      <c r="N915" s="133">
        <v>0</v>
      </c>
      <c r="O915" s="133">
        <v>774</v>
      </c>
      <c r="P915" s="133" t="s">
        <v>200</v>
      </c>
      <c r="Q915" s="133" t="s">
        <v>201</v>
      </c>
      <c r="R915" s="133" t="s">
        <v>202</v>
      </c>
      <c r="S915" s="127">
        <v>44349.399108796293</v>
      </c>
    </row>
    <row r="916" spans="1:19" x14ac:dyDescent="0.2">
      <c r="A916" s="133" t="s">
        <v>199</v>
      </c>
      <c r="B916" s="133" t="s">
        <v>84</v>
      </c>
      <c r="C916" s="127">
        <v>44324.041666666664</v>
      </c>
      <c r="D916" s="133">
        <v>0</v>
      </c>
      <c r="E916" s="133">
        <v>0</v>
      </c>
      <c r="F916" s="133">
        <v>3.1030000000000002</v>
      </c>
      <c r="G916" s="133">
        <v>3.1030000000000002</v>
      </c>
      <c r="H916" s="133">
        <v>0</v>
      </c>
      <c r="I916" s="133">
        <v>0</v>
      </c>
      <c r="J916" s="133">
        <v>0</v>
      </c>
      <c r="K916" s="133">
        <v>0</v>
      </c>
      <c r="L916" s="133"/>
      <c r="M916" s="133">
        <v>0</v>
      </c>
      <c r="N916" s="133">
        <v>0</v>
      </c>
      <c r="O916" s="133">
        <v>774</v>
      </c>
      <c r="P916" s="133" t="s">
        <v>200</v>
      </c>
      <c r="Q916" s="133" t="s">
        <v>201</v>
      </c>
      <c r="R916" s="133" t="s">
        <v>202</v>
      </c>
      <c r="S916" s="127">
        <v>44349.399108796293</v>
      </c>
    </row>
    <row r="917" spans="1:19" x14ac:dyDescent="0.2">
      <c r="A917" s="133" t="s">
        <v>199</v>
      </c>
      <c r="B917" s="133" t="s">
        <v>84</v>
      </c>
      <c r="C917" s="127">
        <v>44324.083333333336</v>
      </c>
      <c r="D917" s="133">
        <v>0</v>
      </c>
      <c r="E917" s="133">
        <v>0</v>
      </c>
      <c r="F917" s="133">
        <v>3.0979999999999999</v>
      </c>
      <c r="G917" s="133">
        <v>3.0979999999999999</v>
      </c>
      <c r="H917" s="133">
        <v>0</v>
      </c>
      <c r="I917" s="133">
        <v>0</v>
      </c>
      <c r="J917" s="133">
        <v>0</v>
      </c>
      <c r="K917" s="133">
        <v>0</v>
      </c>
      <c r="L917" s="133"/>
      <c r="M917" s="133">
        <v>0</v>
      </c>
      <c r="N917" s="133">
        <v>0</v>
      </c>
      <c r="O917" s="133">
        <v>774</v>
      </c>
      <c r="P917" s="133" t="s">
        <v>200</v>
      </c>
      <c r="Q917" s="133" t="s">
        <v>201</v>
      </c>
      <c r="R917" s="133" t="s">
        <v>202</v>
      </c>
      <c r="S917" s="127">
        <v>44349.399108796293</v>
      </c>
    </row>
    <row r="918" spans="1:19" x14ac:dyDescent="0.2">
      <c r="A918" s="133" t="s">
        <v>199</v>
      </c>
      <c r="B918" s="133" t="s">
        <v>84</v>
      </c>
      <c r="C918" s="127">
        <v>44324.125</v>
      </c>
      <c r="D918" s="133">
        <v>0</v>
      </c>
      <c r="E918" s="133">
        <v>0</v>
      </c>
      <c r="F918" s="133">
        <v>3.0819999999999999</v>
      </c>
      <c r="G918" s="133">
        <v>3.0819999999999999</v>
      </c>
      <c r="H918" s="133">
        <v>0</v>
      </c>
      <c r="I918" s="133">
        <v>0</v>
      </c>
      <c r="J918" s="133">
        <v>0</v>
      </c>
      <c r="K918" s="133">
        <v>0</v>
      </c>
      <c r="L918" s="133"/>
      <c r="M918" s="133">
        <v>0</v>
      </c>
      <c r="N918" s="133">
        <v>0</v>
      </c>
      <c r="O918" s="133">
        <v>774</v>
      </c>
      <c r="P918" s="133" t="s">
        <v>200</v>
      </c>
      <c r="Q918" s="133" t="s">
        <v>201</v>
      </c>
      <c r="R918" s="133" t="s">
        <v>202</v>
      </c>
      <c r="S918" s="127">
        <v>44349.399108796293</v>
      </c>
    </row>
    <row r="919" spans="1:19" x14ac:dyDescent="0.2">
      <c r="A919" s="133" t="s">
        <v>199</v>
      </c>
      <c r="B919" s="133" t="s">
        <v>84</v>
      </c>
      <c r="C919" s="127">
        <v>44324.166666666664</v>
      </c>
      <c r="D919" s="133">
        <v>0</v>
      </c>
      <c r="E919" s="133">
        <v>0</v>
      </c>
      <c r="F919" s="133">
        <v>3.1080000000000001</v>
      </c>
      <c r="G919" s="133">
        <v>3.1080000000000001</v>
      </c>
      <c r="H919" s="133">
        <v>0</v>
      </c>
      <c r="I919" s="133">
        <v>0</v>
      </c>
      <c r="J919" s="133">
        <v>0</v>
      </c>
      <c r="K919" s="133">
        <v>0</v>
      </c>
      <c r="L919" s="133"/>
      <c r="M919" s="133">
        <v>0</v>
      </c>
      <c r="N919" s="133">
        <v>0</v>
      </c>
      <c r="O919" s="133">
        <v>774</v>
      </c>
      <c r="P919" s="133" t="s">
        <v>200</v>
      </c>
      <c r="Q919" s="133" t="s">
        <v>201</v>
      </c>
      <c r="R919" s="133" t="s">
        <v>202</v>
      </c>
      <c r="S919" s="127">
        <v>44349.399108796293</v>
      </c>
    </row>
    <row r="920" spans="1:19" x14ac:dyDescent="0.2">
      <c r="A920" s="133" t="s">
        <v>199</v>
      </c>
      <c r="B920" s="133" t="s">
        <v>84</v>
      </c>
      <c r="C920" s="127">
        <v>44324.208333333336</v>
      </c>
      <c r="D920" s="133">
        <v>0</v>
      </c>
      <c r="E920" s="133">
        <v>0</v>
      </c>
      <c r="F920" s="133">
        <v>3.238</v>
      </c>
      <c r="G920" s="133">
        <v>3.238</v>
      </c>
      <c r="H920" s="133">
        <v>0</v>
      </c>
      <c r="I920" s="133">
        <v>0</v>
      </c>
      <c r="J920" s="133">
        <v>0</v>
      </c>
      <c r="K920" s="133">
        <v>0</v>
      </c>
      <c r="L920" s="133"/>
      <c r="M920" s="133">
        <v>0</v>
      </c>
      <c r="N920" s="133">
        <v>0</v>
      </c>
      <c r="O920" s="133">
        <v>774</v>
      </c>
      <c r="P920" s="133" t="s">
        <v>200</v>
      </c>
      <c r="Q920" s="133" t="s">
        <v>201</v>
      </c>
      <c r="R920" s="133" t="s">
        <v>202</v>
      </c>
      <c r="S920" s="127">
        <v>44349.399108796293</v>
      </c>
    </row>
    <row r="921" spans="1:19" x14ac:dyDescent="0.2">
      <c r="A921" s="133" t="s">
        <v>199</v>
      </c>
      <c r="B921" s="133" t="s">
        <v>84</v>
      </c>
      <c r="C921" s="127">
        <v>44324.25</v>
      </c>
      <c r="D921" s="133">
        <v>0</v>
      </c>
      <c r="E921" s="133">
        <v>0</v>
      </c>
      <c r="F921" s="133">
        <v>3.2490000000000001</v>
      </c>
      <c r="G921" s="133">
        <v>3.2490000000000001</v>
      </c>
      <c r="H921" s="133">
        <v>0</v>
      </c>
      <c r="I921" s="133">
        <v>0</v>
      </c>
      <c r="J921" s="133">
        <v>0</v>
      </c>
      <c r="K921" s="133">
        <v>0</v>
      </c>
      <c r="L921" s="133"/>
      <c r="M921" s="133">
        <v>0</v>
      </c>
      <c r="N921" s="133">
        <v>0</v>
      </c>
      <c r="O921" s="133">
        <v>774</v>
      </c>
      <c r="P921" s="133" t="s">
        <v>200</v>
      </c>
      <c r="Q921" s="133" t="s">
        <v>201</v>
      </c>
      <c r="R921" s="133" t="s">
        <v>202</v>
      </c>
      <c r="S921" s="127">
        <v>44349.399108796293</v>
      </c>
    </row>
    <row r="922" spans="1:19" x14ac:dyDescent="0.2">
      <c r="A922" s="133" t="s">
        <v>199</v>
      </c>
      <c r="B922" s="133" t="s">
        <v>84</v>
      </c>
      <c r="C922" s="127">
        <v>44324.291666666664</v>
      </c>
      <c r="D922" s="133">
        <v>0</v>
      </c>
      <c r="E922" s="133">
        <v>0</v>
      </c>
      <c r="F922" s="133">
        <v>3.0790000000000002</v>
      </c>
      <c r="G922" s="133">
        <v>3.0790000000000002</v>
      </c>
      <c r="H922" s="133">
        <v>0</v>
      </c>
      <c r="I922" s="133">
        <v>0</v>
      </c>
      <c r="J922" s="133">
        <v>0</v>
      </c>
      <c r="K922" s="133">
        <v>0</v>
      </c>
      <c r="L922" s="133"/>
      <c r="M922" s="133">
        <v>0</v>
      </c>
      <c r="N922" s="133">
        <v>0</v>
      </c>
      <c r="O922" s="133">
        <v>774</v>
      </c>
      <c r="P922" s="133" t="s">
        <v>200</v>
      </c>
      <c r="Q922" s="133" t="s">
        <v>201</v>
      </c>
      <c r="R922" s="133" t="s">
        <v>202</v>
      </c>
      <c r="S922" s="127">
        <v>44349.399108796293</v>
      </c>
    </row>
    <row r="923" spans="1:19" x14ac:dyDescent="0.2">
      <c r="A923" s="133" t="s">
        <v>199</v>
      </c>
      <c r="B923" s="133" t="s">
        <v>84</v>
      </c>
      <c r="C923" s="127">
        <v>44324.333333333336</v>
      </c>
      <c r="D923" s="133">
        <v>0</v>
      </c>
      <c r="E923" s="133">
        <v>0</v>
      </c>
      <c r="F923" s="133">
        <v>3.0150000000000001</v>
      </c>
      <c r="G923" s="133">
        <v>3.0150000000000001</v>
      </c>
      <c r="H923" s="133">
        <v>0</v>
      </c>
      <c r="I923" s="133">
        <v>0</v>
      </c>
      <c r="J923" s="133">
        <v>0</v>
      </c>
      <c r="K923" s="133">
        <v>0</v>
      </c>
      <c r="L923" s="133"/>
      <c r="M923" s="133">
        <v>0</v>
      </c>
      <c r="N923" s="133">
        <v>0</v>
      </c>
      <c r="O923" s="133">
        <v>774</v>
      </c>
      <c r="P923" s="133" t="s">
        <v>200</v>
      </c>
      <c r="Q923" s="133" t="s">
        <v>201</v>
      </c>
      <c r="R923" s="133" t="s">
        <v>202</v>
      </c>
      <c r="S923" s="127">
        <v>44349.399108796293</v>
      </c>
    </row>
    <row r="924" spans="1:19" x14ac:dyDescent="0.2">
      <c r="A924" s="133" t="s">
        <v>199</v>
      </c>
      <c r="B924" s="133" t="s">
        <v>84</v>
      </c>
      <c r="C924" s="127">
        <v>44324.375</v>
      </c>
      <c r="D924" s="133">
        <v>0</v>
      </c>
      <c r="E924" s="133">
        <v>0</v>
      </c>
      <c r="F924" s="133">
        <v>3.1190000000000002</v>
      </c>
      <c r="G924" s="133">
        <v>3.1190000000000002</v>
      </c>
      <c r="H924" s="133">
        <v>0</v>
      </c>
      <c r="I924" s="133">
        <v>0</v>
      </c>
      <c r="J924" s="133">
        <v>0</v>
      </c>
      <c r="K924" s="133">
        <v>0</v>
      </c>
      <c r="L924" s="133"/>
      <c r="M924" s="133">
        <v>0</v>
      </c>
      <c r="N924" s="133">
        <v>0</v>
      </c>
      <c r="O924" s="133">
        <v>774</v>
      </c>
      <c r="P924" s="133" t="s">
        <v>200</v>
      </c>
      <c r="Q924" s="133" t="s">
        <v>201</v>
      </c>
      <c r="R924" s="133" t="s">
        <v>202</v>
      </c>
      <c r="S924" s="127">
        <v>44349.399108796293</v>
      </c>
    </row>
    <row r="925" spans="1:19" x14ac:dyDescent="0.2">
      <c r="A925" s="133" t="s">
        <v>199</v>
      </c>
      <c r="B925" s="133" t="s">
        <v>84</v>
      </c>
      <c r="C925" s="127">
        <v>44324.416666666664</v>
      </c>
      <c r="D925" s="133">
        <v>0</v>
      </c>
      <c r="E925" s="133">
        <v>0</v>
      </c>
      <c r="F925" s="133">
        <v>3.2120000000000002</v>
      </c>
      <c r="G925" s="133">
        <v>3.2120000000000002</v>
      </c>
      <c r="H925" s="133">
        <v>0</v>
      </c>
      <c r="I925" s="133">
        <v>0</v>
      </c>
      <c r="J925" s="133">
        <v>0</v>
      </c>
      <c r="K925" s="133">
        <v>0</v>
      </c>
      <c r="L925" s="133"/>
      <c r="M925" s="133">
        <v>0</v>
      </c>
      <c r="N925" s="133">
        <v>0</v>
      </c>
      <c r="O925" s="133">
        <v>774</v>
      </c>
      <c r="P925" s="133" t="s">
        <v>200</v>
      </c>
      <c r="Q925" s="133" t="s">
        <v>201</v>
      </c>
      <c r="R925" s="133" t="s">
        <v>202</v>
      </c>
      <c r="S925" s="127">
        <v>44349.399108796293</v>
      </c>
    </row>
    <row r="926" spans="1:19" x14ac:dyDescent="0.2">
      <c r="A926" s="133" t="s">
        <v>199</v>
      </c>
      <c r="B926" s="133" t="s">
        <v>84</v>
      </c>
      <c r="C926" s="127">
        <v>44324.458333333336</v>
      </c>
      <c r="D926" s="133">
        <v>0</v>
      </c>
      <c r="E926" s="133">
        <v>0</v>
      </c>
      <c r="F926" s="133">
        <v>3.1739999999999999</v>
      </c>
      <c r="G926" s="133">
        <v>3.1739999999999999</v>
      </c>
      <c r="H926" s="133">
        <v>0</v>
      </c>
      <c r="I926" s="133">
        <v>0</v>
      </c>
      <c r="J926" s="133">
        <v>0</v>
      </c>
      <c r="K926" s="133">
        <v>0</v>
      </c>
      <c r="L926" s="133"/>
      <c r="M926" s="133">
        <v>0</v>
      </c>
      <c r="N926" s="133">
        <v>0</v>
      </c>
      <c r="O926" s="133">
        <v>774</v>
      </c>
      <c r="P926" s="133" t="s">
        <v>200</v>
      </c>
      <c r="Q926" s="133" t="s">
        <v>201</v>
      </c>
      <c r="R926" s="133" t="s">
        <v>202</v>
      </c>
      <c r="S926" s="127">
        <v>44349.399108796293</v>
      </c>
    </row>
    <row r="927" spans="1:19" x14ac:dyDescent="0.2">
      <c r="A927" s="133" t="s">
        <v>199</v>
      </c>
      <c r="B927" s="133" t="s">
        <v>84</v>
      </c>
      <c r="C927" s="127">
        <v>44324.5</v>
      </c>
      <c r="D927" s="133">
        <v>0</v>
      </c>
      <c r="E927" s="133">
        <v>0</v>
      </c>
      <c r="F927" s="133">
        <v>3.0489999999999999</v>
      </c>
      <c r="G927" s="133">
        <v>3.0489999999999999</v>
      </c>
      <c r="H927" s="133">
        <v>0</v>
      </c>
      <c r="I927" s="133">
        <v>0</v>
      </c>
      <c r="J927" s="133">
        <v>0</v>
      </c>
      <c r="K927" s="133">
        <v>0</v>
      </c>
      <c r="L927" s="133"/>
      <c r="M927" s="133">
        <v>0</v>
      </c>
      <c r="N927" s="133">
        <v>0</v>
      </c>
      <c r="O927" s="133">
        <v>774</v>
      </c>
      <c r="P927" s="133" t="s">
        <v>200</v>
      </c>
      <c r="Q927" s="133" t="s">
        <v>201</v>
      </c>
      <c r="R927" s="133" t="s">
        <v>202</v>
      </c>
      <c r="S927" s="127">
        <v>44349.399108796293</v>
      </c>
    </row>
    <row r="928" spans="1:19" x14ac:dyDescent="0.2">
      <c r="A928" s="133" t="s">
        <v>199</v>
      </c>
      <c r="B928" s="133" t="s">
        <v>84</v>
      </c>
      <c r="C928" s="127">
        <v>44324.541666666664</v>
      </c>
      <c r="D928" s="133">
        <v>0</v>
      </c>
      <c r="E928" s="133">
        <v>0</v>
      </c>
      <c r="F928" s="133">
        <v>3.0049999999999999</v>
      </c>
      <c r="G928" s="133">
        <v>3.0049999999999999</v>
      </c>
      <c r="H928" s="133">
        <v>0</v>
      </c>
      <c r="I928" s="133">
        <v>0</v>
      </c>
      <c r="J928" s="133">
        <v>0</v>
      </c>
      <c r="K928" s="133">
        <v>0</v>
      </c>
      <c r="L928" s="133"/>
      <c r="M928" s="133">
        <v>0</v>
      </c>
      <c r="N928" s="133">
        <v>0</v>
      </c>
      <c r="O928" s="133">
        <v>774</v>
      </c>
      <c r="P928" s="133" t="s">
        <v>200</v>
      </c>
      <c r="Q928" s="133" t="s">
        <v>201</v>
      </c>
      <c r="R928" s="133" t="s">
        <v>202</v>
      </c>
      <c r="S928" s="127">
        <v>44349.399108796293</v>
      </c>
    </row>
    <row r="929" spans="1:19" x14ac:dyDescent="0.2">
      <c r="A929" s="133" t="s">
        <v>199</v>
      </c>
      <c r="B929" s="133" t="s">
        <v>84</v>
      </c>
      <c r="C929" s="127">
        <v>44324.583333333336</v>
      </c>
      <c r="D929" s="133">
        <v>0</v>
      </c>
      <c r="E929" s="133">
        <v>0</v>
      </c>
      <c r="F929" s="133">
        <v>2.9980000000000002</v>
      </c>
      <c r="G929" s="133">
        <v>2.9980000000000002</v>
      </c>
      <c r="H929" s="133">
        <v>0</v>
      </c>
      <c r="I929" s="133">
        <v>0</v>
      </c>
      <c r="J929" s="133">
        <v>0</v>
      </c>
      <c r="K929" s="133">
        <v>0</v>
      </c>
      <c r="L929" s="133"/>
      <c r="M929" s="133">
        <v>0</v>
      </c>
      <c r="N929" s="133">
        <v>0</v>
      </c>
      <c r="O929" s="133">
        <v>774</v>
      </c>
      <c r="P929" s="133" t="s">
        <v>200</v>
      </c>
      <c r="Q929" s="133" t="s">
        <v>201</v>
      </c>
      <c r="R929" s="133" t="s">
        <v>202</v>
      </c>
      <c r="S929" s="127">
        <v>44349.399108796293</v>
      </c>
    </row>
    <row r="930" spans="1:19" x14ac:dyDescent="0.2">
      <c r="A930" s="133" t="s">
        <v>199</v>
      </c>
      <c r="B930" s="133" t="s">
        <v>84</v>
      </c>
      <c r="C930" s="127">
        <v>44324.625</v>
      </c>
      <c r="D930" s="133">
        <v>0</v>
      </c>
      <c r="E930" s="133">
        <v>0</v>
      </c>
      <c r="F930" s="133">
        <v>3.048</v>
      </c>
      <c r="G930" s="133">
        <v>3.048</v>
      </c>
      <c r="H930" s="133">
        <v>0</v>
      </c>
      <c r="I930" s="133">
        <v>0</v>
      </c>
      <c r="J930" s="133">
        <v>0</v>
      </c>
      <c r="K930" s="133">
        <v>0</v>
      </c>
      <c r="L930" s="133"/>
      <c r="M930" s="133">
        <v>0</v>
      </c>
      <c r="N930" s="133">
        <v>0</v>
      </c>
      <c r="O930" s="133">
        <v>774</v>
      </c>
      <c r="P930" s="133" t="s">
        <v>200</v>
      </c>
      <c r="Q930" s="133" t="s">
        <v>201</v>
      </c>
      <c r="R930" s="133" t="s">
        <v>202</v>
      </c>
      <c r="S930" s="127">
        <v>44349.399108796293</v>
      </c>
    </row>
    <row r="931" spans="1:19" x14ac:dyDescent="0.2">
      <c r="A931" s="133" t="s">
        <v>199</v>
      </c>
      <c r="B931" s="133" t="s">
        <v>84</v>
      </c>
      <c r="C931" s="127">
        <v>44324.666666666664</v>
      </c>
      <c r="D931" s="133">
        <v>0</v>
      </c>
      <c r="E931" s="133">
        <v>0</v>
      </c>
      <c r="F931" s="133">
        <v>3.1259999999999999</v>
      </c>
      <c r="G931" s="133">
        <v>3.1259999999999999</v>
      </c>
      <c r="H931" s="133">
        <v>0</v>
      </c>
      <c r="I931" s="133">
        <v>0</v>
      </c>
      <c r="J931" s="133">
        <v>0</v>
      </c>
      <c r="K931" s="133">
        <v>0</v>
      </c>
      <c r="L931" s="133"/>
      <c r="M931" s="133">
        <v>0</v>
      </c>
      <c r="N931" s="133">
        <v>0</v>
      </c>
      <c r="O931" s="133">
        <v>774</v>
      </c>
      <c r="P931" s="133" t="s">
        <v>200</v>
      </c>
      <c r="Q931" s="133" t="s">
        <v>201</v>
      </c>
      <c r="R931" s="133" t="s">
        <v>202</v>
      </c>
      <c r="S931" s="127">
        <v>44349.399108796293</v>
      </c>
    </row>
    <row r="932" spans="1:19" x14ac:dyDescent="0.2">
      <c r="A932" s="133" t="s">
        <v>199</v>
      </c>
      <c r="B932" s="133" t="s">
        <v>84</v>
      </c>
      <c r="C932" s="127">
        <v>44324.708333333336</v>
      </c>
      <c r="D932" s="133">
        <v>0</v>
      </c>
      <c r="E932" s="133">
        <v>0</v>
      </c>
      <c r="F932" s="133">
        <v>3.125</v>
      </c>
      <c r="G932" s="133">
        <v>3.125</v>
      </c>
      <c r="H932" s="133">
        <v>0</v>
      </c>
      <c r="I932" s="133">
        <v>0</v>
      </c>
      <c r="J932" s="133">
        <v>0</v>
      </c>
      <c r="K932" s="133">
        <v>0</v>
      </c>
      <c r="L932" s="133"/>
      <c r="M932" s="133">
        <v>0</v>
      </c>
      <c r="N932" s="133">
        <v>0</v>
      </c>
      <c r="O932" s="133">
        <v>774</v>
      </c>
      <c r="P932" s="133" t="s">
        <v>200</v>
      </c>
      <c r="Q932" s="133" t="s">
        <v>201</v>
      </c>
      <c r="R932" s="133" t="s">
        <v>202</v>
      </c>
      <c r="S932" s="127">
        <v>44349.399108796293</v>
      </c>
    </row>
    <row r="933" spans="1:19" x14ac:dyDescent="0.2">
      <c r="A933" s="133" t="s">
        <v>199</v>
      </c>
      <c r="B933" s="133" t="s">
        <v>84</v>
      </c>
      <c r="C933" s="127">
        <v>44324.75</v>
      </c>
      <c r="D933" s="133">
        <v>0</v>
      </c>
      <c r="E933" s="133">
        <v>0</v>
      </c>
      <c r="F933" s="133">
        <v>3</v>
      </c>
      <c r="G933" s="133">
        <v>3</v>
      </c>
      <c r="H933" s="133">
        <v>0</v>
      </c>
      <c r="I933" s="133">
        <v>0</v>
      </c>
      <c r="J933" s="133">
        <v>0</v>
      </c>
      <c r="K933" s="133">
        <v>0</v>
      </c>
      <c r="L933" s="133"/>
      <c r="M933" s="133">
        <v>0</v>
      </c>
      <c r="N933" s="133">
        <v>0</v>
      </c>
      <c r="O933" s="133">
        <v>774</v>
      </c>
      <c r="P933" s="133" t="s">
        <v>200</v>
      </c>
      <c r="Q933" s="133" t="s">
        <v>201</v>
      </c>
      <c r="R933" s="133" t="s">
        <v>202</v>
      </c>
      <c r="S933" s="127">
        <v>44349.399108796293</v>
      </c>
    </row>
    <row r="934" spans="1:19" x14ac:dyDescent="0.2">
      <c r="A934" s="133" t="s">
        <v>199</v>
      </c>
      <c r="B934" s="133" t="s">
        <v>84</v>
      </c>
      <c r="C934" s="127">
        <v>44324.791666666664</v>
      </c>
      <c r="D934" s="133">
        <v>0</v>
      </c>
      <c r="E934" s="133">
        <v>0</v>
      </c>
      <c r="F934" s="133">
        <v>2.9430000000000001</v>
      </c>
      <c r="G934" s="133">
        <v>2.9430000000000001</v>
      </c>
      <c r="H934" s="133">
        <v>0</v>
      </c>
      <c r="I934" s="133">
        <v>0</v>
      </c>
      <c r="J934" s="133">
        <v>0</v>
      </c>
      <c r="K934" s="133">
        <v>0</v>
      </c>
      <c r="L934" s="133"/>
      <c r="M934" s="133">
        <v>0</v>
      </c>
      <c r="N934" s="133">
        <v>0</v>
      </c>
      <c r="O934" s="133">
        <v>774</v>
      </c>
      <c r="P934" s="133" t="s">
        <v>200</v>
      </c>
      <c r="Q934" s="133" t="s">
        <v>201</v>
      </c>
      <c r="R934" s="133" t="s">
        <v>202</v>
      </c>
      <c r="S934" s="127">
        <v>44349.399108796293</v>
      </c>
    </row>
    <row r="935" spans="1:19" x14ac:dyDescent="0.2">
      <c r="A935" s="133" t="s">
        <v>199</v>
      </c>
      <c r="B935" s="133" t="s">
        <v>84</v>
      </c>
      <c r="C935" s="127">
        <v>44324.833333333336</v>
      </c>
      <c r="D935" s="133">
        <v>0</v>
      </c>
      <c r="E935" s="133">
        <v>0</v>
      </c>
      <c r="F935" s="133">
        <v>2.948</v>
      </c>
      <c r="G935" s="133">
        <v>2.948</v>
      </c>
      <c r="H935" s="133">
        <v>0</v>
      </c>
      <c r="I935" s="133">
        <v>0</v>
      </c>
      <c r="J935" s="133">
        <v>0</v>
      </c>
      <c r="K935" s="133">
        <v>0</v>
      </c>
      <c r="L935" s="133"/>
      <c r="M935" s="133">
        <v>0</v>
      </c>
      <c r="N935" s="133">
        <v>0</v>
      </c>
      <c r="O935" s="133">
        <v>774</v>
      </c>
      <c r="P935" s="133" t="s">
        <v>200</v>
      </c>
      <c r="Q935" s="133" t="s">
        <v>201</v>
      </c>
      <c r="R935" s="133" t="s">
        <v>202</v>
      </c>
      <c r="S935" s="127">
        <v>44349.399108796293</v>
      </c>
    </row>
    <row r="936" spans="1:19" x14ac:dyDescent="0.2">
      <c r="A936" s="133" t="s">
        <v>199</v>
      </c>
      <c r="B936" s="133" t="s">
        <v>84</v>
      </c>
      <c r="C936" s="127">
        <v>44324.875</v>
      </c>
      <c r="D936" s="133">
        <v>0</v>
      </c>
      <c r="E936" s="133">
        <v>0</v>
      </c>
      <c r="F936" s="133">
        <v>3.0590000000000002</v>
      </c>
      <c r="G936" s="133">
        <v>3.0590000000000002</v>
      </c>
      <c r="H936" s="133">
        <v>0</v>
      </c>
      <c r="I936" s="133">
        <v>0</v>
      </c>
      <c r="J936" s="133">
        <v>0</v>
      </c>
      <c r="K936" s="133">
        <v>0</v>
      </c>
      <c r="L936" s="133"/>
      <c r="M936" s="133">
        <v>0</v>
      </c>
      <c r="N936" s="133">
        <v>0</v>
      </c>
      <c r="O936" s="133">
        <v>774</v>
      </c>
      <c r="P936" s="133" t="s">
        <v>200</v>
      </c>
      <c r="Q936" s="133" t="s">
        <v>201</v>
      </c>
      <c r="R936" s="133" t="s">
        <v>202</v>
      </c>
      <c r="S936" s="127">
        <v>44349.399108796293</v>
      </c>
    </row>
    <row r="937" spans="1:19" x14ac:dyDescent="0.2">
      <c r="A937" s="133" t="s">
        <v>199</v>
      </c>
      <c r="B937" s="133" t="s">
        <v>84</v>
      </c>
      <c r="C937" s="127">
        <v>44324.916666666664</v>
      </c>
      <c r="D937" s="133">
        <v>0</v>
      </c>
      <c r="E937" s="133">
        <v>0</v>
      </c>
      <c r="F937" s="133">
        <v>3.2160000000000002</v>
      </c>
      <c r="G937" s="133">
        <v>3.2160000000000002</v>
      </c>
      <c r="H937" s="133">
        <v>0</v>
      </c>
      <c r="I937" s="133">
        <v>0</v>
      </c>
      <c r="J937" s="133">
        <v>0</v>
      </c>
      <c r="K937" s="133">
        <v>0</v>
      </c>
      <c r="L937" s="133"/>
      <c r="M937" s="133">
        <v>0</v>
      </c>
      <c r="N937" s="133">
        <v>0</v>
      </c>
      <c r="O937" s="133">
        <v>774</v>
      </c>
      <c r="P937" s="133" t="s">
        <v>200</v>
      </c>
      <c r="Q937" s="133" t="s">
        <v>201</v>
      </c>
      <c r="R937" s="133" t="s">
        <v>202</v>
      </c>
      <c r="S937" s="127">
        <v>44349.399108796293</v>
      </c>
    </row>
    <row r="938" spans="1:19" x14ac:dyDescent="0.2">
      <c r="A938" s="133" t="s">
        <v>199</v>
      </c>
      <c r="B938" s="133" t="s">
        <v>84</v>
      </c>
      <c r="C938" s="127">
        <v>44324.958333333336</v>
      </c>
      <c r="D938" s="133">
        <v>0</v>
      </c>
      <c r="E938" s="133">
        <v>0</v>
      </c>
      <c r="F938" s="133">
        <v>3.1909999999999998</v>
      </c>
      <c r="G938" s="133">
        <v>3.1909999999999998</v>
      </c>
      <c r="H938" s="133">
        <v>0</v>
      </c>
      <c r="I938" s="133">
        <v>0</v>
      </c>
      <c r="J938" s="133">
        <v>0</v>
      </c>
      <c r="K938" s="133">
        <v>0</v>
      </c>
      <c r="L938" s="133"/>
      <c r="M938" s="133">
        <v>0</v>
      </c>
      <c r="N938" s="133">
        <v>0</v>
      </c>
      <c r="O938" s="133">
        <v>774</v>
      </c>
      <c r="P938" s="133" t="s">
        <v>200</v>
      </c>
      <c r="Q938" s="133" t="s">
        <v>201</v>
      </c>
      <c r="R938" s="133" t="s">
        <v>202</v>
      </c>
      <c r="S938" s="127">
        <v>44349.399108796293</v>
      </c>
    </row>
    <row r="939" spans="1:19" x14ac:dyDescent="0.2">
      <c r="A939" s="133" t="s">
        <v>199</v>
      </c>
      <c r="B939" s="133" t="s">
        <v>84</v>
      </c>
      <c r="C939" s="127">
        <v>44325</v>
      </c>
      <c r="D939" s="133">
        <v>0</v>
      </c>
      <c r="E939" s="133">
        <v>0</v>
      </c>
      <c r="F939" s="133">
        <v>3.08</v>
      </c>
      <c r="G939" s="133">
        <v>3.08</v>
      </c>
      <c r="H939" s="133">
        <v>0</v>
      </c>
      <c r="I939" s="133">
        <v>0</v>
      </c>
      <c r="J939" s="133">
        <v>0</v>
      </c>
      <c r="K939" s="133">
        <v>0</v>
      </c>
      <c r="L939" s="133"/>
      <c r="M939" s="133">
        <v>0</v>
      </c>
      <c r="N939" s="133">
        <v>0</v>
      </c>
      <c r="O939" s="133">
        <v>774</v>
      </c>
      <c r="P939" s="133" t="s">
        <v>200</v>
      </c>
      <c r="Q939" s="133" t="s">
        <v>201</v>
      </c>
      <c r="R939" s="133" t="s">
        <v>202</v>
      </c>
      <c r="S939" s="127">
        <v>44349.399108796293</v>
      </c>
    </row>
    <row r="940" spans="1:19" x14ac:dyDescent="0.2">
      <c r="A940" s="133" t="s">
        <v>199</v>
      </c>
      <c r="B940" s="133" t="s">
        <v>84</v>
      </c>
      <c r="C940" s="127">
        <v>44325.041666666664</v>
      </c>
      <c r="D940" s="133">
        <v>0</v>
      </c>
      <c r="E940" s="133">
        <v>0</v>
      </c>
      <c r="F940" s="133">
        <v>2.9910000000000001</v>
      </c>
      <c r="G940" s="133">
        <v>2.9910000000000001</v>
      </c>
      <c r="H940" s="133">
        <v>0</v>
      </c>
      <c r="I940" s="133">
        <v>0</v>
      </c>
      <c r="J940" s="133">
        <v>0</v>
      </c>
      <c r="K940" s="133">
        <v>0</v>
      </c>
      <c r="L940" s="133"/>
      <c r="M940" s="133">
        <v>0</v>
      </c>
      <c r="N940" s="133">
        <v>0</v>
      </c>
      <c r="O940" s="133">
        <v>774</v>
      </c>
      <c r="P940" s="133" t="s">
        <v>200</v>
      </c>
      <c r="Q940" s="133" t="s">
        <v>201</v>
      </c>
      <c r="R940" s="133" t="s">
        <v>202</v>
      </c>
      <c r="S940" s="127">
        <v>44349.399108796293</v>
      </c>
    </row>
    <row r="941" spans="1:19" x14ac:dyDescent="0.2">
      <c r="A941" s="133" t="s">
        <v>199</v>
      </c>
      <c r="B941" s="133" t="s">
        <v>84</v>
      </c>
      <c r="C941" s="127">
        <v>44325.083333333336</v>
      </c>
      <c r="D941" s="133">
        <v>0</v>
      </c>
      <c r="E941" s="133">
        <v>0</v>
      </c>
      <c r="F941" s="133">
        <v>3.0129999999999999</v>
      </c>
      <c r="G941" s="133">
        <v>3.0129999999999999</v>
      </c>
      <c r="H941" s="133">
        <v>0</v>
      </c>
      <c r="I941" s="133">
        <v>0</v>
      </c>
      <c r="J941" s="133">
        <v>0</v>
      </c>
      <c r="K941" s="133">
        <v>0</v>
      </c>
      <c r="L941" s="133"/>
      <c r="M941" s="133">
        <v>0</v>
      </c>
      <c r="N941" s="133">
        <v>0</v>
      </c>
      <c r="O941" s="133">
        <v>774</v>
      </c>
      <c r="P941" s="133" t="s">
        <v>200</v>
      </c>
      <c r="Q941" s="133" t="s">
        <v>201</v>
      </c>
      <c r="R941" s="133" t="s">
        <v>202</v>
      </c>
      <c r="S941" s="127">
        <v>44349.399108796293</v>
      </c>
    </row>
    <row r="942" spans="1:19" x14ac:dyDescent="0.2">
      <c r="A942" s="133" t="s">
        <v>199</v>
      </c>
      <c r="B942" s="133" t="s">
        <v>84</v>
      </c>
      <c r="C942" s="127">
        <v>44325.125</v>
      </c>
      <c r="D942" s="133">
        <v>0</v>
      </c>
      <c r="E942" s="133">
        <v>0</v>
      </c>
      <c r="F942" s="133">
        <v>3.06</v>
      </c>
      <c r="G942" s="133">
        <v>3.06</v>
      </c>
      <c r="H942" s="133">
        <v>0</v>
      </c>
      <c r="I942" s="133">
        <v>0</v>
      </c>
      <c r="J942" s="133">
        <v>0</v>
      </c>
      <c r="K942" s="133">
        <v>0</v>
      </c>
      <c r="L942" s="133"/>
      <c r="M942" s="133">
        <v>0</v>
      </c>
      <c r="N942" s="133">
        <v>0</v>
      </c>
      <c r="O942" s="133">
        <v>774</v>
      </c>
      <c r="P942" s="133" t="s">
        <v>200</v>
      </c>
      <c r="Q942" s="133" t="s">
        <v>201</v>
      </c>
      <c r="R942" s="133" t="s">
        <v>202</v>
      </c>
      <c r="S942" s="127">
        <v>44349.399108796293</v>
      </c>
    </row>
    <row r="943" spans="1:19" x14ac:dyDescent="0.2">
      <c r="A943" s="133" t="s">
        <v>199</v>
      </c>
      <c r="B943" s="133" t="s">
        <v>84</v>
      </c>
      <c r="C943" s="127">
        <v>44325.166666666664</v>
      </c>
      <c r="D943" s="133">
        <v>0</v>
      </c>
      <c r="E943" s="133">
        <v>0</v>
      </c>
      <c r="F943" s="133">
        <v>3.1669999999999998</v>
      </c>
      <c r="G943" s="133">
        <v>3.1669999999999998</v>
      </c>
      <c r="H943" s="133">
        <v>0</v>
      </c>
      <c r="I943" s="133">
        <v>0</v>
      </c>
      <c r="J943" s="133">
        <v>0</v>
      </c>
      <c r="K943" s="133">
        <v>0</v>
      </c>
      <c r="L943" s="133"/>
      <c r="M943" s="133">
        <v>0</v>
      </c>
      <c r="N943" s="133">
        <v>0</v>
      </c>
      <c r="O943" s="133">
        <v>774</v>
      </c>
      <c r="P943" s="133" t="s">
        <v>200</v>
      </c>
      <c r="Q943" s="133" t="s">
        <v>201</v>
      </c>
      <c r="R943" s="133" t="s">
        <v>202</v>
      </c>
      <c r="S943" s="127">
        <v>44349.399108796293</v>
      </c>
    </row>
    <row r="944" spans="1:19" x14ac:dyDescent="0.2">
      <c r="A944" s="133" t="s">
        <v>199</v>
      </c>
      <c r="B944" s="133" t="s">
        <v>84</v>
      </c>
      <c r="C944" s="127">
        <v>44325.208333333336</v>
      </c>
      <c r="D944" s="133">
        <v>0</v>
      </c>
      <c r="E944" s="133">
        <v>0</v>
      </c>
      <c r="F944" s="133">
        <v>3.1579999999999999</v>
      </c>
      <c r="G944" s="133">
        <v>3.1579999999999999</v>
      </c>
      <c r="H944" s="133">
        <v>0</v>
      </c>
      <c r="I944" s="133">
        <v>0</v>
      </c>
      <c r="J944" s="133">
        <v>0</v>
      </c>
      <c r="K944" s="133">
        <v>0</v>
      </c>
      <c r="L944" s="133"/>
      <c r="M944" s="133">
        <v>0</v>
      </c>
      <c r="N944" s="133">
        <v>0</v>
      </c>
      <c r="O944" s="133">
        <v>774</v>
      </c>
      <c r="P944" s="133" t="s">
        <v>200</v>
      </c>
      <c r="Q944" s="133" t="s">
        <v>201</v>
      </c>
      <c r="R944" s="133" t="s">
        <v>202</v>
      </c>
      <c r="S944" s="127">
        <v>44349.399108796293</v>
      </c>
    </row>
    <row r="945" spans="1:19" x14ac:dyDescent="0.2">
      <c r="A945" s="133" t="s">
        <v>199</v>
      </c>
      <c r="B945" s="133" t="s">
        <v>84</v>
      </c>
      <c r="C945" s="127">
        <v>44325.25</v>
      </c>
      <c r="D945" s="133">
        <v>0</v>
      </c>
      <c r="E945" s="133">
        <v>0</v>
      </c>
      <c r="F945" s="133">
        <v>3.0579999999999998</v>
      </c>
      <c r="G945" s="133">
        <v>3.0579999999999998</v>
      </c>
      <c r="H945" s="133">
        <v>0</v>
      </c>
      <c r="I945" s="133">
        <v>0</v>
      </c>
      <c r="J945" s="133">
        <v>0</v>
      </c>
      <c r="K945" s="133">
        <v>0</v>
      </c>
      <c r="L945" s="133"/>
      <c r="M945" s="133">
        <v>0</v>
      </c>
      <c r="N945" s="133">
        <v>0</v>
      </c>
      <c r="O945" s="133">
        <v>774</v>
      </c>
      <c r="P945" s="133" t="s">
        <v>200</v>
      </c>
      <c r="Q945" s="133" t="s">
        <v>201</v>
      </c>
      <c r="R945" s="133" t="s">
        <v>202</v>
      </c>
      <c r="S945" s="127">
        <v>44349.399108796293</v>
      </c>
    </row>
    <row r="946" spans="1:19" x14ac:dyDescent="0.2">
      <c r="A946" s="133" t="s">
        <v>199</v>
      </c>
      <c r="B946" s="133" t="s">
        <v>84</v>
      </c>
      <c r="C946" s="127">
        <v>44325.291666666664</v>
      </c>
      <c r="D946" s="133">
        <v>0</v>
      </c>
      <c r="E946" s="133">
        <v>0</v>
      </c>
      <c r="F946" s="133">
        <v>2.9969999999999999</v>
      </c>
      <c r="G946" s="133">
        <v>2.9969999999999999</v>
      </c>
      <c r="H946" s="133">
        <v>0</v>
      </c>
      <c r="I946" s="133">
        <v>0</v>
      </c>
      <c r="J946" s="133">
        <v>0</v>
      </c>
      <c r="K946" s="133">
        <v>0</v>
      </c>
      <c r="L946" s="133"/>
      <c r="M946" s="133">
        <v>0</v>
      </c>
      <c r="N946" s="133">
        <v>0</v>
      </c>
      <c r="O946" s="133">
        <v>774</v>
      </c>
      <c r="P946" s="133" t="s">
        <v>200</v>
      </c>
      <c r="Q946" s="133" t="s">
        <v>201</v>
      </c>
      <c r="R946" s="133" t="s">
        <v>202</v>
      </c>
      <c r="S946" s="127">
        <v>44349.399108796293</v>
      </c>
    </row>
    <row r="947" spans="1:19" x14ac:dyDescent="0.2">
      <c r="A947" s="133" t="s">
        <v>199</v>
      </c>
      <c r="B947" s="133" t="s">
        <v>84</v>
      </c>
      <c r="C947" s="127">
        <v>44325.333333333336</v>
      </c>
      <c r="D947" s="133">
        <v>0</v>
      </c>
      <c r="E947" s="133">
        <v>0</v>
      </c>
      <c r="F947" s="133">
        <v>2.9470000000000001</v>
      </c>
      <c r="G947" s="133">
        <v>2.9470000000000001</v>
      </c>
      <c r="H947" s="133">
        <v>0</v>
      </c>
      <c r="I947" s="133">
        <v>0</v>
      </c>
      <c r="J947" s="133">
        <v>0</v>
      </c>
      <c r="K947" s="133">
        <v>0</v>
      </c>
      <c r="L947" s="133"/>
      <c r="M947" s="133">
        <v>0</v>
      </c>
      <c r="N947" s="133">
        <v>0</v>
      </c>
      <c r="O947" s="133">
        <v>774</v>
      </c>
      <c r="P947" s="133" t="s">
        <v>200</v>
      </c>
      <c r="Q947" s="133" t="s">
        <v>201</v>
      </c>
      <c r="R947" s="133" t="s">
        <v>202</v>
      </c>
      <c r="S947" s="127">
        <v>44349.399108796293</v>
      </c>
    </row>
    <row r="948" spans="1:19" x14ac:dyDescent="0.2">
      <c r="A948" s="133" t="s">
        <v>199</v>
      </c>
      <c r="B948" s="133" t="s">
        <v>84</v>
      </c>
      <c r="C948" s="127">
        <v>44325.375</v>
      </c>
      <c r="D948" s="133">
        <v>0</v>
      </c>
      <c r="E948" s="133">
        <v>0</v>
      </c>
      <c r="F948" s="133">
        <v>2.9860000000000002</v>
      </c>
      <c r="G948" s="133">
        <v>2.9860000000000002</v>
      </c>
      <c r="H948" s="133">
        <v>0</v>
      </c>
      <c r="I948" s="133">
        <v>0</v>
      </c>
      <c r="J948" s="133">
        <v>0</v>
      </c>
      <c r="K948" s="133">
        <v>0</v>
      </c>
      <c r="L948" s="133"/>
      <c r="M948" s="133">
        <v>0</v>
      </c>
      <c r="N948" s="133">
        <v>0</v>
      </c>
      <c r="O948" s="133">
        <v>774</v>
      </c>
      <c r="P948" s="133" t="s">
        <v>200</v>
      </c>
      <c r="Q948" s="133" t="s">
        <v>201</v>
      </c>
      <c r="R948" s="133" t="s">
        <v>202</v>
      </c>
      <c r="S948" s="127">
        <v>44349.399108796293</v>
      </c>
    </row>
    <row r="949" spans="1:19" x14ac:dyDescent="0.2">
      <c r="A949" s="133" t="s">
        <v>199</v>
      </c>
      <c r="B949" s="133" t="s">
        <v>84</v>
      </c>
      <c r="C949" s="127">
        <v>44325.416666666664</v>
      </c>
      <c r="D949" s="133">
        <v>0</v>
      </c>
      <c r="E949" s="133">
        <v>0</v>
      </c>
      <c r="F949" s="133">
        <v>3.1070000000000002</v>
      </c>
      <c r="G949" s="133">
        <v>3.1070000000000002</v>
      </c>
      <c r="H949" s="133">
        <v>0</v>
      </c>
      <c r="I949" s="133">
        <v>0</v>
      </c>
      <c r="J949" s="133">
        <v>0</v>
      </c>
      <c r="K949" s="133">
        <v>0</v>
      </c>
      <c r="L949" s="133"/>
      <c r="M949" s="133">
        <v>0</v>
      </c>
      <c r="N949" s="133">
        <v>0</v>
      </c>
      <c r="O949" s="133">
        <v>774</v>
      </c>
      <c r="P949" s="133" t="s">
        <v>200</v>
      </c>
      <c r="Q949" s="133" t="s">
        <v>201</v>
      </c>
      <c r="R949" s="133" t="s">
        <v>202</v>
      </c>
      <c r="S949" s="127">
        <v>44349.399108796293</v>
      </c>
    </row>
    <row r="950" spans="1:19" x14ac:dyDescent="0.2">
      <c r="A950" s="133" t="s">
        <v>199</v>
      </c>
      <c r="B950" s="133" t="s">
        <v>84</v>
      </c>
      <c r="C950" s="127">
        <v>44325.458333333336</v>
      </c>
      <c r="D950" s="133">
        <v>0</v>
      </c>
      <c r="E950" s="133">
        <v>0</v>
      </c>
      <c r="F950" s="133">
        <v>3.077</v>
      </c>
      <c r="G950" s="133">
        <v>3.077</v>
      </c>
      <c r="H950" s="133">
        <v>0</v>
      </c>
      <c r="I950" s="133">
        <v>0</v>
      </c>
      <c r="J950" s="133">
        <v>0</v>
      </c>
      <c r="K950" s="133">
        <v>0</v>
      </c>
      <c r="L950" s="133"/>
      <c r="M950" s="133">
        <v>0</v>
      </c>
      <c r="N950" s="133">
        <v>0</v>
      </c>
      <c r="O950" s="133">
        <v>774</v>
      </c>
      <c r="P950" s="133" t="s">
        <v>200</v>
      </c>
      <c r="Q950" s="133" t="s">
        <v>201</v>
      </c>
      <c r="R950" s="133" t="s">
        <v>202</v>
      </c>
      <c r="S950" s="127">
        <v>44349.399108796293</v>
      </c>
    </row>
    <row r="951" spans="1:19" x14ac:dyDescent="0.2">
      <c r="A951" s="133" t="s">
        <v>199</v>
      </c>
      <c r="B951" s="133" t="s">
        <v>84</v>
      </c>
      <c r="C951" s="127">
        <v>44325.5</v>
      </c>
      <c r="D951" s="133">
        <v>0</v>
      </c>
      <c r="E951" s="133">
        <v>0</v>
      </c>
      <c r="F951" s="133">
        <v>2.948</v>
      </c>
      <c r="G951" s="133">
        <v>2.948</v>
      </c>
      <c r="H951" s="133">
        <v>0</v>
      </c>
      <c r="I951" s="133">
        <v>0</v>
      </c>
      <c r="J951" s="133">
        <v>0</v>
      </c>
      <c r="K951" s="133">
        <v>0</v>
      </c>
      <c r="L951" s="133"/>
      <c r="M951" s="133">
        <v>0</v>
      </c>
      <c r="N951" s="133">
        <v>0</v>
      </c>
      <c r="O951" s="133">
        <v>774</v>
      </c>
      <c r="P951" s="133" t="s">
        <v>200</v>
      </c>
      <c r="Q951" s="133" t="s">
        <v>201</v>
      </c>
      <c r="R951" s="133" t="s">
        <v>202</v>
      </c>
      <c r="S951" s="127">
        <v>44349.399108796293</v>
      </c>
    </row>
    <row r="952" spans="1:19" x14ac:dyDescent="0.2">
      <c r="A952" s="133" t="s">
        <v>199</v>
      </c>
      <c r="B952" s="133" t="s">
        <v>84</v>
      </c>
      <c r="C952" s="127">
        <v>44325.541666666664</v>
      </c>
      <c r="D952" s="133">
        <v>0</v>
      </c>
      <c r="E952" s="133">
        <v>0</v>
      </c>
      <c r="F952" s="133">
        <v>2.9049999999999998</v>
      </c>
      <c r="G952" s="133">
        <v>2.9049999999999998</v>
      </c>
      <c r="H952" s="133">
        <v>0</v>
      </c>
      <c r="I952" s="133">
        <v>0</v>
      </c>
      <c r="J952" s="133">
        <v>0</v>
      </c>
      <c r="K952" s="133">
        <v>0</v>
      </c>
      <c r="L952" s="133"/>
      <c r="M952" s="133">
        <v>0</v>
      </c>
      <c r="N952" s="133">
        <v>0</v>
      </c>
      <c r="O952" s="133">
        <v>774</v>
      </c>
      <c r="P952" s="133" t="s">
        <v>200</v>
      </c>
      <c r="Q952" s="133" t="s">
        <v>201</v>
      </c>
      <c r="R952" s="133" t="s">
        <v>202</v>
      </c>
      <c r="S952" s="127">
        <v>44349.399108796293</v>
      </c>
    </row>
    <row r="953" spans="1:19" x14ac:dyDescent="0.2">
      <c r="A953" s="133" t="s">
        <v>199</v>
      </c>
      <c r="B953" s="133" t="s">
        <v>84</v>
      </c>
      <c r="C953" s="127">
        <v>44325.583333333336</v>
      </c>
      <c r="D953" s="133">
        <v>0</v>
      </c>
      <c r="E953" s="133">
        <v>0</v>
      </c>
      <c r="F953" s="133">
        <v>2.907</v>
      </c>
      <c r="G953" s="133">
        <v>2.907</v>
      </c>
      <c r="H953" s="133">
        <v>0</v>
      </c>
      <c r="I953" s="133">
        <v>0</v>
      </c>
      <c r="J953" s="133">
        <v>0</v>
      </c>
      <c r="K953" s="133">
        <v>0</v>
      </c>
      <c r="L953" s="133"/>
      <c r="M953" s="133">
        <v>0</v>
      </c>
      <c r="N953" s="133">
        <v>0</v>
      </c>
      <c r="O953" s="133">
        <v>774</v>
      </c>
      <c r="P953" s="133" t="s">
        <v>200</v>
      </c>
      <c r="Q953" s="133" t="s">
        <v>201</v>
      </c>
      <c r="R953" s="133" t="s">
        <v>202</v>
      </c>
      <c r="S953" s="127">
        <v>44349.399108796293</v>
      </c>
    </row>
    <row r="954" spans="1:19" x14ac:dyDescent="0.2">
      <c r="A954" s="133" t="s">
        <v>199</v>
      </c>
      <c r="B954" s="133" t="s">
        <v>84</v>
      </c>
      <c r="C954" s="127">
        <v>44325.625</v>
      </c>
      <c r="D954" s="133">
        <v>0</v>
      </c>
      <c r="E954" s="133">
        <v>0</v>
      </c>
      <c r="F954" s="133">
        <v>2.9460000000000002</v>
      </c>
      <c r="G954" s="133">
        <v>2.9460000000000002</v>
      </c>
      <c r="H954" s="133">
        <v>0</v>
      </c>
      <c r="I954" s="133">
        <v>0</v>
      </c>
      <c r="J954" s="133">
        <v>0</v>
      </c>
      <c r="K954" s="133">
        <v>0</v>
      </c>
      <c r="L954" s="133"/>
      <c r="M954" s="133">
        <v>0</v>
      </c>
      <c r="N954" s="133">
        <v>0</v>
      </c>
      <c r="O954" s="133">
        <v>774</v>
      </c>
      <c r="P954" s="133" t="s">
        <v>200</v>
      </c>
      <c r="Q954" s="133" t="s">
        <v>201</v>
      </c>
      <c r="R954" s="133" t="s">
        <v>202</v>
      </c>
      <c r="S954" s="127">
        <v>44349.399108796293</v>
      </c>
    </row>
    <row r="955" spans="1:19" x14ac:dyDescent="0.2">
      <c r="A955" s="133" t="s">
        <v>199</v>
      </c>
      <c r="B955" s="133" t="s">
        <v>84</v>
      </c>
      <c r="C955" s="127">
        <v>44325.666666666664</v>
      </c>
      <c r="D955" s="133">
        <v>0</v>
      </c>
      <c r="E955" s="133">
        <v>0</v>
      </c>
      <c r="F955" s="133">
        <v>3.0329999999999999</v>
      </c>
      <c r="G955" s="133">
        <v>3.0329999999999999</v>
      </c>
      <c r="H955" s="133">
        <v>0</v>
      </c>
      <c r="I955" s="133">
        <v>0</v>
      </c>
      <c r="J955" s="133">
        <v>0</v>
      </c>
      <c r="K955" s="133">
        <v>0</v>
      </c>
      <c r="L955" s="133"/>
      <c r="M955" s="133">
        <v>0</v>
      </c>
      <c r="N955" s="133">
        <v>0</v>
      </c>
      <c r="O955" s="133">
        <v>774</v>
      </c>
      <c r="P955" s="133" t="s">
        <v>200</v>
      </c>
      <c r="Q955" s="133" t="s">
        <v>201</v>
      </c>
      <c r="R955" s="133" t="s">
        <v>202</v>
      </c>
      <c r="S955" s="127">
        <v>44349.399108796293</v>
      </c>
    </row>
    <row r="956" spans="1:19" x14ac:dyDescent="0.2">
      <c r="A956" s="133" t="s">
        <v>199</v>
      </c>
      <c r="B956" s="133" t="s">
        <v>84</v>
      </c>
      <c r="C956" s="127">
        <v>44325.708333333336</v>
      </c>
      <c r="D956" s="133">
        <v>0</v>
      </c>
      <c r="E956" s="133">
        <v>0</v>
      </c>
      <c r="F956" s="133">
        <v>3.0070000000000001</v>
      </c>
      <c r="G956" s="133">
        <v>3.0070000000000001</v>
      </c>
      <c r="H956" s="133">
        <v>0</v>
      </c>
      <c r="I956" s="133">
        <v>0</v>
      </c>
      <c r="J956" s="133">
        <v>0</v>
      </c>
      <c r="K956" s="133">
        <v>0</v>
      </c>
      <c r="L956" s="133"/>
      <c r="M956" s="133">
        <v>0</v>
      </c>
      <c r="N956" s="133">
        <v>0</v>
      </c>
      <c r="O956" s="133">
        <v>774</v>
      </c>
      <c r="P956" s="133" t="s">
        <v>200</v>
      </c>
      <c r="Q956" s="133" t="s">
        <v>201</v>
      </c>
      <c r="R956" s="133" t="s">
        <v>202</v>
      </c>
      <c r="S956" s="127">
        <v>44349.399108796293</v>
      </c>
    </row>
    <row r="957" spans="1:19" x14ac:dyDescent="0.2">
      <c r="A957" s="133" t="s">
        <v>199</v>
      </c>
      <c r="B957" s="133" t="s">
        <v>84</v>
      </c>
      <c r="C957" s="127">
        <v>44325.75</v>
      </c>
      <c r="D957" s="133">
        <v>0</v>
      </c>
      <c r="E957" s="133">
        <v>0</v>
      </c>
      <c r="F957" s="133">
        <v>2.9329999999999998</v>
      </c>
      <c r="G957" s="133">
        <v>2.9329999999999998</v>
      </c>
      <c r="H957" s="133">
        <v>0</v>
      </c>
      <c r="I957" s="133">
        <v>0</v>
      </c>
      <c r="J957" s="133">
        <v>0</v>
      </c>
      <c r="K957" s="133">
        <v>0</v>
      </c>
      <c r="L957" s="133"/>
      <c r="M957" s="133">
        <v>0</v>
      </c>
      <c r="N957" s="133">
        <v>0</v>
      </c>
      <c r="O957" s="133">
        <v>774</v>
      </c>
      <c r="P957" s="133" t="s">
        <v>200</v>
      </c>
      <c r="Q957" s="133" t="s">
        <v>201</v>
      </c>
      <c r="R957" s="133" t="s">
        <v>202</v>
      </c>
      <c r="S957" s="127">
        <v>44349.399108796293</v>
      </c>
    </row>
    <row r="958" spans="1:19" x14ac:dyDescent="0.2">
      <c r="A958" s="133" t="s">
        <v>199</v>
      </c>
      <c r="B958" s="133" t="s">
        <v>84</v>
      </c>
      <c r="C958" s="127">
        <v>44325.791666666664</v>
      </c>
      <c r="D958" s="133">
        <v>0</v>
      </c>
      <c r="E958" s="133">
        <v>0</v>
      </c>
      <c r="F958" s="133">
        <v>2.8460000000000001</v>
      </c>
      <c r="G958" s="133">
        <v>2.8460000000000001</v>
      </c>
      <c r="H958" s="133">
        <v>0</v>
      </c>
      <c r="I958" s="133">
        <v>0</v>
      </c>
      <c r="J958" s="133">
        <v>0</v>
      </c>
      <c r="K958" s="133">
        <v>0</v>
      </c>
      <c r="L958" s="133"/>
      <c r="M958" s="133">
        <v>0</v>
      </c>
      <c r="N958" s="133">
        <v>0</v>
      </c>
      <c r="O958" s="133">
        <v>774</v>
      </c>
      <c r="P958" s="133" t="s">
        <v>200</v>
      </c>
      <c r="Q958" s="133" t="s">
        <v>201</v>
      </c>
      <c r="R958" s="133" t="s">
        <v>202</v>
      </c>
      <c r="S958" s="127">
        <v>44349.399108796293</v>
      </c>
    </row>
    <row r="959" spans="1:19" x14ac:dyDescent="0.2">
      <c r="A959" s="133" t="s">
        <v>199</v>
      </c>
      <c r="B959" s="133" t="s">
        <v>84</v>
      </c>
      <c r="C959" s="127">
        <v>44325.833333333336</v>
      </c>
      <c r="D959" s="133">
        <v>0</v>
      </c>
      <c r="E959" s="133">
        <v>0</v>
      </c>
      <c r="F959" s="133">
        <v>2.859</v>
      </c>
      <c r="G959" s="133">
        <v>2.859</v>
      </c>
      <c r="H959" s="133">
        <v>0</v>
      </c>
      <c r="I959" s="133">
        <v>0</v>
      </c>
      <c r="J959" s="133">
        <v>0</v>
      </c>
      <c r="K959" s="133">
        <v>0</v>
      </c>
      <c r="L959" s="133"/>
      <c r="M959" s="133">
        <v>0</v>
      </c>
      <c r="N959" s="133">
        <v>0</v>
      </c>
      <c r="O959" s="133">
        <v>774</v>
      </c>
      <c r="P959" s="133" t="s">
        <v>200</v>
      </c>
      <c r="Q959" s="133" t="s">
        <v>201</v>
      </c>
      <c r="R959" s="133" t="s">
        <v>202</v>
      </c>
      <c r="S959" s="127">
        <v>44349.399108796293</v>
      </c>
    </row>
    <row r="960" spans="1:19" x14ac:dyDescent="0.2">
      <c r="A960" s="133" t="s">
        <v>199</v>
      </c>
      <c r="B960" s="133" t="s">
        <v>84</v>
      </c>
      <c r="C960" s="127">
        <v>44325.875</v>
      </c>
      <c r="D960" s="133">
        <v>0</v>
      </c>
      <c r="E960" s="133">
        <v>0</v>
      </c>
      <c r="F960" s="133">
        <v>2.97</v>
      </c>
      <c r="G960" s="133">
        <v>2.97</v>
      </c>
      <c r="H960" s="133">
        <v>0</v>
      </c>
      <c r="I960" s="133">
        <v>0</v>
      </c>
      <c r="J960" s="133">
        <v>0</v>
      </c>
      <c r="K960" s="133">
        <v>0</v>
      </c>
      <c r="L960" s="133"/>
      <c r="M960" s="133">
        <v>0</v>
      </c>
      <c r="N960" s="133">
        <v>0</v>
      </c>
      <c r="O960" s="133">
        <v>774</v>
      </c>
      <c r="P960" s="133" t="s">
        <v>200</v>
      </c>
      <c r="Q960" s="133" t="s">
        <v>201</v>
      </c>
      <c r="R960" s="133" t="s">
        <v>202</v>
      </c>
      <c r="S960" s="127">
        <v>44349.399108796293</v>
      </c>
    </row>
    <row r="961" spans="1:19" x14ac:dyDescent="0.2">
      <c r="A961" s="133" t="s">
        <v>199</v>
      </c>
      <c r="B961" s="133" t="s">
        <v>84</v>
      </c>
      <c r="C961" s="127">
        <v>44325.916666666664</v>
      </c>
      <c r="D961" s="133">
        <v>0</v>
      </c>
      <c r="E961" s="133">
        <v>0</v>
      </c>
      <c r="F961" s="133">
        <v>3.121</v>
      </c>
      <c r="G961" s="133">
        <v>3.121</v>
      </c>
      <c r="H961" s="133">
        <v>0</v>
      </c>
      <c r="I961" s="133">
        <v>0</v>
      </c>
      <c r="J961" s="133">
        <v>0</v>
      </c>
      <c r="K961" s="133">
        <v>0</v>
      </c>
      <c r="L961" s="133"/>
      <c r="M961" s="133">
        <v>0</v>
      </c>
      <c r="N961" s="133">
        <v>0</v>
      </c>
      <c r="O961" s="133">
        <v>774</v>
      </c>
      <c r="P961" s="133" t="s">
        <v>200</v>
      </c>
      <c r="Q961" s="133" t="s">
        <v>201</v>
      </c>
      <c r="R961" s="133" t="s">
        <v>202</v>
      </c>
      <c r="S961" s="127">
        <v>44349.399108796293</v>
      </c>
    </row>
    <row r="962" spans="1:19" x14ac:dyDescent="0.2">
      <c r="A962" s="133" t="s">
        <v>199</v>
      </c>
      <c r="B962" s="133" t="s">
        <v>84</v>
      </c>
      <c r="C962" s="127">
        <v>44325.958333333336</v>
      </c>
      <c r="D962" s="133">
        <v>0</v>
      </c>
      <c r="E962" s="133">
        <v>0</v>
      </c>
      <c r="F962" s="133">
        <v>3.101</v>
      </c>
      <c r="G962" s="133">
        <v>3.101</v>
      </c>
      <c r="H962" s="133">
        <v>0</v>
      </c>
      <c r="I962" s="133">
        <v>0</v>
      </c>
      <c r="J962" s="133">
        <v>0</v>
      </c>
      <c r="K962" s="133">
        <v>0</v>
      </c>
      <c r="L962" s="133"/>
      <c r="M962" s="133">
        <v>0</v>
      </c>
      <c r="N962" s="133">
        <v>0</v>
      </c>
      <c r="O962" s="133">
        <v>774</v>
      </c>
      <c r="P962" s="133" t="s">
        <v>200</v>
      </c>
      <c r="Q962" s="133" t="s">
        <v>201</v>
      </c>
      <c r="R962" s="133" t="s">
        <v>202</v>
      </c>
      <c r="S962" s="127">
        <v>44349.399108796293</v>
      </c>
    </row>
    <row r="963" spans="1:19" x14ac:dyDescent="0.2">
      <c r="A963" s="133" t="s">
        <v>199</v>
      </c>
      <c r="B963" s="133" t="s">
        <v>84</v>
      </c>
      <c r="C963" s="127">
        <v>44326</v>
      </c>
      <c r="D963" s="133">
        <v>0</v>
      </c>
      <c r="E963" s="133">
        <v>0</v>
      </c>
      <c r="F963" s="133">
        <v>3.0630000000000002</v>
      </c>
      <c r="G963" s="133">
        <v>3.0630000000000002</v>
      </c>
      <c r="H963" s="133">
        <v>0</v>
      </c>
      <c r="I963" s="133">
        <v>0</v>
      </c>
      <c r="J963" s="133">
        <v>0</v>
      </c>
      <c r="K963" s="133">
        <v>0</v>
      </c>
      <c r="L963" s="133"/>
      <c r="M963" s="133">
        <v>0</v>
      </c>
      <c r="N963" s="133">
        <v>0</v>
      </c>
      <c r="O963" s="133">
        <v>774</v>
      </c>
      <c r="P963" s="133" t="s">
        <v>200</v>
      </c>
      <c r="Q963" s="133" t="s">
        <v>201</v>
      </c>
      <c r="R963" s="133" t="s">
        <v>202</v>
      </c>
      <c r="S963" s="127">
        <v>44349.399108796293</v>
      </c>
    </row>
    <row r="964" spans="1:19" x14ac:dyDescent="0.2">
      <c r="A964" s="133" t="s">
        <v>199</v>
      </c>
      <c r="B964" s="133" t="s">
        <v>84</v>
      </c>
      <c r="C964" s="127">
        <v>44326.041666666664</v>
      </c>
      <c r="D964" s="133">
        <v>0</v>
      </c>
      <c r="E964" s="133">
        <v>0</v>
      </c>
      <c r="F964" s="133">
        <v>2.9950000000000001</v>
      </c>
      <c r="G964" s="133">
        <v>2.9950000000000001</v>
      </c>
      <c r="H964" s="133">
        <v>0</v>
      </c>
      <c r="I964" s="133">
        <v>0</v>
      </c>
      <c r="J964" s="133">
        <v>0</v>
      </c>
      <c r="K964" s="133">
        <v>0</v>
      </c>
      <c r="L964" s="133"/>
      <c r="M964" s="133">
        <v>0</v>
      </c>
      <c r="N964" s="133">
        <v>0</v>
      </c>
      <c r="O964" s="133">
        <v>774</v>
      </c>
      <c r="P964" s="133" t="s">
        <v>200</v>
      </c>
      <c r="Q964" s="133" t="s">
        <v>201</v>
      </c>
      <c r="R964" s="133" t="s">
        <v>202</v>
      </c>
      <c r="S964" s="127">
        <v>44349.399108796293</v>
      </c>
    </row>
    <row r="965" spans="1:19" x14ac:dyDescent="0.2">
      <c r="A965" s="133" t="s">
        <v>199</v>
      </c>
      <c r="B965" s="133" t="s">
        <v>84</v>
      </c>
      <c r="C965" s="127">
        <v>44326.083333333336</v>
      </c>
      <c r="D965" s="133">
        <v>0</v>
      </c>
      <c r="E965" s="133">
        <v>0</v>
      </c>
      <c r="F965" s="133">
        <v>3.0009999999999999</v>
      </c>
      <c r="G965" s="133">
        <v>3.0009999999999999</v>
      </c>
      <c r="H965" s="133">
        <v>0</v>
      </c>
      <c r="I965" s="133">
        <v>0</v>
      </c>
      <c r="J965" s="133">
        <v>0</v>
      </c>
      <c r="K965" s="133">
        <v>0</v>
      </c>
      <c r="L965" s="133"/>
      <c r="M965" s="133">
        <v>0</v>
      </c>
      <c r="N965" s="133">
        <v>0</v>
      </c>
      <c r="O965" s="133">
        <v>774</v>
      </c>
      <c r="P965" s="133" t="s">
        <v>200</v>
      </c>
      <c r="Q965" s="133" t="s">
        <v>201</v>
      </c>
      <c r="R965" s="133" t="s">
        <v>202</v>
      </c>
      <c r="S965" s="127">
        <v>44349.399108796293</v>
      </c>
    </row>
    <row r="966" spans="1:19" x14ac:dyDescent="0.2">
      <c r="A966" s="133" t="s">
        <v>199</v>
      </c>
      <c r="B966" s="133" t="s">
        <v>84</v>
      </c>
      <c r="C966" s="127">
        <v>44326.125</v>
      </c>
      <c r="D966" s="133">
        <v>0</v>
      </c>
      <c r="E966" s="133">
        <v>0</v>
      </c>
      <c r="F966" s="133">
        <v>3.0459999999999998</v>
      </c>
      <c r="G966" s="133">
        <v>3.0459999999999998</v>
      </c>
      <c r="H966" s="133">
        <v>0</v>
      </c>
      <c r="I966" s="133">
        <v>0</v>
      </c>
      <c r="J966" s="133">
        <v>0</v>
      </c>
      <c r="K966" s="133">
        <v>0</v>
      </c>
      <c r="L966" s="133"/>
      <c r="M966" s="133">
        <v>0</v>
      </c>
      <c r="N966" s="133">
        <v>0</v>
      </c>
      <c r="O966" s="133">
        <v>774</v>
      </c>
      <c r="P966" s="133" t="s">
        <v>200</v>
      </c>
      <c r="Q966" s="133" t="s">
        <v>201</v>
      </c>
      <c r="R966" s="133" t="s">
        <v>202</v>
      </c>
      <c r="S966" s="127">
        <v>44349.399108796293</v>
      </c>
    </row>
    <row r="967" spans="1:19" x14ac:dyDescent="0.2">
      <c r="A967" s="133" t="s">
        <v>199</v>
      </c>
      <c r="B967" s="133" t="s">
        <v>84</v>
      </c>
      <c r="C967" s="127">
        <v>44326.166666666664</v>
      </c>
      <c r="D967" s="133">
        <v>0</v>
      </c>
      <c r="E967" s="133">
        <v>0</v>
      </c>
      <c r="F967" s="133">
        <v>3.1459999999999999</v>
      </c>
      <c r="G967" s="133">
        <v>3.1459999999999999</v>
      </c>
      <c r="H967" s="133">
        <v>0</v>
      </c>
      <c r="I967" s="133">
        <v>0</v>
      </c>
      <c r="J967" s="133">
        <v>0</v>
      </c>
      <c r="K967" s="133">
        <v>0</v>
      </c>
      <c r="L967" s="133"/>
      <c r="M967" s="133">
        <v>0</v>
      </c>
      <c r="N967" s="133">
        <v>0</v>
      </c>
      <c r="O967" s="133">
        <v>774</v>
      </c>
      <c r="P967" s="133" t="s">
        <v>200</v>
      </c>
      <c r="Q967" s="133" t="s">
        <v>201</v>
      </c>
      <c r="R967" s="133" t="s">
        <v>202</v>
      </c>
      <c r="S967" s="127">
        <v>44349.399108796293</v>
      </c>
    </row>
    <row r="968" spans="1:19" x14ac:dyDescent="0.2">
      <c r="A968" s="133" t="s">
        <v>199</v>
      </c>
      <c r="B968" s="133" t="s">
        <v>84</v>
      </c>
      <c r="C968" s="127">
        <v>44326.208333333336</v>
      </c>
      <c r="D968" s="133">
        <v>0</v>
      </c>
      <c r="E968" s="133">
        <v>0</v>
      </c>
      <c r="F968" s="133">
        <v>3.145</v>
      </c>
      <c r="G968" s="133">
        <v>3.145</v>
      </c>
      <c r="H968" s="133">
        <v>0</v>
      </c>
      <c r="I968" s="133">
        <v>0</v>
      </c>
      <c r="J968" s="133">
        <v>0</v>
      </c>
      <c r="K968" s="133">
        <v>0</v>
      </c>
      <c r="L968" s="133"/>
      <c r="M968" s="133">
        <v>0</v>
      </c>
      <c r="N968" s="133">
        <v>0</v>
      </c>
      <c r="O968" s="133">
        <v>774</v>
      </c>
      <c r="P968" s="133" t="s">
        <v>200</v>
      </c>
      <c r="Q968" s="133" t="s">
        <v>201</v>
      </c>
      <c r="R968" s="133" t="s">
        <v>202</v>
      </c>
      <c r="S968" s="127">
        <v>44349.399108796293</v>
      </c>
    </row>
    <row r="969" spans="1:19" x14ac:dyDescent="0.2">
      <c r="A969" s="133" t="s">
        <v>199</v>
      </c>
      <c r="B969" s="133" t="s">
        <v>84</v>
      </c>
      <c r="C969" s="127">
        <v>44326.25</v>
      </c>
      <c r="D969" s="133">
        <v>0</v>
      </c>
      <c r="E969" s="133">
        <v>0</v>
      </c>
      <c r="F969" s="133">
        <v>3.016</v>
      </c>
      <c r="G969" s="133">
        <v>3.016</v>
      </c>
      <c r="H969" s="133">
        <v>0</v>
      </c>
      <c r="I969" s="133">
        <v>0</v>
      </c>
      <c r="J969" s="133">
        <v>0</v>
      </c>
      <c r="K969" s="133">
        <v>0</v>
      </c>
      <c r="L969" s="133"/>
      <c r="M969" s="133">
        <v>0</v>
      </c>
      <c r="N969" s="133">
        <v>0</v>
      </c>
      <c r="O969" s="133">
        <v>774</v>
      </c>
      <c r="P969" s="133" t="s">
        <v>200</v>
      </c>
      <c r="Q969" s="133" t="s">
        <v>201</v>
      </c>
      <c r="R969" s="133" t="s">
        <v>202</v>
      </c>
      <c r="S969" s="127">
        <v>44349.399108796293</v>
      </c>
    </row>
    <row r="970" spans="1:19" x14ac:dyDescent="0.2">
      <c r="A970" s="133" t="s">
        <v>199</v>
      </c>
      <c r="B970" s="133" t="s">
        <v>84</v>
      </c>
      <c r="C970" s="127">
        <v>44326.291666666664</v>
      </c>
      <c r="D970" s="133">
        <v>0</v>
      </c>
      <c r="E970" s="133">
        <v>0</v>
      </c>
      <c r="F970" s="133">
        <v>2.9849999999999999</v>
      </c>
      <c r="G970" s="133">
        <v>2.9849999999999999</v>
      </c>
      <c r="H970" s="133">
        <v>0</v>
      </c>
      <c r="I970" s="133">
        <v>0</v>
      </c>
      <c r="J970" s="133">
        <v>0</v>
      </c>
      <c r="K970" s="133">
        <v>0</v>
      </c>
      <c r="L970" s="133"/>
      <c r="M970" s="133">
        <v>0</v>
      </c>
      <c r="N970" s="133">
        <v>0</v>
      </c>
      <c r="O970" s="133">
        <v>774</v>
      </c>
      <c r="P970" s="133" t="s">
        <v>200</v>
      </c>
      <c r="Q970" s="133" t="s">
        <v>201</v>
      </c>
      <c r="R970" s="133" t="s">
        <v>202</v>
      </c>
      <c r="S970" s="127">
        <v>44349.399108796293</v>
      </c>
    </row>
    <row r="971" spans="1:19" x14ac:dyDescent="0.2">
      <c r="A971" s="133" t="s">
        <v>199</v>
      </c>
      <c r="B971" s="133" t="s">
        <v>84</v>
      </c>
      <c r="C971" s="127">
        <v>44326.333333333336</v>
      </c>
      <c r="D971" s="133">
        <v>0</v>
      </c>
      <c r="E971" s="133">
        <v>0</v>
      </c>
      <c r="F971" s="133">
        <v>3.0249999999999999</v>
      </c>
      <c r="G971" s="133">
        <v>3.0249999999999999</v>
      </c>
      <c r="H971" s="133">
        <v>0</v>
      </c>
      <c r="I971" s="133">
        <v>0</v>
      </c>
      <c r="J971" s="133">
        <v>0</v>
      </c>
      <c r="K971" s="133">
        <v>0</v>
      </c>
      <c r="L971" s="133"/>
      <c r="M971" s="133">
        <v>0</v>
      </c>
      <c r="N971" s="133">
        <v>0</v>
      </c>
      <c r="O971" s="133">
        <v>774</v>
      </c>
      <c r="P971" s="133" t="s">
        <v>200</v>
      </c>
      <c r="Q971" s="133" t="s">
        <v>201</v>
      </c>
      <c r="R971" s="133" t="s">
        <v>202</v>
      </c>
      <c r="S971" s="127">
        <v>44349.399108796293</v>
      </c>
    </row>
    <row r="972" spans="1:19" x14ac:dyDescent="0.2">
      <c r="A972" s="133" t="s">
        <v>199</v>
      </c>
      <c r="B972" s="133" t="s">
        <v>84</v>
      </c>
      <c r="C972" s="127">
        <v>44326.375</v>
      </c>
      <c r="D972" s="133">
        <v>0</v>
      </c>
      <c r="E972" s="133">
        <v>0</v>
      </c>
      <c r="F972" s="133">
        <v>3.1739999999999999</v>
      </c>
      <c r="G972" s="133">
        <v>3.1739999999999999</v>
      </c>
      <c r="H972" s="133">
        <v>0</v>
      </c>
      <c r="I972" s="133">
        <v>0</v>
      </c>
      <c r="J972" s="133">
        <v>0</v>
      </c>
      <c r="K972" s="133">
        <v>0</v>
      </c>
      <c r="L972" s="133"/>
      <c r="M972" s="133">
        <v>0</v>
      </c>
      <c r="N972" s="133">
        <v>0</v>
      </c>
      <c r="O972" s="133">
        <v>774</v>
      </c>
      <c r="P972" s="133" t="s">
        <v>200</v>
      </c>
      <c r="Q972" s="133" t="s">
        <v>201</v>
      </c>
      <c r="R972" s="133" t="s">
        <v>202</v>
      </c>
      <c r="S972" s="127">
        <v>44349.399108796293</v>
      </c>
    </row>
    <row r="973" spans="1:19" x14ac:dyDescent="0.2">
      <c r="A973" s="133" t="s">
        <v>199</v>
      </c>
      <c r="B973" s="133" t="s">
        <v>84</v>
      </c>
      <c r="C973" s="127">
        <v>44326.416666666664</v>
      </c>
      <c r="D973" s="133">
        <v>0</v>
      </c>
      <c r="E973" s="133">
        <v>0</v>
      </c>
      <c r="F973" s="133">
        <v>3.1560000000000001</v>
      </c>
      <c r="G973" s="133">
        <v>3.1560000000000001</v>
      </c>
      <c r="H973" s="133">
        <v>0</v>
      </c>
      <c r="I973" s="133">
        <v>0</v>
      </c>
      <c r="J973" s="133">
        <v>0</v>
      </c>
      <c r="K973" s="133">
        <v>0</v>
      </c>
      <c r="L973" s="133"/>
      <c r="M973" s="133">
        <v>0</v>
      </c>
      <c r="N973" s="133">
        <v>0</v>
      </c>
      <c r="O973" s="133">
        <v>774</v>
      </c>
      <c r="P973" s="133" t="s">
        <v>200</v>
      </c>
      <c r="Q973" s="133" t="s">
        <v>201</v>
      </c>
      <c r="R973" s="133" t="s">
        <v>202</v>
      </c>
      <c r="S973" s="127">
        <v>44349.399108796293</v>
      </c>
    </row>
    <row r="974" spans="1:19" x14ac:dyDescent="0.2">
      <c r="A974" s="133" t="s">
        <v>199</v>
      </c>
      <c r="B974" s="133" t="s">
        <v>84</v>
      </c>
      <c r="C974" s="127">
        <v>44326.458333333336</v>
      </c>
      <c r="D974" s="133">
        <v>0</v>
      </c>
      <c r="E974" s="133">
        <v>0</v>
      </c>
      <c r="F974" s="133">
        <v>3.073</v>
      </c>
      <c r="G974" s="133">
        <v>3.073</v>
      </c>
      <c r="H974" s="133">
        <v>0</v>
      </c>
      <c r="I974" s="133">
        <v>0</v>
      </c>
      <c r="J974" s="133">
        <v>0</v>
      </c>
      <c r="K974" s="133">
        <v>0</v>
      </c>
      <c r="L974" s="133"/>
      <c r="M974" s="133">
        <v>0</v>
      </c>
      <c r="N974" s="133">
        <v>0</v>
      </c>
      <c r="O974" s="133">
        <v>774</v>
      </c>
      <c r="P974" s="133" t="s">
        <v>200</v>
      </c>
      <c r="Q974" s="133" t="s">
        <v>201</v>
      </c>
      <c r="R974" s="133" t="s">
        <v>202</v>
      </c>
      <c r="S974" s="127">
        <v>44349.399108796293</v>
      </c>
    </row>
    <row r="975" spans="1:19" x14ac:dyDescent="0.2">
      <c r="A975" s="133" t="s">
        <v>199</v>
      </c>
      <c r="B975" s="133" t="s">
        <v>84</v>
      </c>
      <c r="C975" s="127">
        <v>44326.5</v>
      </c>
      <c r="D975" s="133">
        <v>0</v>
      </c>
      <c r="E975" s="133">
        <v>0</v>
      </c>
      <c r="F975" s="133">
        <v>3.0449999999999999</v>
      </c>
      <c r="G975" s="133">
        <v>3.0449999999999999</v>
      </c>
      <c r="H975" s="133">
        <v>0</v>
      </c>
      <c r="I975" s="133">
        <v>0</v>
      </c>
      <c r="J975" s="133">
        <v>0</v>
      </c>
      <c r="K975" s="133">
        <v>0</v>
      </c>
      <c r="L975" s="133"/>
      <c r="M975" s="133">
        <v>0</v>
      </c>
      <c r="N975" s="133">
        <v>0</v>
      </c>
      <c r="O975" s="133">
        <v>774</v>
      </c>
      <c r="P975" s="133" t="s">
        <v>200</v>
      </c>
      <c r="Q975" s="133" t="s">
        <v>201</v>
      </c>
      <c r="R975" s="133" t="s">
        <v>202</v>
      </c>
      <c r="S975" s="127">
        <v>44349.399108796293</v>
      </c>
    </row>
    <row r="976" spans="1:19" x14ac:dyDescent="0.2">
      <c r="A976" s="133" t="s">
        <v>199</v>
      </c>
      <c r="B976" s="133" t="s">
        <v>84</v>
      </c>
      <c r="C976" s="127">
        <v>44326.541666666664</v>
      </c>
      <c r="D976" s="133">
        <v>0</v>
      </c>
      <c r="E976" s="133">
        <v>0</v>
      </c>
      <c r="F976" s="133">
        <v>2.9609999999999999</v>
      </c>
      <c r="G976" s="133">
        <v>2.9609999999999999</v>
      </c>
      <c r="H976" s="133">
        <v>0</v>
      </c>
      <c r="I976" s="133">
        <v>0</v>
      </c>
      <c r="J976" s="133">
        <v>0</v>
      </c>
      <c r="K976" s="133">
        <v>0</v>
      </c>
      <c r="L976" s="133"/>
      <c r="M976" s="133">
        <v>0</v>
      </c>
      <c r="N976" s="133">
        <v>0</v>
      </c>
      <c r="O976" s="133">
        <v>774</v>
      </c>
      <c r="P976" s="133" t="s">
        <v>200</v>
      </c>
      <c r="Q976" s="133" t="s">
        <v>201</v>
      </c>
      <c r="R976" s="133" t="s">
        <v>202</v>
      </c>
      <c r="S976" s="127">
        <v>44349.399108796293</v>
      </c>
    </row>
    <row r="977" spans="1:19" x14ac:dyDescent="0.2">
      <c r="A977" s="133" t="s">
        <v>199</v>
      </c>
      <c r="B977" s="133" t="s">
        <v>84</v>
      </c>
      <c r="C977" s="127">
        <v>44326.583333333336</v>
      </c>
      <c r="D977" s="133">
        <v>0</v>
      </c>
      <c r="E977" s="133">
        <v>0</v>
      </c>
      <c r="F977" s="133">
        <v>2.98</v>
      </c>
      <c r="G977" s="133">
        <v>2.98</v>
      </c>
      <c r="H977" s="133">
        <v>0</v>
      </c>
      <c r="I977" s="133">
        <v>0</v>
      </c>
      <c r="J977" s="133">
        <v>0</v>
      </c>
      <c r="K977" s="133">
        <v>0</v>
      </c>
      <c r="L977" s="133"/>
      <c r="M977" s="133">
        <v>0</v>
      </c>
      <c r="N977" s="133">
        <v>0</v>
      </c>
      <c r="O977" s="133">
        <v>774</v>
      </c>
      <c r="P977" s="133" t="s">
        <v>200</v>
      </c>
      <c r="Q977" s="133" t="s">
        <v>201</v>
      </c>
      <c r="R977" s="133" t="s">
        <v>202</v>
      </c>
      <c r="S977" s="127">
        <v>44349.399108796293</v>
      </c>
    </row>
    <row r="978" spans="1:19" x14ac:dyDescent="0.2">
      <c r="A978" s="133" t="s">
        <v>199</v>
      </c>
      <c r="B978" s="133" t="s">
        <v>84</v>
      </c>
      <c r="C978" s="127">
        <v>44326.625</v>
      </c>
      <c r="D978" s="133">
        <v>0</v>
      </c>
      <c r="E978" s="133">
        <v>0</v>
      </c>
      <c r="F978" s="133">
        <v>3.0649999999999999</v>
      </c>
      <c r="G978" s="133">
        <v>3.0649999999999999</v>
      </c>
      <c r="H978" s="133">
        <v>0</v>
      </c>
      <c r="I978" s="133">
        <v>0</v>
      </c>
      <c r="J978" s="133">
        <v>0</v>
      </c>
      <c r="K978" s="133">
        <v>0</v>
      </c>
      <c r="L978" s="133"/>
      <c r="M978" s="133">
        <v>0</v>
      </c>
      <c r="N978" s="133">
        <v>0</v>
      </c>
      <c r="O978" s="133">
        <v>774</v>
      </c>
      <c r="P978" s="133" t="s">
        <v>200</v>
      </c>
      <c r="Q978" s="133" t="s">
        <v>201</v>
      </c>
      <c r="R978" s="133" t="s">
        <v>202</v>
      </c>
      <c r="S978" s="127">
        <v>44349.399108796293</v>
      </c>
    </row>
    <row r="979" spans="1:19" x14ac:dyDescent="0.2">
      <c r="A979" s="133" t="s">
        <v>199</v>
      </c>
      <c r="B979" s="133" t="s">
        <v>84</v>
      </c>
      <c r="C979" s="127">
        <v>44326.666666666664</v>
      </c>
      <c r="D979" s="133">
        <v>0</v>
      </c>
      <c r="E979" s="133">
        <v>0</v>
      </c>
      <c r="F979" s="133">
        <v>3.07</v>
      </c>
      <c r="G979" s="133">
        <v>3.07</v>
      </c>
      <c r="H979" s="133">
        <v>0</v>
      </c>
      <c r="I979" s="133">
        <v>0</v>
      </c>
      <c r="J979" s="133">
        <v>0</v>
      </c>
      <c r="K979" s="133">
        <v>0</v>
      </c>
      <c r="L979" s="133"/>
      <c r="M979" s="133">
        <v>0</v>
      </c>
      <c r="N979" s="133">
        <v>0</v>
      </c>
      <c r="O979" s="133">
        <v>774</v>
      </c>
      <c r="P979" s="133" t="s">
        <v>200</v>
      </c>
      <c r="Q979" s="133" t="s">
        <v>201</v>
      </c>
      <c r="R979" s="133" t="s">
        <v>202</v>
      </c>
      <c r="S979" s="127">
        <v>44349.399108796293</v>
      </c>
    </row>
    <row r="980" spans="1:19" x14ac:dyDescent="0.2">
      <c r="A980" s="133" t="s">
        <v>199</v>
      </c>
      <c r="B980" s="133" t="s">
        <v>84</v>
      </c>
      <c r="C980" s="127">
        <v>44326.708333333336</v>
      </c>
      <c r="D980" s="133">
        <v>0</v>
      </c>
      <c r="E980" s="133">
        <v>0</v>
      </c>
      <c r="F980" s="133">
        <v>3.0569999999999999</v>
      </c>
      <c r="G980" s="133">
        <v>3.0569999999999999</v>
      </c>
      <c r="H980" s="133">
        <v>0</v>
      </c>
      <c r="I980" s="133">
        <v>0</v>
      </c>
      <c r="J980" s="133">
        <v>0</v>
      </c>
      <c r="K980" s="133">
        <v>0</v>
      </c>
      <c r="L980" s="133"/>
      <c r="M980" s="133">
        <v>0</v>
      </c>
      <c r="N980" s="133">
        <v>0</v>
      </c>
      <c r="O980" s="133">
        <v>774</v>
      </c>
      <c r="P980" s="133" t="s">
        <v>200</v>
      </c>
      <c r="Q980" s="133" t="s">
        <v>201</v>
      </c>
      <c r="R980" s="133" t="s">
        <v>202</v>
      </c>
      <c r="S980" s="127">
        <v>44349.399108796293</v>
      </c>
    </row>
    <row r="981" spans="1:19" x14ac:dyDescent="0.2">
      <c r="A981" s="133" t="s">
        <v>199</v>
      </c>
      <c r="B981" s="133" t="s">
        <v>84</v>
      </c>
      <c r="C981" s="127">
        <v>44326.75</v>
      </c>
      <c r="D981" s="133">
        <v>0</v>
      </c>
      <c r="E981" s="133">
        <v>0</v>
      </c>
      <c r="F981" s="133">
        <v>3.1080000000000001</v>
      </c>
      <c r="G981" s="133">
        <v>3.1080000000000001</v>
      </c>
      <c r="H981" s="133">
        <v>0</v>
      </c>
      <c r="I981" s="133">
        <v>0</v>
      </c>
      <c r="J981" s="133">
        <v>0</v>
      </c>
      <c r="K981" s="133">
        <v>0</v>
      </c>
      <c r="L981" s="133"/>
      <c r="M981" s="133">
        <v>0</v>
      </c>
      <c r="N981" s="133">
        <v>0</v>
      </c>
      <c r="O981" s="133">
        <v>774</v>
      </c>
      <c r="P981" s="133" t="s">
        <v>200</v>
      </c>
      <c r="Q981" s="133" t="s">
        <v>201</v>
      </c>
      <c r="R981" s="133" t="s">
        <v>202</v>
      </c>
      <c r="S981" s="127">
        <v>44349.399108796293</v>
      </c>
    </row>
    <row r="982" spans="1:19" x14ac:dyDescent="0.2">
      <c r="A982" s="133" t="s">
        <v>199</v>
      </c>
      <c r="B982" s="133" t="s">
        <v>84</v>
      </c>
      <c r="C982" s="127">
        <v>44326.791666666664</v>
      </c>
      <c r="D982" s="133">
        <v>0</v>
      </c>
      <c r="E982" s="133">
        <v>0</v>
      </c>
      <c r="F982" s="133">
        <v>3.1120000000000001</v>
      </c>
      <c r="G982" s="133">
        <v>3.1120000000000001</v>
      </c>
      <c r="H982" s="133">
        <v>0</v>
      </c>
      <c r="I982" s="133">
        <v>0</v>
      </c>
      <c r="J982" s="133">
        <v>0</v>
      </c>
      <c r="K982" s="133">
        <v>0</v>
      </c>
      <c r="L982" s="133"/>
      <c r="M982" s="133">
        <v>0</v>
      </c>
      <c r="N982" s="133">
        <v>0</v>
      </c>
      <c r="O982" s="133">
        <v>774</v>
      </c>
      <c r="P982" s="133" t="s">
        <v>200</v>
      </c>
      <c r="Q982" s="133" t="s">
        <v>201</v>
      </c>
      <c r="R982" s="133" t="s">
        <v>202</v>
      </c>
      <c r="S982" s="127">
        <v>44349.399108796293</v>
      </c>
    </row>
    <row r="983" spans="1:19" x14ac:dyDescent="0.2">
      <c r="A983" s="133" t="s">
        <v>199</v>
      </c>
      <c r="B983" s="133" t="s">
        <v>84</v>
      </c>
      <c r="C983" s="127">
        <v>44326.833333333336</v>
      </c>
      <c r="D983" s="133">
        <v>0</v>
      </c>
      <c r="E983" s="133">
        <v>0</v>
      </c>
      <c r="F983" s="133">
        <v>3.343</v>
      </c>
      <c r="G983" s="133">
        <v>3.343</v>
      </c>
      <c r="H983" s="133">
        <v>0</v>
      </c>
      <c r="I983" s="133">
        <v>0</v>
      </c>
      <c r="J983" s="133">
        <v>0</v>
      </c>
      <c r="K983" s="133">
        <v>0</v>
      </c>
      <c r="L983" s="133"/>
      <c r="M983" s="133">
        <v>0</v>
      </c>
      <c r="N983" s="133">
        <v>0</v>
      </c>
      <c r="O983" s="133">
        <v>774</v>
      </c>
      <c r="P983" s="133" t="s">
        <v>200</v>
      </c>
      <c r="Q983" s="133" t="s">
        <v>201</v>
      </c>
      <c r="R983" s="133" t="s">
        <v>202</v>
      </c>
      <c r="S983" s="127">
        <v>44349.399108796293</v>
      </c>
    </row>
    <row r="984" spans="1:19" x14ac:dyDescent="0.2">
      <c r="A984" s="133" t="s">
        <v>199</v>
      </c>
      <c r="B984" s="133" t="s">
        <v>84</v>
      </c>
      <c r="C984" s="127">
        <v>44326.875</v>
      </c>
      <c r="D984" s="133">
        <v>0</v>
      </c>
      <c r="E984" s="133">
        <v>0</v>
      </c>
      <c r="F984" s="133">
        <v>3.3980000000000001</v>
      </c>
      <c r="G984" s="133">
        <v>3.3980000000000001</v>
      </c>
      <c r="H984" s="133">
        <v>0</v>
      </c>
      <c r="I984" s="133">
        <v>0</v>
      </c>
      <c r="J984" s="133">
        <v>0</v>
      </c>
      <c r="K984" s="133">
        <v>0</v>
      </c>
      <c r="L984" s="133"/>
      <c r="M984" s="133">
        <v>0</v>
      </c>
      <c r="N984" s="133">
        <v>0</v>
      </c>
      <c r="O984" s="133">
        <v>774</v>
      </c>
      <c r="P984" s="133" t="s">
        <v>200</v>
      </c>
      <c r="Q984" s="133" t="s">
        <v>201</v>
      </c>
      <c r="R984" s="133" t="s">
        <v>202</v>
      </c>
      <c r="S984" s="127">
        <v>44349.399108796293</v>
      </c>
    </row>
    <row r="985" spans="1:19" x14ac:dyDescent="0.2">
      <c r="A985" s="133" t="s">
        <v>199</v>
      </c>
      <c r="B985" s="133" t="s">
        <v>84</v>
      </c>
      <c r="C985" s="127">
        <v>44326.916666666664</v>
      </c>
      <c r="D985" s="133">
        <v>0</v>
      </c>
      <c r="E985" s="133">
        <v>0</v>
      </c>
      <c r="F985" s="133">
        <v>3.5579999999999998</v>
      </c>
      <c r="G985" s="133">
        <v>3.5579999999999998</v>
      </c>
      <c r="H985" s="133">
        <v>0</v>
      </c>
      <c r="I985" s="133">
        <v>0</v>
      </c>
      <c r="J985" s="133">
        <v>0</v>
      </c>
      <c r="K985" s="133">
        <v>0</v>
      </c>
      <c r="L985" s="133"/>
      <c r="M985" s="133">
        <v>0</v>
      </c>
      <c r="N985" s="133">
        <v>0</v>
      </c>
      <c r="O985" s="133">
        <v>774</v>
      </c>
      <c r="P985" s="133" t="s">
        <v>200</v>
      </c>
      <c r="Q985" s="133" t="s">
        <v>201</v>
      </c>
      <c r="R985" s="133" t="s">
        <v>202</v>
      </c>
      <c r="S985" s="127">
        <v>44349.399108796293</v>
      </c>
    </row>
    <row r="986" spans="1:19" x14ac:dyDescent="0.2">
      <c r="A986" s="133" t="s">
        <v>199</v>
      </c>
      <c r="B986" s="133" t="s">
        <v>84</v>
      </c>
      <c r="C986" s="127">
        <v>44326.958333333336</v>
      </c>
      <c r="D986" s="133">
        <v>0</v>
      </c>
      <c r="E986" s="133">
        <v>0</v>
      </c>
      <c r="F986" s="133">
        <v>3.552</v>
      </c>
      <c r="G986" s="133">
        <v>3.552</v>
      </c>
      <c r="H986" s="133">
        <v>0</v>
      </c>
      <c r="I986" s="133">
        <v>0</v>
      </c>
      <c r="J986" s="133">
        <v>0</v>
      </c>
      <c r="K986" s="133">
        <v>0</v>
      </c>
      <c r="L986" s="133"/>
      <c r="M986" s="133">
        <v>0</v>
      </c>
      <c r="N986" s="133">
        <v>0</v>
      </c>
      <c r="O986" s="133">
        <v>774</v>
      </c>
      <c r="P986" s="133" t="s">
        <v>200</v>
      </c>
      <c r="Q986" s="133" t="s">
        <v>201</v>
      </c>
      <c r="R986" s="133" t="s">
        <v>202</v>
      </c>
      <c r="S986" s="127">
        <v>44349.399108796293</v>
      </c>
    </row>
    <row r="987" spans="1:19" x14ac:dyDescent="0.2">
      <c r="A987" s="133" t="s">
        <v>199</v>
      </c>
      <c r="B987" s="133" t="s">
        <v>84</v>
      </c>
      <c r="C987" s="127">
        <v>44327</v>
      </c>
      <c r="D987" s="133">
        <v>0</v>
      </c>
      <c r="E987" s="133">
        <v>0</v>
      </c>
      <c r="F987" s="133">
        <v>3.444</v>
      </c>
      <c r="G987" s="133">
        <v>3.444</v>
      </c>
      <c r="H987" s="133">
        <v>0</v>
      </c>
      <c r="I987" s="133">
        <v>0</v>
      </c>
      <c r="J987" s="133">
        <v>0</v>
      </c>
      <c r="K987" s="133">
        <v>0</v>
      </c>
      <c r="L987" s="133"/>
      <c r="M987" s="133">
        <v>0</v>
      </c>
      <c r="N987" s="133">
        <v>0</v>
      </c>
      <c r="O987" s="133">
        <v>774</v>
      </c>
      <c r="P987" s="133" t="s">
        <v>200</v>
      </c>
      <c r="Q987" s="133" t="s">
        <v>201</v>
      </c>
      <c r="R987" s="133" t="s">
        <v>202</v>
      </c>
      <c r="S987" s="127">
        <v>44349.399108796293</v>
      </c>
    </row>
    <row r="988" spans="1:19" x14ac:dyDescent="0.2">
      <c r="A988" s="133" t="s">
        <v>199</v>
      </c>
      <c r="B988" s="133" t="s">
        <v>84</v>
      </c>
      <c r="C988" s="127">
        <v>44327.041666666664</v>
      </c>
      <c r="D988" s="133">
        <v>0</v>
      </c>
      <c r="E988" s="133">
        <v>0</v>
      </c>
      <c r="F988" s="133">
        <v>3.2669999999999999</v>
      </c>
      <c r="G988" s="133">
        <v>3.2669999999999999</v>
      </c>
      <c r="H988" s="133">
        <v>0</v>
      </c>
      <c r="I988" s="133">
        <v>0</v>
      </c>
      <c r="J988" s="133">
        <v>0</v>
      </c>
      <c r="K988" s="133">
        <v>0</v>
      </c>
      <c r="L988" s="133"/>
      <c r="M988" s="133">
        <v>0</v>
      </c>
      <c r="N988" s="133">
        <v>0</v>
      </c>
      <c r="O988" s="133">
        <v>774</v>
      </c>
      <c r="P988" s="133" t="s">
        <v>200</v>
      </c>
      <c r="Q988" s="133" t="s">
        <v>201</v>
      </c>
      <c r="R988" s="133" t="s">
        <v>202</v>
      </c>
      <c r="S988" s="127">
        <v>44349.399108796293</v>
      </c>
    </row>
    <row r="989" spans="1:19" x14ac:dyDescent="0.2">
      <c r="A989" s="133" t="s">
        <v>199</v>
      </c>
      <c r="B989" s="133" t="s">
        <v>84</v>
      </c>
      <c r="C989" s="127">
        <v>44327.083333333336</v>
      </c>
      <c r="D989" s="133">
        <v>0</v>
      </c>
      <c r="E989" s="133">
        <v>0</v>
      </c>
      <c r="F989" s="133">
        <v>3.2570000000000001</v>
      </c>
      <c r="G989" s="133">
        <v>3.2570000000000001</v>
      </c>
      <c r="H989" s="133">
        <v>0</v>
      </c>
      <c r="I989" s="133">
        <v>0</v>
      </c>
      <c r="J989" s="133">
        <v>0</v>
      </c>
      <c r="K989" s="133">
        <v>0</v>
      </c>
      <c r="L989" s="133"/>
      <c r="M989" s="133">
        <v>0</v>
      </c>
      <c r="N989" s="133">
        <v>0</v>
      </c>
      <c r="O989" s="133">
        <v>774</v>
      </c>
      <c r="P989" s="133" t="s">
        <v>200</v>
      </c>
      <c r="Q989" s="133" t="s">
        <v>201</v>
      </c>
      <c r="R989" s="133" t="s">
        <v>202</v>
      </c>
      <c r="S989" s="127">
        <v>44349.399108796293</v>
      </c>
    </row>
    <row r="990" spans="1:19" x14ac:dyDescent="0.2">
      <c r="A990" s="133" t="s">
        <v>199</v>
      </c>
      <c r="B990" s="133" t="s">
        <v>84</v>
      </c>
      <c r="C990" s="127">
        <v>44327.125</v>
      </c>
      <c r="D990" s="133">
        <v>0</v>
      </c>
      <c r="E990" s="133">
        <v>0</v>
      </c>
      <c r="F990" s="133">
        <v>3.3519999999999999</v>
      </c>
      <c r="G990" s="133">
        <v>3.3519999999999999</v>
      </c>
      <c r="H990" s="133">
        <v>0</v>
      </c>
      <c r="I990" s="133">
        <v>0</v>
      </c>
      <c r="J990" s="133">
        <v>0</v>
      </c>
      <c r="K990" s="133">
        <v>0</v>
      </c>
      <c r="L990" s="133"/>
      <c r="M990" s="133">
        <v>0</v>
      </c>
      <c r="N990" s="133">
        <v>0</v>
      </c>
      <c r="O990" s="133">
        <v>774</v>
      </c>
      <c r="P990" s="133" t="s">
        <v>200</v>
      </c>
      <c r="Q990" s="133" t="s">
        <v>201</v>
      </c>
      <c r="R990" s="133" t="s">
        <v>202</v>
      </c>
      <c r="S990" s="127">
        <v>44349.399108796293</v>
      </c>
    </row>
    <row r="991" spans="1:19" x14ac:dyDescent="0.2">
      <c r="A991" s="133" t="s">
        <v>199</v>
      </c>
      <c r="B991" s="133" t="s">
        <v>84</v>
      </c>
      <c r="C991" s="127">
        <v>44327.166666666664</v>
      </c>
      <c r="D991" s="133">
        <v>0</v>
      </c>
      <c r="E991" s="133">
        <v>0</v>
      </c>
      <c r="F991" s="133">
        <v>3.3980000000000001</v>
      </c>
      <c r="G991" s="133">
        <v>3.3980000000000001</v>
      </c>
      <c r="H991" s="133">
        <v>0</v>
      </c>
      <c r="I991" s="133">
        <v>0</v>
      </c>
      <c r="J991" s="133">
        <v>0</v>
      </c>
      <c r="K991" s="133">
        <v>0</v>
      </c>
      <c r="L991" s="133"/>
      <c r="M991" s="133">
        <v>0</v>
      </c>
      <c r="N991" s="133">
        <v>0</v>
      </c>
      <c r="O991" s="133">
        <v>774</v>
      </c>
      <c r="P991" s="133" t="s">
        <v>200</v>
      </c>
      <c r="Q991" s="133" t="s">
        <v>201</v>
      </c>
      <c r="R991" s="133" t="s">
        <v>202</v>
      </c>
      <c r="S991" s="127">
        <v>44349.399108796293</v>
      </c>
    </row>
    <row r="992" spans="1:19" x14ac:dyDescent="0.2">
      <c r="A992" s="133" t="s">
        <v>199</v>
      </c>
      <c r="B992" s="133" t="s">
        <v>84</v>
      </c>
      <c r="C992" s="127">
        <v>44327.208333333336</v>
      </c>
      <c r="D992" s="133">
        <v>0</v>
      </c>
      <c r="E992" s="133">
        <v>0</v>
      </c>
      <c r="F992" s="133">
        <v>3.4159999999999999</v>
      </c>
      <c r="G992" s="133">
        <v>3.4159999999999999</v>
      </c>
      <c r="H992" s="133">
        <v>0</v>
      </c>
      <c r="I992" s="133">
        <v>0</v>
      </c>
      <c r="J992" s="133">
        <v>0</v>
      </c>
      <c r="K992" s="133">
        <v>0</v>
      </c>
      <c r="L992" s="133"/>
      <c r="M992" s="133">
        <v>0</v>
      </c>
      <c r="N992" s="133">
        <v>0</v>
      </c>
      <c r="O992" s="133">
        <v>774</v>
      </c>
      <c r="P992" s="133" t="s">
        <v>200</v>
      </c>
      <c r="Q992" s="133" t="s">
        <v>201</v>
      </c>
      <c r="R992" s="133" t="s">
        <v>202</v>
      </c>
      <c r="S992" s="127">
        <v>44349.399108796293</v>
      </c>
    </row>
    <row r="993" spans="1:19" x14ac:dyDescent="0.2">
      <c r="A993" s="133" t="s">
        <v>199</v>
      </c>
      <c r="B993" s="133" t="s">
        <v>84</v>
      </c>
      <c r="C993" s="127">
        <v>44327.25</v>
      </c>
      <c r="D993" s="133">
        <v>0</v>
      </c>
      <c r="E993" s="133">
        <v>0</v>
      </c>
      <c r="F993" s="133">
        <v>3.2839999999999998</v>
      </c>
      <c r="G993" s="133">
        <v>3.2839999999999998</v>
      </c>
      <c r="H993" s="133">
        <v>0</v>
      </c>
      <c r="I993" s="133">
        <v>0</v>
      </c>
      <c r="J993" s="133">
        <v>0</v>
      </c>
      <c r="K993" s="133">
        <v>0</v>
      </c>
      <c r="L993" s="133"/>
      <c r="M993" s="133">
        <v>0</v>
      </c>
      <c r="N993" s="133">
        <v>0</v>
      </c>
      <c r="O993" s="133">
        <v>774</v>
      </c>
      <c r="P993" s="133" t="s">
        <v>200</v>
      </c>
      <c r="Q993" s="133" t="s">
        <v>201</v>
      </c>
      <c r="R993" s="133" t="s">
        <v>202</v>
      </c>
      <c r="S993" s="127">
        <v>44349.399108796293</v>
      </c>
    </row>
    <row r="994" spans="1:19" x14ac:dyDescent="0.2">
      <c r="A994" s="133" t="s">
        <v>199</v>
      </c>
      <c r="B994" s="133" t="s">
        <v>84</v>
      </c>
      <c r="C994" s="127">
        <v>44327.291666666664</v>
      </c>
      <c r="D994" s="133">
        <v>0</v>
      </c>
      <c r="E994" s="133">
        <v>0</v>
      </c>
      <c r="F994" s="133">
        <v>3.2549999999999999</v>
      </c>
      <c r="G994" s="133">
        <v>3.2549999999999999</v>
      </c>
      <c r="H994" s="133">
        <v>0</v>
      </c>
      <c r="I994" s="133">
        <v>0</v>
      </c>
      <c r="J994" s="133">
        <v>0</v>
      </c>
      <c r="K994" s="133">
        <v>0</v>
      </c>
      <c r="L994" s="133"/>
      <c r="M994" s="133">
        <v>0</v>
      </c>
      <c r="N994" s="133">
        <v>0</v>
      </c>
      <c r="O994" s="133">
        <v>774</v>
      </c>
      <c r="P994" s="133" t="s">
        <v>200</v>
      </c>
      <c r="Q994" s="133" t="s">
        <v>201</v>
      </c>
      <c r="R994" s="133" t="s">
        <v>202</v>
      </c>
      <c r="S994" s="127">
        <v>44349.399108796293</v>
      </c>
    </row>
    <row r="995" spans="1:19" x14ac:dyDescent="0.2">
      <c r="A995" s="133" t="s">
        <v>199</v>
      </c>
      <c r="B995" s="133" t="s">
        <v>84</v>
      </c>
      <c r="C995" s="127">
        <v>44327.333333333336</v>
      </c>
      <c r="D995" s="133">
        <v>0</v>
      </c>
      <c r="E995" s="133">
        <v>0</v>
      </c>
      <c r="F995" s="133">
        <v>3.2290000000000001</v>
      </c>
      <c r="G995" s="133">
        <v>3.2290000000000001</v>
      </c>
      <c r="H995" s="133">
        <v>0</v>
      </c>
      <c r="I995" s="133">
        <v>0</v>
      </c>
      <c r="J995" s="133">
        <v>0</v>
      </c>
      <c r="K995" s="133">
        <v>0</v>
      </c>
      <c r="L995" s="133"/>
      <c r="M995" s="133">
        <v>0</v>
      </c>
      <c r="N995" s="133">
        <v>0</v>
      </c>
      <c r="O995" s="133">
        <v>774</v>
      </c>
      <c r="P995" s="133" t="s">
        <v>200</v>
      </c>
      <c r="Q995" s="133" t="s">
        <v>201</v>
      </c>
      <c r="R995" s="133" t="s">
        <v>202</v>
      </c>
      <c r="S995" s="127">
        <v>44349.399108796293</v>
      </c>
    </row>
    <row r="996" spans="1:19" x14ac:dyDescent="0.2">
      <c r="A996" s="133" t="s">
        <v>199</v>
      </c>
      <c r="B996" s="133" t="s">
        <v>84</v>
      </c>
      <c r="C996" s="127">
        <v>44327.375</v>
      </c>
      <c r="D996" s="133">
        <v>0</v>
      </c>
      <c r="E996" s="133">
        <v>0</v>
      </c>
      <c r="F996" s="133">
        <v>3.2719999999999998</v>
      </c>
      <c r="G996" s="133">
        <v>3.2719999999999998</v>
      </c>
      <c r="H996" s="133">
        <v>0</v>
      </c>
      <c r="I996" s="133">
        <v>0</v>
      </c>
      <c r="J996" s="133">
        <v>0</v>
      </c>
      <c r="K996" s="133">
        <v>0</v>
      </c>
      <c r="L996" s="133"/>
      <c r="M996" s="133">
        <v>0</v>
      </c>
      <c r="N996" s="133">
        <v>0</v>
      </c>
      <c r="O996" s="133">
        <v>774</v>
      </c>
      <c r="P996" s="133" t="s">
        <v>200</v>
      </c>
      <c r="Q996" s="133" t="s">
        <v>201</v>
      </c>
      <c r="R996" s="133" t="s">
        <v>202</v>
      </c>
      <c r="S996" s="127">
        <v>44349.399108796293</v>
      </c>
    </row>
    <row r="997" spans="1:19" x14ac:dyDescent="0.2">
      <c r="A997" s="133" t="s">
        <v>199</v>
      </c>
      <c r="B997" s="133" t="s">
        <v>84</v>
      </c>
      <c r="C997" s="127">
        <v>44327.416666666664</v>
      </c>
      <c r="D997" s="133">
        <v>0</v>
      </c>
      <c r="E997" s="133">
        <v>0</v>
      </c>
      <c r="F997" s="133">
        <v>3.5390000000000001</v>
      </c>
      <c r="G997" s="133">
        <v>3.5390000000000001</v>
      </c>
      <c r="H997" s="133">
        <v>0</v>
      </c>
      <c r="I997" s="133">
        <v>0</v>
      </c>
      <c r="J997" s="133">
        <v>0</v>
      </c>
      <c r="K997" s="133">
        <v>0</v>
      </c>
      <c r="L997" s="133"/>
      <c r="M997" s="133">
        <v>0</v>
      </c>
      <c r="N997" s="133">
        <v>0</v>
      </c>
      <c r="O997" s="133">
        <v>774</v>
      </c>
      <c r="P997" s="133" t="s">
        <v>200</v>
      </c>
      <c r="Q997" s="133" t="s">
        <v>201</v>
      </c>
      <c r="R997" s="133" t="s">
        <v>202</v>
      </c>
      <c r="S997" s="127">
        <v>44349.399108796293</v>
      </c>
    </row>
    <row r="998" spans="1:19" x14ac:dyDescent="0.2">
      <c r="A998" s="133" t="s">
        <v>199</v>
      </c>
      <c r="B998" s="133" t="s">
        <v>84</v>
      </c>
      <c r="C998" s="127">
        <v>44327.458333333336</v>
      </c>
      <c r="D998" s="133">
        <v>0</v>
      </c>
      <c r="E998" s="133">
        <v>0</v>
      </c>
      <c r="F998" s="133">
        <v>3.5609999999999999</v>
      </c>
      <c r="G998" s="133">
        <v>3.5609999999999999</v>
      </c>
      <c r="H998" s="133">
        <v>0</v>
      </c>
      <c r="I998" s="133">
        <v>0</v>
      </c>
      <c r="J998" s="133">
        <v>0</v>
      </c>
      <c r="K998" s="133">
        <v>0</v>
      </c>
      <c r="L998" s="133"/>
      <c r="M998" s="133">
        <v>0</v>
      </c>
      <c r="N998" s="133">
        <v>0</v>
      </c>
      <c r="O998" s="133">
        <v>774</v>
      </c>
      <c r="P998" s="133" t="s">
        <v>200</v>
      </c>
      <c r="Q998" s="133" t="s">
        <v>201</v>
      </c>
      <c r="R998" s="133" t="s">
        <v>202</v>
      </c>
      <c r="S998" s="127">
        <v>44349.399108796293</v>
      </c>
    </row>
    <row r="999" spans="1:19" x14ac:dyDescent="0.2">
      <c r="A999" s="133" t="s">
        <v>199</v>
      </c>
      <c r="B999" s="133" t="s">
        <v>84</v>
      </c>
      <c r="C999" s="127">
        <v>44327.5</v>
      </c>
      <c r="D999" s="133">
        <v>0</v>
      </c>
      <c r="E999" s="133">
        <v>0</v>
      </c>
      <c r="F999" s="133">
        <v>3.44</v>
      </c>
      <c r="G999" s="133">
        <v>3.44</v>
      </c>
      <c r="H999" s="133">
        <v>0</v>
      </c>
      <c r="I999" s="133">
        <v>0</v>
      </c>
      <c r="J999" s="133">
        <v>0</v>
      </c>
      <c r="K999" s="133">
        <v>0</v>
      </c>
      <c r="L999" s="133"/>
      <c r="M999" s="133">
        <v>0</v>
      </c>
      <c r="N999" s="133">
        <v>0</v>
      </c>
      <c r="O999" s="133">
        <v>774</v>
      </c>
      <c r="P999" s="133" t="s">
        <v>200</v>
      </c>
      <c r="Q999" s="133" t="s">
        <v>201</v>
      </c>
      <c r="R999" s="133" t="s">
        <v>202</v>
      </c>
      <c r="S999" s="127">
        <v>44349.399108796293</v>
      </c>
    </row>
    <row r="1000" spans="1:19" x14ac:dyDescent="0.2">
      <c r="A1000" s="133" t="s">
        <v>199</v>
      </c>
      <c r="B1000" s="133" t="s">
        <v>84</v>
      </c>
      <c r="C1000" s="127">
        <v>44327.541666666664</v>
      </c>
      <c r="D1000" s="133">
        <v>0</v>
      </c>
      <c r="E1000" s="133">
        <v>0</v>
      </c>
      <c r="F1000" s="133">
        <v>3.4129999999999998</v>
      </c>
      <c r="G1000" s="133">
        <v>3.4129999999999998</v>
      </c>
      <c r="H1000" s="133">
        <v>0</v>
      </c>
      <c r="I1000" s="133">
        <v>0</v>
      </c>
      <c r="J1000" s="133">
        <v>0</v>
      </c>
      <c r="K1000" s="133">
        <v>0</v>
      </c>
      <c r="L1000" s="133"/>
      <c r="M1000" s="133">
        <v>0</v>
      </c>
      <c r="N1000" s="133">
        <v>0</v>
      </c>
      <c r="O1000" s="133">
        <v>774</v>
      </c>
      <c r="P1000" s="133" t="s">
        <v>200</v>
      </c>
      <c r="Q1000" s="133" t="s">
        <v>201</v>
      </c>
      <c r="R1000" s="133" t="s">
        <v>202</v>
      </c>
      <c r="S1000" s="127">
        <v>44349.399108796293</v>
      </c>
    </row>
    <row r="1001" spans="1:19" x14ac:dyDescent="0.2">
      <c r="A1001" s="133" t="s">
        <v>199</v>
      </c>
      <c r="B1001" s="133" t="s">
        <v>84</v>
      </c>
      <c r="C1001" s="127">
        <v>44327.583333333336</v>
      </c>
      <c r="D1001" s="133">
        <v>0</v>
      </c>
      <c r="E1001" s="133">
        <v>0</v>
      </c>
      <c r="F1001" s="133">
        <v>3.4340000000000002</v>
      </c>
      <c r="G1001" s="133">
        <v>3.4340000000000002</v>
      </c>
      <c r="H1001" s="133">
        <v>0</v>
      </c>
      <c r="I1001" s="133">
        <v>0</v>
      </c>
      <c r="J1001" s="133">
        <v>0</v>
      </c>
      <c r="K1001" s="133">
        <v>0</v>
      </c>
      <c r="L1001" s="133"/>
      <c r="M1001" s="133">
        <v>0</v>
      </c>
      <c r="N1001" s="133">
        <v>0</v>
      </c>
      <c r="O1001" s="133">
        <v>774</v>
      </c>
      <c r="P1001" s="133" t="s">
        <v>200</v>
      </c>
      <c r="Q1001" s="133" t="s">
        <v>201</v>
      </c>
      <c r="R1001" s="133" t="s">
        <v>202</v>
      </c>
      <c r="S1001" s="127">
        <v>44349.399108796293</v>
      </c>
    </row>
    <row r="1002" spans="1:19" x14ac:dyDescent="0.2">
      <c r="A1002" s="133" t="s">
        <v>199</v>
      </c>
      <c r="B1002" s="133" t="s">
        <v>84</v>
      </c>
      <c r="C1002" s="127">
        <v>44327.625</v>
      </c>
      <c r="D1002" s="133">
        <v>0</v>
      </c>
      <c r="E1002" s="133">
        <v>0</v>
      </c>
      <c r="F1002" s="133">
        <v>3.5009999999999999</v>
      </c>
      <c r="G1002" s="133">
        <v>3.5009999999999999</v>
      </c>
      <c r="H1002" s="133">
        <v>0</v>
      </c>
      <c r="I1002" s="133">
        <v>0</v>
      </c>
      <c r="J1002" s="133">
        <v>0</v>
      </c>
      <c r="K1002" s="133">
        <v>0</v>
      </c>
      <c r="L1002" s="133"/>
      <c r="M1002" s="133">
        <v>0</v>
      </c>
      <c r="N1002" s="133">
        <v>0</v>
      </c>
      <c r="O1002" s="133">
        <v>774</v>
      </c>
      <c r="P1002" s="133" t="s">
        <v>200</v>
      </c>
      <c r="Q1002" s="133" t="s">
        <v>201</v>
      </c>
      <c r="R1002" s="133" t="s">
        <v>202</v>
      </c>
      <c r="S1002" s="127">
        <v>44349.399108796293</v>
      </c>
    </row>
    <row r="1003" spans="1:19" x14ac:dyDescent="0.2">
      <c r="A1003" s="133" t="s">
        <v>199</v>
      </c>
      <c r="B1003" s="133" t="s">
        <v>84</v>
      </c>
      <c r="C1003" s="127">
        <v>44327.666666666664</v>
      </c>
      <c r="D1003" s="133">
        <v>0</v>
      </c>
      <c r="E1003" s="133">
        <v>0</v>
      </c>
      <c r="F1003" s="133">
        <v>3.363</v>
      </c>
      <c r="G1003" s="133">
        <v>3.363</v>
      </c>
      <c r="H1003" s="133">
        <v>0</v>
      </c>
      <c r="I1003" s="133">
        <v>0</v>
      </c>
      <c r="J1003" s="133">
        <v>0</v>
      </c>
      <c r="K1003" s="133">
        <v>0</v>
      </c>
      <c r="L1003" s="133"/>
      <c r="M1003" s="133">
        <v>0</v>
      </c>
      <c r="N1003" s="133">
        <v>0</v>
      </c>
      <c r="O1003" s="133">
        <v>774</v>
      </c>
      <c r="P1003" s="133" t="s">
        <v>200</v>
      </c>
      <c r="Q1003" s="133" t="s">
        <v>201</v>
      </c>
      <c r="R1003" s="133" t="s">
        <v>202</v>
      </c>
      <c r="S1003" s="127">
        <v>44349.399108796293</v>
      </c>
    </row>
    <row r="1004" spans="1:19" x14ac:dyDescent="0.2">
      <c r="A1004" s="133" t="s">
        <v>199</v>
      </c>
      <c r="B1004" s="133" t="s">
        <v>84</v>
      </c>
      <c r="C1004" s="127">
        <v>44327.708333333336</v>
      </c>
      <c r="D1004" s="133">
        <v>0</v>
      </c>
      <c r="E1004" s="133">
        <v>0</v>
      </c>
      <c r="F1004" s="133">
        <v>3.3159999999999998</v>
      </c>
      <c r="G1004" s="133">
        <v>3.3159999999999998</v>
      </c>
      <c r="H1004" s="133">
        <v>0</v>
      </c>
      <c r="I1004" s="133">
        <v>0</v>
      </c>
      <c r="J1004" s="133">
        <v>0</v>
      </c>
      <c r="K1004" s="133">
        <v>0</v>
      </c>
      <c r="L1004" s="133"/>
      <c r="M1004" s="133">
        <v>0</v>
      </c>
      <c r="N1004" s="133">
        <v>0</v>
      </c>
      <c r="O1004" s="133">
        <v>774</v>
      </c>
      <c r="P1004" s="133" t="s">
        <v>200</v>
      </c>
      <c r="Q1004" s="133" t="s">
        <v>201</v>
      </c>
      <c r="R1004" s="133" t="s">
        <v>202</v>
      </c>
      <c r="S1004" s="127">
        <v>44349.399108796293</v>
      </c>
    </row>
    <row r="1005" spans="1:19" x14ac:dyDescent="0.2">
      <c r="A1005" s="133" t="s">
        <v>199</v>
      </c>
      <c r="B1005" s="133" t="s">
        <v>84</v>
      </c>
      <c r="C1005" s="127">
        <v>44327.75</v>
      </c>
      <c r="D1005" s="133">
        <v>0</v>
      </c>
      <c r="E1005" s="133">
        <v>0</v>
      </c>
      <c r="F1005" s="133">
        <v>3.2890000000000001</v>
      </c>
      <c r="G1005" s="133">
        <v>3.2890000000000001</v>
      </c>
      <c r="H1005" s="133">
        <v>0</v>
      </c>
      <c r="I1005" s="133">
        <v>0</v>
      </c>
      <c r="J1005" s="133">
        <v>0</v>
      </c>
      <c r="K1005" s="133">
        <v>0</v>
      </c>
      <c r="L1005" s="133"/>
      <c r="M1005" s="133">
        <v>0</v>
      </c>
      <c r="N1005" s="133">
        <v>0</v>
      </c>
      <c r="O1005" s="133">
        <v>774</v>
      </c>
      <c r="P1005" s="133" t="s">
        <v>200</v>
      </c>
      <c r="Q1005" s="133" t="s">
        <v>201</v>
      </c>
      <c r="R1005" s="133" t="s">
        <v>202</v>
      </c>
      <c r="S1005" s="127">
        <v>44349.399108796293</v>
      </c>
    </row>
    <row r="1006" spans="1:19" x14ac:dyDescent="0.2">
      <c r="A1006" s="133" t="s">
        <v>199</v>
      </c>
      <c r="B1006" s="133" t="s">
        <v>84</v>
      </c>
      <c r="C1006" s="127">
        <v>44327.791666666664</v>
      </c>
      <c r="D1006" s="133">
        <v>0</v>
      </c>
      <c r="E1006" s="133">
        <v>0</v>
      </c>
      <c r="F1006" s="133">
        <v>3.202</v>
      </c>
      <c r="G1006" s="133">
        <v>3.202</v>
      </c>
      <c r="H1006" s="133">
        <v>0</v>
      </c>
      <c r="I1006" s="133">
        <v>0</v>
      </c>
      <c r="J1006" s="133">
        <v>0</v>
      </c>
      <c r="K1006" s="133">
        <v>0</v>
      </c>
      <c r="L1006" s="133"/>
      <c r="M1006" s="133">
        <v>0</v>
      </c>
      <c r="N1006" s="133">
        <v>0</v>
      </c>
      <c r="O1006" s="133">
        <v>774</v>
      </c>
      <c r="P1006" s="133" t="s">
        <v>200</v>
      </c>
      <c r="Q1006" s="133" t="s">
        <v>201</v>
      </c>
      <c r="R1006" s="133" t="s">
        <v>202</v>
      </c>
      <c r="S1006" s="127">
        <v>44349.399108796293</v>
      </c>
    </row>
    <row r="1007" spans="1:19" x14ac:dyDescent="0.2">
      <c r="A1007" s="133" t="s">
        <v>199</v>
      </c>
      <c r="B1007" s="133" t="s">
        <v>84</v>
      </c>
      <c r="C1007" s="127">
        <v>44327.833333333336</v>
      </c>
      <c r="D1007" s="133">
        <v>0</v>
      </c>
      <c r="E1007" s="133">
        <v>0</v>
      </c>
      <c r="F1007" s="133">
        <v>3.198</v>
      </c>
      <c r="G1007" s="133">
        <v>3.198</v>
      </c>
      <c r="H1007" s="133">
        <v>0</v>
      </c>
      <c r="I1007" s="133">
        <v>0</v>
      </c>
      <c r="J1007" s="133">
        <v>0</v>
      </c>
      <c r="K1007" s="133">
        <v>0</v>
      </c>
      <c r="L1007" s="133"/>
      <c r="M1007" s="133">
        <v>0</v>
      </c>
      <c r="N1007" s="133">
        <v>0</v>
      </c>
      <c r="O1007" s="133">
        <v>774</v>
      </c>
      <c r="P1007" s="133" t="s">
        <v>200</v>
      </c>
      <c r="Q1007" s="133" t="s">
        <v>201</v>
      </c>
      <c r="R1007" s="133" t="s">
        <v>202</v>
      </c>
      <c r="S1007" s="127">
        <v>44349.399108796293</v>
      </c>
    </row>
    <row r="1008" spans="1:19" x14ac:dyDescent="0.2">
      <c r="A1008" s="133" t="s">
        <v>199</v>
      </c>
      <c r="B1008" s="133" t="s">
        <v>84</v>
      </c>
      <c r="C1008" s="127">
        <v>44327.875</v>
      </c>
      <c r="D1008" s="133">
        <v>0</v>
      </c>
      <c r="E1008" s="133">
        <v>0</v>
      </c>
      <c r="F1008" s="133">
        <v>3.3079999999999998</v>
      </c>
      <c r="G1008" s="133">
        <v>3.3079999999999998</v>
      </c>
      <c r="H1008" s="133">
        <v>0</v>
      </c>
      <c r="I1008" s="133">
        <v>0</v>
      </c>
      <c r="J1008" s="133">
        <v>0</v>
      </c>
      <c r="K1008" s="133">
        <v>0</v>
      </c>
      <c r="L1008" s="133"/>
      <c r="M1008" s="133">
        <v>0</v>
      </c>
      <c r="N1008" s="133">
        <v>0</v>
      </c>
      <c r="O1008" s="133">
        <v>774</v>
      </c>
      <c r="P1008" s="133" t="s">
        <v>200</v>
      </c>
      <c r="Q1008" s="133" t="s">
        <v>201</v>
      </c>
      <c r="R1008" s="133" t="s">
        <v>202</v>
      </c>
      <c r="S1008" s="127">
        <v>44349.399108796293</v>
      </c>
    </row>
    <row r="1009" spans="1:19" x14ac:dyDescent="0.2">
      <c r="A1009" s="133" t="s">
        <v>199</v>
      </c>
      <c r="B1009" s="133" t="s">
        <v>84</v>
      </c>
      <c r="C1009" s="127">
        <v>44327.916666666664</v>
      </c>
      <c r="D1009" s="133">
        <v>0</v>
      </c>
      <c r="E1009" s="133">
        <v>0</v>
      </c>
      <c r="F1009" s="133">
        <v>3.448</v>
      </c>
      <c r="G1009" s="133">
        <v>3.448</v>
      </c>
      <c r="H1009" s="133">
        <v>0</v>
      </c>
      <c r="I1009" s="133">
        <v>0</v>
      </c>
      <c r="J1009" s="133">
        <v>0</v>
      </c>
      <c r="K1009" s="133">
        <v>0</v>
      </c>
      <c r="L1009" s="133"/>
      <c r="M1009" s="133">
        <v>0</v>
      </c>
      <c r="N1009" s="133">
        <v>0</v>
      </c>
      <c r="O1009" s="133">
        <v>774</v>
      </c>
      <c r="P1009" s="133" t="s">
        <v>200</v>
      </c>
      <c r="Q1009" s="133" t="s">
        <v>201</v>
      </c>
      <c r="R1009" s="133" t="s">
        <v>202</v>
      </c>
      <c r="S1009" s="127">
        <v>44349.399108796293</v>
      </c>
    </row>
    <row r="1010" spans="1:19" x14ac:dyDescent="0.2">
      <c r="A1010" s="133" t="s">
        <v>199</v>
      </c>
      <c r="B1010" s="133" t="s">
        <v>84</v>
      </c>
      <c r="C1010" s="127">
        <v>44327.958333333336</v>
      </c>
      <c r="D1010" s="133">
        <v>0</v>
      </c>
      <c r="E1010" s="133">
        <v>0</v>
      </c>
      <c r="F1010" s="133">
        <v>3.4369999999999998</v>
      </c>
      <c r="G1010" s="133">
        <v>3.4369999999999998</v>
      </c>
      <c r="H1010" s="133">
        <v>0</v>
      </c>
      <c r="I1010" s="133">
        <v>0</v>
      </c>
      <c r="J1010" s="133">
        <v>0</v>
      </c>
      <c r="K1010" s="133">
        <v>0</v>
      </c>
      <c r="L1010" s="133"/>
      <c r="M1010" s="133">
        <v>0</v>
      </c>
      <c r="N1010" s="133">
        <v>0</v>
      </c>
      <c r="O1010" s="133">
        <v>774</v>
      </c>
      <c r="P1010" s="133" t="s">
        <v>200</v>
      </c>
      <c r="Q1010" s="133" t="s">
        <v>201</v>
      </c>
      <c r="R1010" s="133" t="s">
        <v>202</v>
      </c>
      <c r="S1010" s="127">
        <v>44349.399108796293</v>
      </c>
    </row>
    <row r="1011" spans="1:19" x14ac:dyDescent="0.2">
      <c r="A1011" s="133" t="s">
        <v>199</v>
      </c>
      <c r="B1011" s="133" t="s">
        <v>84</v>
      </c>
      <c r="C1011" s="127">
        <v>44328</v>
      </c>
      <c r="D1011" s="133">
        <v>0</v>
      </c>
      <c r="E1011" s="133">
        <v>0</v>
      </c>
      <c r="F1011" s="133">
        <v>3.331</v>
      </c>
      <c r="G1011" s="133">
        <v>3.331</v>
      </c>
      <c r="H1011" s="133">
        <v>0</v>
      </c>
      <c r="I1011" s="133">
        <v>0</v>
      </c>
      <c r="J1011" s="133">
        <v>0</v>
      </c>
      <c r="K1011" s="133">
        <v>0</v>
      </c>
      <c r="L1011" s="133"/>
      <c r="M1011" s="133">
        <v>0</v>
      </c>
      <c r="N1011" s="133">
        <v>0</v>
      </c>
      <c r="O1011" s="133">
        <v>774</v>
      </c>
      <c r="P1011" s="133" t="s">
        <v>200</v>
      </c>
      <c r="Q1011" s="133" t="s">
        <v>201</v>
      </c>
      <c r="R1011" s="133" t="s">
        <v>202</v>
      </c>
      <c r="S1011" s="127">
        <v>44349.399108796293</v>
      </c>
    </row>
    <row r="1012" spans="1:19" x14ac:dyDescent="0.2">
      <c r="A1012" s="133" t="s">
        <v>199</v>
      </c>
      <c r="B1012" s="133" t="s">
        <v>84</v>
      </c>
      <c r="C1012" s="127">
        <v>44328.041666666664</v>
      </c>
      <c r="D1012" s="133">
        <v>0</v>
      </c>
      <c r="E1012" s="133">
        <v>0</v>
      </c>
      <c r="F1012" s="133">
        <v>3.306</v>
      </c>
      <c r="G1012" s="133">
        <v>3.306</v>
      </c>
      <c r="H1012" s="133">
        <v>0</v>
      </c>
      <c r="I1012" s="133">
        <v>0</v>
      </c>
      <c r="J1012" s="133">
        <v>0</v>
      </c>
      <c r="K1012" s="133">
        <v>0</v>
      </c>
      <c r="L1012" s="133"/>
      <c r="M1012" s="133">
        <v>0</v>
      </c>
      <c r="N1012" s="133">
        <v>0</v>
      </c>
      <c r="O1012" s="133">
        <v>774</v>
      </c>
      <c r="P1012" s="133" t="s">
        <v>200</v>
      </c>
      <c r="Q1012" s="133" t="s">
        <v>201</v>
      </c>
      <c r="R1012" s="133" t="s">
        <v>202</v>
      </c>
      <c r="S1012" s="127">
        <v>44349.399108796293</v>
      </c>
    </row>
    <row r="1013" spans="1:19" x14ac:dyDescent="0.2">
      <c r="A1013" s="133" t="s">
        <v>199</v>
      </c>
      <c r="B1013" s="133" t="s">
        <v>84</v>
      </c>
      <c r="C1013" s="127">
        <v>44328.083333333336</v>
      </c>
      <c r="D1013" s="133">
        <v>0</v>
      </c>
      <c r="E1013" s="133">
        <v>0</v>
      </c>
      <c r="F1013" s="133">
        <v>3.3220000000000001</v>
      </c>
      <c r="G1013" s="133">
        <v>3.3220000000000001</v>
      </c>
      <c r="H1013" s="133">
        <v>0</v>
      </c>
      <c r="I1013" s="133">
        <v>0</v>
      </c>
      <c r="J1013" s="133">
        <v>0</v>
      </c>
      <c r="K1013" s="133">
        <v>0</v>
      </c>
      <c r="L1013" s="133"/>
      <c r="M1013" s="133">
        <v>0</v>
      </c>
      <c r="N1013" s="133">
        <v>0</v>
      </c>
      <c r="O1013" s="133">
        <v>774</v>
      </c>
      <c r="P1013" s="133" t="s">
        <v>200</v>
      </c>
      <c r="Q1013" s="133" t="s">
        <v>201</v>
      </c>
      <c r="R1013" s="133" t="s">
        <v>202</v>
      </c>
      <c r="S1013" s="127">
        <v>44349.399108796293</v>
      </c>
    </row>
    <row r="1014" spans="1:19" x14ac:dyDescent="0.2">
      <c r="A1014" s="133" t="s">
        <v>199</v>
      </c>
      <c r="B1014" s="133" t="s">
        <v>84</v>
      </c>
      <c r="C1014" s="127">
        <v>44328.125</v>
      </c>
      <c r="D1014" s="133">
        <v>0</v>
      </c>
      <c r="E1014" s="133">
        <v>0</v>
      </c>
      <c r="F1014" s="133">
        <v>3.3820000000000001</v>
      </c>
      <c r="G1014" s="133">
        <v>3.3820000000000001</v>
      </c>
      <c r="H1014" s="133">
        <v>0</v>
      </c>
      <c r="I1014" s="133">
        <v>0</v>
      </c>
      <c r="J1014" s="133">
        <v>0</v>
      </c>
      <c r="K1014" s="133">
        <v>0</v>
      </c>
      <c r="L1014" s="133"/>
      <c r="M1014" s="133">
        <v>0</v>
      </c>
      <c r="N1014" s="133">
        <v>0</v>
      </c>
      <c r="O1014" s="133">
        <v>774</v>
      </c>
      <c r="P1014" s="133" t="s">
        <v>200</v>
      </c>
      <c r="Q1014" s="133" t="s">
        <v>201</v>
      </c>
      <c r="R1014" s="133" t="s">
        <v>202</v>
      </c>
      <c r="S1014" s="127">
        <v>44349.399108796293</v>
      </c>
    </row>
    <row r="1015" spans="1:19" x14ac:dyDescent="0.2">
      <c r="A1015" s="133" t="s">
        <v>199</v>
      </c>
      <c r="B1015" s="133" t="s">
        <v>84</v>
      </c>
      <c r="C1015" s="127">
        <v>44328.166666666664</v>
      </c>
      <c r="D1015" s="133">
        <v>0</v>
      </c>
      <c r="E1015" s="133">
        <v>0</v>
      </c>
      <c r="F1015" s="133">
        <v>3.504</v>
      </c>
      <c r="G1015" s="133">
        <v>3.504</v>
      </c>
      <c r="H1015" s="133">
        <v>0</v>
      </c>
      <c r="I1015" s="133">
        <v>0</v>
      </c>
      <c r="J1015" s="133">
        <v>0</v>
      </c>
      <c r="K1015" s="133">
        <v>0</v>
      </c>
      <c r="L1015" s="133"/>
      <c r="M1015" s="133">
        <v>0</v>
      </c>
      <c r="N1015" s="133">
        <v>0</v>
      </c>
      <c r="O1015" s="133">
        <v>774</v>
      </c>
      <c r="P1015" s="133" t="s">
        <v>200</v>
      </c>
      <c r="Q1015" s="133" t="s">
        <v>201</v>
      </c>
      <c r="R1015" s="133" t="s">
        <v>202</v>
      </c>
      <c r="S1015" s="127">
        <v>44349.399108796293</v>
      </c>
    </row>
    <row r="1016" spans="1:19" x14ac:dyDescent="0.2">
      <c r="A1016" s="133" t="s">
        <v>199</v>
      </c>
      <c r="B1016" s="133" t="s">
        <v>84</v>
      </c>
      <c r="C1016" s="127">
        <v>44328.208333333336</v>
      </c>
      <c r="D1016" s="133">
        <v>0</v>
      </c>
      <c r="E1016" s="133">
        <v>0</v>
      </c>
      <c r="F1016" s="133">
        <v>3.496</v>
      </c>
      <c r="G1016" s="133">
        <v>3.496</v>
      </c>
      <c r="H1016" s="133">
        <v>0</v>
      </c>
      <c r="I1016" s="133">
        <v>0</v>
      </c>
      <c r="J1016" s="133">
        <v>0</v>
      </c>
      <c r="K1016" s="133">
        <v>0</v>
      </c>
      <c r="L1016" s="133"/>
      <c r="M1016" s="133">
        <v>0</v>
      </c>
      <c r="N1016" s="133">
        <v>0</v>
      </c>
      <c r="O1016" s="133">
        <v>774</v>
      </c>
      <c r="P1016" s="133" t="s">
        <v>200</v>
      </c>
      <c r="Q1016" s="133" t="s">
        <v>201</v>
      </c>
      <c r="R1016" s="133" t="s">
        <v>202</v>
      </c>
      <c r="S1016" s="127">
        <v>44349.399108796293</v>
      </c>
    </row>
    <row r="1017" spans="1:19" x14ac:dyDescent="0.2">
      <c r="A1017" s="133" t="s">
        <v>199</v>
      </c>
      <c r="B1017" s="133" t="s">
        <v>84</v>
      </c>
      <c r="C1017" s="127">
        <v>44328.25</v>
      </c>
      <c r="D1017" s="133">
        <v>0</v>
      </c>
      <c r="E1017" s="133">
        <v>0</v>
      </c>
      <c r="F1017" s="133">
        <v>3.4409999999999998</v>
      </c>
      <c r="G1017" s="133">
        <v>3.4409999999999998</v>
      </c>
      <c r="H1017" s="133">
        <v>0</v>
      </c>
      <c r="I1017" s="133">
        <v>0</v>
      </c>
      <c r="J1017" s="133">
        <v>0</v>
      </c>
      <c r="K1017" s="133">
        <v>0</v>
      </c>
      <c r="L1017" s="133"/>
      <c r="M1017" s="133">
        <v>0</v>
      </c>
      <c r="N1017" s="133">
        <v>0</v>
      </c>
      <c r="O1017" s="133">
        <v>774</v>
      </c>
      <c r="P1017" s="133" t="s">
        <v>200</v>
      </c>
      <c r="Q1017" s="133" t="s">
        <v>201</v>
      </c>
      <c r="R1017" s="133" t="s">
        <v>202</v>
      </c>
      <c r="S1017" s="127">
        <v>44349.399108796293</v>
      </c>
    </row>
    <row r="1018" spans="1:19" x14ac:dyDescent="0.2">
      <c r="A1018" s="133" t="s">
        <v>199</v>
      </c>
      <c r="B1018" s="133" t="s">
        <v>84</v>
      </c>
      <c r="C1018" s="127">
        <v>44328.291666666664</v>
      </c>
      <c r="D1018" s="133">
        <v>0</v>
      </c>
      <c r="E1018" s="133">
        <v>0</v>
      </c>
      <c r="F1018" s="133">
        <v>3.3380000000000001</v>
      </c>
      <c r="G1018" s="133">
        <v>3.3380000000000001</v>
      </c>
      <c r="H1018" s="133">
        <v>0</v>
      </c>
      <c r="I1018" s="133">
        <v>0</v>
      </c>
      <c r="J1018" s="133">
        <v>0</v>
      </c>
      <c r="K1018" s="133">
        <v>0</v>
      </c>
      <c r="L1018" s="133"/>
      <c r="M1018" s="133">
        <v>0</v>
      </c>
      <c r="N1018" s="133">
        <v>0</v>
      </c>
      <c r="O1018" s="133">
        <v>774</v>
      </c>
      <c r="P1018" s="133" t="s">
        <v>200</v>
      </c>
      <c r="Q1018" s="133" t="s">
        <v>201</v>
      </c>
      <c r="R1018" s="133" t="s">
        <v>202</v>
      </c>
      <c r="S1018" s="127">
        <v>44349.399108796293</v>
      </c>
    </row>
    <row r="1019" spans="1:19" x14ac:dyDescent="0.2">
      <c r="A1019" s="133" t="s">
        <v>199</v>
      </c>
      <c r="B1019" s="133" t="s">
        <v>84</v>
      </c>
      <c r="C1019" s="127">
        <v>44328.333333333336</v>
      </c>
      <c r="D1019" s="133">
        <v>0</v>
      </c>
      <c r="E1019" s="133">
        <v>0</v>
      </c>
      <c r="F1019" s="133">
        <v>3.37</v>
      </c>
      <c r="G1019" s="133">
        <v>3.37</v>
      </c>
      <c r="H1019" s="133">
        <v>0</v>
      </c>
      <c r="I1019" s="133">
        <v>0</v>
      </c>
      <c r="J1019" s="133">
        <v>0</v>
      </c>
      <c r="K1019" s="133">
        <v>0</v>
      </c>
      <c r="L1019" s="133"/>
      <c r="M1019" s="133">
        <v>0</v>
      </c>
      <c r="N1019" s="133">
        <v>0</v>
      </c>
      <c r="O1019" s="133">
        <v>774</v>
      </c>
      <c r="P1019" s="133" t="s">
        <v>200</v>
      </c>
      <c r="Q1019" s="133" t="s">
        <v>201</v>
      </c>
      <c r="R1019" s="133" t="s">
        <v>202</v>
      </c>
      <c r="S1019" s="127">
        <v>44349.399108796293</v>
      </c>
    </row>
    <row r="1020" spans="1:19" x14ac:dyDescent="0.2">
      <c r="A1020" s="133" t="s">
        <v>199</v>
      </c>
      <c r="B1020" s="133" t="s">
        <v>84</v>
      </c>
      <c r="C1020" s="127">
        <v>44328.375</v>
      </c>
      <c r="D1020" s="133">
        <v>0</v>
      </c>
      <c r="E1020" s="133">
        <v>0</v>
      </c>
      <c r="F1020" s="133">
        <v>3.3690000000000002</v>
      </c>
      <c r="G1020" s="133">
        <v>3.3690000000000002</v>
      </c>
      <c r="H1020" s="133">
        <v>0</v>
      </c>
      <c r="I1020" s="133">
        <v>0</v>
      </c>
      <c r="J1020" s="133">
        <v>0</v>
      </c>
      <c r="K1020" s="133">
        <v>0</v>
      </c>
      <c r="L1020" s="133"/>
      <c r="M1020" s="133">
        <v>0</v>
      </c>
      <c r="N1020" s="133">
        <v>0</v>
      </c>
      <c r="O1020" s="133">
        <v>774</v>
      </c>
      <c r="P1020" s="133" t="s">
        <v>200</v>
      </c>
      <c r="Q1020" s="133" t="s">
        <v>201</v>
      </c>
      <c r="R1020" s="133" t="s">
        <v>202</v>
      </c>
      <c r="S1020" s="127">
        <v>44349.399108796293</v>
      </c>
    </row>
    <row r="1021" spans="1:19" x14ac:dyDescent="0.2">
      <c r="A1021" s="133" t="s">
        <v>199</v>
      </c>
      <c r="B1021" s="133" t="s">
        <v>84</v>
      </c>
      <c r="C1021" s="127">
        <v>44328.416666666664</v>
      </c>
      <c r="D1021" s="133">
        <v>0</v>
      </c>
      <c r="E1021" s="133">
        <v>0</v>
      </c>
      <c r="F1021" s="133">
        <v>3.4460000000000002</v>
      </c>
      <c r="G1021" s="133">
        <v>3.4460000000000002</v>
      </c>
      <c r="H1021" s="133">
        <v>0</v>
      </c>
      <c r="I1021" s="133">
        <v>0</v>
      </c>
      <c r="J1021" s="133">
        <v>0</v>
      </c>
      <c r="K1021" s="133">
        <v>0</v>
      </c>
      <c r="L1021" s="133"/>
      <c r="M1021" s="133">
        <v>0</v>
      </c>
      <c r="N1021" s="133">
        <v>0</v>
      </c>
      <c r="O1021" s="133">
        <v>774</v>
      </c>
      <c r="P1021" s="133" t="s">
        <v>200</v>
      </c>
      <c r="Q1021" s="133" t="s">
        <v>201</v>
      </c>
      <c r="R1021" s="133" t="s">
        <v>202</v>
      </c>
      <c r="S1021" s="127">
        <v>44349.399108796293</v>
      </c>
    </row>
    <row r="1022" spans="1:19" x14ac:dyDescent="0.2">
      <c r="A1022" s="133" t="s">
        <v>199</v>
      </c>
      <c r="B1022" s="133" t="s">
        <v>84</v>
      </c>
      <c r="C1022" s="127">
        <v>44328.458333333336</v>
      </c>
      <c r="D1022" s="133">
        <v>0</v>
      </c>
      <c r="E1022" s="133">
        <v>0</v>
      </c>
      <c r="F1022" s="133">
        <v>3.3660000000000001</v>
      </c>
      <c r="G1022" s="133">
        <v>3.3660000000000001</v>
      </c>
      <c r="H1022" s="133">
        <v>0</v>
      </c>
      <c r="I1022" s="133">
        <v>0</v>
      </c>
      <c r="J1022" s="133">
        <v>0</v>
      </c>
      <c r="K1022" s="133">
        <v>0</v>
      </c>
      <c r="L1022" s="133"/>
      <c r="M1022" s="133">
        <v>0</v>
      </c>
      <c r="N1022" s="133">
        <v>0</v>
      </c>
      <c r="O1022" s="133">
        <v>774</v>
      </c>
      <c r="P1022" s="133" t="s">
        <v>200</v>
      </c>
      <c r="Q1022" s="133" t="s">
        <v>201</v>
      </c>
      <c r="R1022" s="133" t="s">
        <v>202</v>
      </c>
      <c r="S1022" s="127">
        <v>44349.399108796293</v>
      </c>
    </row>
    <row r="1023" spans="1:19" x14ac:dyDescent="0.2">
      <c r="A1023" s="133" t="s">
        <v>199</v>
      </c>
      <c r="B1023" s="133" t="s">
        <v>84</v>
      </c>
      <c r="C1023" s="127">
        <v>44328.5</v>
      </c>
      <c r="D1023" s="133">
        <v>0</v>
      </c>
      <c r="E1023" s="133">
        <v>0</v>
      </c>
      <c r="F1023" s="133">
        <v>3.2519999999999998</v>
      </c>
      <c r="G1023" s="133">
        <v>3.2519999999999998</v>
      </c>
      <c r="H1023" s="133">
        <v>0</v>
      </c>
      <c r="I1023" s="133">
        <v>0</v>
      </c>
      <c r="J1023" s="133">
        <v>0</v>
      </c>
      <c r="K1023" s="133">
        <v>0</v>
      </c>
      <c r="L1023" s="133"/>
      <c r="M1023" s="133">
        <v>0</v>
      </c>
      <c r="N1023" s="133">
        <v>0</v>
      </c>
      <c r="O1023" s="133">
        <v>774</v>
      </c>
      <c r="P1023" s="133" t="s">
        <v>200</v>
      </c>
      <c r="Q1023" s="133" t="s">
        <v>201</v>
      </c>
      <c r="R1023" s="133" t="s">
        <v>202</v>
      </c>
      <c r="S1023" s="127">
        <v>44349.399108796293</v>
      </c>
    </row>
    <row r="1024" spans="1:19" x14ac:dyDescent="0.2">
      <c r="A1024" s="133" t="s">
        <v>199</v>
      </c>
      <c r="B1024" s="133" t="s">
        <v>84</v>
      </c>
      <c r="C1024" s="127">
        <v>44328.541666666664</v>
      </c>
      <c r="D1024" s="133">
        <v>0</v>
      </c>
      <c r="E1024" s="133">
        <v>0</v>
      </c>
      <c r="F1024" s="133">
        <v>3.1739999999999999</v>
      </c>
      <c r="G1024" s="133">
        <v>3.1739999999999999</v>
      </c>
      <c r="H1024" s="133">
        <v>0</v>
      </c>
      <c r="I1024" s="133">
        <v>0</v>
      </c>
      <c r="J1024" s="133">
        <v>0</v>
      </c>
      <c r="K1024" s="133">
        <v>0</v>
      </c>
      <c r="L1024" s="133"/>
      <c r="M1024" s="133">
        <v>0</v>
      </c>
      <c r="N1024" s="133">
        <v>0</v>
      </c>
      <c r="O1024" s="133">
        <v>774</v>
      </c>
      <c r="P1024" s="133" t="s">
        <v>200</v>
      </c>
      <c r="Q1024" s="133" t="s">
        <v>201</v>
      </c>
      <c r="R1024" s="133" t="s">
        <v>202</v>
      </c>
      <c r="S1024" s="127">
        <v>44349.399108796293</v>
      </c>
    </row>
    <row r="1025" spans="1:19" x14ac:dyDescent="0.2">
      <c r="A1025" s="133" t="s">
        <v>199</v>
      </c>
      <c r="B1025" s="133" t="s">
        <v>84</v>
      </c>
      <c r="C1025" s="127">
        <v>44328.583333333336</v>
      </c>
      <c r="D1025" s="133">
        <v>0</v>
      </c>
      <c r="E1025" s="133">
        <v>0</v>
      </c>
      <c r="F1025" s="133">
        <v>3.161</v>
      </c>
      <c r="G1025" s="133">
        <v>3.161</v>
      </c>
      <c r="H1025" s="133">
        <v>0</v>
      </c>
      <c r="I1025" s="133">
        <v>0</v>
      </c>
      <c r="J1025" s="133">
        <v>0</v>
      </c>
      <c r="K1025" s="133">
        <v>0</v>
      </c>
      <c r="L1025" s="133"/>
      <c r="M1025" s="133">
        <v>0</v>
      </c>
      <c r="N1025" s="133">
        <v>0</v>
      </c>
      <c r="O1025" s="133">
        <v>774</v>
      </c>
      <c r="P1025" s="133" t="s">
        <v>200</v>
      </c>
      <c r="Q1025" s="133" t="s">
        <v>201</v>
      </c>
      <c r="R1025" s="133" t="s">
        <v>202</v>
      </c>
      <c r="S1025" s="127">
        <v>44349.399108796293</v>
      </c>
    </row>
    <row r="1026" spans="1:19" x14ac:dyDescent="0.2">
      <c r="A1026" s="133" t="s">
        <v>199</v>
      </c>
      <c r="B1026" s="133" t="s">
        <v>84</v>
      </c>
      <c r="C1026" s="127">
        <v>44328.625</v>
      </c>
      <c r="D1026" s="133">
        <v>0</v>
      </c>
      <c r="E1026" s="133">
        <v>0</v>
      </c>
      <c r="F1026" s="133">
        <v>3.2320000000000002</v>
      </c>
      <c r="G1026" s="133">
        <v>3.2320000000000002</v>
      </c>
      <c r="H1026" s="133">
        <v>0</v>
      </c>
      <c r="I1026" s="133">
        <v>0</v>
      </c>
      <c r="J1026" s="133">
        <v>0</v>
      </c>
      <c r="K1026" s="133">
        <v>0</v>
      </c>
      <c r="L1026" s="133"/>
      <c r="M1026" s="133">
        <v>0</v>
      </c>
      <c r="N1026" s="133">
        <v>0</v>
      </c>
      <c r="O1026" s="133">
        <v>774</v>
      </c>
      <c r="P1026" s="133" t="s">
        <v>200</v>
      </c>
      <c r="Q1026" s="133" t="s">
        <v>201</v>
      </c>
      <c r="R1026" s="133" t="s">
        <v>202</v>
      </c>
      <c r="S1026" s="127">
        <v>44349.399108796293</v>
      </c>
    </row>
    <row r="1027" spans="1:19" x14ac:dyDescent="0.2">
      <c r="A1027" s="133" t="s">
        <v>199</v>
      </c>
      <c r="B1027" s="133" t="s">
        <v>84</v>
      </c>
      <c r="C1027" s="127">
        <v>44328.666666666664</v>
      </c>
      <c r="D1027" s="133">
        <v>0</v>
      </c>
      <c r="E1027" s="133">
        <v>0</v>
      </c>
      <c r="F1027" s="133">
        <v>3.2719999999999998</v>
      </c>
      <c r="G1027" s="133">
        <v>3.2719999999999998</v>
      </c>
      <c r="H1027" s="133">
        <v>0</v>
      </c>
      <c r="I1027" s="133">
        <v>0</v>
      </c>
      <c r="J1027" s="133">
        <v>0</v>
      </c>
      <c r="K1027" s="133">
        <v>0</v>
      </c>
      <c r="L1027" s="133"/>
      <c r="M1027" s="133">
        <v>0</v>
      </c>
      <c r="N1027" s="133">
        <v>0</v>
      </c>
      <c r="O1027" s="133">
        <v>774</v>
      </c>
      <c r="P1027" s="133" t="s">
        <v>200</v>
      </c>
      <c r="Q1027" s="133" t="s">
        <v>201</v>
      </c>
      <c r="R1027" s="133" t="s">
        <v>202</v>
      </c>
      <c r="S1027" s="127">
        <v>44349.399108796293</v>
      </c>
    </row>
    <row r="1028" spans="1:19" x14ac:dyDescent="0.2">
      <c r="A1028" s="133" t="s">
        <v>199</v>
      </c>
      <c r="B1028" s="133" t="s">
        <v>84</v>
      </c>
      <c r="C1028" s="127">
        <v>44328.708333333336</v>
      </c>
      <c r="D1028" s="133">
        <v>0</v>
      </c>
      <c r="E1028" s="133">
        <v>0</v>
      </c>
      <c r="F1028" s="133">
        <v>3.3069999999999999</v>
      </c>
      <c r="G1028" s="133">
        <v>3.3069999999999999</v>
      </c>
      <c r="H1028" s="133">
        <v>0</v>
      </c>
      <c r="I1028" s="133">
        <v>0</v>
      </c>
      <c r="J1028" s="133">
        <v>0</v>
      </c>
      <c r="K1028" s="133">
        <v>0</v>
      </c>
      <c r="L1028" s="133"/>
      <c r="M1028" s="133">
        <v>0</v>
      </c>
      <c r="N1028" s="133">
        <v>0</v>
      </c>
      <c r="O1028" s="133">
        <v>774</v>
      </c>
      <c r="P1028" s="133" t="s">
        <v>200</v>
      </c>
      <c r="Q1028" s="133" t="s">
        <v>201</v>
      </c>
      <c r="R1028" s="133" t="s">
        <v>202</v>
      </c>
      <c r="S1028" s="127">
        <v>44349.399108796293</v>
      </c>
    </row>
    <row r="1029" spans="1:19" x14ac:dyDescent="0.2">
      <c r="A1029" s="133" t="s">
        <v>199</v>
      </c>
      <c r="B1029" s="133" t="s">
        <v>84</v>
      </c>
      <c r="C1029" s="127">
        <v>44328.75</v>
      </c>
      <c r="D1029" s="133">
        <v>0</v>
      </c>
      <c r="E1029" s="133">
        <v>0</v>
      </c>
      <c r="F1029" s="133">
        <v>3.3439999999999999</v>
      </c>
      <c r="G1029" s="133">
        <v>3.3439999999999999</v>
      </c>
      <c r="H1029" s="133">
        <v>0</v>
      </c>
      <c r="I1029" s="133">
        <v>0</v>
      </c>
      <c r="J1029" s="133">
        <v>0</v>
      </c>
      <c r="K1029" s="133">
        <v>0</v>
      </c>
      <c r="L1029" s="133"/>
      <c r="M1029" s="133">
        <v>0</v>
      </c>
      <c r="N1029" s="133">
        <v>0</v>
      </c>
      <c r="O1029" s="133">
        <v>774</v>
      </c>
      <c r="P1029" s="133" t="s">
        <v>200</v>
      </c>
      <c r="Q1029" s="133" t="s">
        <v>201</v>
      </c>
      <c r="R1029" s="133" t="s">
        <v>202</v>
      </c>
      <c r="S1029" s="127">
        <v>44349.399108796293</v>
      </c>
    </row>
    <row r="1030" spans="1:19" x14ac:dyDescent="0.2">
      <c r="A1030" s="133" t="s">
        <v>199</v>
      </c>
      <c r="B1030" s="133" t="s">
        <v>84</v>
      </c>
      <c r="C1030" s="127">
        <v>44328.791666666664</v>
      </c>
      <c r="D1030" s="133">
        <v>0</v>
      </c>
      <c r="E1030" s="133">
        <v>0</v>
      </c>
      <c r="F1030" s="133">
        <v>3.34</v>
      </c>
      <c r="G1030" s="133">
        <v>3.34</v>
      </c>
      <c r="H1030" s="133">
        <v>0</v>
      </c>
      <c r="I1030" s="133">
        <v>0</v>
      </c>
      <c r="J1030" s="133">
        <v>0</v>
      </c>
      <c r="K1030" s="133">
        <v>0</v>
      </c>
      <c r="L1030" s="133"/>
      <c r="M1030" s="133">
        <v>0</v>
      </c>
      <c r="N1030" s="133">
        <v>0</v>
      </c>
      <c r="O1030" s="133">
        <v>774</v>
      </c>
      <c r="P1030" s="133" t="s">
        <v>200</v>
      </c>
      <c r="Q1030" s="133" t="s">
        <v>201</v>
      </c>
      <c r="R1030" s="133" t="s">
        <v>202</v>
      </c>
      <c r="S1030" s="127">
        <v>44349.399108796293</v>
      </c>
    </row>
    <row r="1031" spans="1:19" x14ac:dyDescent="0.2">
      <c r="A1031" s="133" t="s">
        <v>199</v>
      </c>
      <c r="B1031" s="133" t="s">
        <v>84</v>
      </c>
      <c r="C1031" s="127">
        <v>44328.833333333336</v>
      </c>
      <c r="D1031" s="133">
        <v>0</v>
      </c>
      <c r="E1031" s="133">
        <v>0</v>
      </c>
      <c r="F1031" s="133">
        <v>3.3359999999999999</v>
      </c>
      <c r="G1031" s="133">
        <v>3.3359999999999999</v>
      </c>
      <c r="H1031" s="133">
        <v>0</v>
      </c>
      <c r="I1031" s="133">
        <v>0</v>
      </c>
      <c r="J1031" s="133">
        <v>0</v>
      </c>
      <c r="K1031" s="133">
        <v>0</v>
      </c>
      <c r="L1031" s="133"/>
      <c r="M1031" s="133">
        <v>0</v>
      </c>
      <c r="N1031" s="133">
        <v>0</v>
      </c>
      <c r="O1031" s="133">
        <v>774</v>
      </c>
      <c r="P1031" s="133" t="s">
        <v>200</v>
      </c>
      <c r="Q1031" s="133" t="s">
        <v>201</v>
      </c>
      <c r="R1031" s="133" t="s">
        <v>202</v>
      </c>
      <c r="S1031" s="127">
        <v>44349.399108796293</v>
      </c>
    </row>
    <row r="1032" spans="1:19" x14ac:dyDescent="0.2">
      <c r="A1032" s="133" t="s">
        <v>199</v>
      </c>
      <c r="B1032" s="133" t="s">
        <v>84</v>
      </c>
      <c r="C1032" s="127">
        <v>44328.875</v>
      </c>
      <c r="D1032" s="133">
        <v>0</v>
      </c>
      <c r="E1032" s="133">
        <v>0</v>
      </c>
      <c r="F1032" s="133">
        <v>3.3610000000000002</v>
      </c>
      <c r="G1032" s="133">
        <v>3.3610000000000002</v>
      </c>
      <c r="H1032" s="133">
        <v>0</v>
      </c>
      <c r="I1032" s="133">
        <v>0</v>
      </c>
      <c r="J1032" s="133">
        <v>0</v>
      </c>
      <c r="K1032" s="133">
        <v>0</v>
      </c>
      <c r="L1032" s="133"/>
      <c r="M1032" s="133">
        <v>0</v>
      </c>
      <c r="N1032" s="133">
        <v>0</v>
      </c>
      <c r="O1032" s="133">
        <v>774</v>
      </c>
      <c r="P1032" s="133" t="s">
        <v>200</v>
      </c>
      <c r="Q1032" s="133" t="s">
        <v>201</v>
      </c>
      <c r="R1032" s="133" t="s">
        <v>202</v>
      </c>
      <c r="S1032" s="127">
        <v>44349.399108796293</v>
      </c>
    </row>
    <row r="1033" spans="1:19" x14ac:dyDescent="0.2">
      <c r="A1033" s="133" t="s">
        <v>199</v>
      </c>
      <c r="B1033" s="133" t="s">
        <v>84</v>
      </c>
      <c r="C1033" s="127">
        <v>44328.916666666664</v>
      </c>
      <c r="D1033" s="133">
        <v>0</v>
      </c>
      <c r="E1033" s="133">
        <v>0</v>
      </c>
      <c r="F1033" s="133">
        <v>3.496</v>
      </c>
      <c r="G1033" s="133">
        <v>3.496</v>
      </c>
      <c r="H1033" s="133">
        <v>0</v>
      </c>
      <c r="I1033" s="133">
        <v>0</v>
      </c>
      <c r="J1033" s="133">
        <v>0</v>
      </c>
      <c r="K1033" s="133">
        <v>0</v>
      </c>
      <c r="L1033" s="133"/>
      <c r="M1033" s="133">
        <v>0</v>
      </c>
      <c r="N1033" s="133">
        <v>0</v>
      </c>
      <c r="O1033" s="133">
        <v>774</v>
      </c>
      <c r="P1033" s="133" t="s">
        <v>200</v>
      </c>
      <c r="Q1033" s="133" t="s">
        <v>201</v>
      </c>
      <c r="R1033" s="133" t="s">
        <v>202</v>
      </c>
      <c r="S1033" s="127">
        <v>44349.399108796293</v>
      </c>
    </row>
    <row r="1034" spans="1:19" x14ac:dyDescent="0.2">
      <c r="A1034" s="133" t="s">
        <v>199</v>
      </c>
      <c r="B1034" s="133" t="s">
        <v>84</v>
      </c>
      <c r="C1034" s="127">
        <v>44328.958333333336</v>
      </c>
      <c r="D1034" s="133">
        <v>0</v>
      </c>
      <c r="E1034" s="133">
        <v>0</v>
      </c>
      <c r="F1034" s="133">
        <v>3.4060000000000001</v>
      </c>
      <c r="G1034" s="133">
        <v>3.4060000000000001</v>
      </c>
      <c r="H1034" s="133">
        <v>0</v>
      </c>
      <c r="I1034" s="133">
        <v>0</v>
      </c>
      <c r="J1034" s="133">
        <v>0</v>
      </c>
      <c r="K1034" s="133">
        <v>0</v>
      </c>
      <c r="L1034" s="133"/>
      <c r="M1034" s="133">
        <v>0</v>
      </c>
      <c r="N1034" s="133">
        <v>0</v>
      </c>
      <c r="O1034" s="133">
        <v>774</v>
      </c>
      <c r="P1034" s="133" t="s">
        <v>200</v>
      </c>
      <c r="Q1034" s="133" t="s">
        <v>201</v>
      </c>
      <c r="R1034" s="133" t="s">
        <v>202</v>
      </c>
      <c r="S1034" s="127">
        <v>44349.399108796293</v>
      </c>
    </row>
    <row r="1035" spans="1:19" x14ac:dyDescent="0.2">
      <c r="A1035" s="133" t="s">
        <v>199</v>
      </c>
      <c r="B1035" s="133" t="s">
        <v>84</v>
      </c>
      <c r="C1035" s="127">
        <v>44329</v>
      </c>
      <c r="D1035" s="133">
        <v>0</v>
      </c>
      <c r="E1035" s="133">
        <v>0</v>
      </c>
      <c r="F1035" s="133">
        <v>3.4140000000000001</v>
      </c>
      <c r="G1035" s="133">
        <v>3.4140000000000001</v>
      </c>
      <c r="H1035" s="133">
        <v>0</v>
      </c>
      <c r="I1035" s="133">
        <v>0</v>
      </c>
      <c r="J1035" s="133">
        <v>0</v>
      </c>
      <c r="K1035" s="133">
        <v>0</v>
      </c>
      <c r="L1035" s="133"/>
      <c r="M1035" s="133">
        <v>0</v>
      </c>
      <c r="N1035" s="133">
        <v>0</v>
      </c>
      <c r="O1035" s="133">
        <v>774</v>
      </c>
      <c r="P1035" s="133" t="s">
        <v>200</v>
      </c>
      <c r="Q1035" s="133" t="s">
        <v>201</v>
      </c>
      <c r="R1035" s="133" t="s">
        <v>202</v>
      </c>
      <c r="S1035" s="127">
        <v>44349.399108796293</v>
      </c>
    </row>
    <row r="1036" spans="1:19" x14ac:dyDescent="0.2">
      <c r="A1036" s="133" t="s">
        <v>199</v>
      </c>
      <c r="B1036" s="133" t="s">
        <v>84</v>
      </c>
      <c r="C1036" s="127">
        <v>44329.041666666664</v>
      </c>
      <c r="D1036" s="133">
        <v>0</v>
      </c>
      <c r="E1036" s="133">
        <v>0</v>
      </c>
      <c r="F1036" s="133">
        <v>3.3290000000000002</v>
      </c>
      <c r="G1036" s="133">
        <v>3.3290000000000002</v>
      </c>
      <c r="H1036" s="133">
        <v>0</v>
      </c>
      <c r="I1036" s="133">
        <v>0</v>
      </c>
      <c r="J1036" s="133">
        <v>0</v>
      </c>
      <c r="K1036" s="133">
        <v>0</v>
      </c>
      <c r="L1036" s="133"/>
      <c r="M1036" s="133">
        <v>0</v>
      </c>
      <c r="N1036" s="133">
        <v>0</v>
      </c>
      <c r="O1036" s="133">
        <v>774</v>
      </c>
      <c r="P1036" s="133" t="s">
        <v>200</v>
      </c>
      <c r="Q1036" s="133" t="s">
        <v>201</v>
      </c>
      <c r="R1036" s="133" t="s">
        <v>202</v>
      </c>
      <c r="S1036" s="127">
        <v>44349.399108796293</v>
      </c>
    </row>
    <row r="1037" spans="1:19" x14ac:dyDescent="0.2">
      <c r="A1037" s="133" t="s">
        <v>199</v>
      </c>
      <c r="B1037" s="133" t="s">
        <v>84</v>
      </c>
      <c r="C1037" s="127">
        <v>44329.083333333336</v>
      </c>
      <c r="D1037" s="133">
        <v>0</v>
      </c>
      <c r="E1037" s="133">
        <v>0</v>
      </c>
      <c r="F1037" s="133">
        <v>3.3530000000000002</v>
      </c>
      <c r="G1037" s="133">
        <v>3.3530000000000002</v>
      </c>
      <c r="H1037" s="133">
        <v>0</v>
      </c>
      <c r="I1037" s="133">
        <v>0</v>
      </c>
      <c r="J1037" s="133">
        <v>0</v>
      </c>
      <c r="K1037" s="133">
        <v>0</v>
      </c>
      <c r="L1037" s="133"/>
      <c r="M1037" s="133">
        <v>0</v>
      </c>
      <c r="N1037" s="133">
        <v>0</v>
      </c>
      <c r="O1037" s="133">
        <v>774</v>
      </c>
      <c r="P1037" s="133" t="s">
        <v>200</v>
      </c>
      <c r="Q1037" s="133" t="s">
        <v>201</v>
      </c>
      <c r="R1037" s="133" t="s">
        <v>202</v>
      </c>
      <c r="S1037" s="127">
        <v>44349.399687500001</v>
      </c>
    </row>
    <row r="1038" spans="1:19" x14ac:dyDescent="0.2">
      <c r="A1038" s="133" t="s">
        <v>199</v>
      </c>
      <c r="B1038" s="133" t="s">
        <v>84</v>
      </c>
      <c r="C1038" s="127">
        <v>44329.125</v>
      </c>
      <c r="D1038" s="133">
        <v>0</v>
      </c>
      <c r="E1038" s="133">
        <v>0</v>
      </c>
      <c r="F1038" s="133">
        <v>3.3809999999999998</v>
      </c>
      <c r="G1038" s="133">
        <v>3.3809999999999998</v>
      </c>
      <c r="H1038" s="133">
        <v>0</v>
      </c>
      <c r="I1038" s="133">
        <v>0</v>
      </c>
      <c r="J1038" s="133">
        <v>0</v>
      </c>
      <c r="K1038" s="133">
        <v>0</v>
      </c>
      <c r="L1038" s="133"/>
      <c r="M1038" s="133">
        <v>0</v>
      </c>
      <c r="N1038" s="133">
        <v>0</v>
      </c>
      <c r="O1038" s="133">
        <v>774</v>
      </c>
      <c r="P1038" s="133" t="s">
        <v>200</v>
      </c>
      <c r="Q1038" s="133" t="s">
        <v>201</v>
      </c>
      <c r="R1038" s="133" t="s">
        <v>202</v>
      </c>
      <c r="S1038" s="127">
        <v>44349.399687500001</v>
      </c>
    </row>
    <row r="1039" spans="1:19" x14ac:dyDescent="0.2">
      <c r="A1039" s="133" t="s">
        <v>199</v>
      </c>
      <c r="B1039" s="133" t="s">
        <v>84</v>
      </c>
      <c r="C1039" s="127">
        <v>44329.166666666664</v>
      </c>
      <c r="D1039" s="133">
        <v>0</v>
      </c>
      <c r="E1039" s="133">
        <v>0</v>
      </c>
      <c r="F1039" s="133">
        <v>3.504</v>
      </c>
      <c r="G1039" s="133">
        <v>3.504</v>
      </c>
      <c r="H1039" s="133">
        <v>0</v>
      </c>
      <c r="I1039" s="133">
        <v>0</v>
      </c>
      <c r="J1039" s="133">
        <v>0</v>
      </c>
      <c r="K1039" s="133">
        <v>0</v>
      </c>
      <c r="L1039" s="133"/>
      <c r="M1039" s="133">
        <v>0</v>
      </c>
      <c r="N1039" s="133">
        <v>0</v>
      </c>
      <c r="O1039" s="133">
        <v>774</v>
      </c>
      <c r="P1039" s="133" t="s">
        <v>200</v>
      </c>
      <c r="Q1039" s="133" t="s">
        <v>201</v>
      </c>
      <c r="R1039" s="133" t="s">
        <v>202</v>
      </c>
      <c r="S1039" s="127">
        <v>44349.399699074071</v>
      </c>
    </row>
    <row r="1040" spans="1:19" x14ac:dyDescent="0.2">
      <c r="A1040" s="133" t="s">
        <v>199</v>
      </c>
      <c r="B1040" s="133" t="s">
        <v>84</v>
      </c>
      <c r="C1040" s="127">
        <v>44329.208333333336</v>
      </c>
      <c r="D1040" s="133">
        <v>0</v>
      </c>
      <c r="E1040" s="133">
        <v>0</v>
      </c>
      <c r="F1040" s="133">
        <v>3.4590000000000001</v>
      </c>
      <c r="G1040" s="133">
        <v>3.4590000000000001</v>
      </c>
      <c r="H1040" s="133">
        <v>0</v>
      </c>
      <c r="I1040" s="133">
        <v>0</v>
      </c>
      <c r="J1040" s="133">
        <v>0</v>
      </c>
      <c r="K1040" s="133">
        <v>0</v>
      </c>
      <c r="L1040" s="133"/>
      <c r="M1040" s="133">
        <v>0</v>
      </c>
      <c r="N1040" s="133">
        <v>0</v>
      </c>
      <c r="O1040" s="133">
        <v>774</v>
      </c>
      <c r="P1040" s="133" t="s">
        <v>200</v>
      </c>
      <c r="Q1040" s="133" t="s">
        <v>201</v>
      </c>
      <c r="R1040" s="133" t="s">
        <v>202</v>
      </c>
      <c r="S1040" s="127">
        <v>44349.399699074071</v>
      </c>
    </row>
    <row r="1041" spans="1:19" x14ac:dyDescent="0.2">
      <c r="A1041" s="133" t="s">
        <v>199</v>
      </c>
      <c r="B1041" s="133" t="s">
        <v>84</v>
      </c>
      <c r="C1041" s="127">
        <v>44329.25</v>
      </c>
      <c r="D1041" s="133">
        <v>0</v>
      </c>
      <c r="E1041" s="133">
        <v>0</v>
      </c>
      <c r="F1041" s="133">
        <v>3.375</v>
      </c>
      <c r="G1041" s="133">
        <v>3.375</v>
      </c>
      <c r="H1041" s="133">
        <v>0</v>
      </c>
      <c r="I1041" s="133">
        <v>0</v>
      </c>
      <c r="J1041" s="133">
        <v>0</v>
      </c>
      <c r="K1041" s="133">
        <v>0</v>
      </c>
      <c r="L1041" s="133"/>
      <c r="M1041" s="133">
        <v>0</v>
      </c>
      <c r="N1041" s="133">
        <v>0</v>
      </c>
      <c r="O1041" s="133">
        <v>774</v>
      </c>
      <c r="P1041" s="133" t="s">
        <v>200</v>
      </c>
      <c r="Q1041" s="133" t="s">
        <v>201</v>
      </c>
      <c r="R1041" s="133" t="s">
        <v>202</v>
      </c>
      <c r="S1041" s="127">
        <v>44349.399699074071</v>
      </c>
    </row>
    <row r="1042" spans="1:19" x14ac:dyDescent="0.2">
      <c r="A1042" s="133" t="s">
        <v>199</v>
      </c>
      <c r="B1042" s="133" t="s">
        <v>84</v>
      </c>
      <c r="C1042" s="127">
        <v>44329.291666666664</v>
      </c>
      <c r="D1042" s="133">
        <v>0</v>
      </c>
      <c r="E1042" s="133">
        <v>0</v>
      </c>
      <c r="F1042" s="133">
        <v>3.2559999999999998</v>
      </c>
      <c r="G1042" s="133">
        <v>3.2559999999999998</v>
      </c>
      <c r="H1042" s="133">
        <v>0</v>
      </c>
      <c r="I1042" s="133">
        <v>0</v>
      </c>
      <c r="J1042" s="133">
        <v>0</v>
      </c>
      <c r="K1042" s="133">
        <v>0</v>
      </c>
      <c r="L1042" s="133"/>
      <c r="M1042" s="133">
        <v>0</v>
      </c>
      <c r="N1042" s="133">
        <v>0</v>
      </c>
      <c r="O1042" s="133">
        <v>774</v>
      </c>
      <c r="P1042" s="133" t="s">
        <v>200</v>
      </c>
      <c r="Q1042" s="133" t="s">
        <v>201</v>
      </c>
      <c r="R1042" s="133" t="s">
        <v>202</v>
      </c>
      <c r="S1042" s="127">
        <v>44349.399699074071</v>
      </c>
    </row>
    <row r="1043" spans="1:19" x14ac:dyDescent="0.2">
      <c r="A1043" s="133" t="s">
        <v>199</v>
      </c>
      <c r="B1043" s="133" t="s">
        <v>84</v>
      </c>
      <c r="C1043" s="127">
        <v>44329.333333333336</v>
      </c>
      <c r="D1043" s="133">
        <v>0</v>
      </c>
      <c r="E1043" s="133">
        <v>0</v>
      </c>
      <c r="F1043" s="133">
        <v>3.6160000000000001</v>
      </c>
      <c r="G1043" s="133">
        <v>3.6160000000000001</v>
      </c>
      <c r="H1043" s="133">
        <v>0</v>
      </c>
      <c r="I1043" s="133">
        <v>0</v>
      </c>
      <c r="J1043" s="133">
        <v>0</v>
      </c>
      <c r="K1043" s="133">
        <v>0</v>
      </c>
      <c r="L1043" s="133"/>
      <c r="M1043" s="133">
        <v>0</v>
      </c>
      <c r="N1043" s="133">
        <v>0</v>
      </c>
      <c r="O1043" s="133">
        <v>774</v>
      </c>
      <c r="P1043" s="133" t="s">
        <v>200</v>
      </c>
      <c r="Q1043" s="133" t="s">
        <v>201</v>
      </c>
      <c r="R1043" s="133" t="s">
        <v>202</v>
      </c>
      <c r="S1043" s="127">
        <v>44349.399699074071</v>
      </c>
    </row>
    <row r="1044" spans="1:19" x14ac:dyDescent="0.2">
      <c r="A1044" s="133" t="s">
        <v>199</v>
      </c>
      <c r="B1044" s="133" t="s">
        <v>84</v>
      </c>
      <c r="C1044" s="127">
        <v>44329.375</v>
      </c>
      <c r="D1044" s="133">
        <v>0</v>
      </c>
      <c r="E1044" s="133">
        <v>0</v>
      </c>
      <c r="F1044" s="133">
        <v>3.64</v>
      </c>
      <c r="G1044" s="133">
        <v>3.64</v>
      </c>
      <c r="H1044" s="133">
        <v>0</v>
      </c>
      <c r="I1044" s="133">
        <v>0</v>
      </c>
      <c r="J1044" s="133">
        <v>0</v>
      </c>
      <c r="K1044" s="133">
        <v>0</v>
      </c>
      <c r="L1044" s="133"/>
      <c r="M1044" s="133">
        <v>0</v>
      </c>
      <c r="N1044" s="133">
        <v>0</v>
      </c>
      <c r="O1044" s="133">
        <v>774</v>
      </c>
      <c r="P1044" s="133" t="s">
        <v>200</v>
      </c>
      <c r="Q1044" s="133" t="s">
        <v>201</v>
      </c>
      <c r="R1044" s="133" t="s">
        <v>202</v>
      </c>
      <c r="S1044" s="127">
        <v>44349.399699074071</v>
      </c>
    </row>
    <row r="1045" spans="1:19" x14ac:dyDescent="0.2">
      <c r="A1045" s="133" t="s">
        <v>199</v>
      </c>
      <c r="B1045" s="133" t="s">
        <v>84</v>
      </c>
      <c r="C1045" s="127">
        <v>44329.416666666664</v>
      </c>
      <c r="D1045" s="133">
        <v>0</v>
      </c>
      <c r="E1045" s="133">
        <v>0</v>
      </c>
      <c r="F1045" s="133">
        <v>3.367</v>
      </c>
      <c r="G1045" s="133">
        <v>3.367</v>
      </c>
      <c r="H1045" s="133">
        <v>0</v>
      </c>
      <c r="I1045" s="133">
        <v>0</v>
      </c>
      <c r="J1045" s="133">
        <v>0</v>
      </c>
      <c r="K1045" s="133">
        <v>0</v>
      </c>
      <c r="L1045" s="133"/>
      <c r="M1045" s="133">
        <v>0</v>
      </c>
      <c r="N1045" s="133">
        <v>0</v>
      </c>
      <c r="O1045" s="133">
        <v>774</v>
      </c>
      <c r="P1045" s="133" t="s">
        <v>200</v>
      </c>
      <c r="Q1045" s="133" t="s">
        <v>201</v>
      </c>
      <c r="R1045" s="133" t="s">
        <v>202</v>
      </c>
      <c r="S1045" s="127">
        <v>44349.399699074071</v>
      </c>
    </row>
    <row r="1046" spans="1:19" x14ac:dyDescent="0.2">
      <c r="A1046" s="133" t="s">
        <v>199</v>
      </c>
      <c r="B1046" s="133" t="s">
        <v>84</v>
      </c>
      <c r="C1046" s="127">
        <v>44329.458333333336</v>
      </c>
      <c r="D1046" s="133">
        <v>0</v>
      </c>
      <c r="E1046" s="133">
        <v>0</v>
      </c>
      <c r="F1046" s="133">
        <v>3.2250000000000001</v>
      </c>
      <c r="G1046" s="133">
        <v>3.2250000000000001</v>
      </c>
      <c r="H1046" s="133">
        <v>0</v>
      </c>
      <c r="I1046" s="133">
        <v>0</v>
      </c>
      <c r="J1046" s="133">
        <v>0</v>
      </c>
      <c r="K1046" s="133">
        <v>0</v>
      </c>
      <c r="L1046" s="133"/>
      <c r="M1046" s="133">
        <v>0</v>
      </c>
      <c r="N1046" s="133">
        <v>0</v>
      </c>
      <c r="O1046" s="133">
        <v>774</v>
      </c>
      <c r="P1046" s="133" t="s">
        <v>200</v>
      </c>
      <c r="Q1046" s="133" t="s">
        <v>201</v>
      </c>
      <c r="R1046" s="133" t="s">
        <v>202</v>
      </c>
      <c r="S1046" s="127">
        <v>44349.399699074071</v>
      </c>
    </row>
    <row r="1047" spans="1:19" x14ac:dyDescent="0.2">
      <c r="A1047" s="133" t="s">
        <v>199</v>
      </c>
      <c r="B1047" s="133" t="s">
        <v>84</v>
      </c>
      <c r="C1047" s="127">
        <v>44329.5</v>
      </c>
      <c r="D1047" s="133">
        <v>0</v>
      </c>
      <c r="E1047" s="133">
        <v>0</v>
      </c>
      <c r="F1047" s="133">
        <v>3.278</v>
      </c>
      <c r="G1047" s="133">
        <v>3.278</v>
      </c>
      <c r="H1047" s="133">
        <v>0</v>
      </c>
      <c r="I1047" s="133">
        <v>0</v>
      </c>
      <c r="J1047" s="133">
        <v>0</v>
      </c>
      <c r="K1047" s="133">
        <v>0</v>
      </c>
      <c r="L1047" s="133"/>
      <c r="M1047" s="133">
        <v>0</v>
      </c>
      <c r="N1047" s="133">
        <v>0</v>
      </c>
      <c r="O1047" s="133">
        <v>774</v>
      </c>
      <c r="P1047" s="133" t="s">
        <v>200</v>
      </c>
      <c r="Q1047" s="133" t="s">
        <v>201</v>
      </c>
      <c r="R1047" s="133" t="s">
        <v>202</v>
      </c>
      <c r="S1047" s="127">
        <v>44349.399699074071</v>
      </c>
    </row>
    <row r="1048" spans="1:19" x14ac:dyDescent="0.2">
      <c r="A1048" s="133" t="s">
        <v>199</v>
      </c>
      <c r="B1048" s="133" t="s">
        <v>84</v>
      </c>
      <c r="C1048" s="127">
        <v>44329.541666666664</v>
      </c>
      <c r="D1048" s="133">
        <v>0</v>
      </c>
      <c r="E1048" s="133">
        <v>0</v>
      </c>
      <c r="F1048" s="133">
        <v>3.282</v>
      </c>
      <c r="G1048" s="133">
        <v>3.282</v>
      </c>
      <c r="H1048" s="133">
        <v>0</v>
      </c>
      <c r="I1048" s="133">
        <v>0</v>
      </c>
      <c r="J1048" s="133">
        <v>0</v>
      </c>
      <c r="K1048" s="133">
        <v>0</v>
      </c>
      <c r="L1048" s="133"/>
      <c r="M1048" s="133">
        <v>0</v>
      </c>
      <c r="N1048" s="133">
        <v>0</v>
      </c>
      <c r="O1048" s="133">
        <v>774</v>
      </c>
      <c r="P1048" s="133" t="s">
        <v>200</v>
      </c>
      <c r="Q1048" s="133" t="s">
        <v>201</v>
      </c>
      <c r="R1048" s="133" t="s">
        <v>202</v>
      </c>
      <c r="S1048" s="127">
        <v>44349.399699074071</v>
      </c>
    </row>
    <row r="1049" spans="1:19" x14ac:dyDescent="0.2">
      <c r="A1049" s="133" t="s">
        <v>199</v>
      </c>
      <c r="B1049" s="133" t="s">
        <v>84</v>
      </c>
      <c r="C1049" s="127">
        <v>44329.583333333336</v>
      </c>
      <c r="D1049" s="133">
        <v>0</v>
      </c>
      <c r="E1049" s="133">
        <v>0</v>
      </c>
      <c r="F1049" s="133">
        <v>3.2210000000000001</v>
      </c>
      <c r="G1049" s="133">
        <v>3.2210000000000001</v>
      </c>
      <c r="H1049" s="133">
        <v>0</v>
      </c>
      <c r="I1049" s="133">
        <v>0</v>
      </c>
      <c r="J1049" s="133">
        <v>0</v>
      </c>
      <c r="K1049" s="133">
        <v>0</v>
      </c>
      <c r="L1049" s="133"/>
      <c r="M1049" s="133">
        <v>0</v>
      </c>
      <c r="N1049" s="133">
        <v>0</v>
      </c>
      <c r="O1049" s="133">
        <v>774</v>
      </c>
      <c r="P1049" s="133" t="s">
        <v>200</v>
      </c>
      <c r="Q1049" s="133" t="s">
        <v>201</v>
      </c>
      <c r="R1049" s="133" t="s">
        <v>202</v>
      </c>
      <c r="S1049" s="127">
        <v>44349.399699074071</v>
      </c>
    </row>
    <row r="1050" spans="1:19" x14ac:dyDescent="0.2">
      <c r="A1050" s="133" t="s">
        <v>199</v>
      </c>
      <c r="B1050" s="133" t="s">
        <v>84</v>
      </c>
      <c r="C1050" s="127">
        <v>44329.625</v>
      </c>
      <c r="D1050" s="133">
        <v>0</v>
      </c>
      <c r="E1050" s="133">
        <v>0</v>
      </c>
      <c r="F1050" s="133">
        <v>3.1230000000000002</v>
      </c>
      <c r="G1050" s="133">
        <v>3.1230000000000002</v>
      </c>
      <c r="H1050" s="133">
        <v>0</v>
      </c>
      <c r="I1050" s="133">
        <v>0</v>
      </c>
      <c r="J1050" s="133">
        <v>0</v>
      </c>
      <c r="K1050" s="133">
        <v>0</v>
      </c>
      <c r="L1050" s="133"/>
      <c r="M1050" s="133">
        <v>0</v>
      </c>
      <c r="N1050" s="133">
        <v>0</v>
      </c>
      <c r="O1050" s="133">
        <v>774</v>
      </c>
      <c r="P1050" s="133" t="s">
        <v>200</v>
      </c>
      <c r="Q1050" s="133" t="s">
        <v>201</v>
      </c>
      <c r="R1050" s="133" t="s">
        <v>202</v>
      </c>
      <c r="S1050" s="127">
        <v>44349.399699074071</v>
      </c>
    </row>
    <row r="1051" spans="1:19" x14ac:dyDescent="0.2">
      <c r="A1051" s="133" t="s">
        <v>199</v>
      </c>
      <c r="B1051" s="133" t="s">
        <v>84</v>
      </c>
      <c r="C1051" s="127">
        <v>44329.666666666664</v>
      </c>
      <c r="D1051" s="133">
        <v>0</v>
      </c>
      <c r="E1051" s="133">
        <v>0</v>
      </c>
      <c r="F1051" s="133">
        <v>3.0950000000000002</v>
      </c>
      <c r="G1051" s="133">
        <v>3.0950000000000002</v>
      </c>
      <c r="H1051" s="133">
        <v>0</v>
      </c>
      <c r="I1051" s="133">
        <v>0</v>
      </c>
      <c r="J1051" s="133">
        <v>0</v>
      </c>
      <c r="K1051" s="133">
        <v>0</v>
      </c>
      <c r="L1051" s="133"/>
      <c r="M1051" s="133">
        <v>0</v>
      </c>
      <c r="N1051" s="133">
        <v>0</v>
      </c>
      <c r="O1051" s="133">
        <v>774</v>
      </c>
      <c r="P1051" s="133" t="s">
        <v>200</v>
      </c>
      <c r="Q1051" s="133" t="s">
        <v>201</v>
      </c>
      <c r="R1051" s="133" t="s">
        <v>202</v>
      </c>
      <c r="S1051" s="127">
        <v>44349.399699074071</v>
      </c>
    </row>
    <row r="1052" spans="1:19" x14ac:dyDescent="0.2">
      <c r="A1052" s="133" t="s">
        <v>199</v>
      </c>
      <c r="B1052" s="133" t="s">
        <v>84</v>
      </c>
      <c r="C1052" s="127">
        <v>44329.708333333336</v>
      </c>
      <c r="D1052" s="133">
        <v>0</v>
      </c>
      <c r="E1052" s="133">
        <v>0</v>
      </c>
      <c r="F1052" s="133">
        <v>3.09</v>
      </c>
      <c r="G1052" s="133">
        <v>3.09</v>
      </c>
      <c r="H1052" s="133">
        <v>0</v>
      </c>
      <c r="I1052" s="133">
        <v>0</v>
      </c>
      <c r="J1052" s="133">
        <v>0</v>
      </c>
      <c r="K1052" s="133">
        <v>0</v>
      </c>
      <c r="L1052" s="133"/>
      <c r="M1052" s="133">
        <v>0</v>
      </c>
      <c r="N1052" s="133">
        <v>0</v>
      </c>
      <c r="O1052" s="133">
        <v>774</v>
      </c>
      <c r="P1052" s="133" t="s">
        <v>200</v>
      </c>
      <c r="Q1052" s="133" t="s">
        <v>201</v>
      </c>
      <c r="R1052" s="133" t="s">
        <v>202</v>
      </c>
      <c r="S1052" s="127">
        <v>44349.399699074071</v>
      </c>
    </row>
    <row r="1053" spans="1:19" x14ac:dyDescent="0.2">
      <c r="A1053" s="133" t="s">
        <v>199</v>
      </c>
      <c r="B1053" s="133" t="s">
        <v>84</v>
      </c>
      <c r="C1053" s="127">
        <v>44329.75</v>
      </c>
      <c r="D1053" s="133">
        <v>0</v>
      </c>
      <c r="E1053" s="133">
        <v>0</v>
      </c>
      <c r="F1053" s="133">
        <v>2.9609999999999999</v>
      </c>
      <c r="G1053" s="133">
        <v>2.9609999999999999</v>
      </c>
      <c r="H1053" s="133">
        <v>0</v>
      </c>
      <c r="I1053" s="133">
        <v>0</v>
      </c>
      <c r="J1053" s="133">
        <v>0</v>
      </c>
      <c r="K1053" s="133">
        <v>0</v>
      </c>
      <c r="L1053" s="133"/>
      <c r="M1053" s="133">
        <v>0</v>
      </c>
      <c r="N1053" s="133">
        <v>0</v>
      </c>
      <c r="O1053" s="133">
        <v>774</v>
      </c>
      <c r="P1053" s="133" t="s">
        <v>200</v>
      </c>
      <c r="Q1053" s="133" t="s">
        <v>201</v>
      </c>
      <c r="R1053" s="133" t="s">
        <v>202</v>
      </c>
      <c r="S1053" s="127">
        <v>44349.399699074071</v>
      </c>
    </row>
    <row r="1054" spans="1:19" x14ac:dyDescent="0.2">
      <c r="A1054" s="133" t="s">
        <v>199</v>
      </c>
      <c r="B1054" s="133" t="s">
        <v>84</v>
      </c>
      <c r="C1054" s="127">
        <v>44329.791666666664</v>
      </c>
      <c r="D1054" s="133">
        <v>0</v>
      </c>
      <c r="E1054" s="133">
        <v>0</v>
      </c>
      <c r="F1054" s="133">
        <v>3.0750000000000002</v>
      </c>
      <c r="G1054" s="133">
        <v>3.0750000000000002</v>
      </c>
      <c r="H1054" s="133">
        <v>0</v>
      </c>
      <c r="I1054" s="133">
        <v>0</v>
      </c>
      <c r="J1054" s="133">
        <v>0</v>
      </c>
      <c r="K1054" s="133">
        <v>0</v>
      </c>
      <c r="L1054" s="133"/>
      <c r="M1054" s="133">
        <v>0</v>
      </c>
      <c r="N1054" s="133">
        <v>0</v>
      </c>
      <c r="O1054" s="133">
        <v>774</v>
      </c>
      <c r="P1054" s="133" t="s">
        <v>200</v>
      </c>
      <c r="Q1054" s="133" t="s">
        <v>201</v>
      </c>
      <c r="R1054" s="133" t="s">
        <v>202</v>
      </c>
      <c r="S1054" s="127">
        <v>44349.399699074071</v>
      </c>
    </row>
    <row r="1055" spans="1:19" x14ac:dyDescent="0.2">
      <c r="A1055" s="133" t="s">
        <v>199</v>
      </c>
      <c r="B1055" s="133" t="s">
        <v>84</v>
      </c>
      <c r="C1055" s="127">
        <v>44329.833333333336</v>
      </c>
      <c r="D1055" s="133">
        <v>0</v>
      </c>
      <c r="E1055" s="133">
        <v>0</v>
      </c>
      <c r="F1055" s="133">
        <v>3.1970000000000001</v>
      </c>
      <c r="G1055" s="133">
        <v>3.1970000000000001</v>
      </c>
      <c r="H1055" s="133">
        <v>0</v>
      </c>
      <c r="I1055" s="133">
        <v>0</v>
      </c>
      <c r="J1055" s="133">
        <v>0</v>
      </c>
      <c r="K1055" s="133">
        <v>0</v>
      </c>
      <c r="L1055" s="133"/>
      <c r="M1055" s="133">
        <v>0</v>
      </c>
      <c r="N1055" s="133">
        <v>0</v>
      </c>
      <c r="O1055" s="133">
        <v>774</v>
      </c>
      <c r="P1055" s="133" t="s">
        <v>200</v>
      </c>
      <c r="Q1055" s="133" t="s">
        <v>201</v>
      </c>
      <c r="R1055" s="133" t="s">
        <v>202</v>
      </c>
      <c r="S1055" s="127">
        <v>44349.399699074071</v>
      </c>
    </row>
    <row r="1056" spans="1:19" x14ac:dyDescent="0.2">
      <c r="A1056" s="133" t="s">
        <v>199</v>
      </c>
      <c r="B1056" s="133" t="s">
        <v>84</v>
      </c>
      <c r="C1056" s="127">
        <v>44329.875</v>
      </c>
      <c r="D1056" s="133">
        <v>0</v>
      </c>
      <c r="E1056" s="133">
        <v>0</v>
      </c>
      <c r="F1056" s="133">
        <v>3.2669999999999999</v>
      </c>
      <c r="G1056" s="133">
        <v>3.2669999999999999</v>
      </c>
      <c r="H1056" s="133">
        <v>0</v>
      </c>
      <c r="I1056" s="133">
        <v>0</v>
      </c>
      <c r="J1056" s="133">
        <v>0</v>
      </c>
      <c r="K1056" s="133">
        <v>0</v>
      </c>
      <c r="L1056" s="133"/>
      <c r="M1056" s="133">
        <v>0</v>
      </c>
      <c r="N1056" s="133">
        <v>0</v>
      </c>
      <c r="O1056" s="133">
        <v>774</v>
      </c>
      <c r="P1056" s="133" t="s">
        <v>200</v>
      </c>
      <c r="Q1056" s="133" t="s">
        <v>201</v>
      </c>
      <c r="R1056" s="133" t="s">
        <v>202</v>
      </c>
      <c r="S1056" s="127">
        <v>44349.399699074071</v>
      </c>
    </row>
    <row r="1057" spans="1:19" x14ac:dyDescent="0.2">
      <c r="A1057" s="133" t="s">
        <v>199</v>
      </c>
      <c r="B1057" s="133" t="s">
        <v>84</v>
      </c>
      <c r="C1057" s="127">
        <v>44329.916666666664</v>
      </c>
      <c r="D1057" s="133">
        <v>0</v>
      </c>
      <c r="E1057" s="133">
        <v>0</v>
      </c>
      <c r="F1057" s="133">
        <v>3.3740000000000001</v>
      </c>
      <c r="G1057" s="133">
        <v>3.3740000000000001</v>
      </c>
      <c r="H1057" s="133">
        <v>0</v>
      </c>
      <c r="I1057" s="133">
        <v>0</v>
      </c>
      <c r="J1057" s="133">
        <v>0</v>
      </c>
      <c r="K1057" s="133">
        <v>0</v>
      </c>
      <c r="L1057" s="133"/>
      <c r="M1057" s="133">
        <v>0</v>
      </c>
      <c r="N1057" s="133">
        <v>0</v>
      </c>
      <c r="O1057" s="133">
        <v>774</v>
      </c>
      <c r="P1057" s="133" t="s">
        <v>200</v>
      </c>
      <c r="Q1057" s="133" t="s">
        <v>201</v>
      </c>
      <c r="R1057" s="133" t="s">
        <v>202</v>
      </c>
      <c r="S1057" s="127">
        <v>44349.399687500001</v>
      </c>
    </row>
    <row r="1058" spans="1:19" x14ac:dyDescent="0.2">
      <c r="A1058" s="133" t="s">
        <v>199</v>
      </c>
      <c r="B1058" s="133" t="s">
        <v>84</v>
      </c>
      <c r="C1058" s="127">
        <v>44329.958333333336</v>
      </c>
      <c r="D1058" s="133">
        <v>0</v>
      </c>
      <c r="E1058" s="133">
        <v>0</v>
      </c>
      <c r="F1058" s="133">
        <v>3.1429999999999998</v>
      </c>
      <c r="G1058" s="133">
        <v>3.1429999999999998</v>
      </c>
      <c r="H1058" s="133">
        <v>0</v>
      </c>
      <c r="I1058" s="133">
        <v>0</v>
      </c>
      <c r="J1058" s="133">
        <v>0</v>
      </c>
      <c r="K1058" s="133">
        <v>0</v>
      </c>
      <c r="L1058" s="133"/>
      <c r="M1058" s="133">
        <v>0</v>
      </c>
      <c r="N1058" s="133">
        <v>0</v>
      </c>
      <c r="O1058" s="133">
        <v>774</v>
      </c>
      <c r="P1058" s="133" t="s">
        <v>200</v>
      </c>
      <c r="Q1058" s="133" t="s">
        <v>201</v>
      </c>
      <c r="R1058" s="133" t="s">
        <v>202</v>
      </c>
      <c r="S1058" s="127">
        <v>44349.399699074071</v>
      </c>
    </row>
    <row r="1059" spans="1:19" x14ac:dyDescent="0.2">
      <c r="A1059" s="133" t="s">
        <v>199</v>
      </c>
      <c r="B1059" s="133" t="s">
        <v>84</v>
      </c>
      <c r="C1059" s="127">
        <v>44330</v>
      </c>
      <c r="D1059" s="133">
        <v>0</v>
      </c>
      <c r="E1059" s="133">
        <v>0</v>
      </c>
      <c r="F1059" s="133">
        <v>3.0409999999999999</v>
      </c>
      <c r="G1059" s="133">
        <v>3.0409999999999999</v>
      </c>
      <c r="H1059" s="133">
        <v>0</v>
      </c>
      <c r="I1059" s="133">
        <v>0</v>
      </c>
      <c r="J1059" s="133">
        <v>0</v>
      </c>
      <c r="K1059" s="133">
        <v>0</v>
      </c>
      <c r="L1059" s="133"/>
      <c r="M1059" s="133">
        <v>0</v>
      </c>
      <c r="N1059" s="133">
        <v>0</v>
      </c>
      <c r="O1059" s="133">
        <v>774</v>
      </c>
      <c r="P1059" s="133" t="s">
        <v>200</v>
      </c>
      <c r="Q1059" s="133" t="s">
        <v>201</v>
      </c>
      <c r="R1059" s="133" t="s">
        <v>202</v>
      </c>
      <c r="S1059" s="127">
        <v>44349.399687500001</v>
      </c>
    </row>
    <row r="1060" spans="1:19" x14ac:dyDescent="0.2">
      <c r="A1060" s="133" t="s">
        <v>199</v>
      </c>
      <c r="B1060" s="133" t="s">
        <v>84</v>
      </c>
      <c r="C1060" s="127">
        <v>44330.041666666664</v>
      </c>
      <c r="D1060" s="133">
        <v>0</v>
      </c>
      <c r="E1060" s="133">
        <v>0</v>
      </c>
      <c r="F1060" s="133">
        <v>3.05</v>
      </c>
      <c r="G1060" s="133">
        <v>3.05</v>
      </c>
      <c r="H1060" s="133">
        <v>0</v>
      </c>
      <c r="I1060" s="133">
        <v>0</v>
      </c>
      <c r="J1060" s="133">
        <v>0</v>
      </c>
      <c r="K1060" s="133">
        <v>0</v>
      </c>
      <c r="L1060" s="133"/>
      <c r="M1060" s="133">
        <v>0</v>
      </c>
      <c r="N1060" s="133">
        <v>0</v>
      </c>
      <c r="O1060" s="133">
        <v>774</v>
      </c>
      <c r="P1060" s="133" t="s">
        <v>200</v>
      </c>
      <c r="Q1060" s="133" t="s">
        <v>201</v>
      </c>
      <c r="R1060" s="133" t="s">
        <v>202</v>
      </c>
      <c r="S1060" s="127">
        <v>44349.399699074071</v>
      </c>
    </row>
    <row r="1061" spans="1:19" x14ac:dyDescent="0.2">
      <c r="A1061" s="133" t="s">
        <v>199</v>
      </c>
      <c r="B1061" s="133" t="s">
        <v>84</v>
      </c>
      <c r="C1061" s="127">
        <v>44330.083333333336</v>
      </c>
      <c r="D1061" s="133">
        <v>0</v>
      </c>
      <c r="E1061" s="133">
        <v>0</v>
      </c>
      <c r="F1061" s="133">
        <v>3.0739999999999998</v>
      </c>
      <c r="G1061" s="133">
        <v>3.0739999999999998</v>
      </c>
      <c r="H1061" s="133">
        <v>0</v>
      </c>
      <c r="I1061" s="133">
        <v>0</v>
      </c>
      <c r="J1061" s="133">
        <v>0</v>
      </c>
      <c r="K1061" s="133">
        <v>0</v>
      </c>
      <c r="L1061" s="133"/>
      <c r="M1061" s="133">
        <v>0</v>
      </c>
      <c r="N1061" s="133">
        <v>0</v>
      </c>
      <c r="O1061" s="133">
        <v>774</v>
      </c>
      <c r="P1061" s="133" t="s">
        <v>200</v>
      </c>
      <c r="Q1061" s="133" t="s">
        <v>201</v>
      </c>
      <c r="R1061" s="133" t="s">
        <v>202</v>
      </c>
      <c r="S1061" s="127">
        <v>44349.399699074071</v>
      </c>
    </row>
    <row r="1062" spans="1:19" x14ac:dyDescent="0.2">
      <c r="A1062" s="133" t="s">
        <v>199</v>
      </c>
      <c r="B1062" s="133" t="s">
        <v>84</v>
      </c>
      <c r="C1062" s="127">
        <v>44330.125</v>
      </c>
      <c r="D1062" s="133">
        <v>0</v>
      </c>
      <c r="E1062" s="133">
        <v>0</v>
      </c>
      <c r="F1062" s="133">
        <v>3.157</v>
      </c>
      <c r="G1062" s="133">
        <v>3.157</v>
      </c>
      <c r="H1062" s="133">
        <v>0</v>
      </c>
      <c r="I1062" s="133">
        <v>0</v>
      </c>
      <c r="J1062" s="133">
        <v>0</v>
      </c>
      <c r="K1062" s="133">
        <v>0</v>
      </c>
      <c r="L1062" s="133"/>
      <c r="M1062" s="133">
        <v>0</v>
      </c>
      <c r="N1062" s="133">
        <v>0</v>
      </c>
      <c r="O1062" s="133">
        <v>774</v>
      </c>
      <c r="P1062" s="133" t="s">
        <v>200</v>
      </c>
      <c r="Q1062" s="133" t="s">
        <v>201</v>
      </c>
      <c r="R1062" s="133" t="s">
        <v>202</v>
      </c>
      <c r="S1062" s="127">
        <v>44349.399699074071</v>
      </c>
    </row>
    <row r="1063" spans="1:19" x14ac:dyDescent="0.2">
      <c r="A1063" s="133" t="s">
        <v>199</v>
      </c>
      <c r="B1063" s="133" t="s">
        <v>84</v>
      </c>
      <c r="C1063" s="127">
        <v>44330.166666666664</v>
      </c>
      <c r="D1063" s="133">
        <v>0</v>
      </c>
      <c r="E1063" s="133">
        <v>0</v>
      </c>
      <c r="F1063" s="133">
        <v>3.24</v>
      </c>
      <c r="G1063" s="133">
        <v>3.24</v>
      </c>
      <c r="H1063" s="133">
        <v>0</v>
      </c>
      <c r="I1063" s="133">
        <v>0</v>
      </c>
      <c r="J1063" s="133">
        <v>0</v>
      </c>
      <c r="K1063" s="133">
        <v>0</v>
      </c>
      <c r="L1063" s="133"/>
      <c r="M1063" s="133">
        <v>0</v>
      </c>
      <c r="N1063" s="133">
        <v>0</v>
      </c>
      <c r="O1063" s="133">
        <v>774</v>
      </c>
      <c r="P1063" s="133" t="s">
        <v>200</v>
      </c>
      <c r="Q1063" s="133" t="s">
        <v>201</v>
      </c>
      <c r="R1063" s="133" t="s">
        <v>202</v>
      </c>
      <c r="S1063" s="127">
        <v>44349.399687500001</v>
      </c>
    </row>
    <row r="1064" spans="1:19" x14ac:dyDescent="0.2">
      <c r="A1064" s="133" t="s">
        <v>199</v>
      </c>
      <c r="B1064" s="133" t="s">
        <v>84</v>
      </c>
      <c r="C1064" s="127">
        <v>44330.208333333336</v>
      </c>
      <c r="D1064" s="133">
        <v>0</v>
      </c>
      <c r="E1064" s="133">
        <v>0</v>
      </c>
      <c r="F1064" s="133">
        <v>3.2469999999999999</v>
      </c>
      <c r="G1064" s="133">
        <v>3.2469999999999999</v>
      </c>
      <c r="H1064" s="133">
        <v>0</v>
      </c>
      <c r="I1064" s="133">
        <v>0</v>
      </c>
      <c r="J1064" s="133">
        <v>0</v>
      </c>
      <c r="K1064" s="133">
        <v>0</v>
      </c>
      <c r="L1064" s="133"/>
      <c r="M1064" s="133">
        <v>0</v>
      </c>
      <c r="N1064" s="133">
        <v>0</v>
      </c>
      <c r="O1064" s="133">
        <v>774</v>
      </c>
      <c r="P1064" s="133" t="s">
        <v>200</v>
      </c>
      <c r="Q1064" s="133" t="s">
        <v>201</v>
      </c>
      <c r="R1064" s="133" t="s">
        <v>202</v>
      </c>
      <c r="S1064" s="127">
        <v>44349.399699074071</v>
      </c>
    </row>
    <row r="1065" spans="1:19" x14ac:dyDescent="0.2">
      <c r="A1065" s="133" t="s">
        <v>199</v>
      </c>
      <c r="B1065" s="133" t="s">
        <v>84</v>
      </c>
      <c r="C1065" s="127">
        <v>44330.25</v>
      </c>
      <c r="D1065" s="133">
        <v>0</v>
      </c>
      <c r="E1065" s="133">
        <v>0</v>
      </c>
      <c r="F1065" s="133">
        <v>3.161</v>
      </c>
      <c r="G1065" s="133">
        <v>3.161</v>
      </c>
      <c r="H1065" s="133">
        <v>0</v>
      </c>
      <c r="I1065" s="133">
        <v>0</v>
      </c>
      <c r="J1065" s="133">
        <v>0</v>
      </c>
      <c r="K1065" s="133">
        <v>0</v>
      </c>
      <c r="L1065" s="133"/>
      <c r="M1065" s="133">
        <v>0</v>
      </c>
      <c r="N1065" s="133">
        <v>0</v>
      </c>
      <c r="O1065" s="133">
        <v>774</v>
      </c>
      <c r="P1065" s="133" t="s">
        <v>200</v>
      </c>
      <c r="Q1065" s="133" t="s">
        <v>201</v>
      </c>
      <c r="R1065" s="133" t="s">
        <v>202</v>
      </c>
      <c r="S1065" s="127">
        <v>44349.399699074071</v>
      </c>
    </row>
    <row r="1066" spans="1:19" x14ac:dyDescent="0.2">
      <c r="A1066" s="133" t="s">
        <v>199</v>
      </c>
      <c r="B1066" s="133" t="s">
        <v>84</v>
      </c>
      <c r="C1066" s="127">
        <v>44330.291666666664</v>
      </c>
      <c r="D1066" s="133">
        <v>0</v>
      </c>
      <c r="E1066" s="133">
        <v>0</v>
      </c>
      <c r="F1066" s="133">
        <v>3.08</v>
      </c>
      <c r="G1066" s="133">
        <v>3.08</v>
      </c>
      <c r="H1066" s="133">
        <v>0</v>
      </c>
      <c r="I1066" s="133">
        <v>0</v>
      </c>
      <c r="J1066" s="133">
        <v>0</v>
      </c>
      <c r="K1066" s="133">
        <v>0</v>
      </c>
      <c r="L1066" s="133"/>
      <c r="M1066" s="133">
        <v>0</v>
      </c>
      <c r="N1066" s="133">
        <v>0</v>
      </c>
      <c r="O1066" s="133">
        <v>774</v>
      </c>
      <c r="P1066" s="133" t="s">
        <v>200</v>
      </c>
      <c r="Q1066" s="133" t="s">
        <v>201</v>
      </c>
      <c r="R1066" s="133" t="s">
        <v>202</v>
      </c>
      <c r="S1066" s="127">
        <v>44349.399699074071</v>
      </c>
    </row>
    <row r="1067" spans="1:19" x14ac:dyDescent="0.2">
      <c r="A1067" s="133" t="s">
        <v>199</v>
      </c>
      <c r="B1067" s="133" t="s">
        <v>84</v>
      </c>
      <c r="C1067" s="127">
        <v>44330.333333333336</v>
      </c>
      <c r="D1067" s="133">
        <v>0</v>
      </c>
      <c r="E1067" s="133">
        <v>0</v>
      </c>
      <c r="F1067" s="133">
        <v>3.238</v>
      </c>
      <c r="G1067" s="133">
        <v>3.238</v>
      </c>
      <c r="H1067" s="133">
        <v>0</v>
      </c>
      <c r="I1067" s="133">
        <v>0</v>
      </c>
      <c r="J1067" s="133">
        <v>0</v>
      </c>
      <c r="K1067" s="133">
        <v>0</v>
      </c>
      <c r="L1067" s="133"/>
      <c r="M1067" s="133">
        <v>0</v>
      </c>
      <c r="N1067" s="133">
        <v>0</v>
      </c>
      <c r="O1067" s="133">
        <v>774</v>
      </c>
      <c r="P1067" s="133" t="s">
        <v>200</v>
      </c>
      <c r="Q1067" s="133" t="s">
        <v>201</v>
      </c>
      <c r="R1067" s="133" t="s">
        <v>202</v>
      </c>
      <c r="S1067" s="127">
        <v>44349.399699074071</v>
      </c>
    </row>
    <row r="1068" spans="1:19" x14ac:dyDescent="0.2">
      <c r="A1068" s="133" t="s">
        <v>199</v>
      </c>
      <c r="B1068" s="133" t="s">
        <v>84</v>
      </c>
      <c r="C1068" s="127">
        <v>44330.375</v>
      </c>
      <c r="D1068" s="133">
        <v>0</v>
      </c>
      <c r="E1068" s="133">
        <v>0</v>
      </c>
      <c r="F1068" s="133">
        <v>3.61</v>
      </c>
      <c r="G1068" s="133">
        <v>3.61</v>
      </c>
      <c r="H1068" s="133">
        <v>0</v>
      </c>
      <c r="I1068" s="133">
        <v>0</v>
      </c>
      <c r="J1068" s="133">
        <v>0</v>
      </c>
      <c r="K1068" s="133">
        <v>0</v>
      </c>
      <c r="L1068" s="133"/>
      <c r="M1068" s="133">
        <v>0</v>
      </c>
      <c r="N1068" s="133">
        <v>0</v>
      </c>
      <c r="O1068" s="133">
        <v>774</v>
      </c>
      <c r="P1068" s="133" t="s">
        <v>200</v>
      </c>
      <c r="Q1068" s="133" t="s">
        <v>201</v>
      </c>
      <c r="R1068" s="133" t="s">
        <v>202</v>
      </c>
      <c r="S1068" s="127">
        <v>44349.399699074071</v>
      </c>
    </row>
    <row r="1069" spans="1:19" x14ac:dyDescent="0.2">
      <c r="A1069" s="133" t="s">
        <v>199</v>
      </c>
      <c r="B1069" s="133" t="s">
        <v>84</v>
      </c>
      <c r="C1069" s="127">
        <v>44330.416666666664</v>
      </c>
      <c r="D1069" s="133">
        <v>0</v>
      </c>
      <c r="E1069" s="133">
        <v>0</v>
      </c>
      <c r="F1069" s="133">
        <v>3.2890000000000001</v>
      </c>
      <c r="G1069" s="133">
        <v>3.2890000000000001</v>
      </c>
      <c r="H1069" s="133">
        <v>0</v>
      </c>
      <c r="I1069" s="133">
        <v>0</v>
      </c>
      <c r="J1069" s="133">
        <v>0</v>
      </c>
      <c r="K1069" s="133">
        <v>0</v>
      </c>
      <c r="L1069" s="133"/>
      <c r="M1069" s="133">
        <v>0</v>
      </c>
      <c r="N1069" s="133">
        <v>0</v>
      </c>
      <c r="O1069" s="133">
        <v>774</v>
      </c>
      <c r="P1069" s="133" t="s">
        <v>200</v>
      </c>
      <c r="Q1069" s="133" t="s">
        <v>201</v>
      </c>
      <c r="R1069" s="133" t="s">
        <v>202</v>
      </c>
      <c r="S1069" s="127">
        <v>44349.399699074071</v>
      </c>
    </row>
    <row r="1070" spans="1:19" x14ac:dyDescent="0.2">
      <c r="A1070" s="133" t="s">
        <v>199</v>
      </c>
      <c r="B1070" s="133" t="s">
        <v>84</v>
      </c>
      <c r="C1070" s="127">
        <v>44330.458333333336</v>
      </c>
      <c r="D1070" s="133">
        <v>0</v>
      </c>
      <c r="E1070" s="133">
        <v>0</v>
      </c>
      <c r="F1070" s="133">
        <v>3.3439999999999999</v>
      </c>
      <c r="G1070" s="133">
        <v>3.3439999999999999</v>
      </c>
      <c r="H1070" s="133">
        <v>0</v>
      </c>
      <c r="I1070" s="133">
        <v>0</v>
      </c>
      <c r="J1070" s="133">
        <v>0</v>
      </c>
      <c r="K1070" s="133">
        <v>0</v>
      </c>
      <c r="L1070" s="133"/>
      <c r="M1070" s="133">
        <v>0</v>
      </c>
      <c r="N1070" s="133">
        <v>0</v>
      </c>
      <c r="O1070" s="133">
        <v>774</v>
      </c>
      <c r="P1070" s="133" t="s">
        <v>200</v>
      </c>
      <c r="Q1070" s="133" t="s">
        <v>201</v>
      </c>
      <c r="R1070" s="133" t="s">
        <v>202</v>
      </c>
      <c r="S1070" s="127">
        <v>44349.399687500001</v>
      </c>
    </row>
    <row r="1071" spans="1:19" x14ac:dyDescent="0.2">
      <c r="A1071" s="133" t="s">
        <v>199</v>
      </c>
      <c r="B1071" s="133" t="s">
        <v>84</v>
      </c>
      <c r="C1071" s="127">
        <v>44330.5</v>
      </c>
      <c r="D1071" s="133">
        <v>0</v>
      </c>
      <c r="E1071" s="133">
        <v>0</v>
      </c>
      <c r="F1071" s="133">
        <v>3.1040000000000001</v>
      </c>
      <c r="G1071" s="133">
        <v>3.1040000000000001</v>
      </c>
      <c r="H1071" s="133">
        <v>0</v>
      </c>
      <c r="I1071" s="133">
        <v>0</v>
      </c>
      <c r="J1071" s="133">
        <v>0</v>
      </c>
      <c r="K1071" s="133">
        <v>0</v>
      </c>
      <c r="L1071" s="133"/>
      <c r="M1071" s="133">
        <v>0</v>
      </c>
      <c r="N1071" s="133">
        <v>0</v>
      </c>
      <c r="O1071" s="133">
        <v>774</v>
      </c>
      <c r="P1071" s="133" t="s">
        <v>200</v>
      </c>
      <c r="Q1071" s="133" t="s">
        <v>201</v>
      </c>
      <c r="R1071" s="133" t="s">
        <v>202</v>
      </c>
      <c r="S1071" s="127">
        <v>44349.399699074071</v>
      </c>
    </row>
    <row r="1072" spans="1:19" x14ac:dyDescent="0.2">
      <c r="A1072" s="133" t="s">
        <v>199</v>
      </c>
      <c r="B1072" s="133" t="s">
        <v>84</v>
      </c>
      <c r="C1072" s="127">
        <v>44330.541666666664</v>
      </c>
      <c r="D1072" s="133">
        <v>0</v>
      </c>
      <c r="E1072" s="133">
        <v>0</v>
      </c>
      <c r="F1072" s="133">
        <v>3.218</v>
      </c>
      <c r="G1072" s="133">
        <v>3.218</v>
      </c>
      <c r="H1072" s="133">
        <v>0</v>
      </c>
      <c r="I1072" s="133">
        <v>0</v>
      </c>
      <c r="J1072" s="133">
        <v>0</v>
      </c>
      <c r="K1072" s="133">
        <v>0</v>
      </c>
      <c r="L1072" s="133"/>
      <c r="M1072" s="133">
        <v>0</v>
      </c>
      <c r="N1072" s="133">
        <v>0</v>
      </c>
      <c r="O1072" s="133">
        <v>774</v>
      </c>
      <c r="P1072" s="133" t="s">
        <v>200</v>
      </c>
      <c r="Q1072" s="133" t="s">
        <v>201</v>
      </c>
      <c r="R1072" s="133" t="s">
        <v>202</v>
      </c>
      <c r="S1072" s="127">
        <v>44349.399699074071</v>
      </c>
    </row>
    <row r="1073" spans="1:19" x14ac:dyDescent="0.2">
      <c r="A1073" s="133" t="s">
        <v>199</v>
      </c>
      <c r="B1073" s="133" t="s">
        <v>84</v>
      </c>
      <c r="C1073" s="127">
        <v>44330.583333333336</v>
      </c>
      <c r="D1073" s="133">
        <v>0</v>
      </c>
      <c r="E1073" s="133">
        <v>0</v>
      </c>
      <c r="F1073" s="133">
        <v>3.226</v>
      </c>
      <c r="G1073" s="133">
        <v>3.226</v>
      </c>
      <c r="H1073" s="133">
        <v>0</v>
      </c>
      <c r="I1073" s="133">
        <v>0</v>
      </c>
      <c r="J1073" s="133">
        <v>0</v>
      </c>
      <c r="K1073" s="133">
        <v>0</v>
      </c>
      <c r="L1073" s="133"/>
      <c r="M1073" s="133">
        <v>0</v>
      </c>
      <c r="N1073" s="133">
        <v>0</v>
      </c>
      <c r="O1073" s="133">
        <v>774</v>
      </c>
      <c r="P1073" s="133" t="s">
        <v>200</v>
      </c>
      <c r="Q1073" s="133" t="s">
        <v>201</v>
      </c>
      <c r="R1073" s="133" t="s">
        <v>202</v>
      </c>
      <c r="S1073" s="127">
        <v>44349.399699074071</v>
      </c>
    </row>
    <row r="1074" spans="1:19" x14ac:dyDescent="0.2">
      <c r="A1074" s="133" t="s">
        <v>199</v>
      </c>
      <c r="B1074" s="133" t="s">
        <v>84</v>
      </c>
      <c r="C1074" s="127">
        <v>44330.625</v>
      </c>
      <c r="D1074" s="133">
        <v>0</v>
      </c>
      <c r="E1074" s="133">
        <v>0</v>
      </c>
      <c r="F1074" s="133">
        <v>3.2559999999999998</v>
      </c>
      <c r="G1074" s="133">
        <v>3.2559999999999998</v>
      </c>
      <c r="H1074" s="133">
        <v>0</v>
      </c>
      <c r="I1074" s="133">
        <v>0</v>
      </c>
      <c r="J1074" s="133">
        <v>0</v>
      </c>
      <c r="K1074" s="133">
        <v>0</v>
      </c>
      <c r="L1074" s="133"/>
      <c r="M1074" s="133">
        <v>0</v>
      </c>
      <c r="N1074" s="133">
        <v>0</v>
      </c>
      <c r="O1074" s="133">
        <v>774</v>
      </c>
      <c r="P1074" s="133" t="s">
        <v>200</v>
      </c>
      <c r="Q1074" s="133" t="s">
        <v>201</v>
      </c>
      <c r="R1074" s="133" t="s">
        <v>202</v>
      </c>
      <c r="S1074" s="127">
        <v>44349.399699074071</v>
      </c>
    </row>
    <row r="1075" spans="1:19" x14ac:dyDescent="0.2">
      <c r="A1075" s="133" t="s">
        <v>199</v>
      </c>
      <c r="B1075" s="133" t="s">
        <v>84</v>
      </c>
      <c r="C1075" s="127">
        <v>44330.666666666664</v>
      </c>
      <c r="D1075" s="133">
        <v>0</v>
      </c>
      <c r="E1075" s="133">
        <v>0</v>
      </c>
      <c r="F1075" s="133">
        <v>2.9420000000000002</v>
      </c>
      <c r="G1075" s="133">
        <v>2.9420000000000002</v>
      </c>
      <c r="H1075" s="133">
        <v>0</v>
      </c>
      <c r="I1075" s="133">
        <v>0</v>
      </c>
      <c r="J1075" s="133">
        <v>0</v>
      </c>
      <c r="K1075" s="133">
        <v>0</v>
      </c>
      <c r="L1075" s="133"/>
      <c r="M1075" s="133">
        <v>0</v>
      </c>
      <c r="N1075" s="133">
        <v>0</v>
      </c>
      <c r="O1075" s="133">
        <v>774</v>
      </c>
      <c r="P1075" s="133" t="s">
        <v>200</v>
      </c>
      <c r="Q1075" s="133" t="s">
        <v>201</v>
      </c>
      <c r="R1075" s="133" t="s">
        <v>202</v>
      </c>
      <c r="S1075" s="127">
        <v>44349.399687500001</v>
      </c>
    </row>
    <row r="1076" spans="1:19" x14ac:dyDescent="0.2">
      <c r="A1076" s="133" t="s">
        <v>199</v>
      </c>
      <c r="B1076" s="133" t="s">
        <v>84</v>
      </c>
      <c r="C1076" s="127">
        <v>44330.708333333336</v>
      </c>
      <c r="D1076" s="133">
        <v>0</v>
      </c>
      <c r="E1076" s="133">
        <v>0</v>
      </c>
      <c r="F1076" s="133">
        <v>2.9169999999999998</v>
      </c>
      <c r="G1076" s="133">
        <v>2.9169999999999998</v>
      </c>
      <c r="H1076" s="133">
        <v>0</v>
      </c>
      <c r="I1076" s="133">
        <v>0</v>
      </c>
      <c r="J1076" s="133">
        <v>0</v>
      </c>
      <c r="K1076" s="133">
        <v>0</v>
      </c>
      <c r="L1076" s="133"/>
      <c r="M1076" s="133">
        <v>0</v>
      </c>
      <c r="N1076" s="133">
        <v>0</v>
      </c>
      <c r="O1076" s="133">
        <v>774</v>
      </c>
      <c r="P1076" s="133" t="s">
        <v>200</v>
      </c>
      <c r="Q1076" s="133" t="s">
        <v>201</v>
      </c>
      <c r="R1076" s="133" t="s">
        <v>202</v>
      </c>
      <c r="S1076" s="127">
        <v>44349.399699074071</v>
      </c>
    </row>
    <row r="1077" spans="1:19" x14ac:dyDescent="0.2">
      <c r="A1077" s="133" t="s">
        <v>199</v>
      </c>
      <c r="B1077" s="133" t="s">
        <v>84</v>
      </c>
      <c r="C1077" s="127">
        <v>44330.75</v>
      </c>
      <c r="D1077" s="133">
        <v>0</v>
      </c>
      <c r="E1077" s="133">
        <v>0</v>
      </c>
      <c r="F1077" s="133">
        <v>2.9260000000000002</v>
      </c>
      <c r="G1077" s="133">
        <v>2.9260000000000002</v>
      </c>
      <c r="H1077" s="133">
        <v>0</v>
      </c>
      <c r="I1077" s="133">
        <v>0</v>
      </c>
      <c r="J1077" s="133">
        <v>0</v>
      </c>
      <c r="K1077" s="133">
        <v>0</v>
      </c>
      <c r="L1077" s="133"/>
      <c r="M1077" s="133">
        <v>0</v>
      </c>
      <c r="N1077" s="133">
        <v>0</v>
      </c>
      <c r="O1077" s="133">
        <v>774</v>
      </c>
      <c r="P1077" s="133" t="s">
        <v>200</v>
      </c>
      <c r="Q1077" s="133" t="s">
        <v>201</v>
      </c>
      <c r="R1077" s="133" t="s">
        <v>202</v>
      </c>
      <c r="S1077" s="127">
        <v>44349.399699074071</v>
      </c>
    </row>
    <row r="1078" spans="1:19" x14ac:dyDescent="0.2">
      <c r="A1078" s="133" t="s">
        <v>199</v>
      </c>
      <c r="B1078" s="133" t="s">
        <v>84</v>
      </c>
      <c r="C1078" s="127">
        <v>44330.791666666664</v>
      </c>
      <c r="D1078" s="133">
        <v>0</v>
      </c>
      <c r="E1078" s="133">
        <v>0</v>
      </c>
      <c r="F1078" s="133">
        <v>2.8029999999999999</v>
      </c>
      <c r="G1078" s="133">
        <v>2.8029999999999999</v>
      </c>
      <c r="H1078" s="133">
        <v>0</v>
      </c>
      <c r="I1078" s="133">
        <v>0</v>
      </c>
      <c r="J1078" s="133">
        <v>0</v>
      </c>
      <c r="K1078" s="133">
        <v>0</v>
      </c>
      <c r="L1078" s="133"/>
      <c r="M1078" s="133">
        <v>0</v>
      </c>
      <c r="N1078" s="133">
        <v>0</v>
      </c>
      <c r="O1078" s="133">
        <v>774</v>
      </c>
      <c r="P1078" s="133" t="s">
        <v>200</v>
      </c>
      <c r="Q1078" s="133" t="s">
        <v>201</v>
      </c>
      <c r="R1078" s="133" t="s">
        <v>202</v>
      </c>
      <c r="S1078" s="127">
        <v>44349.399687500001</v>
      </c>
    </row>
    <row r="1079" spans="1:19" x14ac:dyDescent="0.2">
      <c r="A1079" s="133" t="s">
        <v>199</v>
      </c>
      <c r="B1079" s="133" t="s">
        <v>84</v>
      </c>
      <c r="C1079" s="127">
        <v>44330.833333333336</v>
      </c>
      <c r="D1079" s="133">
        <v>0</v>
      </c>
      <c r="E1079" s="133">
        <v>0</v>
      </c>
      <c r="F1079" s="133">
        <v>2.8140000000000001</v>
      </c>
      <c r="G1079" s="133">
        <v>2.8140000000000001</v>
      </c>
      <c r="H1079" s="133">
        <v>0</v>
      </c>
      <c r="I1079" s="133">
        <v>0</v>
      </c>
      <c r="J1079" s="133">
        <v>0</v>
      </c>
      <c r="K1079" s="133">
        <v>0</v>
      </c>
      <c r="L1079" s="133"/>
      <c r="M1079" s="133">
        <v>0</v>
      </c>
      <c r="N1079" s="133">
        <v>0</v>
      </c>
      <c r="O1079" s="133">
        <v>774</v>
      </c>
      <c r="P1079" s="133" t="s">
        <v>200</v>
      </c>
      <c r="Q1079" s="133" t="s">
        <v>201</v>
      </c>
      <c r="R1079" s="133" t="s">
        <v>202</v>
      </c>
      <c r="S1079" s="127">
        <v>44349.399687500001</v>
      </c>
    </row>
    <row r="1080" spans="1:19" x14ac:dyDescent="0.2">
      <c r="A1080" s="133" t="s">
        <v>199</v>
      </c>
      <c r="B1080" s="133" t="s">
        <v>84</v>
      </c>
      <c r="C1080" s="127">
        <v>44330.875</v>
      </c>
      <c r="D1080" s="133">
        <v>0</v>
      </c>
      <c r="E1080" s="133">
        <v>0</v>
      </c>
      <c r="F1080" s="133">
        <v>2.863</v>
      </c>
      <c r="G1080" s="133">
        <v>2.863</v>
      </c>
      <c r="H1080" s="133">
        <v>0</v>
      </c>
      <c r="I1080" s="133">
        <v>0</v>
      </c>
      <c r="J1080" s="133">
        <v>0</v>
      </c>
      <c r="K1080" s="133">
        <v>0</v>
      </c>
      <c r="L1080" s="133"/>
      <c r="M1080" s="133">
        <v>0</v>
      </c>
      <c r="N1080" s="133">
        <v>0</v>
      </c>
      <c r="O1080" s="133">
        <v>774</v>
      </c>
      <c r="P1080" s="133" t="s">
        <v>200</v>
      </c>
      <c r="Q1080" s="133" t="s">
        <v>201</v>
      </c>
      <c r="R1080" s="133" t="s">
        <v>202</v>
      </c>
      <c r="S1080" s="127">
        <v>44349.399699074071</v>
      </c>
    </row>
    <row r="1081" spans="1:19" x14ac:dyDescent="0.2">
      <c r="A1081" s="133" t="s">
        <v>199</v>
      </c>
      <c r="B1081" s="133" t="s">
        <v>84</v>
      </c>
      <c r="C1081" s="127">
        <v>44330.916666666664</v>
      </c>
      <c r="D1081" s="133">
        <v>0</v>
      </c>
      <c r="E1081" s="133">
        <v>0</v>
      </c>
      <c r="F1081" s="133">
        <v>3.08</v>
      </c>
      <c r="G1081" s="133">
        <v>3.08</v>
      </c>
      <c r="H1081" s="133">
        <v>0</v>
      </c>
      <c r="I1081" s="133">
        <v>0</v>
      </c>
      <c r="J1081" s="133">
        <v>0</v>
      </c>
      <c r="K1081" s="133">
        <v>0</v>
      </c>
      <c r="L1081" s="133"/>
      <c r="M1081" s="133">
        <v>0</v>
      </c>
      <c r="N1081" s="133">
        <v>0</v>
      </c>
      <c r="O1081" s="133">
        <v>774</v>
      </c>
      <c r="P1081" s="133" t="s">
        <v>200</v>
      </c>
      <c r="Q1081" s="133" t="s">
        <v>201</v>
      </c>
      <c r="R1081" s="133" t="s">
        <v>202</v>
      </c>
      <c r="S1081" s="127">
        <v>44349.399699074071</v>
      </c>
    </row>
    <row r="1082" spans="1:19" x14ac:dyDescent="0.2">
      <c r="A1082" s="133" t="s">
        <v>199</v>
      </c>
      <c r="B1082" s="133" t="s">
        <v>84</v>
      </c>
      <c r="C1082" s="127">
        <v>44330.958333333336</v>
      </c>
      <c r="D1082" s="133">
        <v>0</v>
      </c>
      <c r="E1082" s="133">
        <v>0</v>
      </c>
      <c r="F1082" s="133">
        <v>3.0659999999999998</v>
      </c>
      <c r="G1082" s="133">
        <v>3.0659999999999998</v>
      </c>
      <c r="H1082" s="133">
        <v>0</v>
      </c>
      <c r="I1082" s="133">
        <v>0</v>
      </c>
      <c r="J1082" s="133">
        <v>0</v>
      </c>
      <c r="K1082" s="133">
        <v>0</v>
      </c>
      <c r="L1082" s="133"/>
      <c r="M1082" s="133">
        <v>0</v>
      </c>
      <c r="N1082" s="133">
        <v>0</v>
      </c>
      <c r="O1082" s="133">
        <v>774</v>
      </c>
      <c r="P1082" s="133" t="s">
        <v>200</v>
      </c>
      <c r="Q1082" s="133" t="s">
        <v>201</v>
      </c>
      <c r="R1082" s="133" t="s">
        <v>202</v>
      </c>
      <c r="S1082" s="127">
        <v>44349.399687500001</v>
      </c>
    </row>
    <row r="1083" spans="1:19" x14ac:dyDescent="0.2">
      <c r="A1083" s="133" t="s">
        <v>199</v>
      </c>
      <c r="B1083" s="133" t="s">
        <v>84</v>
      </c>
      <c r="C1083" s="127">
        <v>44331</v>
      </c>
      <c r="D1083" s="133">
        <v>0</v>
      </c>
      <c r="E1083" s="133">
        <v>0</v>
      </c>
      <c r="F1083" s="133">
        <v>3.0179999999999998</v>
      </c>
      <c r="G1083" s="133">
        <v>3.0179999999999998</v>
      </c>
      <c r="H1083" s="133">
        <v>0</v>
      </c>
      <c r="I1083" s="133">
        <v>0</v>
      </c>
      <c r="J1083" s="133">
        <v>0</v>
      </c>
      <c r="K1083" s="133">
        <v>0</v>
      </c>
      <c r="L1083" s="133"/>
      <c r="M1083" s="133">
        <v>0</v>
      </c>
      <c r="N1083" s="133">
        <v>0</v>
      </c>
      <c r="O1083" s="133">
        <v>774</v>
      </c>
      <c r="P1083" s="133" t="s">
        <v>200</v>
      </c>
      <c r="Q1083" s="133" t="s">
        <v>201</v>
      </c>
      <c r="R1083" s="133" t="s">
        <v>202</v>
      </c>
      <c r="S1083" s="127">
        <v>44349.399699074071</v>
      </c>
    </row>
    <row r="1084" spans="1:19" x14ac:dyDescent="0.2">
      <c r="A1084" s="133" t="s">
        <v>199</v>
      </c>
      <c r="B1084" s="133" t="s">
        <v>84</v>
      </c>
      <c r="C1084" s="127">
        <v>44331.041666666664</v>
      </c>
      <c r="D1084" s="133">
        <v>0</v>
      </c>
      <c r="E1084" s="133">
        <v>0</v>
      </c>
      <c r="F1084" s="133">
        <v>3.069</v>
      </c>
      <c r="G1084" s="133">
        <v>3.069</v>
      </c>
      <c r="H1084" s="133">
        <v>0</v>
      </c>
      <c r="I1084" s="133">
        <v>0</v>
      </c>
      <c r="J1084" s="133">
        <v>0</v>
      </c>
      <c r="K1084" s="133">
        <v>0</v>
      </c>
      <c r="L1084" s="133"/>
      <c r="M1084" s="133">
        <v>0</v>
      </c>
      <c r="N1084" s="133">
        <v>0</v>
      </c>
      <c r="O1084" s="133">
        <v>774</v>
      </c>
      <c r="P1084" s="133" t="s">
        <v>200</v>
      </c>
      <c r="Q1084" s="133" t="s">
        <v>201</v>
      </c>
      <c r="R1084" s="133" t="s">
        <v>202</v>
      </c>
      <c r="S1084" s="127">
        <v>44349.399699074071</v>
      </c>
    </row>
    <row r="1085" spans="1:19" x14ac:dyDescent="0.2">
      <c r="A1085" s="133" t="s">
        <v>199</v>
      </c>
      <c r="B1085" s="133" t="s">
        <v>84</v>
      </c>
      <c r="C1085" s="127">
        <v>44331.083333333336</v>
      </c>
      <c r="D1085" s="133">
        <v>0</v>
      </c>
      <c r="E1085" s="133">
        <v>0</v>
      </c>
      <c r="F1085" s="133">
        <v>3.0720000000000001</v>
      </c>
      <c r="G1085" s="133">
        <v>3.0720000000000001</v>
      </c>
      <c r="H1085" s="133">
        <v>0</v>
      </c>
      <c r="I1085" s="133">
        <v>0</v>
      </c>
      <c r="J1085" s="133">
        <v>0</v>
      </c>
      <c r="K1085" s="133">
        <v>0</v>
      </c>
      <c r="L1085" s="133"/>
      <c r="M1085" s="133">
        <v>0</v>
      </c>
      <c r="N1085" s="133">
        <v>0</v>
      </c>
      <c r="O1085" s="133">
        <v>774</v>
      </c>
      <c r="P1085" s="133" t="s">
        <v>200</v>
      </c>
      <c r="Q1085" s="133" t="s">
        <v>201</v>
      </c>
      <c r="R1085" s="133" t="s">
        <v>202</v>
      </c>
      <c r="S1085" s="127">
        <v>44349.399699074071</v>
      </c>
    </row>
    <row r="1086" spans="1:19" x14ac:dyDescent="0.2">
      <c r="A1086" s="133" t="s">
        <v>199</v>
      </c>
      <c r="B1086" s="133" t="s">
        <v>84</v>
      </c>
      <c r="C1086" s="127">
        <v>44331.125</v>
      </c>
      <c r="D1086" s="133">
        <v>0</v>
      </c>
      <c r="E1086" s="133">
        <v>0</v>
      </c>
      <c r="F1086" s="133">
        <v>3.145</v>
      </c>
      <c r="G1086" s="133">
        <v>3.145</v>
      </c>
      <c r="H1086" s="133">
        <v>0</v>
      </c>
      <c r="I1086" s="133">
        <v>0</v>
      </c>
      <c r="J1086" s="133">
        <v>0</v>
      </c>
      <c r="K1086" s="133">
        <v>0</v>
      </c>
      <c r="L1086" s="133"/>
      <c r="M1086" s="133">
        <v>0</v>
      </c>
      <c r="N1086" s="133">
        <v>0</v>
      </c>
      <c r="O1086" s="133">
        <v>774</v>
      </c>
      <c r="P1086" s="133" t="s">
        <v>200</v>
      </c>
      <c r="Q1086" s="133" t="s">
        <v>201</v>
      </c>
      <c r="R1086" s="133" t="s">
        <v>202</v>
      </c>
      <c r="S1086" s="127">
        <v>44349.399699074071</v>
      </c>
    </row>
    <row r="1087" spans="1:19" x14ac:dyDescent="0.2">
      <c r="A1087" s="133" t="s">
        <v>199</v>
      </c>
      <c r="B1087" s="133" t="s">
        <v>84</v>
      </c>
      <c r="C1087" s="127">
        <v>44331.166666666664</v>
      </c>
      <c r="D1087" s="133">
        <v>0</v>
      </c>
      <c r="E1087" s="133">
        <v>0</v>
      </c>
      <c r="F1087" s="133">
        <v>3.2210000000000001</v>
      </c>
      <c r="G1087" s="133">
        <v>3.2210000000000001</v>
      </c>
      <c r="H1087" s="133">
        <v>0</v>
      </c>
      <c r="I1087" s="133">
        <v>0</v>
      </c>
      <c r="J1087" s="133">
        <v>0</v>
      </c>
      <c r="K1087" s="133">
        <v>0</v>
      </c>
      <c r="L1087" s="133"/>
      <c r="M1087" s="133">
        <v>0</v>
      </c>
      <c r="N1087" s="133">
        <v>0</v>
      </c>
      <c r="O1087" s="133">
        <v>774</v>
      </c>
      <c r="P1087" s="133" t="s">
        <v>200</v>
      </c>
      <c r="Q1087" s="133" t="s">
        <v>201</v>
      </c>
      <c r="R1087" s="133" t="s">
        <v>202</v>
      </c>
      <c r="S1087" s="127">
        <v>44349.399699074071</v>
      </c>
    </row>
    <row r="1088" spans="1:19" x14ac:dyDescent="0.2">
      <c r="A1088" s="133" t="s">
        <v>199</v>
      </c>
      <c r="B1088" s="133" t="s">
        <v>84</v>
      </c>
      <c r="C1088" s="127">
        <v>44331.208333333336</v>
      </c>
      <c r="D1088" s="133">
        <v>0</v>
      </c>
      <c r="E1088" s="133">
        <v>0</v>
      </c>
      <c r="F1088" s="133">
        <v>3.2280000000000002</v>
      </c>
      <c r="G1088" s="133">
        <v>3.2280000000000002</v>
      </c>
      <c r="H1088" s="133">
        <v>0</v>
      </c>
      <c r="I1088" s="133">
        <v>0</v>
      </c>
      <c r="J1088" s="133">
        <v>0</v>
      </c>
      <c r="K1088" s="133">
        <v>0</v>
      </c>
      <c r="L1088" s="133"/>
      <c r="M1088" s="133">
        <v>0</v>
      </c>
      <c r="N1088" s="133">
        <v>0</v>
      </c>
      <c r="O1088" s="133">
        <v>774</v>
      </c>
      <c r="P1088" s="133" t="s">
        <v>200</v>
      </c>
      <c r="Q1088" s="133" t="s">
        <v>201</v>
      </c>
      <c r="R1088" s="133" t="s">
        <v>202</v>
      </c>
      <c r="S1088" s="127">
        <v>44349.399687500001</v>
      </c>
    </row>
    <row r="1089" spans="1:19" x14ac:dyDescent="0.2">
      <c r="A1089" s="133" t="s">
        <v>199</v>
      </c>
      <c r="B1089" s="133" t="s">
        <v>84</v>
      </c>
      <c r="C1089" s="127">
        <v>44331.25</v>
      </c>
      <c r="D1089" s="133">
        <v>0</v>
      </c>
      <c r="E1089" s="133">
        <v>0</v>
      </c>
      <c r="F1089" s="133">
        <v>3.0750000000000002</v>
      </c>
      <c r="G1089" s="133">
        <v>3.0750000000000002</v>
      </c>
      <c r="H1089" s="133">
        <v>0</v>
      </c>
      <c r="I1089" s="133">
        <v>0</v>
      </c>
      <c r="J1089" s="133">
        <v>0</v>
      </c>
      <c r="K1089" s="133">
        <v>0</v>
      </c>
      <c r="L1089" s="133"/>
      <c r="M1089" s="133">
        <v>0</v>
      </c>
      <c r="N1089" s="133">
        <v>0</v>
      </c>
      <c r="O1089" s="133">
        <v>774</v>
      </c>
      <c r="P1089" s="133" t="s">
        <v>200</v>
      </c>
      <c r="Q1089" s="133" t="s">
        <v>201</v>
      </c>
      <c r="R1089" s="133" t="s">
        <v>202</v>
      </c>
      <c r="S1089" s="127">
        <v>44349.399699074071</v>
      </c>
    </row>
    <row r="1090" spans="1:19" x14ac:dyDescent="0.2">
      <c r="A1090" s="133" t="s">
        <v>199</v>
      </c>
      <c r="B1090" s="133" t="s">
        <v>84</v>
      </c>
      <c r="C1090" s="127">
        <v>44331.291666666664</v>
      </c>
      <c r="D1090" s="133">
        <v>0</v>
      </c>
      <c r="E1090" s="133">
        <v>0</v>
      </c>
      <c r="F1090" s="133">
        <v>3.097</v>
      </c>
      <c r="G1090" s="133">
        <v>3.097</v>
      </c>
      <c r="H1090" s="133">
        <v>0</v>
      </c>
      <c r="I1090" s="133">
        <v>0</v>
      </c>
      <c r="J1090" s="133">
        <v>0</v>
      </c>
      <c r="K1090" s="133">
        <v>0</v>
      </c>
      <c r="L1090" s="133"/>
      <c r="M1090" s="133">
        <v>0</v>
      </c>
      <c r="N1090" s="133">
        <v>0</v>
      </c>
      <c r="O1090" s="133">
        <v>774</v>
      </c>
      <c r="P1090" s="133" t="s">
        <v>200</v>
      </c>
      <c r="Q1090" s="133" t="s">
        <v>201</v>
      </c>
      <c r="R1090" s="133" t="s">
        <v>202</v>
      </c>
      <c r="S1090" s="127">
        <v>44349.399699074071</v>
      </c>
    </row>
    <row r="1091" spans="1:19" x14ac:dyDescent="0.2">
      <c r="A1091" s="133" t="s">
        <v>199</v>
      </c>
      <c r="B1091" s="133" t="s">
        <v>84</v>
      </c>
      <c r="C1091" s="127">
        <v>44331.333333333336</v>
      </c>
      <c r="D1091" s="133">
        <v>0</v>
      </c>
      <c r="E1091" s="133">
        <v>0</v>
      </c>
      <c r="F1091" s="133">
        <v>3.1389999999999998</v>
      </c>
      <c r="G1091" s="133">
        <v>3.1389999999999998</v>
      </c>
      <c r="H1091" s="133">
        <v>0</v>
      </c>
      <c r="I1091" s="133">
        <v>0</v>
      </c>
      <c r="J1091" s="133">
        <v>0</v>
      </c>
      <c r="K1091" s="133">
        <v>0</v>
      </c>
      <c r="L1091" s="133"/>
      <c r="M1091" s="133">
        <v>0</v>
      </c>
      <c r="N1091" s="133">
        <v>0</v>
      </c>
      <c r="O1091" s="133">
        <v>774</v>
      </c>
      <c r="P1091" s="133" t="s">
        <v>200</v>
      </c>
      <c r="Q1091" s="133" t="s">
        <v>201</v>
      </c>
      <c r="R1091" s="133" t="s">
        <v>202</v>
      </c>
      <c r="S1091" s="127">
        <v>44349.399699074071</v>
      </c>
    </row>
    <row r="1092" spans="1:19" x14ac:dyDescent="0.2">
      <c r="A1092" s="133" t="s">
        <v>199</v>
      </c>
      <c r="B1092" s="133" t="s">
        <v>84</v>
      </c>
      <c r="C1092" s="127">
        <v>44331.375</v>
      </c>
      <c r="D1092" s="133">
        <v>0</v>
      </c>
      <c r="E1092" s="133">
        <v>0</v>
      </c>
      <c r="F1092" s="133">
        <v>3.1920000000000002</v>
      </c>
      <c r="G1092" s="133">
        <v>3.1920000000000002</v>
      </c>
      <c r="H1092" s="133">
        <v>0</v>
      </c>
      <c r="I1092" s="133">
        <v>0</v>
      </c>
      <c r="J1092" s="133">
        <v>0</v>
      </c>
      <c r="K1092" s="133">
        <v>0</v>
      </c>
      <c r="L1092" s="133"/>
      <c r="M1092" s="133">
        <v>0</v>
      </c>
      <c r="N1092" s="133">
        <v>0</v>
      </c>
      <c r="O1092" s="133">
        <v>774</v>
      </c>
      <c r="P1092" s="133" t="s">
        <v>200</v>
      </c>
      <c r="Q1092" s="133" t="s">
        <v>201</v>
      </c>
      <c r="R1092" s="133" t="s">
        <v>202</v>
      </c>
      <c r="S1092" s="127">
        <v>44349.399687500001</v>
      </c>
    </row>
    <row r="1093" spans="1:19" x14ac:dyDescent="0.2">
      <c r="A1093" s="133" t="s">
        <v>199</v>
      </c>
      <c r="B1093" s="133" t="s">
        <v>84</v>
      </c>
      <c r="C1093" s="127">
        <v>44331.416666666664</v>
      </c>
      <c r="D1093" s="133">
        <v>0</v>
      </c>
      <c r="E1093" s="133">
        <v>0</v>
      </c>
      <c r="F1093" s="133">
        <v>2.645</v>
      </c>
      <c r="G1093" s="133">
        <v>2.645</v>
      </c>
      <c r="H1093" s="133">
        <v>0</v>
      </c>
      <c r="I1093" s="133">
        <v>0</v>
      </c>
      <c r="J1093" s="133">
        <v>0</v>
      </c>
      <c r="K1093" s="133">
        <v>0</v>
      </c>
      <c r="L1093" s="133"/>
      <c r="M1093" s="133">
        <v>0</v>
      </c>
      <c r="N1093" s="133">
        <v>0</v>
      </c>
      <c r="O1093" s="133">
        <v>774</v>
      </c>
      <c r="P1093" s="133" t="s">
        <v>200</v>
      </c>
      <c r="Q1093" s="133" t="s">
        <v>201</v>
      </c>
      <c r="R1093" s="133" t="s">
        <v>202</v>
      </c>
      <c r="S1093" s="127">
        <v>44349.399699074071</v>
      </c>
    </row>
    <row r="1094" spans="1:19" x14ac:dyDescent="0.2">
      <c r="A1094" s="133" t="s">
        <v>199</v>
      </c>
      <c r="B1094" s="133" t="s">
        <v>84</v>
      </c>
      <c r="C1094" s="127">
        <v>44331.458333333336</v>
      </c>
      <c r="D1094" s="133">
        <v>0</v>
      </c>
      <c r="E1094" s="133">
        <v>0</v>
      </c>
      <c r="F1094" s="133">
        <v>2.069</v>
      </c>
      <c r="G1094" s="133">
        <v>2.069</v>
      </c>
      <c r="H1094" s="133">
        <v>0</v>
      </c>
      <c r="I1094" s="133">
        <v>0</v>
      </c>
      <c r="J1094" s="133">
        <v>0</v>
      </c>
      <c r="K1094" s="133">
        <v>0</v>
      </c>
      <c r="L1094" s="133"/>
      <c r="M1094" s="133">
        <v>0</v>
      </c>
      <c r="N1094" s="133">
        <v>0</v>
      </c>
      <c r="O1094" s="133">
        <v>774</v>
      </c>
      <c r="P1094" s="133" t="s">
        <v>200</v>
      </c>
      <c r="Q1094" s="133" t="s">
        <v>201</v>
      </c>
      <c r="R1094" s="133" t="s">
        <v>202</v>
      </c>
      <c r="S1094" s="127">
        <v>44349.399699074071</v>
      </c>
    </row>
    <row r="1095" spans="1:19" x14ac:dyDescent="0.2">
      <c r="A1095" s="133" t="s">
        <v>199</v>
      </c>
      <c r="B1095" s="133" t="s">
        <v>84</v>
      </c>
      <c r="C1095" s="127">
        <v>44331.5</v>
      </c>
      <c r="D1095" s="133">
        <v>0</v>
      </c>
      <c r="E1095" s="133">
        <v>0</v>
      </c>
      <c r="F1095" s="133">
        <v>2.2829999999999999</v>
      </c>
      <c r="G1095" s="133">
        <v>2.2829999999999999</v>
      </c>
      <c r="H1095" s="133">
        <v>0</v>
      </c>
      <c r="I1095" s="133">
        <v>0</v>
      </c>
      <c r="J1095" s="133">
        <v>0</v>
      </c>
      <c r="K1095" s="133">
        <v>0</v>
      </c>
      <c r="L1095" s="133"/>
      <c r="M1095" s="133">
        <v>0</v>
      </c>
      <c r="N1095" s="133">
        <v>0</v>
      </c>
      <c r="O1095" s="133">
        <v>774</v>
      </c>
      <c r="P1095" s="133" t="s">
        <v>200</v>
      </c>
      <c r="Q1095" s="133" t="s">
        <v>201</v>
      </c>
      <c r="R1095" s="133" t="s">
        <v>202</v>
      </c>
      <c r="S1095" s="127">
        <v>44349.399687500001</v>
      </c>
    </row>
    <row r="1096" spans="1:19" x14ac:dyDescent="0.2">
      <c r="A1096" s="133" t="s">
        <v>199</v>
      </c>
      <c r="B1096" s="133" t="s">
        <v>84</v>
      </c>
      <c r="C1096" s="127">
        <v>44331.541666666664</v>
      </c>
      <c r="D1096" s="133">
        <v>0</v>
      </c>
      <c r="E1096" s="133">
        <v>0</v>
      </c>
      <c r="F1096" s="133">
        <v>3.085</v>
      </c>
      <c r="G1096" s="133">
        <v>3.085</v>
      </c>
      <c r="H1096" s="133">
        <v>0</v>
      </c>
      <c r="I1096" s="133">
        <v>0</v>
      </c>
      <c r="J1096" s="133">
        <v>0</v>
      </c>
      <c r="K1096" s="133">
        <v>0</v>
      </c>
      <c r="L1096" s="133"/>
      <c r="M1096" s="133">
        <v>0</v>
      </c>
      <c r="N1096" s="133">
        <v>0</v>
      </c>
      <c r="O1096" s="133">
        <v>774</v>
      </c>
      <c r="P1096" s="133" t="s">
        <v>200</v>
      </c>
      <c r="Q1096" s="133" t="s">
        <v>201</v>
      </c>
      <c r="R1096" s="133" t="s">
        <v>202</v>
      </c>
      <c r="S1096" s="127">
        <v>44349.399699074071</v>
      </c>
    </row>
    <row r="1097" spans="1:19" x14ac:dyDescent="0.2">
      <c r="A1097" s="133" t="s">
        <v>199</v>
      </c>
      <c r="B1097" s="133" t="s">
        <v>84</v>
      </c>
      <c r="C1097" s="127">
        <v>44331.583333333336</v>
      </c>
      <c r="D1097" s="133">
        <v>0</v>
      </c>
      <c r="E1097" s="133">
        <v>0</v>
      </c>
      <c r="F1097" s="133">
        <v>3.024</v>
      </c>
      <c r="G1097" s="133">
        <v>3.024</v>
      </c>
      <c r="H1097" s="133">
        <v>0</v>
      </c>
      <c r="I1097" s="133">
        <v>0</v>
      </c>
      <c r="J1097" s="133">
        <v>0</v>
      </c>
      <c r="K1097" s="133">
        <v>0</v>
      </c>
      <c r="L1097" s="133"/>
      <c r="M1097" s="133">
        <v>0</v>
      </c>
      <c r="N1097" s="133">
        <v>0</v>
      </c>
      <c r="O1097" s="133">
        <v>774</v>
      </c>
      <c r="P1097" s="133" t="s">
        <v>200</v>
      </c>
      <c r="Q1097" s="133" t="s">
        <v>201</v>
      </c>
      <c r="R1097" s="133" t="s">
        <v>202</v>
      </c>
      <c r="S1097" s="127">
        <v>44349.399699074071</v>
      </c>
    </row>
    <row r="1098" spans="1:19" x14ac:dyDescent="0.2">
      <c r="A1098" s="133" t="s">
        <v>199</v>
      </c>
      <c r="B1098" s="133" t="s">
        <v>84</v>
      </c>
      <c r="C1098" s="127">
        <v>44331.625</v>
      </c>
      <c r="D1098" s="133">
        <v>0</v>
      </c>
      <c r="E1098" s="133">
        <v>0</v>
      </c>
      <c r="F1098" s="133">
        <v>2.8660000000000001</v>
      </c>
      <c r="G1098" s="133">
        <v>2.8660000000000001</v>
      </c>
      <c r="H1098" s="133">
        <v>0</v>
      </c>
      <c r="I1098" s="133">
        <v>0</v>
      </c>
      <c r="J1098" s="133">
        <v>0</v>
      </c>
      <c r="K1098" s="133">
        <v>0</v>
      </c>
      <c r="L1098" s="133"/>
      <c r="M1098" s="133">
        <v>0</v>
      </c>
      <c r="N1098" s="133">
        <v>0</v>
      </c>
      <c r="O1098" s="133">
        <v>774</v>
      </c>
      <c r="P1098" s="133" t="s">
        <v>200</v>
      </c>
      <c r="Q1098" s="133" t="s">
        <v>201</v>
      </c>
      <c r="R1098" s="133" t="s">
        <v>202</v>
      </c>
      <c r="S1098" s="127">
        <v>44349.399699074071</v>
      </c>
    </row>
    <row r="1099" spans="1:19" x14ac:dyDescent="0.2">
      <c r="A1099" s="133" t="s">
        <v>199</v>
      </c>
      <c r="B1099" s="133" t="s">
        <v>84</v>
      </c>
      <c r="C1099" s="127">
        <v>44331.666666666664</v>
      </c>
      <c r="D1099" s="133">
        <v>0</v>
      </c>
      <c r="E1099" s="133">
        <v>0</v>
      </c>
      <c r="F1099" s="133">
        <v>2.9260000000000002</v>
      </c>
      <c r="G1099" s="133">
        <v>2.9260000000000002</v>
      </c>
      <c r="H1099" s="133">
        <v>0</v>
      </c>
      <c r="I1099" s="133">
        <v>0</v>
      </c>
      <c r="J1099" s="133">
        <v>0</v>
      </c>
      <c r="K1099" s="133">
        <v>0</v>
      </c>
      <c r="L1099" s="133"/>
      <c r="M1099" s="133">
        <v>0</v>
      </c>
      <c r="N1099" s="133">
        <v>0</v>
      </c>
      <c r="O1099" s="133">
        <v>774</v>
      </c>
      <c r="P1099" s="133" t="s">
        <v>200</v>
      </c>
      <c r="Q1099" s="133" t="s">
        <v>201</v>
      </c>
      <c r="R1099" s="133" t="s">
        <v>202</v>
      </c>
      <c r="S1099" s="127">
        <v>44349.399699074071</v>
      </c>
    </row>
    <row r="1100" spans="1:19" x14ac:dyDescent="0.2">
      <c r="A1100" s="133" t="s">
        <v>199</v>
      </c>
      <c r="B1100" s="133" t="s">
        <v>84</v>
      </c>
      <c r="C1100" s="127">
        <v>44331.708333333336</v>
      </c>
      <c r="D1100" s="133">
        <v>0</v>
      </c>
      <c r="E1100" s="133">
        <v>0</v>
      </c>
      <c r="F1100" s="133">
        <v>3.0219999999999998</v>
      </c>
      <c r="G1100" s="133">
        <v>3.0219999999999998</v>
      </c>
      <c r="H1100" s="133">
        <v>0</v>
      </c>
      <c r="I1100" s="133">
        <v>0</v>
      </c>
      <c r="J1100" s="133">
        <v>0</v>
      </c>
      <c r="K1100" s="133">
        <v>0</v>
      </c>
      <c r="L1100" s="133"/>
      <c r="M1100" s="133">
        <v>0</v>
      </c>
      <c r="N1100" s="133">
        <v>0</v>
      </c>
      <c r="O1100" s="133">
        <v>774</v>
      </c>
      <c r="P1100" s="133" t="s">
        <v>200</v>
      </c>
      <c r="Q1100" s="133" t="s">
        <v>201</v>
      </c>
      <c r="R1100" s="133" t="s">
        <v>202</v>
      </c>
      <c r="S1100" s="127">
        <v>44349.399699074071</v>
      </c>
    </row>
    <row r="1101" spans="1:19" x14ac:dyDescent="0.2">
      <c r="A1101" s="133" t="s">
        <v>199</v>
      </c>
      <c r="B1101" s="133" t="s">
        <v>84</v>
      </c>
      <c r="C1101" s="127">
        <v>44331.75</v>
      </c>
      <c r="D1101" s="133">
        <v>0</v>
      </c>
      <c r="E1101" s="133">
        <v>0</v>
      </c>
      <c r="F1101" s="133">
        <v>2.9119999999999999</v>
      </c>
      <c r="G1101" s="133">
        <v>2.9119999999999999</v>
      </c>
      <c r="H1101" s="133">
        <v>0</v>
      </c>
      <c r="I1101" s="133">
        <v>0</v>
      </c>
      <c r="J1101" s="133">
        <v>0</v>
      </c>
      <c r="K1101" s="133">
        <v>0</v>
      </c>
      <c r="L1101" s="133"/>
      <c r="M1101" s="133">
        <v>0</v>
      </c>
      <c r="N1101" s="133">
        <v>0</v>
      </c>
      <c r="O1101" s="133">
        <v>774</v>
      </c>
      <c r="P1101" s="133" t="s">
        <v>200</v>
      </c>
      <c r="Q1101" s="133" t="s">
        <v>201</v>
      </c>
      <c r="R1101" s="133" t="s">
        <v>202</v>
      </c>
      <c r="S1101" s="127">
        <v>44349.399699074071</v>
      </c>
    </row>
    <row r="1102" spans="1:19" x14ac:dyDescent="0.2">
      <c r="A1102" s="133" t="s">
        <v>199</v>
      </c>
      <c r="B1102" s="133" t="s">
        <v>84</v>
      </c>
      <c r="C1102" s="127">
        <v>44331.791666666664</v>
      </c>
      <c r="D1102" s="133">
        <v>0</v>
      </c>
      <c r="E1102" s="133">
        <v>0</v>
      </c>
      <c r="F1102" s="133">
        <v>2.8919999999999999</v>
      </c>
      <c r="G1102" s="133">
        <v>2.8919999999999999</v>
      </c>
      <c r="H1102" s="133">
        <v>0</v>
      </c>
      <c r="I1102" s="133">
        <v>0</v>
      </c>
      <c r="J1102" s="133">
        <v>0</v>
      </c>
      <c r="K1102" s="133">
        <v>0</v>
      </c>
      <c r="L1102" s="133"/>
      <c r="M1102" s="133">
        <v>0</v>
      </c>
      <c r="N1102" s="133">
        <v>0</v>
      </c>
      <c r="O1102" s="133">
        <v>774</v>
      </c>
      <c r="P1102" s="133" t="s">
        <v>200</v>
      </c>
      <c r="Q1102" s="133" t="s">
        <v>201</v>
      </c>
      <c r="R1102" s="133" t="s">
        <v>202</v>
      </c>
      <c r="S1102" s="127">
        <v>44349.399699074071</v>
      </c>
    </row>
    <row r="1103" spans="1:19" x14ac:dyDescent="0.2">
      <c r="A1103" s="133" t="s">
        <v>199</v>
      </c>
      <c r="B1103" s="133" t="s">
        <v>84</v>
      </c>
      <c r="C1103" s="127">
        <v>44331.833333333336</v>
      </c>
      <c r="D1103" s="133">
        <v>0</v>
      </c>
      <c r="E1103" s="133">
        <v>0</v>
      </c>
      <c r="F1103" s="133">
        <v>2.91</v>
      </c>
      <c r="G1103" s="133">
        <v>2.91</v>
      </c>
      <c r="H1103" s="133">
        <v>0</v>
      </c>
      <c r="I1103" s="133">
        <v>0</v>
      </c>
      <c r="J1103" s="133">
        <v>0</v>
      </c>
      <c r="K1103" s="133">
        <v>0</v>
      </c>
      <c r="L1103" s="133"/>
      <c r="M1103" s="133">
        <v>0</v>
      </c>
      <c r="N1103" s="133">
        <v>0</v>
      </c>
      <c r="O1103" s="133">
        <v>774</v>
      </c>
      <c r="P1103" s="133" t="s">
        <v>200</v>
      </c>
      <c r="Q1103" s="133" t="s">
        <v>201</v>
      </c>
      <c r="R1103" s="133" t="s">
        <v>202</v>
      </c>
      <c r="S1103" s="127">
        <v>44349.399699074071</v>
      </c>
    </row>
    <row r="1104" spans="1:19" x14ac:dyDescent="0.2">
      <c r="A1104" s="133" t="s">
        <v>199</v>
      </c>
      <c r="B1104" s="133" t="s">
        <v>84</v>
      </c>
      <c r="C1104" s="127">
        <v>44331.875</v>
      </c>
      <c r="D1104" s="133">
        <v>0</v>
      </c>
      <c r="E1104" s="133">
        <v>0</v>
      </c>
      <c r="F1104" s="133">
        <v>2.9430000000000001</v>
      </c>
      <c r="G1104" s="133">
        <v>2.9430000000000001</v>
      </c>
      <c r="H1104" s="133">
        <v>0</v>
      </c>
      <c r="I1104" s="133">
        <v>0</v>
      </c>
      <c r="J1104" s="133">
        <v>0</v>
      </c>
      <c r="K1104" s="133">
        <v>0</v>
      </c>
      <c r="L1104" s="133"/>
      <c r="M1104" s="133">
        <v>0</v>
      </c>
      <c r="N1104" s="133">
        <v>0</v>
      </c>
      <c r="O1104" s="133">
        <v>774</v>
      </c>
      <c r="P1104" s="133" t="s">
        <v>200</v>
      </c>
      <c r="Q1104" s="133" t="s">
        <v>201</v>
      </c>
      <c r="R1104" s="133" t="s">
        <v>202</v>
      </c>
      <c r="S1104" s="127">
        <v>44349.399699074071</v>
      </c>
    </row>
    <row r="1105" spans="1:19" x14ac:dyDescent="0.2">
      <c r="A1105" s="133" t="s">
        <v>199</v>
      </c>
      <c r="B1105" s="133" t="s">
        <v>84</v>
      </c>
      <c r="C1105" s="127">
        <v>44331.916666666664</v>
      </c>
      <c r="D1105" s="133">
        <v>0</v>
      </c>
      <c r="E1105" s="133">
        <v>0</v>
      </c>
      <c r="F1105" s="133">
        <v>3.073</v>
      </c>
      <c r="G1105" s="133">
        <v>3.073</v>
      </c>
      <c r="H1105" s="133">
        <v>0</v>
      </c>
      <c r="I1105" s="133">
        <v>0</v>
      </c>
      <c r="J1105" s="133">
        <v>0</v>
      </c>
      <c r="K1105" s="133">
        <v>0</v>
      </c>
      <c r="L1105" s="133"/>
      <c r="M1105" s="133">
        <v>0</v>
      </c>
      <c r="N1105" s="133">
        <v>0</v>
      </c>
      <c r="O1105" s="133">
        <v>774</v>
      </c>
      <c r="P1105" s="133" t="s">
        <v>200</v>
      </c>
      <c r="Q1105" s="133" t="s">
        <v>201</v>
      </c>
      <c r="R1105" s="133" t="s">
        <v>202</v>
      </c>
      <c r="S1105" s="127">
        <v>44349.399687500001</v>
      </c>
    </row>
    <row r="1106" spans="1:19" x14ac:dyDescent="0.2">
      <c r="A1106" s="133" t="s">
        <v>199</v>
      </c>
      <c r="B1106" s="133" t="s">
        <v>84</v>
      </c>
      <c r="C1106" s="127">
        <v>44331.958333333336</v>
      </c>
      <c r="D1106" s="133">
        <v>0</v>
      </c>
      <c r="E1106" s="133">
        <v>0</v>
      </c>
      <c r="F1106" s="133">
        <v>3.052</v>
      </c>
      <c r="G1106" s="133">
        <v>3.052</v>
      </c>
      <c r="H1106" s="133">
        <v>0</v>
      </c>
      <c r="I1106" s="133">
        <v>0</v>
      </c>
      <c r="J1106" s="133">
        <v>0</v>
      </c>
      <c r="K1106" s="133">
        <v>0</v>
      </c>
      <c r="L1106" s="133"/>
      <c r="M1106" s="133">
        <v>0</v>
      </c>
      <c r="N1106" s="133">
        <v>0</v>
      </c>
      <c r="O1106" s="133">
        <v>774</v>
      </c>
      <c r="P1106" s="133" t="s">
        <v>200</v>
      </c>
      <c r="Q1106" s="133" t="s">
        <v>201</v>
      </c>
      <c r="R1106" s="133" t="s">
        <v>202</v>
      </c>
      <c r="S1106" s="127">
        <v>44349.399699074071</v>
      </c>
    </row>
    <row r="1107" spans="1:19" x14ac:dyDescent="0.2">
      <c r="A1107" s="133" t="s">
        <v>199</v>
      </c>
      <c r="B1107" s="133" t="s">
        <v>84</v>
      </c>
      <c r="C1107" s="127">
        <v>44332</v>
      </c>
      <c r="D1107" s="133">
        <v>0</v>
      </c>
      <c r="E1107" s="133">
        <v>0</v>
      </c>
      <c r="F1107" s="133">
        <v>2.8650000000000002</v>
      </c>
      <c r="G1107" s="133">
        <v>2.8650000000000002</v>
      </c>
      <c r="H1107" s="133">
        <v>0</v>
      </c>
      <c r="I1107" s="133">
        <v>0</v>
      </c>
      <c r="J1107" s="133">
        <v>0</v>
      </c>
      <c r="K1107" s="133">
        <v>0</v>
      </c>
      <c r="L1107" s="133"/>
      <c r="M1107" s="133">
        <v>0</v>
      </c>
      <c r="N1107" s="133">
        <v>0</v>
      </c>
      <c r="O1107" s="133">
        <v>774</v>
      </c>
      <c r="P1107" s="133" t="s">
        <v>200</v>
      </c>
      <c r="Q1107" s="133" t="s">
        <v>201</v>
      </c>
      <c r="R1107" s="133" t="s">
        <v>202</v>
      </c>
      <c r="S1107" s="127">
        <v>44349.399699074071</v>
      </c>
    </row>
    <row r="1108" spans="1:19" x14ac:dyDescent="0.2">
      <c r="A1108" s="133" t="s">
        <v>199</v>
      </c>
      <c r="B1108" s="133" t="s">
        <v>84</v>
      </c>
      <c r="C1108" s="127">
        <v>44332.041666666664</v>
      </c>
      <c r="D1108" s="133">
        <v>0</v>
      </c>
      <c r="E1108" s="133">
        <v>0</v>
      </c>
      <c r="F1108" s="133">
        <v>2.8610000000000002</v>
      </c>
      <c r="G1108" s="133">
        <v>2.8610000000000002</v>
      </c>
      <c r="H1108" s="133">
        <v>0</v>
      </c>
      <c r="I1108" s="133">
        <v>0</v>
      </c>
      <c r="J1108" s="133">
        <v>0</v>
      </c>
      <c r="K1108" s="133">
        <v>0</v>
      </c>
      <c r="L1108" s="133"/>
      <c r="M1108" s="133">
        <v>0</v>
      </c>
      <c r="N1108" s="133">
        <v>0</v>
      </c>
      <c r="O1108" s="133">
        <v>774</v>
      </c>
      <c r="P1108" s="133" t="s">
        <v>200</v>
      </c>
      <c r="Q1108" s="133" t="s">
        <v>201</v>
      </c>
      <c r="R1108" s="133" t="s">
        <v>202</v>
      </c>
      <c r="S1108" s="127">
        <v>44349.399687500001</v>
      </c>
    </row>
    <row r="1109" spans="1:19" x14ac:dyDescent="0.2">
      <c r="A1109" s="133" t="s">
        <v>199</v>
      </c>
      <c r="B1109" s="133" t="s">
        <v>84</v>
      </c>
      <c r="C1109" s="127">
        <v>44332.083333333336</v>
      </c>
      <c r="D1109" s="133">
        <v>0</v>
      </c>
      <c r="E1109" s="133">
        <v>0</v>
      </c>
      <c r="F1109" s="133">
        <v>2.863</v>
      </c>
      <c r="G1109" s="133">
        <v>2.863</v>
      </c>
      <c r="H1109" s="133">
        <v>0</v>
      </c>
      <c r="I1109" s="133">
        <v>0</v>
      </c>
      <c r="J1109" s="133">
        <v>0</v>
      </c>
      <c r="K1109" s="133">
        <v>0</v>
      </c>
      <c r="L1109" s="133"/>
      <c r="M1109" s="133">
        <v>0</v>
      </c>
      <c r="N1109" s="133">
        <v>0</v>
      </c>
      <c r="O1109" s="133">
        <v>774</v>
      </c>
      <c r="P1109" s="133" t="s">
        <v>200</v>
      </c>
      <c r="Q1109" s="133" t="s">
        <v>201</v>
      </c>
      <c r="R1109" s="133" t="s">
        <v>202</v>
      </c>
      <c r="S1109" s="127">
        <v>44349.399687500001</v>
      </c>
    </row>
    <row r="1110" spans="1:19" x14ac:dyDescent="0.2">
      <c r="A1110" s="133" t="s">
        <v>199</v>
      </c>
      <c r="B1110" s="133" t="s">
        <v>84</v>
      </c>
      <c r="C1110" s="127">
        <v>44332.125</v>
      </c>
      <c r="D1110" s="133">
        <v>0</v>
      </c>
      <c r="E1110" s="133">
        <v>0</v>
      </c>
      <c r="F1110" s="133">
        <v>2.8620000000000001</v>
      </c>
      <c r="G1110" s="133">
        <v>2.8620000000000001</v>
      </c>
      <c r="H1110" s="133">
        <v>0</v>
      </c>
      <c r="I1110" s="133">
        <v>0</v>
      </c>
      <c r="J1110" s="133">
        <v>0</v>
      </c>
      <c r="K1110" s="133">
        <v>0</v>
      </c>
      <c r="L1110" s="133"/>
      <c r="M1110" s="133">
        <v>0</v>
      </c>
      <c r="N1110" s="133">
        <v>0</v>
      </c>
      <c r="O1110" s="133">
        <v>774</v>
      </c>
      <c r="P1110" s="133" t="s">
        <v>200</v>
      </c>
      <c r="Q1110" s="133" t="s">
        <v>201</v>
      </c>
      <c r="R1110" s="133" t="s">
        <v>202</v>
      </c>
      <c r="S1110" s="127">
        <v>44349.399699074071</v>
      </c>
    </row>
    <row r="1111" spans="1:19" x14ac:dyDescent="0.2">
      <c r="A1111" s="133" t="s">
        <v>199</v>
      </c>
      <c r="B1111" s="133" t="s">
        <v>84</v>
      </c>
      <c r="C1111" s="127">
        <v>44332.166666666664</v>
      </c>
      <c r="D1111" s="133">
        <v>0</v>
      </c>
      <c r="E1111" s="133">
        <v>0</v>
      </c>
      <c r="F1111" s="133">
        <v>3.0019999999999998</v>
      </c>
      <c r="G1111" s="133">
        <v>3.0019999999999998</v>
      </c>
      <c r="H1111" s="133">
        <v>0</v>
      </c>
      <c r="I1111" s="133">
        <v>0</v>
      </c>
      <c r="J1111" s="133">
        <v>0</v>
      </c>
      <c r="K1111" s="133">
        <v>0</v>
      </c>
      <c r="L1111" s="133"/>
      <c r="M1111" s="133">
        <v>0</v>
      </c>
      <c r="N1111" s="133">
        <v>0</v>
      </c>
      <c r="O1111" s="133">
        <v>774</v>
      </c>
      <c r="P1111" s="133" t="s">
        <v>200</v>
      </c>
      <c r="Q1111" s="133" t="s">
        <v>201</v>
      </c>
      <c r="R1111" s="133" t="s">
        <v>202</v>
      </c>
      <c r="S1111" s="127">
        <v>44349.399687500001</v>
      </c>
    </row>
    <row r="1112" spans="1:19" x14ac:dyDescent="0.2">
      <c r="A1112" s="133" t="s">
        <v>199</v>
      </c>
      <c r="B1112" s="133" t="s">
        <v>84</v>
      </c>
      <c r="C1112" s="127">
        <v>44332.208333333336</v>
      </c>
      <c r="D1112" s="133">
        <v>0</v>
      </c>
      <c r="E1112" s="133">
        <v>0</v>
      </c>
      <c r="F1112" s="133">
        <v>2.9910000000000001</v>
      </c>
      <c r="G1112" s="133">
        <v>2.9910000000000001</v>
      </c>
      <c r="H1112" s="133">
        <v>0</v>
      </c>
      <c r="I1112" s="133">
        <v>0</v>
      </c>
      <c r="J1112" s="133">
        <v>0</v>
      </c>
      <c r="K1112" s="133">
        <v>0</v>
      </c>
      <c r="L1112" s="133"/>
      <c r="M1112" s="133">
        <v>0</v>
      </c>
      <c r="N1112" s="133">
        <v>0</v>
      </c>
      <c r="O1112" s="133">
        <v>774</v>
      </c>
      <c r="P1112" s="133" t="s">
        <v>200</v>
      </c>
      <c r="Q1112" s="133" t="s">
        <v>201</v>
      </c>
      <c r="R1112" s="133" t="s">
        <v>202</v>
      </c>
      <c r="S1112" s="127">
        <v>44349.399699074071</v>
      </c>
    </row>
    <row r="1113" spans="1:19" x14ac:dyDescent="0.2">
      <c r="A1113" s="133" t="s">
        <v>199</v>
      </c>
      <c r="B1113" s="133" t="s">
        <v>84</v>
      </c>
      <c r="C1113" s="127">
        <v>44332.25</v>
      </c>
      <c r="D1113" s="133">
        <v>0</v>
      </c>
      <c r="E1113" s="133">
        <v>0</v>
      </c>
      <c r="F1113" s="133">
        <v>2.9279999999999999</v>
      </c>
      <c r="G1113" s="133">
        <v>2.9279999999999999</v>
      </c>
      <c r="H1113" s="133">
        <v>0</v>
      </c>
      <c r="I1113" s="133">
        <v>0</v>
      </c>
      <c r="J1113" s="133">
        <v>0</v>
      </c>
      <c r="K1113" s="133">
        <v>0</v>
      </c>
      <c r="L1113" s="133"/>
      <c r="M1113" s="133">
        <v>0</v>
      </c>
      <c r="N1113" s="133">
        <v>0</v>
      </c>
      <c r="O1113" s="133">
        <v>774</v>
      </c>
      <c r="P1113" s="133" t="s">
        <v>200</v>
      </c>
      <c r="Q1113" s="133" t="s">
        <v>201</v>
      </c>
      <c r="R1113" s="133" t="s">
        <v>202</v>
      </c>
      <c r="S1113" s="127">
        <v>44349.399699074071</v>
      </c>
    </row>
    <row r="1114" spans="1:19" x14ac:dyDescent="0.2">
      <c r="A1114" s="133" t="s">
        <v>199</v>
      </c>
      <c r="B1114" s="133" t="s">
        <v>84</v>
      </c>
      <c r="C1114" s="127">
        <v>44332.291666666664</v>
      </c>
      <c r="D1114" s="133">
        <v>0</v>
      </c>
      <c r="E1114" s="133">
        <v>0</v>
      </c>
      <c r="F1114" s="133">
        <v>2.806</v>
      </c>
      <c r="G1114" s="133">
        <v>2.806</v>
      </c>
      <c r="H1114" s="133">
        <v>0</v>
      </c>
      <c r="I1114" s="133">
        <v>0</v>
      </c>
      <c r="J1114" s="133">
        <v>0</v>
      </c>
      <c r="K1114" s="133">
        <v>0</v>
      </c>
      <c r="L1114" s="133"/>
      <c r="M1114" s="133">
        <v>0</v>
      </c>
      <c r="N1114" s="133">
        <v>0</v>
      </c>
      <c r="O1114" s="133">
        <v>774</v>
      </c>
      <c r="P1114" s="133" t="s">
        <v>200</v>
      </c>
      <c r="Q1114" s="133" t="s">
        <v>201</v>
      </c>
      <c r="R1114" s="133" t="s">
        <v>202</v>
      </c>
      <c r="S1114" s="127">
        <v>44349.399699074071</v>
      </c>
    </row>
    <row r="1115" spans="1:19" x14ac:dyDescent="0.2">
      <c r="A1115" s="133" t="s">
        <v>199</v>
      </c>
      <c r="B1115" s="133" t="s">
        <v>84</v>
      </c>
      <c r="C1115" s="127">
        <v>44332.333333333336</v>
      </c>
      <c r="D1115" s="133">
        <v>0</v>
      </c>
      <c r="E1115" s="133">
        <v>0</v>
      </c>
      <c r="F1115" s="133">
        <v>2.7709999999999999</v>
      </c>
      <c r="G1115" s="133">
        <v>2.7709999999999999</v>
      </c>
      <c r="H1115" s="133">
        <v>0</v>
      </c>
      <c r="I1115" s="133">
        <v>0</v>
      </c>
      <c r="J1115" s="133">
        <v>0</v>
      </c>
      <c r="K1115" s="133">
        <v>0</v>
      </c>
      <c r="L1115" s="133"/>
      <c r="M1115" s="133">
        <v>0</v>
      </c>
      <c r="N1115" s="133">
        <v>0</v>
      </c>
      <c r="O1115" s="133">
        <v>774</v>
      </c>
      <c r="P1115" s="133" t="s">
        <v>200</v>
      </c>
      <c r="Q1115" s="133" t="s">
        <v>201</v>
      </c>
      <c r="R1115" s="133" t="s">
        <v>202</v>
      </c>
      <c r="S1115" s="127">
        <v>44349.399699074071</v>
      </c>
    </row>
    <row r="1116" spans="1:19" x14ac:dyDescent="0.2">
      <c r="A1116" s="133" t="s">
        <v>199</v>
      </c>
      <c r="B1116" s="133" t="s">
        <v>84</v>
      </c>
      <c r="C1116" s="127">
        <v>44332.375</v>
      </c>
      <c r="D1116" s="133">
        <v>0</v>
      </c>
      <c r="E1116" s="133">
        <v>0</v>
      </c>
      <c r="F1116" s="133">
        <v>2.8780000000000001</v>
      </c>
      <c r="G1116" s="133">
        <v>2.8780000000000001</v>
      </c>
      <c r="H1116" s="133">
        <v>0</v>
      </c>
      <c r="I1116" s="133">
        <v>0</v>
      </c>
      <c r="J1116" s="133">
        <v>0</v>
      </c>
      <c r="K1116" s="133">
        <v>0</v>
      </c>
      <c r="L1116" s="133"/>
      <c r="M1116" s="133">
        <v>0</v>
      </c>
      <c r="N1116" s="133">
        <v>0</v>
      </c>
      <c r="O1116" s="133">
        <v>774</v>
      </c>
      <c r="P1116" s="133" t="s">
        <v>200</v>
      </c>
      <c r="Q1116" s="133" t="s">
        <v>201</v>
      </c>
      <c r="R1116" s="133" t="s">
        <v>202</v>
      </c>
      <c r="S1116" s="127">
        <v>44349.399687500001</v>
      </c>
    </row>
    <row r="1117" spans="1:19" x14ac:dyDescent="0.2">
      <c r="A1117" s="133" t="s">
        <v>199</v>
      </c>
      <c r="B1117" s="133" t="s">
        <v>84</v>
      </c>
      <c r="C1117" s="127">
        <v>44332.416666666664</v>
      </c>
      <c r="D1117" s="133">
        <v>0</v>
      </c>
      <c r="E1117" s="133">
        <v>0</v>
      </c>
      <c r="F1117" s="133">
        <v>2.89</v>
      </c>
      <c r="G1117" s="133">
        <v>2.89</v>
      </c>
      <c r="H1117" s="133">
        <v>0</v>
      </c>
      <c r="I1117" s="133">
        <v>0</v>
      </c>
      <c r="J1117" s="133">
        <v>0</v>
      </c>
      <c r="K1117" s="133">
        <v>0</v>
      </c>
      <c r="L1117" s="133"/>
      <c r="M1117" s="133">
        <v>0</v>
      </c>
      <c r="N1117" s="133">
        <v>0</v>
      </c>
      <c r="O1117" s="133">
        <v>774</v>
      </c>
      <c r="P1117" s="133" t="s">
        <v>200</v>
      </c>
      <c r="Q1117" s="133" t="s">
        <v>201</v>
      </c>
      <c r="R1117" s="133" t="s">
        <v>202</v>
      </c>
      <c r="S1117" s="127">
        <v>44349.399687500001</v>
      </c>
    </row>
    <row r="1118" spans="1:19" x14ac:dyDescent="0.2">
      <c r="A1118" s="133" t="s">
        <v>199</v>
      </c>
      <c r="B1118" s="133" t="s">
        <v>84</v>
      </c>
      <c r="C1118" s="127">
        <v>44332.458333333336</v>
      </c>
      <c r="D1118" s="133">
        <v>0</v>
      </c>
      <c r="E1118" s="133">
        <v>0</v>
      </c>
      <c r="F1118" s="133">
        <v>2.78</v>
      </c>
      <c r="G1118" s="133">
        <v>2.78</v>
      </c>
      <c r="H1118" s="133">
        <v>0</v>
      </c>
      <c r="I1118" s="133">
        <v>0</v>
      </c>
      <c r="J1118" s="133">
        <v>0</v>
      </c>
      <c r="K1118" s="133">
        <v>0</v>
      </c>
      <c r="L1118" s="133"/>
      <c r="M1118" s="133">
        <v>0</v>
      </c>
      <c r="N1118" s="133">
        <v>0</v>
      </c>
      <c r="O1118" s="133">
        <v>774</v>
      </c>
      <c r="P1118" s="133" t="s">
        <v>200</v>
      </c>
      <c r="Q1118" s="133" t="s">
        <v>201</v>
      </c>
      <c r="R1118" s="133" t="s">
        <v>202</v>
      </c>
      <c r="S1118" s="127">
        <v>44349.399687500001</v>
      </c>
    </row>
    <row r="1119" spans="1:19" x14ac:dyDescent="0.2">
      <c r="A1119" s="133" t="s">
        <v>199</v>
      </c>
      <c r="B1119" s="133" t="s">
        <v>84</v>
      </c>
      <c r="C1119" s="127">
        <v>44332.5</v>
      </c>
      <c r="D1119" s="133">
        <v>0</v>
      </c>
      <c r="E1119" s="133">
        <v>0</v>
      </c>
      <c r="F1119" s="133">
        <v>2.714</v>
      </c>
      <c r="G1119" s="133">
        <v>2.714</v>
      </c>
      <c r="H1119" s="133">
        <v>0</v>
      </c>
      <c r="I1119" s="133">
        <v>0</v>
      </c>
      <c r="J1119" s="133">
        <v>0</v>
      </c>
      <c r="K1119" s="133">
        <v>0</v>
      </c>
      <c r="L1119" s="133"/>
      <c r="M1119" s="133">
        <v>0</v>
      </c>
      <c r="N1119" s="133">
        <v>0</v>
      </c>
      <c r="O1119" s="133">
        <v>774</v>
      </c>
      <c r="P1119" s="133" t="s">
        <v>200</v>
      </c>
      <c r="Q1119" s="133" t="s">
        <v>201</v>
      </c>
      <c r="R1119" s="133" t="s">
        <v>202</v>
      </c>
      <c r="S1119" s="127">
        <v>44349.399699074071</v>
      </c>
    </row>
    <row r="1120" spans="1:19" x14ac:dyDescent="0.2">
      <c r="A1120" s="133" t="s">
        <v>199</v>
      </c>
      <c r="B1120" s="133" t="s">
        <v>84</v>
      </c>
      <c r="C1120" s="127">
        <v>44332.541666666664</v>
      </c>
      <c r="D1120" s="133">
        <v>0</v>
      </c>
      <c r="E1120" s="133">
        <v>0</v>
      </c>
      <c r="F1120" s="133">
        <v>2.7149999999999999</v>
      </c>
      <c r="G1120" s="133">
        <v>2.7149999999999999</v>
      </c>
      <c r="H1120" s="133">
        <v>0</v>
      </c>
      <c r="I1120" s="133">
        <v>0</v>
      </c>
      <c r="J1120" s="133">
        <v>0</v>
      </c>
      <c r="K1120" s="133">
        <v>0</v>
      </c>
      <c r="L1120" s="133"/>
      <c r="M1120" s="133">
        <v>0</v>
      </c>
      <c r="N1120" s="133">
        <v>0</v>
      </c>
      <c r="O1120" s="133">
        <v>774</v>
      </c>
      <c r="P1120" s="133" t="s">
        <v>200</v>
      </c>
      <c r="Q1120" s="133" t="s">
        <v>201</v>
      </c>
      <c r="R1120" s="133" t="s">
        <v>202</v>
      </c>
      <c r="S1120" s="127">
        <v>44349.399699074071</v>
      </c>
    </row>
    <row r="1121" spans="1:19" x14ac:dyDescent="0.2">
      <c r="A1121" s="133" t="s">
        <v>199</v>
      </c>
      <c r="B1121" s="133" t="s">
        <v>84</v>
      </c>
      <c r="C1121" s="127">
        <v>44332.583333333336</v>
      </c>
      <c r="D1121" s="133">
        <v>0</v>
      </c>
      <c r="E1121" s="133">
        <v>0</v>
      </c>
      <c r="F1121" s="133">
        <v>2.7320000000000002</v>
      </c>
      <c r="G1121" s="133">
        <v>2.7320000000000002</v>
      </c>
      <c r="H1121" s="133">
        <v>0</v>
      </c>
      <c r="I1121" s="133">
        <v>0</v>
      </c>
      <c r="J1121" s="133">
        <v>0</v>
      </c>
      <c r="K1121" s="133">
        <v>0</v>
      </c>
      <c r="L1121" s="133"/>
      <c r="M1121" s="133">
        <v>0</v>
      </c>
      <c r="N1121" s="133">
        <v>0</v>
      </c>
      <c r="O1121" s="133">
        <v>774</v>
      </c>
      <c r="P1121" s="133" t="s">
        <v>200</v>
      </c>
      <c r="Q1121" s="133" t="s">
        <v>201</v>
      </c>
      <c r="R1121" s="133" t="s">
        <v>202</v>
      </c>
      <c r="S1121" s="127">
        <v>44349.399699074071</v>
      </c>
    </row>
    <row r="1122" spans="1:19" x14ac:dyDescent="0.2">
      <c r="A1122" s="133" t="s">
        <v>199</v>
      </c>
      <c r="B1122" s="133" t="s">
        <v>84</v>
      </c>
      <c r="C1122" s="127">
        <v>44332.625</v>
      </c>
      <c r="D1122" s="133">
        <v>0</v>
      </c>
      <c r="E1122" s="133">
        <v>0</v>
      </c>
      <c r="F1122" s="133">
        <v>2.8149999999999999</v>
      </c>
      <c r="G1122" s="133">
        <v>2.8149999999999999</v>
      </c>
      <c r="H1122" s="133">
        <v>0</v>
      </c>
      <c r="I1122" s="133">
        <v>0</v>
      </c>
      <c r="J1122" s="133">
        <v>0</v>
      </c>
      <c r="K1122" s="133">
        <v>0</v>
      </c>
      <c r="L1122" s="133"/>
      <c r="M1122" s="133">
        <v>0</v>
      </c>
      <c r="N1122" s="133">
        <v>0</v>
      </c>
      <c r="O1122" s="133">
        <v>774</v>
      </c>
      <c r="P1122" s="133" t="s">
        <v>200</v>
      </c>
      <c r="Q1122" s="133" t="s">
        <v>201</v>
      </c>
      <c r="R1122" s="133" t="s">
        <v>202</v>
      </c>
      <c r="S1122" s="127">
        <v>44349.399699074071</v>
      </c>
    </row>
    <row r="1123" spans="1:19" x14ac:dyDescent="0.2">
      <c r="A1123" s="133" t="s">
        <v>199</v>
      </c>
      <c r="B1123" s="133" t="s">
        <v>84</v>
      </c>
      <c r="C1123" s="127">
        <v>44332.666666666664</v>
      </c>
      <c r="D1123" s="133">
        <v>0</v>
      </c>
      <c r="E1123" s="133">
        <v>0</v>
      </c>
      <c r="F1123" s="133">
        <v>2.8540000000000001</v>
      </c>
      <c r="G1123" s="133">
        <v>2.8540000000000001</v>
      </c>
      <c r="H1123" s="133">
        <v>0</v>
      </c>
      <c r="I1123" s="133">
        <v>0</v>
      </c>
      <c r="J1123" s="133">
        <v>0</v>
      </c>
      <c r="K1123" s="133">
        <v>0</v>
      </c>
      <c r="L1123" s="133"/>
      <c r="M1123" s="133">
        <v>0</v>
      </c>
      <c r="N1123" s="133">
        <v>0</v>
      </c>
      <c r="O1123" s="133">
        <v>774</v>
      </c>
      <c r="P1123" s="133" t="s">
        <v>200</v>
      </c>
      <c r="Q1123" s="133" t="s">
        <v>201</v>
      </c>
      <c r="R1123" s="133" t="s">
        <v>202</v>
      </c>
      <c r="S1123" s="127">
        <v>44349.399699074071</v>
      </c>
    </row>
    <row r="1124" spans="1:19" x14ac:dyDescent="0.2">
      <c r="A1124" s="133" t="s">
        <v>199</v>
      </c>
      <c r="B1124" s="133" t="s">
        <v>84</v>
      </c>
      <c r="C1124" s="127">
        <v>44332.708333333336</v>
      </c>
      <c r="D1124" s="133">
        <v>0</v>
      </c>
      <c r="E1124" s="133">
        <v>0</v>
      </c>
      <c r="F1124" s="133">
        <v>2.8170000000000002</v>
      </c>
      <c r="G1124" s="133">
        <v>2.8170000000000002</v>
      </c>
      <c r="H1124" s="133">
        <v>0</v>
      </c>
      <c r="I1124" s="133">
        <v>0</v>
      </c>
      <c r="J1124" s="133">
        <v>0</v>
      </c>
      <c r="K1124" s="133">
        <v>0</v>
      </c>
      <c r="L1124" s="133"/>
      <c r="M1124" s="133">
        <v>0</v>
      </c>
      <c r="N1124" s="133">
        <v>0</v>
      </c>
      <c r="O1124" s="133">
        <v>774</v>
      </c>
      <c r="P1124" s="133" t="s">
        <v>200</v>
      </c>
      <c r="Q1124" s="133" t="s">
        <v>201</v>
      </c>
      <c r="R1124" s="133" t="s">
        <v>202</v>
      </c>
      <c r="S1124" s="127">
        <v>44349.399699074071</v>
      </c>
    </row>
    <row r="1125" spans="1:19" x14ac:dyDescent="0.2">
      <c r="A1125" s="133" t="s">
        <v>199</v>
      </c>
      <c r="B1125" s="133" t="s">
        <v>84</v>
      </c>
      <c r="C1125" s="127">
        <v>44332.75</v>
      </c>
      <c r="D1125" s="133">
        <v>0</v>
      </c>
      <c r="E1125" s="133">
        <v>0</v>
      </c>
      <c r="F1125" s="133">
        <v>2.819</v>
      </c>
      <c r="G1125" s="133">
        <v>2.819</v>
      </c>
      <c r="H1125" s="133">
        <v>0</v>
      </c>
      <c r="I1125" s="133">
        <v>0</v>
      </c>
      <c r="J1125" s="133">
        <v>0</v>
      </c>
      <c r="K1125" s="133">
        <v>0</v>
      </c>
      <c r="L1125" s="133"/>
      <c r="M1125" s="133">
        <v>0</v>
      </c>
      <c r="N1125" s="133">
        <v>0</v>
      </c>
      <c r="O1125" s="133">
        <v>774</v>
      </c>
      <c r="P1125" s="133" t="s">
        <v>200</v>
      </c>
      <c r="Q1125" s="133" t="s">
        <v>201</v>
      </c>
      <c r="R1125" s="133" t="s">
        <v>202</v>
      </c>
      <c r="S1125" s="127">
        <v>44349.399699074071</v>
      </c>
    </row>
    <row r="1126" spans="1:19" x14ac:dyDescent="0.2">
      <c r="A1126" s="133" t="s">
        <v>199</v>
      </c>
      <c r="B1126" s="133" t="s">
        <v>84</v>
      </c>
      <c r="C1126" s="127">
        <v>44332.791666666664</v>
      </c>
      <c r="D1126" s="133">
        <v>0</v>
      </c>
      <c r="E1126" s="133">
        <v>0</v>
      </c>
      <c r="F1126" s="133">
        <v>2.71</v>
      </c>
      <c r="G1126" s="133">
        <v>2.71</v>
      </c>
      <c r="H1126" s="133">
        <v>0</v>
      </c>
      <c r="I1126" s="133">
        <v>0</v>
      </c>
      <c r="J1126" s="133">
        <v>0</v>
      </c>
      <c r="K1126" s="133">
        <v>0</v>
      </c>
      <c r="L1126" s="133"/>
      <c r="M1126" s="133">
        <v>0</v>
      </c>
      <c r="N1126" s="133">
        <v>0</v>
      </c>
      <c r="O1126" s="133">
        <v>774</v>
      </c>
      <c r="P1126" s="133" t="s">
        <v>200</v>
      </c>
      <c r="Q1126" s="133" t="s">
        <v>201</v>
      </c>
      <c r="R1126" s="133" t="s">
        <v>202</v>
      </c>
      <c r="S1126" s="127">
        <v>44349.399699074071</v>
      </c>
    </row>
    <row r="1127" spans="1:19" x14ac:dyDescent="0.2">
      <c r="A1127" s="133" t="s">
        <v>199</v>
      </c>
      <c r="B1127" s="133" t="s">
        <v>84</v>
      </c>
      <c r="C1127" s="127">
        <v>44332.833333333336</v>
      </c>
      <c r="D1127" s="133">
        <v>0</v>
      </c>
      <c r="E1127" s="133">
        <v>0</v>
      </c>
      <c r="F1127" s="133">
        <v>2.7130000000000001</v>
      </c>
      <c r="G1127" s="133">
        <v>2.7130000000000001</v>
      </c>
      <c r="H1127" s="133">
        <v>0</v>
      </c>
      <c r="I1127" s="133">
        <v>0</v>
      </c>
      <c r="J1127" s="133">
        <v>0</v>
      </c>
      <c r="K1127" s="133">
        <v>0</v>
      </c>
      <c r="L1127" s="133"/>
      <c r="M1127" s="133">
        <v>0</v>
      </c>
      <c r="N1127" s="133">
        <v>0</v>
      </c>
      <c r="O1127" s="133">
        <v>774</v>
      </c>
      <c r="P1127" s="133" t="s">
        <v>200</v>
      </c>
      <c r="Q1127" s="133" t="s">
        <v>201</v>
      </c>
      <c r="R1127" s="133" t="s">
        <v>202</v>
      </c>
      <c r="S1127" s="127">
        <v>44349.399699074071</v>
      </c>
    </row>
    <row r="1128" spans="1:19" x14ac:dyDescent="0.2">
      <c r="A1128" s="133" t="s">
        <v>199</v>
      </c>
      <c r="B1128" s="133" t="s">
        <v>84</v>
      </c>
      <c r="C1128" s="127">
        <v>44332.875</v>
      </c>
      <c r="D1128" s="133">
        <v>0</v>
      </c>
      <c r="E1128" s="133">
        <v>0</v>
      </c>
      <c r="F1128" s="133">
        <v>2.8149999999999999</v>
      </c>
      <c r="G1128" s="133">
        <v>2.8149999999999999</v>
      </c>
      <c r="H1128" s="133">
        <v>0</v>
      </c>
      <c r="I1128" s="133">
        <v>0</v>
      </c>
      <c r="J1128" s="133">
        <v>0</v>
      </c>
      <c r="K1128" s="133">
        <v>0</v>
      </c>
      <c r="L1128" s="133"/>
      <c r="M1128" s="133">
        <v>0</v>
      </c>
      <c r="N1128" s="133">
        <v>0</v>
      </c>
      <c r="O1128" s="133">
        <v>774</v>
      </c>
      <c r="P1128" s="133" t="s">
        <v>200</v>
      </c>
      <c r="Q1128" s="133" t="s">
        <v>201</v>
      </c>
      <c r="R1128" s="133" t="s">
        <v>202</v>
      </c>
      <c r="S1128" s="127">
        <v>44349.399699074071</v>
      </c>
    </row>
    <row r="1129" spans="1:19" x14ac:dyDescent="0.2">
      <c r="A1129" s="133" t="s">
        <v>199</v>
      </c>
      <c r="B1129" s="133" t="s">
        <v>84</v>
      </c>
      <c r="C1129" s="127">
        <v>44332.916666666664</v>
      </c>
      <c r="D1129" s="133">
        <v>0</v>
      </c>
      <c r="E1129" s="133">
        <v>0</v>
      </c>
      <c r="F1129" s="133">
        <v>2.9369999999999998</v>
      </c>
      <c r="G1129" s="133">
        <v>2.9369999999999998</v>
      </c>
      <c r="H1129" s="133">
        <v>0</v>
      </c>
      <c r="I1129" s="133">
        <v>0</v>
      </c>
      <c r="J1129" s="133">
        <v>0</v>
      </c>
      <c r="K1129" s="133">
        <v>0</v>
      </c>
      <c r="L1129" s="133"/>
      <c r="M1129" s="133">
        <v>0</v>
      </c>
      <c r="N1129" s="133">
        <v>0</v>
      </c>
      <c r="O1129" s="133">
        <v>774</v>
      </c>
      <c r="P1129" s="133" t="s">
        <v>200</v>
      </c>
      <c r="Q1129" s="133" t="s">
        <v>201</v>
      </c>
      <c r="R1129" s="133" t="s">
        <v>202</v>
      </c>
      <c r="S1129" s="127">
        <v>44349.399699074071</v>
      </c>
    </row>
    <row r="1130" spans="1:19" x14ac:dyDescent="0.2">
      <c r="A1130" s="133" t="s">
        <v>199</v>
      </c>
      <c r="B1130" s="133" t="s">
        <v>84</v>
      </c>
      <c r="C1130" s="127">
        <v>44332.958333333336</v>
      </c>
      <c r="D1130" s="133">
        <v>0</v>
      </c>
      <c r="E1130" s="133">
        <v>0</v>
      </c>
      <c r="F1130" s="133">
        <v>2.9119999999999999</v>
      </c>
      <c r="G1130" s="133">
        <v>2.9119999999999999</v>
      </c>
      <c r="H1130" s="133">
        <v>0</v>
      </c>
      <c r="I1130" s="133">
        <v>0</v>
      </c>
      <c r="J1130" s="133">
        <v>0</v>
      </c>
      <c r="K1130" s="133">
        <v>0</v>
      </c>
      <c r="L1130" s="133"/>
      <c r="M1130" s="133">
        <v>0</v>
      </c>
      <c r="N1130" s="133">
        <v>0</v>
      </c>
      <c r="O1130" s="133">
        <v>774</v>
      </c>
      <c r="P1130" s="133" t="s">
        <v>200</v>
      </c>
      <c r="Q1130" s="133" t="s">
        <v>201</v>
      </c>
      <c r="R1130" s="133" t="s">
        <v>202</v>
      </c>
      <c r="S1130" s="127">
        <v>44349.399699074071</v>
      </c>
    </row>
    <row r="1131" spans="1:19" x14ac:dyDescent="0.2">
      <c r="A1131" s="133" t="s">
        <v>199</v>
      </c>
      <c r="B1131" s="133" t="s">
        <v>84</v>
      </c>
      <c r="C1131" s="127">
        <v>44333</v>
      </c>
      <c r="D1131" s="133">
        <v>0</v>
      </c>
      <c r="E1131" s="133">
        <v>0</v>
      </c>
      <c r="F1131" s="133">
        <v>2.8450000000000002</v>
      </c>
      <c r="G1131" s="133">
        <v>2.8450000000000002</v>
      </c>
      <c r="H1131" s="133">
        <v>0</v>
      </c>
      <c r="I1131" s="133">
        <v>0</v>
      </c>
      <c r="J1131" s="133">
        <v>0</v>
      </c>
      <c r="K1131" s="133">
        <v>0</v>
      </c>
      <c r="L1131" s="133"/>
      <c r="M1131" s="133">
        <v>0</v>
      </c>
      <c r="N1131" s="133">
        <v>0</v>
      </c>
      <c r="O1131" s="133">
        <v>774</v>
      </c>
      <c r="P1131" s="133" t="s">
        <v>200</v>
      </c>
      <c r="Q1131" s="133" t="s">
        <v>201</v>
      </c>
      <c r="R1131" s="133" t="s">
        <v>202</v>
      </c>
      <c r="S1131" s="127">
        <v>44349.399699074071</v>
      </c>
    </row>
    <row r="1132" spans="1:19" x14ac:dyDescent="0.2">
      <c r="A1132" s="133" t="s">
        <v>199</v>
      </c>
      <c r="B1132" s="133" t="s">
        <v>84</v>
      </c>
      <c r="C1132" s="127">
        <v>44333.041666666664</v>
      </c>
      <c r="D1132" s="133">
        <v>0</v>
      </c>
      <c r="E1132" s="133">
        <v>0</v>
      </c>
      <c r="F1132" s="133">
        <v>2.85</v>
      </c>
      <c r="G1132" s="133">
        <v>2.85</v>
      </c>
      <c r="H1132" s="133">
        <v>0</v>
      </c>
      <c r="I1132" s="133">
        <v>0</v>
      </c>
      <c r="J1132" s="133">
        <v>0</v>
      </c>
      <c r="K1132" s="133">
        <v>0</v>
      </c>
      <c r="L1132" s="133"/>
      <c r="M1132" s="133">
        <v>0</v>
      </c>
      <c r="N1132" s="133">
        <v>0</v>
      </c>
      <c r="O1132" s="133">
        <v>774</v>
      </c>
      <c r="P1132" s="133" t="s">
        <v>200</v>
      </c>
      <c r="Q1132" s="133" t="s">
        <v>201</v>
      </c>
      <c r="R1132" s="133" t="s">
        <v>202</v>
      </c>
      <c r="S1132" s="127">
        <v>44349.399699074071</v>
      </c>
    </row>
    <row r="1133" spans="1:19" x14ac:dyDescent="0.2">
      <c r="A1133" s="133" t="s">
        <v>199</v>
      </c>
      <c r="B1133" s="133" t="s">
        <v>84</v>
      </c>
      <c r="C1133" s="127">
        <v>44333.083333333336</v>
      </c>
      <c r="D1133" s="133">
        <v>0</v>
      </c>
      <c r="E1133" s="133">
        <v>0</v>
      </c>
      <c r="F1133" s="133">
        <v>2.843</v>
      </c>
      <c r="G1133" s="133">
        <v>2.843</v>
      </c>
      <c r="H1133" s="133">
        <v>0</v>
      </c>
      <c r="I1133" s="133">
        <v>0</v>
      </c>
      <c r="J1133" s="133">
        <v>0</v>
      </c>
      <c r="K1133" s="133">
        <v>0</v>
      </c>
      <c r="L1133" s="133"/>
      <c r="M1133" s="133">
        <v>0</v>
      </c>
      <c r="N1133" s="133">
        <v>0</v>
      </c>
      <c r="O1133" s="133">
        <v>774</v>
      </c>
      <c r="P1133" s="133" t="s">
        <v>200</v>
      </c>
      <c r="Q1133" s="133" t="s">
        <v>201</v>
      </c>
      <c r="R1133" s="133" t="s">
        <v>202</v>
      </c>
      <c r="S1133" s="127">
        <v>44349.399699074071</v>
      </c>
    </row>
    <row r="1134" spans="1:19" x14ac:dyDescent="0.2">
      <c r="A1134" s="133" t="s">
        <v>199</v>
      </c>
      <c r="B1134" s="133" t="s">
        <v>84</v>
      </c>
      <c r="C1134" s="127">
        <v>44333.125</v>
      </c>
      <c r="D1134" s="133">
        <v>0</v>
      </c>
      <c r="E1134" s="133">
        <v>0</v>
      </c>
      <c r="F1134" s="133">
        <v>2.851</v>
      </c>
      <c r="G1134" s="133">
        <v>2.851</v>
      </c>
      <c r="H1134" s="133">
        <v>0</v>
      </c>
      <c r="I1134" s="133">
        <v>0</v>
      </c>
      <c r="J1134" s="133">
        <v>0</v>
      </c>
      <c r="K1134" s="133">
        <v>0</v>
      </c>
      <c r="L1134" s="133"/>
      <c r="M1134" s="133">
        <v>0</v>
      </c>
      <c r="N1134" s="133">
        <v>0</v>
      </c>
      <c r="O1134" s="133">
        <v>774</v>
      </c>
      <c r="P1134" s="133" t="s">
        <v>200</v>
      </c>
      <c r="Q1134" s="133" t="s">
        <v>201</v>
      </c>
      <c r="R1134" s="133" t="s">
        <v>202</v>
      </c>
      <c r="S1134" s="127">
        <v>44349.399699074071</v>
      </c>
    </row>
    <row r="1135" spans="1:19" x14ac:dyDescent="0.2">
      <c r="A1135" s="133" t="s">
        <v>199</v>
      </c>
      <c r="B1135" s="133" t="s">
        <v>84</v>
      </c>
      <c r="C1135" s="127">
        <v>44333.166666666664</v>
      </c>
      <c r="D1135" s="133">
        <v>0</v>
      </c>
      <c r="E1135" s="133">
        <v>0</v>
      </c>
      <c r="F1135" s="133">
        <v>3.0219999999999998</v>
      </c>
      <c r="G1135" s="133">
        <v>3.0219999999999998</v>
      </c>
      <c r="H1135" s="133">
        <v>0</v>
      </c>
      <c r="I1135" s="133">
        <v>0</v>
      </c>
      <c r="J1135" s="133">
        <v>0</v>
      </c>
      <c r="K1135" s="133">
        <v>0</v>
      </c>
      <c r="L1135" s="133"/>
      <c r="M1135" s="133">
        <v>0</v>
      </c>
      <c r="N1135" s="133">
        <v>0</v>
      </c>
      <c r="O1135" s="133">
        <v>774</v>
      </c>
      <c r="P1135" s="133" t="s">
        <v>200</v>
      </c>
      <c r="Q1135" s="133" t="s">
        <v>201</v>
      </c>
      <c r="R1135" s="133" t="s">
        <v>202</v>
      </c>
      <c r="S1135" s="127">
        <v>44349.399699074071</v>
      </c>
    </row>
    <row r="1136" spans="1:19" x14ac:dyDescent="0.2">
      <c r="A1136" s="133" t="s">
        <v>199</v>
      </c>
      <c r="B1136" s="133" t="s">
        <v>84</v>
      </c>
      <c r="C1136" s="127">
        <v>44333.208333333336</v>
      </c>
      <c r="D1136" s="133">
        <v>0</v>
      </c>
      <c r="E1136" s="133">
        <v>0</v>
      </c>
      <c r="F1136" s="133">
        <v>3.0310000000000001</v>
      </c>
      <c r="G1136" s="133">
        <v>3.0310000000000001</v>
      </c>
      <c r="H1136" s="133">
        <v>0</v>
      </c>
      <c r="I1136" s="133">
        <v>0</v>
      </c>
      <c r="J1136" s="133">
        <v>0</v>
      </c>
      <c r="K1136" s="133">
        <v>0</v>
      </c>
      <c r="L1136" s="133"/>
      <c r="M1136" s="133">
        <v>0</v>
      </c>
      <c r="N1136" s="133">
        <v>0</v>
      </c>
      <c r="O1136" s="133">
        <v>774</v>
      </c>
      <c r="P1136" s="133" t="s">
        <v>200</v>
      </c>
      <c r="Q1136" s="133" t="s">
        <v>201</v>
      </c>
      <c r="R1136" s="133" t="s">
        <v>202</v>
      </c>
      <c r="S1136" s="127">
        <v>44349.399699074071</v>
      </c>
    </row>
    <row r="1137" spans="1:19" x14ac:dyDescent="0.2">
      <c r="A1137" s="133" t="s">
        <v>199</v>
      </c>
      <c r="B1137" s="133" t="s">
        <v>84</v>
      </c>
      <c r="C1137" s="127">
        <v>44333.25</v>
      </c>
      <c r="D1137" s="133">
        <v>0</v>
      </c>
      <c r="E1137" s="133">
        <v>0</v>
      </c>
      <c r="F1137" s="133">
        <v>2.9420000000000002</v>
      </c>
      <c r="G1137" s="133">
        <v>2.9420000000000002</v>
      </c>
      <c r="H1137" s="133">
        <v>0</v>
      </c>
      <c r="I1137" s="133">
        <v>0</v>
      </c>
      <c r="J1137" s="133">
        <v>0</v>
      </c>
      <c r="K1137" s="133">
        <v>0</v>
      </c>
      <c r="L1137" s="133"/>
      <c r="M1137" s="133">
        <v>0</v>
      </c>
      <c r="N1137" s="133">
        <v>0</v>
      </c>
      <c r="O1137" s="133">
        <v>774</v>
      </c>
      <c r="P1137" s="133" t="s">
        <v>200</v>
      </c>
      <c r="Q1137" s="133" t="s">
        <v>201</v>
      </c>
      <c r="R1137" s="133" t="s">
        <v>202</v>
      </c>
      <c r="S1137" s="127">
        <v>44349.399687500001</v>
      </c>
    </row>
    <row r="1138" spans="1:19" x14ac:dyDescent="0.2">
      <c r="A1138" s="133" t="s">
        <v>199</v>
      </c>
      <c r="B1138" s="133" t="s">
        <v>84</v>
      </c>
      <c r="C1138" s="127">
        <v>44333.291666666664</v>
      </c>
      <c r="D1138" s="133">
        <v>0</v>
      </c>
      <c r="E1138" s="133">
        <v>0</v>
      </c>
      <c r="F1138" s="133">
        <v>2.8650000000000002</v>
      </c>
      <c r="G1138" s="133">
        <v>2.8650000000000002</v>
      </c>
      <c r="H1138" s="133">
        <v>0</v>
      </c>
      <c r="I1138" s="133">
        <v>0</v>
      </c>
      <c r="J1138" s="133">
        <v>0</v>
      </c>
      <c r="K1138" s="133">
        <v>0</v>
      </c>
      <c r="L1138" s="133"/>
      <c r="M1138" s="133">
        <v>0</v>
      </c>
      <c r="N1138" s="133">
        <v>0</v>
      </c>
      <c r="O1138" s="133">
        <v>774</v>
      </c>
      <c r="P1138" s="133" t="s">
        <v>200</v>
      </c>
      <c r="Q1138" s="133" t="s">
        <v>201</v>
      </c>
      <c r="R1138" s="133" t="s">
        <v>202</v>
      </c>
      <c r="S1138" s="127">
        <v>44349.399699074071</v>
      </c>
    </row>
    <row r="1139" spans="1:19" x14ac:dyDescent="0.2">
      <c r="A1139" s="133" t="s">
        <v>199</v>
      </c>
      <c r="B1139" s="133" t="s">
        <v>84</v>
      </c>
      <c r="C1139" s="127">
        <v>44333.333333333336</v>
      </c>
      <c r="D1139" s="133">
        <v>0</v>
      </c>
      <c r="E1139" s="133">
        <v>0</v>
      </c>
      <c r="F1139" s="133">
        <v>2.988</v>
      </c>
      <c r="G1139" s="133">
        <v>2.988</v>
      </c>
      <c r="H1139" s="133">
        <v>0</v>
      </c>
      <c r="I1139" s="133">
        <v>0</v>
      </c>
      <c r="J1139" s="133">
        <v>0</v>
      </c>
      <c r="K1139" s="133">
        <v>0</v>
      </c>
      <c r="L1139" s="133"/>
      <c r="M1139" s="133">
        <v>0</v>
      </c>
      <c r="N1139" s="133">
        <v>0</v>
      </c>
      <c r="O1139" s="133">
        <v>774</v>
      </c>
      <c r="P1139" s="133" t="s">
        <v>200</v>
      </c>
      <c r="Q1139" s="133" t="s">
        <v>201</v>
      </c>
      <c r="R1139" s="133" t="s">
        <v>202</v>
      </c>
      <c r="S1139" s="127">
        <v>44349.399699074071</v>
      </c>
    </row>
    <row r="1140" spans="1:19" x14ac:dyDescent="0.2">
      <c r="A1140" s="133" t="s">
        <v>199</v>
      </c>
      <c r="B1140" s="133" t="s">
        <v>84</v>
      </c>
      <c r="C1140" s="127">
        <v>44333.375</v>
      </c>
      <c r="D1140" s="133">
        <v>0</v>
      </c>
      <c r="E1140" s="133">
        <v>0</v>
      </c>
      <c r="F1140" s="133">
        <v>3.056</v>
      </c>
      <c r="G1140" s="133">
        <v>3.056</v>
      </c>
      <c r="H1140" s="133">
        <v>0</v>
      </c>
      <c r="I1140" s="133">
        <v>0</v>
      </c>
      <c r="J1140" s="133">
        <v>0</v>
      </c>
      <c r="K1140" s="133">
        <v>0</v>
      </c>
      <c r="L1140" s="133"/>
      <c r="M1140" s="133">
        <v>0</v>
      </c>
      <c r="N1140" s="133">
        <v>0</v>
      </c>
      <c r="O1140" s="133">
        <v>774</v>
      </c>
      <c r="P1140" s="133" t="s">
        <v>200</v>
      </c>
      <c r="Q1140" s="133" t="s">
        <v>201</v>
      </c>
      <c r="R1140" s="133" t="s">
        <v>202</v>
      </c>
      <c r="S1140" s="127">
        <v>44349.399699074071</v>
      </c>
    </row>
    <row r="1141" spans="1:19" x14ac:dyDescent="0.2">
      <c r="A1141" s="133" t="s">
        <v>199</v>
      </c>
      <c r="B1141" s="133" t="s">
        <v>84</v>
      </c>
      <c r="C1141" s="127">
        <v>44333.416666666664</v>
      </c>
      <c r="D1141" s="133">
        <v>0</v>
      </c>
      <c r="E1141" s="133">
        <v>0</v>
      </c>
      <c r="F1141" s="133">
        <v>3.0619999999999998</v>
      </c>
      <c r="G1141" s="133">
        <v>3.0619999999999998</v>
      </c>
      <c r="H1141" s="133">
        <v>0</v>
      </c>
      <c r="I1141" s="133">
        <v>0</v>
      </c>
      <c r="J1141" s="133">
        <v>0</v>
      </c>
      <c r="K1141" s="133">
        <v>0</v>
      </c>
      <c r="L1141" s="133"/>
      <c r="M1141" s="133">
        <v>0</v>
      </c>
      <c r="N1141" s="133">
        <v>0</v>
      </c>
      <c r="O1141" s="133">
        <v>774</v>
      </c>
      <c r="P1141" s="133" t="s">
        <v>200</v>
      </c>
      <c r="Q1141" s="133" t="s">
        <v>201</v>
      </c>
      <c r="R1141" s="133" t="s">
        <v>202</v>
      </c>
      <c r="S1141" s="127">
        <v>44349.399699074071</v>
      </c>
    </row>
    <row r="1142" spans="1:19" x14ac:dyDescent="0.2">
      <c r="A1142" s="133" t="s">
        <v>199</v>
      </c>
      <c r="B1142" s="133" t="s">
        <v>84</v>
      </c>
      <c r="C1142" s="127">
        <v>44333.458333333336</v>
      </c>
      <c r="D1142" s="133">
        <v>0</v>
      </c>
      <c r="E1142" s="133">
        <v>0</v>
      </c>
      <c r="F1142" s="133">
        <v>3.056</v>
      </c>
      <c r="G1142" s="133">
        <v>3.056</v>
      </c>
      <c r="H1142" s="133">
        <v>0</v>
      </c>
      <c r="I1142" s="133">
        <v>0</v>
      </c>
      <c r="J1142" s="133">
        <v>0</v>
      </c>
      <c r="K1142" s="133">
        <v>0</v>
      </c>
      <c r="L1142" s="133"/>
      <c r="M1142" s="133">
        <v>0</v>
      </c>
      <c r="N1142" s="133">
        <v>0</v>
      </c>
      <c r="O1142" s="133">
        <v>774</v>
      </c>
      <c r="P1142" s="133" t="s">
        <v>200</v>
      </c>
      <c r="Q1142" s="133" t="s">
        <v>201</v>
      </c>
      <c r="R1142" s="133" t="s">
        <v>202</v>
      </c>
      <c r="S1142" s="127">
        <v>44349.399687500001</v>
      </c>
    </row>
    <row r="1143" spans="1:19" x14ac:dyDescent="0.2">
      <c r="A1143" s="133" t="s">
        <v>199</v>
      </c>
      <c r="B1143" s="133" t="s">
        <v>84</v>
      </c>
      <c r="C1143" s="127">
        <v>44333.5</v>
      </c>
      <c r="D1143" s="133">
        <v>0</v>
      </c>
      <c r="E1143" s="133">
        <v>0</v>
      </c>
      <c r="F1143" s="133">
        <v>2.76</v>
      </c>
      <c r="G1143" s="133">
        <v>2.76</v>
      </c>
      <c r="H1143" s="133">
        <v>0</v>
      </c>
      <c r="I1143" s="133">
        <v>0</v>
      </c>
      <c r="J1143" s="133">
        <v>0</v>
      </c>
      <c r="K1143" s="133">
        <v>0</v>
      </c>
      <c r="L1143" s="133"/>
      <c r="M1143" s="133">
        <v>0</v>
      </c>
      <c r="N1143" s="133">
        <v>0</v>
      </c>
      <c r="O1143" s="133">
        <v>774</v>
      </c>
      <c r="P1143" s="133" t="s">
        <v>200</v>
      </c>
      <c r="Q1143" s="133" t="s">
        <v>201</v>
      </c>
      <c r="R1143" s="133" t="s">
        <v>202</v>
      </c>
      <c r="S1143" s="127">
        <v>44349.399699074071</v>
      </c>
    </row>
    <row r="1144" spans="1:19" x14ac:dyDescent="0.2">
      <c r="A1144" s="133" t="s">
        <v>199</v>
      </c>
      <c r="B1144" s="133" t="s">
        <v>84</v>
      </c>
      <c r="C1144" s="127">
        <v>44333.541666666664</v>
      </c>
      <c r="D1144" s="133">
        <v>0</v>
      </c>
      <c r="E1144" s="133">
        <v>0</v>
      </c>
      <c r="F1144" s="133">
        <v>2.8690000000000002</v>
      </c>
      <c r="G1144" s="133">
        <v>2.8690000000000002</v>
      </c>
      <c r="H1144" s="133">
        <v>0</v>
      </c>
      <c r="I1144" s="133">
        <v>0</v>
      </c>
      <c r="J1144" s="133">
        <v>0</v>
      </c>
      <c r="K1144" s="133">
        <v>0</v>
      </c>
      <c r="L1144" s="133"/>
      <c r="M1144" s="133">
        <v>0</v>
      </c>
      <c r="N1144" s="133">
        <v>0</v>
      </c>
      <c r="O1144" s="133">
        <v>774</v>
      </c>
      <c r="P1144" s="133" t="s">
        <v>200</v>
      </c>
      <c r="Q1144" s="133" t="s">
        <v>201</v>
      </c>
      <c r="R1144" s="133" t="s">
        <v>202</v>
      </c>
      <c r="S1144" s="127">
        <v>44349.399699074071</v>
      </c>
    </row>
    <row r="1145" spans="1:19" x14ac:dyDescent="0.2">
      <c r="A1145" s="133" t="s">
        <v>199</v>
      </c>
      <c r="B1145" s="133" t="s">
        <v>84</v>
      </c>
      <c r="C1145" s="127">
        <v>44333.583333333336</v>
      </c>
      <c r="D1145" s="133">
        <v>0</v>
      </c>
      <c r="E1145" s="133">
        <v>0</v>
      </c>
      <c r="F1145" s="133">
        <v>2.8940000000000001</v>
      </c>
      <c r="G1145" s="133">
        <v>2.8940000000000001</v>
      </c>
      <c r="H1145" s="133">
        <v>0</v>
      </c>
      <c r="I1145" s="133">
        <v>0</v>
      </c>
      <c r="J1145" s="133">
        <v>0</v>
      </c>
      <c r="K1145" s="133">
        <v>0</v>
      </c>
      <c r="L1145" s="133"/>
      <c r="M1145" s="133">
        <v>0</v>
      </c>
      <c r="N1145" s="133">
        <v>0</v>
      </c>
      <c r="O1145" s="133">
        <v>774</v>
      </c>
      <c r="P1145" s="133" t="s">
        <v>200</v>
      </c>
      <c r="Q1145" s="133" t="s">
        <v>201</v>
      </c>
      <c r="R1145" s="133" t="s">
        <v>202</v>
      </c>
      <c r="S1145" s="127">
        <v>44349.399687500001</v>
      </c>
    </row>
    <row r="1146" spans="1:19" x14ac:dyDescent="0.2">
      <c r="A1146" s="133" t="s">
        <v>199</v>
      </c>
      <c r="B1146" s="133" t="s">
        <v>84</v>
      </c>
      <c r="C1146" s="127">
        <v>44333.625</v>
      </c>
      <c r="D1146" s="133">
        <v>0</v>
      </c>
      <c r="E1146" s="133">
        <v>0</v>
      </c>
      <c r="F1146" s="133">
        <v>2.984</v>
      </c>
      <c r="G1146" s="133">
        <v>2.984</v>
      </c>
      <c r="H1146" s="133">
        <v>0</v>
      </c>
      <c r="I1146" s="133">
        <v>0</v>
      </c>
      <c r="J1146" s="133">
        <v>0</v>
      </c>
      <c r="K1146" s="133">
        <v>0</v>
      </c>
      <c r="L1146" s="133"/>
      <c r="M1146" s="133">
        <v>0</v>
      </c>
      <c r="N1146" s="133">
        <v>0</v>
      </c>
      <c r="O1146" s="133">
        <v>774</v>
      </c>
      <c r="P1146" s="133" t="s">
        <v>200</v>
      </c>
      <c r="Q1146" s="133" t="s">
        <v>201</v>
      </c>
      <c r="R1146" s="133" t="s">
        <v>202</v>
      </c>
      <c r="S1146" s="127">
        <v>44349.399699074071</v>
      </c>
    </row>
    <row r="1147" spans="1:19" x14ac:dyDescent="0.2">
      <c r="A1147" s="133" t="s">
        <v>199</v>
      </c>
      <c r="B1147" s="133" t="s">
        <v>84</v>
      </c>
      <c r="C1147" s="127">
        <v>44333.666666666664</v>
      </c>
      <c r="D1147" s="133">
        <v>0</v>
      </c>
      <c r="E1147" s="133">
        <v>0</v>
      </c>
      <c r="F1147" s="133">
        <v>2.8919999999999999</v>
      </c>
      <c r="G1147" s="133">
        <v>2.8919999999999999</v>
      </c>
      <c r="H1147" s="133">
        <v>0</v>
      </c>
      <c r="I1147" s="133">
        <v>0</v>
      </c>
      <c r="J1147" s="133">
        <v>0</v>
      </c>
      <c r="K1147" s="133">
        <v>0</v>
      </c>
      <c r="L1147" s="133"/>
      <c r="M1147" s="133">
        <v>0</v>
      </c>
      <c r="N1147" s="133">
        <v>0</v>
      </c>
      <c r="O1147" s="133">
        <v>774</v>
      </c>
      <c r="P1147" s="133" t="s">
        <v>200</v>
      </c>
      <c r="Q1147" s="133" t="s">
        <v>201</v>
      </c>
      <c r="R1147" s="133" t="s">
        <v>202</v>
      </c>
      <c r="S1147" s="127">
        <v>44349.399699074071</v>
      </c>
    </row>
    <row r="1148" spans="1:19" x14ac:dyDescent="0.2">
      <c r="A1148" s="133" t="s">
        <v>199</v>
      </c>
      <c r="B1148" s="133" t="s">
        <v>84</v>
      </c>
      <c r="C1148" s="127">
        <v>44333.708333333336</v>
      </c>
      <c r="D1148" s="133">
        <v>0</v>
      </c>
      <c r="E1148" s="133">
        <v>0</v>
      </c>
      <c r="F1148" s="133">
        <v>2.8820000000000001</v>
      </c>
      <c r="G1148" s="133">
        <v>2.8820000000000001</v>
      </c>
      <c r="H1148" s="133">
        <v>0</v>
      </c>
      <c r="I1148" s="133">
        <v>0</v>
      </c>
      <c r="J1148" s="133">
        <v>0</v>
      </c>
      <c r="K1148" s="133">
        <v>0</v>
      </c>
      <c r="L1148" s="133"/>
      <c r="M1148" s="133">
        <v>0</v>
      </c>
      <c r="N1148" s="133">
        <v>0</v>
      </c>
      <c r="O1148" s="133">
        <v>774</v>
      </c>
      <c r="P1148" s="133" t="s">
        <v>200</v>
      </c>
      <c r="Q1148" s="133" t="s">
        <v>201</v>
      </c>
      <c r="R1148" s="133" t="s">
        <v>202</v>
      </c>
      <c r="S1148" s="127">
        <v>44349.399699074071</v>
      </c>
    </row>
    <row r="1149" spans="1:19" x14ac:dyDescent="0.2">
      <c r="A1149" s="133" t="s">
        <v>199</v>
      </c>
      <c r="B1149" s="133" t="s">
        <v>84</v>
      </c>
      <c r="C1149" s="127">
        <v>44333.75</v>
      </c>
      <c r="D1149" s="133">
        <v>0</v>
      </c>
      <c r="E1149" s="133">
        <v>0</v>
      </c>
      <c r="F1149" s="133">
        <v>2.7320000000000002</v>
      </c>
      <c r="G1149" s="133">
        <v>2.7320000000000002</v>
      </c>
      <c r="H1149" s="133">
        <v>0</v>
      </c>
      <c r="I1149" s="133">
        <v>0</v>
      </c>
      <c r="J1149" s="133">
        <v>0</v>
      </c>
      <c r="K1149" s="133">
        <v>0</v>
      </c>
      <c r="L1149" s="133"/>
      <c r="M1149" s="133">
        <v>0</v>
      </c>
      <c r="N1149" s="133">
        <v>0</v>
      </c>
      <c r="O1149" s="133">
        <v>774</v>
      </c>
      <c r="P1149" s="133" t="s">
        <v>200</v>
      </c>
      <c r="Q1149" s="133" t="s">
        <v>201</v>
      </c>
      <c r="R1149" s="133" t="s">
        <v>202</v>
      </c>
      <c r="S1149" s="127">
        <v>44349.399699074071</v>
      </c>
    </row>
    <row r="1150" spans="1:19" x14ac:dyDescent="0.2">
      <c r="A1150" s="133" t="s">
        <v>199</v>
      </c>
      <c r="B1150" s="133" t="s">
        <v>84</v>
      </c>
      <c r="C1150" s="127">
        <v>44333.791666666664</v>
      </c>
      <c r="D1150" s="133">
        <v>0</v>
      </c>
      <c r="E1150" s="133">
        <v>0</v>
      </c>
      <c r="F1150" s="133">
        <v>2.7320000000000002</v>
      </c>
      <c r="G1150" s="133">
        <v>2.7320000000000002</v>
      </c>
      <c r="H1150" s="133">
        <v>0</v>
      </c>
      <c r="I1150" s="133">
        <v>0</v>
      </c>
      <c r="J1150" s="133">
        <v>0</v>
      </c>
      <c r="K1150" s="133">
        <v>0</v>
      </c>
      <c r="L1150" s="133"/>
      <c r="M1150" s="133">
        <v>0</v>
      </c>
      <c r="N1150" s="133">
        <v>0</v>
      </c>
      <c r="O1150" s="133">
        <v>774</v>
      </c>
      <c r="P1150" s="133" t="s">
        <v>200</v>
      </c>
      <c r="Q1150" s="133" t="s">
        <v>201</v>
      </c>
      <c r="R1150" s="133" t="s">
        <v>202</v>
      </c>
      <c r="S1150" s="127">
        <v>44349.399699074071</v>
      </c>
    </row>
    <row r="1151" spans="1:19" x14ac:dyDescent="0.2">
      <c r="A1151" s="133" t="s">
        <v>199</v>
      </c>
      <c r="B1151" s="133" t="s">
        <v>84</v>
      </c>
      <c r="C1151" s="127">
        <v>44333.833333333336</v>
      </c>
      <c r="D1151" s="133">
        <v>0</v>
      </c>
      <c r="E1151" s="133">
        <v>0</v>
      </c>
      <c r="F1151" s="133">
        <v>2.7349999999999999</v>
      </c>
      <c r="G1151" s="133">
        <v>2.7349999999999999</v>
      </c>
      <c r="H1151" s="133">
        <v>0</v>
      </c>
      <c r="I1151" s="133">
        <v>0</v>
      </c>
      <c r="J1151" s="133">
        <v>0</v>
      </c>
      <c r="K1151" s="133">
        <v>0</v>
      </c>
      <c r="L1151" s="133"/>
      <c r="M1151" s="133">
        <v>0</v>
      </c>
      <c r="N1151" s="133">
        <v>0</v>
      </c>
      <c r="O1151" s="133">
        <v>774</v>
      </c>
      <c r="P1151" s="133" t="s">
        <v>200</v>
      </c>
      <c r="Q1151" s="133" t="s">
        <v>201</v>
      </c>
      <c r="R1151" s="133" t="s">
        <v>202</v>
      </c>
      <c r="S1151" s="127">
        <v>44349.399687500001</v>
      </c>
    </row>
    <row r="1152" spans="1:19" x14ac:dyDescent="0.2">
      <c r="A1152" s="133" t="s">
        <v>199</v>
      </c>
      <c r="B1152" s="133" t="s">
        <v>84</v>
      </c>
      <c r="C1152" s="127">
        <v>44333.875</v>
      </c>
      <c r="D1152" s="133">
        <v>0</v>
      </c>
      <c r="E1152" s="133">
        <v>0</v>
      </c>
      <c r="F1152" s="133">
        <v>2.9049999999999998</v>
      </c>
      <c r="G1152" s="133">
        <v>2.9049999999999998</v>
      </c>
      <c r="H1152" s="133">
        <v>0</v>
      </c>
      <c r="I1152" s="133">
        <v>0</v>
      </c>
      <c r="J1152" s="133">
        <v>0</v>
      </c>
      <c r="K1152" s="133">
        <v>0</v>
      </c>
      <c r="L1152" s="133"/>
      <c r="M1152" s="133">
        <v>0</v>
      </c>
      <c r="N1152" s="133">
        <v>0</v>
      </c>
      <c r="O1152" s="133">
        <v>774</v>
      </c>
      <c r="P1152" s="133" t="s">
        <v>200</v>
      </c>
      <c r="Q1152" s="133" t="s">
        <v>201</v>
      </c>
      <c r="R1152" s="133" t="s">
        <v>202</v>
      </c>
      <c r="S1152" s="127">
        <v>44349.399699074071</v>
      </c>
    </row>
    <row r="1153" spans="1:19" x14ac:dyDescent="0.2">
      <c r="A1153" s="133" t="s">
        <v>199</v>
      </c>
      <c r="B1153" s="133" t="s">
        <v>84</v>
      </c>
      <c r="C1153" s="127">
        <v>44333.916666666664</v>
      </c>
      <c r="D1153" s="133">
        <v>0</v>
      </c>
      <c r="E1153" s="133">
        <v>0</v>
      </c>
      <c r="F1153" s="133">
        <v>2.9590000000000001</v>
      </c>
      <c r="G1153" s="133">
        <v>2.9590000000000001</v>
      </c>
      <c r="H1153" s="133">
        <v>0</v>
      </c>
      <c r="I1153" s="133">
        <v>0</v>
      </c>
      <c r="J1153" s="133">
        <v>0</v>
      </c>
      <c r="K1153" s="133">
        <v>0</v>
      </c>
      <c r="L1153" s="133"/>
      <c r="M1153" s="133">
        <v>0</v>
      </c>
      <c r="N1153" s="133">
        <v>0</v>
      </c>
      <c r="O1153" s="133">
        <v>774</v>
      </c>
      <c r="P1153" s="133" t="s">
        <v>200</v>
      </c>
      <c r="Q1153" s="133" t="s">
        <v>201</v>
      </c>
      <c r="R1153" s="133" t="s">
        <v>202</v>
      </c>
      <c r="S1153" s="127">
        <v>44349.399699074071</v>
      </c>
    </row>
    <row r="1154" spans="1:19" x14ac:dyDescent="0.2">
      <c r="A1154" s="133" t="s">
        <v>199</v>
      </c>
      <c r="B1154" s="133" t="s">
        <v>84</v>
      </c>
      <c r="C1154" s="127">
        <v>44333.958333333336</v>
      </c>
      <c r="D1154" s="133">
        <v>0</v>
      </c>
      <c r="E1154" s="133">
        <v>0</v>
      </c>
      <c r="F1154" s="133">
        <v>2.9489999999999998</v>
      </c>
      <c r="G1154" s="133">
        <v>2.9489999999999998</v>
      </c>
      <c r="H1154" s="133">
        <v>0</v>
      </c>
      <c r="I1154" s="133">
        <v>0</v>
      </c>
      <c r="J1154" s="133">
        <v>0</v>
      </c>
      <c r="K1154" s="133">
        <v>0</v>
      </c>
      <c r="L1154" s="133"/>
      <c r="M1154" s="133">
        <v>0</v>
      </c>
      <c r="N1154" s="133">
        <v>0</v>
      </c>
      <c r="O1154" s="133">
        <v>774</v>
      </c>
      <c r="P1154" s="133" t="s">
        <v>200</v>
      </c>
      <c r="Q1154" s="133" t="s">
        <v>201</v>
      </c>
      <c r="R1154" s="133" t="s">
        <v>202</v>
      </c>
      <c r="S1154" s="127">
        <v>44349.399699074071</v>
      </c>
    </row>
    <row r="1155" spans="1:19" x14ac:dyDescent="0.2">
      <c r="A1155" s="133" t="s">
        <v>199</v>
      </c>
      <c r="B1155" s="133" t="s">
        <v>84</v>
      </c>
      <c r="C1155" s="127">
        <v>44334</v>
      </c>
      <c r="D1155" s="133">
        <v>0</v>
      </c>
      <c r="E1155" s="133">
        <v>0</v>
      </c>
      <c r="F1155" s="133">
        <v>2.89</v>
      </c>
      <c r="G1155" s="133">
        <v>2.89</v>
      </c>
      <c r="H1155" s="133">
        <v>0</v>
      </c>
      <c r="I1155" s="133">
        <v>0</v>
      </c>
      <c r="J1155" s="133">
        <v>0</v>
      </c>
      <c r="K1155" s="133">
        <v>0</v>
      </c>
      <c r="L1155" s="133"/>
      <c r="M1155" s="133">
        <v>0</v>
      </c>
      <c r="N1155" s="133">
        <v>0</v>
      </c>
      <c r="O1155" s="133">
        <v>774</v>
      </c>
      <c r="P1155" s="133" t="s">
        <v>200</v>
      </c>
      <c r="Q1155" s="133" t="s">
        <v>201</v>
      </c>
      <c r="R1155" s="133" t="s">
        <v>202</v>
      </c>
      <c r="S1155" s="127">
        <v>44349.399699074071</v>
      </c>
    </row>
    <row r="1156" spans="1:19" x14ac:dyDescent="0.2">
      <c r="A1156" s="133" t="s">
        <v>199</v>
      </c>
      <c r="B1156" s="133" t="s">
        <v>84</v>
      </c>
      <c r="C1156" s="127">
        <v>44334.041666666664</v>
      </c>
      <c r="D1156" s="133">
        <v>0</v>
      </c>
      <c r="E1156" s="133">
        <v>0</v>
      </c>
      <c r="F1156" s="133">
        <v>2.8719999999999999</v>
      </c>
      <c r="G1156" s="133">
        <v>2.8719999999999999</v>
      </c>
      <c r="H1156" s="133">
        <v>0</v>
      </c>
      <c r="I1156" s="133">
        <v>0</v>
      </c>
      <c r="J1156" s="133">
        <v>0</v>
      </c>
      <c r="K1156" s="133">
        <v>0</v>
      </c>
      <c r="L1156" s="133"/>
      <c r="M1156" s="133">
        <v>0</v>
      </c>
      <c r="N1156" s="133">
        <v>0</v>
      </c>
      <c r="O1156" s="133">
        <v>774</v>
      </c>
      <c r="P1156" s="133" t="s">
        <v>200</v>
      </c>
      <c r="Q1156" s="133" t="s">
        <v>201</v>
      </c>
      <c r="R1156" s="133" t="s">
        <v>202</v>
      </c>
      <c r="S1156" s="127">
        <v>44349.399687500001</v>
      </c>
    </row>
    <row r="1157" spans="1:19" x14ac:dyDescent="0.2">
      <c r="A1157" s="133" t="s">
        <v>199</v>
      </c>
      <c r="B1157" s="133" t="s">
        <v>84</v>
      </c>
      <c r="C1157" s="127">
        <v>44334.083333333336</v>
      </c>
      <c r="D1157" s="133">
        <v>0</v>
      </c>
      <c r="E1157" s="133">
        <v>0</v>
      </c>
      <c r="F1157" s="133">
        <v>2.8479999999999999</v>
      </c>
      <c r="G1157" s="133">
        <v>2.8479999999999999</v>
      </c>
      <c r="H1157" s="133">
        <v>0</v>
      </c>
      <c r="I1157" s="133">
        <v>0</v>
      </c>
      <c r="J1157" s="133">
        <v>0</v>
      </c>
      <c r="K1157" s="133">
        <v>0</v>
      </c>
      <c r="L1157" s="133"/>
      <c r="M1157" s="133">
        <v>0</v>
      </c>
      <c r="N1157" s="133">
        <v>0</v>
      </c>
      <c r="O1157" s="133">
        <v>774</v>
      </c>
      <c r="P1157" s="133" t="s">
        <v>200</v>
      </c>
      <c r="Q1157" s="133" t="s">
        <v>201</v>
      </c>
      <c r="R1157" s="133" t="s">
        <v>202</v>
      </c>
      <c r="S1157" s="127">
        <v>44349.399699074071</v>
      </c>
    </row>
    <row r="1158" spans="1:19" x14ac:dyDescent="0.2">
      <c r="A1158" s="133" t="s">
        <v>199</v>
      </c>
      <c r="B1158" s="133" t="s">
        <v>84</v>
      </c>
      <c r="C1158" s="127">
        <v>44334.125</v>
      </c>
      <c r="D1158" s="133">
        <v>0</v>
      </c>
      <c r="E1158" s="133">
        <v>0</v>
      </c>
      <c r="F1158" s="133">
        <v>2.9209999999999998</v>
      </c>
      <c r="G1158" s="133">
        <v>2.9209999999999998</v>
      </c>
      <c r="H1158" s="133">
        <v>0</v>
      </c>
      <c r="I1158" s="133">
        <v>0</v>
      </c>
      <c r="J1158" s="133">
        <v>0</v>
      </c>
      <c r="K1158" s="133">
        <v>0</v>
      </c>
      <c r="L1158" s="133"/>
      <c r="M1158" s="133">
        <v>0</v>
      </c>
      <c r="N1158" s="133">
        <v>0</v>
      </c>
      <c r="O1158" s="133">
        <v>774</v>
      </c>
      <c r="P1158" s="133" t="s">
        <v>200</v>
      </c>
      <c r="Q1158" s="133" t="s">
        <v>201</v>
      </c>
      <c r="R1158" s="133" t="s">
        <v>202</v>
      </c>
      <c r="S1158" s="127">
        <v>44349.399699074071</v>
      </c>
    </row>
    <row r="1159" spans="1:19" x14ac:dyDescent="0.2">
      <c r="A1159" s="133" t="s">
        <v>199</v>
      </c>
      <c r="B1159" s="133" t="s">
        <v>84</v>
      </c>
      <c r="C1159" s="127">
        <v>44334.166666666664</v>
      </c>
      <c r="D1159" s="133">
        <v>0</v>
      </c>
      <c r="E1159" s="133">
        <v>0</v>
      </c>
      <c r="F1159" s="133">
        <v>2.9790000000000001</v>
      </c>
      <c r="G1159" s="133">
        <v>2.9790000000000001</v>
      </c>
      <c r="H1159" s="133">
        <v>0</v>
      </c>
      <c r="I1159" s="133">
        <v>0</v>
      </c>
      <c r="J1159" s="133">
        <v>0</v>
      </c>
      <c r="K1159" s="133">
        <v>0</v>
      </c>
      <c r="L1159" s="133"/>
      <c r="M1159" s="133">
        <v>0</v>
      </c>
      <c r="N1159" s="133">
        <v>0</v>
      </c>
      <c r="O1159" s="133">
        <v>774</v>
      </c>
      <c r="P1159" s="133" t="s">
        <v>200</v>
      </c>
      <c r="Q1159" s="133" t="s">
        <v>201</v>
      </c>
      <c r="R1159" s="133" t="s">
        <v>202</v>
      </c>
      <c r="S1159" s="127">
        <v>44349.399687500001</v>
      </c>
    </row>
    <row r="1160" spans="1:19" x14ac:dyDescent="0.2">
      <c r="A1160" s="133" t="s">
        <v>199</v>
      </c>
      <c r="B1160" s="133" t="s">
        <v>84</v>
      </c>
      <c r="C1160" s="127">
        <v>44334.208333333336</v>
      </c>
      <c r="D1160" s="133">
        <v>0</v>
      </c>
      <c r="E1160" s="133">
        <v>0</v>
      </c>
      <c r="F1160" s="133">
        <v>2.9820000000000002</v>
      </c>
      <c r="G1160" s="133">
        <v>2.9820000000000002</v>
      </c>
      <c r="H1160" s="133">
        <v>0</v>
      </c>
      <c r="I1160" s="133">
        <v>0</v>
      </c>
      <c r="J1160" s="133">
        <v>0</v>
      </c>
      <c r="K1160" s="133">
        <v>0</v>
      </c>
      <c r="L1160" s="133"/>
      <c r="M1160" s="133">
        <v>0</v>
      </c>
      <c r="N1160" s="133">
        <v>0</v>
      </c>
      <c r="O1160" s="133">
        <v>774</v>
      </c>
      <c r="P1160" s="133" t="s">
        <v>200</v>
      </c>
      <c r="Q1160" s="133" t="s">
        <v>201</v>
      </c>
      <c r="R1160" s="133" t="s">
        <v>202</v>
      </c>
      <c r="S1160" s="127">
        <v>44349.399687500001</v>
      </c>
    </row>
    <row r="1161" spans="1:19" x14ac:dyDescent="0.2">
      <c r="A1161" s="133" t="s">
        <v>199</v>
      </c>
      <c r="B1161" s="133" t="s">
        <v>84</v>
      </c>
      <c r="C1161" s="127">
        <v>44334.25</v>
      </c>
      <c r="D1161" s="133">
        <v>0</v>
      </c>
      <c r="E1161" s="133">
        <v>0</v>
      </c>
      <c r="F1161" s="133">
        <v>2.911</v>
      </c>
      <c r="G1161" s="133">
        <v>2.911</v>
      </c>
      <c r="H1161" s="133">
        <v>0</v>
      </c>
      <c r="I1161" s="133">
        <v>0</v>
      </c>
      <c r="J1161" s="133">
        <v>0</v>
      </c>
      <c r="K1161" s="133">
        <v>0</v>
      </c>
      <c r="L1161" s="133"/>
      <c r="M1161" s="133">
        <v>0</v>
      </c>
      <c r="N1161" s="133">
        <v>0</v>
      </c>
      <c r="O1161" s="133">
        <v>774</v>
      </c>
      <c r="P1161" s="133" t="s">
        <v>200</v>
      </c>
      <c r="Q1161" s="133" t="s">
        <v>201</v>
      </c>
      <c r="R1161" s="133" t="s">
        <v>202</v>
      </c>
      <c r="S1161" s="127">
        <v>44349.399699074071</v>
      </c>
    </row>
    <row r="1162" spans="1:19" x14ac:dyDescent="0.2">
      <c r="A1162" s="133" t="s">
        <v>199</v>
      </c>
      <c r="B1162" s="133" t="s">
        <v>84</v>
      </c>
      <c r="C1162" s="127">
        <v>44334.291666666664</v>
      </c>
      <c r="D1162" s="133">
        <v>0</v>
      </c>
      <c r="E1162" s="133">
        <v>0</v>
      </c>
      <c r="F1162" s="133">
        <v>2.7989999999999999</v>
      </c>
      <c r="G1162" s="133">
        <v>2.7989999999999999</v>
      </c>
      <c r="H1162" s="133">
        <v>0</v>
      </c>
      <c r="I1162" s="133">
        <v>0</v>
      </c>
      <c r="J1162" s="133">
        <v>0</v>
      </c>
      <c r="K1162" s="133">
        <v>0</v>
      </c>
      <c r="L1162" s="133"/>
      <c r="M1162" s="133">
        <v>0</v>
      </c>
      <c r="N1162" s="133">
        <v>0</v>
      </c>
      <c r="O1162" s="133">
        <v>774</v>
      </c>
      <c r="P1162" s="133" t="s">
        <v>200</v>
      </c>
      <c r="Q1162" s="133" t="s">
        <v>201</v>
      </c>
      <c r="R1162" s="133" t="s">
        <v>202</v>
      </c>
      <c r="S1162" s="127">
        <v>44349.399687500001</v>
      </c>
    </row>
    <row r="1163" spans="1:19" x14ac:dyDescent="0.2">
      <c r="A1163" s="133" t="s">
        <v>199</v>
      </c>
      <c r="B1163" s="133" t="s">
        <v>84</v>
      </c>
      <c r="C1163" s="127">
        <v>44334.333333333336</v>
      </c>
      <c r="D1163" s="133">
        <v>0</v>
      </c>
      <c r="E1163" s="133">
        <v>0</v>
      </c>
      <c r="F1163" s="133">
        <v>2.919</v>
      </c>
      <c r="G1163" s="133">
        <v>2.919</v>
      </c>
      <c r="H1163" s="133">
        <v>0</v>
      </c>
      <c r="I1163" s="133">
        <v>0</v>
      </c>
      <c r="J1163" s="133">
        <v>0</v>
      </c>
      <c r="K1163" s="133">
        <v>0</v>
      </c>
      <c r="L1163" s="133"/>
      <c r="M1163" s="133">
        <v>0</v>
      </c>
      <c r="N1163" s="133">
        <v>0</v>
      </c>
      <c r="O1163" s="133">
        <v>774</v>
      </c>
      <c r="P1163" s="133" t="s">
        <v>200</v>
      </c>
      <c r="Q1163" s="133" t="s">
        <v>201</v>
      </c>
      <c r="R1163" s="133" t="s">
        <v>202</v>
      </c>
      <c r="S1163" s="127">
        <v>44349.399699074071</v>
      </c>
    </row>
    <row r="1164" spans="1:19" x14ac:dyDescent="0.2">
      <c r="A1164" s="133" t="s">
        <v>199</v>
      </c>
      <c r="B1164" s="133" t="s">
        <v>84</v>
      </c>
      <c r="C1164" s="127">
        <v>44334.375</v>
      </c>
      <c r="D1164" s="133">
        <v>0</v>
      </c>
      <c r="E1164" s="133">
        <v>0</v>
      </c>
      <c r="F1164" s="133">
        <v>2.96</v>
      </c>
      <c r="G1164" s="133">
        <v>2.96</v>
      </c>
      <c r="H1164" s="133">
        <v>0</v>
      </c>
      <c r="I1164" s="133">
        <v>0</v>
      </c>
      <c r="J1164" s="133">
        <v>0</v>
      </c>
      <c r="K1164" s="133">
        <v>0</v>
      </c>
      <c r="L1164" s="133"/>
      <c r="M1164" s="133">
        <v>0</v>
      </c>
      <c r="N1164" s="133">
        <v>0</v>
      </c>
      <c r="O1164" s="133">
        <v>774</v>
      </c>
      <c r="P1164" s="133" t="s">
        <v>200</v>
      </c>
      <c r="Q1164" s="133" t="s">
        <v>201</v>
      </c>
      <c r="R1164" s="133" t="s">
        <v>202</v>
      </c>
      <c r="S1164" s="127">
        <v>44349.399699074071</v>
      </c>
    </row>
    <row r="1165" spans="1:19" x14ac:dyDescent="0.2">
      <c r="A1165" s="133" t="s">
        <v>199</v>
      </c>
      <c r="B1165" s="133" t="s">
        <v>84</v>
      </c>
      <c r="C1165" s="127">
        <v>44334.416666666664</v>
      </c>
      <c r="D1165" s="133">
        <v>0</v>
      </c>
      <c r="E1165" s="133">
        <v>0</v>
      </c>
      <c r="F1165" s="133">
        <v>3.0089999999999999</v>
      </c>
      <c r="G1165" s="133">
        <v>3.0089999999999999</v>
      </c>
      <c r="H1165" s="133">
        <v>0</v>
      </c>
      <c r="I1165" s="133">
        <v>0</v>
      </c>
      <c r="J1165" s="133">
        <v>0</v>
      </c>
      <c r="K1165" s="133">
        <v>0</v>
      </c>
      <c r="L1165" s="133"/>
      <c r="M1165" s="133">
        <v>0</v>
      </c>
      <c r="N1165" s="133">
        <v>0</v>
      </c>
      <c r="O1165" s="133">
        <v>774</v>
      </c>
      <c r="P1165" s="133" t="s">
        <v>200</v>
      </c>
      <c r="Q1165" s="133" t="s">
        <v>201</v>
      </c>
      <c r="R1165" s="133" t="s">
        <v>202</v>
      </c>
      <c r="S1165" s="127">
        <v>44349.399699074071</v>
      </c>
    </row>
    <row r="1166" spans="1:19" x14ac:dyDescent="0.2">
      <c r="A1166" s="133" t="s">
        <v>199</v>
      </c>
      <c r="B1166" s="133" t="s">
        <v>84</v>
      </c>
      <c r="C1166" s="127">
        <v>44334.458333333336</v>
      </c>
      <c r="D1166" s="133">
        <v>0</v>
      </c>
      <c r="E1166" s="133">
        <v>0</v>
      </c>
      <c r="F1166" s="133">
        <v>2.9750000000000001</v>
      </c>
      <c r="G1166" s="133">
        <v>2.9750000000000001</v>
      </c>
      <c r="H1166" s="133">
        <v>0</v>
      </c>
      <c r="I1166" s="133">
        <v>0</v>
      </c>
      <c r="J1166" s="133">
        <v>0</v>
      </c>
      <c r="K1166" s="133">
        <v>0</v>
      </c>
      <c r="L1166" s="133"/>
      <c r="M1166" s="133">
        <v>0</v>
      </c>
      <c r="N1166" s="133">
        <v>0</v>
      </c>
      <c r="O1166" s="133">
        <v>774</v>
      </c>
      <c r="P1166" s="133" t="s">
        <v>200</v>
      </c>
      <c r="Q1166" s="133" t="s">
        <v>201</v>
      </c>
      <c r="R1166" s="133" t="s">
        <v>202</v>
      </c>
      <c r="S1166" s="127">
        <v>44349.399687500001</v>
      </c>
    </row>
    <row r="1167" spans="1:19" x14ac:dyDescent="0.2">
      <c r="A1167" s="133" t="s">
        <v>199</v>
      </c>
      <c r="B1167" s="133" t="s">
        <v>84</v>
      </c>
      <c r="C1167" s="127">
        <v>44334.5</v>
      </c>
      <c r="D1167" s="133">
        <v>0</v>
      </c>
      <c r="E1167" s="133">
        <v>0</v>
      </c>
      <c r="F1167" s="133">
        <v>2.8540000000000001</v>
      </c>
      <c r="G1167" s="133">
        <v>2.8540000000000001</v>
      </c>
      <c r="H1167" s="133">
        <v>0</v>
      </c>
      <c r="I1167" s="133">
        <v>0</v>
      </c>
      <c r="J1167" s="133">
        <v>0</v>
      </c>
      <c r="K1167" s="133">
        <v>0</v>
      </c>
      <c r="L1167" s="133"/>
      <c r="M1167" s="133">
        <v>0</v>
      </c>
      <c r="N1167" s="133">
        <v>0</v>
      </c>
      <c r="O1167" s="133">
        <v>774</v>
      </c>
      <c r="P1167" s="133" t="s">
        <v>200</v>
      </c>
      <c r="Q1167" s="133" t="s">
        <v>201</v>
      </c>
      <c r="R1167" s="133" t="s">
        <v>202</v>
      </c>
      <c r="S1167" s="127">
        <v>44349.399699074071</v>
      </c>
    </row>
    <row r="1168" spans="1:19" x14ac:dyDescent="0.2">
      <c r="A1168" s="133" t="s">
        <v>199</v>
      </c>
      <c r="B1168" s="133" t="s">
        <v>84</v>
      </c>
      <c r="C1168" s="127">
        <v>44334.541666666664</v>
      </c>
      <c r="D1168" s="133">
        <v>0</v>
      </c>
      <c r="E1168" s="133">
        <v>0</v>
      </c>
      <c r="F1168" s="133">
        <v>2.871</v>
      </c>
      <c r="G1168" s="133">
        <v>2.871</v>
      </c>
      <c r="H1168" s="133">
        <v>0</v>
      </c>
      <c r="I1168" s="133">
        <v>0</v>
      </c>
      <c r="J1168" s="133">
        <v>0</v>
      </c>
      <c r="K1168" s="133">
        <v>0</v>
      </c>
      <c r="L1168" s="133"/>
      <c r="M1168" s="133">
        <v>0</v>
      </c>
      <c r="N1168" s="133">
        <v>0</v>
      </c>
      <c r="O1168" s="133">
        <v>774</v>
      </c>
      <c r="P1168" s="133" t="s">
        <v>200</v>
      </c>
      <c r="Q1168" s="133" t="s">
        <v>201</v>
      </c>
      <c r="R1168" s="133" t="s">
        <v>202</v>
      </c>
      <c r="S1168" s="127">
        <v>44349.399699074071</v>
      </c>
    </row>
    <row r="1169" spans="1:19" x14ac:dyDescent="0.2">
      <c r="A1169" s="133" t="s">
        <v>199</v>
      </c>
      <c r="B1169" s="133" t="s">
        <v>84</v>
      </c>
      <c r="C1169" s="127">
        <v>44334.583333333336</v>
      </c>
      <c r="D1169" s="133">
        <v>0</v>
      </c>
      <c r="E1169" s="133">
        <v>0</v>
      </c>
      <c r="F1169" s="133">
        <v>2.8359999999999999</v>
      </c>
      <c r="G1169" s="133">
        <v>2.8359999999999999</v>
      </c>
      <c r="H1169" s="133">
        <v>0</v>
      </c>
      <c r="I1169" s="133">
        <v>0</v>
      </c>
      <c r="J1169" s="133">
        <v>0</v>
      </c>
      <c r="K1169" s="133">
        <v>0</v>
      </c>
      <c r="L1169" s="133"/>
      <c r="M1169" s="133">
        <v>0</v>
      </c>
      <c r="N1169" s="133">
        <v>0</v>
      </c>
      <c r="O1169" s="133">
        <v>774</v>
      </c>
      <c r="P1169" s="133" t="s">
        <v>200</v>
      </c>
      <c r="Q1169" s="133" t="s">
        <v>201</v>
      </c>
      <c r="R1169" s="133" t="s">
        <v>202</v>
      </c>
      <c r="S1169" s="127">
        <v>44349.399699074071</v>
      </c>
    </row>
    <row r="1170" spans="1:19" x14ac:dyDescent="0.2">
      <c r="A1170" s="133" t="s">
        <v>199</v>
      </c>
      <c r="B1170" s="133" t="s">
        <v>84</v>
      </c>
      <c r="C1170" s="127">
        <v>44334.625</v>
      </c>
      <c r="D1170" s="133">
        <v>0</v>
      </c>
      <c r="E1170" s="133">
        <v>0</v>
      </c>
      <c r="F1170" s="133">
        <v>2.9940000000000002</v>
      </c>
      <c r="G1170" s="133">
        <v>2.9940000000000002</v>
      </c>
      <c r="H1170" s="133">
        <v>0</v>
      </c>
      <c r="I1170" s="133">
        <v>0</v>
      </c>
      <c r="J1170" s="133">
        <v>0</v>
      </c>
      <c r="K1170" s="133">
        <v>0</v>
      </c>
      <c r="L1170" s="133"/>
      <c r="M1170" s="133">
        <v>0</v>
      </c>
      <c r="N1170" s="133">
        <v>0</v>
      </c>
      <c r="O1170" s="133">
        <v>774</v>
      </c>
      <c r="P1170" s="133" t="s">
        <v>200</v>
      </c>
      <c r="Q1170" s="133" t="s">
        <v>201</v>
      </c>
      <c r="R1170" s="133" t="s">
        <v>202</v>
      </c>
      <c r="S1170" s="127">
        <v>44349.399699074071</v>
      </c>
    </row>
    <row r="1171" spans="1:19" x14ac:dyDescent="0.2">
      <c r="A1171" s="133" t="s">
        <v>199</v>
      </c>
      <c r="B1171" s="133" t="s">
        <v>84</v>
      </c>
      <c r="C1171" s="127">
        <v>44334.666666666664</v>
      </c>
      <c r="D1171" s="133">
        <v>0</v>
      </c>
      <c r="E1171" s="133">
        <v>0</v>
      </c>
      <c r="F1171" s="133">
        <v>2.95</v>
      </c>
      <c r="G1171" s="133">
        <v>2.95</v>
      </c>
      <c r="H1171" s="133">
        <v>0</v>
      </c>
      <c r="I1171" s="133">
        <v>0</v>
      </c>
      <c r="J1171" s="133">
        <v>0</v>
      </c>
      <c r="K1171" s="133">
        <v>0</v>
      </c>
      <c r="L1171" s="133"/>
      <c r="M1171" s="133">
        <v>0</v>
      </c>
      <c r="N1171" s="133">
        <v>0</v>
      </c>
      <c r="O1171" s="133">
        <v>774</v>
      </c>
      <c r="P1171" s="133" t="s">
        <v>200</v>
      </c>
      <c r="Q1171" s="133" t="s">
        <v>201</v>
      </c>
      <c r="R1171" s="133" t="s">
        <v>202</v>
      </c>
      <c r="S1171" s="127">
        <v>44349.399699074071</v>
      </c>
    </row>
    <row r="1172" spans="1:19" x14ac:dyDescent="0.2">
      <c r="A1172" s="133" t="s">
        <v>199</v>
      </c>
      <c r="B1172" s="133" t="s">
        <v>84</v>
      </c>
      <c r="C1172" s="127">
        <v>44334.708333333336</v>
      </c>
      <c r="D1172" s="133">
        <v>0</v>
      </c>
      <c r="E1172" s="133">
        <v>0</v>
      </c>
      <c r="F1172" s="133">
        <v>2.8</v>
      </c>
      <c r="G1172" s="133">
        <v>2.8</v>
      </c>
      <c r="H1172" s="133">
        <v>0</v>
      </c>
      <c r="I1172" s="133">
        <v>0</v>
      </c>
      <c r="J1172" s="133">
        <v>0</v>
      </c>
      <c r="K1172" s="133">
        <v>0</v>
      </c>
      <c r="L1172" s="133"/>
      <c r="M1172" s="133">
        <v>0</v>
      </c>
      <c r="N1172" s="133">
        <v>0</v>
      </c>
      <c r="O1172" s="133">
        <v>774</v>
      </c>
      <c r="P1172" s="133" t="s">
        <v>200</v>
      </c>
      <c r="Q1172" s="133" t="s">
        <v>201</v>
      </c>
      <c r="R1172" s="133" t="s">
        <v>202</v>
      </c>
      <c r="S1172" s="127">
        <v>44349.399699074071</v>
      </c>
    </row>
    <row r="1173" spans="1:19" x14ac:dyDescent="0.2">
      <c r="A1173" s="133" t="s">
        <v>199</v>
      </c>
      <c r="B1173" s="133" t="s">
        <v>84</v>
      </c>
      <c r="C1173" s="127">
        <v>44334.75</v>
      </c>
      <c r="D1173" s="133">
        <v>0</v>
      </c>
      <c r="E1173" s="133">
        <v>0</v>
      </c>
      <c r="F1173" s="133">
        <v>2.7949999999999999</v>
      </c>
      <c r="G1173" s="133">
        <v>2.7949999999999999</v>
      </c>
      <c r="H1173" s="133">
        <v>0</v>
      </c>
      <c r="I1173" s="133">
        <v>0</v>
      </c>
      <c r="J1173" s="133">
        <v>0</v>
      </c>
      <c r="K1173" s="133">
        <v>0</v>
      </c>
      <c r="L1173" s="133"/>
      <c r="M1173" s="133">
        <v>0</v>
      </c>
      <c r="N1173" s="133">
        <v>0</v>
      </c>
      <c r="O1173" s="133">
        <v>774</v>
      </c>
      <c r="P1173" s="133" t="s">
        <v>200</v>
      </c>
      <c r="Q1173" s="133" t="s">
        <v>201</v>
      </c>
      <c r="R1173" s="133" t="s">
        <v>202</v>
      </c>
      <c r="S1173" s="127">
        <v>44349.399699074071</v>
      </c>
    </row>
    <row r="1174" spans="1:19" x14ac:dyDescent="0.2">
      <c r="A1174" s="133" t="s">
        <v>199</v>
      </c>
      <c r="B1174" s="133" t="s">
        <v>84</v>
      </c>
      <c r="C1174" s="127">
        <v>44334.791666666664</v>
      </c>
      <c r="D1174" s="133">
        <v>0</v>
      </c>
      <c r="E1174" s="133">
        <v>0</v>
      </c>
      <c r="F1174" s="133">
        <v>2.6909999999999998</v>
      </c>
      <c r="G1174" s="133">
        <v>2.6909999999999998</v>
      </c>
      <c r="H1174" s="133">
        <v>0</v>
      </c>
      <c r="I1174" s="133">
        <v>0</v>
      </c>
      <c r="J1174" s="133">
        <v>0</v>
      </c>
      <c r="K1174" s="133">
        <v>0</v>
      </c>
      <c r="L1174" s="133"/>
      <c r="M1174" s="133">
        <v>0</v>
      </c>
      <c r="N1174" s="133">
        <v>0</v>
      </c>
      <c r="O1174" s="133">
        <v>774</v>
      </c>
      <c r="P1174" s="133" t="s">
        <v>200</v>
      </c>
      <c r="Q1174" s="133" t="s">
        <v>201</v>
      </c>
      <c r="R1174" s="133" t="s">
        <v>202</v>
      </c>
      <c r="S1174" s="127">
        <v>44349.399687500001</v>
      </c>
    </row>
    <row r="1175" spans="1:19" x14ac:dyDescent="0.2">
      <c r="A1175" s="133" t="s">
        <v>199</v>
      </c>
      <c r="B1175" s="133" t="s">
        <v>84</v>
      </c>
      <c r="C1175" s="127">
        <v>44334.833333333336</v>
      </c>
      <c r="D1175" s="133">
        <v>0</v>
      </c>
      <c r="E1175" s="133">
        <v>0</v>
      </c>
      <c r="F1175" s="133">
        <v>2.6749999999999998</v>
      </c>
      <c r="G1175" s="133">
        <v>2.6749999999999998</v>
      </c>
      <c r="H1175" s="133">
        <v>0</v>
      </c>
      <c r="I1175" s="133">
        <v>0</v>
      </c>
      <c r="J1175" s="133">
        <v>0</v>
      </c>
      <c r="K1175" s="133">
        <v>0</v>
      </c>
      <c r="L1175" s="133"/>
      <c r="M1175" s="133">
        <v>0</v>
      </c>
      <c r="N1175" s="133">
        <v>0</v>
      </c>
      <c r="O1175" s="133">
        <v>774</v>
      </c>
      <c r="P1175" s="133" t="s">
        <v>200</v>
      </c>
      <c r="Q1175" s="133" t="s">
        <v>201</v>
      </c>
      <c r="R1175" s="133" t="s">
        <v>202</v>
      </c>
      <c r="S1175" s="127">
        <v>44349.399699074071</v>
      </c>
    </row>
    <row r="1176" spans="1:19" x14ac:dyDescent="0.2">
      <c r="A1176" s="133" t="s">
        <v>199</v>
      </c>
      <c r="B1176" s="133" t="s">
        <v>84</v>
      </c>
      <c r="C1176" s="127">
        <v>44334.875</v>
      </c>
      <c r="D1176" s="133">
        <v>0</v>
      </c>
      <c r="E1176" s="133">
        <v>0</v>
      </c>
      <c r="F1176" s="133">
        <v>2.8260000000000001</v>
      </c>
      <c r="G1176" s="133">
        <v>2.8260000000000001</v>
      </c>
      <c r="H1176" s="133">
        <v>0</v>
      </c>
      <c r="I1176" s="133">
        <v>0</v>
      </c>
      <c r="J1176" s="133">
        <v>0</v>
      </c>
      <c r="K1176" s="133">
        <v>0</v>
      </c>
      <c r="L1176" s="133"/>
      <c r="M1176" s="133">
        <v>0</v>
      </c>
      <c r="N1176" s="133">
        <v>0</v>
      </c>
      <c r="O1176" s="133">
        <v>774</v>
      </c>
      <c r="P1176" s="133" t="s">
        <v>200</v>
      </c>
      <c r="Q1176" s="133" t="s">
        <v>201</v>
      </c>
      <c r="R1176" s="133" t="s">
        <v>202</v>
      </c>
      <c r="S1176" s="127">
        <v>44349.399699074071</v>
      </c>
    </row>
    <row r="1177" spans="1:19" x14ac:dyDescent="0.2">
      <c r="A1177" s="133" t="s">
        <v>199</v>
      </c>
      <c r="B1177" s="133" t="s">
        <v>84</v>
      </c>
      <c r="C1177" s="127">
        <v>44334.916666666664</v>
      </c>
      <c r="D1177" s="133">
        <v>0</v>
      </c>
      <c r="E1177" s="133">
        <v>0</v>
      </c>
      <c r="F1177" s="133">
        <v>2.9359999999999999</v>
      </c>
      <c r="G1177" s="133">
        <v>2.9359999999999999</v>
      </c>
      <c r="H1177" s="133">
        <v>0</v>
      </c>
      <c r="I1177" s="133">
        <v>0</v>
      </c>
      <c r="J1177" s="133">
        <v>0</v>
      </c>
      <c r="K1177" s="133">
        <v>0</v>
      </c>
      <c r="L1177" s="133"/>
      <c r="M1177" s="133">
        <v>0</v>
      </c>
      <c r="N1177" s="133">
        <v>0</v>
      </c>
      <c r="O1177" s="133">
        <v>774</v>
      </c>
      <c r="P1177" s="133" t="s">
        <v>200</v>
      </c>
      <c r="Q1177" s="133" t="s">
        <v>201</v>
      </c>
      <c r="R1177" s="133" t="s">
        <v>202</v>
      </c>
      <c r="S1177" s="127">
        <v>44349.399699074071</v>
      </c>
    </row>
    <row r="1178" spans="1:19" x14ac:dyDescent="0.2">
      <c r="A1178" s="133" t="s">
        <v>199</v>
      </c>
      <c r="B1178" s="133" t="s">
        <v>84</v>
      </c>
      <c r="C1178" s="127">
        <v>44334.958333333336</v>
      </c>
      <c r="D1178" s="133">
        <v>0</v>
      </c>
      <c r="E1178" s="133">
        <v>0</v>
      </c>
      <c r="F1178" s="133">
        <v>2.927</v>
      </c>
      <c r="G1178" s="133">
        <v>2.927</v>
      </c>
      <c r="H1178" s="133">
        <v>0</v>
      </c>
      <c r="I1178" s="133">
        <v>0</v>
      </c>
      <c r="J1178" s="133">
        <v>0</v>
      </c>
      <c r="K1178" s="133">
        <v>0</v>
      </c>
      <c r="L1178" s="133"/>
      <c r="M1178" s="133">
        <v>0</v>
      </c>
      <c r="N1178" s="133">
        <v>0</v>
      </c>
      <c r="O1178" s="133">
        <v>774</v>
      </c>
      <c r="P1178" s="133" t="s">
        <v>200</v>
      </c>
      <c r="Q1178" s="133" t="s">
        <v>201</v>
      </c>
      <c r="R1178" s="133" t="s">
        <v>202</v>
      </c>
      <c r="S1178" s="127">
        <v>44349.399699074071</v>
      </c>
    </row>
    <row r="1179" spans="1:19" x14ac:dyDescent="0.2">
      <c r="A1179" s="133" t="s">
        <v>199</v>
      </c>
      <c r="B1179" s="133" t="s">
        <v>84</v>
      </c>
      <c r="C1179" s="127">
        <v>44335</v>
      </c>
      <c r="D1179" s="133">
        <v>0</v>
      </c>
      <c r="E1179" s="133">
        <v>0</v>
      </c>
      <c r="F1179" s="133">
        <v>2.8769999999999998</v>
      </c>
      <c r="G1179" s="133">
        <v>2.8769999999999998</v>
      </c>
      <c r="H1179" s="133">
        <v>0</v>
      </c>
      <c r="I1179" s="133">
        <v>0</v>
      </c>
      <c r="J1179" s="133">
        <v>0</v>
      </c>
      <c r="K1179" s="133">
        <v>0</v>
      </c>
      <c r="L1179" s="133"/>
      <c r="M1179" s="133">
        <v>0</v>
      </c>
      <c r="N1179" s="133">
        <v>0</v>
      </c>
      <c r="O1179" s="133">
        <v>774</v>
      </c>
      <c r="P1179" s="133" t="s">
        <v>200</v>
      </c>
      <c r="Q1179" s="133" t="s">
        <v>201</v>
      </c>
      <c r="R1179" s="133" t="s">
        <v>202</v>
      </c>
      <c r="S1179" s="127">
        <v>44349.399699074071</v>
      </c>
    </row>
    <row r="1180" spans="1:19" x14ac:dyDescent="0.2">
      <c r="A1180" s="133" t="s">
        <v>199</v>
      </c>
      <c r="B1180" s="133" t="s">
        <v>84</v>
      </c>
      <c r="C1180" s="127">
        <v>44335.041666666664</v>
      </c>
      <c r="D1180" s="133">
        <v>0</v>
      </c>
      <c r="E1180" s="133">
        <v>0</v>
      </c>
      <c r="F1180" s="133">
        <v>2.8220000000000001</v>
      </c>
      <c r="G1180" s="133">
        <v>2.8220000000000001</v>
      </c>
      <c r="H1180" s="133">
        <v>0</v>
      </c>
      <c r="I1180" s="133">
        <v>0</v>
      </c>
      <c r="J1180" s="133">
        <v>0</v>
      </c>
      <c r="K1180" s="133">
        <v>0</v>
      </c>
      <c r="L1180" s="133"/>
      <c r="M1180" s="133">
        <v>0</v>
      </c>
      <c r="N1180" s="133">
        <v>0</v>
      </c>
      <c r="O1180" s="133">
        <v>774</v>
      </c>
      <c r="P1180" s="133" t="s">
        <v>200</v>
      </c>
      <c r="Q1180" s="133" t="s">
        <v>201</v>
      </c>
      <c r="R1180" s="133" t="s">
        <v>202</v>
      </c>
      <c r="S1180" s="127">
        <v>44349.399699074071</v>
      </c>
    </row>
    <row r="1181" spans="1:19" x14ac:dyDescent="0.2">
      <c r="A1181" s="133" t="s">
        <v>199</v>
      </c>
      <c r="B1181" s="133" t="s">
        <v>84</v>
      </c>
      <c r="C1181" s="127">
        <v>44335.083333333336</v>
      </c>
      <c r="D1181" s="133">
        <v>0</v>
      </c>
      <c r="E1181" s="133">
        <v>0</v>
      </c>
      <c r="F1181" s="133">
        <v>2.8580000000000001</v>
      </c>
      <c r="G1181" s="133">
        <v>2.8580000000000001</v>
      </c>
      <c r="H1181" s="133">
        <v>0</v>
      </c>
      <c r="I1181" s="133">
        <v>0</v>
      </c>
      <c r="J1181" s="133">
        <v>0</v>
      </c>
      <c r="K1181" s="133">
        <v>0</v>
      </c>
      <c r="L1181" s="133"/>
      <c r="M1181" s="133">
        <v>0</v>
      </c>
      <c r="N1181" s="133">
        <v>0</v>
      </c>
      <c r="O1181" s="133">
        <v>774</v>
      </c>
      <c r="P1181" s="133" t="s">
        <v>200</v>
      </c>
      <c r="Q1181" s="133" t="s">
        <v>201</v>
      </c>
      <c r="R1181" s="133" t="s">
        <v>202</v>
      </c>
      <c r="S1181" s="127">
        <v>44349.400277777779</v>
      </c>
    </row>
    <row r="1182" spans="1:19" x14ac:dyDescent="0.2">
      <c r="A1182" s="133" t="s">
        <v>199</v>
      </c>
      <c r="B1182" s="133" t="s">
        <v>84</v>
      </c>
      <c r="C1182" s="127">
        <v>44335.125</v>
      </c>
      <c r="D1182" s="133">
        <v>0</v>
      </c>
      <c r="E1182" s="133">
        <v>0</v>
      </c>
      <c r="F1182" s="133">
        <v>2.9049999999999998</v>
      </c>
      <c r="G1182" s="133">
        <v>2.9049999999999998</v>
      </c>
      <c r="H1182" s="133">
        <v>0</v>
      </c>
      <c r="I1182" s="133">
        <v>0</v>
      </c>
      <c r="J1182" s="133">
        <v>0</v>
      </c>
      <c r="K1182" s="133">
        <v>0</v>
      </c>
      <c r="L1182" s="133"/>
      <c r="M1182" s="133">
        <v>0</v>
      </c>
      <c r="N1182" s="133">
        <v>0</v>
      </c>
      <c r="O1182" s="133">
        <v>774</v>
      </c>
      <c r="P1182" s="133" t="s">
        <v>200</v>
      </c>
      <c r="Q1182" s="133" t="s">
        <v>201</v>
      </c>
      <c r="R1182" s="133" t="s">
        <v>202</v>
      </c>
      <c r="S1182" s="127">
        <v>44349.400277777779</v>
      </c>
    </row>
    <row r="1183" spans="1:19" x14ac:dyDescent="0.2">
      <c r="A1183" s="133" t="s">
        <v>199</v>
      </c>
      <c r="B1183" s="133" t="s">
        <v>84</v>
      </c>
      <c r="C1183" s="127">
        <v>44335.166666666664</v>
      </c>
      <c r="D1183" s="133">
        <v>0</v>
      </c>
      <c r="E1183" s="133">
        <v>0</v>
      </c>
      <c r="F1183" s="133">
        <v>2.9809999999999999</v>
      </c>
      <c r="G1183" s="133">
        <v>2.9809999999999999</v>
      </c>
      <c r="H1183" s="133">
        <v>0</v>
      </c>
      <c r="I1183" s="133">
        <v>0</v>
      </c>
      <c r="J1183" s="133">
        <v>0</v>
      </c>
      <c r="K1183" s="133">
        <v>0</v>
      </c>
      <c r="L1183" s="133"/>
      <c r="M1183" s="133">
        <v>0</v>
      </c>
      <c r="N1183" s="133">
        <v>0</v>
      </c>
      <c r="O1183" s="133">
        <v>774</v>
      </c>
      <c r="P1183" s="133" t="s">
        <v>200</v>
      </c>
      <c r="Q1183" s="133" t="s">
        <v>201</v>
      </c>
      <c r="R1183" s="133" t="s">
        <v>202</v>
      </c>
      <c r="S1183" s="127">
        <v>44349.400277777779</v>
      </c>
    </row>
    <row r="1184" spans="1:19" x14ac:dyDescent="0.2">
      <c r="A1184" s="133" t="s">
        <v>199</v>
      </c>
      <c r="B1184" s="133" t="s">
        <v>84</v>
      </c>
      <c r="C1184" s="127">
        <v>44335.208333333336</v>
      </c>
      <c r="D1184" s="133">
        <v>0</v>
      </c>
      <c r="E1184" s="133">
        <v>0</v>
      </c>
      <c r="F1184" s="133">
        <v>2.9820000000000002</v>
      </c>
      <c r="G1184" s="133">
        <v>2.9820000000000002</v>
      </c>
      <c r="H1184" s="133">
        <v>0</v>
      </c>
      <c r="I1184" s="133">
        <v>0</v>
      </c>
      <c r="J1184" s="133">
        <v>0</v>
      </c>
      <c r="K1184" s="133">
        <v>0</v>
      </c>
      <c r="L1184" s="133"/>
      <c r="M1184" s="133">
        <v>0</v>
      </c>
      <c r="N1184" s="133">
        <v>0</v>
      </c>
      <c r="O1184" s="133">
        <v>774</v>
      </c>
      <c r="P1184" s="133" t="s">
        <v>200</v>
      </c>
      <c r="Q1184" s="133" t="s">
        <v>201</v>
      </c>
      <c r="R1184" s="133" t="s">
        <v>202</v>
      </c>
      <c r="S1184" s="127">
        <v>44349.400277777779</v>
      </c>
    </row>
    <row r="1185" spans="1:19" x14ac:dyDescent="0.2">
      <c r="A1185" s="133" t="s">
        <v>199</v>
      </c>
      <c r="B1185" s="133" t="s">
        <v>84</v>
      </c>
      <c r="C1185" s="127">
        <v>44335.25</v>
      </c>
      <c r="D1185" s="133">
        <v>0</v>
      </c>
      <c r="E1185" s="133">
        <v>0</v>
      </c>
      <c r="F1185" s="133">
        <v>2.919</v>
      </c>
      <c r="G1185" s="133">
        <v>2.919</v>
      </c>
      <c r="H1185" s="133">
        <v>0</v>
      </c>
      <c r="I1185" s="133">
        <v>0</v>
      </c>
      <c r="J1185" s="133">
        <v>0</v>
      </c>
      <c r="K1185" s="133">
        <v>0</v>
      </c>
      <c r="L1185" s="133"/>
      <c r="M1185" s="133">
        <v>0</v>
      </c>
      <c r="N1185" s="133">
        <v>0</v>
      </c>
      <c r="O1185" s="133">
        <v>774</v>
      </c>
      <c r="P1185" s="133" t="s">
        <v>200</v>
      </c>
      <c r="Q1185" s="133" t="s">
        <v>201</v>
      </c>
      <c r="R1185" s="133" t="s">
        <v>202</v>
      </c>
      <c r="S1185" s="127">
        <v>44349.400277777779</v>
      </c>
    </row>
    <row r="1186" spans="1:19" x14ac:dyDescent="0.2">
      <c r="A1186" s="133" t="s">
        <v>199</v>
      </c>
      <c r="B1186" s="133" t="s">
        <v>84</v>
      </c>
      <c r="C1186" s="127">
        <v>44335.291666666664</v>
      </c>
      <c r="D1186" s="133">
        <v>0</v>
      </c>
      <c r="E1186" s="133">
        <v>0</v>
      </c>
      <c r="F1186" s="133">
        <v>2.8</v>
      </c>
      <c r="G1186" s="133">
        <v>2.8</v>
      </c>
      <c r="H1186" s="133">
        <v>0</v>
      </c>
      <c r="I1186" s="133">
        <v>0</v>
      </c>
      <c r="J1186" s="133">
        <v>0</v>
      </c>
      <c r="K1186" s="133">
        <v>0</v>
      </c>
      <c r="L1186" s="133"/>
      <c r="M1186" s="133">
        <v>0</v>
      </c>
      <c r="N1186" s="133">
        <v>0</v>
      </c>
      <c r="O1186" s="133">
        <v>774</v>
      </c>
      <c r="P1186" s="133" t="s">
        <v>200</v>
      </c>
      <c r="Q1186" s="133" t="s">
        <v>201</v>
      </c>
      <c r="R1186" s="133" t="s">
        <v>202</v>
      </c>
      <c r="S1186" s="127">
        <v>44349.400277777779</v>
      </c>
    </row>
    <row r="1187" spans="1:19" x14ac:dyDescent="0.2">
      <c r="A1187" s="133" t="s">
        <v>199</v>
      </c>
      <c r="B1187" s="133" t="s">
        <v>84</v>
      </c>
      <c r="C1187" s="127">
        <v>44335.333333333336</v>
      </c>
      <c r="D1187" s="133">
        <v>0</v>
      </c>
      <c r="E1187" s="133">
        <v>0</v>
      </c>
      <c r="F1187" s="133">
        <v>2.8660000000000001</v>
      </c>
      <c r="G1187" s="133">
        <v>2.8660000000000001</v>
      </c>
      <c r="H1187" s="133">
        <v>0</v>
      </c>
      <c r="I1187" s="133">
        <v>0</v>
      </c>
      <c r="J1187" s="133">
        <v>0</v>
      </c>
      <c r="K1187" s="133">
        <v>0</v>
      </c>
      <c r="L1187" s="133"/>
      <c r="M1187" s="133">
        <v>0</v>
      </c>
      <c r="N1187" s="133">
        <v>0</v>
      </c>
      <c r="O1187" s="133">
        <v>774</v>
      </c>
      <c r="P1187" s="133" t="s">
        <v>200</v>
      </c>
      <c r="Q1187" s="133" t="s">
        <v>201</v>
      </c>
      <c r="R1187" s="133" t="s">
        <v>202</v>
      </c>
      <c r="S1187" s="127">
        <v>44349.400277777779</v>
      </c>
    </row>
    <row r="1188" spans="1:19" x14ac:dyDescent="0.2">
      <c r="A1188" s="133" t="s">
        <v>199</v>
      </c>
      <c r="B1188" s="133" t="s">
        <v>84</v>
      </c>
      <c r="C1188" s="127">
        <v>44335.375</v>
      </c>
      <c r="D1188" s="133">
        <v>0</v>
      </c>
      <c r="E1188" s="133">
        <v>0</v>
      </c>
      <c r="F1188" s="133">
        <v>2.9860000000000002</v>
      </c>
      <c r="G1188" s="133">
        <v>2.9860000000000002</v>
      </c>
      <c r="H1188" s="133">
        <v>0</v>
      </c>
      <c r="I1188" s="133">
        <v>0</v>
      </c>
      <c r="J1188" s="133">
        <v>0</v>
      </c>
      <c r="K1188" s="133">
        <v>0</v>
      </c>
      <c r="L1188" s="133"/>
      <c r="M1188" s="133">
        <v>0</v>
      </c>
      <c r="N1188" s="133">
        <v>0</v>
      </c>
      <c r="O1188" s="133">
        <v>774</v>
      </c>
      <c r="P1188" s="133" t="s">
        <v>200</v>
      </c>
      <c r="Q1188" s="133" t="s">
        <v>201</v>
      </c>
      <c r="R1188" s="133" t="s">
        <v>202</v>
      </c>
      <c r="S1188" s="127">
        <v>44349.400277777779</v>
      </c>
    </row>
    <row r="1189" spans="1:19" x14ac:dyDescent="0.2">
      <c r="A1189" s="133" t="s">
        <v>199</v>
      </c>
      <c r="B1189" s="133" t="s">
        <v>84</v>
      </c>
      <c r="C1189" s="127">
        <v>44335.416666666664</v>
      </c>
      <c r="D1189" s="133">
        <v>0</v>
      </c>
      <c r="E1189" s="133">
        <v>0</v>
      </c>
      <c r="F1189" s="133">
        <v>3.109</v>
      </c>
      <c r="G1189" s="133">
        <v>3.109</v>
      </c>
      <c r="H1189" s="133">
        <v>0</v>
      </c>
      <c r="I1189" s="133">
        <v>0</v>
      </c>
      <c r="J1189" s="133">
        <v>0</v>
      </c>
      <c r="K1189" s="133">
        <v>0</v>
      </c>
      <c r="L1189" s="133"/>
      <c r="M1189" s="133">
        <v>0</v>
      </c>
      <c r="N1189" s="133">
        <v>0</v>
      </c>
      <c r="O1189" s="133">
        <v>774</v>
      </c>
      <c r="P1189" s="133" t="s">
        <v>200</v>
      </c>
      <c r="Q1189" s="133" t="s">
        <v>201</v>
      </c>
      <c r="R1189" s="133" t="s">
        <v>202</v>
      </c>
      <c r="S1189" s="127">
        <v>44349.400277777779</v>
      </c>
    </row>
    <row r="1190" spans="1:19" x14ac:dyDescent="0.2">
      <c r="A1190" s="133" t="s">
        <v>199</v>
      </c>
      <c r="B1190" s="133" t="s">
        <v>84</v>
      </c>
      <c r="C1190" s="127">
        <v>44335.458333333336</v>
      </c>
      <c r="D1190" s="133">
        <v>0</v>
      </c>
      <c r="E1190" s="133">
        <v>0</v>
      </c>
      <c r="F1190" s="133">
        <v>3.1120000000000001</v>
      </c>
      <c r="G1190" s="133">
        <v>3.1120000000000001</v>
      </c>
      <c r="H1190" s="133">
        <v>0</v>
      </c>
      <c r="I1190" s="133">
        <v>0</v>
      </c>
      <c r="J1190" s="133">
        <v>0</v>
      </c>
      <c r="K1190" s="133">
        <v>0</v>
      </c>
      <c r="L1190" s="133"/>
      <c r="M1190" s="133">
        <v>0</v>
      </c>
      <c r="N1190" s="133">
        <v>0</v>
      </c>
      <c r="O1190" s="133">
        <v>774</v>
      </c>
      <c r="P1190" s="133" t="s">
        <v>200</v>
      </c>
      <c r="Q1190" s="133" t="s">
        <v>201</v>
      </c>
      <c r="R1190" s="133" t="s">
        <v>202</v>
      </c>
      <c r="S1190" s="127">
        <v>44349.400277777779</v>
      </c>
    </row>
    <row r="1191" spans="1:19" x14ac:dyDescent="0.2">
      <c r="A1191" s="133" t="s">
        <v>199</v>
      </c>
      <c r="B1191" s="133" t="s">
        <v>84</v>
      </c>
      <c r="C1191" s="127">
        <v>44335.5</v>
      </c>
      <c r="D1191" s="133">
        <v>0</v>
      </c>
      <c r="E1191" s="133">
        <v>0</v>
      </c>
      <c r="F1191" s="133">
        <v>2.9390000000000001</v>
      </c>
      <c r="G1191" s="133">
        <v>2.9390000000000001</v>
      </c>
      <c r="H1191" s="133">
        <v>0</v>
      </c>
      <c r="I1191" s="133">
        <v>0</v>
      </c>
      <c r="J1191" s="133">
        <v>0</v>
      </c>
      <c r="K1191" s="133">
        <v>0</v>
      </c>
      <c r="L1191" s="133"/>
      <c r="M1191" s="133">
        <v>0</v>
      </c>
      <c r="N1191" s="133">
        <v>0</v>
      </c>
      <c r="O1191" s="133">
        <v>774</v>
      </c>
      <c r="P1191" s="133" t="s">
        <v>200</v>
      </c>
      <c r="Q1191" s="133" t="s">
        <v>201</v>
      </c>
      <c r="R1191" s="133" t="s">
        <v>202</v>
      </c>
      <c r="S1191" s="127">
        <v>44349.400277777779</v>
      </c>
    </row>
    <row r="1192" spans="1:19" x14ac:dyDescent="0.2">
      <c r="A1192" s="133" t="s">
        <v>199</v>
      </c>
      <c r="B1192" s="133" t="s">
        <v>84</v>
      </c>
      <c r="C1192" s="127">
        <v>44335.541666666664</v>
      </c>
      <c r="D1192" s="133">
        <v>0</v>
      </c>
      <c r="E1192" s="133">
        <v>0</v>
      </c>
      <c r="F1192" s="133">
        <v>2.9569999999999999</v>
      </c>
      <c r="G1192" s="133">
        <v>2.9569999999999999</v>
      </c>
      <c r="H1192" s="133">
        <v>0</v>
      </c>
      <c r="I1192" s="133">
        <v>0</v>
      </c>
      <c r="J1192" s="133">
        <v>0</v>
      </c>
      <c r="K1192" s="133">
        <v>0</v>
      </c>
      <c r="L1192" s="133"/>
      <c r="M1192" s="133">
        <v>0</v>
      </c>
      <c r="N1192" s="133">
        <v>0</v>
      </c>
      <c r="O1192" s="133">
        <v>774</v>
      </c>
      <c r="P1192" s="133" t="s">
        <v>200</v>
      </c>
      <c r="Q1192" s="133" t="s">
        <v>201</v>
      </c>
      <c r="R1192" s="133" t="s">
        <v>202</v>
      </c>
      <c r="S1192" s="127">
        <v>44349.400277777779</v>
      </c>
    </row>
    <row r="1193" spans="1:19" x14ac:dyDescent="0.2">
      <c r="A1193" s="133" t="s">
        <v>199</v>
      </c>
      <c r="B1193" s="133" t="s">
        <v>84</v>
      </c>
      <c r="C1193" s="127">
        <v>44335.583333333336</v>
      </c>
      <c r="D1193" s="133">
        <v>0</v>
      </c>
      <c r="E1193" s="133">
        <v>0</v>
      </c>
      <c r="F1193" s="133">
        <v>2.9329999999999998</v>
      </c>
      <c r="G1193" s="133">
        <v>2.9329999999999998</v>
      </c>
      <c r="H1193" s="133">
        <v>0</v>
      </c>
      <c r="I1193" s="133">
        <v>0</v>
      </c>
      <c r="J1193" s="133">
        <v>0</v>
      </c>
      <c r="K1193" s="133">
        <v>0</v>
      </c>
      <c r="L1193" s="133"/>
      <c r="M1193" s="133">
        <v>0</v>
      </c>
      <c r="N1193" s="133">
        <v>0</v>
      </c>
      <c r="O1193" s="133">
        <v>774</v>
      </c>
      <c r="P1193" s="133" t="s">
        <v>200</v>
      </c>
      <c r="Q1193" s="133" t="s">
        <v>201</v>
      </c>
      <c r="R1193" s="133" t="s">
        <v>202</v>
      </c>
      <c r="S1193" s="127">
        <v>44349.400277777779</v>
      </c>
    </row>
    <row r="1194" spans="1:19" x14ac:dyDescent="0.2">
      <c r="A1194" s="133" t="s">
        <v>199</v>
      </c>
      <c r="B1194" s="133" t="s">
        <v>84</v>
      </c>
      <c r="C1194" s="127">
        <v>44335.625</v>
      </c>
      <c r="D1194" s="133">
        <v>0</v>
      </c>
      <c r="E1194" s="133">
        <v>0</v>
      </c>
      <c r="F1194" s="133">
        <v>3.0259999999999998</v>
      </c>
      <c r="G1194" s="133">
        <v>3.0259999999999998</v>
      </c>
      <c r="H1194" s="133">
        <v>0</v>
      </c>
      <c r="I1194" s="133">
        <v>0</v>
      </c>
      <c r="J1194" s="133">
        <v>0</v>
      </c>
      <c r="K1194" s="133">
        <v>0</v>
      </c>
      <c r="L1194" s="133"/>
      <c r="M1194" s="133">
        <v>0</v>
      </c>
      <c r="N1194" s="133">
        <v>0</v>
      </c>
      <c r="O1194" s="133">
        <v>774</v>
      </c>
      <c r="P1194" s="133" t="s">
        <v>200</v>
      </c>
      <c r="Q1194" s="133" t="s">
        <v>201</v>
      </c>
      <c r="R1194" s="133" t="s">
        <v>202</v>
      </c>
      <c r="S1194" s="127">
        <v>44349.400277777779</v>
      </c>
    </row>
    <row r="1195" spans="1:19" x14ac:dyDescent="0.2">
      <c r="A1195" s="133" t="s">
        <v>199</v>
      </c>
      <c r="B1195" s="133" t="s">
        <v>84</v>
      </c>
      <c r="C1195" s="127">
        <v>44335.666666666664</v>
      </c>
      <c r="D1195" s="133">
        <v>0</v>
      </c>
      <c r="E1195" s="133">
        <v>0</v>
      </c>
      <c r="F1195" s="133">
        <v>3.17</v>
      </c>
      <c r="G1195" s="133">
        <v>3.17</v>
      </c>
      <c r="H1195" s="133">
        <v>0</v>
      </c>
      <c r="I1195" s="133">
        <v>0</v>
      </c>
      <c r="J1195" s="133">
        <v>0</v>
      </c>
      <c r="K1195" s="133">
        <v>0</v>
      </c>
      <c r="L1195" s="133"/>
      <c r="M1195" s="133">
        <v>0</v>
      </c>
      <c r="N1195" s="133">
        <v>0</v>
      </c>
      <c r="O1195" s="133">
        <v>774</v>
      </c>
      <c r="P1195" s="133" t="s">
        <v>200</v>
      </c>
      <c r="Q1195" s="133" t="s">
        <v>201</v>
      </c>
      <c r="R1195" s="133" t="s">
        <v>202</v>
      </c>
      <c r="S1195" s="127">
        <v>44349.400277777779</v>
      </c>
    </row>
    <row r="1196" spans="1:19" x14ac:dyDescent="0.2">
      <c r="A1196" s="133" t="s">
        <v>199</v>
      </c>
      <c r="B1196" s="133" t="s">
        <v>84</v>
      </c>
      <c r="C1196" s="127">
        <v>44335.708333333336</v>
      </c>
      <c r="D1196" s="133">
        <v>0</v>
      </c>
      <c r="E1196" s="133">
        <v>0</v>
      </c>
      <c r="F1196" s="133">
        <v>2.8919999999999999</v>
      </c>
      <c r="G1196" s="133">
        <v>2.8919999999999999</v>
      </c>
      <c r="H1196" s="133">
        <v>0</v>
      </c>
      <c r="I1196" s="133">
        <v>0</v>
      </c>
      <c r="J1196" s="133">
        <v>0</v>
      </c>
      <c r="K1196" s="133">
        <v>0</v>
      </c>
      <c r="L1196" s="133"/>
      <c r="M1196" s="133">
        <v>0</v>
      </c>
      <c r="N1196" s="133">
        <v>0</v>
      </c>
      <c r="O1196" s="133">
        <v>774</v>
      </c>
      <c r="P1196" s="133" t="s">
        <v>200</v>
      </c>
      <c r="Q1196" s="133" t="s">
        <v>201</v>
      </c>
      <c r="R1196" s="133" t="s">
        <v>202</v>
      </c>
      <c r="S1196" s="127">
        <v>44349.400277777779</v>
      </c>
    </row>
    <row r="1197" spans="1:19" x14ac:dyDescent="0.2">
      <c r="A1197" s="133" t="s">
        <v>199</v>
      </c>
      <c r="B1197" s="133" t="s">
        <v>84</v>
      </c>
      <c r="C1197" s="127">
        <v>44335.75</v>
      </c>
      <c r="D1197" s="133">
        <v>0</v>
      </c>
      <c r="E1197" s="133">
        <v>0</v>
      </c>
      <c r="F1197" s="133">
        <v>2.891</v>
      </c>
      <c r="G1197" s="133">
        <v>2.891</v>
      </c>
      <c r="H1197" s="133">
        <v>0</v>
      </c>
      <c r="I1197" s="133">
        <v>0</v>
      </c>
      <c r="J1197" s="133">
        <v>0</v>
      </c>
      <c r="K1197" s="133">
        <v>0</v>
      </c>
      <c r="L1197" s="133"/>
      <c r="M1197" s="133">
        <v>0</v>
      </c>
      <c r="N1197" s="133">
        <v>0</v>
      </c>
      <c r="O1197" s="133">
        <v>774</v>
      </c>
      <c r="P1197" s="133" t="s">
        <v>200</v>
      </c>
      <c r="Q1197" s="133" t="s">
        <v>201</v>
      </c>
      <c r="R1197" s="133" t="s">
        <v>202</v>
      </c>
      <c r="S1197" s="127">
        <v>44349.400277777779</v>
      </c>
    </row>
    <row r="1198" spans="1:19" x14ac:dyDescent="0.2">
      <c r="A1198" s="133" t="s">
        <v>199</v>
      </c>
      <c r="B1198" s="133" t="s">
        <v>84</v>
      </c>
      <c r="C1198" s="127">
        <v>44335.791666666664</v>
      </c>
      <c r="D1198" s="133">
        <v>0</v>
      </c>
      <c r="E1198" s="133">
        <v>0</v>
      </c>
      <c r="F1198" s="133">
        <v>2.7570000000000001</v>
      </c>
      <c r="G1198" s="133">
        <v>2.7570000000000001</v>
      </c>
      <c r="H1198" s="133">
        <v>0</v>
      </c>
      <c r="I1198" s="133">
        <v>0</v>
      </c>
      <c r="J1198" s="133">
        <v>0</v>
      </c>
      <c r="K1198" s="133">
        <v>0</v>
      </c>
      <c r="L1198" s="133"/>
      <c r="M1198" s="133">
        <v>0</v>
      </c>
      <c r="N1198" s="133">
        <v>0</v>
      </c>
      <c r="O1198" s="133">
        <v>774</v>
      </c>
      <c r="P1198" s="133" t="s">
        <v>200</v>
      </c>
      <c r="Q1198" s="133" t="s">
        <v>201</v>
      </c>
      <c r="R1198" s="133" t="s">
        <v>202</v>
      </c>
      <c r="S1198" s="127">
        <v>44349.400277777779</v>
      </c>
    </row>
    <row r="1199" spans="1:19" x14ac:dyDescent="0.2">
      <c r="A1199" s="133" t="s">
        <v>199</v>
      </c>
      <c r="B1199" s="133" t="s">
        <v>84</v>
      </c>
      <c r="C1199" s="127">
        <v>44335.833333333336</v>
      </c>
      <c r="D1199" s="133">
        <v>0</v>
      </c>
      <c r="E1199" s="133">
        <v>0</v>
      </c>
      <c r="F1199" s="133">
        <v>2.7530000000000001</v>
      </c>
      <c r="G1199" s="133">
        <v>2.7530000000000001</v>
      </c>
      <c r="H1199" s="133">
        <v>0</v>
      </c>
      <c r="I1199" s="133">
        <v>0</v>
      </c>
      <c r="J1199" s="133">
        <v>0</v>
      </c>
      <c r="K1199" s="133">
        <v>0</v>
      </c>
      <c r="L1199" s="133"/>
      <c r="M1199" s="133">
        <v>0</v>
      </c>
      <c r="N1199" s="133">
        <v>0</v>
      </c>
      <c r="O1199" s="133">
        <v>774</v>
      </c>
      <c r="P1199" s="133" t="s">
        <v>200</v>
      </c>
      <c r="Q1199" s="133" t="s">
        <v>201</v>
      </c>
      <c r="R1199" s="133" t="s">
        <v>202</v>
      </c>
      <c r="S1199" s="127">
        <v>44349.400277777779</v>
      </c>
    </row>
    <row r="1200" spans="1:19" x14ac:dyDescent="0.2">
      <c r="A1200" s="133" t="s">
        <v>199</v>
      </c>
      <c r="B1200" s="133" t="s">
        <v>84</v>
      </c>
      <c r="C1200" s="127">
        <v>44335.875</v>
      </c>
      <c r="D1200" s="133">
        <v>0</v>
      </c>
      <c r="E1200" s="133">
        <v>0</v>
      </c>
      <c r="F1200" s="133">
        <v>2.9350000000000001</v>
      </c>
      <c r="G1200" s="133">
        <v>2.9350000000000001</v>
      </c>
      <c r="H1200" s="133">
        <v>0</v>
      </c>
      <c r="I1200" s="133">
        <v>0</v>
      </c>
      <c r="J1200" s="133">
        <v>0</v>
      </c>
      <c r="K1200" s="133">
        <v>0</v>
      </c>
      <c r="L1200" s="133"/>
      <c r="M1200" s="133">
        <v>0</v>
      </c>
      <c r="N1200" s="133">
        <v>0</v>
      </c>
      <c r="O1200" s="133">
        <v>774</v>
      </c>
      <c r="P1200" s="133" t="s">
        <v>200</v>
      </c>
      <c r="Q1200" s="133" t="s">
        <v>201</v>
      </c>
      <c r="R1200" s="133" t="s">
        <v>202</v>
      </c>
      <c r="S1200" s="127">
        <v>44349.400277777779</v>
      </c>
    </row>
    <row r="1201" spans="1:19" x14ac:dyDescent="0.2">
      <c r="A1201" s="133" t="s">
        <v>199</v>
      </c>
      <c r="B1201" s="133" t="s">
        <v>84</v>
      </c>
      <c r="C1201" s="127">
        <v>44335.916666666664</v>
      </c>
      <c r="D1201" s="133">
        <v>0</v>
      </c>
      <c r="E1201" s="133">
        <v>0</v>
      </c>
      <c r="F1201" s="133">
        <v>3.0049999999999999</v>
      </c>
      <c r="G1201" s="133">
        <v>3.0049999999999999</v>
      </c>
      <c r="H1201" s="133">
        <v>0</v>
      </c>
      <c r="I1201" s="133">
        <v>0</v>
      </c>
      <c r="J1201" s="133">
        <v>0</v>
      </c>
      <c r="K1201" s="133">
        <v>0</v>
      </c>
      <c r="L1201" s="133"/>
      <c r="M1201" s="133">
        <v>0</v>
      </c>
      <c r="N1201" s="133">
        <v>0</v>
      </c>
      <c r="O1201" s="133">
        <v>774</v>
      </c>
      <c r="P1201" s="133" t="s">
        <v>200</v>
      </c>
      <c r="Q1201" s="133" t="s">
        <v>201</v>
      </c>
      <c r="R1201" s="133" t="s">
        <v>202</v>
      </c>
      <c r="S1201" s="127">
        <v>44349.400277777779</v>
      </c>
    </row>
    <row r="1202" spans="1:19" x14ac:dyDescent="0.2">
      <c r="A1202" s="133" t="s">
        <v>199</v>
      </c>
      <c r="B1202" s="133" t="s">
        <v>84</v>
      </c>
      <c r="C1202" s="127">
        <v>44335.958333333336</v>
      </c>
      <c r="D1202" s="133">
        <v>0</v>
      </c>
      <c r="E1202" s="133">
        <v>0</v>
      </c>
      <c r="F1202" s="133">
        <v>2.9710000000000001</v>
      </c>
      <c r="G1202" s="133">
        <v>2.9710000000000001</v>
      </c>
      <c r="H1202" s="133">
        <v>0</v>
      </c>
      <c r="I1202" s="133">
        <v>0</v>
      </c>
      <c r="J1202" s="133">
        <v>0</v>
      </c>
      <c r="K1202" s="133">
        <v>0</v>
      </c>
      <c r="L1202" s="133"/>
      <c r="M1202" s="133">
        <v>0</v>
      </c>
      <c r="N1202" s="133">
        <v>0</v>
      </c>
      <c r="O1202" s="133">
        <v>774</v>
      </c>
      <c r="P1202" s="133" t="s">
        <v>200</v>
      </c>
      <c r="Q1202" s="133" t="s">
        <v>201</v>
      </c>
      <c r="R1202" s="133" t="s">
        <v>202</v>
      </c>
      <c r="S1202" s="127">
        <v>44349.400277777779</v>
      </c>
    </row>
    <row r="1203" spans="1:19" x14ac:dyDescent="0.2">
      <c r="A1203" s="133" t="s">
        <v>199</v>
      </c>
      <c r="B1203" s="133" t="s">
        <v>84</v>
      </c>
      <c r="C1203" s="127">
        <v>44336</v>
      </c>
      <c r="D1203" s="133">
        <v>0</v>
      </c>
      <c r="E1203" s="133">
        <v>0</v>
      </c>
      <c r="F1203" s="133">
        <v>2.9929999999999999</v>
      </c>
      <c r="G1203" s="133">
        <v>2.9929999999999999</v>
      </c>
      <c r="H1203" s="133">
        <v>0</v>
      </c>
      <c r="I1203" s="133">
        <v>0</v>
      </c>
      <c r="J1203" s="133">
        <v>0</v>
      </c>
      <c r="K1203" s="133">
        <v>0</v>
      </c>
      <c r="L1203" s="133"/>
      <c r="M1203" s="133">
        <v>0</v>
      </c>
      <c r="N1203" s="133">
        <v>0</v>
      </c>
      <c r="O1203" s="133">
        <v>774</v>
      </c>
      <c r="P1203" s="133" t="s">
        <v>200</v>
      </c>
      <c r="Q1203" s="133" t="s">
        <v>201</v>
      </c>
      <c r="R1203" s="133" t="s">
        <v>202</v>
      </c>
      <c r="S1203" s="127">
        <v>44349.400277777779</v>
      </c>
    </row>
    <row r="1204" spans="1:19" x14ac:dyDescent="0.2">
      <c r="A1204" s="133" t="s">
        <v>199</v>
      </c>
      <c r="B1204" s="133" t="s">
        <v>84</v>
      </c>
      <c r="C1204" s="127">
        <v>44336.041666666664</v>
      </c>
      <c r="D1204" s="133">
        <v>0</v>
      </c>
      <c r="E1204" s="133">
        <v>0</v>
      </c>
      <c r="F1204" s="133">
        <v>2.92</v>
      </c>
      <c r="G1204" s="133">
        <v>2.92</v>
      </c>
      <c r="H1204" s="133">
        <v>0</v>
      </c>
      <c r="I1204" s="133">
        <v>0</v>
      </c>
      <c r="J1204" s="133">
        <v>0</v>
      </c>
      <c r="K1204" s="133">
        <v>0</v>
      </c>
      <c r="L1204" s="133"/>
      <c r="M1204" s="133">
        <v>0</v>
      </c>
      <c r="N1204" s="133">
        <v>0</v>
      </c>
      <c r="O1204" s="133">
        <v>774</v>
      </c>
      <c r="P1204" s="133" t="s">
        <v>200</v>
      </c>
      <c r="Q1204" s="133" t="s">
        <v>201</v>
      </c>
      <c r="R1204" s="133" t="s">
        <v>202</v>
      </c>
      <c r="S1204" s="127">
        <v>44349.400277777779</v>
      </c>
    </row>
    <row r="1205" spans="1:19" x14ac:dyDescent="0.2">
      <c r="A1205" s="133" t="s">
        <v>199</v>
      </c>
      <c r="B1205" s="133" t="s">
        <v>84</v>
      </c>
      <c r="C1205" s="127">
        <v>44336.083333333336</v>
      </c>
      <c r="D1205" s="133">
        <v>0</v>
      </c>
      <c r="E1205" s="133">
        <v>0</v>
      </c>
      <c r="F1205" s="133">
        <v>2.9289999999999998</v>
      </c>
      <c r="G1205" s="133">
        <v>2.9289999999999998</v>
      </c>
      <c r="H1205" s="133">
        <v>0</v>
      </c>
      <c r="I1205" s="133">
        <v>0</v>
      </c>
      <c r="J1205" s="133">
        <v>0</v>
      </c>
      <c r="K1205" s="133">
        <v>0</v>
      </c>
      <c r="L1205" s="133"/>
      <c r="M1205" s="133">
        <v>0</v>
      </c>
      <c r="N1205" s="133">
        <v>0</v>
      </c>
      <c r="O1205" s="133">
        <v>774</v>
      </c>
      <c r="P1205" s="133" t="s">
        <v>200</v>
      </c>
      <c r="Q1205" s="133" t="s">
        <v>201</v>
      </c>
      <c r="R1205" s="133" t="s">
        <v>202</v>
      </c>
      <c r="S1205" s="127">
        <v>44349.400277777779</v>
      </c>
    </row>
    <row r="1206" spans="1:19" x14ac:dyDescent="0.2">
      <c r="A1206" s="133" t="s">
        <v>199</v>
      </c>
      <c r="B1206" s="133" t="s">
        <v>84</v>
      </c>
      <c r="C1206" s="127">
        <v>44336.125</v>
      </c>
      <c r="D1206" s="133">
        <v>0</v>
      </c>
      <c r="E1206" s="133">
        <v>0</v>
      </c>
      <c r="F1206" s="133">
        <v>2.9620000000000002</v>
      </c>
      <c r="G1206" s="133">
        <v>2.9620000000000002</v>
      </c>
      <c r="H1206" s="133">
        <v>0</v>
      </c>
      <c r="I1206" s="133">
        <v>0</v>
      </c>
      <c r="J1206" s="133">
        <v>0</v>
      </c>
      <c r="K1206" s="133">
        <v>0</v>
      </c>
      <c r="L1206" s="133"/>
      <c r="M1206" s="133">
        <v>0</v>
      </c>
      <c r="N1206" s="133">
        <v>0</v>
      </c>
      <c r="O1206" s="133">
        <v>774</v>
      </c>
      <c r="P1206" s="133" t="s">
        <v>200</v>
      </c>
      <c r="Q1206" s="133" t="s">
        <v>201</v>
      </c>
      <c r="R1206" s="133" t="s">
        <v>202</v>
      </c>
      <c r="S1206" s="127">
        <v>44349.400277777779</v>
      </c>
    </row>
    <row r="1207" spans="1:19" x14ac:dyDescent="0.2">
      <c r="A1207" s="133" t="s">
        <v>199</v>
      </c>
      <c r="B1207" s="133" t="s">
        <v>84</v>
      </c>
      <c r="C1207" s="127">
        <v>44336.166666666664</v>
      </c>
      <c r="D1207" s="133">
        <v>0</v>
      </c>
      <c r="E1207" s="133">
        <v>0</v>
      </c>
      <c r="F1207" s="133">
        <v>3.0529999999999999</v>
      </c>
      <c r="G1207" s="133">
        <v>3.0529999999999999</v>
      </c>
      <c r="H1207" s="133">
        <v>0</v>
      </c>
      <c r="I1207" s="133">
        <v>0</v>
      </c>
      <c r="J1207" s="133">
        <v>0</v>
      </c>
      <c r="K1207" s="133">
        <v>0</v>
      </c>
      <c r="L1207" s="133"/>
      <c r="M1207" s="133">
        <v>0</v>
      </c>
      <c r="N1207" s="133">
        <v>0</v>
      </c>
      <c r="O1207" s="133">
        <v>774</v>
      </c>
      <c r="P1207" s="133" t="s">
        <v>200</v>
      </c>
      <c r="Q1207" s="133" t="s">
        <v>201</v>
      </c>
      <c r="R1207" s="133" t="s">
        <v>202</v>
      </c>
      <c r="S1207" s="127">
        <v>44349.400277777779</v>
      </c>
    </row>
    <row r="1208" spans="1:19" x14ac:dyDescent="0.2">
      <c r="A1208" s="133" t="s">
        <v>199</v>
      </c>
      <c r="B1208" s="133" t="s">
        <v>84</v>
      </c>
      <c r="C1208" s="127">
        <v>44336.208333333336</v>
      </c>
      <c r="D1208" s="133">
        <v>0</v>
      </c>
      <c r="E1208" s="133">
        <v>0</v>
      </c>
      <c r="F1208" s="133">
        <v>3.0350000000000001</v>
      </c>
      <c r="G1208" s="133">
        <v>3.0350000000000001</v>
      </c>
      <c r="H1208" s="133">
        <v>0</v>
      </c>
      <c r="I1208" s="133">
        <v>0</v>
      </c>
      <c r="J1208" s="133">
        <v>0</v>
      </c>
      <c r="K1208" s="133">
        <v>0</v>
      </c>
      <c r="L1208" s="133"/>
      <c r="M1208" s="133">
        <v>0</v>
      </c>
      <c r="N1208" s="133">
        <v>0</v>
      </c>
      <c r="O1208" s="133">
        <v>774</v>
      </c>
      <c r="P1208" s="133" t="s">
        <v>200</v>
      </c>
      <c r="Q1208" s="133" t="s">
        <v>201</v>
      </c>
      <c r="R1208" s="133" t="s">
        <v>202</v>
      </c>
      <c r="S1208" s="127">
        <v>44349.400277777779</v>
      </c>
    </row>
    <row r="1209" spans="1:19" x14ac:dyDescent="0.2">
      <c r="A1209" s="133" t="s">
        <v>199</v>
      </c>
      <c r="B1209" s="133" t="s">
        <v>84</v>
      </c>
      <c r="C1209" s="127">
        <v>44336.25</v>
      </c>
      <c r="D1209" s="133">
        <v>0</v>
      </c>
      <c r="E1209" s="133">
        <v>0</v>
      </c>
      <c r="F1209" s="133">
        <v>2.9620000000000002</v>
      </c>
      <c r="G1209" s="133">
        <v>2.9620000000000002</v>
      </c>
      <c r="H1209" s="133">
        <v>0</v>
      </c>
      <c r="I1209" s="133">
        <v>0</v>
      </c>
      <c r="J1209" s="133">
        <v>0</v>
      </c>
      <c r="K1209" s="133">
        <v>0</v>
      </c>
      <c r="L1209" s="133"/>
      <c r="M1209" s="133">
        <v>0</v>
      </c>
      <c r="N1209" s="133">
        <v>0</v>
      </c>
      <c r="O1209" s="133">
        <v>774</v>
      </c>
      <c r="P1209" s="133" t="s">
        <v>200</v>
      </c>
      <c r="Q1209" s="133" t="s">
        <v>201</v>
      </c>
      <c r="R1209" s="133" t="s">
        <v>202</v>
      </c>
      <c r="S1209" s="127">
        <v>44349.400277777779</v>
      </c>
    </row>
    <row r="1210" spans="1:19" x14ac:dyDescent="0.2">
      <c r="A1210" s="133" t="s">
        <v>199</v>
      </c>
      <c r="B1210" s="133" t="s">
        <v>84</v>
      </c>
      <c r="C1210" s="127">
        <v>44336.291666666664</v>
      </c>
      <c r="D1210" s="133">
        <v>0</v>
      </c>
      <c r="E1210" s="133">
        <v>0</v>
      </c>
      <c r="F1210" s="133">
        <v>2.871</v>
      </c>
      <c r="G1210" s="133">
        <v>2.871</v>
      </c>
      <c r="H1210" s="133">
        <v>0</v>
      </c>
      <c r="I1210" s="133">
        <v>0</v>
      </c>
      <c r="J1210" s="133">
        <v>0</v>
      </c>
      <c r="K1210" s="133">
        <v>0</v>
      </c>
      <c r="L1210" s="133"/>
      <c r="M1210" s="133">
        <v>0</v>
      </c>
      <c r="N1210" s="133">
        <v>0</v>
      </c>
      <c r="O1210" s="133">
        <v>774</v>
      </c>
      <c r="P1210" s="133" t="s">
        <v>200</v>
      </c>
      <c r="Q1210" s="133" t="s">
        <v>201</v>
      </c>
      <c r="R1210" s="133" t="s">
        <v>202</v>
      </c>
      <c r="S1210" s="127">
        <v>44349.400277777779</v>
      </c>
    </row>
    <row r="1211" spans="1:19" x14ac:dyDescent="0.2">
      <c r="A1211" s="133" t="s">
        <v>199</v>
      </c>
      <c r="B1211" s="133" t="s">
        <v>84</v>
      </c>
      <c r="C1211" s="127">
        <v>44336.333333333336</v>
      </c>
      <c r="D1211" s="133">
        <v>0</v>
      </c>
      <c r="E1211" s="133">
        <v>0</v>
      </c>
      <c r="F1211" s="133">
        <v>3.242</v>
      </c>
      <c r="G1211" s="133">
        <v>3.242</v>
      </c>
      <c r="H1211" s="133">
        <v>0</v>
      </c>
      <c r="I1211" s="133">
        <v>0</v>
      </c>
      <c r="J1211" s="133">
        <v>0</v>
      </c>
      <c r="K1211" s="133">
        <v>0</v>
      </c>
      <c r="L1211" s="133"/>
      <c r="M1211" s="133">
        <v>0</v>
      </c>
      <c r="N1211" s="133">
        <v>0</v>
      </c>
      <c r="O1211" s="133">
        <v>774</v>
      </c>
      <c r="P1211" s="133" t="s">
        <v>200</v>
      </c>
      <c r="Q1211" s="133" t="s">
        <v>201</v>
      </c>
      <c r="R1211" s="133" t="s">
        <v>202</v>
      </c>
      <c r="S1211" s="127">
        <v>44349.400277777779</v>
      </c>
    </row>
    <row r="1212" spans="1:19" x14ac:dyDescent="0.2">
      <c r="A1212" s="133" t="s">
        <v>199</v>
      </c>
      <c r="B1212" s="133" t="s">
        <v>84</v>
      </c>
      <c r="C1212" s="127">
        <v>44336.375</v>
      </c>
      <c r="D1212" s="133">
        <v>0</v>
      </c>
      <c r="E1212" s="133">
        <v>0</v>
      </c>
      <c r="F1212" s="133">
        <v>3.2559999999999998</v>
      </c>
      <c r="G1212" s="133">
        <v>3.2559999999999998</v>
      </c>
      <c r="H1212" s="133">
        <v>0</v>
      </c>
      <c r="I1212" s="133">
        <v>0</v>
      </c>
      <c r="J1212" s="133">
        <v>0</v>
      </c>
      <c r="K1212" s="133">
        <v>0</v>
      </c>
      <c r="L1212" s="133"/>
      <c r="M1212" s="133">
        <v>0</v>
      </c>
      <c r="N1212" s="133">
        <v>0</v>
      </c>
      <c r="O1212" s="133">
        <v>774</v>
      </c>
      <c r="P1212" s="133" t="s">
        <v>200</v>
      </c>
      <c r="Q1212" s="133" t="s">
        <v>201</v>
      </c>
      <c r="R1212" s="133" t="s">
        <v>202</v>
      </c>
      <c r="S1212" s="127">
        <v>44349.400277777779</v>
      </c>
    </row>
    <row r="1213" spans="1:19" x14ac:dyDescent="0.2">
      <c r="A1213" s="133" t="s">
        <v>199</v>
      </c>
      <c r="B1213" s="133" t="s">
        <v>84</v>
      </c>
      <c r="C1213" s="127">
        <v>44336.416666666664</v>
      </c>
      <c r="D1213" s="133">
        <v>0</v>
      </c>
      <c r="E1213" s="133">
        <v>0</v>
      </c>
      <c r="F1213" s="133">
        <v>3.3210000000000002</v>
      </c>
      <c r="G1213" s="133">
        <v>3.3210000000000002</v>
      </c>
      <c r="H1213" s="133">
        <v>0</v>
      </c>
      <c r="I1213" s="133">
        <v>0</v>
      </c>
      <c r="J1213" s="133">
        <v>0</v>
      </c>
      <c r="K1213" s="133">
        <v>0</v>
      </c>
      <c r="L1213" s="133"/>
      <c r="M1213" s="133">
        <v>0</v>
      </c>
      <c r="N1213" s="133">
        <v>0</v>
      </c>
      <c r="O1213" s="133">
        <v>774</v>
      </c>
      <c r="P1213" s="133" t="s">
        <v>200</v>
      </c>
      <c r="Q1213" s="133" t="s">
        <v>201</v>
      </c>
      <c r="R1213" s="133" t="s">
        <v>202</v>
      </c>
      <c r="S1213" s="127">
        <v>44349.400277777779</v>
      </c>
    </row>
    <row r="1214" spans="1:19" x14ac:dyDescent="0.2">
      <c r="A1214" s="133" t="s">
        <v>199</v>
      </c>
      <c r="B1214" s="133" t="s">
        <v>84</v>
      </c>
      <c r="C1214" s="127">
        <v>44336.458333333336</v>
      </c>
      <c r="D1214" s="133">
        <v>0</v>
      </c>
      <c r="E1214" s="133">
        <v>0</v>
      </c>
      <c r="F1214" s="133">
        <v>3.5049999999999999</v>
      </c>
      <c r="G1214" s="133">
        <v>3.5049999999999999</v>
      </c>
      <c r="H1214" s="133">
        <v>0</v>
      </c>
      <c r="I1214" s="133">
        <v>0</v>
      </c>
      <c r="J1214" s="133">
        <v>0</v>
      </c>
      <c r="K1214" s="133">
        <v>0</v>
      </c>
      <c r="L1214" s="133"/>
      <c r="M1214" s="133">
        <v>0</v>
      </c>
      <c r="N1214" s="133">
        <v>0</v>
      </c>
      <c r="O1214" s="133">
        <v>774</v>
      </c>
      <c r="P1214" s="133" t="s">
        <v>200</v>
      </c>
      <c r="Q1214" s="133" t="s">
        <v>201</v>
      </c>
      <c r="R1214" s="133" t="s">
        <v>202</v>
      </c>
      <c r="S1214" s="127">
        <v>44349.400277777779</v>
      </c>
    </row>
    <row r="1215" spans="1:19" x14ac:dyDescent="0.2">
      <c r="A1215" s="133" t="s">
        <v>199</v>
      </c>
      <c r="B1215" s="133" t="s">
        <v>84</v>
      </c>
      <c r="C1215" s="127">
        <v>44336.5</v>
      </c>
      <c r="D1215" s="133">
        <v>0</v>
      </c>
      <c r="E1215" s="133">
        <v>0</v>
      </c>
      <c r="F1215" s="133">
        <v>3.101</v>
      </c>
      <c r="G1215" s="133">
        <v>3.101</v>
      </c>
      <c r="H1215" s="133">
        <v>0</v>
      </c>
      <c r="I1215" s="133">
        <v>0</v>
      </c>
      <c r="J1215" s="133">
        <v>0</v>
      </c>
      <c r="K1215" s="133">
        <v>0</v>
      </c>
      <c r="L1215" s="133"/>
      <c r="M1215" s="133">
        <v>0</v>
      </c>
      <c r="N1215" s="133">
        <v>0</v>
      </c>
      <c r="O1215" s="133">
        <v>774</v>
      </c>
      <c r="P1215" s="133" t="s">
        <v>200</v>
      </c>
      <c r="Q1215" s="133" t="s">
        <v>201</v>
      </c>
      <c r="R1215" s="133" t="s">
        <v>202</v>
      </c>
      <c r="S1215" s="127">
        <v>44349.400277777779</v>
      </c>
    </row>
    <row r="1216" spans="1:19" x14ac:dyDescent="0.2">
      <c r="A1216" s="133" t="s">
        <v>199</v>
      </c>
      <c r="B1216" s="133" t="s">
        <v>84</v>
      </c>
      <c r="C1216" s="127">
        <v>44336.541666666664</v>
      </c>
      <c r="D1216" s="133">
        <v>0</v>
      </c>
      <c r="E1216" s="133">
        <v>0</v>
      </c>
      <c r="F1216" s="133">
        <v>3.4</v>
      </c>
      <c r="G1216" s="133">
        <v>3.4</v>
      </c>
      <c r="H1216" s="133">
        <v>0</v>
      </c>
      <c r="I1216" s="133">
        <v>0</v>
      </c>
      <c r="J1216" s="133">
        <v>0</v>
      </c>
      <c r="K1216" s="133">
        <v>0</v>
      </c>
      <c r="L1216" s="133"/>
      <c r="M1216" s="133">
        <v>0</v>
      </c>
      <c r="N1216" s="133">
        <v>0</v>
      </c>
      <c r="O1216" s="133">
        <v>774</v>
      </c>
      <c r="P1216" s="133" t="s">
        <v>200</v>
      </c>
      <c r="Q1216" s="133" t="s">
        <v>201</v>
      </c>
      <c r="R1216" s="133" t="s">
        <v>202</v>
      </c>
      <c r="S1216" s="127">
        <v>44349.400277777779</v>
      </c>
    </row>
    <row r="1217" spans="1:19" x14ac:dyDescent="0.2">
      <c r="A1217" s="133" t="s">
        <v>199</v>
      </c>
      <c r="B1217" s="133" t="s">
        <v>84</v>
      </c>
      <c r="C1217" s="127">
        <v>44336.583333333336</v>
      </c>
      <c r="D1217" s="133">
        <v>0</v>
      </c>
      <c r="E1217" s="133">
        <v>0</v>
      </c>
      <c r="F1217" s="133">
        <v>3.2669999999999999</v>
      </c>
      <c r="G1217" s="133">
        <v>3.2669999999999999</v>
      </c>
      <c r="H1217" s="133">
        <v>0</v>
      </c>
      <c r="I1217" s="133">
        <v>0</v>
      </c>
      <c r="J1217" s="133">
        <v>0</v>
      </c>
      <c r="K1217" s="133">
        <v>0</v>
      </c>
      <c r="L1217" s="133"/>
      <c r="M1217" s="133">
        <v>0</v>
      </c>
      <c r="N1217" s="133">
        <v>0</v>
      </c>
      <c r="O1217" s="133">
        <v>774</v>
      </c>
      <c r="P1217" s="133" t="s">
        <v>200</v>
      </c>
      <c r="Q1217" s="133" t="s">
        <v>201</v>
      </c>
      <c r="R1217" s="133" t="s">
        <v>202</v>
      </c>
      <c r="S1217" s="127">
        <v>44349.400277777779</v>
      </c>
    </row>
    <row r="1218" spans="1:19" x14ac:dyDescent="0.2">
      <c r="A1218" s="133" t="s">
        <v>199</v>
      </c>
      <c r="B1218" s="133" t="s">
        <v>84</v>
      </c>
      <c r="C1218" s="127">
        <v>44336.625</v>
      </c>
      <c r="D1218" s="133">
        <v>0</v>
      </c>
      <c r="E1218" s="133">
        <v>0</v>
      </c>
      <c r="F1218" s="133">
        <v>3.1659999999999999</v>
      </c>
      <c r="G1218" s="133">
        <v>3.1659999999999999</v>
      </c>
      <c r="H1218" s="133">
        <v>0</v>
      </c>
      <c r="I1218" s="133">
        <v>0</v>
      </c>
      <c r="J1218" s="133">
        <v>0</v>
      </c>
      <c r="K1218" s="133">
        <v>0</v>
      </c>
      <c r="L1218" s="133"/>
      <c r="M1218" s="133">
        <v>0</v>
      </c>
      <c r="N1218" s="133">
        <v>0</v>
      </c>
      <c r="O1218" s="133">
        <v>774</v>
      </c>
      <c r="P1218" s="133" t="s">
        <v>200</v>
      </c>
      <c r="Q1218" s="133" t="s">
        <v>201</v>
      </c>
      <c r="R1218" s="133" t="s">
        <v>202</v>
      </c>
      <c r="S1218" s="127">
        <v>44349.400277777779</v>
      </c>
    </row>
    <row r="1219" spans="1:19" x14ac:dyDescent="0.2">
      <c r="A1219" s="133" t="s">
        <v>199</v>
      </c>
      <c r="B1219" s="133" t="s">
        <v>84</v>
      </c>
      <c r="C1219" s="127">
        <v>44336.666666666664</v>
      </c>
      <c r="D1219" s="133">
        <v>0</v>
      </c>
      <c r="E1219" s="133">
        <v>0</v>
      </c>
      <c r="F1219" s="133">
        <v>3.1970000000000001</v>
      </c>
      <c r="G1219" s="133">
        <v>3.1970000000000001</v>
      </c>
      <c r="H1219" s="133">
        <v>0</v>
      </c>
      <c r="I1219" s="133">
        <v>0</v>
      </c>
      <c r="J1219" s="133">
        <v>0</v>
      </c>
      <c r="K1219" s="133">
        <v>0</v>
      </c>
      <c r="L1219" s="133"/>
      <c r="M1219" s="133">
        <v>0</v>
      </c>
      <c r="N1219" s="133">
        <v>0</v>
      </c>
      <c r="O1219" s="133">
        <v>774</v>
      </c>
      <c r="P1219" s="133" t="s">
        <v>200</v>
      </c>
      <c r="Q1219" s="133" t="s">
        <v>201</v>
      </c>
      <c r="R1219" s="133" t="s">
        <v>202</v>
      </c>
      <c r="S1219" s="127">
        <v>44349.400277777779</v>
      </c>
    </row>
    <row r="1220" spans="1:19" x14ac:dyDescent="0.2">
      <c r="A1220" s="133" t="s">
        <v>199</v>
      </c>
      <c r="B1220" s="133" t="s">
        <v>84</v>
      </c>
      <c r="C1220" s="127">
        <v>44336.708333333336</v>
      </c>
      <c r="D1220" s="133">
        <v>0</v>
      </c>
      <c r="E1220" s="133">
        <v>0</v>
      </c>
      <c r="F1220" s="133">
        <v>2.9239999999999999</v>
      </c>
      <c r="G1220" s="133">
        <v>2.9239999999999999</v>
      </c>
      <c r="H1220" s="133">
        <v>0</v>
      </c>
      <c r="I1220" s="133">
        <v>0</v>
      </c>
      <c r="J1220" s="133">
        <v>0</v>
      </c>
      <c r="K1220" s="133">
        <v>0</v>
      </c>
      <c r="L1220" s="133"/>
      <c r="M1220" s="133">
        <v>0</v>
      </c>
      <c r="N1220" s="133">
        <v>0</v>
      </c>
      <c r="O1220" s="133">
        <v>774</v>
      </c>
      <c r="P1220" s="133" t="s">
        <v>200</v>
      </c>
      <c r="Q1220" s="133" t="s">
        <v>201</v>
      </c>
      <c r="R1220" s="133" t="s">
        <v>202</v>
      </c>
      <c r="S1220" s="127">
        <v>44349.400277777779</v>
      </c>
    </row>
    <row r="1221" spans="1:19" x14ac:dyDescent="0.2">
      <c r="A1221" s="133" t="s">
        <v>199</v>
      </c>
      <c r="B1221" s="133" t="s">
        <v>84</v>
      </c>
      <c r="C1221" s="127">
        <v>44336.75</v>
      </c>
      <c r="D1221" s="133">
        <v>0</v>
      </c>
      <c r="E1221" s="133">
        <v>0</v>
      </c>
      <c r="F1221" s="133">
        <v>2.9380000000000002</v>
      </c>
      <c r="G1221" s="133">
        <v>2.9380000000000002</v>
      </c>
      <c r="H1221" s="133">
        <v>0</v>
      </c>
      <c r="I1221" s="133">
        <v>0</v>
      </c>
      <c r="J1221" s="133">
        <v>0</v>
      </c>
      <c r="K1221" s="133">
        <v>0</v>
      </c>
      <c r="L1221" s="133"/>
      <c r="M1221" s="133">
        <v>0</v>
      </c>
      <c r="N1221" s="133">
        <v>0</v>
      </c>
      <c r="O1221" s="133">
        <v>774</v>
      </c>
      <c r="P1221" s="133" t="s">
        <v>200</v>
      </c>
      <c r="Q1221" s="133" t="s">
        <v>201</v>
      </c>
      <c r="R1221" s="133" t="s">
        <v>202</v>
      </c>
      <c r="S1221" s="127">
        <v>44349.400277777779</v>
      </c>
    </row>
    <row r="1222" spans="1:19" x14ac:dyDescent="0.2">
      <c r="A1222" s="133" t="s">
        <v>199</v>
      </c>
      <c r="B1222" s="133" t="s">
        <v>84</v>
      </c>
      <c r="C1222" s="127">
        <v>44336.791666666664</v>
      </c>
      <c r="D1222" s="133">
        <v>0</v>
      </c>
      <c r="E1222" s="133">
        <v>0</v>
      </c>
      <c r="F1222" s="133">
        <v>2.8010000000000002</v>
      </c>
      <c r="G1222" s="133">
        <v>2.8010000000000002</v>
      </c>
      <c r="H1222" s="133">
        <v>0</v>
      </c>
      <c r="I1222" s="133">
        <v>0</v>
      </c>
      <c r="J1222" s="133">
        <v>0</v>
      </c>
      <c r="K1222" s="133">
        <v>0</v>
      </c>
      <c r="L1222" s="133"/>
      <c r="M1222" s="133">
        <v>0</v>
      </c>
      <c r="N1222" s="133">
        <v>0</v>
      </c>
      <c r="O1222" s="133">
        <v>774</v>
      </c>
      <c r="P1222" s="133" t="s">
        <v>200</v>
      </c>
      <c r="Q1222" s="133" t="s">
        <v>201</v>
      </c>
      <c r="R1222" s="133" t="s">
        <v>202</v>
      </c>
      <c r="S1222" s="127">
        <v>44349.400277777779</v>
      </c>
    </row>
    <row r="1223" spans="1:19" x14ac:dyDescent="0.2">
      <c r="A1223" s="133" t="s">
        <v>199</v>
      </c>
      <c r="B1223" s="133" t="s">
        <v>84</v>
      </c>
      <c r="C1223" s="127">
        <v>44336.833333333336</v>
      </c>
      <c r="D1223" s="133">
        <v>0</v>
      </c>
      <c r="E1223" s="133">
        <v>0</v>
      </c>
      <c r="F1223" s="133">
        <v>2.7770000000000001</v>
      </c>
      <c r="G1223" s="133">
        <v>2.7770000000000001</v>
      </c>
      <c r="H1223" s="133">
        <v>0</v>
      </c>
      <c r="I1223" s="133">
        <v>0</v>
      </c>
      <c r="J1223" s="133">
        <v>0</v>
      </c>
      <c r="K1223" s="133">
        <v>0</v>
      </c>
      <c r="L1223" s="133"/>
      <c r="M1223" s="133">
        <v>0</v>
      </c>
      <c r="N1223" s="133">
        <v>0</v>
      </c>
      <c r="O1223" s="133">
        <v>774</v>
      </c>
      <c r="P1223" s="133" t="s">
        <v>200</v>
      </c>
      <c r="Q1223" s="133" t="s">
        <v>201</v>
      </c>
      <c r="R1223" s="133" t="s">
        <v>202</v>
      </c>
      <c r="S1223" s="127">
        <v>44349.400277777779</v>
      </c>
    </row>
    <row r="1224" spans="1:19" x14ac:dyDescent="0.2">
      <c r="A1224" s="133" t="s">
        <v>199</v>
      </c>
      <c r="B1224" s="133" t="s">
        <v>84</v>
      </c>
      <c r="C1224" s="127">
        <v>44336.875</v>
      </c>
      <c r="D1224" s="133">
        <v>0</v>
      </c>
      <c r="E1224" s="133">
        <v>0</v>
      </c>
      <c r="F1224" s="133">
        <v>2.85</v>
      </c>
      <c r="G1224" s="133">
        <v>2.85</v>
      </c>
      <c r="H1224" s="133">
        <v>0</v>
      </c>
      <c r="I1224" s="133">
        <v>0</v>
      </c>
      <c r="J1224" s="133">
        <v>0</v>
      </c>
      <c r="K1224" s="133">
        <v>0</v>
      </c>
      <c r="L1224" s="133"/>
      <c r="M1224" s="133">
        <v>0</v>
      </c>
      <c r="N1224" s="133">
        <v>0</v>
      </c>
      <c r="O1224" s="133">
        <v>774</v>
      </c>
      <c r="P1224" s="133" t="s">
        <v>200</v>
      </c>
      <c r="Q1224" s="133" t="s">
        <v>201</v>
      </c>
      <c r="R1224" s="133" t="s">
        <v>202</v>
      </c>
      <c r="S1224" s="127">
        <v>44349.400277777779</v>
      </c>
    </row>
    <row r="1225" spans="1:19" x14ac:dyDescent="0.2">
      <c r="A1225" s="133" t="s">
        <v>199</v>
      </c>
      <c r="B1225" s="133" t="s">
        <v>84</v>
      </c>
      <c r="C1225" s="127">
        <v>44336.916666666664</v>
      </c>
      <c r="D1225" s="133">
        <v>0</v>
      </c>
      <c r="E1225" s="133">
        <v>0</v>
      </c>
      <c r="F1225" s="133">
        <v>3.0590000000000002</v>
      </c>
      <c r="G1225" s="133">
        <v>3.0590000000000002</v>
      </c>
      <c r="H1225" s="133">
        <v>0</v>
      </c>
      <c r="I1225" s="133">
        <v>0</v>
      </c>
      <c r="J1225" s="133">
        <v>0</v>
      </c>
      <c r="K1225" s="133">
        <v>0</v>
      </c>
      <c r="L1225" s="133"/>
      <c r="M1225" s="133">
        <v>0</v>
      </c>
      <c r="N1225" s="133">
        <v>0</v>
      </c>
      <c r="O1225" s="133">
        <v>774</v>
      </c>
      <c r="P1225" s="133" t="s">
        <v>200</v>
      </c>
      <c r="Q1225" s="133" t="s">
        <v>201</v>
      </c>
      <c r="R1225" s="133" t="s">
        <v>202</v>
      </c>
      <c r="S1225" s="127">
        <v>44349.400277777779</v>
      </c>
    </row>
    <row r="1226" spans="1:19" x14ac:dyDescent="0.2">
      <c r="A1226" s="133" t="s">
        <v>199</v>
      </c>
      <c r="B1226" s="133" t="s">
        <v>84</v>
      </c>
      <c r="C1226" s="127">
        <v>44336.958333333336</v>
      </c>
      <c r="D1226" s="133">
        <v>0</v>
      </c>
      <c r="E1226" s="133">
        <v>0</v>
      </c>
      <c r="F1226" s="133">
        <v>3.0510000000000002</v>
      </c>
      <c r="G1226" s="133">
        <v>3.0510000000000002</v>
      </c>
      <c r="H1226" s="133">
        <v>0</v>
      </c>
      <c r="I1226" s="133">
        <v>0</v>
      </c>
      <c r="J1226" s="133">
        <v>0</v>
      </c>
      <c r="K1226" s="133">
        <v>0</v>
      </c>
      <c r="L1226" s="133"/>
      <c r="M1226" s="133">
        <v>0</v>
      </c>
      <c r="N1226" s="133">
        <v>0</v>
      </c>
      <c r="O1226" s="133">
        <v>774</v>
      </c>
      <c r="P1226" s="133" t="s">
        <v>200</v>
      </c>
      <c r="Q1226" s="133" t="s">
        <v>201</v>
      </c>
      <c r="R1226" s="133" t="s">
        <v>202</v>
      </c>
      <c r="S1226" s="127">
        <v>44349.400277777779</v>
      </c>
    </row>
    <row r="1227" spans="1:19" x14ac:dyDescent="0.2">
      <c r="A1227" s="133" t="s">
        <v>199</v>
      </c>
      <c r="B1227" s="133" t="s">
        <v>84</v>
      </c>
      <c r="C1227" s="127">
        <v>44337</v>
      </c>
      <c r="D1227" s="133">
        <v>0</v>
      </c>
      <c r="E1227" s="133">
        <v>0</v>
      </c>
      <c r="F1227" s="133">
        <v>3.0550000000000002</v>
      </c>
      <c r="G1227" s="133">
        <v>3.0550000000000002</v>
      </c>
      <c r="H1227" s="133">
        <v>0</v>
      </c>
      <c r="I1227" s="133">
        <v>0</v>
      </c>
      <c r="J1227" s="133">
        <v>0</v>
      </c>
      <c r="K1227" s="133">
        <v>0</v>
      </c>
      <c r="L1227" s="133"/>
      <c r="M1227" s="133">
        <v>0</v>
      </c>
      <c r="N1227" s="133">
        <v>0</v>
      </c>
      <c r="O1227" s="133">
        <v>774</v>
      </c>
      <c r="P1227" s="133" t="s">
        <v>200</v>
      </c>
      <c r="Q1227" s="133" t="s">
        <v>201</v>
      </c>
      <c r="R1227" s="133" t="s">
        <v>202</v>
      </c>
      <c r="S1227" s="127">
        <v>44349.400277777779</v>
      </c>
    </row>
    <row r="1228" spans="1:19" x14ac:dyDescent="0.2">
      <c r="A1228" s="133" t="s">
        <v>199</v>
      </c>
      <c r="B1228" s="133" t="s">
        <v>84</v>
      </c>
      <c r="C1228" s="127">
        <v>44337.041666666664</v>
      </c>
      <c r="D1228" s="133">
        <v>0</v>
      </c>
      <c r="E1228" s="133">
        <v>0</v>
      </c>
      <c r="F1228" s="133">
        <v>2.9660000000000002</v>
      </c>
      <c r="G1228" s="133">
        <v>2.9660000000000002</v>
      </c>
      <c r="H1228" s="133">
        <v>0</v>
      </c>
      <c r="I1228" s="133">
        <v>0</v>
      </c>
      <c r="J1228" s="133">
        <v>0</v>
      </c>
      <c r="K1228" s="133">
        <v>0</v>
      </c>
      <c r="L1228" s="133"/>
      <c r="M1228" s="133">
        <v>0</v>
      </c>
      <c r="N1228" s="133">
        <v>0</v>
      </c>
      <c r="O1228" s="133">
        <v>774</v>
      </c>
      <c r="P1228" s="133" t="s">
        <v>200</v>
      </c>
      <c r="Q1228" s="133" t="s">
        <v>201</v>
      </c>
      <c r="R1228" s="133" t="s">
        <v>202</v>
      </c>
      <c r="S1228" s="127">
        <v>44349.400277777779</v>
      </c>
    </row>
    <row r="1229" spans="1:19" x14ac:dyDescent="0.2">
      <c r="A1229" s="133" t="s">
        <v>199</v>
      </c>
      <c r="B1229" s="133" t="s">
        <v>84</v>
      </c>
      <c r="C1229" s="127">
        <v>44337.083333333336</v>
      </c>
      <c r="D1229" s="133">
        <v>0</v>
      </c>
      <c r="E1229" s="133">
        <v>0</v>
      </c>
      <c r="F1229" s="133">
        <v>2.9609999999999999</v>
      </c>
      <c r="G1229" s="133">
        <v>2.9609999999999999</v>
      </c>
      <c r="H1229" s="133">
        <v>0</v>
      </c>
      <c r="I1229" s="133">
        <v>0</v>
      </c>
      <c r="J1229" s="133">
        <v>0</v>
      </c>
      <c r="K1229" s="133">
        <v>0</v>
      </c>
      <c r="L1229" s="133"/>
      <c r="M1229" s="133">
        <v>0</v>
      </c>
      <c r="N1229" s="133">
        <v>0</v>
      </c>
      <c r="O1229" s="133">
        <v>774</v>
      </c>
      <c r="P1229" s="133" t="s">
        <v>200</v>
      </c>
      <c r="Q1229" s="133" t="s">
        <v>201</v>
      </c>
      <c r="R1229" s="133" t="s">
        <v>202</v>
      </c>
      <c r="S1229" s="127">
        <v>44349.400277777779</v>
      </c>
    </row>
    <row r="1230" spans="1:19" x14ac:dyDescent="0.2">
      <c r="A1230" s="133" t="s">
        <v>199</v>
      </c>
      <c r="B1230" s="133" t="s">
        <v>84</v>
      </c>
      <c r="C1230" s="127">
        <v>44337.125</v>
      </c>
      <c r="D1230" s="133">
        <v>0</v>
      </c>
      <c r="E1230" s="133">
        <v>0</v>
      </c>
      <c r="F1230" s="133">
        <v>2.9540000000000002</v>
      </c>
      <c r="G1230" s="133">
        <v>2.9540000000000002</v>
      </c>
      <c r="H1230" s="133">
        <v>0</v>
      </c>
      <c r="I1230" s="133">
        <v>0</v>
      </c>
      <c r="J1230" s="133">
        <v>0</v>
      </c>
      <c r="K1230" s="133">
        <v>0</v>
      </c>
      <c r="L1230" s="133"/>
      <c r="M1230" s="133">
        <v>0</v>
      </c>
      <c r="N1230" s="133">
        <v>0</v>
      </c>
      <c r="O1230" s="133">
        <v>774</v>
      </c>
      <c r="P1230" s="133" t="s">
        <v>200</v>
      </c>
      <c r="Q1230" s="133" t="s">
        <v>201</v>
      </c>
      <c r="R1230" s="133" t="s">
        <v>202</v>
      </c>
      <c r="S1230" s="127">
        <v>44349.400277777779</v>
      </c>
    </row>
    <row r="1231" spans="1:19" x14ac:dyDescent="0.2">
      <c r="A1231" s="133" t="s">
        <v>199</v>
      </c>
      <c r="B1231" s="133" t="s">
        <v>84</v>
      </c>
      <c r="C1231" s="127">
        <v>44337.166666666664</v>
      </c>
      <c r="D1231" s="133">
        <v>0</v>
      </c>
      <c r="E1231" s="133">
        <v>0</v>
      </c>
      <c r="F1231" s="133">
        <v>3.02</v>
      </c>
      <c r="G1231" s="133">
        <v>3.02</v>
      </c>
      <c r="H1231" s="133">
        <v>0</v>
      </c>
      <c r="I1231" s="133">
        <v>0</v>
      </c>
      <c r="J1231" s="133">
        <v>0</v>
      </c>
      <c r="K1231" s="133">
        <v>0</v>
      </c>
      <c r="L1231" s="133"/>
      <c r="M1231" s="133">
        <v>0</v>
      </c>
      <c r="N1231" s="133">
        <v>0</v>
      </c>
      <c r="O1231" s="133">
        <v>774</v>
      </c>
      <c r="P1231" s="133" t="s">
        <v>200</v>
      </c>
      <c r="Q1231" s="133" t="s">
        <v>201</v>
      </c>
      <c r="R1231" s="133" t="s">
        <v>202</v>
      </c>
      <c r="S1231" s="127">
        <v>44349.400277777779</v>
      </c>
    </row>
    <row r="1232" spans="1:19" x14ac:dyDescent="0.2">
      <c r="A1232" s="133" t="s">
        <v>199</v>
      </c>
      <c r="B1232" s="133" t="s">
        <v>84</v>
      </c>
      <c r="C1232" s="127">
        <v>44337.208333333336</v>
      </c>
      <c r="D1232" s="133">
        <v>0</v>
      </c>
      <c r="E1232" s="133">
        <v>0</v>
      </c>
      <c r="F1232" s="133">
        <v>3.121</v>
      </c>
      <c r="G1232" s="133">
        <v>3.121</v>
      </c>
      <c r="H1232" s="133">
        <v>0</v>
      </c>
      <c r="I1232" s="133">
        <v>0</v>
      </c>
      <c r="J1232" s="133">
        <v>0</v>
      </c>
      <c r="K1232" s="133">
        <v>0</v>
      </c>
      <c r="L1232" s="133"/>
      <c r="M1232" s="133">
        <v>0</v>
      </c>
      <c r="N1232" s="133">
        <v>0</v>
      </c>
      <c r="O1232" s="133">
        <v>774</v>
      </c>
      <c r="P1232" s="133" t="s">
        <v>200</v>
      </c>
      <c r="Q1232" s="133" t="s">
        <v>201</v>
      </c>
      <c r="R1232" s="133" t="s">
        <v>202</v>
      </c>
      <c r="S1232" s="127">
        <v>44349.400277777779</v>
      </c>
    </row>
    <row r="1233" spans="1:19" x14ac:dyDescent="0.2">
      <c r="A1233" s="133" t="s">
        <v>199</v>
      </c>
      <c r="B1233" s="133" t="s">
        <v>84</v>
      </c>
      <c r="C1233" s="127">
        <v>44337.25</v>
      </c>
      <c r="D1233" s="133">
        <v>0</v>
      </c>
      <c r="E1233" s="133">
        <v>0</v>
      </c>
      <c r="F1233" s="133">
        <v>3.0979999999999999</v>
      </c>
      <c r="G1233" s="133">
        <v>3.0979999999999999</v>
      </c>
      <c r="H1233" s="133">
        <v>0</v>
      </c>
      <c r="I1233" s="133">
        <v>0</v>
      </c>
      <c r="J1233" s="133">
        <v>0</v>
      </c>
      <c r="K1233" s="133">
        <v>0</v>
      </c>
      <c r="L1233" s="133"/>
      <c r="M1233" s="133">
        <v>0</v>
      </c>
      <c r="N1233" s="133">
        <v>0</v>
      </c>
      <c r="O1233" s="133">
        <v>774</v>
      </c>
      <c r="P1233" s="133" t="s">
        <v>200</v>
      </c>
      <c r="Q1233" s="133" t="s">
        <v>201</v>
      </c>
      <c r="R1233" s="133" t="s">
        <v>202</v>
      </c>
      <c r="S1233" s="127">
        <v>44349.400277777779</v>
      </c>
    </row>
    <row r="1234" spans="1:19" x14ac:dyDescent="0.2">
      <c r="A1234" s="133" t="s">
        <v>199</v>
      </c>
      <c r="B1234" s="133" t="s">
        <v>84</v>
      </c>
      <c r="C1234" s="127">
        <v>44337.291666666664</v>
      </c>
      <c r="D1234" s="133">
        <v>0</v>
      </c>
      <c r="E1234" s="133">
        <v>0</v>
      </c>
      <c r="F1234" s="133">
        <v>2.9249999999999998</v>
      </c>
      <c r="G1234" s="133">
        <v>2.9249999999999998</v>
      </c>
      <c r="H1234" s="133">
        <v>0</v>
      </c>
      <c r="I1234" s="133">
        <v>0</v>
      </c>
      <c r="J1234" s="133">
        <v>0</v>
      </c>
      <c r="K1234" s="133">
        <v>0</v>
      </c>
      <c r="L1234" s="133"/>
      <c r="M1234" s="133">
        <v>0</v>
      </c>
      <c r="N1234" s="133">
        <v>0</v>
      </c>
      <c r="O1234" s="133">
        <v>774</v>
      </c>
      <c r="P1234" s="133" t="s">
        <v>200</v>
      </c>
      <c r="Q1234" s="133" t="s">
        <v>201</v>
      </c>
      <c r="R1234" s="133" t="s">
        <v>202</v>
      </c>
      <c r="S1234" s="127">
        <v>44349.400277777779</v>
      </c>
    </row>
    <row r="1235" spans="1:19" x14ac:dyDescent="0.2">
      <c r="A1235" s="133" t="s">
        <v>199</v>
      </c>
      <c r="B1235" s="133" t="s">
        <v>84</v>
      </c>
      <c r="C1235" s="127">
        <v>44337.333333333336</v>
      </c>
      <c r="D1235" s="133">
        <v>0</v>
      </c>
      <c r="E1235" s="133">
        <v>0</v>
      </c>
      <c r="F1235" s="133">
        <v>2.9830000000000001</v>
      </c>
      <c r="G1235" s="133">
        <v>2.9830000000000001</v>
      </c>
      <c r="H1235" s="133">
        <v>0</v>
      </c>
      <c r="I1235" s="133">
        <v>0</v>
      </c>
      <c r="J1235" s="133">
        <v>0</v>
      </c>
      <c r="K1235" s="133">
        <v>0</v>
      </c>
      <c r="L1235" s="133"/>
      <c r="M1235" s="133">
        <v>0</v>
      </c>
      <c r="N1235" s="133">
        <v>0</v>
      </c>
      <c r="O1235" s="133">
        <v>774</v>
      </c>
      <c r="P1235" s="133" t="s">
        <v>200</v>
      </c>
      <c r="Q1235" s="133" t="s">
        <v>201</v>
      </c>
      <c r="R1235" s="133" t="s">
        <v>202</v>
      </c>
      <c r="S1235" s="127">
        <v>44349.400277777779</v>
      </c>
    </row>
    <row r="1236" spans="1:19" x14ac:dyDescent="0.2">
      <c r="A1236" s="133" t="s">
        <v>199</v>
      </c>
      <c r="B1236" s="133" t="s">
        <v>84</v>
      </c>
      <c r="C1236" s="127">
        <v>44337.375</v>
      </c>
      <c r="D1236" s="133">
        <v>0</v>
      </c>
      <c r="E1236" s="133">
        <v>0</v>
      </c>
      <c r="F1236" s="133">
        <v>3.0009999999999999</v>
      </c>
      <c r="G1236" s="133">
        <v>3.0009999999999999</v>
      </c>
      <c r="H1236" s="133">
        <v>0</v>
      </c>
      <c r="I1236" s="133">
        <v>0</v>
      </c>
      <c r="J1236" s="133">
        <v>0</v>
      </c>
      <c r="K1236" s="133">
        <v>0</v>
      </c>
      <c r="L1236" s="133"/>
      <c r="M1236" s="133">
        <v>0</v>
      </c>
      <c r="N1236" s="133">
        <v>0</v>
      </c>
      <c r="O1236" s="133">
        <v>774</v>
      </c>
      <c r="P1236" s="133" t="s">
        <v>200</v>
      </c>
      <c r="Q1236" s="133" t="s">
        <v>201</v>
      </c>
      <c r="R1236" s="133" t="s">
        <v>202</v>
      </c>
      <c r="S1236" s="127">
        <v>44349.400277777779</v>
      </c>
    </row>
    <row r="1237" spans="1:19" x14ac:dyDescent="0.2">
      <c r="A1237" s="133" t="s">
        <v>199</v>
      </c>
      <c r="B1237" s="133" t="s">
        <v>84</v>
      </c>
      <c r="C1237" s="127">
        <v>44337.416666666664</v>
      </c>
      <c r="D1237" s="133">
        <v>0</v>
      </c>
      <c r="E1237" s="133">
        <v>0</v>
      </c>
      <c r="F1237" s="133">
        <v>3.137</v>
      </c>
      <c r="G1237" s="133">
        <v>3.137</v>
      </c>
      <c r="H1237" s="133">
        <v>0</v>
      </c>
      <c r="I1237" s="133">
        <v>0</v>
      </c>
      <c r="J1237" s="133">
        <v>0</v>
      </c>
      <c r="K1237" s="133">
        <v>0</v>
      </c>
      <c r="L1237" s="133"/>
      <c r="M1237" s="133">
        <v>0</v>
      </c>
      <c r="N1237" s="133">
        <v>0</v>
      </c>
      <c r="O1237" s="133">
        <v>774</v>
      </c>
      <c r="P1237" s="133" t="s">
        <v>200</v>
      </c>
      <c r="Q1237" s="133" t="s">
        <v>201</v>
      </c>
      <c r="R1237" s="133" t="s">
        <v>202</v>
      </c>
      <c r="S1237" s="127">
        <v>44349.400277777779</v>
      </c>
    </row>
    <row r="1238" spans="1:19" x14ac:dyDescent="0.2">
      <c r="A1238" s="133" t="s">
        <v>199</v>
      </c>
      <c r="B1238" s="133" t="s">
        <v>84</v>
      </c>
      <c r="C1238" s="127">
        <v>44337.458333333336</v>
      </c>
      <c r="D1238" s="133">
        <v>0</v>
      </c>
      <c r="E1238" s="133">
        <v>0</v>
      </c>
      <c r="F1238" s="133">
        <v>3.1389999999999998</v>
      </c>
      <c r="G1238" s="133">
        <v>3.1389999999999998</v>
      </c>
      <c r="H1238" s="133">
        <v>0</v>
      </c>
      <c r="I1238" s="133">
        <v>0</v>
      </c>
      <c r="J1238" s="133">
        <v>0</v>
      </c>
      <c r="K1238" s="133">
        <v>0</v>
      </c>
      <c r="L1238" s="133"/>
      <c r="M1238" s="133">
        <v>0</v>
      </c>
      <c r="N1238" s="133">
        <v>0</v>
      </c>
      <c r="O1238" s="133">
        <v>774</v>
      </c>
      <c r="P1238" s="133" t="s">
        <v>200</v>
      </c>
      <c r="Q1238" s="133" t="s">
        <v>201</v>
      </c>
      <c r="R1238" s="133" t="s">
        <v>202</v>
      </c>
      <c r="S1238" s="127">
        <v>44349.400277777779</v>
      </c>
    </row>
    <row r="1239" spans="1:19" x14ac:dyDescent="0.2">
      <c r="A1239" s="133" t="s">
        <v>199</v>
      </c>
      <c r="B1239" s="133" t="s">
        <v>84</v>
      </c>
      <c r="C1239" s="127">
        <v>44337.5</v>
      </c>
      <c r="D1239" s="133">
        <v>0</v>
      </c>
      <c r="E1239" s="133">
        <v>0</v>
      </c>
      <c r="F1239" s="133">
        <v>3.0529999999999999</v>
      </c>
      <c r="G1239" s="133">
        <v>3.0529999999999999</v>
      </c>
      <c r="H1239" s="133">
        <v>0</v>
      </c>
      <c r="I1239" s="133">
        <v>0</v>
      </c>
      <c r="J1239" s="133">
        <v>0</v>
      </c>
      <c r="K1239" s="133">
        <v>0</v>
      </c>
      <c r="L1239" s="133"/>
      <c r="M1239" s="133">
        <v>0</v>
      </c>
      <c r="N1239" s="133">
        <v>0</v>
      </c>
      <c r="O1239" s="133">
        <v>774</v>
      </c>
      <c r="P1239" s="133" t="s">
        <v>200</v>
      </c>
      <c r="Q1239" s="133" t="s">
        <v>201</v>
      </c>
      <c r="R1239" s="133" t="s">
        <v>202</v>
      </c>
      <c r="S1239" s="127">
        <v>44349.400277777779</v>
      </c>
    </row>
    <row r="1240" spans="1:19" x14ac:dyDescent="0.2">
      <c r="A1240" s="133" t="s">
        <v>199</v>
      </c>
      <c r="B1240" s="133" t="s">
        <v>84</v>
      </c>
      <c r="C1240" s="127">
        <v>44337.541666666664</v>
      </c>
      <c r="D1240" s="133">
        <v>0</v>
      </c>
      <c r="E1240" s="133">
        <v>0</v>
      </c>
      <c r="F1240" s="133">
        <v>2.9670000000000001</v>
      </c>
      <c r="G1240" s="133">
        <v>2.9670000000000001</v>
      </c>
      <c r="H1240" s="133">
        <v>0</v>
      </c>
      <c r="I1240" s="133">
        <v>0</v>
      </c>
      <c r="J1240" s="133">
        <v>0</v>
      </c>
      <c r="K1240" s="133">
        <v>0</v>
      </c>
      <c r="L1240" s="133"/>
      <c r="M1240" s="133">
        <v>0</v>
      </c>
      <c r="N1240" s="133">
        <v>0</v>
      </c>
      <c r="O1240" s="133">
        <v>774</v>
      </c>
      <c r="P1240" s="133" t="s">
        <v>200</v>
      </c>
      <c r="Q1240" s="133" t="s">
        <v>201</v>
      </c>
      <c r="R1240" s="133" t="s">
        <v>202</v>
      </c>
      <c r="S1240" s="127">
        <v>44349.400277777779</v>
      </c>
    </row>
    <row r="1241" spans="1:19" x14ac:dyDescent="0.2">
      <c r="A1241" s="133" t="s">
        <v>199</v>
      </c>
      <c r="B1241" s="133" t="s">
        <v>84</v>
      </c>
      <c r="C1241" s="127">
        <v>44337.583333333336</v>
      </c>
      <c r="D1241" s="133">
        <v>0</v>
      </c>
      <c r="E1241" s="133">
        <v>0</v>
      </c>
      <c r="F1241" s="133">
        <v>2.9460000000000002</v>
      </c>
      <c r="G1241" s="133">
        <v>2.9460000000000002</v>
      </c>
      <c r="H1241" s="133">
        <v>0</v>
      </c>
      <c r="I1241" s="133">
        <v>0</v>
      </c>
      <c r="J1241" s="133">
        <v>0</v>
      </c>
      <c r="K1241" s="133">
        <v>0</v>
      </c>
      <c r="L1241" s="133"/>
      <c r="M1241" s="133">
        <v>0</v>
      </c>
      <c r="N1241" s="133">
        <v>0</v>
      </c>
      <c r="O1241" s="133">
        <v>774</v>
      </c>
      <c r="P1241" s="133" t="s">
        <v>200</v>
      </c>
      <c r="Q1241" s="133" t="s">
        <v>201</v>
      </c>
      <c r="R1241" s="133" t="s">
        <v>202</v>
      </c>
      <c r="S1241" s="127">
        <v>44349.400277777779</v>
      </c>
    </row>
    <row r="1242" spans="1:19" x14ac:dyDescent="0.2">
      <c r="A1242" s="133" t="s">
        <v>199</v>
      </c>
      <c r="B1242" s="133" t="s">
        <v>84</v>
      </c>
      <c r="C1242" s="127">
        <v>44337.625</v>
      </c>
      <c r="D1242" s="133">
        <v>0</v>
      </c>
      <c r="E1242" s="133">
        <v>0</v>
      </c>
      <c r="F1242" s="133">
        <v>2.923</v>
      </c>
      <c r="G1242" s="133">
        <v>2.923</v>
      </c>
      <c r="H1242" s="133">
        <v>0</v>
      </c>
      <c r="I1242" s="133">
        <v>0</v>
      </c>
      <c r="J1242" s="133">
        <v>0</v>
      </c>
      <c r="K1242" s="133">
        <v>0</v>
      </c>
      <c r="L1242" s="133"/>
      <c r="M1242" s="133">
        <v>0</v>
      </c>
      <c r="N1242" s="133">
        <v>0</v>
      </c>
      <c r="O1242" s="133">
        <v>774</v>
      </c>
      <c r="P1242" s="133" t="s">
        <v>200</v>
      </c>
      <c r="Q1242" s="133" t="s">
        <v>201</v>
      </c>
      <c r="R1242" s="133" t="s">
        <v>202</v>
      </c>
      <c r="S1242" s="127">
        <v>44349.400277777779</v>
      </c>
    </row>
    <row r="1243" spans="1:19" x14ac:dyDescent="0.2">
      <c r="A1243" s="133" t="s">
        <v>199</v>
      </c>
      <c r="B1243" s="133" t="s">
        <v>84</v>
      </c>
      <c r="C1243" s="127">
        <v>44337.666666666664</v>
      </c>
      <c r="D1243" s="133">
        <v>0</v>
      </c>
      <c r="E1243" s="133">
        <v>0</v>
      </c>
      <c r="F1243" s="133">
        <v>2.9769999999999999</v>
      </c>
      <c r="G1243" s="133">
        <v>2.9769999999999999</v>
      </c>
      <c r="H1243" s="133">
        <v>0</v>
      </c>
      <c r="I1243" s="133">
        <v>0</v>
      </c>
      <c r="J1243" s="133">
        <v>0</v>
      </c>
      <c r="K1243" s="133">
        <v>0</v>
      </c>
      <c r="L1243" s="133"/>
      <c r="M1243" s="133">
        <v>0</v>
      </c>
      <c r="N1243" s="133">
        <v>0</v>
      </c>
      <c r="O1243" s="133">
        <v>774</v>
      </c>
      <c r="P1243" s="133" t="s">
        <v>200</v>
      </c>
      <c r="Q1243" s="133" t="s">
        <v>201</v>
      </c>
      <c r="R1243" s="133" t="s">
        <v>202</v>
      </c>
      <c r="S1243" s="127">
        <v>44349.400277777779</v>
      </c>
    </row>
    <row r="1244" spans="1:19" x14ac:dyDescent="0.2">
      <c r="A1244" s="133" t="s">
        <v>199</v>
      </c>
      <c r="B1244" s="133" t="s">
        <v>84</v>
      </c>
      <c r="C1244" s="127">
        <v>44337.708333333336</v>
      </c>
      <c r="D1244" s="133">
        <v>0</v>
      </c>
      <c r="E1244" s="133">
        <v>0</v>
      </c>
      <c r="F1244" s="133">
        <v>2.9660000000000002</v>
      </c>
      <c r="G1244" s="133">
        <v>2.9660000000000002</v>
      </c>
      <c r="H1244" s="133">
        <v>0</v>
      </c>
      <c r="I1244" s="133">
        <v>0</v>
      </c>
      <c r="J1244" s="133">
        <v>0</v>
      </c>
      <c r="K1244" s="133">
        <v>0</v>
      </c>
      <c r="L1244" s="133"/>
      <c r="M1244" s="133">
        <v>0</v>
      </c>
      <c r="N1244" s="133">
        <v>0</v>
      </c>
      <c r="O1244" s="133">
        <v>774</v>
      </c>
      <c r="P1244" s="133" t="s">
        <v>200</v>
      </c>
      <c r="Q1244" s="133" t="s">
        <v>201</v>
      </c>
      <c r="R1244" s="133" t="s">
        <v>202</v>
      </c>
      <c r="S1244" s="127">
        <v>44349.400277777779</v>
      </c>
    </row>
    <row r="1245" spans="1:19" x14ac:dyDescent="0.2">
      <c r="A1245" s="133" t="s">
        <v>199</v>
      </c>
      <c r="B1245" s="133" t="s">
        <v>84</v>
      </c>
      <c r="C1245" s="127">
        <v>44337.75</v>
      </c>
      <c r="D1245" s="133">
        <v>0</v>
      </c>
      <c r="E1245" s="133">
        <v>0</v>
      </c>
      <c r="F1245" s="133">
        <v>2.9689999999999999</v>
      </c>
      <c r="G1245" s="133">
        <v>2.9689999999999999</v>
      </c>
      <c r="H1245" s="133">
        <v>0</v>
      </c>
      <c r="I1245" s="133">
        <v>0</v>
      </c>
      <c r="J1245" s="133">
        <v>0</v>
      </c>
      <c r="K1245" s="133">
        <v>0</v>
      </c>
      <c r="L1245" s="133"/>
      <c r="M1245" s="133">
        <v>0</v>
      </c>
      <c r="N1245" s="133">
        <v>0</v>
      </c>
      <c r="O1245" s="133">
        <v>774</v>
      </c>
      <c r="P1245" s="133" t="s">
        <v>200</v>
      </c>
      <c r="Q1245" s="133" t="s">
        <v>201</v>
      </c>
      <c r="R1245" s="133" t="s">
        <v>202</v>
      </c>
      <c r="S1245" s="127">
        <v>44349.400277777779</v>
      </c>
    </row>
    <row r="1246" spans="1:19" x14ac:dyDescent="0.2">
      <c r="A1246" s="133" t="s">
        <v>199</v>
      </c>
      <c r="B1246" s="133" t="s">
        <v>84</v>
      </c>
      <c r="C1246" s="127">
        <v>44337.791666666664</v>
      </c>
      <c r="D1246" s="133">
        <v>0</v>
      </c>
      <c r="E1246" s="133">
        <v>0</v>
      </c>
      <c r="F1246" s="133">
        <v>2.863</v>
      </c>
      <c r="G1246" s="133">
        <v>2.863</v>
      </c>
      <c r="H1246" s="133">
        <v>0</v>
      </c>
      <c r="I1246" s="133">
        <v>0</v>
      </c>
      <c r="J1246" s="133">
        <v>0</v>
      </c>
      <c r="K1246" s="133">
        <v>0</v>
      </c>
      <c r="L1246" s="133"/>
      <c r="M1246" s="133">
        <v>0</v>
      </c>
      <c r="N1246" s="133">
        <v>0</v>
      </c>
      <c r="O1246" s="133">
        <v>774</v>
      </c>
      <c r="P1246" s="133" t="s">
        <v>200</v>
      </c>
      <c r="Q1246" s="133" t="s">
        <v>201</v>
      </c>
      <c r="R1246" s="133" t="s">
        <v>202</v>
      </c>
      <c r="S1246" s="127">
        <v>44349.400277777779</v>
      </c>
    </row>
    <row r="1247" spans="1:19" x14ac:dyDescent="0.2">
      <c r="A1247" s="133" t="s">
        <v>199</v>
      </c>
      <c r="B1247" s="133" t="s">
        <v>84</v>
      </c>
      <c r="C1247" s="127">
        <v>44337.833333333336</v>
      </c>
      <c r="D1247" s="133">
        <v>0</v>
      </c>
      <c r="E1247" s="133">
        <v>0</v>
      </c>
      <c r="F1247" s="133">
        <v>2.85</v>
      </c>
      <c r="G1247" s="133">
        <v>2.85</v>
      </c>
      <c r="H1247" s="133">
        <v>0</v>
      </c>
      <c r="I1247" s="133">
        <v>0</v>
      </c>
      <c r="J1247" s="133">
        <v>0</v>
      </c>
      <c r="K1247" s="133">
        <v>0</v>
      </c>
      <c r="L1247" s="133"/>
      <c r="M1247" s="133">
        <v>0</v>
      </c>
      <c r="N1247" s="133">
        <v>0</v>
      </c>
      <c r="O1247" s="133">
        <v>774</v>
      </c>
      <c r="P1247" s="133" t="s">
        <v>200</v>
      </c>
      <c r="Q1247" s="133" t="s">
        <v>201</v>
      </c>
      <c r="R1247" s="133" t="s">
        <v>202</v>
      </c>
      <c r="S1247" s="127">
        <v>44349.400277777779</v>
      </c>
    </row>
    <row r="1248" spans="1:19" x14ac:dyDescent="0.2">
      <c r="A1248" s="133" t="s">
        <v>199</v>
      </c>
      <c r="B1248" s="133" t="s">
        <v>84</v>
      </c>
      <c r="C1248" s="127">
        <v>44337.875</v>
      </c>
      <c r="D1248" s="133">
        <v>0</v>
      </c>
      <c r="E1248" s="133">
        <v>0</v>
      </c>
      <c r="F1248" s="133">
        <v>2.8759999999999999</v>
      </c>
      <c r="G1248" s="133">
        <v>2.8759999999999999</v>
      </c>
      <c r="H1248" s="133">
        <v>0</v>
      </c>
      <c r="I1248" s="133">
        <v>0</v>
      </c>
      <c r="J1248" s="133">
        <v>0</v>
      </c>
      <c r="K1248" s="133">
        <v>0</v>
      </c>
      <c r="L1248" s="133"/>
      <c r="M1248" s="133">
        <v>0</v>
      </c>
      <c r="N1248" s="133">
        <v>0</v>
      </c>
      <c r="O1248" s="133">
        <v>774</v>
      </c>
      <c r="P1248" s="133" t="s">
        <v>200</v>
      </c>
      <c r="Q1248" s="133" t="s">
        <v>201</v>
      </c>
      <c r="R1248" s="133" t="s">
        <v>202</v>
      </c>
      <c r="S1248" s="127">
        <v>44349.400277777779</v>
      </c>
    </row>
    <row r="1249" spans="1:19" x14ac:dyDescent="0.2">
      <c r="A1249" s="133" t="s">
        <v>199</v>
      </c>
      <c r="B1249" s="133" t="s">
        <v>84</v>
      </c>
      <c r="C1249" s="127">
        <v>44337.916666666664</v>
      </c>
      <c r="D1249" s="133">
        <v>0</v>
      </c>
      <c r="E1249" s="133">
        <v>0</v>
      </c>
      <c r="F1249" s="133">
        <v>3.0169999999999999</v>
      </c>
      <c r="G1249" s="133">
        <v>3.0169999999999999</v>
      </c>
      <c r="H1249" s="133">
        <v>0</v>
      </c>
      <c r="I1249" s="133">
        <v>0</v>
      </c>
      <c r="J1249" s="133">
        <v>0</v>
      </c>
      <c r="K1249" s="133">
        <v>0</v>
      </c>
      <c r="L1249" s="133"/>
      <c r="M1249" s="133">
        <v>0</v>
      </c>
      <c r="N1249" s="133">
        <v>0</v>
      </c>
      <c r="O1249" s="133">
        <v>774</v>
      </c>
      <c r="P1249" s="133" t="s">
        <v>200</v>
      </c>
      <c r="Q1249" s="133" t="s">
        <v>201</v>
      </c>
      <c r="R1249" s="133" t="s">
        <v>202</v>
      </c>
      <c r="S1249" s="127">
        <v>44349.400277777779</v>
      </c>
    </row>
    <row r="1250" spans="1:19" x14ac:dyDescent="0.2">
      <c r="A1250" s="133" t="s">
        <v>199</v>
      </c>
      <c r="B1250" s="133" t="s">
        <v>84</v>
      </c>
      <c r="C1250" s="127">
        <v>44337.958333333336</v>
      </c>
      <c r="D1250" s="133">
        <v>0</v>
      </c>
      <c r="E1250" s="133">
        <v>0</v>
      </c>
      <c r="F1250" s="133">
        <v>2.9820000000000002</v>
      </c>
      <c r="G1250" s="133">
        <v>2.9820000000000002</v>
      </c>
      <c r="H1250" s="133">
        <v>0</v>
      </c>
      <c r="I1250" s="133">
        <v>0</v>
      </c>
      <c r="J1250" s="133">
        <v>0</v>
      </c>
      <c r="K1250" s="133">
        <v>0</v>
      </c>
      <c r="L1250" s="133"/>
      <c r="M1250" s="133">
        <v>0</v>
      </c>
      <c r="N1250" s="133">
        <v>0</v>
      </c>
      <c r="O1250" s="133">
        <v>774</v>
      </c>
      <c r="P1250" s="133" t="s">
        <v>200</v>
      </c>
      <c r="Q1250" s="133" t="s">
        <v>201</v>
      </c>
      <c r="R1250" s="133" t="s">
        <v>202</v>
      </c>
      <c r="S1250" s="127">
        <v>44349.400277777779</v>
      </c>
    </row>
    <row r="1251" spans="1:19" x14ac:dyDescent="0.2">
      <c r="A1251" s="133" t="s">
        <v>199</v>
      </c>
      <c r="B1251" s="133" t="s">
        <v>84</v>
      </c>
      <c r="C1251" s="127">
        <v>44338</v>
      </c>
      <c r="D1251" s="133">
        <v>0</v>
      </c>
      <c r="E1251" s="133">
        <v>0</v>
      </c>
      <c r="F1251" s="133">
        <v>2.9260000000000002</v>
      </c>
      <c r="G1251" s="133">
        <v>2.9260000000000002</v>
      </c>
      <c r="H1251" s="133">
        <v>0</v>
      </c>
      <c r="I1251" s="133">
        <v>0</v>
      </c>
      <c r="J1251" s="133">
        <v>0</v>
      </c>
      <c r="K1251" s="133">
        <v>0</v>
      </c>
      <c r="L1251" s="133"/>
      <c r="M1251" s="133">
        <v>0</v>
      </c>
      <c r="N1251" s="133">
        <v>0</v>
      </c>
      <c r="O1251" s="133">
        <v>774</v>
      </c>
      <c r="P1251" s="133" t="s">
        <v>200</v>
      </c>
      <c r="Q1251" s="133" t="s">
        <v>201</v>
      </c>
      <c r="R1251" s="133" t="s">
        <v>202</v>
      </c>
      <c r="S1251" s="127">
        <v>44349.400277777779</v>
      </c>
    </row>
    <row r="1252" spans="1:19" x14ac:dyDescent="0.2">
      <c r="A1252" s="133" t="s">
        <v>199</v>
      </c>
      <c r="B1252" s="133" t="s">
        <v>84</v>
      </c>
      <c r="C1252" s="127">
        <v>44338.041666666664</v>
      </c>
      <c r="D1252" s="133">
        <v>0</v>
      </c>
      <c r="E1252" s="133">
        <v>0</v>
      </c>
      <c r="F1252" s="133">
        <v>2.8479999999999999</v>
      </c>
      <c r="G1252" s="133">
        <v>2.8479999999999999</v>
      </c>
      <c r="H1252" s="133">
        <v>0</v>
      </c>
      <c r="I1252" s="133">
        <v>0</v>
      </c>
      <c r="J1252" s="133">
        <v>0</v>
      </c>
      <c r="K1252" s="133">
        <v>0</v>
      </c>
      <c r="L1252" s="133"/>
      <c r="M1252" s="133">
        <v>0</v>
      </c>
      <c r="N1252" s="133">
        <v>0</v>
      </c>
      <c r="O1252" s="133">
        <v>774</v>
      </c>
      <c r="P1252" s="133" t="s">
        <v>200</v>
      </c>
      <c r="Q1252" s="133" t="s">
        <v>201</v>
      </c>
      <c r="R1252" s="133" t="s">
        <v>202</v>
      </c>
      <c r="S1252" s="127">
        <v>44349.400277777779</v>
      </c>
    </row>
    <row r="1253" spans="1:19" x14ac:dyDescent="0.2">
      <c r="A1253" s="133" t="s">
        <v>199</v>
      </c>
      <c r="B1253" s="133" t="s">
        <v>84</v>
      </c>
      <c r="C1253" s="127">
        <v>44338.083333333336</v>
      </c>
      <c r="D1253" s="133">
        <v>0</v>
      </c>
      <c r="E1253" s="133">
        <v>0</v>
      </c>
      <c r="F1253" s="133">
        <v>2.855</v>
      </c>
      <c r="G1253" s="133">
        <v>2.855</v>
      </c>
      <c r="H1253" s="133">
        <v>0</v>
      </c>
      <c r="I1253" s="133">
        <v>0</v>
      </c>
      <c r="J1253" s="133">
        <v>0</v>
      </c>
      <c r="K1253" s="133">
        <v>0</v>
      </c>
      <c r="L1253" s="133"/>
      <c r="M1253" s="133">
        <v>0</v>
      </c>
      <c r="N1253" s="133">
        <v>0</v>
      </c>
      <c r="O1253" s="133">
        <v>774</v>
      </c>
      <c r="P1253" s="133" t="s">
        <v>200</v>
      </c>
      <c r="Q1253" s="133" t="s">
        <v>201</v>
      </c>
      <c r="R1253" s="133" t="s">
        <v>202</v>
      </c>
      <c r="S1253" s="127">
        <v>44349.400277777779</v>
      </c>
    </row>
    <row r="1254" spans="1:19" x14ac:dyDescent="0.2">
      <c r="A1254" s="133" t="s">
        <v>199</v>
      </c>
      <c r="B1254" s="133" t="s">
        <v>84</v>
      </c>
      <c r="C1254" s="127">
        <v>44338.125</v>
      </c>
      <c r="D1254" s="133">
        <v>0</v>
      </c>
      <c r="E1254" s="133">
        <v>0</v>
      </c>
      <c r="F1254" s="133">
        <v>2.8519999999999999</v>
      </c>
      <c r="G1254" s="133">
        <v>2.8519999999999999</v>
      </c>
      <c r="H1254" s="133">
        <v>0</v>
      </c>
      <c r="I1254" s="133">
        <v>0</v>
      </c>
      <c r="J1254" s="133">
        <v>0</v>
      </c>
      <c r="K1254" s="133">
        <v>0</v>
      </c>
      <c r="L1254" s="133"/>
      <c r="M1254" s="133">
        <v>0</v>
      </c>
      <c r="N1254" s="133">
        <v>0</v>
      </c>
      <c r="O1254" s="133">
        <v>774</v>
      </c>
      <c r="P1254" s="133" t="s">
        <v>200</v>
      </c>
      <c r="Q1254" s="133" t="s">
        <v>201</v>
      </c>
      <c r="R1254" s="133" t="s">
        <v>202</v>
      </c>
      <c r="S1254" s="127">
        <v>44349.400277777779</v>
      </c>
    </row>
    <row r="1255" spans="1:19" x14ac:dyDescent="0.2">
      <c r="A1255" s="133" t="s">
        <v>199</v>
      </c>
      <c r="B1255" s="133" t="s">
        <v>84</v>
      </c>
      <c r="C1255" s="127">
        <v>44338.166666666664</v>
      </c>
      <c r="D1255" s="133">
        <v>0</v>
      </c>
      <c r="E1255" s="133">
        <v>0</v>
      </c>
      <c r="F1255" s="133">
        <v>2.9430000000000001</v>
      </c>
      <c r="G1255" s="133">
        <v>2.9430000000000001</v>
      </c>
      <c r="H1255" s="133">
        <v>0</v>
      </c>
      <c r="I1255" s="133">
        <v>0</v>
      </c>
      <c r="J1255" s="133">
        <v>0</v>
      </c>
      <c r="K1255" s="133">
        <v>0</v>
      </c>
      <c r="L1255" s="133"/>
      <c r="M1255" s="133">
        <v>0</v>
      </c>
      <c r="N1255" s="133">
        <v>0</v>
      </c>
      <c r="O1255" s="133">
        <v>774</v>
      </c>
      <c r="P1255" s="133" t="s">
        <v>200</v>
      </c>
      <c r="Q1255" s="133" t="s">
        <v>201</v>
      </c>
      <c r="R1255" s="133" t="s">
        <v>202</v>
      </c>
      <c r="S1255" s="127">
        <v>44349.400277777779</v>
      </c>
    </row>
    <row r="1256" spans="1:19" x14ac:dyDescent="0.2">
      <c r="A1256" s="133" t="s">
        <v>199</v>
      </c>
      <c r="B1256" s="133" t="s">
        <v>84</v>
      </c>
      <c r="C1256" s="127">
        <v>44338.208333333336</v>
      </c>
      <c r="D1256" s="133">
        <v>0</v>
      </c>
      <c r="E1256" s="133">
        <v>0</v>
      </c>
      <c r="F1256" s="133">
        <v>3.01</v>
      </c>
      <c r="G1256" s="133">
        <v>3.01</v>
      </c>
      <c r="H1256" s="133">
        <v>0</v>
      </c>
      <c r="I1256" s="133">
        <v>0</v>
      </c>
      <c r="J1256" s="133">
        <v>0</v>
      </c>
      <c r="K1256" s="133">
        <v>0</v>
      </c>
      <c r="L1256" s="133"/>
      <c r="M1256" s="133">
        <v>0</v>
      </c>
      <c r="N1256" s="133">
        <v>0</v>
      </c>
      <c r="O1256" s="133">
        <v>774</v>
      </c>
      <c r="P1256" s="133" t="s">
        <v>200</v>
      </c>
      <c r="Q1256" s="133" t="s">
        <v>201</v>
      </c>
      <c r="R1256" s="133" t="s">
        <v>202</v>
      </c>
      <c r="S1256" s="127">
        <v>44349.400277777779</v>
      </c>
    </row>
    <row r="1257" spans="1:19" x14ac:dyDescent="0.2">
      <c r="A1257" s="133" t="s">
        <v>199</v>
      </c>
      <c r="B1257" s="133" t="s">
        <v>84</v>
      </c>
      <c r="C1257" s="127">
        <v>44338.25</v>
      </c>
      <c r="D1257" s="133">
        <v>0</v>
      </c>
      <c r="E1257" s="133">
        <v>0</v>
      </c>
      <c r="F1257" s="133">
        <v>3.0550000000000002</v>
      </c>
      <c r="G1257" s="133">
        <v>3.0550000000000002</v>
      </c>
      <c r="H1257" s="133">
        <v>0</v>
      </c>
      <c r="I1257" s="133">
        <v>0</v>
      </c>
      <c r="J1257" s="133">
        <v>0</v>
      </c>
      <c r="K1257" s="133">
        <v>0</v>
      </c>
      <c r="L1257" s="133"/>
      <c r="M1257" s="133">
        <v>0</v>
      </c>
      <c r="N1257" s="133">
        <v>0</v>
      </c>
      <c r="O1257" s="133">
        <v>774</v>
      </c>
      <c r="P1257" s="133" t="s">
        <v>200</v>
      </c>
      <c r="Q1257" s="133" t="s">
        <v>201</v>
      </c>
      <c r="R1257" s="133" t="s">
        <v>202</v>
      </c>
      <c r="S1257" s="127">
        <v>44349.400277777779</v>
      </c>
    </row>
    <row r="1258" spans="1:19" x14ac:dyDescent="0.2">
      <c r="A1258" s="133" t="s">
        <v>199</v>
      </c>
      <c r="B1258" s="133" t="s">
        <v>84</v>
      </c>
      <c r="C1258" s="127">
        <v>44338.291666666664</v>
      </c>
      <c r="D1258" s="133">
        <v>0</v>
      </c>
      <c r="E1258" s="133">
        <v>0</v>
      </c>
      <c r="F1258" s="133">
        <v>2.8769999999999998</v>
      </c>
      <c r="G1258" s="133">
        <v>2.8769999999999998</v>
      </c>
      <c r="H1258" s="133">
        <v>0</v>
      </c>
      <c r="I1258" s="133">
        <v>0</v>
      </c>
      <c r="J1258" s="133">
        <v>0</v>
      </c>
      <c r="K1258" s="133">
        <v>0</v>
      </c>
      <c r="L1258" s="133"/>
      <c r="M1258" s="133">
        <v>0</v>
      </c>
      <c r="N1258" s="133">
        <v>0</v>
      </c>
      <c r="O1258" s="133">
        <v>774</v>
      </c>
      <c r="P1258" s="133" t="s">
        <v>200</v>
      </c>
      <c r="Q1258" s="133" t="s">
        <v>201</v>
      </c>
      <c r="R1258" s="133" t="s">
        <v>202</v>
      </c>
      <c r="S1258" s="127">
        <v>44349.400277777779</v>
      </c>
    </row>
    <row r="1259" spans="1:19" x14ac:dyDescent="0.2">
      <c r="A1259" s="133" t="s">
        <v>199</v>
      </c>
      <c r="B1259" s="133" t="s">
        <v>84</v>
      </c>
      <c r="C1259" s="127">
        <v>44338.333333333336</v>
      </c>
      <c r="D1259" s="133">
        <v>0</v>
      </c>
      <c r="E1259" s="133">
        <v>0</v>
      </c>
      <c r="F1259" s="133">
        <v>2.85</v>
      </c>
      <c r="G1259" s="133">
        <v>2.85</v>
      </c>
      <c r="H1259" s="133">
        <v>0</v>
      </c>
      <c r="I1259" s="133">
        <v>0</v>
      </c>
      <c r="J1259" s="133">
        <v>0</v>
      </c>
      <c r="K1259" s="133">
        <v>0</v>
      </c>
      <c r="L1259" s="133"/>
      <c r="M1259" s="133">
        <v>0</v>
      </c>
      <c r="N1259" s="133">
        <v>0</v>
      </c>
      <c r="O1259" s="133">
        <v>774</v>
      </c>
      <c r="P1259" s="133" t="s">
        <v>200</v>
      </c>
      <c r="Q1259" s="133" t="s">
        <v>201</v>
      </c>
      <c r="R1259" s="133" t="s">
        <v>202</v>
      </c>
      <c r="S1259" s="127">
        <v>44349.400277777779</v>
      </c>
    </row>
    <row r="1260" spans="1:19" x14ac:dyDescent="0.2">
      <c r="A1260" s="133" t="s">
        <v>199</v>
      </c>
      <c r="B1260" s="133" t="s">
        <v>84</v>
      </c>
      <c r="C1260" s="127">
        <v>44338.375</v>
      </c>
      <c r="D1260" s="133">
        <v>0</v>
      </c>
      <c r="E1260" s="133">
        <v>0</v>
      </c>
      <c r="F1260" s="133">
        <v>2.9529999999999998</v>
      </c>
      <c r="G1260" s="133">
        <v>2.9529999999999998</v>
      </c>
      <c r="H1260" s="133">
        <v>0</v>
      </c>
      <c r="I1260" s="133">
        <v>0</v>
      </c>
      <c r="J1260" s="133">
        <v>0</v>
      </c>
      <c r="K1260" s="133">
        <v>0</v>
      </c>
      <c r="L1260" s="133"/>
      <c r="M1260" s="133">
        <v>0</v>
      </c>
      <c r="N1260" s="133">
        <v>0</v>
      </c>
      <c r="O1260" s="133">
        <v>774</v>
      </c>
      <c r="P1260" s="133" t="s">
        <v>200</v>
      </c>
      <c r="Q1260" s="133" t="s">
        <v>201</v>
      </c>
      <c r="R1260" s="133" t="s">
        <v>202</v>
      </c>
      <c r="S1260" s="127">
        <v>44349.400277777779</v>
      </c>
    </row>
    <row r="1261" spans="1:19" x14ac:dyDescent="0.2">
      <c r="A1261" s="133" t="s">
        <v>199</v>
      </c>
      <c r="B1261" s="133" t="s">
        <v>84</v>
      </c>
      <c r="C1261" s="127">
        <v>44338.416666666664</v>
      </c>
      <c r="D1261" s="133">
        <v>0</v>
      </c>
      <c r="E1261" s="133">
        <v>0</v>
      </c>
      <c r="F1261" s="133">
        <v>3.0310000000000001</v>
      </c>
      <c r="G1261" s="133">
        <v>3.0310000000000001</v>
      </c>
      <c r="H1261" s="133">
        <v>0</v>
      </c>
      <c r="I1261" s="133">
        <v>0</v>
      </c>
      <c r="J1261" s="133">
        <v>0</v>
      </c>
      <c r="K1261" s="133">
        <v>0</v>
      </c>
      <c r="L1261" s="133"/>
      <c r="M1261" s="133">
        <v>0</v>
      </c>
      <c r="N1261" s="133">
        <v>0</v>
      </c>
      <c r="O1261" s="133">
        <v>774</v>
      </c>
      <c r="P1261" s="133" t="s">
        <v>200</v>
      </c>
      <c r="Q1261" s="133" t="s">
        <v>201</v>
      </c>
      <c r="R1261" s="133" t="s">
        <v>202</v>
      </c>
      <c r="S1261" s="127">
        <v>44349.400277777779</v>
      </c>
    </row>
    <row r="1262" spans="1:19" x14ac:dyDescent="0.2">
      <c r="A1262" s="133" t="s">
        <v>199</v>
      </c>
      <c r="B1262" s="133" t="s">
        <v>84</v>
      </c>
      <c r="C1262" s="127">
        <v>44338.458333333336</v>
      </c>
      <c r="D1262" s="133">
        <v>0</v>
      </c>
      <c r="E1262" s="133">
        <v>0</v>
      </c>
      <c r="F1262" s="133">
        <v>2.9870000000000001</v>
      </c>
      <c r="G1262" s="133">
        <v>2.9870000000000001</v>
      </c>
      <c r="H1262" s="133">
        <v>0</v>
      </c>
      <c r="I1262" s="133">
        <v>0</v>
      </c>
      <c r="J1262" s="133">
        <v>0</v>
      </c>
      <c r="K1262" s="133">
        <v>0</v>
      </c>
      <c r="L1262" s="133"/>
      <c r="M1262" s="133">
        <v>0</v>
      </c>
      <c r="N1262" s="133">
        <v>0</v>
      </c>
      <c r="O1262" s="133">
        <v>774</v>
      </c>
      <c r="P1262" s="133" t="s">
        <v>200</v>
      </c>
      <c r="Q1262" s="133" t="s">
        <v>201</v>
      </c>
      <c r="R1262" s="133" t="s">
        <v>202</v>
      </c>
      <c r="S1262" s="127">
        <v>44349.400277777779</v>
      </c>
    </row>
    <row r="1263" spans="1:19" x14ac:dyDescent="0.2">
      <c r="A1263" s="133" t="s">
        <v>199</v>
      </c>
      <c r="B1263" s="133" t="s">
        <v>84</v>
      </c>
      <c r="C1263" s="127">
        <v>44338.5</v>
      </c>
      <c r="D1263" s="133">
        <v>0</v>
      </c>
      <c r="E1263" s="133">
        <v>0</v>
      </c>
      <c r="F1263" s="133">
        <v>2.8540000000000001</v>
      </c>
      <c r="G1263" s="133">
        <v>2.8540000000000001</v>
      </c>
      <c r="H1263" s="133">
        <v>0</v>
      </c>
      <c r="I1263" s="133">
        <v>0</v>
      </c>
      <c r="J1263" s="133">
        <v>0</v>
      </c>
      <c r="K1263" s="133">
        <v>0</v>
      </c>
      <c r="L1263" s="133"/>
      <c r="M1263" s="133">
        <v>0</v>
      </c>
      <c r="N1263" s="133">
        <v>0</v>
      </c>
      <c r="O1263" s="133">
        <v>774</v>
      </c>
      <c r="P1263" s="133" t="s">
        <v>200</v>
      </c>
      <c r="Q1263" s="133" t="s">
        <v>201</v>
      </c>
      <c r="R1263" s="133" t="s">
        <v>202</v>
      </c>
      <c r="S1263" s="127">
        <v>44349.400277777779</v>
      </c>
    </row>
    <row r="1264" spans="1:19" x14ac:dyDescent="0.2">
      <c r="A1264" s="133" t="s">
        <v>199</v>
      </c>
      <c r="B1264" s="133" t="s">
        <v>84</v>
      </c>
      <c r="C1264" s="127">
        <v>44338.541666666664</v>
      </c>
      <c r="D1264" s="133">
        <v>0</v>
      </c>
      <c r="E1264" s="133">
        <v>0</v>
      </c>
      <c r="F1264" s="133">
        <v>2.827</v>
      </c>
      <c r="G1264" s="133">
        <v>2.827</v>
      </c>
      <c r="H1264" s="133">
        <v>0</v>
      </c>
      <c r="I1264" s="133">
        <v>0</v>
      </c>
      <c r="J1264" s="133">
        <v>0</v>
      </c>
      <c r="K1264" s="133">
        <v>0</v>
      </c>
      <c r="L1264" s="133"/>
      <c r="M1264" s="133">
        <v>0</v>
      </c>
      <c r="N1264" s="133">
        <v>0</v>
      </c>
      <c r="O1264" s="133">
        <v>774</v>
      </c>
      <c r="P1264" s="133" t="s">
        <v>200</v>
      </c>
      <c r="Q1264" s="133" t="s">
        <v>201</v>
      </c>
      <c r="R1264" s="133" t="s">
        <v>202</v>
      </c>
      <c r="S1264" s="127">
        <v>44349.400277777779</v>
      </c>
    </row>
    <row r="1265" spans="1:19" x14ac:dyDescent="0.2">
      <c r="A1265" s="133" t="s">
        <v>199</v>
      </c>
      <c r="B1265" s="133" t="s">
        <v>84</v>
      </c>
      <c r="C1265" s="127">
        <v>44338.583333333336</v>
      </c>
      <c r="D1265" s="133">
        <v>0</v>
      </c>
      <c r="E1265" s="133">
        <v>0</v>
      </c>
      <c r="F1265" s="133">
        <v>2.8450000000000002</v>
      </c>
      <c r="G1265" s="133">
        <v>2.8450000000000002</v>
      </c>
      <c r="H1265" s="133">
        <v>0</v>
      </c>
      <c r="I1265" s="133">
        <v>0</v>
      </c>
      <c r="J1265" s="133">
        <v>0</v>
      </c>
      <c r="K1265" s="133">
        <v>0</v>
      </c>
      <c r="L1265" s="133"/>
      <c r="M1265" s="133">
        <v>0</v>
      </c>
      <c r="N1265" s="133">
        <v>0</v>
      </c>
      <c r="O1265" s="133">
        <v>774</v>
      </c>
      <c r="P1265" s="133" t="s">
        <v>200</v>
      </c>
      <c r="Q1265" s="133" t="s">
        <v>201</v>
      </c>
      <c r="R1265" s="133" t="s">
        <v>202</v>
      </c>
      <c r="S1265" s="127">
        <v>44349.400277777779</v>
      </c>
    </row>
    <row r="1266" spans="1:19" x14ac:dyDescent="0.2">
      <c r="A1266" s="133" t="s">
        <v>199</v>
      </c>
      <c r="B1266" s="133" t="s">
        <v>84</v>
      </c>
      <c r="C1266" s="127">
        <v>44338.625</v>
      </c>
      <c r="D1266" s="133">
        <v>0</v>
      </c>
      <c r="E1266" s="133">
        <v>0</v>
      </c>
      <c r="F1266" s="133">
        <v>2.903</v>
      </c>
      <c r="G1266" s="133">
        <v>2.903</v>
      </c>
      <c r="H1266" s="133">
        <v>0</v>
      </c>
      <c r="I1266" s="133">
        <v>0</v>
      </c>
      <c r="J1266" s="133">
        <v>0</v>
      </c>
      <c r="K1266" s="133">
        <v>0</v>
      </c>
      <c r="L1266" s="133"/>
      <c r="M1266" s="133">
        <v>0</v>
      </c>
      <c r="N1266" s="133">
        <v>0</v>
      </c>
      <c r="O1266" s="133">
        <v>774</v>
      </c>
      <c r="P1266" s="133" t="s">
        <v>200</v>
      </c>
      <c r="Q1266" s="133" t="s">
        <v>201</v>
      </c>
      <c r="R1266" s="133" t="s">
        <v>202</v>
      </c>
      <c r="S1266" s="127">
        <v>44349.400277777779</v>
      </c>
    </row>
    <row r="1267" spans="1:19" x14ac:dyDescent="0.2">
      <c r="A1267" s="133" t="s">
        <v>199</v>
      </c>
      <c r="B1267" s="133" t="s">
        <v>84</v>
      </c>
      <c r="C1267" s="127">
        <v>44338.666666666664</v>
      </c>
      <c r="D1267" s="133">
        <v>0</v>
      </c>
      <c r="E1267" s="133">
        <v>0</v>
      </c>
      <c r="F1267" s="133">
        <v>2.9350000000000001</v>
      </c>
      <c r="G1267" s="133">
        <v>2.9350000000000001</v>
      </c>
      <c r="H1267" s="133">
        <v>0</v>
      </c>
      <c r="I1267" s="133">
        <v>0</v>
      </c>
      <c r="J1267" s="133">
        <v>0</v>
      </c>
      <c r="K1267" s="133">
        <v>0</v>
      </c>
      <c r="L1267" s="133"/>
      <c r="M1267" s="133">
        <v>0</v>
      </c>
      <c r="N1267" s="133">
        <v>0</v>
      </c>
      <c r="O1267" s="133">
        <v>774</v>
      </c>
      <c r="P1267" s="133" t="s">
        <v>200</v>
      </c>
      <c r="Q1267" s="133" t="s">
        <v>201</v>
      </c>
      <c r="R1267" s="133" t="s">
        <v>202</v>
      </c>
      <c r="S1267" s="127">
        <v>44349.400277777779</v>
      </c>
    </row>
    <row r="1268" spans="1:19" x14ac:dyDescent="0.2">
      <c r="A1268" s="133" t="s">
        <v>199</v>
      </c>
      <c r="B1268" s="133" t="s">
        <v>84</v>
      </c>
      <c r="C1268" s="127">
        <v>44338.708333333336</v>
      </c>
      <c r="D1268" s="133">
        <v>0</v>
      </c>
      <c r="E1268" s="133">
        <v>0</v>
      </c>
      <c r="F1268" s="133">
        <v>2.9</v>
      </c>
      <c r="G1268" s="133">
        <v>2.9</v>
      </c>
      <c r="H1268" s="133">
        <v>0</v>
      </c>
      <c r="I1268" s="133">
        <v>0</v>
      </c>
      <c r="J1268" s="133">
        <v>0</v>
      </c>
      <c r="K1268" s="133">
        <v>0</v>
      </c>
      <c r="L1268" s="133"/>
      <c r="M1268" s="133">
        <v>0</v>
      </c>
      <c r="N1268" s="133">
        <v>0</v>
      </c>
      <c r="O1268" s="133">
        <v>774</v>
      </c>
      <c r="P1268" s="133" t="s">
        <v>200</v>
      </c>
      <c r="Q1268" s="133" t="s">
        <v>201</v>
      </c>
      <c r="R1268" s="133" t="s">
        <v>202</v>
      </c>
      <c r="S1268" s="127">
        <v>44349.400277777779</v>
      </c>
    </row>
    <row r="1269" spans="1:19" x14ac:dyDescent="0.2">
      <c r="A1269" s="133" t="s">
        <v>199</v>
      </c>
      <c r="B1269" s="133" t="s">
        <v>84</v>
      </c>
      <c r="C1269" s="127">
        <v>44338.75</v>
      </c>
      <c r="D1269" s="133">
        <v>0</v>
      </c>
      <c r="E1269" s="133">
        <v>0</v>
      </c>
      <c r="F1269" s="133">
        <v>2.93</v>
      </c>
      <c r="G1269" s="133">
        <v>2.93</v>
      </c>
      <c r="H1269" s="133">
        <v>0</v>
      </c>
      <c r="I1269" s="133">
        <v>0</v>
      </c>
      <c r="J1269" s="133">
        <v>0</v>
      </c>
      <c r="K1269" s="133">
        <v>0</v>
      </c>
      <c r="L1269" s="133"/>
      <c r="M1269" s="133">
        <v>0</v>
      </c>
      <c r="N1269" s="133">
        <v>0</v>
      </c>
      <c r="O1269" s="133">
        <v>774</v>
      </c>
      <c r="P1269" s="133" t="s">
        <v>200</v>
      </c>
      <c r="Q1269" s="133" t="s">
        <v>201</v>
      </c>
      <c r="R1269" s="133" t="s">
        <v>202</v>
      </c>
      <c r="S1269" s="127">
        <v>44349.400277777779</v>
      </c>
    </row>
    <row r="1270" spans="1:19" x14ac:dyDescent="0.2">
      <c r="A1270" s="133" t="s">
        <v>199</v>
      </c>
      <c r="B1270" s="133" t="s">
        <v>84</v>
      </c>
      <c r="C1270" s="127">
        <v>44338.791666666664</v>
      </c>
      <c r="D1270" s="133">
        <v>0</v>
      </c>
      <c r="E1270" s="133">
        <v>0</v>
      </c>
      <c r="F1270" s="133">
        <v>2.839</v>
      </c>
      <c r="G1270" s="133">
        <v>2.839</v>
      </c>
      <c r="H1270" s="133">
        <v>0</v>
      </c>
      <c r="I1270" s="133">
        <v>0</v>
      </c>
      <c r="J1270" s="133">
        <v>0</v>
      </c>
      <c r="K1270" s="133">
        <v>0</v>
      </c>
      <c r="L1270" s="133"/>
      <c r="M1270" s="133">
        <v>0</v>
      </c>
      <c r="N1270" s="133">
        <v>0</v>
      </c>
      <c r="O1270" s="133">
        <v>774</v>
      </c>
      <c r="P1270" s="133" t="s">
        <v>200</v>
      </c>
      <c r="Q1270" s="133" t="s">
        <v>201</v>
      </c>
      <c r="R1270" s="133" t="s">
        <v>202</v>
      </c>
      <c r="S1270" s="127">
        <v>44349.400277777779</v>
      </c>
    </row>
    <row r="1271" spans="1:19" x14ac:dyDescent="0.2">
      <c r="A1271" s="133" t="s">
        <v>199</v>
      </c>
      <c r="B1271" s="133" t="s">
        <v>84</v>
      </c>
      <c r="C1271" s="127">
        <v>44338.833333333336</v>
      </c>
      <c r="D1271" s="133">
        <v>0</v>
      </c>
      <c r="E1271" s="133">
        <v>0</v>
      </c>
      <c r="F1271" s="133">
        <v>2.7589999999999999</v>
      </c>
      <c r="G1271" s="133">
        <v>2.7589999999999999</v>
      </c>
      <c r="H1271" s="133">
        <v>0</v>
      </c>
      <c r="I1271" s="133">
        <v>0</v>
      </c>
      <c r="J1271" s="133">
        <v>0</v>
      </c>
      <c r="K1271" s="133">
        <v>0</v>
      </c>
      <c r="L1271" s="133"/>
      <c r="M1271" s="133">
        <v>0</v>
      </c>
      <c r="N1271" s="133">
        <v>0</v>
      </c>
      <c r="O1271" s="133">
        <v>774</v>
      </c>
      <c r="P1271" s="133" t="s">
        <v>200</v>
      </c>
      <c r="Q1271" s="133" t="s">
        <v>201</v>
      </c>
      <c r="R1271" s="133" t="s">
        <v>202</v>
      </c>
      <c r="S1271" s="127">
        <v>44349.400277777779</v>
      </c>
    </row>
    <row r="1272" spans="1:19" x14ac:dyDescent="0.2">
      <c r="A1272" s="133" t="s">
        <v>199</v>
      </c>
      <c r="B1272" s="133" t="s">
        <v>84</v>
      </c>
      <c r="C1272" s="127">
        <v>44338.875</v>
      </c>
      <c r="D1272" s="133">
        <v>0</v>
      </c>
      <c r="E1272" s="133">
        <v>0</v>
      </c>
      <c r="F1272" s="133">
        <v>2.786</v>
      </c>
      <c r="G1272" s="133">
        <v>2.786</v>
      </c>
      <c r="H1272" s="133">
        <v>0</v>
      </c>
      <c r="I1272" s="133">
        <v>0</v>
      </c>
      <c r="J1272" s="133">
        <v>0</v>
      </c>
      <c r="K1272" s="133">
        <v>0</v>
      </c>
      <c r="L1272" s="133"/>
      <c r="M1272" s="133">
        <v>0</v>
      </c>
      <c r="N1272" s="133">
        <v>0</v>
      </c>
      <c r="O1272" s="133">
        <v>774</v>
      </c>
      <c r="P1272" s="133" t="s">
        <v>200</v>
      </c>
      <c r="Q1272" s="133" t="s">
        <v>201</v>
      </c>
      <c r="R1272" s="133" t="s">
        <v>202</v>
      </c>
      <c r="S1272" s="127">
        <v>44349.400277777779</v>
      </c>
    </row>
    <row r="1273" spans="1:19" x14ac:dyDescent="0.2">
      <c r="A1273" s="133" t="s">
        <v>199</v>
      </c>
      <c r="B1273" s="133" t="s">
        <v>84</v>
      </c>
      <c r="C1273" s="127">
        <v>44338.916666666664</v>
      </c>
      <c r="D1273" s="133">
        <v>0</v>
      </c>
      <c r="E1273" s="133">
        <v>0</v>
      </c>
      <c r="F1273" s="133">
        <v>2.93</v>
      </c>
      <c r="G1273" s="133">
        <v>2.93</v>
      </c>
      <c r="H1273" s="133">
        <v>0</v>
      </c>
      <c r="I1273" s="133">
        <v>0</v>
      </c>
      <c r="J1273" s="133">
        <v>0</v>
      </c>
      <c r="K1273" s="133">
        <v>0</v>
      </c>
      <c r="L1273" s="133"/>
      <c r="M1273" s="133">
        <v>0</v>
      </c>
      <c r="N1273" s="133">
        <v>0</v>
      </c>
      <c r="O1273" s="133">
        <v>774</v>
      </c>
      <c r="P1273" s="133" t="s">
        <v>200</v>
      </c>
      <c r="Q1273" s="133" t="s">
        <v>201</v>
      </c>
      <c r="R1273" s="133" t="s">
        <v>202</v>
      </c>
      <c r="S1273" s="127">
        <v>44349.400277777779</v>
      </c>
    </row>
    <row r="1274" spans="1:19" x14ac:dyDescent="0.2">
      <c r="A1274" s="133" t="s">
        <v>199</v>
      </c>
      <c r="B1274" s="133" t="s">
        <v>84</v>
      </c>
      <c r="C1274" s="127">
        <v>44338.958333333336</v>
      </c>
      <c r="D1274" s="133">
        <v>0</v>
      </c>
      <c r="E1274" s="133">
        <v>0</v>
      </c>
      <c r="F1274" s="133">
        <v>2.9580000000000002</v>
      </c>
      <c r="G1274" s="133">
        <v>2.9580000000000002</v>
      </c>
      <c r="H1274" s="133">
        <v>0</v>
      </c>
      <c r="I1274" s="133">
        <v>0</v>
      </c>
      <c r="J1274" s="133">
        <v>0</v>
      </c>
      <c r="K1274" s="133">
        <v>0</v>
      </c>
      <c r="L1274" s="133"/>
      <c r="M1274" s="133">
        <v>0</v>
      </c>
      <c r="N1274" s="133">
        <v>0</v>
      </c>
      <c r="O1274" s="133">
        <v>774</v>
      </c>
      <c r="P1274" s="133" t="s">
        <v>200</v>
      </c>
      <c r="Q1274" s="133" t="s">
        <v>201</v>
      </c>
      <c r="R1274" s="133" t="s">
        <v>202</v>
      </c>
      <c r="S1274" s="127">
        <v>44349.400277777779</v>
      </c>
    </row>
    <row r="1275" spans="1:19" x14ac:dyDescent="0.2">
      <c r="A1275" s="133" t="s">
        <v>199</v>
      </c>
      <c r="B1275" s="133" t="s">
        <v>84</v>
      </c>
      <c r="C1275" s="127">
        <v>44339</v>
      </c>
      <c r="D1275" s="133">
        <v>0</v>
      </c>
      <c r="E1275" s="133">
        <v>0</v>
      </c>
      <c r="F1275" s="133">
        <v>2.9849999999999999</v>
      </c>
      <c r="G1275" s="133">
        <v>2.9849999999999999</v>
      </c>
      <c r="H1275" s="133">
        <v>0</v>
      </c>
      <c r="I1275" s="133">
        <v>0</v>
      </c>
      <c r="J1275" s="133">
        <v>0</v>
      </c>
      <c r="K1275" s="133">
        <v>0</v>
      </c>
      <c r="L1275" s="133"/>
      <c r="M1275" s="133">
        <v>0</v>
      </c>
      <c r="N1275" s="133">
        <v>0</v>
      </c>
      <c r="O1275" s="133">
        <v>774</v>
      </c>
      <c r="P1275" s="133" t="s">
        <v>200</v>
      </c>
      <c r="Q1275" s="133" t="s">
        <v>201</v>
      </c>
      <c r="R1275" s="133" t="s">
        <v>202</v>
      </c>
      <c r="S1275" s="127">
        <v>44349.400277777779</v>
      </c>
    </row>
    <row r="1276" spans="1:19" x14ac:dyDescent="0.2">
      <c r="A1276" s="133" t="s">
        <v>199</v>
      </c>
      <c r="B1276" s="133" t="s">
        <v>84</v>
      </c>
      <c r="C1276" s="127">
        <v>44339.041666666664</v>
      </c>
      <c r="D1276" s="133">
        <v>0</v>
      </c>
      <c r="E1276" s="133">
        <v>0</v>
      </c>
      <c r="F1276" s="133">
        <v>2.9039999999999999</v>
      </c>
      <c r="G1276" s="133">
        <v>2.9039999999999999</v>
      </c>
      <c r="H1276" s="133">
        <v>0</v>
      </c>
      <c r="I1276" s="133">
        <v>0</v>
      </c>
      <c r="J1276" s="133">
        <v>0</v>
      </c>
      <c r="K1276" s="133">
        <v>0</v>
      </c>
      <c r="L1276" s="133"/>
      <c r="M1276" s="133">
        <v>0</v>
      </c>
      <c r="N1276" s="133">
        <v>0</v>
      </c>
      <c r="O1276" s="133">
        <v>774</v>
      </c>
      <c r="P1276" s="133" t="s">
        <v>200</v>
      </c>
      <c r="Q1276" s="133" t="s">
        <v>201</v>
      </c>
      <c r="R1276" s="133" t="s">
        <v>202</v>
      </c>
      <c r="S1276" s="127">
        <v>44349.400277777779</v>
      </c>
    </row>
    <row r="1277" spans="1:19" x14ac:dyDescent="0.2">
      <c r="A1277" s="133" t="s">
        <v>199</v>
      </c>
      <c r="B1277" s="133" t="s">
        <v>84</v>
      </c>
      <c r="C1277" s="127">
        <v>44339.083333333336</v>
      </c>
      <c r="D1277" s="133">
        <v>0</v>
      </c>
      <c r="E1277" s="133">
        <v>0</v>
      </c>
      <c r="F1277" s="133">
        <v>2.8889999999999998</v>
      </c>
      <c r="G1277" s="133">
        <v>2.8889999999999998</v>
      </c>
      <c r="H1277" s="133">
        <v>0</v>
      </c>
      <c r="I1277" s="133">
        <v>0</v>
      </c>
      <c r="J1277" s="133">
        <v>0</v>
      </c>
      <c r="K1277" s="133">
        <v>0</v>
      </c>
      <c r="L1277" s="133"/>
      <c r="M1277" s="133">
        <v>0</v>
      </c>
      <c r="N1277" s="133">
        <v>0</v>
      </c>
      <c r="O1277" s="133">
        <v>774</v>
      </c>
      <c r="P1277" s="133" t="s">
        <v>200</v>
      </c>
      <c r="Q1277" s="133" t="s">
        <v>201</v>
      </c>
      <c r="R1277" s="133" t="s">
        <v>202</v>
      </c>
      <c r="S1277" s="127">
        <v>44349.400277777779</v>
      </c>
    </row>
    <row r="1278" spans="1:19" x14ac:dyDescent="0.2">
      <c r="A1278" s="133" t="s">
        <v>199</v>
      </c>
      <c r="B1278" s="133" t="s">
        <v>84</v>
      </c>
      <c r="C1278" s="127">
        <v>44339.125</v>
      </c>
      <c r="D1278" s="133">
        <v>0</v>
      </c>
      <c r="E1278" s="133">
        <v>0</v>
      </c>
      <c r="F1278" s="133">
        <v>2.8730000000000002</v>
      </c>
      <c r="G1278" s="133">
        <v>2.8730000000000002</v>
      </c>
      <c r="H1278" s="133">
        <v>0</v>
      </c>
      <c r="I1278" s="133">
        <v>0</v>
      </c>
      <c r="J1278" s="133">
        <v>0</v>
      </c>
      <c r="K1278" s="133">
        <v>0</v>
      </c>
      <c r="L1278" s="133"/>
      <c r="M1278" s="133">
        <v>0</v>
      </c>
      <c r="N1278" s="133">
        <v>0</v>
      </c>
      <c r="O1278" s="133">
        <v>774</v>
      </c>
      <c r="P1278" s="133" t="s">
        <v>200</v>
      </c>
      <c r="Q1278" s="133" t="s">
        <v>201</v>
      </c>
      <c r="R1278" s="133" t="s">
        <v>202</v>
      </c>
      <c r="S1278" s="127">
        <v>44349.400277777779</v>
      </c>
    </row>
    <row r="1279" spans="1:19" x14ac:dyDescent="0.2">
      <c r="A1279" s="133" t="s">
        <v>199</v>
      </c>
      <c r="B1279" s="133" t="s">
        <v>84</v>
      </c>
      <c r="C1279" s="127">
        <v>44339.166666666664</v>
      </c>
      <c r="D1279" s="133">
        <v>0</v>
      </c>
      <c r="E1279" s="133">
        <v>0</v>
      </c>
      <c r="F1279" s="133">
        <v>2.9510000000000001</v>
      </c>
      <c r="G1279" s="133">
        <v>2.9510000000000001</v>
      </c>
      <c r="H1279" s="133">
        <v>0</v>
      </c>
      <c r="I1279" s="133">
        <v>0</v>
      </c>
      <c r="J1279" s="133">
        <v>0</v>
      </c>
      <c r="K1279" s="133">
        <v>0</v>
      </c>
      <c r="L1279" s="133"/>
      <c r="M1279" s="133">
        <v>0</v>
      </c>
      <c r="N1279" s="133">
        <v>0</v>
      </c>
      <c r="O1279" s="133">
        <v>774</v>
      </c>
      <c r="P1279" s="133" t="s">
        <v>200</v>
      </c>
      <c r="Q1279" s="133" t="s">
        <v>201</v>
      </c>
      <c r="R1279" s="133" t="s">
        <v>202</v>
      </c>
      <c r="S1279" s="127">
        <v>44349.400277777779</v>
      </c>
    </row>
    <row r="1280" spans="1:19" x14ac:dyDescent="0.2">
      <c r="A1280" s="133" t="s">
        <v>199</v>
      </c>
      <c r="B1280" s="133" t="s">
        <v>84</v>
      </c>
      <c r="C1280" s="127">
        <v>44339.208333333336</v>
      </c>
      <c r="D1280" s="133">
        <v>0</v>
      </c>
      <c r="E1280" s="133">
        <v>0</v>
      </c>
      <c r="F1280" s="133">
        <v>3.0219999999999998</v>
      </c>
      <c r="G1280" s="133">
        <v>3.0219999999999998</v>
      </c>
      <c r="H1280" s="133">
        <v>0</v>
      </c>
      <c r="I1280" s="133">
        <v>0</v>
      </c>
      <c r="J1280" s="133">
        <v>0</v>
      </c>
      <c r="K1280" s="133">
        <v>0</v>
      </c>
      <c r="L1280" s="133"/>
      <c r="M1280" s="133">
        <v>0</v>
      </c>
      <c r="N1280" s="133">
        <v>0</v>
      </c>
      <c r="O1280" s="133">
        <v>774</v>
      </c>
      <c r="P1280" s="133" t="s">
        <v>200</v>
      </c>
      <c r="Q1280" s="133" t="s">
        <v>201</v>
      </c>
      <c r="R1280" s="133" t="s">
        <v>202</v>
      </c>
      <c r="S1280" s="127">
        <v>44349.400277777779</v>
      </c>
    </row>
    <row r="1281" spans="1:19" x14ac:dyDescent="0.2">
      <c r="A1281" s="133" t="s">
        <v>199</v>
      </c>
      <c r="B1281" s="133" t="s">
        <v>84</v>
      </c>
      <c r="C1281" s="127">
        <v>44339.25</v>
      </c>
      <c r="D1281" s="133">
        <v>0</v>
      </c>
      <c r="E1281" s="133">
        <v>0</v>
      </c>
      <c r="F1281" s="133">
        <v>2.9910000000000001</v>
      </c>
      <c r="G1281" s="133">
        <v>2.9910000000000001</v>
      </c>
      <c r="H1281" s="133">
        <v>0</v>
      </c>
      <c r="I1281" s="133">
        <v>0</v>
      </c>
      <c r="J1281" s="133">
        <v>0</v>
      </c>
      <c r="K1281" s="133">
        <v>0</v>
      </c>
      <c r="L1281" s="133"/>
      <c r="M1281" s="133">
        <v>0</v>
      </c>
      <c r="N1281" s="133">
        <v>0</v>
      </c>
      <c r="O1281" s="133">
        <v>774</v>
      </c>
      <c r="P1281" s="133" t="s">
        <v>200</v>
      </c>
      <c r="Q1281" s="133" t="s">
        <v>201</v>
      </c>
      <c r="R1281" s="133" t="s">
        <v>202</v>
      </c>
      <c r="S1281" s="127">
        <v>44349.400277777779</v>
      </c>
    </row>
    <row r="1282" spans="1:19" x14ac:dyDescent="0.2">
      <c r="A1282" s="133" t="s">
        <v>199</v>
      </c>
      <c r="B1282" s="133" t="s">
        <v>84</v>
      </c>
      <c r="C1282" s="127">
        <v>44339.291666666664</v>
      </c>
      <c r="D1282" s="133">
        <v>0</v>
      </c>
      <c r="E1282" s="133">
        <v>0</v>
      </c>
      <c r="F1282" s="133">
        <v>2.8380000000000001</v>
      </c>
      <c r="G1282" s="133">
        <v>2.8380000000000001</v>
      </c>
      <c r="H1282" s="133">
        <v>0</v>
      </c>
      <c r="I1282" s="133">
        <v>0</v>
      </c>
      <c r="J1282" s="133">
        <v>0</v>
      </c>
      <c r="K1282" s="133">
        <v>0</v>
      </c>
      <c r="L1282" s="133"/>
      <c r="M1282" s="133">
        <v>0</v>
      </c>
      <c r="N1282" s="133">
        <v>0</v>
      </c>
      <c r="O1282" s="133">
        <v>774</v>
      </c>
      <c r="P1282" s="133" t="s">
        <v>200</v>
      </c>
      <c r="Q1282" s="133" t="s">
        <v>201</v>
      </c>
      <c r="R1282" s="133" t="s">
        <v>202</v>
      </c>
      <c r="S1282" s="127">
        <v>44349.400277777779</v>
      </c>
    </row>
    <row r="1283" spans="1:19" x14ac:dyDescent="0.2">
      <c r="A1283" s="133" t="s">
        <v>199</v>
      </c>
      <c r="B1283" s="133" t="s">
        <v>84</v>
      </c>
      <c r="C1283" s="127">
        <v>44339.333333333336</v>
      </c>
      <c r="D1283" s="133">
        <v>0</v>
      </c>
      <c r="E1283" s="133">
        <v>0</v>
      </c>
      <c r="F1283" s="133">
        <v>2.831</v>
      </c>
      <c r="G1283" s="133">
        <v>2.831</v>
      </c>
      <c r="H1283" s="133">
        <v>0</v>
      </c>
      <c r="I1283" s="133">
        <v>0</v>
      </c>
      <c r="J1283" s="133">
        <v>0</v>
      </c>
      <c r="K1283" s="133">
        <v>0</v>
      </c>
      <c r="L1283" s="133"/>
      <c r="M1283" s="133">
        <v>0</v>
      </c>
      <c r="N1283" s="133">
        <v>0</v>
      </c>
      <c r="O1283" s="133">
        <v>774</v>
      </c>
      <c r="P1283" s="133" t="s">
        <v>200</v>
      </c>
      <c r="Q1283" s="133" t="s">
        <v>201</v>
      </c>
      <c r="R1283" s="133" t="s">
        <v>202</v>
      </c>
      <c r="S1283" s="127">
        <v>44349.400277777779</v>
      </c>
    </row>
    <row r="1284" spans="1:19" x14ac:dyDescent="0.2">
      <c r="A1284" s="133" t="s">
        <v>199</v>
      </c>
      <c r="B1284" s="133" t="s">
        <v>84</v>
      </c>
      <c r="C1284" s="127">
        <v>44339.375</v>
      </c>
      <c r="D1284" s="133">
        <v>0</v>
      </c>
      <c r="E1284" s="133">
        <v>0</v>
      </c>
      <c r="F1284" s="133">
        <v>2.9359999999999999</v>
      </c>
      <c r="G1284" s="133">
        <v>2.9359999999999999</v>
      </c>
      <c r="H1284" s="133">
        <v>0</v>
      </c>
      <c r="I1284" s="133">
        <v>0</v>
      </c>
      <c r="J1284" s="133">
        <v>0</v>
      </c>
      <c r="K1284" s="133">
        <v>0</v>
      </c>
      <c r="L1284" s="133"/>
      <c r="M1284" s="133">
        <v>0</v>
      </c>
      <c r="N1284" s="133">
        <v>0</v>
      </c>
      <c r="O1284" s="133">
        <v>774</v>
      </c>
      <c r="P1284" s="133" t="s">
        <v>200</v>
      </c>
      <c r="Q1284" s="133" t="s">
        <v>201</v>
      </c>
      <c r="R1284" s="133" t="s">
        <v>202</v>
      </c>
      <c r="S1284" s="127">
        <v>44349.400277777779</v>
      </c>
    </row>
    <row r="1285" spans="1:19" x14ac:dyDescent="0.2">
      <c r="A1285" s="133" t="s">
        <v>199</v>
      </c>
      <c r="B1285" s="133" t="s">
        <v>84</v>
      </c>
      <c r="C1285" s="127">
        <v>44339.416666666664</v>
      </c>
      <c r="D1285" s="133">
        <v>0</v>
      </c>
      <c r="E1285" s="133">
        <v>0</v>
      </c>
      <c r="F1285" s="133">
        <v>2.9660000000000002</v>
      </c>
      <c r="G1285" s="133">
        <v>2.9660000000000002</v>
      </c>
      <c r="H1285" s="133">
        <v>0</v>
      </c>
      <c r="I1285" s="133">
        <v>0</v>
      </c>
      <c r="J1285" s="133">
        <v>0</v>
      </c>
      <c r="K1285" s="133">
        <v>0</v>
      </c>
      <c r="L1285" s="133"/>
      <c r="M1285" s="133">
        <v>0</v>
      </c>
      <c r="N1285" s="133">
        <v>0</v>
      </c>
      <c r="O1285" s="133">
        <v>774</v>
      </c>
      <c r="P1285" s="133" t="s">
        <v>200</v>
      </c>
      <c r="Q1285" s="133" t="s">
        <v>201</v>
      </c>
      <c r="R1285" s="133" t="s">
        <v>202</v>
      </c>
      <c r="S1285" s="127">
        <v>44349.400277777779</v>
      </c>
    </row>
    <row r="1286" spans="1:19" x14ac:dyDescent="0.2">
      <c r="A1286" s="133" t="s">
        <v>199</v>
      </c>
      <c r="B1286" s="133" t="s">
        <v>84</v>
      </c>
      <c r="C1286" s="127">
        <v>44339.458333333336</v>
      </c>
      <c r="D1286" s="133">
        <v>0</v>
      </c>
      <c r="E1286" s="133">
        <v>0</v>
      </c>
      <c r="F1286" s="133">
        <v>2.927</v>
      </c>
      <c r="G1286" s="133">
        <v>2.927</v>
      </c>
      <c r="H1286" s="133">
        <v>0</v>
      </c>
      <c r="I1286" s="133">
        <v>0</v>
      </c>
      <c r="J1286" s="133">
        <v>0</v>
      </c>
      <c r="K1286" s="133">
        <v>0</v>
      </c>
      <c r="L1286" s="133"/>
      <c r="M1286" s="133">
        <v>0</v>
      </c>
      <c r="N1286" s="133">
        <v>0</v>
      </c>
      <c r="O1286" s="133">
        <v>774</v>
      </c>
      <c r="P1286" s="133" t="s">
        <v>200</v>
      </c>
      <c r="Q1286" s="133" t="s">
        <v>201</v>
      </c>
      <c r="R1286" s="133" t="s">
        <v>202</v>
      </c>
      <c r="S1286" s="127">
        <v>44349.400277777779</v>
      </c>
    </row>
    <row r="1287" spans="1:19" x14ac:dyDescent="0.2">
      <c r="A1287" s="133" t="s">
        <v>199</v>
      </c>
      <c r="B1287" s="133" t="s">
        <v>84</v>
      </c>
      <c r="C1287" s="127">
        <v>44339.5</v>
      </c>
      <c r="D1287" s="133">
        <v>0</v>
      </c>
      <c r="E1287" s="133">
        <v>0</v>
      </c>
      <c r="F1287" s="133">
        <v>2.8929999999999998</v>
      </c>
      <c r="G1287" s="133">
        <v>2.8929999999999998</v>
      </c>
      <c r="H1287" s="133">
        <v>0</v>
      </c>
      <c r="I1287" s="133">
        <v>0</v>
      </c>
      <c r="J1287" s="133">
        <v>0</v>
      </c>
      <c r="K1287" s="133">
        <v>0</v>
      </c>
      <c r="L1287" s="133"/>
      <c r="M1287" s="133">
        <v>0</v>
      </c>
      <c r="N1287" s="133">
        <v>0</v>
      </c>
      <c r="O1287" s="133">
        <v>774</v>
      </c>
      <c r="P1287" s="133" t="s">
        <v>200</v>
      </c>
      <c r="Q1287" s="133" t="s">
        <v>201</v>
      </c>
      <c r="R1287" s="133" t="s">
        <v>202</v>
      </c>
      <c r="S1287" s="127">
        <v>44349.400277777779</v>
      </c>
    </row>
    <row r="1288" spans="1:19" x14ac:dyDescent="0.2">
      <c r="A1288" s="133" t="s">
        <v>199</v>
      </c>
      <c r="B1288" s="133" t="s">
        <v>84</v>
      </c>
      <c r="C1288" s="127">
        <v>44339.541666666664</v>
      </c>
      <c r="D1288" s="133">
        <v>0</v>
      </c>
      <c r="E1288" s="133">
        <v>0</v>
      </c>
      <c r="F1288" s="133">
        <v>2.8530000000000002</v>
      </c>
      <c r="G1288" s="133">
        <v>2.8530000000000002</v>
      </c>
      <c r="H1288" s="133">
        <v>0</v>
      </c>
      <c r="I1288" s="133">
        <v>0</v>
      </c>
      <c r="J1288" s="133">
        <v>0</v>
      </c>
      <c r="K1288" s="133">
        <v>0</v>
      </c>
      <c r="L1288" s="133"/>
      <c r="M1288" s="133">
        <v>0</v>
      </c>
      <c r="N1288" s="133">
        <v>0</v>
      </c>
      <c r="O1288" s="133">
        <v>774</v>
      </c>
      <c r="P1288" s="133" t="s">
        <v>200</v>
      </c>
      <c r="Q1288" s="133" t="s">
        <v>201</v>
      </c>
      <c r="R1288" s="133" t="s">
        <v>202</v>
      </c>
      <c r="S1288" s="127">
        <v>44349.400277777779</v>
      </c>
    </row>
    <row r="1289" spans="1:19" x14ac:dyDescent="0.2">
      <c r="A1289" s="133" t="s">
        <v>199</v>
      </c>
      <c r="B1289" s="133" t="s">
        <v>84</v>
      </c>
      <c r="C1289" s="127">
        <v>44339.583333333336</v>
      </c>
      <c r="D1289" s="133">
        <v>0</v>
      </c>
      <c r="E1289" s="133">
        <v>0</v>
      </c>
      <c r="F1289" s="133">
        <v>2.847</v>
      </c>
      <c r="G1289" s="133">
        <v>2.847</v>
      </c>
      <c r="H1289" s="133">
        <v>0</v>
      </c>
      <c r="I1289" s="133">
        <v>0</v>
      </c>
      <c r="J1289" s="133">
        <v>0</v>
      </c>
      <c r="K1289" s="133">
        <v>0</v>
      </c>
      <c r="L1289" s="133"/>
      <c r="M1289" s="133">
        <v>0</v>
      </c>
      <c r="N1289" s="133">
        <v>0</v>
      </c>
      <c r="O1289" s="133">
        <v>774</v>
      </c>
      <c r="P1289" s="133" t="s">
        <v>200</v>
      </c>
      <c r="Q1289" s="133" t="s">
        <v>201</v>
      </c>
      <c r="R1289" s="133" t="s">
        <v>202</v>
      </c>
      <c r="S1289" s="127">
        <v>44349.400277777779</v>
      </c>
    </row>
    <row r="1290" spans="1:19" x14ac:dyDescent="0.2">
      <c r="A1290" s="133" t="s">
        <v>199</v>
      </c>
      <c r="B1290" s="133" t="s">
        <v>84</v>
      </c>
      <c r="C1290" s="127">
        <v>44339.625</v>
      </c>
      <c r="D1290" s="133">
        <v>0</v>
      </c>
      <c r="E1290" s="133">
        <v>0</v>
      </c>
      <c r="F1290" s="133">
        <v>2.8330000000000002</v>
      </c>
      <c r="G1290" s="133">
        <v>2.8330000000000002</v>
      </c>
      <c r="H1290" s="133">
        <v>0</v>
      </c>
      <c r="I1290" s="133">
        <v>0</v>
      </c>
      <c r="J1290" s="133">
        <v>0</v>
      </c>
      <c r="K1290" s="133">
        <v>0</v>
      </c>
      <c r="L1290" s="133"/>
      <c r="M1290" s="133">
        <v>0</v>
      </c>
      <c r="N1290" s="133">
        <v>0</v>
      </c>
      <c r="O1290" s="133">
        <v>774</v>
      </c>
      <c r="P1290" s="133" t="s">
        <v>200</v>
      </c>
      <c r="Q1290" s="133" t="s">
        <v>201</v>
      </c>
      <c r="R1290" s="133" t="s">
        <v>202</v>
      </c>
      <c r="S1290" s="127">
        <v>44349.400277777779</v>
      </c>
    </row>
    <row r="1291" spans="1:19" x14ac:dyDescent="0.2">
      <c r="A1291" s="133" t="s">
        <v>199</v>
      </c>
      <c r="B1291" s="133" t="s">
        <v>84</v>
      </c>
      <c r="C1291" s="127">
        <v>44339.666666666664</v>
      </c>
      <c r="D1291" s="133">
        <v>0</v>
      </c>
      <c r="E1291" s="133">
        <v>0</v>
      </c>
      <c r="F1291" s="133">
        <v>2.84</v>
      </c>
      <c r="G1291" s="133">
        <v>2.84</v>
      </c>
      <c r="H1291" s="133">
        <v>0</v>
      </c>
      <c r="I1291" s="133">
        <v>0</v>
      </c>
      <c r="J1291" s="133">
        <v>0</v>
      </c>
      <c r="K1291" s="133">
        <v>0</v>
      </c>
      <c r="L1291" s="133"/>
      <c r="M1291" s="133">
        <v>0</v>
      </c>
      <c r="N1291" s="133">
        <v>0</v>
      </c>
      <c r="O1291" s="133">
        <v>774</v>
      </c>
      <c r="P1291" s="133" t="s">
        <v>200</v>
      </c>
      <c r="Q1291" s="133" t="s">
        <v>201</v>
      </c>
      <c r="R1291" s="133" t="s">
        <v>202</v>
      </c>
      <c r="S1291" s="127">
        <v>44349.400277777779</v>
      </c>
    </row>
    <row r="1292" spans="1:19" x14ac:dyDescent="0.2">
      <c r="A1292" s="133" t="s">
        <v>199</v>
      </c>
      <c r="B1292" s="133" t="s">
        <v>84</v>
      </c>
      <c r="C1292" s="127">
        <v>44339.708333333336</v>
      </c>
      <c r="D1292" s="133">
        <v>0</v>
      </c>
      <c r="E1292" s="133">
        <v>0</v>
      </c>
      <c r="F1292" s="133">
        <v>2.84</v>
      </c>
      <c r="G1292" s="133">
        <v>2.84</v>
      </c>
      <c r="H1292" s="133">
        <v>0</v>
      </c>
      <c r="I1292" s="133">
        <v>0</v>
      </c>
      <c r="J1292" s="133">
        <v>0</v>
      </c>
      <c r="K1292" s="133">
        <v>0</v>
      </c>
      <c r="L1292" s="133"/>
      <c r="M1292" s="133">
        <v>0</v>
      </c>
      <c r="N1292" s="133">
        <v>0</v>
      </c>
      <c r="O1292" s="133">
        <v>774</v>
      </c>
      <c r="P1292" s="133" t="s">
        <v>200</v>
      </c>
      <c r="Q1292" s="133" t="s">
        <v>201</v>
      </c>
      <c r="R1292" s="133" t="s">
        <v>202</v>
      </c>
      <c r="S1292" s="127">
        <v>44349.400277777779</v>
      </c>
    </row>
    <row r="1293" spans="1:19" x14ac:dyDescent="0.2">
      <c r="A1293" s="133" t="s">
        <v>199</v>
      </c>
      <c r="B1293" s="133" t="s">
        <v>84</v>
      </c>
      <c r="C1293" s="127">
        <v>44339.75</v>
      </c>
      <c r="D1293" s="133">
        <v>0</v>
      </c>
      <c r="E1293" s="133">
        <v>0</v>
      </c>
      <c r="F1293" s="133">
        <v>2.8450000000000002</v>
      </c>
      <c r="G1293" s="133">
        <v>2.8450000000000002</v>
      </c>
      <c r="H1293" s="133">
        <v>0</v>
      </c>
      <c r="I1293" s="133">
        <v>0</v>
      </c>
      <c r="J1293" s="133">
        <v>0</v>
      </c>
      <c r="K1293" s="133">
        <v>0</v>
      </c>
      <c r="L1293" s="133"/>
      <c r="M1293" s="133">
        <v>0</v>
      </c>
      <c r="N1293" s="133">
        <v>0</v>
      </c>
      <c r="O1293" s="133">
        <v>774</v>
      </c>
      <c r="P1293" s="133" t="s">
        <v>200</v>
      </c>
      <c r="Q1293" s="133" t="s">
        <v>201</v>
      </c>
      <c r="R1293" s="133" t="s">
        <v>202</v>
      </c>
      <c r="S1293" s="127">
        <v>44349.400277777779</v>
      </c>
    </row>
    <row r="1294" spans="1:19" x14ac:dyDescent="0.2">
      <c r="A1294" s="133" t="s">
        <v>199</v>
      </c>
      <c r="B1294" s="133" t="s">
        <v>84</v>
      </c>
      <c r="C1294" s="127">
        <v>44339.791666666664</v>
      </c>
      <c r="D1294" s="133">
        <v>0</v>
      </c>
      <c r="E1294" s="133">
        <v>0</v>
      </c>
      <c r="F1294" s="133">
        <v>2.8759999999999999</v>
      </c>
      <c r="G1294" s="133">
        <v>2.8759999999999999</v>
      </c>
      <c r="H1294" s="133">
        <v>0</v>
      </c>
      <c r="I1294" s="133">
        <v>0</v>
      </c>
      <c r="J1294" s="133">
        <v>0</v>
      </c>
      <c r="K1294" s="133">
        <v>0</v>
      </c>
      <c r="L1294" s="133"/>
      <c r="M1294" s="133">
        <v>0</v>
      </c>
      <c r="N1294" s="133">
        <v>0</v>
      </c>
      <c r="O1294" s="133">
        <v>774</v>
      </c>
      <c r="P1294" s="133" t="s">
        <v>200</v>
      </c>
      <c r="Q1294" s="133" t="s">
        <v>201</v>
      </c>
      <c r="R1294" s="133" t="s">
        <v>202</v>
      </c>
      <c r="S1294" s="127">
        <v>44349.400277777779</v>
      </c>
    </row>
    <row r="1295" spans="1:19" x14ac:dyDescent="0.2">
      <c r="A1295" s="133" t="s">
        <v>199</v>
      </c>
      <c r="B1295" s="133" t="s">
        <v>84</v>
      </c>
      <c r="C1295" s="127">
        <v>44339.833333333336</v>
      </c>
      <c r="D1295" s="133">
        <v>0</v>
      </c>
      <c r="E1295" s="133">
        <v>0</v>
      </c>
      <c r="F1295" s="133">
        <v>2.85</v>
      </c>
      <c r="G1295" s="133">
        <v>2.85</v>
      </c>
      <c r="H1295" s="133">
        <v>0</v>
      </c>
      <c r="I1295" s="133">
        <v>0</v>
      </c>
      <c r="J1295" s="133">
        <v>0</v>
      </c>
      <c r="K1295" s="133">
        <v>0</v>
      </c>
      <c r="L1295" s="133"/>
      <c r="M1295" s="133">
        <v>0</v>
      </c>
      <c r="N1295" s="133">
        <v>0</v>
      </c>
      <c r="O1295" s="133">
        <v>774</v>
      </c>
      <c r="P1295" s="133" t="s">
        <v>200</v>
      </c>
      <c r="Q1295" s="133" t="s">
        <v>201</v>
      </c>
      <c r="R1295" s="133" t="s">
        <v>202</v>
      </c>
      <c r="S1295" s="127">
        <v>44349.400277777779</v>
      </c>
    </row>
    <row r="1296" spans="1:19" x14ac:dyDescent="0.2">
      <c r="A1296" s="133" t="s">
        <v>199</v>
      </c>
      <c r="B1296" s="133" t="s">
        <v>84</v>
      </c>
      <c r="C1296" s="127">
        <v>44339.875</v>
      </c>
      <c r="D1296" s="133">
        <v>0</v>
      </c>
      <c r="E1296" s="133">
        <v>0</v>
      </c>
      <c r="F1296" s="133">
        <v>2.9220000000000002</v>
      </c>
      <c r="G1296" s="133">
        <v>2.9220000000000002</v>
      </c>
      <c r="H1296" s="133">
        <v>0</v>
      </c>
      <c r="I1296" s="133">
        <v>0</v>
      </c>
      <c r="J1296" s="133">
        <v>0</v>
      </c>
      <c r="K1296" s="133">
        <v>0</v>
      </c>
      <c r="L1296" s="133"/>
      <c r="M1296" s="133">
        <v>0</v>
      </c>
      <c r="N1296" s="133">
        <v>0</v>
      </c>
      <c r="O1296" s="133">
        <v>774</v>
      </c>
      <c r="P1296" s="133" t="s">
        <v>200</v>
      </c>
      <c r="Q1296" s="133" t="s">
        <v>201</v>
      </c>
      <c r="R1296" s="133" t="s">
        <v>202</v>
      </c>
      <c r="S1296" s="127">
        <v>44349.400277777779</v>
      </c>
    </row>
    <row r="1297" spans="1:19" x14ac:dyDescent="0.2">
      <c r="A1297" s="133" t="s">
        <v>199</v>
      </c>
      <c r="B1297" s="133" t="s">
        <v>84</v>
      </c>
      <c r="C1297" s="127">
        <v>44339.916666666664</v>
      </c>
      <c r="D1297" s="133">
        <v>0</v>
      </c>
      <c r="E1297" s="133">
        <v>0</v>
      </c>
      <c r="F1297" s="133">
        <v>2.93</v>
      </c>
      <c r="G1297" s="133">
        <v>2.93</v>
      </c>
      <c r="H1297" s="133">
        <v>0</v>
      </c>
      <c r="I1297" s="133">
        <v>0</v>
      </c>
      <c r="J1297" s="133">
        <v>0</v>
      </c>
      <c r="K1297" s="133">
        <v>0</v>
      </c>
      <c r="L1297" s="133"/>
      <c r="M1297" s="133">
        <v>0</v>
      </c>
      <c r="N1297" s="133">
        <v>0</v>
      </c>
      <c r="O1297" s="133">
        <v>774</v>
      </c>
      <c r="P1297" s="133" t="s">
        <v>200</v>
      </c>
      <c r="Q1297" s="133" t="s">
        <v>201</v>
      </c>
      <c r="R1297" s="133" t="s">
        <v>202</v>
      </c>
      <c r="S1297" s="127">
        <v>44349.400277777779</v>
      </c>
    </row>
    <row r="1298" spans="1:19" x14ac:dyDescent="0.2">
      <c r="A1298" s="133" t="s">
        <v>199</v>
      </c>
      <c r="B1298" s="133" t="s">
        <v>84</v>
      </c>
      <c r="C1298" s="127">
        <v>44339.958333333336</v>
      </c>
      <c r="D1298" s="133">
        <v>0</v>
      </c>
      <c r="E1298" s="133">
        <v>0</v>
      </c>
      <c r="F1298" s="133">
        <v>2.9239999999999999</v>
      </c>
      <c r="G1298" s="133">
        <v>2.9239999999999999</v>
      </c>
      <c r="H1298" s="133">
        <v>0</v>
      </c>
      <c r="I1298" s="133">
        <v>0</v>
      </c>
      <c r="J1298" s="133">
        <v>0</v>
      </c>
      <c r="K1298" s="133">
        <v>0</v>
      </c>
      <c r="L1298" s="133"/>
      <c r="M1298" s="133">
        <v>0</v>
      </c>
      <c r="N1298" s="133">
        <v>0</v>
      </c>
      <c r="O1298" s="133">
        <v>774</v>
      </c>
      <c r="P1298" s="133" t="s">
        <v>200</v>
      </c>
      <c r="Q1298" s="133" t="s">
        <v>201</v>
      </c>
      <c r="R1298" s="133" t="s">
        <v>202</v>
      </c>
      <c r="S1298" s="127">
        <v>44349.400277777779</v>
      </c>
    </row>
    <row r="1299" spans="1:19" x14ac:dyDescent="0.2">
      <c r="A1299" s="133" t="s">
        <v>199</v>
      </c>
      <c r="B1299" s="133" t="s">
        <v>84</v>
      </c>
      <c r="C1299" s="127">
        <v>44340</v>
      </c>
      <c r="D1299" s="133">
        <v>0</v>
      </c>
      <c r="E1299" s="133">
        <v>0</v>
      </c>
      <c r="F1299" s="133">
        <v>2.96</v>
      </c>
      <c r="G1299" s="133">
        <v>2.96</v>
      </c>
      <c r="H1299" s="133">
        <v>0</v>
      </c>
      <c r="I1299" s="133">
        <v>0</v>
      </c>
      <c r="J1299" s="133">
        <v>0</v>
      </c>
      <c r="K1299" s="133">
        <v>0</v>
      </c>
      <c r="L1299" s="133"/>
      <c r="M1299" s="133">
        <v>0</v>
      </c>
      <c r="N1299" s="133">
        <v>0</v>
      </c>
      <c r="O1299" s="133">
        <v>774</v>
      </c>
      <c r="P1299" s="133" t="s">
        <v>200</v>
      </c>
      <c r="Q1299" s="133" t="s">
        <v>201</v>
      </c>
      <c r="R1299" s="133" t="s">
        <v>202</v>
      </c>
      <c r="S1299" s="127">
        <v>44349.400277777779</v>
      </c>
    </row>
    <row r="1300" spans="1:19" x14ac:dyDescent="0.2">
      <c r="A1300" s="133" t="s">
        <v>199</v>
      </c>
      <c r="B1300" s="133" t="s">
        <v>84</v>
      </c>
      <c r="C1300" s="127">
        <v>44340.041666666664</v>
      </c>
      <c r="D1300" s="133">
        <v>0</v>
      </c>
      <c r="E1300" s="133">
        <v>0</v>
      </c>
      <c r="F1300" s="133">
        <v>2.871</v>
      </c>
      <c r="G1300" s="133">
        <v>2.871</v>
      </c>
      <c r="H1300" s="133">
        <v>0</v>
      </c>
      <c r="I1300" s="133">
        <v>0</v>
      </c>
      <c r="J1300" s="133">
        <v>0</v>
      </c>
      <c r="K1300" s="133">
        <v>0</v>
      </c>
      <c r="L1300" s="133"/>
      <c r="M1300" s="133">
        <v>0</v>
      </c>
      <c r="N1300" s="133">
        <v>0</v>
      </c>
      <c r="O1300" s="133">
        <v>774</v>
      </c>
      <c r="P1300" s="133" t="s">
        <v>200</v>
      </c>
      <c r="Q1300" s="133" t="s">
        <v>201</v>
      </c>
      <c r="R1300" s="133" t="s">
        <v>202</v>
      </c>
      <c r="S1300" s="127">
        <v>44349.400277777779</v>
      </c>
    </row>
    <row r="1301" spans="1:19" x14ac:dyDescent="0.2">
      <c r="A1301" s="133" t="s">
        <v>199</v>
      </c>
      <c r="B1301" s="133" t="s">
        <v>84</v>
      </c>
      <c r="C1301" s="127">
        <v>44340.083333333336</v>
      </c>
      <c r="D1301" s="133">
        <v>0</v>
      </c>
      <c r="E1301" s="133">
        <v>0</v>
      </c>
      <c r="F1301" s="133">
        <v>2.8780000000000001</v>
      </c>
      <c r="G1301" s="133">
        <v>2.8780000000000001</v>
      </c>
      <c r="H1301" s="133">
        <v>0</v>
      </c>
      <c r="I1301" s="133">
        <v>0</v>
      </c>
      <c r="J1301" s="133">
        <v>0</v>
      </c>
      <c r="K1301" s="133">
        <v>0</v>
      </c>
      <c r="L1301" s="133"/>
      <c r="M1301" s="133">
        <v>0</v>
      </c>
      <c r="N1301" s="133">
        <v>0</v>
      </c>
      <c r="O1301" s="133">
        <v>774</v>
      </c>
      <c r="P1301" s="133" t="s">
        <v>200</v>
      </c>
      <c r="Q1301" s="133" t="s">
        <v>201</v>
      </c>
      <c r="R1301" s="133" t="s">
        <v>202</v>
      </c>
      <c r="S1301" s="127">
        <v>44349.400277777779</v>
      </c>
    </row>
    <row r="1302" spans="1:19" x14ac:dyDescent="0.2">
      <c r="A1302" s="133" t="s">
        <v>199</v>
      </c>
      <c r="B1302" s="133" t="s">
        <v>84</v>
      </c>
      <c r="C1302" s="127">
        <v>44340.125</v>
      </c>
      <c r="D1302" s="133">
        <v>0</v>
      </c>
      <c r="E1302" s="133">
        <v>0</v>
      </c>
      <c r="F1302" s="133">
        <v>2.83</v>
      </c>
      <c r="G1302" s="133">
        <v>2.83</v>
      </c>
      <c r="H1302" s="133">
        <v>0</v>
      </c>
      <c r="I1302" s="133">
        <v>0</v>
      </c>
      <c r="J1302" s="133">
        <v>0</v>
      </c>
      <c r="K1302" s="133">
        <v>0</v>
      </c>
      <c r="L1302" s="133"/>
      <c r="M1302" s="133">
        <v>0</v>
      </c>
      <c r="N1302" s="133">
        <v>0</v>
      </c>
      <c r="O1302" s="133">
        <v>774</v>
      </c>
      <c r="P1302" s="133" t="s">
        <v>200</v>
      </c>
      <c r="Q1302" s="133" t="s">
        <v>201</v>
      </c>
      <c r="R1302" s="133" t="s">
        <v>202</v>
      </c>
      <c r="S1302" s="127">
        <v>44349.400277777779</v>
      </c>
    </row>
    <row r="1303" spans="1:19" x14ac:dyDescent="0.2">
      <c r="A1303" s="133" t="s">
        <v>199</v>
      </c>
      <c r="B1303" s="133" t="s">
        <v>84</v>
      </c>
      <c r="C1303" s="127">
        <v>44340.166666666664</v>
      </c>
      <c r="D1303" s="133">
        <v>0</v>
      </c>
      <c r="E1303" s="133">
        <v>0</v>
      </c>
      <c r="F1303" s="133">
        <v>2.8940000000000001</v>
      </c>
      <c r="G1303" s="133">
        <v>2.8940000000000001</v>
      </c>
      <c r="H1303" s="133">
        <v>0</v>
      </c>
      <c r="I1303" s="133">
        <v>0</v>
      </c>
      <c r="J1303" s="133">
        <v>0</v>
      </c>
      <c r="K1303" s="133">
        <v>0</v>
      </c>
      <c r="L1303" s="133"/>
      <c r="M1303" s="133">
        <v>0</v>
      </c>
      <c r="N1303" s="133">
        <v>0</v>
      </c>
      <c r="O1303" s="133">
        <v>774</v>
      </c>
      <c r="P1303" s="133" t="s">
        <v>200</v>
      </c>
      <c r="Q1303" s="133" t="s">
        <v>201</v>
      </c>
      <c r="R1303" s="133" t="s">
        <v>202</v>
      </c>
      <c r="S1303" s="127">
        <v>44349.400277777779</v>
      </c>
    </row>
    <row r="1304" spans="1:19" x14ac:dyDescent="0.2">
      <c r="A1304" s="133" t="s">
        <v>199</v>
      </c>
      <c r="B1304" s="133" t="s">
        <v>84</v>
      </c>
      <c r="C1304" s="127">
        <v>44340.208333333336</v>
      </c>
      <c r="D1304" s="133">
        <v>0</v>
      </c>
      <c r="E1304" s="133">
        <v>0</v>
      </c>
      <c r="F1304" s="133">
        <v>2.99</v>
      </c>
      <c r="G1304" s="133">
        <v>2.99</v>
      </c>
      <c r="H1304" s="133">
        <v>0</v>
      </c>
      <c r="I1304" s="133">
        <v>0</v>
      </c>
      <c r="J1304" s="133">
        <v>0</v>
      </c>
      <c r="K1304" s="133">
        <v>0</v>
      </c>
      <c r="L1304" s="133"/>
      <c r="M1304" s="133">
        <v>0</v>
      </c>
      <c r="N1304" s="133">
        <v>0</v>
      </c>
      <c r="O1304" s="133">
        <v>774</v>
      </c>
      <c r="P1304" s="133" t="s">
        <v>200</v>
      </c>
      <c r="Q1304" s="133" t="s">
        <v>201</v>
      </c>
      <c r="R1304" s="133" t="s">
        <v>202</v>
      </c>
      <c r="S1304" s="127">
        <v>44349.400277777779</v>
      </c>
    </row>
    <row r="1305" spans="1:19" x14ac:dyDescent="0.2">
      <c r="A1305" s="133" t="s">
        <v>199</v>
      </c>
      <c r="B1305" s="133" t="s">
        <v>84</v>
      </c>
      <c r="C1305" s="127">
        <v>44340.25</v>
      </c>
      <c r="D1305" s="133">
        <v>0</v>
      </c>
      <c r="E1305" s="133">
        <v>0</v>
      </c>
      <c r="F1305" s="133">
        <v>2.9870000000000001</v>
      </c>
      <c r="G1305" s="133">
        <v>2.9870000000000001</v>
      </c>
      <c r="H1305" s="133">
        <v>0</v>
      </c>
      <c r="I1305" s="133">
        <v>0</v>
      </c>
      <c r="J1305" s="133">
        <v>0</v>
      </c>
      <c r="K1305" s="133">
        <v>0</v>
      </c>
      <c r="L1305" s="133"/>
      <c r="M1305" s="133">
        <v>0</v>
      </c>
      <c r="N1305" s="133">
        <v>0</v>
      </c>
      <c r="O1305" s="133">
        <v>774</v>
      </c>
      <c r="P1305" s="133" t="s">
        <v>200</v>
      </c>
      <c r="Q1305" s="133" t="s">
        <v>201</v>
      </c>
      <c r="R1305" s="133" t="s">
        <v>202</v>
      </c>
      <c r="S1305" s="127">
        <v>44349.400277777779</v>
      </c>
    </row>
    <row r="1306" spans="1:19" x14ac:dyDescent="0.2">
      <c r="A1306" s="133" t="s">
        <v>199</v>
      </c>
      <c r="B1306" s="133" t="s">
        <v>84</v>
      </c>
      <c r="C1306" s="127">
        <v>44340.291666666664</v>
      </c>
      <c r="D1306" s="133">
        <v>0</v>
      </c>
      <c r="E1306" s="133">
        <v>0</v>
      </c>
      <c r="F1306" s="133">
        <v>2.843</v>
      </c>
      <c r="G1306" s="133">
        <v>2.843</v>
      </c>
      <c r="H1306" s="133">
        <v>0</v>
      </c>
      <c r="I1306" s="133">
        <v>0</v>
      </c>
      <c r="J1306" s="133">
        <v>0</v>
      </c>
      <c r="K1306" s="133">
        <v>0</v>
      </c>
      <c r="L1306" s="133"/>
      <c r="M1306" s="133">
        <v>0</v>
      </c>
      <c r="N1306" s="133">
        <v>0</v>
      </c>
      <c r="O1306" s="133">
        <v>774</v>
      </c>
      <c r="P1306" s="133" t="s">
        <v>200</v>
      </c>
      <c r="Q1306" s="133" t="s">
        <v>201</v>
      </c>
      <c r="R1306" s="133" t="s">
        <v>202</v>
      </c>
      <c r="S1306" s="127">
        <v>44349.400277777779</v>
      </c>
    </row>
    <row r="1307" spans="1:19" x14ac:dyDescent="0.2">
      <c r="A1307" s="133" t="s">
        <v>199</v>
      </c>
      <c r="B1307" s="133" t="s">
        <v>84</v>
      </c>
      <c r="C1307" s="127">
        <v>44340.333333333336</v>
      </c>
      <c r="D1307" s="133">
        <v>0</v>
      </c>
      <c r="E1307" s="133">
        <v>0</v>
      </c>
      <c r="F1307" s="133">
        <v>2.8620000000000001</v>
      </c>
      <c r="G1307" s="133">
        <v>2.8620000000000001</v>
      </c>
      <c r="H1307" s="133">
        <v>0</v>
      </c>
      <c r="I1307" s="133">
        <v>0</v>
      </c>
      <c r="J1307" s="133">
        <v>0</v>
      </c>
      <c r="K1307" s="133">
        <v>0</v>
      </c>
      <c r="L1307" s="133"/>
      <c r="M1307" s="133">
        <v>0</v>
      </c>
      <c r="N1307" s="133">
        <v>0</v>
      </c>
      <c r="O1307" s="133">
        <v>774</v>
      </c>
      <c r="P1307" s="133" t="s">
        <v>200</v>
      </c>
      <c r="Q1307" s="133" t="s">
        <v>201</v>
      </c>
      <c r="R1307" s="133" t="s">
        <v>202</v>
      </c>
      <c r="S1307" s="127">
        <v>44349.400277777779</v>
      </c>
    </row>
    <row r="1308" spans="1:19" x14ac:dyDescent="0.2">
      <c r="A1308" s="133" t="s">
        <v>199</v>
      </c>
      <c r="B1308" s="133" t="s">
        <v>84</v>
      </c>
      <c r="C1308" s="127">
        <v>44340.375</v>
      </c>
      <c r="D1308" s="133">
        <v>0</v>
      </c>
      <c r="E1308" s="133">
        <v>0</v>
      </c>
      <c r="F1308" s="133">
        <v>3.3159999999999998</v>
      </c>
      <c r="G1308" s="133">
        <v>3.3159999999999998</v>
      </c>
      <c r="H1308" s="133">
        <v>0</v>
      </c>
      <c r="I1308" s="133">
        <v>0</v>
      </c>
      <c r="J1308" s="133">
        <v>0</v>
      </c>
      <c r="K1308" s="133">
        <v>0</v>
      </c>
      <c r="L1308" s="133"/>
      <c r="M1308" s="133">
        <v>0</v>
      </c>
      <c r="N1308" s="133">
        <v>0</v>
      </c>
      <c r="O1308" s="133">
        <v>774</v>
      </c>
      <c r="P1308" s="133" t="s">
        <v>200</v>
      </c>
      <c r="Q1308" s="133" t="s">
        <v>201</v>
      </c>
      <c r="R1308" s="133" t="s">
        <v>202</v>
      </c>
      <c r="S1308" s="127">
        <v>44349.400277777779</v>
      </c>
    </row>
    <row r="1309" spans="1:19" x14ac:dyDescent="0.2">
      <c r="A1309" s="133" t="s">
        <v>199</v>
      </c>
      <c r="B1309" s="133" t="s">
        <v>84</v>
      </c>
      <c r="C1309" s="127">
        <v>44340.416666666664</v>
      </c>
      <c r="D1309" s="133">
        <v>0</v>
      </c>
      <c r="E1309" s="133">
        <v>0</v>
      </c>
      <c r="F1309" s="133">
        <v>3.173</v>
      </c>
      <c r="G1309" s="133">
        <v>3.173</v>
      </c>
      <c r="H1309" s="133">
        <v>0</v>
      </c>
      <c r="I1309" s="133">
        <v>0</v>
      </c>
      <c r="J1309" s="133">
        <v>0</v>
      </c>
      <c r="K1309" s="133">
        <v>0</v>
      </c>
      <c r="L1309" s="133"/>
      <c r="M1309" s="133">
        <v>0</v>
      </c>
      <c r="N1309" s="133">
        <v>0</v>
      </c>
      <c r="O1309" s="133">
        <v>774</v>
      </c>
      <c r="P1309" s="133" t="s">
        <v>200</v>
      </c>
      <c r="Q1309" s="133" t="s">
        <v>201</v>
      </c>
      <c r="R1309" s="133" t="s">
        <v>202</v>
      </c>
      <c r="S1309" s="127">
        <v>44349.400277777779</v>
      </c>
    </row>
    <row r="1310" spans="1:19" x14ac:dyDescent="0.2">
      <c r="A1310" s="133" t="s">
        <v>199</v>
      </c>
      <c r="B1310" s="133" t="s">
        <v>84</v>
      </c>
      <c r="C1310" s="127">
        <v>44340.458333333336</v>
      </c>
      <c r="D1310" s="133">
        <v>0</v>
      </c>
      <c r="E1310" s="133">
        <v>0</v>
      </c>
      <c r="F1310" s="133">
        <v>3.3260000000000001</v>
      </c>
      <c r="G1310" s="133">
        <v>3.3260000000000001</v>
      </c>
      <c r="H1310" s="133">
        <v>0</v>
      </c>
      <c r="I1310" s="133">
        <v>0</v>
      </c>
      <c r="J1310" s="133">
        <v>0</v>
      </c>
      <c r="K1310" s="133">
        <v>0</v>
      </c>
      <c r="L1310" s="133"/>
      <c r="M1310" s="133">
        <v>0</v>
      </c>
      <c r="N1310" s="133">
        <v>0</v>
      </c>
      <c r="O1310" s="133">
        <v>774</v>
      </c>
      <c r="P1310" s="133" t="s">
        <v>200</v>
      </c>
      <c r="Q1310" s="133" t="s">
        <v>201</v>
      </c>
      <c r="R1310" s="133" t="s">
        <v>202</v>
      </c>
      <c r="S1310" s="127">
        <v>44349.400277777779</v>
      </c>
    </row>
    <row r="1311" spans="1:19" x14ac:dyDescent="0.2">
      <c r="A1311" s="133" t="s">
        <v>199</v>
      </c>
      <c r="B1311" s="133" t="s">
        <v>84</v>
      </c>
      <c r="C1311" s="127">
        <v>44340.5</v>
      </c>
      <c r="D1311" s="133">
        <v>0</v>
      </c>
      <c r="E1311" s="133">
        <v>0</v>
      </c>
      <c r="F1311" s="133">
        <v>3.0960000000000001</v>
      </c>
      <c r="G1311" s="133">
        <v>3.0960000000000001</v>
      </c>
      <c r="H1311" s="133">
        <v>0</v>
      </c>
      <c r="I1311" s="133">
        <v>0</v>
      </c>
      <c r="J1311" s="133">
        <v>0</v>
      </c>
      <c r="K1311" s="133">
        <v>0</v>
      </c>
      <c r="L1311" s="133"/>
      <c r="M1311" s="133">
        <v>0</v>
      </c>
      <c r="N1311" s="133">
        <v>0</v>
      </c>
      <c r="O1311" s="133">
        <v>774</v>
      </c>
      <c r="P1311" s="133" t="s">
        <v>200</v>
      </c>
      <c r="Q1311" s="133" t="s">
        <v>201</v>
      </c>
      <c r="R1311" s="133" t="s">
        <v>202</v>
      </c>
      <c r="S1311" s="127">
        <v>44349.400277777779</v>
      </c>
    </row>
    <row r="1312" spans="1:19" x14ac:dyDescent="0.2">
      <c r="A1312" s="133" t="s">
        <v>199</v>
      </c>
      <c r="B1312" s="133" t="s">
        <v>84</v>
      </c>
      <c r="C1312" s="127">
        <v>44340.541666666664</v>
      </c>
      <c r="D1312" s="133">
        <v>0</v>
      </c>
      <c r="E1312" s="133">
        <v>0</v>
      </c>
      <c r="F1312" s="133">
        <v>3.113</v>
      </c>
      <c r="G1312" s="133">
        <v>3.113</v>
      </c>
      <c r="H1312" s="133">
        <v>0</v>
      </c>
      <c r="I1312" s="133">
        <v>0</v>
      </c>
      <c r="J1312" s="133">
        <v>0</v>
      </c>
      <c r="K1312" s="133">
        <v>0</v>
      </c>
      <c r="L1312" s="133"/>
      <c r="M1312" s="133">
        <v>0</v>
      </c>
      <c r="N1312" s="133">
        <v>0</v>
      </c>
      <c r="O1312" s="133">
        <v>774</v>
      </c>
      <c r="P1312" s="133" t="s">
        <v>200</v>
      </c>
      <c r="Q1312" s="133" t="s">
        <v>201</v>
      </c>
      <c r="R1312" s="133" t="s">
        <v>202</v>
      </c>
      <c r="S1312" s="127">
        <v>44349.400277777779</v>
      </c>
    </row>
    <row r="1313" spans="1:19" x14ac:dyDescent="0.2">
      <c r="A1313" s="133" t="s">
        <v>199</v>
      </c>
      <c r="B1313" s="133" t="s">
        <v>84</v>
      </c>
      <c r="C1313" s="127">
        <v>44340.583333333336</v>
      </c>
      <c r="D1313" s="133">
        <v>0</v>
      </c>
      <c r="E1313" s="133">
        <v>0</v>
      </c>
      <c r="F1313" s="133">
        <v>3.1930000000000001</v>
      </c>
      <c r="G1313" s="133">
        <v>3.1930000000000001</v>
      </c>
      <c r="H1313" s="133">
        <v>0</v>
      </c>
      <c r="I1313" s="133">
        <v>0</v>
      </c>
      <c r="J1313" s="133">
        <v>0</v>
      </c>
      <c r="K1313" s="133">
        <v>0</v>
      </c>
      <c r="L1313" s="133"/>
      <c r="M1313" s="133">
        <v>0</v>
      </c>
      <c r="N1313" s="133">
        <v>0</v>
      </c>
      <c r="O1313" s="133">
        <v>774</v>
      </c>
      <c r="P1313" s="133" t="s">
        <v>200</v>
      </c>
      <c r="Q1313" s="133" t="s">
        <v>201</v>
      </c>
      <c r="R1313" s="133" t="s">
        <v>202</v>
      </c>
      <c r="S1313" s="127">
        <v>44349.400277777779</v>
      </c>
    </row>
    <row r="1314" spans="1:19" x14ac:dyDescent="0.2">
      <c r="A1314" s="133" t="s">
        <v>199</v>
      </c>
      <c r="B1314" s="133" t="s">
        <v>84</v>
      </c>
      <c r="C1314" s="127">
        <v>44340.625</v>
      </c>
      <c r="D1314" s="133">
        <v>0</v>
      </c>
      <c r="E1314" s="133">
        <v>0</v>
      </c>
      <c r="F1314" s="133">
        <v>3.0049999999999999</v>
      </c>
      <c r="G1314" s="133">
        <v>3.0049999999999999</v>
      </c>
      <c r="H1314" s="133">
        <v>0</v>
      </c>
      <c r="I1314" s="133">
        <v>0</v>
      </c>
      <c r="J1314" s="133">
        <v>0</v>
      </c>
      <c r="K1314" s="133">
        <v>0</v>
      </c>
      <c r="L1314" s="133"/>
      <c r="M1314" s="133">
        <v>0</v>
      </c>
      <c r="N1314" s="133">
        <v>0</v>
      </c>
      <c r="O1314" s="133">
        <v>774</v>
      </c>
      <c r="P1314" s="133" t="s">
        <v>200</v>
      </c>
      <c r="Q1314" s="133" t="s">
        <v>201</v>
      </c>
      <c r="R1314" s="133" t="s">
        <v>202</v>
      </c>
      <c r="S1314" s="127">
        <v>44349.400277777779</v>
      </c>
    </row>
    <row r="1315" spans="1:19" x14ac:dyDescent="0.2">
      <c r="A1315" s="133" t="s">
        <v>199</v>
      </c>
      <c r="B1315" s="133" t="s">
        <v>84</v>
      </c>
      <c r="C1315" s="127">
        <v>44340.666666666664</v>
      </c>
      <c r="D1315" s="133">
        <v>0</v>
      </c>
      <c r="E1315" s="133">
        <v>0</v>
      </c>
      <c r="F1315" s="133">
        <v>3.2360000000000002</v>
      </c>
      <c r="G1315" s="133">
        <v>3.2360000000000002</v>
      </c>
      <c r="H1315" s="133">
        <v>0</v>
      </c>
      <c r="I1315" s="133">
        <v>0</v>
      </c>
      <c r="J1315" s="133">
        <v>0</v>
      </c>
      <c r="K1315" s="133">
        <v>0</v>
      </c>
      <c r="L1315" s="133"/>
      <c r="M1315" s="133">
        <v>0</v>
      </c>
      <c r="N1315" s="133">
        <v>0</v>
      </c>
      <c r="O1315" s="133">
        <v>774</v>
      </c>
      <c r="P1315" s="133" t="s">
        <v>200</v>
      </c>
      <c r="Q1315" s="133" t="s">
        <v>201</v>
      </c>
      <c r="R1315" s="133" t="s">
        <v>202</v>
      </c>
      <c r="S1315" s="127">
        <v>44349.400277777779</v>
      </c>
    </row>
    <row r="1316" spans="1:19" x14ac:dyDescent="0.2">
      <c r="A1316" s="133" t="s">
        <v>199</v>
      </c>
      <c r="B1316" s="133" t="s">
        <v>84</v>
      </c>
      <c r="C1316" s="127">
        <v>44340.708333333336</v>
      </c>
      <c r="D1316" s="133">
        <v>0</v>
      </c>
      <c r="E1316" s="133">
        <v>0</v>
      </c>
      <c r="F1316" s="133">
        <v>2.919</v>
      </c>
      <c r="G1316" s="133">
        <v>2.919</v>
      </c>
      <c r="H1316" s="133">
        <v>0</v>
      </c>
      <c r="I1316" s="133">
        <v>0</v>
      </c>
      <c r="J1316" s="133">
        <v>0</v>
      </c>
      <c r="K1316" s="133">
        <v>0</v>
      </c>
      <c r="L1316" s="133"/>
      <c r="M1316" s="133">
        <v>0</v>
      </c>
      <c r="N1316" s="133">
        <v>0</v>
      </c>
      <c r="O1316" s="133">
        <v>774</v>
      </c>
      <c r="P1316" s="133" t="s">
        <v>200</v>
      </c>
      <c r="Q1316" s="133" t="s">
        <v>201</v>
      </c>
      <c r="R1316" s="133" t="s">
        <v>202</v>
      </c>
      <c r="S1316" s="127">
        <v>44349.400277777779</v>
      </c>
    </row>
    <row r="1317" spans="1:19" x14ac:dyDescent="0.2">
      <c r="A1317" s="133" t="s">
        <v>199</v>
      </c>
      <c r="B1317" s="133" t="s">
        <v>84</v>
      </c>
      <c r="C1317" s="127">
        <v>44340.75</v>
      </c>
      <c r="D1317" s="133">
        <v>0</v>
      </c>
      <c r="E1317" s="133">
        <v>0</v>
      </c>
      <c r="F1317" s="133">
        <v>2.8660000000000001</v>
      </c>
      <c r="G1317" s="133">
        <v>2.8660000000000001</v>
      </c>
      <c r="H1317" s="133">
        <v>0</v>
      </c>
      <c r="I1317" s="133">
        <v>0</v>
      </c>
      <c r="J1317" s="133">
        <v>0</v>
      </c>
      <c r="K1317" s="133">
        <v>0</v>
      </c>
      <c r="L1317" s="133"/>
      <c r="M1317" s="133">
        <v>0</v>
      </c>
      <c r="N1317" s="133">
        <v>0</v>
      </c>
      <c r="O1317" s="133">
        <v>774</v>
      </c>
      <c r="P1317" s="133" t="s">
        <v>200</v>
      </c>
      <c r="Q1317" s="133" t="s">
        <v>201</v>
      </c>
      <c r="R1317" s="133" t="s">
        <v>202</v>
      </c>
      <c r="S1317" s="127">
        <v>44349.400277777779</v>
      </c>
    </row>
    <row r="1318" spans="1:19" x14ac:dyDescent="0.2">
      <c r="A1318" s="133" t="s">
        <v>199</v>
      </c>
      <c r="B1318" s="133" t="s">
        <v>84</v>
      </c>
      <c r="C1318" s="127">
        <v>44340.791666666664</v>
      </c>
      <c r="D1318" s="133">
        <v>0</v>
      </c>
      <c r="E1318" s="133">
        <v>0</v>
      </c>
      <c r="F1318" s="133">
        <v>2.7829999999999999</v>
      </c>
      <c r="G1318" s="133">
        <v>2.7829999999999999</v>
      </c>
      <c r="H1318" s="133">
        <v>0</v>
      </c>
      <c r="I1318" s="133">
        <v>0</v>
      </c>
      <c r="J1318" s="133">
        <v>0</v>
      </c>
      <c r="K1318" s="133">
        <v>0</v>
      </c>
      <c r="L1318" s="133"/>
      <c r="M1318" s="133">
        <v>0</v>
      </c>
      <c r="N1318" s="133">
        <v>0</v>
      </c>
      <c r="O1318" s="133">
        <v>774</v>
      </c>
      <c r="P1318" s="133" t="s">
        <v>200</v>
      </c>
      <c r="Q1318" s="133" t="s">
        <v>201</v>
      </c>
      <c r="R1318" s="133" t="s">
        <v>202</v>
      </c>
      <c r="S1318" s="127">
        <v>44349.400277777779</v>
      </c>
    </row>
    <row r="1319" spans="1:19" x14ac:dyDescent="0.2">
      <c r="A1319" s="133" t="s">
        <v>199</v>
      </c>
      <c r="B1319" s="133" t="s">
        <v>84</v>
      </c>
      <c r="C1319" s="127">
        <v>44340.833333333336</v>
      </c>
      <c r="D1319" s="133">
        <v>0</v>
      </c>
      <c r="E1319" s="133">
        <v>0</v>
      </c>
      <c r="F1319" s="133">
        <v>2.786</v>
      </c>
      <c r="G1319" s="133">
        <v>2.786</v>
      </c>
      <c r="H1319" s="133">
        <v>0</v>
      </c>
      <c r="I1319" s="133">
        <v>0</v>
      </c>
      <c r="J1319" s="133">
        <v>0</v>
      </c>
      <c r="K1319" s="133">
        <v>0</v>
      </c>
      <c r="L1319" s="133"/>
      <c r="M1319" s="133">
        <v>0</v>
      </c>
      <c r="N1319" s="133">
        <v>0</v>
      </c>
      <c r="O1319" s="133">
        <v>774</v>
      </c>
      <c r="P1319" s="133" t="s">
        <v>200</v>
      </c>
      <c r="Q1319" s="133" t="s">
        <v>201</v>
      </c>
      <c r="R1319" s="133" t="s">
        <v>202</v>
      </c>
      <c r="S1319" s="127">
        <v>44349.400277777779</v>
      </c>
    </row>
    <row r="1320" spans="1:19" x14ac:dyDescent="0.2">
      <c r="A1320" s="133" t="s">
        <v>199</v>
      </c>
      <c r="B1320" s="133" t="s">
        <v>84</v>
      </c>
      <c r="C1320" s="127">
        <v>44340.875</v>
      </c>
      <c r="D1320" s="133">
        <v>0</v>
      </c>
      <c r="E1320" s="133">
        <v>0</v>
      </c>
      <c r="F1320" s="133">
        <v>2.84</v>
      </c>
      <c r="G1320" s="133">
        <v>2.84</v>
      </c>
      <c r="H1320" s="133">
        <v>0</v>
      </c>
      <c r="I1320" s="133">
        <v>0</v>
      </c>
      <c r="J1320" s="133">
        <v>0</v>
      </c>
      <c r="K1320" s="133">
        <v>0</v>
      </c>
      <c r="L1320" s="133"/>
      <c r="M1320" s="133">
        <v>0</v>
      </c>
      <c r="N1320" s="133">
        <v>0</v>
      </c>
      <c r="O1320" s="133">
        <v>774</v>
      </c>
      <c r="P1320" s="133" t="s">
        <v>200</v>
      </c>
      <c r="Q1320" s="133" t="s">
        <v>201</v>
      </c>
      <c r="R1320" s="133" t="s">
        <v>202</v>
      </c>
      <c r="S1320" s="127">
        <v>44349.400277777779</v>
      </c>
    </row>
    <row r="1321" spans="1:19" x14ac:dyDescent="0.2">
      <c r="A1321" s="133" t="s">
        <v>199</v>
      </c>
      <c r="B1321" s="133" t="s">
        <v>84</v>
      </c>
      <c r="C1321" s="127">
        <v>44340.916666666664</v>
      </c>
      <c r="D1321" s="133">
        <v>0</v>
      </c>
      <c r="E1321" s="133">
        <v>0</v>
      </c>
      <c r="F1321" s="133">
        <v>3.0089999999999999</v>
      </c>
      <c r="G1321" s="133">
        <v>3.0089999999999999</v>
      </c>
      <c r="H1321" s="133">
        <v>0</v>
      </c>
      <c r="I1321" s="133">
        <v>0</v>
      </c>
      <c r="J1321" s="133">
        <v>0</v>
      </c>
      <c r="K1321" s="133">
        <v>0</v>
      </c>
      <c r="L1321" s="133"/>
      <c r="M1321" s="133">
        <v>0</v>
      </c>
      <c r="N1321" s="133">
        <v>0</v>
      </c>
      <c r="O1321" s="133">
        <v>774</v>
      </c>
      <c r="P1321" s="133" t="s">
        <v>200</v>
      </c>
      <c r="Q1321" s="133" t="s">
        <v>201</v>
      </c>
      <c r="R1321" s="133" t="s">
        <v>202</v>
      </c>
      <c r="S1321" s="127">
        <v>44349.400277777779</v>
      </c>
    </row>
    <row r="1322" spans="1:19" x14ac:dyDescent="0.2">
      <c r="A1322" s="133" t="s">
        <v>199</v>
      </c>
      <c r="B1322" s="133" t="s">
        <v>84</v>
      </c>
      <c r="C1322" s="127">
        <v>44340.958333333336</v>
      </c>
      <c r="D1322" s="133">
        <v>0</v>
      </c>
      <c r="E1322" s="133">
        <v>0</v>
      </c>
      <c r="F1322" s="133">
        <v>2.968</v>
      </c>
      <c r="G1322" s="133">
        <v>2.968</v>
      </c>
      <c r="H1322" s="133">
        <v>0</v>
      </c>
      <c r="I1322" s="133">
        <v>0</v>
      </c>
      <c r="J1322" s="133">
        <v>0</v>
      </c>
      <c r="K1322" s="133">
        <v>0</v>
      </c>
      <c r="L1322" s="133"/>
      <c r="M1322" s="133">
        <v>0</v>
      </c>
      <c r="N1322" s="133">
        <v>0</v>
      </c>
      <c r="O1322" s="133">
        <v>774</v>
      </c>
      <c r="P1322" s="133" t="s">
        <v>200</v>
      </c>
      <c r="Q1322" s="133" t="s">
        <v>201</v>
      </c>
      <c r="R1322" s="133" t="s">
        <v>202</v>
      </c>
      <c r="S1322" s="127">
        <v>44349.400277777779</v>
      </c>
    </row>
    <row r="1323" spans="1:19" x14ac:dyDescent="0.2">
      <c r="A1323" s="133" t="s">
        <v>199</v>
      </c>
      <c r="B1323" s="133" t="s">
        <v>84</v>
      </c>
      <c r="C1323" s="127">
        <v>44341</v>
      </c>
      <c r="D1323" s="133">
        <v>0</v>
      </c>
      <c r="E1323" s="133">
        <v>0</v>
      </c>
      <c r="F1323" s="133">
        <v>2.9340000000000002</v>
      </c>
      <c r="G1323" s="133">
        <v>2.9340000000000002</v>
      </c>
      <c r="H1323" s="133">
        <v>0</v>
      </c>
      <c r="I1323" s="133">
        <v>0</v>
      </c>
      <c r="J1323" s="133">
        <v>0</v>
      </c>
      <c r="K1323" s="133">
        <v>0</v>
      </c>
      <c r="L1323" s="133"/>
      <c r="M1323" s="133">
        <v>0</v>
      </c>
      <c r="N1323" s="133">
        <v>0</v>
      </c>
      <c r="O1323" s="133">
        <v>774</v>
      </c>
      <c r="P1323" s="133" t="s">
        <v>200</v>
      </c>
      <c r="Q1323" s="133" t="s">
        <v>201</v>
      </c>
      <c r="R1323" s="133" t="s">
        <v>202</v>
      </c>
      <c r="S1323" s="127">
        <v>44349.400277777779</v>
      </c>
    </row>
    <row r="1324" spans="1:19" x14ac:dyDescent="0.2">
      <c r="A1324" s="133" t="s">
        <v>199</v>
      </c>
      <c r="B1324" s="133" t="s">
        <v>84</v>
      </c>
      <c r="C1324" s="127">
        <v>44341.041666666664</v>
      </c>
      <c r="D1324" s="133">
        <v>0</v>
      </c>
      <c r="E1324" s="133">
        <v>0</v>
      </c>
      <c r="F1324" s="133">
        <v>2.8420000000000001</v>
      </c>
      <c r="G1324" s="133">
        <v>2.8420000000000001</v>
      </c>
      <c r="H1324" s="133">
        <v>0</v>
      </c>
      <c r="I1324" s="133">
        <v>0</v>
      </c>
      <c r="J1324" s="133">
        <v>0</v>
      </c>
      <c r="K1324" s="133">
        <v>0</v>
      </c>
      <c r="L1324" s="133"/>
      <c r="M1324" s="133">
        <v>0</v>
      </c>
      <c r="N1324" s="133">
        <v>0</v>
      </c>
      <c r="O1324" s="133">
        <v>774</v>
      </c>
      <c r="P1324" s="133" t="s">
        <v>200</v>
      </c>
      <c r="Q1324" s="133" t="s">
        <v>201</v>
      </c>
      <c r="R1324" s="133" t="s">
        <v>202</v>
      </c>
      <c r="S1324" s="127">
        <v>44349.400277777779</v>
      </c>
    </row>
    <row r="1325" spans="1:19" x14ac:dyDescent="0.2">
      <c r="A1325" s="133" t="s">
        <v>199</v>
      </c>
      <c r="B1325" s="133" t="s">
        <v>84</v>
      </c>
      <c r="C1325" s="127">
        <v>44341.083333333336</v>
      </c>
      <c r="D1325" s="133">
        <v>0</v>
      </c>
      <c r="E1325" s="133">
        <v>0</v>
      </c>
      <c r="F1325" s="133">
        <v>2.8370000000000002</v>
      </c>
      <c r="G1325" s="133">
        <v>2.8370000000000002</v>
      </c>
      <c r="H1325" s="133">
        <v>0</v>
      </c>
      <c r="I1325" s="133">
        <v>0</v>
      </c>
      <c r="J1325" s="133">
        <v>0</v>
      </c>
      <c r="K1325" s="133">
        <v>0</v>
      </c>
      <c r="L1325" s="133"/>
      <c r="M1325" s="133">
        <v>0</v>
      </c>
      <c r="N1325" s="133">
        <v>0</v>
      </c>
      <c r="O1325" s="133">
        <v>774</v>
      </c>
      <c r="P1325" s="133" t="s">
        <v>200</v>
      </c>
      <c r="Q1325" s="133" t="s">
        <v>201</v>
      </c>
      <c r="R1325" s="133" t="s">
        <v>202</v>
      </c>
      <c r="S1325" s="127">
        <v>44349.400856481479</v>
      </c>
    </row>
    <row r="1326" spans="1:19" x14ac:dyDescent="0.2">
      <c r="A1326" s="133" t="s">
        <v>199</v>
      </c>
      <c r="B1326" s="133" t="s">
        <v>84</v>
      </c>
      <c r="C1326" s="127">
        <v>44341.125</v>
      </c>
      <c r="D1326" s="133">
        <v>0</v>
      </c>
      <c r="E1326" s="133">
        <v>0</v>
      </c>
      <c r="F1326" s="133">
        <v>2.8340000000000001</v>
      </c>
      <c r="G1326" s="133">
        <v>2.8340000000000001</v>
      </c>
      <c r="H1326" s="133">
        <v>0</v>
      </c>
      <c r="I1326" s="133">
        <v>0</v>
      </c>
      <c r="J1326" s="133">
        <v>0</v>
      </c>
      <c r="K1326" s="133">
        <v>0</v>
      </c>
      <c r="L1326" s="133"/>
      <c r="M1326" s="133">
        <v>0</v>
      </c>
      <c r="N1326" s="133">
        <v>0</v>
      </c>
      <c r="O1326" s="133">
        <v>774</v>
      </c>
      <c r="P1326" s="133" t="s">
        <v>200</v>
      </c>
      <c r="Q1326" s="133" t="s">
        <v>201</v>
      </c>
      <c r="R1326" s="133" t="s">
        <v>202</v>
      </c>
      <c r="S1326" s="127">
        <v>44349.400856481479</v>
      </c>
    </row>
    <row r="1327" spans="1:19" x14ac:dyDescent="0.2">
      <c r="A1327" s="133" t="s">
        <v>199</v>
      </c>
      <c r="B1327" s="133" t="s">
        <v>84</v>
      </c>
      <c r="C1327" s="127">
        <v>44341.166666666664</v>
      </c>
      <c r="D1327" s="133">
        <v>0</v>
      </c>
      <c r="E1327" s="133">
        <v>0</v>
      </c>
      <c r="F1327" s="133">
        <v>2.903</v>
      </c>
      <c r="G1327" s="133">
        <v>2.903</v>
      </c>
      <c r="H1327" s="133">
        <v>0</v>
      </c>
      <c r="I1327" s="133">
        <v>0</v>
      </c>
      <c r="J1327" s="133">
        <v>0</v>
      </c>
      <c r="K1327" s="133">
        <v>0</v>
      </c>
      <c r="L1327" s="133"/>
      <c r="M1327" s="133">
        <v>0</v>
      </c>
      <c r="N1327" s="133">
        <v>0</v>
      </c>
      <c r="O1327" s="133">
        <v>774</v>
      </c>
      <c r="P1327" s="133" t="s">
        <v>200</v>
      </c>
      <c r="Q1327" s="133" t="s">
        <v>201</v>
      </c>
      <c r="R1327" s="133" t="s">
        <v>202</v>
      </c>
      <c r="S1327" s="127">
        <v>44349.400856481479</v>
      </c>
    </row>
    <row r="1328" spans="1:19" x14ac:dyDescent="0.2">
      <c r="A1328" s="133" t="s">
        <v>199</v>
      </c>
      <c r="B1328" s="133" t="s">
        <v>84</v>
      </c>
      <c r="C1328" s="127">
        <v>44341.208333333336</v>
      </c>
      <c r="D1328" s="133">
        <v>0</v>
      </c>
      <c r="E1328" s="133">
        <v>0</v>
      </c>
      <c r="F1328" s="133">
        <v>2.9809999999999999</v>
      </c>
      <c r="G1328" s="133">
        <v>2.9809999999999999</v>
      </c>
      <c r="H1328" s="133">
        <v>0</v>
      </c>
      <c r="I1328" s="133">
        <v>0</v>
      </c>
      <c r="J1328" s="133">
        <v>0</v>
      </c>
      <c r="K1328" s="133">
        <v>0</v>
      </c>
      <c r="L1328" s="133"/>
      <c r="M1328" s="133">
        <v>0</v>
      </c>
      <c r="N1328" s="133">
        <v>0</v>
      </c>
      <c r="O1328" s="133">
        <v>774</v>
      </c>
      <c r="P1328" s="133" t="s">
        <v>200</v>
      </c>
      <c r="Q1328" s="133" t="s">
        <v>201</v>
      </c>
      <c r="R1328" s="133" t="s">
        <v>202</v>
      </c>
      <c r="S1328" s="127">
        <v>44349.400856481479</v>
      </c>
    </row>
    <row r="1329" spans="1:19" x14ac:dyDescent="0.2">
      <c r="A1329" s="133" t="s">
        <v>199</v>
      </c>
      <c r="B1329" s="133" t="s">
        <v>84</v>
      </c>
      <c r="C1329" s="127">
        <v>44341.25</v>
      </c>
      <c r="D1329" s="133">
        <v>0</v>
      </c>
      <c r="E1329" s="133">
        <v>0</v>
      </c>
      <c r="F1329" s="133">
        <v>2.952</v>
      </c>
      <c r="G1329" s="133">
        <v>2.952</v>
      </c>
      <c r="H1329" s="133">
        <v>0</v>
      </c>
      <c r="I1329" s="133">
        <v>0</v>
      </c>
      <c r="J1329" s="133">
        <v>0</v>
      </c>
      <c r="K1329" s="133">
        <v>0</v>
      </c>
      <c r="L1329" s="133"/>
      <c r="M1329" s="133">
        <v>0</v>
      </c>
      <c r="N1329" s="133">
        <v>0</v>
      </c>
      <c r="O1329" s="133">
        <v>774</v>
      </c>
      <c r="P1329" s="133" t="s">
        <v>200</v>
      </c>
      <c r="Q1329" s="133" t="s">
        <v>201</v>
      </c>
      <c r="R1329" s="133" t="s">
        <v>202</v>
      </c>
      <c r="S1329" s="127">
        <v>44349.400856481479</v>
      </c>
    </row>
    <row r="1330" spans="1:19" x14ac:dyDescent="0.2">
      <c r="A1330" s="133" t="s">
        <v>199</v>
      </c>
      <c r="B1330" s="133" t="s">
        <v>84</v>
      </c>
      <c r="C1330" s="127">
        <v>44341.291666666664</v>
      </c>
      <c r="D1330" s="133">
        <v>0</v>
      </c>
      <c r="E1330" s="133">
        <v>0</v>
      </c>
      <c r="F1330" s="133">
        <v>2.8450000000000002</v>
      </c>
      <c r="G1330" s="133">
        <v>2.8450000000000002</v>
      </c>
      <c r="H1330" s="133">
        <v>0</v>
      </c>
      <c r="I1330" s="133">
        <v>0</v>
      </c>
      <c r="J1330" s="133">
        <v>0</v>
      </c>
      <c r="K1330" s="133">
        <v>0</v>
      </c>
      <c r="L1330" s="133"/>
      <c r="M1330" s="133">
        <v>0</v>
      </c>
      <c r="N1330" s="133">
        <v>0</v>
      </c>
      <c r="O1330" s="133">
        <v>774</v>
      </c>
      <c r="P1330" s="133" t="s">
        <v>200</v>
      </c>
      <c r="Q1330" s="133" t="s">
        <v>201</v>
      </c>
      <c r="R1330" s="133" t="s">
        <v>202</v>
      </c>
      <c r="S1330" s="127">
        <v>44349.400856481479</v>
      </c>
    </row>
    <row r="1331" spans="1:19" x14ac:dyDescent="0.2">
      <c r="A1331" s="133" t="s">
        <v>199</v>
      </c>
      <c r="B1331" s="133" t="s">
        <v>84</v>
      </c>
      <c r="C1331" s="127">
        <v>44341.333333333336</v>
      </c>
      <c r="D1331" s="133">
        <v>0</v>
      </c>
      <c r="E1331" s="133">
        <v>0</v>
      </c>
      <c r="F1331" s="133">
        <v>3.0659999999999998</v>
      </c>
      <c r="G1331" s="133">
        <v>3.0659999999999998</v>
      </c>
      <c r="H1331" s="133">
        <v>0</v>
      </c>
      <c r="I1331" s="133">
        <v>0</v>
      </c>
      <c r="J1331" s="133">
        <v>0</v>
      </c>
      <c r="K1331" s="133">
        <v>0</v>
      </c>
      <c r="L1331" s="133"/>
      <c r="M1331" s="133">
        <v>0</v>
      </c>
      <c r="N1331" s="133">
        <v>0</v>
      </c>
      <c r="O1331" s="133">
        <v>774</v>
      </c>
      <c r="P1331" s="133" t="s">
        <v>200</v>
      </c>
      <c r="Q1331" s="133" t="s">
        <v>201</v>
      </c>
      <c r="R1331" s="133" t="s">
        <v>202</v>
      </c>
      <c r="S1331" s="127">
        <v>44349.400856481479</v>
      </c>
    </row>
    <row r="1332" spans="1:19" x14ac:dyDescent="0.2">
      <c r="A1332" s="133" t="s">
        <v>199</v>
      </c>
      <c r="B1332" s="133" t="s">
        <v>84</v>
      </c>
      <c r="C1332" s="127">
        <v>44341.375</v>
      </c>
      <c r="D1332" s="133">
        <v>0</v>
      </c>
      <c r="E1332" s="133">
        <v>0</v>
      </c>
      <c r="F1332" s="133">
        <v>3.2050000000000001</v>
      </c>
      <c r="G1332" s="133">
        <v>3.2050000000000001</v>
      </c>
      <c r="H1332" s="133">
        <v>0</v>
      </c>
      <c r="I1332" s="133">
        <v>0</v>
      </c>
      <c r="J1332" s="133">
        <v>0</v>
      </c>
      <c r="K1332" s="133">
        <v>0</v>
      </c>
      <c r="L1332" s="133"/>
      <c r="M1332" s="133">
        <v>0</v>
      </c>
      <c r="N1332" s="133">
        <v>0</v>
      </c>
      <c r="O1332" s="133">
        <v>774</v>
      </c>
      <c r="P1332" s="133" t="s">
        <v>200</v>
      </c>
      <c r="Q1332" s="133" t="s">
        <v>201</v>
      </c>
      <c r="R1332" s="133" t="s">
        <v>202</v>
      </c>
      <c r="S1332" s="127">
        <v>44349.400856481479</v>
      </c>
    </row>
    <row r="1333" spans="1:19" x14ac:dyDescent="0.2">
      <c r="A1333" s="133" t="s">
        <v>199</v>
      </c>
      <c r="B1333" s="133" t="s">
        <v>84</v>
      </c>
      <c r="C1333" s="127">
        <v>44341.416666666664</v>
      </c>
      <c r="D1333" s="133">
        <v>0</v>
      </c>
      <c r="E1333" s="133">
        <v>0</v>
      </c>
      <c r="F1333" s="133">
        <v>3.0840000000000001</v>
      </c>
      <c r="G1333" s="133">
        <v>3.0840000000000001</v>
      </c>
      <c r="H1333" s="133">
        <v>0</v>
      </c>
      <c r="I1333" s="133">
        <v>0</v>
      </c>
      <c r="J1333" s="133">
        <v>0</v>
      </c>
      <c r="K1333" s="133">
        <v>0</v>
      </c>
      <c r="L1333" s="133"/>
      <c r="M1333" s="133">
        <v>0</v>
      </c>
      <c r="N1333" s="133">
        <v>0</v>
      </c>
      <c r="O1333" s="133">
        <v>774</v>
      </c>
      <c r="P1333" s="133" t="s">
        <v>200</v>
      </c>
      <c r="Q1333" s="133" t="s">
        <v>201</v>
      </c>
      <c r="R1333" s="133" t="s">
        <v>202</v>
      </c>
      <c r="S1333" s="127">
        <v>44349.400856481479</v>
      </c>
    </row>
    <row r="1334" spans="1:19" x14ac:dyDescent="0.2">
      <c r="A1334" s="133" t="s">
        <v>199</v>
      </c>
      <c r="B1334" s="133" t="s">
        <v>84</v>
      </c>
      <c r="C1334" s="127">
        <v>44341.458333333336</v>
      </c>
      <c r="D1334" s="133">
        <v>0</v>
      </c>
      <c r="E1334" s="133">
        <v>0</v>
      </c>
      <c r="F1334" s="133">
        <v>2.9590000000000001</v>
      </c>
      <c r="G1334" s="133">
        <v>2.9590000000000001</v>
      </c>
      <c r="H1334" s="133">
        <v>0</v>
      </c>
      <c r="I1334" s="133">
        <v>0</v>
      </c>
      <c r="J1334" s="133">
        <v>0</v>
      </c>
      <c r="K1334" s="133">
        <v>0</v>
      </c>
      <c r="L1334" s="133"/>
      <c r="M1334" s="133">
        <v>0</v>
      </c>
      <c r="N1334" s="133">
        <v>0</v>
      </c>
      <c r="O1334" s="133">
        <v>774</v>
      </c>
      <c r="P1334" s="133" t="s">
        <v>200</v>
      </c>
      <c r="Q1334" s="133" t="s">
        <v>201</v>
      </c>
      <c r="R1334" s="133" t="s">
        <v>202</v>
      </c>
      <c r="S1334" s="127">
        <v>44349.400856481479</v>
      </c>
    </row>
    <row r="1335" spans="1:19" x14ac:dyDescent="0.2">
      <c r="A1335" s="133" t="s">
        <v>199</v>
      </c>
      <c r="B1335" s="133" t="s">
        <v>84</v>
      </c>
      <c r="C1335" s="127">
        <v>44341.5</v>
      </c>
      <c r="D1335" s="133">
        <v>0</v>
      </c>
      <c r="E1335" s="133">
        <v>0</v>
      </c>
      <c r="F1335" s="133">
        <v>2.8679999999999999</v>
      </c>
      <c r="G1335" s="133">
        <v>2.8679999999999999</v>
      </c>
      <c r="H1335" s="133">
        <v>0</v>
      </c>
      <c r="I1335" s="133">
        <v>0</v>
      </c>
      <c r="J1335" s="133">
        <v>0</v>
      </c>
      <c r="K1335" s="133">
        <v>0</v>
      </c>
      <c r="L1335" s="133"/>
      <c r="M1335" s="133">
        <v>0</v>
      </c>
      <c r="N1335" s="133">
        <v>0</v>
      </c>
      <c r="O1335" s="133">
        <v>774</v>
      </c>
      <c r="P1335" s="133" t="s">
        <v>200</v>
      </c>
      <c r="Q1335" s="133" t="s">
        <v>201</v>
      </c>
      <c r="R1335" s="133" t="s">
        <v>202</v>
      </c>
      <c r="S1335" s="127">
        <v>44349.400856481479</v>
      </c>
    </row>
    <row r="1336" spans="1:19" x14ac:dyDescent="0.2">
      <c r="A1336" s="133" t="s">
        <v>199</v>
      </c>
      <c r="B1336" s="133" t="s">
        <v>84</v>
      </c>
      <c r="C1336" s="127">
        <v>44341.541666666664</v>
      </c>
      <c r="D1336" s="133">
        <v>0</v>
      </c>
      <c r="E1336" s="133">
        <v>0</v>
      </c>
      <c r="F1336" s="133">
        <v>2.8679999999999999</v>
      </c>
      <c r="G1336" s="133">
        <v>2.8679999999999999</v>
      </c>
      <c r="H1336" s="133">
        <v>0</v>
      </c>
      <c r="I1336" s="133">
        <v>0</v>
      </c>
      <c r="J1336" s="133">
        <v>0</v>
      </c>
      <c r="K1336" s="133">
        <v>0</v>
      </c>
      <c r="L1336" s="133"/>
      <c r="M1336" s="133">
        <v>0</v>
      </c>
      <c r="N1336" s="133">
        <v>0</v>
      </c>
      <c r="O1336" s="133">
        <v>774</v>
      </c>
      <c r="P1336" s="133" t="s">
        <v>200</v>
      </c>
      <c r="Q1336" s="133" t="s">
        <v>201</v>
      </c>
      <c r="R1336" s="133" t="s">
        <v>202</v>
      </c>
      <c r="S1336" s="127">
        <v>44349.400856481479</v>
      </c>
    </row>
    <row r="1337" spans="1:19" x14ac:dyDescent="0.2">
      <c r="A1337" s="133" t="s">
        <v>199</v>
      </c>
      <c r="B1337" s="133" t="s">
        <v>84</v>
      </c>
      <c r="C1337" s="127">
        <v>44341.583333333336</v>
      </c>
      <c r="D1337" s="133">
        <v>0</v>
      </c>
      <c r="E1337" s="133">
        <v>0</v>
      </c>
      <c r="F1337" s="133">
        <v>2.8679999999999999</v>
      </c>
      <c r="G1337" s="133">
        <v>2.8679999999999999</v>
      </c>
      <c r="H1337" s="133">
        <v>0</v>
      </c>
      <c r="I1337" s="133">
        <v>0</v>
      </c>
      <c r="J1337" s="133">
        <v>0</v>
      </c>
      <c r="K1337" s="133">
        <v>0</v>
      </c>
      <c r="L1337" s="133"/>
      <c r="M1337" s="133">
        <v>0</v>
      </c>
      <c r="N1337" s="133">
        <v>0</v>
      </c>
      <c r="O1337" s="133">
        <v>774</v>
      </c>
      <c r="P1337" s="133" t="s">
        <v>200</v>
      </c>
      <c r="Q1337" s="133" t="s">
        <v>201</v>
      </c>
      <c r="R1337" s="133" t="s">
        <v>202</v>
      </c>
      <c r="S1337" s="127">
        <v>44349.400856481479</v>
      </c>
    </row>
    <row r="1338" spans="1:19" x14ac:dyDescent="0.2">
      <c r="A1338" s="133" t="s">
        <v>199</v>
      </c>
      <c r="B1338" s="133" t="s">
        <v>84</v>
      </c>
      <c r="C1338" s="127">
        <v>44341.625</v>
      </c>
      <c r="D1338" s="133">
        <v>0</v>
      </c>
      <c r="E1338" s="133">
        <v>0</v>
      </c>
      <c r="F1338" s="133">
        <v>2.8679999999999999</v>
      </c>
      <c r="G1338" s="133">
        <v>2.8679999999999999</v>
      </c>
      <c r="H1338" s="133">
        <v>0</v>
      </c>
      <c r="I1338" s="133">
        <v>0</v>
      </c>
      <c r="J1338" s="133">
        <v>0</v>
      </c>
      <c r="K1338" s="133">
        <v>0</v>
      </c>
      <c r="L1338" s="133"/>
      <c r="M1338" s="133">
        <v>0</v>
      </c>
      <c r="N1338" s="133">
        <v>0</v>
      </c>
      <c r="O1338" s="133">
        <v>774</v>
      </c>
      <c r="P1338" s="133" t="s">
        <v>200</v>
      </c>
      <c r="Q1338" s="133" t="s">
        <v>201</v>
      </c>
      <c r="R1338" s="133" t="s">
        <v>202</v>
      </c>
      <c r="S1338" s="127">
        <v>44349.400856481479</v>
      </c>
    </row>
    <row r="1339" spans="1:19" x14ac:dyDescent="0.2">
      <c r="A1339" s="133" t="s">
        <v>199</v>
      </c>
      <c r="B1339" s="133" t="s">
        <v>84</v>
      </c>
      <c r="C1339" s="127">
        <v>44341.666666666664</v>
      </c>
      <c r="D1339" s="133">
        <v>0</v>
      </c>
      <c r="E1339" s="133">
        <v>0</v>
      </c>
      <c r="F1339" s="133">
        <v>2.8679999999999999</v>
      </c>
      <c r="G1339" s="133">
        <v>2.8679999999999999</v>
      </c>
      <c r="H1339" s="133">
        <v>0</v>
      </c>
      <c r="I1339" s="133">
        <v>0</v>
      </c>
      <c r="J1339" s="133">
        <v>0</v>
      </c>
      <c r="K1339" s="133">
        <v>0</v>
      </c>
      <c r="L1339" s="133"/>
      <c r="M1339" s="133">
        <v>0</v>
      </c>
      <c r="N1339" s="133">
        <v>0</v>
      </c>
      <c r="O1339" s="133">
        <v>774</v>
      </c>
      <c r="P1339" s="133" t="s">
        <v>200</v>
      </c>
      <c r="Q1339" s="133" t="s">
        <v>201</v>
      </c>
      <c r="R1339" s="133" t="s">
        <v>202</v>
      </c>
      <c r="S1339" s="127">
        <v>44349.400856481479</v>
      </c>
    </row>
    <row r="1340" spans="1:19" x14ac:dyDescent="0.2">
      <c r="A1340" s="133" t="s">
        <v>199</v>
      </c>
      <c r="B1340" s="133" t="s">
        <v>84</v>
      </c>
      <c r="C1340" s="127">
        <v>44341.708333333336</v>
      </c>
      <c r="D1340" s="133">
        <v>0</v>
      </c>
      <c r="E1340" s="133">
        <v>0</v>
      </c>
      <c r="F1340" s="133">
        <v>2.8809999999999998</v>
      </c>
      <c r="G1340" s="133">
        <v>2.8809999999999998</v>
      </c>
      <c r="H1340" s="133">
        <v>0</v>
      </c>
      <c r="I1340" s="133">
        <v>0</v>
      </c>
      <c r="J1340" s="133">
        <v>0</v>
      </c>
      <c r="K1340" s="133">
        <v>0</v>
      </c>
      <c r="L1340" s="133"/>
      <c r="M1340" s="133">
        <v>0</v>
      </c>
      <c r="N1340" s="133">
        <v>0</v>
      </c>
      <c r="O1340" s="133">
        <v>774</v>
      </c>
      <c r="P1340" s="133" t="s">
        <v>200</v>
      </c>
      <c r="Q1340" s="133" t="s">
        <v>201</v>
      </c>
      <c r="R1340" s="133" t="s">
        <v>202</v>
      </c>
      <c r="S1340" s="127">
        <v>44349.400856481479</v>
      </c>
    </row>
    <row r="1341" spans="1:19" x14ac:dyDescent="0.2">
      <c r="A1341" s="133" t="s">
        <v>199</v>
      </c>
      <c r="B1341" s="133" t="s">
        <v>84</v>
      </c>
      <c r="C1341" s="127">
        <v>44341.75</v>
      </c>
      <c r="D1341" s="133">
        <v>0</v>
      </c>
      <c r="E1341" s="133">
        <v>0</v>
      </c>
      <c r="F1341" s="133">
        <v>2.8090000000000002</v>
      </c>
      <c r="G1341" s="133">
        <v>2.8090000000000002</v>
      </c>
      <c r="H1341" s="133">
        <v>0</v>
      </c>
      <c r="I1341" s="133">
        <v>0</v>
      </c>
      <c r="J1341" s="133">
        <v>0</v>
      </c>
      <c r="K1341" s="133">
        <v>0</v>
      </c>
      <c r="L1341" s="133"/>
      <c r="M1341" s="133">
        <v>0</v>
      </c>
      <c r="N1341" s="133">
        <v>0</v>
      </c>
      <c r="O1341" s="133">
        <v>774</v>
      </c>
      <c r="P1341" s="133" t="s">
        <v>200</v>
      </c>
      <c r="Q1341" s="133" t="s">
        <v>201</v>
      </c>
      <c r="R1341" s="133" t="s">
        <v>202</v>
      </c>
      <c r="S1341" s="127">
        <v>44349.400856481479</v>
      </c>
    </row>
    <row r="1342" spans="1:19" x14ac:dyDescent="0.2">
      <c r="A1342" s="133" t="s">
        <v>199</v>
      </c>
      <c r="B1342" s="133" t="s">
        <v>84</v>
      </c>
      <c r="C1342" s="127">
        <v>44341.791666666664</v>
      </c>
      <c r="D1342" s="133">
        <v>0</v>
      </c>
      <c r="E1342" s="133">
        <v>0</v>
      </c>
      <c r="F1342" s="133">
        <v>2.7309999999999999</v>
      </c>
      <c r="G1342" s="133">
        <v>2.7309999999999999</v>
      </c>
      <c r="H1342" s="133">
        <v>0</v>
      </c>
      <c r="I1342" s="133">
        <v>0</v>
      </c>
      <c r="J1342" s="133">
        <v>0</v>
      </c>
      <c r="K1342" s="133">
        <v>0</v>
      </c>
      <c r="L1342" s="133"/>
      <c r="M1342" s="133">
        <v>0</v>
      </c>
      <c r="N1342" s="133">
        <v>0</v>
      </c>
      <c r="O1342" s="133">
        <v>774</v>
      </c>
      <c r="P1342" s="133" t="s">
        <v>200</v>
      </c>
      <c r="Q1342" s="133" t="s">
        <v>201</v>
      </c>
      <c r="R1342" s="133" t="s">
        <v>202</v>
      </c>
      <c r="S1342" s="127">
        <v>44349.400856481479</v>
      </c>
    </row>
    <row r="1343" spans="1:19" x14ac:dyDescent="0.2">
      <c r="A1343" s="133" t="s">
        <v>199</v>
      </c>
      <c r="B1343" s="133" t="s">
        <v>84</v>
      </c>
      <c r="C1343" s="127">
        <v>44341.833333333336</v>
      </c>
      <c r="D1343" s="133">
        <v>0</v>
      </c>
      <c r="E1343" s="133">
        <v>0</v>
      </c>
      <c r="F1343" s="133">
        <v>2.8140000000000001</v>
      </c>
      <c r="G1343" s="133">
        <v>2.8140000000000001</v>
      </c>
      <c r="H1343" s="133">
        <v>0</v>
      </c>
      <c r="I1343" s="133">
        <v>0</v>
      </c>
      <c r="J1343" s="133">
        <v>0</v>
      </c>
      <c r="K1343" s="133">
        <v>0</v>
      </c>
      <c r="L1343" s="133"/>
      <c r="M1343" s="133">
        <v>0</v>
      </c>
      <c r="N1343" s="133">
        <v>0</v>
      </c>
      <c r="O1343" s="133">
        <v>774</v>
      </c>
      <c r="P1343" s="133" t="s">
        <v>200</v>
      </c>
      <c r="Q1343" s="133" t="s">
        <v>201</v>
      </c>
      <c r="R1343" s="133" t="s">
        <v>202</v>
      </c>
      <c r="S1343" s="127">
        <v>44349.400856481479</v>
      </c>
    </row>
    <row r="1344" spans="1:19" x14ac:dyDescent="0.2">
      <c r="A1344" s="133" t="s">
        <v>199</v>
      </c>
      <c r="B1344" s="133" t="s">
        <v>84</v>
      </c>
      <c r="C1344" s="127">
        <v>44341.875</v>
      </c>
      <c r="D1344" s="133">
        <v>0</v>
      </c>
      <c r="E1344" s="133">
        <v>0</v>
      </c>
      <c r="F1344" s="133">
        <v>2.8839999999999999</v>
      </c>
      <c r="G1344" s="133">
        <v>2.8839999999999999</v>
      </c>
      <c r="H1344" s="133">
        <v>0</v>
      </c>
      <c r="I1344" s="133">
        <v>0</v>
      </c>
      <c r="J1344" s="133">
        <v>0</v>
      </c>
      <c r="K1344" s="133">
        <v>0</v>
      </c>
      <c r="L1344" s="133"/>
      <c r="M1344" s="133">
        <v>0</v>
      </c>
      <c r="N1344" s="133">
        <v>0</v>
      </c>
      <c r="O1344" s="133">
        <v>774</v>
      </c>
      <c r="P1344" s="133" t="s">
        <v>200</v>
      </c>
      <c r="Q1344" s="133" t="s">
        <v>201</v>
      </c>
      <c r="R1344" s="133" t="s">
        <v>202</v>
      </c>
      <c r="S1344" s="127">
        <v>44349.400856481479</v>
      </c>
    </row>
    <row r="1345" spans="1:19" x14ac:dyDescent="0.2">
      <c r="A1345" s="133" t="s">
        <v>199</v>
      </c>
      <c r="B1345" s="133" t="s">
        <v>84</v>
      </c>
      <c r="C1345" s="127">
        <v>44341.916666666664</v>
      </c>
      <c r="D1345" s="133">
        <v>0</v>
      </c>
      <c r="E1345" s="133">
        <v>0</v>
      </c>
      <c r="F1345" s="133">
        <v>2.96</v>
      </c>
      <c r="G1345" s="133">
        <v>2.96</v>
      </c>
      <c r="H1345" s="133">
        <v>0</v>
      </c>
      <c r="I1345" s="133">
        <v>0</v>
      </c>
      <c r="J1345" s="133">
        <v>0</v>
      </c>
      <c r="K1345" s="133">
        <v>0</v>
      </c>
      <c r="L1345" s="133"/>
      <c r="M1345" s="133">
        <v>0</v>
      </c>
      <c r="N1345" s="133">
        <v>0</v>
      </c>
      <c r="O1345" s="133">
        <v>774</v>
      </c>
      <c r="P1345" s="133" t="s">
        <v>200</v>
      </c>
      <c r="Q1345" s="133" t="s">
        <v>201</v>
      </c>
      <c r="R1345" s="133" t="s">
        <v>202</v>
      </c>
      <c r="S1345" s="127">
        <v>44349.400856481479</v>
      </c>
    </row>
    <row r="1346" spans="1:19" x14ac:dyDescent="0.2">
      <c r="A1346" s="133" t="s">
        <v>199</v>
      </c>
      <c r="B1346" s="133" t="s">
        <v>84</v>
      </c>
      <c r="C1346" s="127">
        <v>44341.958333333336</v>
      </c>
      <c r="D1346" s="133">
        <v>0</v>
      </c>
      <c r="E1346" s="133">
        <v>0</v>
      </c>
      <c r="F1346" s="133">
        <v>2.9489999999999998</v>
      </c>
      <c r="G1346" s="133">
        <v>2.9489999999999998</v>
      </c>
      <c r="H1346" s="133">
        <v>0</v>
      </c>
      <c r="I1346" s="133">
        <v>0</v>
      </c>
      <c r="J1346" s="133">
        <v>0</v>
      </c>
      <c r="K1346" s="133">
        <v>0</v>
      </c>
      <c r="L1346" s="133"/>
      <c r="M1346" s="133">
        <v>0</v>
      </c>
      <c r="N1346" s="133">
        <v>0</v>
      </c>
      <c r="O1346" s="133">
        <v>774</v>
      </c>
      <c r="P1346" s="133" t="s">
        <v>200</v>
      </c>
      <c r="Q1346" s="133" t="s">
        <v>201</v>
      </c>
      <c r="R1346" s="133" t="s">
        <v>202</v>
      </c>
      <c r="S1346" s="127">
        <v>44349.400856481479</v>
      </c>
    </row>
    <row r="1347" spans="1:19" x14ac:dyDescent="0.2">
      <c r="A1347" s="133" t="s">
        <v>199</v>
      </c>
      <c r="B1347" s="133" t="s">
        <v>84</v>
      </c>
      <c r="C1347" s="127">
        <v>44342</v>
      </c>
      <c r="D1347" s="133">
        <v>0</v>
      </c>
      <c r="E1347" s="133">
        <v>0</v>
      </c>
      <c r="F1347" s="133">
        <v>2.8780000000000001</v>
      </c>
      <c r="G1347" s="133">
        <v>2.8780000000000001</v>
      </c>
      <c r="H1347" s="133">
        <v>0</v>
      </c>
      <c r="I1347" s="133">
        <v>0</v>
      </c>
      <c r="J1347" s="133">
        <v>0</v>
      </c>
      <c r="K1347" s="133">
        <v>0</v>
      </c>
      <c r="L1347" s="133"/>
      <c r="M1347" s="133">
        <v>0</v>
      </c>
      <c r="N1347" s="133">
        <v>0</v>
      </c>
      <c r="O1347" s="133">
        <v>774</v>
      </c>
      <c r="P1347" s="133" t="s">
        <v>200</v>
      </c>
      <c r="Q1347" s="133" t="s">
        <v>201</v>
      </c>
      <c r="R1347" s="133" t="s">
        <v>202</v>
      </c>
      <c r="S1347" s="127">
        <v>44349.400856481479</v>
      </c>
    </row>
    <row r="1348" spans="1:19" x14ac:dyDescent="0.2">
      <c r="A1348" s="133" t="s">
        <v>199</v>
      </c>
      <c r="B1348" s="133" t="s">
        <v>84</v>
      </c>
      <c r="C1348" s="127">
        <v>44342.041666666664</v>
      </c>
      <c r="D1348" s="133">
        <v>0</v>
      </c>
      <c r="E1348" s="133">
        <v>0</v>
      </c>
      <c r="F1348" s="133">
        <v>2.8420000000000001</v>
      </c>
      <c r="G1348" s="133">
        <v>2.8420000000000001</v>
      </c>
      <c r="H1348" s="133">
        <v>0</v>
      </c>
      <c r="I1348" s="133">
        <v>0</v>
      </c>
      <c r="J1348" s="133">
        <v>0</v>
      </c>
      <c r="K1348" s="133">
        <v>0</v>
      </c>
      <c r="L1348" s="133"/>
      <c r="M1348" s="133">
        <v>0</v>
      </c>
      <c r="N1348" s="133">
        <v>0</v>
      </c>
      <c r="O1348" s="133">
        <v>774</v>
      </c>
      <c r="P1348" s="133" t="s">
        <v>200</v>
      </c>
      <c r="Q1348" s="133" t="s">
        <v>201</v>
      </c>
      <c r="R1348" s="133" t="s">
        <v>202</v>
      </c>
      <c r="S1348" s="127">
        <v>44349.400856481479</v>
      </c>
    </row>
    <row r="1349" spans="1:19" x14ac:dyDescent="0.2">
      <c r="A1349" s="133" t="s">
        <v>199</v>
      </c>
      <c r="B1349" s="133" t="s">
        <v>84</v>
      </c>
      <c r="C1349" s="127">
        <v>44342.083333333336</v>
      </c>
      <c r="D1349" s="133">
        <v>0</v>
      </c>
      <c r="E1349" s="133">
        <v>0</v>
      </c>
      <c r="F1349" s="133">
        <v>2.855</v>
      </c>
      <c r="G1349" s="133">
        <v>2.855</v>
      </c>
      <c r="H1349" s="133">
        <v>0</v>
      </c>
      <c r="I1349" s="133">
        <v>0</v>
      </c>
      <c r="J1349" s="133">
        <v>0</v>
      </c>
      <c r="K1349" s="133">
        <v>0</v>
      </c>
      <c r="L1349" s="133"/>
      <c r="M1349" s="133">
        <v>0</v>
      </c>
      <c r="N1349" s="133">
        <v>0</v>
      </c>
      <c r="O1349" s="133">
        <v>774</v>
      </c>
      <c r="P1349" s="133" t="s">
        <v>200</v>
      </c>
      <c r="Q1349" s="133" t="s">
        <v>201</v>
      </c>
      <c r="R1349" s="133" t="s">
        <v>202</v>
      </c>
      <c r="S1349" s="127">
        <v>44349.400856481479</v>
      </c>
    </row>
    <row r="1350" spans="1:19" x14ac:dyDescent="0.2">
      <c r="A1350" s="133" t="s">
        <v>199</v>
      </c>
      <c r="B1350" s="133" t="s">
        <v>84</v>
      </c>
      <c r="C1350" s="127">
        <v>44342.125</v>
      </c>
      <c r="D1350" s="133">
        <v>0</v>
      </c>
      <c r="E1350" s="133">
        <v>0</v>
      </c>
      <c r="F1350" s="133">
        <v>2.9470000000000001</v>
      </c>
      <c r="G1350" s="133">
        <v>2.9470000000000001</v>
      </c>
      <c r="H1350" s="133">
        <v>0</v>
      </c>
      <c r="I1350" s="133">
        <v>0</v>
      </c>
      <c r="J1350" s="133">
        <v>0</v>
      </c>
      <c r="K1350" s="133">
        <v>0</v>
      </c>
      <c r="L1350" s="133"/>
      <c r="M1350" s="133">
        <v>0</v>
      </c>
      <c r="N1350" s="133">
        <v>0</v>
      </c>
      <c r="O1350" s="133">
        <v>774</v>
      </c>
      <c r="P1350" s="133" t="s">
        <v>200</v>
      </c>
      <c r="Q1350" s="133" t="s">
        <v>201</v>
      </c>
      <c r="R1350" s="133" t="s">
        <v>202</v>
      </c>
      <c r="S1350" s="127">
        <v>44349.400856481479</v>
      </c>
    </row>
    <row r="1351" spans="1:19" x14ac:dyDescent="0.2">
      <c r="A1351" s="133" t="s">
        <v>199</v>
      </c>
      <c r="B1351" s="133" t="s">
        <v>84</v>
      </c>
      <c r="C1351" s="127">
        <v>44342.166666666664</v>
      </c>
      <c r="D1351" s="133">
        <v>0</v>
      </c>
      <c r="E1351" s="133">
        <v>0</v>
      </c>
      <c r="F1351" s="133">
        <v>3.0550000000000002</v>
      </c>
      <c r="G1351" s="133">
        <v>3.0550000000000002</v>
      </c>
      <c r="H1351" s="133">
        <v>0</v>
      </c>
      <c r="I1351" s="133">
        <v>0</v>
      </c>
      <c r="J1351" s="133">
        <v>0</v>
      </c>
      <c r="K1351" s="133">
        <v>0</v>
      </c>
      <c r="L1351" s="133"/>
      <c r="M1351" s="133">
        <v>0</v>
      </c>
      <c r="N1351" s="133">
        <v>0</v>
      </c>
      <c r="O1351" s="133">
        <v>774</v>
      </c>
      <c r="P1351" s="133" t="s">
        <v>200</v>
      </c>
      <c r="Q1351" s="133" t="s">
        <v>201</v>
      </c>
      <c r="R1351" s="133" t="s">
        <v>202</v>
      </c>
      <c r="S1351" s="127">
        <v>44349.400856481479</v>
      </c>
    </row>
    <row r="1352" spans="1:19" x14ac:dyDescent="0.2">
      <c r="A1352" s="133" t="s">
        <v>199</v>
      </c>
      <c r="B1352" s="133" t="s">
        <v>84</v>
      </c>
      <c r="C1352" s="127">
        <v>44342.208333333336</v>
      </c>
      <c r="D1352" s="133">
        <v>0</v>
      </c>
      <c r="E1352" s="133">
        <v>0</v>
      </c>
      <c r="F1352" s="133">
        <v>3.0510000000000002</v>
      </c>
      <c r="G1352" s="133">
        <v>3.0510000000000002</v>
      </c>
      <c r="H1352" s="133">
        <v>0</v>
      </c>
      <c r="I1352" s="133">
        <v>0</v>
      </c>
      <c r="J1352" s="133">
        <v>0</v>
      </c>
      <c r="K1352" s="133">
        <v>0</v>
      </c>
      <c r="L1352" s="133"/>
      <c r="M1352" s="133">
        <v>0</v>
      </c>
      <c r="N1352" s="133">
        <v>0</v>
      </c>
      <c r="O1352" s="133">
        <v>774</v>
      </c>
      <c r="P1352" s="133" t="s">
        <v>200</v>
      </c>
      <c r="Q1352" s="133" t="s">
        <v>201</v>
      </c>
      <c r="R1352" s="133" t="s">
        <v>202</v>
      </c>
      <c r="S1352" s="127">
        <v>44349.400856481479</v>
      </c>
    </row>
    <row r="1353" spans="1:19" x14ac:dyDescent="0.2">
      <c r="A1353" s="133" t="s">
        <v>199</v>
      </c>
      <c r="B1353" s="133" t="s">
        <v>84</v>
      </c>
      <c r="C1353" s="127">
        <v>44342.25</v>
      </c>
      <c r="D1353" s="133">
        <v>0</v>
      </c>
      <c r="E1353" s="133">
        <v>0</v>
      </c>
      <c r="F1353" s="133">
        <v>3.1190000000000002</v>
      </c>
      <c r="G1353" s="133">
        <v>3.1190000000000002</v>
      </c>
      <c r="H1353" s="133">
        <v>0</v>
      </c>
      <c r="I1353" s="133">
        <v>0</v>
      </c>
      <c r="J1353" s="133">
        <v>0</v>
      </c>
      <c r="K1353" s="133">
        <v>0</v>
      </c>
      <c r="L1353" s="133"/>
      <c r="M1353" s="133">
        <v>0</v>
      </c>
      <c r="N1353" s="133">
        <v>0</v>
      </c>
      <c r="O1353" s="133">
        <v>774</v>
      </c>
      <c r="P1353" s="133" t="s">
        <v>200</v>
      </c>
      <c r="Q1353" s="133" t="s">
        <v>201</v>
      </c>
      <c r="R1353" s="133" t="s">
        <v>202</v>
      </c>
      <c r="S1353" s="127">
        <v>44349.400856481479</v>
      </c>
    </row>
    <row r="1354" spans="1:19" x14ac:dyDescent="0.2">
      <c r="A1354" s="133" t="s">
        <v>199</v>
      </c>
      <c r="B1354" s="133" t="s">
        <v>84</v>
      </c>
      <c r="C1354" s="127">
        <v>44342.291666666664</v>
      </c>
      <c r="D1354" s="133">
        <v>0</v>
      </c>
      <c r="E1354" s="133">
        <v>0</v>
      </c>
      <c r="F1354" s="133">
        <v>2.9119999999999999</v>
      </c>
      <c r="G1354" s="133">
        <v>2.9119999999999999</v>
      </c>
      <c r="H1354" s="133">
        <v>0</v>
      </c>
      <c r="I1354" s="133">
        <v>0</v>
      </c>
      <c r="J1354" s="133">
        <v>0</v>
      </c>
      <c r="K1354" s="133">
        <v>0</v>
      </c>
      <c r="L1354" s="133"/>
      <c r="M1354" s="133">
        <v>0</v>
      </c>
      <c r="N1354" s="133">
        <v>0</v>
      </c>
      <c r="O1354" s="133">
        <v>774</v>
      </c>
      <c r="P1354" s="133" t="s">
        <v>200</v>
      </c>
      <c r="Q1354" s="133" t="s">
        <v>201</v>
      </c>
      <c r="R1354" s="133" t="s">
        <v>202</v>
      </c>
      <c r="S1354" s="127">
        <v>44349.400856481479</v>
      </c>
    </row>
    <row r="1355" spans="1:19" x14ac:dyDescent="0.2">
      <c r="A1355" s="133" t="s">
        <v>199</v>
      </c>
      <c r="B1355" s="133" t="s">
        <v>84</v>
      </c>
      <c r="C1355" s="127">
        <v>44342.333333333336</v>
      </c>
      <c r="D1355" s="133">
        <v>0</v>
      </c>
      <c r="E1355" s="133">
        <v>0</v>
      </c>
      <c r="F1355" s="133">
        <v>2.9849999999999999</v>
      </c>
      <c r="G1355" s="133">
        <v>2.9849999999999999</v>
      </c>
      <c r="H1355" s="133">
        <v>0</v>
      </c>
      <c r="I1355" s="133">
        <v>0</v>
      </c>
      <c r="J1355" s="133">
        <v>0</v>
      </c>
      <c r="K1355" s="133">
        <v>0</v>
      </c>
      <c r="L1355" s="133"/>
      <c r="M1355" s="133">
        <v>0</v>
      </c>
      <c r="N1355" s="133">
        <v>0</v>
      </c>
      <c r="O1355" s="133">
        <v>774</v>
      </c>
      <c r="P1355" s="133" t="s">
        <v>200</v>
      </c>
      <c r="Q1355" s="133" t="s">
        <v>201</v>
      </c>
      <c r="R1355" s="133" t="s">
        <v>202</v>
      </c>
      <c r="S1355" s="127">
        <v>44349.400856481479</v>
      </c>
    </row>
    <row r="1356" spans="1:19" x14ac:dyDescent="0.2">
      <c r="A1356" s="133" t="s">
        <v>199</v>
      </c>
      <c r="B1356" s="133" t="s">
        <v>84</v>
      </c>
      <c r="C1356" s="127">
        <v>44342.375</v>
      </c>
      <c r="D1356" s="133">
        <v>0</v>
      </c>
      <c r="E1356" s="133">
        <v>0</v>
      </c>
      <c r="F1356" s="133">
        <v>3.6349999999999998</v>
      </c>
      <c r="G1356" s="133">
        <v>3.6349999999999998</v>
      </c>
      <c r="H1356" s="133">
        <v>0</v>
      </c>
      <c r="I1356" s="133">
        <v>0</v>
      </c>
      <c r="J1356" s="133">
        <v>0</v>
      </c>
      <c r="K1356" s="133">
        <v>0</v>
      </c>
      <c r="L1356" s="133"/>
      <c r="M1356" s="133">
        <v>0</v>
      </c>
      <c r="N1356" s="133">
        <v>0</v>
      </c>
      <c r="O1356" s="133">
        <v>774</v>
      </c>
      <c r="P1356" s="133" t="s">
        <v>200</v>
      </c>
      <c r="Q1356" s="133" t="s">
        <v>201</v>
      </c>
      <c r="R1356" s="133" t="s">
        <v>202</v>
      </c>
      <c r="S1356" s="127">
        <v>44349.400856481479</v>
      </c>
    </row>
    <row r="1357" spans="1:19" x14ac:dyDescent="0.2">
      <c r="A1357" s="133" t="s">
        <v>199</v>
      </c>
      <c r="B1357" s="133" t="s">
        <v>84</v>
      </c>
      <c r="C1357" s="127">
        <v>44342.416666666664</v>
      </c>
      <c r="D1357" s="133">
        <v>0</v>
      </c>
      <c r="E1357" s="133">
        <v>0</v>
      </c>
      <c r="F1357" s="133">
        <v>3.738</v>
      </c>
      <c r="G1357" s="133">
        <v>3.738</v>
      </c>
      <c r="H1357" s="133">
        <v>0</v>
      </c>
      <c r="I1357" s="133">
        <v>0</v>
      </c>
      <c r="J1357" s="133">
        <v>0</v>
      </c>
      <c r="K1357" s="133">
        <v>0</v>
      </c>
      <c r="L1357" s="133"/>
      <c r="M1357" s="133">
        <v>0</v>
      </c>
      <c r="N1357" s="133">
        <v>0</v>
      </c>
      <c r="O1357" s="133">
        <v>774</v>
      </c>
      <c r="P1357" s="133" t="s">
        <v>200</v>
      </c>
      <c r="Q1357" s="133" t="s">
        <v>201</v>
      </c>
      <c r="R1357" s="133" t="s">
        <v>202</v>
      </c>
      <c r="S1357" s="127">
        <v>44349.400856481479</v>
      </c>
    </row>
    <row r="1358" spans="1:19" x14ac:dyDescent="0.2">
      <c r="A1358" s="133" t="s">
        <v>199</v>
      </c>
      <c r="B1358" s="133" t="s">
        <v>84</v>
      </c>
      <c r="C1358" s="127">
        <v>44342.458333333336</v>
      </c>
      <c r="D1358" s="133">
        <v>0</v>
      </c>
      <c r="E1358" s="133">
        <v>0</v>
      </c>
      <c r="F1358" s="133">
        <v>3.6680000000000001</v>
      </c>
      <c r="G1358" s="133">
        <v>3.6680000000000001</v>
      </c>
      <c r="H1358" s="133">
        <v>0</v>
      </c>
      <c r="I1358" s="133">
        <v>0</v>
      </c>
      <c r="J1358" s="133">
        <v>0</v>
      </c>
      <c r="K1358" s="133">
        <v>0</v>
      </c>
      <c r="L1358" s="133"/>
      <c r="M1358" s="133">
        <v>0</v>
      </c>
      <c r="N1358" s="133">
        <v>0</v>
      </c>
      <c r="O1358" s="133">
        <v>774</v>
      </c>
      <c r="P1358" s="133" t="s">
        <v>200</v>
      </c>
      <c r="Q1358" s="133" t="s">
        <v>201</v>
      </c>
      <c r="R1358" s="133" t="s">
        <v>202</v>
      </c>
      <c r="S1358" s="127">
        <v>44349.400856481479</v>
      </c>
    </row>
    <row r="1359" spans="1:19" x14ac:dyDescent="0.2">
      <c r="A1359" s="133" t="s">
        <v>199</v>
      </c>
      <c r="B1359" s="133" t="s">
        <v>84</v>
      </c>
      <c r="C1359" s="127">
        <v>44342.5</v>
      </c>
      <c r="D1359" s="133">
        <v>0</v>
      </c>
      <c r="E1359" s="133">
        <v>0</v>
      </c>
      <c r="F1359" s="133">
        <v>3.544</v>
      </c>
      <c r="G1359" s="133">
        <v>3.544</v>
      </c>
      <c r="H1359" s="133">
        <v>0</v>
      </c>
      <c r="I1359" s="133">
        <v>0</v>
      </c>
      <c r="J1359" s="133">
        <v>0</v>
      </c>
      <c r="K1359" s="133">
        <v>0</v>
      </c>
      <c r="L1359" s="133"/>
      <c r="M1359" s="133">
        <v>0</v>
      </c>
      <c r="N1359" s="133">
        <v>0</v>
      </c>
      <c r="O1359" s="133">
        <v>774</v>
      </c>
      <c r="P1359" s="133" t="s">
        <v>200</v>
      </c>
      <c r="Q1359" s="133" t="s">
        <v>201</v>
      </c>
      <c r="R1359" s="133" t="s">
        <v>202</v>
      </c>
      <c r="S1359" s="127">
        <v>44349.400856481479</v>
      </c>
    </row>
    <row r="1360" spans="1:19" x14ac:dyDescent="0.2">
      <c r="A1360" s="133" t="s">
        <v>199</v>
      </c>
      <c r="B1360" s="133" t="s">
        <v>84</v>
      </c>
      <c r="C1360" s="127">
        <v>44342.541666666664</v>
      </c>
      <c r="D1360" s="133">
        <v>0</v>
      </c>
      <c r="E1360" s="133">
        <v>0</v>
      </c>
      <c r="F1360" s="133">
        <v>3.55</v>
      </c>
      <c r="G1360" s="133">
        <v>3.55</v>
      </c>
      <c r="H1360" s="133">
        <v>0</v>
      </c>
      <c r="I1360" s="133">
        <v>0</v>
      </c>
      <c r="J1360" s="133">
        <v>0</v>
      </c>
      <c r="K1360" s="133">
        <v>0</v>
      </c>
      <c r="L1360" s="133"/>
      <c r="M1360" s="133">
        <v>0</v>
      </c>
      <c r="N1360" s="133">
        <v>0</v>
      </c>
      <c r="O1360" s="133">
        <v>774</v>
      </c>
      <c r="P1360" s="133" t="s">
        <v>200</v>
      </c>
      <c r="Q1360" s="133" t="s">
        <v>201</v>
      </c>
      <c r="R1360" s="133" t="s">
        <v>202</v>
      </c>
      <c r="S1360" s="127">
        <v>44349.400856481479</v>
      </c>
    </row>
    <row r="1361" spans="1:19" x14ac:dyDescent="0.2">
      <c r="A1361" s="133" t="s">
        <v>199</v>
      </c>
      <c r="B1361" s="133" t="s">
        <v>84</v>
      </c>
      <c r="C1361" s="127">
        <v>44342.583333333336</v>
      </c>
      <c r="D1361" s="133">
        <v>0</v>
      </c>
      <c r="E1361" s="133">
        <v>0</v>
      </c>
      <c r="F1361" s="133">
        <v>3.5110000000000001</v>
      </c>
      <c r="G1361" s="133">
        <v>3.5110000000000001</v>
      </c>
      <c r="H1361" s="133">
        <v>0</v>
      </c>
      <c r="I1361" s="133">
        <v>0</v>
      </c>
      <c r="J1361" s="133">
        <v>0</v>
      </c>
      <c r="K1361" s="133">
        <v>0</v>
      </c>
      <c r="L1361" s="133"/>
      <c r="M1361" s="133">
        <v>0</v>
      </c>
      <c r="N1361" s="133">
        <v>0</v>
      </c>
      <c r="O1361" s="133">
        <v>774</v>
      </c>
      <c r="P1361" s="133" t="s">
        <v>200</v>
      </c>
      <c r="Q1361" s="133" t="s">
        <v>201</v>
      </c>
      <c r="R1361" s="133" t="s">
        <v>202</v>
      </c>
      <c r="S1361" s="127">
        <v>44349.400856481479</v>
      </c>
    </row>
    <row r="1362" spans="1:19" x14ac:dyDescent="0.2">
      <c r="A1362" s="133" t="s">
        <v>199</v>
      </c>
      <c r="B1362" s="133" t="s">
        <v>84</v>
      </c>
      <c r="C1362" s="127">
        <v>44342.625</v>
      </c>
      <c r="D1362" s="133">
        <v>0</v>
      </c>
      <c r="E1362" s="133">
        <v>0</v>
      </c>
      <c r="F1362" s="133">
        <v>3.218</v>
      </c>
      <c r="G1362" s="133">
        <v>3.218</v>
      </c>
      <c r="H1362" s="133">
        <v>0</v>
      </c>
      <c r="I1362" s="133">
        <v>0</v>
      </c>
      <c r="J1362" s="133">
        <v>0</v>
      </c>
      <c r="K1362" s="133">
        <v>0</v>
      </c>
      <c r="L1362" s="133"/>
      <c r="M1362" s="133">
        <v>0</v>
      </c>
      <c r="N1362" s="133">
        <v>0</v>
      </c>
      <c r="O1362" s="133">
        <v>774</v>
      </c>
      <c r="P1362" s="133" t="s">
        <v>200</v>
      </c>
      <c r="Q1362" s="133" t="s">
        <v>201</v>
      </c>
      <c r="R1362" s="133" t="s">
        <v>202</v>
      </c>
      <c r="S1362" s="127">
        <v>44349.400856481479</v>
      </c>
    </row>
    <row r="1363" spans="1:19" x14ac:dyDescent="0.2">
      <c r="A1363" s="133" t="s">
        <v>199</v>
      </c>
      <c r="B1363" s="133" t="s">
        <v>84</v>
      </c>
      <c r="C1363" s="127">
        <v>44342.666666666664</v>
      </c>
      <c r="D1363" s="133">
        <v>0</v>
      </c>
      <c r="E1363" s="133">
        <v>0</v>
      </c>
      <c r="F1363" s="133">
        <v>3.0489999999999999</v>
      </c>
      <c r="G1363" s="133">
        <v>3.0489999999999999</v>
      </c>
      <c r="H1363" s="133">
        <v>0</v>
      </c>
      <c r="I1363" s="133">
        <v>0</v>
      </c>
      <c r="J1363" s="133">
        <v>0</v>
      </c>
      <c r="K1363" s="133">
        <v>0</v>
      </c>
      <c r="L1363" s="133"/>
      <c r="M1363" s="133">
        <v>0</v>
      </c>
      <c r="N1363" s="133">
        <v>0</v>
      </c>
      <c r="O1363" s="133">
        <v>774</v>
      </c>
      <c r="P1363" s="133" t="s">
        <v>200</v>
      </c>
      <c r="Q1363" s="133" t="s">
        <v>201</v>
      </c>
      <c r="R1363" s="133" t="s">
        <v>202</v>
      </c>
      <c r="S1363" s="127">
        <v>44349.400856481479</v>
      </c>
    </row>
    <row r="1364" spans="1:19" x14ac:dyDescent="0.2">
      <c r="A1364" s="133" t="s">
        <v>199</v>
      </c>
      <c r="B1364" s="133" t="s">
        <v>84</v>
      </c>
      <c r="C1364" s="127">
        <v>44342.708333333336</v>
      </c>
      <c r="D1364" s="133">
        <v>0</v>
      </c>
      <c r="E1364" s="133">
        <v>0</v>
      </c>
      <c r="F1364" s="133">
        <v>3.0489999999999999</v>
      </c>
      <c r="G1364" s="133">
        <v>3.0489999999999999</v>
      </c>
      <c r="H1364" s="133">
        <v>0</v>
      </c>
      <c r="I1364" s="133">
        <v>0</v>
      </c>
      <c r="J1364" s="133">
        <v>0</v>
      </c>
      <c r="K1364" s="133">
        <v>0</v>
      </c>
      <c r="L1364" s="133"/>
      <c r="M1364" s="133">
        <v>0</v>
      </c>
      <c r="N1364" s="133">
        <v>0</v>
      </c>
      <c r="O1364" s="133">
        <v>774</v>
      </c>
      <c r="P1364" s="133" t="s">
        <v>200</v>
      </c>
      <c r="Q1364" s="133" t="s">
        <v>201</v>
      </c>
      <c r="R1364" s="133" t="s">
        <v>202</v>
      </c>
      <c r="S1364" s="127">
        <v>44349.400856481479</v>
      </c>
    </row>
    <row r="1365" spans="1:19" x14ac:dyDescent="0.2">
      <c r="A1365" s="133" t="s">
        <v>199</v>
      </c>
      <c r="B1365" s="133" t="s">
        <v>84</v>
      </c>
      <c r="C1365" s="127">
        <v>44342.75</v>
      </c>
      <c r="D1365" s="133">
        <v>0</v>
      </c>
      <c r="E1365" s="133">
        <v>0</v>
      </c>
      <c r="F1365" s="133">
        <v>3.0070000000000001</v>
      </c>
      <c r="G1365" s="133">
        <v>3.0070000000000001</v>
      </c>
      <c r="H1365" s="133">
        <v>0</v>
      </c>
      <c r="I1365" s="133">
        <v>0</v>
      </c>
      <c r="J1365" s="133">
        <v>0</v>
      </c>
      <c r="K1365" s="133">
        <v>0</v>
      </c>
      <c r="L1365" s="133"/>
      <c r="M1365" s="133">
        <v>0</v>
      </c>
      <c r="N1365" s="133">
        <v>0</v>
      </c>
      <c r="O1365" s="133">
        <v>774</v>
      </c>
      <c r="P1365" s="133" t="s">
        <v>200</v>
      </c>
      <c r="Q1365" s="133" t="s">
        <v>201</v>
      </c>
      <c r="R1365" s="133" t="s">
        <v>202</v>
      </c>
      <c r="S1365" s="127">
        <v>44349.400856481479</v>
      </c>
    </row>
    <row r="1366" spans="1:19" x14ac:dyDescent="0.2">
      <c r="A1366" s="133" t="s">
        <v>199</v>
      </c>
      <c r="B1366" s="133" t="s">
        <v>84</v>
      </c>
      <c r="C1366" s="127">
        <v>44342.791666666664</v>
      </c>
      <c r="D1366" s="133">
        <v>0</v>
      </c>
      <c r="E1366" s="133">
        <v>0</v>
      </c>
      <c r="F1366" s="133">
        <v>2.903</v>
      </c>
      <c r="G1366" s="133">
        <v>2.903</v>
      </c>
      <c r="H1366" s="133">
        <v>0</v>
      </c>
      <c r="I1366" s="133">
        <v>0</v>
      </c>
      <c r="J1366" s="133">
        <v>0</v>
      </c>
      <c r="K1366" s="133">
        <v>0</v>
      </c>
      <c r="L1366" s="133"/>
      <c r="M1366" s="133">
        <v>0</v>
      </c>
      <c r="N1366" s="133">
        <v>0</v>
      </c>
      <c r="O1366" s="133">
        <v>774</v>
      </c>
      <c r="P1366" s="133" t="s">
        <v>200</v>
      </c>
      <c r="Q1366" s="133" t="s">
        <v>201</v>
      </c>
      <c r="R1366" s="133" t="s">
        <v>202</v>
      </c>
      <c r="S1366" s="127">
        <v>44349.400856481479</v>
      </c>
    </row>
    <row r="1367" spans="1:19" x14ac:dyDescent="0.2">
      <c r="A1367" s="133" t="s">
        <v>199</v>
      </c>
      <c r="B1367" s="133" t="s">
        <v>84</v>
      </c>
      <c r="C1367" s="127">
        <v>44342.833333333336</v>
      </c>
      <c r="D1367" s="133">
        <v>0</v>
      </c>
      <c r="E1367" s="133">
        <v>0</v>
      </c>
      <c r="F1367" s="133">
        <v>2.883</v>
      </c>
      <c r="G1367" s="133">
        <v>2.883</v>
      </c>
      <c r="H1367" s="133">
        <v>0</v>
      </c>
      <c r="I1367" s="133">
        <v>0</v>
      </c>
      <c r="J1367" s="133">
        <v>0</v>
      </c>
      <c r="K1367" s="133">
        <v>0</v>
      </c>
      <c r="L1367" s="133"/>
      <c r="M1367" s="133">
        <v>0</v>
      </c>
      <c r="N1367" s="133">
        <v>0</v>
      </c>
      <c r="O1367" s="133">
        <v>774</v>
      </c>
      <c r="P1367" s="133" t="s">
        <v>200</v>
      </c>
      <c r="Q1367" s="133" t="s">
        <v>201</v>
      </c>
      <c r="R1367" s="133" t="s">
        <v>202</v>
      </c>
      <c r="S1367" s="127">
        <v>44349.400856481479</v>
      </c>
    </row>
    <row r="1368" spans="1:19" x14ac:dyDescent="0.2">
      <c r="A1368" s="133" t="s">
        <v>199</v>
      </c>
      <c r="B1368" s="133" t="s">
        <v>84</v>
      </c>
      <c r="C1368" s="127">
        <v>44342.875</v>
      </c>
      <c r="D1368" s="133">
        <v>0</v>
      </c>
      <c r="E1368" s="133">
        <v>0</v>
      </c>
      <c r="F1368" s="133">
        <v>3.0350000000000001</v>
      </c>
      <c r="G1368" s="133">
        <v>3.0350000000000001</v>
      </c>
      <c r="H1368" s="133">
        <v>0</v>
      </c>
      <c r="I1368" s="133">
        <v>0</v>
      </c>
      <c r="J1368" s="133">
        <v>0</v>
      </c>
      <c r="K1368" s="133">
        <v>0</v>
      </c>
      <c r="L1368" s="133"/>
      <c r="M1368" s="133">
        <v>0</v>
      </c>
      <c r="N1368" s="133">
        <v>0</v>
      </c>
      <c r="O1368" s="133">
        <v>774</v>
      </c>
      <c r="P1368" s="133" t="s">
        <v>200</v>
      </c>
      <c r="Q1368" s="133" t="s">
        <v>201</v>
      </c>
      <c r="R1368" s="133" t="s">
        <v>202</v>
      </c>
      <c r="S1368" s="127">
        <v>44349.400856481479</v>
      </c>
    </row>
    <row r="1369" spans="1:19" x14ac:dyDescent="0.2">
      <c r="A1369" s="133" t="s">
        <v>199</v>
      </c>
      <c r="B1369" s="133" t="s">
        <v>84</v>
      </c>
      <c r="C1369" s="127">
        <v>44342.916666666664</v>
      </c>
      <c r="D1369" s="133">
        <v>0</v>
      </c>
      <c r="E1369" s="133">
        <v>0</v>
      </c>
      <c r="F1369" s="133">
        <v>3.14</v>
      </c>
      <c r="G1369" s="133">
        <v>3.14</v>
      </c>
      <c r="H1369" s="133">
        <v>0</v>
      </c>
      <c r="I1369" s="133">
        <v>0</v>
      </c>
      <c r="J1369" s="133">
        <v>0</v>
      </c>
      <c r="K1369" s="133">
        <v>0</v>
      </c>
      <c r="L1369" s="133"/>
      <c r="M1369" s="133">
        <v>0</v>
      </c>
      <c r="N1369" s="133">
        <v>0</v>
      </c>
      <c r="O1369" s="133">
        <v>774</v>
      </c>
      <c r="P1369" s="133" t="s">
        <v>200</v>
      </c>
      <c r="Q1369" s="133" t="s">
        <v>201</v>
      </c>
      <c r="R1369" s="133" t="s">
        <v>202</v>
      </c>
      <c r="S1369" s="127">
        <v>44349.400856481479</v>
      </c>
    </row>
    <row r="1370" spans="1:19" x14ac:dyDescent="0.2">
      <c r="A1370" s="133" t="s">
        <v>199</v>
      </c>
      <c r="B1370" s="133" t="s">
        <v>84</v>
      </c>
      <c r="C1370" s="127">
        <v>44342.958333333336</v>
      </c>
      <c r="D1370" s="133">
        <v>0</v>
      </c>
      <c r="E1370" s="133">
        <v>0</v>
      </c>
      <c r="F1370" s="133">
        <v>3.125</v>
      </c>
      <c r="G1370" s="133">
        <v>3.125</v>
      </c>
      <c r="H1370" s="133">
        <v>0</v>
      </c>
      <c r="I1370" s="133">
        <v>0</v>
      </c>
      <c r="J1370" s="133">
        <v>0</v>
      </c>
      <c r="K1370" s="133">
        <v>0</v>
      </c>
      <c r="L1370" s="133"/>
      <c r="M1370" s="133">
        <v>0</v>
      </c>
      <c r="N1370" s="133">
        <v>0</v>
      </c>
      <c r="O1370" s="133">
        <v>774</v>
      </c>
      <c r="P1370" s="133" t="s">
        <v>200</v>
      </c>
      <c r="Q1370" s="133" t="s">
        <v>201</v>
      </c>
      <c r="R1370" s="133" t="s">
        <v>202</v>
      </c>
      <c r="S1370" s="127">
        <v>44349.400856481479</v>
      </c>
    </row>
    <row r="1371" spans="1:19" x14ac:dyDescent="0.2">
      <c r="A1371" s="133" t="s">
        <v>199</v>
      </c>
      <c r="B1371" s="133" t="s">
        <v>84</v>
      </c>
      <c r="C1371" s="127">
        <v>44343</v>
      </c>
      <c r="D1371" s="133">
        <v>0</v>
      </c>
      <c r="E1371" s="133">
        <v>0</v>
      </c>
      <c r="F1371" s="133">
        <v>3.1259999999999999</v>
      </c>
      <c r="G1371" s="133">
        <v>3.1259999999999999</v>
      </c>
      <c r="H1371" s="133">
        <v>0</v>
      </c>
      <c r="I1371" s="133">
        <v>0</v>
      </c>
      <c r="J1371" s="133">
        <v>0</v>
      </c>
      <c r="K1371" s="133">
        <v>0</v>
      </c>
      <c r="L1371" s="133"/>
      <c r="M1371" s="133">
        <v>0</v>
      </c>
      <c r="N1371" s="133">
        <v>0</v>
      </c>
      <c r="O1371" s="133">
        <v>774</v>
      </c>
      <c r="P1371" s="133" t="s">
        <v>200</v>
      </c>
      <c r="Q1371" s="133" t="s">
        <v>201</v>
      </c>
      <c r="R1371" s="133" t="s">
        <v>202</v>
      </c>
      <c r="S1371" s="127">
        <v>44349.400856481479</v>
      </c>
    </row>
    <row r="1372" spans="1:19" x14ac:dyDescent="0.2">
      <c r="A1372" s="133" t="s">
        <v>199</v>
      </c>
      <c r="B1372" s="133" t="s">
        <v>84</v>
      </c>
      <c r="C1372" s="127">
        <v>44343.041666666664</v>
      </c>
      <c r="D1372" s="133">
        <v>0</v>
      </c>
      <c r="E1372" s="133">
        <v>0</v>
      </c>
      <c r="F1372" s="133">
        <v>3.028</v>
      </c>
      <c r="G1372" s="133">
        <v>3.028</v>
      </c>
      <c r="H1372" s="133">
        <v>0</v>
      </c>
      <c r="I1372" s="133">
        <v>0</v>
      </c>
      <c r="J1372" s="133">
        <v>0</v>
      </c>
      <c r="K1372" s="133">
        <v>0</v>
      </c>
      <c r="L1372" s="133"/>
      <c r="M1372" s="133">
        <v>0</v>
      </c>
      <c r="N1372" s="133">
        <v>0</v>
      </c>
      <c r="O1372" s="133">
        <v>774</v>
      </c>
      <c r="P1372" s="133" t="s">
        <v>200</v>
      </c>
      <c r="Q1372" s="133" t="s">
        <v>201</v>
      </c>
      <c r="R1372" s="133" t="s">
        <v>202</v>
      </c>
      <c r="S1372" s="127">
        <v>44349.400856481479</v>
      </c>
    </row>
    <row r="1373" spans="1:19" x14ac:dyDescent="0.2">
      <c r="A1373" s="133" t="s">
        <v>199</v>
      </c>
      <c r="B1373" s="133" t="s">
        <v>84</v>
      </c>
      <c r="C1373" s="127">
        <v>44343.083333333336</v>
      </c>
      <c r="D1373" s="133">
        <v>0</v>
      </c>
      <c r="E1373" s="133">
        <v>0</v>
      </c>
      <c r="F1373" s="133">
        <v>3.0169999999999999</v>
      </c>
      <c r="G1373" s="133">
        <v>3.0169999999999999</v>
      </c>
      <c r="H1373" s="133">
        <v>0</v>
      </c>
      <c r="I1373" s="133">
        <v>0</v>
      </c>
      <c r="J1373" s="133">
        <v>0</v>
      </c>
      <c r="K1373" s="133">
        <v>0</v>
      </c>
      <c r="L1373" s="133"/>
      <c r="M1373" s="133">
        <v>0</v>
      </c>
      <c r="N1373" s="133">
        <v>0</v>
      </c>
      <c r="O1373" s="133">
        <v>774</v>
      </c>
      <c r="P1373" s="133" t="s">
        <v>200</v>
      </c>
      <c r="Q1373" s="133" t="s">
        <v>201</v>
      </c>
      <c r="R1373" s="133" t="s">
        <v>202</v>
      </c>
      <c r="S1373" s="127">
        <v>44349.400856481479</v>
      </c>
    </row>
    <row r="1374" spans="1:19" x14ac:dyDescent="0.2">
      <c r="A1374" s="133" t="s">
        <v>199</v>
      </c>
      <c r="B1374" s="133" t="s">
        <v>84</v>
      </c>
      <c r="C1374" s="127">
        <v>44343.125</v>
      </c>
      <c r="D1374" s="133">
        <v>0</v>
      </c>
      <c r="E1374" s="133">
        <v>0</v>
      </c>
      <c r="F1374" s="133">
        <v>3.012</v>
      </c>
      <c r="G1374" s="133">
        <v>3.012</v>
      </c>
      <c r="H1374" s="133">
        <v>0</v>
      </c>
      <c r="I1374" s="133">
        <v>0</v>
      </c>
      <c r="J1374" s="133">
        <v>0</v>
      </c>
      <c r="K1374" s="133">
        <v>0</v>
      </c>
      <c r="L1374" s="133"/>
      <c r="M1374" s="133">
        <v>0</v>
      </c>
      <c r="N1374" s="133">
        <v>0</v>
      </c>
      <c r="O1374" s="133">
        <v>774</v>
      </c>
      <c r="P1374" s="133" t="s">
        <v>200</v>
      </c>
      <c r="Q1374" s="133" t="s">
        <v>201</v>
      </c>
      <c r="R1374" s="133" t="s">
        <v>202</v>
      </c>
      <c r="S1374" s="127">
        <v>44349.400856481479</v>
      </c>
    </row>
    <row r="1375" spans="1:19" x14ac:dyDescent="0.2">
      <c r="A1375" s="133" t="s">
        <v>199</v>
      </c>
      <c r="B1375" s="133" t="s">
        <v>84</v>
      </c>
      <c r="C1375" s="127">
        <v>44343.166666666664</v>
      </c>
      <c r="D1375" s="133">
        <v>0</v>
      </c>
      <c r="E1375" s="133">
        <v>0</v>
      </c>
      <c r="F1375" s="133">
        <v>3.1259999999999999</v>
      </c>
      <c r="G1375" s="133">
        <v>3.1259999999999999</v>
      </c>
      <c r="H1375" s="133">
        <v>0</v>
      </c>
      <c r="I1375" s="133">
        <v>0</v>
      </c>
      <c r="J1375" s="133">
        <v>0</v>
      </c>
      <c r="K1375" s="133">
        <v>0</v>
      </c>
      <c r="L1375" s="133"/>
      <c r="M1375" s="133">
        <v>0</v>
      </c>
      <c r="N1375" s="133">
        <v>0</v>
      </c>
      <c r="O1375" s="133">
        <v>774</v>
      </c>
      <c r="P1375" s="133" t="s">
        <v>200</v>
      </c>
      <c r="Q1375" s="133" t="s">
        <v>201</v>
      </c>
      <c r="R1375" s="133" t="s">
        <v>202</v>
      </c>
      <c r="S1375" s="127">
        <v>44349.400856481479</v>
      </c>
    </row>
    <row r="1376" spans="1:19" x14ac:dyDescent="0.2">
      <c r="A1376" s="133" t="s">
        <v>199</v>
      </c>
      <c r="B1376" s="133" t="s">
        <v>84</v>
      </c>
      <c r="C1376" s="127">
        <v>44343.208333333336</v>
      </c>
      <c r="D1376" s="133">
        <v>0</v>
      </c>
      <c r="E1376" s="133">
        <v>0</v>
      </c>
      <c r="F1376" s="133">
        <v>3.1619999999999999</v>
      </c>
      <c r="G1376" s="133">
        <v>3.1619999999999999</v>
      </c>
      <c r="H1376" s="133">
        <v>0</v>
      </c>
      <c r="I1376" s="133">
        <v>0</v>
      </c>
      <c r="J1376" s="133">
        <v>0</v>
      </c>
      <c r="K1376" s="133">
        <v>0</v>
      </c>
      <c r="L1376" s="133"/>
      <c r="M1376" s="133">
        <v>0</v>
      </c>
      <c r="N1376" s="133">
        <v>0</v>
      </c>
      <c r="O1376" s="133">
        <v>774</v>
      </c>
      <c r="P1376" s="133" t="s">
        <v>200</v>
      </c>
      <c r="Q1376" s="133" t="s">
        <v>201</v>
      </c>
      <c r="R1376" s="133" t="s">
        <v>202</v>
      </c>
      <c r="S1376" s="127">
        <v>44349.400856481479</v>
      </c>
    </row>
    <row r="1377" spans="1:19" x14ac:dyDescent="0.2">
      <c r="A1377" s="133" t="s">
        <v>199</v>
      </c>
      <c r="B1377" s="133" t="s">
        <v>84</v>
      </c>
      <c r="C1377" s="127">
        <v>44343.25</v>
      </c>
      <c r="D1377" s="133">
        <v>0</v>
      </c>
      <c r="E1377" s="133">
        <v>0</v>
      </c>
      <c r="F1377" s="133">
        <v>3.1589999999999998</v>
      </c>
      <c r="G1377" s="133">
        <v>3.1589999999999998</v>
      </c>
      <c r="H1377" s="133">
        <v>0</v>
      </c>
      <c r="I1377" s="133">
        <v>0</v>
      </c>
      <c r="J1377" s="133">
        <v>0</v>
      </c>
      <c r="K1377" s="133">
        <v>0</v>
      </c>
      <c r="L1377" s="133"/>
      <c r="M1377" s="133">
        <v>0</v>
      </c>
      <c r="N1377" s="133">
        <v>0</v>
      </c>
      <c r="O1377" s="133">
        <v>774</v>
      </c>
      <c r="P1377" s="133" t="s">
        <v>200</v>
      </c>
      <c r="Q1377" s="133" t="s">
        <v>201</v>
      </c>
      <c r="R1377" s="133" t="s">
        <v>202</v>
      </c>
      <c r="S1377" s="127">
        <v>44349.400856481479</v>
      </c>
    </row>
    <row r="1378" spans="1:19" x14ac:dyDescent="0.2">
      <c r="A1378" s="133" t="s">
        <v>199</v>
      </c>
      <c r="B1378" s="133" t="s">
        <v>84</v>
      </c>
      <c r="C1378" s="127">
        <v>44343.291666666664</v>
      </c>
      <c r="D1378" s="133">
        <v>0</v>
      </c>
      <c r="E1378" s="133">
        <v>0</v>
      </c>
      <c r="F1378" s="133">
        <v>3.06</v>
      </c>
      <c r="G1378" s="133">
        <v>3.06</v>
      </c>
      <c r="H1378" s="133">
        <v>0</v>
      </c>
      <c r="I1378" s="133">
        <v>0</v>
      </c>
      <c r="J1378" s="133">
        <v>0</v>
      </c>
      <c r="K1378" s="133">
        <v>0</v>
      </c>
      <c r="L1378" s="133"/>
      <c r="M1378" s="133">
        <v>0</v>
      </c>
      <c r="N1378" s="133">
        <v>0</v>
      </c>
      <c r="O1378" s="133">
        <v>774</v>
      </c>
      <c r="P1378" s="133" t="s">
        <v>200</v>
      </c>
      <c r="Q1378" s="133" t="s">
        <v>201</v>
      </c>
      <c r="R1378" s="133" t="s">
        <v>202</v>
      </c>
      <c r="S1378" s="127">
        <v>44349.400856481479</v>
      </c>
    </row>
    <row r="1379" spans="1:19" x14ac:dyDescent="0.2">
      <c r="A1379" s="133" t="s">
        <v>199</v>
      </c>
      <c r="B1379" s="133" t="s">
        <v>84</v>
      </c>
      <c r="C1379" s="127">
        <v>44343.333333333336</v>
      </c>
      <c r="D1379" s="133">
        <v>0</v>
      </c>
      <c r="E1379" s="133">
        <v>0</v>
      </c>
      <c r="F1379" s="133">
        <v>3.23</v>
      </c>
      <c r="G1379" s="133">
        <v>3.23</v>
      </c>
      <c r="H1379" s="133">
        <v>0</v>
      </c>
      <c r="I1379" s="133">
        <v>0</v>
      </c>
      <c r="J1379" s="133">
        <v>0</v>
      </c>
      <c r="K1379" s="133">
        <v>0</v>
      </c>
      <c r="L1379" s="133"/>
      <c r="M1379" s="133">
        <v>0</v>
      </c>
      <c r="N1379" s="133">
        <v>0</v>
      </c>
      <c r="O1379" s="133">
        <v>774</v>
      </c>
      <c r="P1379" s="133" t="s">
        <v>200</v>
      </c>
      <c r="Q1379" s="133" t="s">
        <v>201</v>
      </c>
      <c r="R1379" s="133" t="s">
        <v>202</v>
      </c>
      <c r="S1379" s="127">
        <v>44349.400856481479</v>
      </c>
    </row>
    <row r="1380" spans="1:19" x14ac:dyDescent="0.2">
      <c r="A1380" s="133" t="s">
        <v>199</v>
      </c>
      <c r="B1380" s="133" t="s">
        <v>84</v>
      </c>
      <c r="C1380" s="127">
        <v>44343.375</v>
      </c>
      <c r="D1380" s="133">
        <v>0</v>
      </c>
      <c r="E1380" s="133">
        <v>0</v>
      </c>
      <c r="F1380" s="133">
        <v>3.36</v>
      </c>
      <c r="G1380" s="133">
        <v>3.36</v>
      </c>
      <c r="H1380" s="133">
        <v>0</v>
      </c>
      <c r="I1380" s="133">
        <v>0</v>
      </c>
      <c r="J1380" s="133">
        <v>0</v>
      </c>
      <c r="K1380" s="133">
        <v>0</v>
      </c>
      <c r="L1380" s="133"/>
      <c r="M1380" s="133">
        <v>0</v>
      </c>
      <c r="N1380" s="133">
        <v>0</v>
      </c>
      <c r="O1380" s="133">
        <v>774</v>
      </c>
      <c r="P1380" s="133" t="s">
        <v>200</v>
      </c>
      <c r="Q1380" s="133" t="s">
        <v>201</v>
      </c>
      <c r="R1380" s="133" t="s">
        <v>202</v>
      </c>
      <c r="S1380" s="127">
        <v>44349.400856481479</v>
      </c>
    </row>
    <row r="1381" spans="1:19" x14ac:dyDescent="0.2">
      <c r="A1381" s="133" t="s">
        <v>199</v>
      </c>
      <c r="B1381" s="133" t="s">
        <v>84</v>
      </c>
      <c r="C1381" s="127">
        <v>44343.416666666664</v>
      </c>
      <c r="D1381" s="133">
        <v>0</v>
      </c>
      <c r="E1381" s="133">
        <v>0</v>
      </c>
      <c r="F1381" s="133">
        <v>3.3879999999999999</v>
      </c>
      <c r="G1381" s="133">
        <v>3.3879999999999999</v>
      </c>
      <c r="H1381" s="133">
        <v>0</v>
      </c>
      <c r="I1381" s="133">
        <v>0</v>
      </c>
      <c r="J1381" s="133">
        <v>0</v>
      </c>
      <c r="K1381" s="133">
        <v>0</v>
      </c>
      <c r="L1381" s="133"/>
      <c r="M1381" s="133">
        <v>0</v>
      </c>
      <c r="N1381" s="133">
        <v>0</v>
      </c>
      <c r="O1381" s="133">
        <v>774</v>
      </c>
      <c r="P1381" s="133" t="s">
        <v>200</v>
      </c>
      <c r="Q1381" s="133" t="s">
        <v>201</v>
      </c>
      <c r="R1381" s="133" t="s">
        <v>202</v>
      </c>
      <c r="S1381" s="127">
        <v>44349.400856481479</v>
      </c>
    </row>
    <row r="1382" spans="1:19" x14ac:dyDescent="0.2">
      <c r="A1382" s="133" t="s">
        <v>199</v>
      </c>
      <c r="B1382" s="133" t="s">
        <v>84</v>
      </c>
      <c r="C1382" s="127">
        <v>44343.458333333336</v>
      </c>
      <c r="D1382" s="133">
        <v>0</v>
      </c>
      <c r="E1382" s="133">
        <v>0</v>
      </c>
      <c r="F1382" s="133">
        <v>3.4649999999999999</v>
      </c>
      <c r="G1382" s="133">
        <v>3.4649999999999999</v>
      </c>
      <c r="H1382" s="133">
        <v>0</v>
      </c>
      <c r="I1382" s="133">
        <v>0</v>
      </c>
      <c r="J1382" s="133">
        <v>0</v>
      </c>
      <c r="K1382" s="133">
        <v>0</v>
      </c>
      <c r="L1382" s="133"/>
      <c r="M1382" s="133">
        <v>0</v>
      </c>
      <c r="N1382" s="133">
        <v>0</v>
      </c>
      <c r="O1382" s="133">
        <v>774</v>
      </c>
      <c r="P1382" s="133" t="s">
        <v>200</v>
      </c>
      <c r="Q1382" s="133" t="s">
        <v>201</v>
      </c>
      <c r="R1382" s="133" t="s">
        <v>202</v>
      </c>
      <c r="S1382" s="127">
        <v>44349.400856481479</v>
      </c>
    </row>
    <row r="1383" spans="1:19" x14ac:dyDescent="0.2">
      <c r="A1383" s="133" t="s">
        <v>199</v>
      </c>
      <c r="B1383" s="133" t="s">
        <v>84</v>
      </c>
      <c r="C1383" s="127">
        <v>44343.5</v>
      </c>
      <c r="D1383" s="133">
        <v>0</v>
      </c>
      <c r="E1383" s="133">
        <v>0</v>
      </c>
      <c r="F1383" s="133">
        <v>3.202</v>
      </c>
      <c r="G1383" s="133">
        <v>3.202</v>
      </c>
      <c r="H1383" s="133">
        <v>0</v>
      </c>
      <c r="I1383" s="133">
        <v>0</v>
      </c>
      <c r="J1383" s="133">
        <v>0</v>
      </c>
      <c r="K1383" s="133">
        <v>0</v>
      </c>
      <c r="L1383" s="133"/>
      <c r="M1383" s="133">
        <v>0</v>
      </c>
      <c r="N1383" s="133">
        <v>0</v>
      </c>
      <c r="O1383" s="133">
        <v>774</v>
      </c>
      <c r="P1383" s="133" t="s">
        <v>200</v>
      </c>
      <c r="Q1383" s="133" t="s">
        <v>201</v>
      </c>
      <c r="R1383" s="133" t="s">
        <v>202</v>
      </c>
      <c r="S1383" s="127">
        <v>44349.400856481479</v>
      </c>
    </row>
    <row r="1384" spans="1:19" x14ac:dyDescent="0.2">
      <c r="A1384" s="133" t="s">
        <v>199</v>
      </c>
      <c r="B1384" s="133" t="s">
        <v>84</v>
      </c>
      <c r="C1384" s="127">
        <v>44343.541666666664</v>
      </c>
      <c r="D1384" s="133">
        <v>0</v>
      </c>
      <c r="E1384" s="133">
        <v>0</v>
      </c>
      <c r="F1384" s="133">
        <v>3.28</v>
      </c>
      <c r="G1384" s="133">
        <v>3.28</v>
      </c>
      <c r="H1384" s="133">
        <v>0</v>
      </c>
      <c r="I1384" s="133">
        <v>0</v>
      </c>
      <c r="J1384" s="133">
        <v>0</v>
      </c>
      <c r="K1384" s="133">
        <v>0</v>
      </c>
      <c r="L1384" s="133"/>
      <c r="M1384" s="133">
        <v>0</v>
      </c>
      <c r="N1384" s="133">
        <v>0</v>
      </c>
      <c r="O1384" s="133">
        <v>774</v>
      </c>
      <c r="P1384" s="133" t="s">
        <v>200</v>
      </c>
      <c r="Q1384" s="133" t="s">
        <v>201</v>
      </c>
      <c r="R1384" s="133" t="s">
        <v>202</v>
      </c>
      <c r="S1384" s="127">
        <v>44349.400856481479</v>
      </c>
    </row>
    <row r="1385" spans="1:19" x14ac:dyDescent="0.2">
      <c r="A1385" s="133" t="s">
        <v>199</v>
      </c>
      <c r="B1385" s="133" t="s">
        <v>84</v>
      </c>
      <c r="C1385" s="127">
        <v>44343.583333333336</v>
      </c>
      <c r="D1385" s="133">
        <v>0</v>
      </c>
      <c r="E1385" s="133">
        <v>0</v>
      </c>
      <c r="F1385" s="133">
        <v>3.415</v>
      </c>
      <c r="G1385" s="133">
        <v>3.415</v>
      </c>
      <c r="H1385" s="133">
        <v>0</v>
      </c>
      <c r="I1385" s="133">
        <v>0</v>
      </c>
      <c r="J1385" s="133">
        <v>0</v>
      </c>
      <c r="K1385" s="133">
        <v>0</v>
      </c>
      <c r="L1385" s="133"/>
      <c r="M1385" s="133">
        <v>0</v>
      </c>
      <c r="N1385" s="133">
        <v>0</v>
      </c>
      <c r="O1385" s="133">
        <v>774</v>
      </c>
      <c r="P1385" s="133" t="s">
        <v>200</v>
      </c>
      <c r="Q1385" s="133" t="s">
        <v>201</v>
      </c>
      <c r="R1385" s="133" t="s">
        <v>202</v>
      </c>
      <c r="S1385" s="127">
        <v>44349.400856481479</v>
      </c>
    </row>
    <row r="1386" spans="1:19" x14ac:dyDescent="0.2">
      <c r="A1386" s="133" t="s">
        <v>199</v>
      </c>
      <c r="B1386" s="133" t="s">
        <v>84</v>
      </c>
      <c r="C1386" s="127">
        <v>44343.625</v>
      </c>
      <c r="D1386" s="133">
        <v>0</v>
      </c>
      <c r="E1386" s="133">
        <v>0</v>
      </c>
      <c r="F1386" s="133">
        <v>3.4020000000000001</v>
      </c>
      <c r="G1386" s="133">
        <v>3.4020000000000001</v>
      </c>
      <c r="H1386" s="133">
        <v>0</v>
      </c>
      <c r="I1386" s="133">
        <v>0</v>
      </c>
      <c r="J1386" s="133">
        <v>0</v>
      </c>
      <c r="K1386" s="133">
        <v>0</v>
      </c>
      <c r="L1386" s="133"/>
      <c r="M1386" s="133">
        <v>0</v>
      </c>
      <c r="N1386" s="133">
        <v>0</v>
      </c>
      <c r="O1386" s="133">
        <v>774</v>
      </c>
      <c r="P1386" s="133" t="s">
        <v>200</v>
      </c>
      <c r="Q1386" s="133" t="s">
        <v>201</v>
      </c>
      <c r="R1386" s="133" t="s">
        <v>202</v>
      </c>
      <c r="S1386" s="127">
        <v>44349.400856481479</v>
      </c>
    </row>
    <row r="1387" spans="1:19" x14ac:dyDescent="0.2">
      <c r="A1387" s="133" t="s">
        <v>199</v>
      </c>
      <c r="B1387" s="133" t="s">
        <v>84</v>
      </c>
      <c r="C1387" s="127">
        <v>44343.666666666664</v>
      </c>
      <c r="D1387" s="133">
        <v>0</v>
      </c>
      <c r="E1387" s="133">
        <v>0</v>
      </c>
      <c r="F1387" s="133">
        <v>3.2549999999999999</v>
      </c>
      <c r="G1387" s="133">
        <v>3.2549999999999999</v>
      </c>
      <c r="H1387" s="133">
        <v>0</v>
      </c>
      <c r="I1387" s="133">
        <v>0</v>
      </c>
      <c r="J1387" s="133">
        <v>0</v>
      </c>
      <c r="K1387" s="133">
        <v>0</v>
      </c>
      <c r="L1387" s="133"/>
      <c r="M1387" s="133">
        <v>0</v>
      </c>
      <c r="N1387" s="133">
        <v>0</v>
      </c>
      <c r="O1387" s="133">
        <v>774</v>
      </c>
      <c r="P1387" s="133" t="s">
        <v>200</v>
      </c>
      <c r="Q1387" s="133" t="s">
        <v>201</v>
      </c>
      <c r="R1387" s="133" t="s">
        <v>202</v>
      </c>
      <c r="S1387" s="127">
        <v>44349.400856481479</v>
      </c>
    </row>
    <row r="1388" spans="1:19" x14ac:dyDescent="0.2">
      <c r="A1388" s="133" t="s">
        <v>199</v>
      </c>
      <c r="B1388" s="133" t="s">
        <v>84</v>
      </c>
      <c r="C1388" s="127">
        <v>44343.708333333336</v>
      </c>
      <c r="D1388" s="133">
        <v>0</v>
      </c>
      <c r="E1388" s="133">
        <v>0</v>
      </c>
      <c r="F1388" s="133">
        <v>3.1230000000000002</v>
      </c>
      <c r="G1388" s="133">
        <v>3.1230000000000002</v>
      </c>
      <c r="H1388" s="133">
        <v>0</v>
      </c>
      <c r="I1388" s="133">
        <v>0</v>
      </c>
      <c r="J1388" s="133">
        <v>0</v>
      </c>
      <c r="K1388" s="133">
        <v>0</v>
      </c>
      <c r="L1388" s="133"/>
      <c r="M1388" s="133">
        <v>0</v>
      </c>
      <c r="N1388" s="133">
        <v>0</v>
      </c>
      <c r="O1388" s="133">
        <v>774</v>
      </c>
      <c r="P1388" s="133" t="s">
        <v>200</v>
      </c>
      <c r="Q1388" s="133" t="s">
        <v>201</v>
      </c>
      <c r="R1388" s="133" t="s">
        <v>202</v>
      </c>
      <c r="S1388" s="127">
        <v>44349.400856481479</v>
      </c>
    </row>
    <row r="1389" spans="1:19" x14ac:dyDescent="0.2">
      <c r="A1389" s="133" t="s">
        <v>199</v>
      </c>
      <c r="B1389" s="133" t="s">
        <v>84</v>
      </c>
      <c r="C1389" s="127">
        <v>44343.75</v>
      </c>
      <c r="D1389" s="133">
        <v>0</v>
      </c>
      <c r="E1389" s="133">
        <v>0</v>
      </c>
      <c r="F1389" s="133">
        <v>2.9950000000000001</v>
      </c>
      <c r="G1389" s="133">
        <v>2.9950000000000001</v>
      </c>
      <c r="H1389" s="133">
        <v>0</v>
      </c>
      <c r="I1389" s="133">
        <v>0</v>
      </c>
      <c r="J1389" s="133">
        <v>0</v>
      </c>
      <c r="K1389" s="133">
        <v>0</v>
      </c>
      <c r="L1389" s="133"/>
      <c r="M1389" s="133">
        <v>0</v>
      </c>
      <c r="N1389" s="133">
        <v>0</v>
      </c>
      <c r="O1389" s="133">
        <v>774</v>
      </c>
      <c r="P1389" s="133" t="s">
        <v>200</v>
      </c>
      <c r="Q1389" s="133" t="s">
        <v>201</v>
      </c>
      <c r="R1389" s="133" t="s">
        <v>202</v>
      </c>
      <c r="S1389" s="127">
        <v>44349.400856481479</v>
      </c>
    </row>
    <row r="1390" spans="1:19" x14ac:dyDescent="0.2">
      <c r="A1390" s="133" t="s">
        <v>199</v>
      </c>
      <c r="B1390" s="133" t="s">
        <v>84</v>
      </c>
      <c r="C1390" s="127">
        <v>44343.791666666664</v>
      </c>
      <c r="D1390" s="133">
        <v>0</v>
      </c>
      <c r="E1390" s="133">
        <v>0</v>
      </c>
      <c r="F1390" s="133">
        <v>2.9359999999999999</v>
      </c>
      <c r="G1390" s="133">
        <v>2.9359999999999999</v>
      </c>
      <c r="H1390" s="133">
        <v>0</v>
      </c>
      <c r="I1390" s="133">
        <v>0</v>
      </c>
      <c r="J1390" s="133">
        <v>0</v>
      </c>
      <c r="K1390" s="133">
        <v>0</v>
      </c>
      <c r="L1390" s="133"/>
      <c r="M1390" s="133">
        <v>0</v>
      </c>
      <c r="N1390" s="133">
        <v>0</v>
      </c>
      <c r="O1390" s="133">
        <v>774</v>
      </c>
      <c r="P1390" s="133" t="s">
        <v>200</v>
      </c>
      <c r="Q1390" s="133" t="s">
        <v>201</v>
      </c>
      <c r="R1390" s="133" t="s">
        <v>202</v>
      </c>
      <c r="S1390" s="127">
        <v>44349.400856481479</v>
      </c>
    </row>
    <row r="1391" spans="1:19" x14ac:dyDescent="0.2">
      <c r="A1391" s="133" t="s">
        <v>199</v>
      </c>
      <c r="B1391" s="133" t="s">
        <v>84</v>
      </c>
      <c r="C1391" s="127">
        <v>44343.833333333336</v>
      </c>
      <c r="D1391" s="133">
        <v>0</v>
      </c>
      <c r="E1391" s="133">
        <v>0</v>
      </c>
      <c r="F1391" s="133">
        <v>2.9180000000000001</v>
      </c>
      <c r="G1391" s="133">
        <v>2.9180000000000001</v>
      </c>
      <c r="H1391" s="133">
        <v>0</v>
      </c>
      <c r="I1391" s="133">
        <v>0</v>
      </c>
      <c r="J1391" s="133">
        <v>0</v>
      </c>
      <c r="K1391" s="133">
        <v>0</v>
      </c>
      <c r="L1391" s="133"/>
      <c r="M1391" s="133">
        <v>0</v>
      </c>
      <c r="N1391" s="133">
        <v>0</v>
      </c>
      <c r="O1391" s="133">
        <v>774</v>
      </c>
      <c r="P1391" s="133" t="s">
        <v>200</v>
      </c>
      <c r="Q1391" s="133" t="s">
        <v>201</v>
      </c>
      <c r="R1391" s="133" t="s">
        <v>202</v>
      </c>
      <c r="S1391" s="127">
        <v>44349.400856481479</v>
      </c>
    </row>
    <row r="1392" spans="1:19" x14ac:dyDescent="0.2">
      <c r="A1392" s="133" t="s">
        <v>199</v>
      </c>
      <c r="B1392" s="133" t="s">
        <v>84</v>
      </c>
      <c r="C1392" s="127">
        <v>44343.875</v>
      </c>
      <c r="D1392" s="133">
        <v>0</v>
      </c>
      <c r="E1392" s="133">
        <v>0</v>
      </c>
      <c r="F1392" s="133">
        <v>3.0790000000000002</v>
      </c>
      <c r="G1392" s="133">
        <v>3.0790000000000002</v>
      </c>
      <c r="H1392" s="133">
        <v>0</v>
      </c>
      <c r="I1392" s="133">
        <v>0</v>
      </c>
      <c r="J1392" s="133">
        <v>0</v>
      </c>
      <c r="K1392" s="133">
        <v>0</v>
      </c>
      <c r="L1392" s="133"/>
      <c r="M1392" s="133">
        <v>0</v>
      </c>
      <c r="N1392" s="133">
        <v>0</v>
      </c>
      <c r="O1392" s="133">
        <v>774</v>
      </c>
      <c r="P1392" s="133" t="s">
        <v>200</v>
      </c>
      <c r="Q1392" s="133" t="s">
        <v>201</v>
      </c>
      <c r="R1392" s="133" t="s">
        <v>202</v>
      </c>
      <c r="S1392" s="127">
        <v>44349.400856481479</v>
      </c>
    </row>
    <row r="1393" spans="1:19" x14ac:dyDescent="0.2">
      <c r="A1393" s="133" t="s">
        <v>199</v>
      </c>
      <c r="B1393" s="133" t="s">
        <v>84</v>
      </c>
      <c r="C1393" s="127">
        <v>44343.916666666664</v>
      </c>
      <c r="D1393" s="133">
        <v>0</v>
      </c>
      <c r="E1393" s="133">
        <v>0</v>
      </c>
      <c r="F1393" s="133">
        <v>3.198</v>
      </c>
      <c r="G1393" s="133">
        <v>3.198</v>
      </c>
      <c r="H1393" s="133">
        <v>0</v>
      </c>
      <c r="I1393" s="133">
        <v>0</v>
      </c>
      <c r="J1393" s="133">
        <v>0</v>
      </c>
      <c r="K1393" s="133">
        <v>0</v>
      </c>
      <c r="L1393" s="133"/>
      <c r="M1393" s="133">
        <v>0</v>
      </c>
      <c r="N1393" s="133">
        <v>0</v>
      </c>
      <c r="O1393" s="133">
        <v>774</v>
      </c>
      <c r="P1393" s="133" t="s">
        <v>200</v>
      </c>
      <c r="Q1393" s="133" t="s">
        <v>201</v>
      </c>
      <c r="R1393" s="133" t="s">
        <v>202</v>
      </c>
      <c r="S1393" s="127">
        <v>44349.400856481479</v>
      </c>
    </row>
    <row r="1394" spans="1:19" x14ac:dyDescent="0.2">
      <c r="A1394" s="133" t="s">
        <v>199</v>
      </c>
      <c r="B1394" s="133" t="s">
        <v>84</v>
      </c>
      <c r="C1394" s="127">
        <v>44343.958333333336</v>
      </c>
      <c r="D1394" s="133">
        <v>0</v>
      </c>
      <c r="E1394" s="133">
        <v>0</v>
      </c>
      <c r="F1394" s="133">
        <v>3.206</v>
      </c>
      <c r="G1394" s="133">
        <v>3.206</v>
      </c>
      <c r="H1394" s="133">
        <v>0</v>
      </c>
      <c r="I1394" s="133">
        <v>0</v>
      </c>
      <c r="J1394" s="133">
        <v>0</v>
      </c>
      <c r="K1394" s="133">
        <v>0</v>
      </c>
      <c r="L1394" s="133"/>
      <c r="M1394" s="133">
        <v>0</v>
      </c>
      <c r="N1394" s="133">
        <v>0</v>
      </c>
      <c r="O1394" s="133">
        <v>774</v>
      </c>
      <c r="P1394" s="133" t="s">
        <v>200</v>
      </c>
      <c r="Q1394" s="133" t="s">
        <v>201</v>
      </c>
      <c r="R1394" s="133" t="s">
        <v>202</v>
      </c>
      <c r="S1394" s="127">
        <v>44349.400856481479</v>
      </c>
    </row>
    <row r="1395" spans="1:19" x14ac:dyDescent="0.2">
      <c r="A1395" s="133" t="s">
        <v>199</v>
      </c>
      <c r="B1395" s="133" t="s">
        <v>84</v>
      </c>
      <c r="C1395" s="127">
        <v>44344</v>
      </c>
      <c r="D1395" s="133">
        <v>0</v>
      </c>
      <c r="E1395" s="133">
        <v>0</v>
      </c>
      <c r="F1395" s="133">
        <v>3.1789999999999998</v>
      </c>
      <c r="G1395" s="133">
        <v>3.1789999999999998</v>
      </c>
      <c r="H1395" s="133">
        <v>0</v>
      </c>
      <c r="I1395" s="133">
        <v>0</v>
      </c>
      <c r="J1395" s="133">
        <v>0</v>
      </c>
      <c r="K1395" s="133">
        <v>0</v>
      </c>
      <c r="L1395" s="133"/>
      <c r="M1395" s="133">
        <v>0</v>
      </c>
      <c r="N1395" s="133">
        <v>0</v>
      </c>
      <c r="O1395" s="133">
        <v>774</v>
      </c>
      <c r="P1395" s="133" t="s">
        <v>200</v>
      </c>
      <c r="Q1395" s="133" t="s">
        <v>201</v>
      </c>
      <c r="R1395" s="133" t="s">
        <v>202</v>
      </c>
      <c r="S1395" s="127">
        <v>44349.400856481479</v>
      </c>
    </row>
    <row r="1396" spans="1:19" x14ac:dyDescent="0.2">
      <c r="A1396" s="133" t="s">
        <v>199</v>
      </c>
      <c r="B1396" s="133" t="s">
        <v>84</v>
      </c>
      <c r="C1396" s="127">
        <v>44344.041666666664</v>
      </c>
      <c r="D1396" s="133">
        <v>0</v>
      </c>
      <c r="E1396" s="133">
        <v>0</v>
      </c>
      <c r="F1396" s="133">
        <v>3.1280000000000001</v>
      </c>
      <c r="G1396" s="133">
        <v>3.1280000000000001</v>
      </c>
      <c r="H1396" s="133">
        <v>0</v>
      </c>
      <c r="I1396" s="133">
        <v>0</v>
      </c>
      <c r="J1396" s="133">
        <v>0</v>
      </c>
      <c r="K1396" s="133">
        <v>0</v>
      </c>
      <c r="L1396" s="133"/>
      <c r="M1396" s="133">
        <v>0</v>
      </c>
      <c r="N1396" s="133">
        <v>0</v>
      </c>
      <c r="O1396" s="133">
        <v>774</v>
      </c>
      <c r="P1396" s="133" t="s">
        <v>200</v>
      </c>
      <c r="Q1396" s="133" t="s">
        <v>201</v>
      </c>
      <c r="R1396" s="133" t="s">
        <v>202</v>
      </c>
      <c r="S1396" s="127">
        <v>44349.400856481479</v>
      </c>
    </row>
    <row r="1397" spans="1:19" x14ac:dyDescent="0.2">
      <c r="A1397" s="133" t="s">
        <v>199</v>
      </c>
      <c r="B1397" s="133" t="s">
        <v>84</v>
      </c>
      <c r="C1397" s="127">
        <v>44344.083333333336</v>
      </c>
      <c r="D1397" s="133">
        <v>0</v>
      </c>
      <c r="E1397" s="133">
        <v>0</v>
      </c>
      <c r="F1397" s="133">
        <v>3.14</v>
      </c>
      <c r="G1397" s="133">
        <v>3.14</v>
      </c>
      <c r="H1397" s="133">
        <v>0</v>
      </c>
      <c r="I1397" s="133">
        <v>0</v>
      </c>
      <c r="J1397" s="133">
        <v>0</v>
      </c>
      <c r="K1397" s="133">
        <v>0</v>
      </c>
      <c r="L1397" s="133"/>
      <c r="M1397" s="133">
        <v>0</v>
      </c>
      <c r="N1397" s="133">
        <v>0</v>
      </c>
      <c r="O1397" s="133">
        <v>774</v>
      </c>
      <c r="P1397" s="133" t="s">
        <v>200</v>
      </c>
      <c r="Q1397" s="133" t="s">
        <v>201</v>
      </c>
      <c r="R1397" s="133" t="s">
        <v>202</v>
      </c>
      <c r="S1397" s="127">
        <v>44349.400856481479</v>
      </c>
    </row>
    <row r="1398" spans="1:19" x14ac:dyDescent="0.2">
      <c r="A1398" s="133" t="s">
        <v>199</v>
      </c>
      <c r="B1398" s="133" t="s">
        <v>84</v>
      </c>
      <c r="C1398" s="127">
        <v>44344.125</v>
      </c>
      <c r="D1398" s="133">
        <v>0</v>
      </c>
      <c r="E1398" s="133">
        <v>0</v>
      </c>
      <c r="F1398" s="133">
        <v>3.149</v>
      </c>
      <c r="G1398" s="133">
        <v>3.149</v>
      </c>
      <c r="H1398" s="133">
        <v>0</v>
      </c>
      <c r="I1398" s="133">
        <v>0</v>
      </c>
      <c r="J1398" s="133">
        <v>0</v>
      </c>
      <c r="K1398" s="133">
        <v>0</v>
      </c>
      <c r="L1398" s="133"/>
      <c r="M1398" s="133">
        <v>0</v>
      </c>
      <c r="N1398" s="133">
        <v>0</v>
      </c>
      <c r="O1398" s="133">
        <v>774</v>
      </c>
      <c r="P1398" s="133" t="s">
        <v>200</v>
      </c>
      <c r="Q1398" s="133" t="s">
        <v>201</v>
      </c>
      <c r="R1398" s="133" t="s">
        <v>202</v>
      </c>
      <c r="S1398" s="127">
        <v>44349.400856481479</v>
      </c>
    </row>
    <row r="1399" spans="1:19" x14ac:dyDescent="0.2">
      <c r="A1399" s="133" t="s">
        <v>199</v>
      </c>
      <c r="B1399" s="133" t="s">
        <v>84</v>
      </c>
      <c r="C1399" s="127">
        <v>44344.166666666664</v>
      </c>
      <c r="D1399" s="133">
        <v>0</v>
      </c>
      <c r="E1399" s="133">
        <v>0</v>
      </c>
      <c r="F1399" s="133">
        <v>3.202</v>
      </c>
      <c r="G1399" s="133">
        <v>3.202</v>
      </c>
      <c r="H1399" s="133">
        <v>0</v>
      </c>
      <c r="I1399" s="133">
        <v>0</v>
      </c>
      <c r="J1399" s="133">
        <v>0</v>
      </c>
      <c r="K1399" s="133">
        <v>0</v>
      </c>
      <c r="L1399" s="133"/>
      <c r="M1399" s="133">
        <v>0</v>
      </c>
      <c r="N1399" s="133">
        <v>0</v>
      </c>
      <c r="O1399" s="133">
        <v>774</v>
      </c>
      <c r="P1399" s="133" t="s">
        <v>200</v>
      </c>
      <c r="Q1399" s="133" t="s">
        <v>201</v>
      </c>
      <c r="R1399" s="133" t="s">
        <v>202</v>
      </c>
      <c r="S1399" s="127">
        <v>44349.400856481479</v>
      </c>
    </row>
    <row r="1400" spans="1:19" x14ac:dyDescent="0.2">
      <c r="A1400" s="133" t="s">
        <v>199</v>
      </c>
      <c r="B1400" s="133" t="s">
        <v>84</v>
      </c>
      <c r="C1400" s="127">
        <v>44344.208333333336</v>
      </c>
      <c r="D1400" s="133">
        <v>0</v>
      </c>
      <c r="E1400" s="133">
        <v>0</v>
      </c>
      <c r="F1400" s="133">
        <v>3.17</v>
      </c>
      <c r="G1400" s="133">
        <v>3.17</v>
      </c>
      <c r="H1400" s="133">
        <v>0</v>
      </c>
      <c r="I1400" s="133">
        <v>0</v>
      </c>
      <c r="J1400" s="133">
        <v>0</v>
      </c>
      <c r="K1400" s="133">
        <v>0</v>
      </c>
      <c r="L1400" s="133"/>
      <c r="M1400" s="133">
        <v>0</v>
      </c>
      <c r="N1400" s="133">
        <v>0</v>
      </c>
      <c r="O1400" s="133">
        <v>774</v>
      </c>
      <c r="P1400" s="133" t="s">
        <v>200</v>
      </c>
      <c r="Q1400" s="133" t="s">
        <v>201</v>
      </c>
      <c r="R1400" s="133" t="s">
        <v>202</v>
      </c>
      <c r="S1400" s="127">
        <v>44349.400856481479</v>
      </c>
    </row>
    <row r="1401" spans="1:19" x14ac:dyDescent="0.2">
      <c r="A1401" s="133" t="s">
        <v>199</v>
      </c>
      <c r="B1401" s="133" t="s">
        <v>84</v>
      </c>
      <c r="C1401" s="127">
        <v>44344.25</v>
      </c>
      <c r="D1401" s="133">
        <v>0</v>
      </c>
      <c r="E1401" s="133">
        <v>0</v>
      </c>
      <c r="F1401" s="133">
        <v>3.1389999999999998</v>
      </c>
      <c r="G1401" s="133">
        <v>3.1389999999999998</v>
      </c>
      <c r="H1401" s="133">
        <v>0</v>
      </c>
      <c r="I1401" s="133">
        <v>0</v>
      </c>
      <c r="J1401" s="133">
        <v>0</v>
      </c>
      <c r="K1401" s="133">
        <v>0</v>
      </c>
      <c r="L1401" s="133"/>
      <c r="M1401" s="133">
        <v>0</v>
      </c>
      <c r="N1401" s="133">
        <v>0</v>
      </c>
      <c r="O1401" s="133">
        <v>774</v>
      </c>
      <c r="P1401" s="133" t="s">
        <v>200</v>
      </c>
      <c r="Q1401" s="133" t="s">
        <v>201</v>
      </c>
      <c r="R1401" s="133" t="s">
        <v>202</v>
      </c>
      <c r="S1401" s="127">
        <v>44349.400856481479</v>
      </c>
    </row>
    <row r="1402" spans="1:19" x14ac:dyDescent="0.2">
      <c r="A1402" s="133" t="s">
        <v>199</v>
      </c>
      <c r="B1402" s="133" t="s">
        <v>84</v>
      </c>
      <c r="C1402" s="127">
        <v>44344.291666666664</v>
      </c>
      <c r="D1402" s="133">
        <v>0</v>
      </c>
      <c r="E1402" s="133">
        <v>0</v>
      </c>
      <c r="F1402" s="133">
        <v>3.0350000000000001</v>
      </c>
      <c r="G1402" s="133">
        <v>3.0350000000000001</v>
      </c>
      <c r="H1402" s="133">
        <v>0</v>
      </c>
      <c r="I1402" s="133">
        <v>0</v>
      </c>
      <c r="J1402" s="133">
        <v>0</v>
      </c>
      <c r="K1402" s="133">
        <v>0</v>
      </c>
      <c r="L1402" s="133"/>
      <c r="M1402" s="133">
        <v>0</v>
      </c>
      <c r="N1402" s="133">
        <v>0</v>
      </c>
      <c r="O1402" s="133">
        <v>774</v>
      </c>
      <c r="P1402" s="133" t="s">
        <v>200</v>
      </c>
      <c r="Q1402" s="133" t="s">
        <v>201</v>
      </c>
      <c r="R1402" s="133" t="s">
        <v>202</v>
      </c>
      <c r="S1402" s="127">
        <v>44349.400856481479</v>
      </c>
    </row>
    <row r="1403" spans="1:19" x14ac:dyDescent="0.2">
      <c r="A1403" s="133" t="s">
        <v>199</v>
      </c>
      <c r="B1403" s="133" t="s">
        <v>84</v>
      </c>
      <c r="C1403" s="127">
        <v>44344.333333333336</v>
      </c>
      <c r="D1403" s="133">
        <v>0</v>
      </c>
      <c r="E1403" s="133">
        <v>0</v>
      </c>
      <c r="F1403" s="133">
        <v>3.403</v>
      </c>
      <c r="G1403" s="133">
        <v>3.403</v>
      </c>
      <c r="H1403" s="133">
        <v>0</v>
      </c>
      <c r="I1403" s="133">
        <v>0</v>
      </c>
      <c r="J1403" s="133">
        <v>0</v>
      </c>
      <c r="K1403" s="133">
        <v>0</v>
      </c>
      <c r="L1403" s="133"/>
      <c r="M1403" s="133">
        <v>0</v>
      </c>
      <c r="N1403" s="133">
        <v>0</v>
      </c>
      <c r="O1403" s="133">
        <v>774</v>
      </c>
      <c r="P1403" s="133" t="s">
        <v>200</v>
      </c>
      <c r="Q1403" s="133" t="s">
        <v>201</v>
      </c>
      <c r="R1403" s="133" t="s">
        <v>202</v>
      </c>
      <c r="S1403" s="127">
        <v>44349.400856481479</v>
      </c>
    </row>
    <row r="1404" spans="1:19" x14ac:dyDescent="0.2">
      <c r="A1404" s="133" t="s">
        <v>199</v>
      </c>
      <c r="B1404" s="133" t="s">
        <v>84</v>
      </c>
      <c r="C1404" s="127">
        <v>44344.375</v>
      </c>
      <c r="D1404" s="133">
        <v>0</v>
      </c>
      <c r="E1404" s="133">
        <v>0</v>
      </c>
      <c r="F1404" s="133">
        <v>3.1240000000000001</v>
      </c>
      <c r="G1404" s="133">
        <v>3.1240000000000001</v>
      </c>
      <c r="H1404" s="133">
        <v>0</v>
      </c>
      <c r="I1404" s="133">
        <v>0</v>
      </c>
      <c r="J1404" s="133">
        <v>0</v>
      </c>
      <c r="K1404" s="133">
        <v>0</v>
      </c>
      <c r="L1404" s="133"/>
      <c r="M1404" s="133">
        <v>0</v>
      </c>
      <c r="N1404" s="133">
        <v>0</v>
      </c>
      <c r="O1404" s="133">
        <v>774</v>
      </c>
      <c r="P1404" s="133" t="s">
        <v>200</v>
      </c>
      <c r="Q1404" s="133" t="s">
        <v>201</v>
      </c>
      <c r="R1404" s="133" t="s">
        <v>202</v>
      </c>
      <c r="S1404" s="127">
        <v>44349.400856481479</v>
      </c>
    </row>
    <row r="1405" spans="1:19" x14ac:dyDescent="0.2">
      <c r="A1405" s="133" t="s">
        <v>199</v>
      </c>
      <c r="B1405" s="133" t="s">
        <v>84</v>
      </c>
      <c r="C1405" s="127">
        <v>44344.416666666664</v>
      </c>
      <c r="D1405" s="133">
        <v>0</v>
      </c>
      <c r="E1405" s="133">
        <v>0</v>
      </c>
      <c r="F1405" s="133">
        <v>3.1709999999999998</v>
      </c>
      <c r="G1405" s="133">
        <v>3.1709999999999998</v>
      </c>
      <c r="H1405" s="133">
        <v>0</v>
      </c>
      <c r="I1405" s="133">
        <v>0</v>
      </c>
      <c r="J1405" s="133">
        <v>0</v>
      </c>
      <c r="K1405" s="133">
        <v>0</v>
      </c>
      <c r="L1405" s="133"/>
      <c r="M1405" s="133">
        <v>0</v>
      </c>
      <c r="N1405" s="133">
        <v>0</v>
      </c>
      <c r="O1405" s="133">
        <v>774</v>
      </c>
      <c r="P1405" s="133" t="s">
        <v>200</v>
      </c>
      <c r="Q1405" s="133" t="s">
        <v>201</v>
      </c>
      <c r="R1405" s="133" t="s">
        <v>202</v>
      </c>
      <c r="S1405" s="127">
        <v>44349.400856481479</v>
      </c>
    </row>
    <row r="1406" spans="1:19" x14ac:dyDescent="0.2">
      <c r="A1406" s="133" t="s">
        <v>199</v>
      </c>
      <c r="B1406" s="133" t="s">
        <v>84</v>
      </c>
      <c r="C1406" s="127">
        <v>44344.458333333336</v>
      </c>
      <c r="D1406" s="133">
        <v>0</v>
      </c>
      <c r="E1406" s="133">
        <v>0</v>
      </c>
      <c r="F1406" s="133">
        <v>3.2519999999999998</v>
      </c>
      <c r="G1406" s="133">
        <v>3.2519999999999998</v>
      </c>
      <c r="H1406" s="133">
        <v>0</v>
      </c>
      <c r="I1406" s="133">
        <v>0</v>
      </c>
      <c r="J1406" s="133">
        <v>0</v>
      </c>
      <c r="K1406" s="133">
        <v>0</v>
      </c>
      <c r="L1406" s="133"/>
      <c r="M1406" s="133">
        <v>0</v>
      </c>
      <c r="N1406" s="133">
        <v>0</v>
      </c>
      <c r="O1406" s="133">
        <v>774</v>
      </c>
      <c r="P1406" s="133" t="s">
        <v>200</v>
      </c>
      <c r="Q1406" s="133" t="s">
        <v>201</v>
      </c>
      <c r="R1406" s="133" t="s">
        <v>202</v>
      </c>
      <c r="S1406" s="127">
        <v>44349.400856481479</v>
      </c>
    </row>
    <row r="1407" spans="1:19" x14ac:dyDescent="0.2">
      <c r="A1407" s="133" t="s">
        <v>199</v>
      </c>
      <c r="B1407" s="133" t="s">
        <v>84</v>
      </c>
      <c r="C1407" s="127">
        <v>44344.5</v>
      </c>
      <c r="D1407" s="133">
        <v>0</v>
      </c>
      <c r="E1407" s="133">
        <v>0</v>
      </c>
      <c r="F1407" s="133">
        <v>3.3149999999999999</v>
      </c>
      <c r="G1407" s="133">
        <v>3.3149999999999999</v>
      </c>
      <c r="H1407" s="133">
        <v>0</v>
      </c>
      <c r="I1407" s="133">
        <v>0</v>
      </c>
      <c r="J1407" s="133">
        <v>0</v>
      </c>
      <c r="K1407" s="133">
        <v>0</v>
      </c>
      <c r="L1407" s="133"/>
      <c r="M1407" s="133">
        <v>0</v>
      </c>
      <c r="N1407" s="133">
        <v>0</v>
      </c>
      <c r="O1407" s="133">
        <v>774</v>
      </c>
      <c r="P1407" s="133" t="s">
        <v>200</v>
      </c>
      <c r="Q1407" s="133" t="s">
        <v>201</v>
      </c>
      <c r="R1407" s="133" t="s">
        <v>202</v>
      </c>
      <c r="S1407" s="127">
        <v>44349.400856481479</v>
      </c>
    </row>
    <row r="1408" spans="1:19" x14ac:dyDescent="0.2">
      <c r="A1408" s="133" t="s">
        <v>199</v>
      </c>
      <c r="B1408" s="133" t="s">
        <v>84</v>
      </c>
      <c r="C1408" s="127">
        <v>44344.541666666664</v>
      </c>
      <c r="D1408" s="133">
        <v>0</v>
      </c>
      <c r="E1408" s="133">
        <v>0</v>
      </c>
      <c r="F1408" s="133">
        <v>3.2850000000000001</v>
      </c>
      <c r="G1408" s="133">
        <v>3.2850000000000001</v>
      </c>
      <c r="H1408" s="133">
        <v>0</v>
      </c>
      <c r="I1408" s="133">
        <v>0</v>
      </c>
      <c r="J1408" s="133">
        <v>0</v>
      </c>
      <c r="K1408" s="133">
        <v>0</v>
      </c>
      <c r="L1408" s="133"/>
      <c r="M1408" s="133">
        <v>0</v>
      </c>
      <c r="N1408" s="133">
        <v>0</v>
      </c>
      <c r="O1408" s="133">
        <v>774</v>
      </c>
      <c r="P1408" s="133" t="s">
        <v>200</v>
      </c>
      <c r="Q1408" s="133" t="s">
        <v>201</v>
      </c>
      <c r="R1408" s="133" t="s">
        <v>202</v>
      </c>
      <c r="S1408" s="127">
        <v>44349.400856481479</v>
      </c>
    </row>
    <row r="1409" spans="1:19" x14ac:dyDescent="0.2">
      <c r="A1409" s="133" t="s">
        <v>199</v>
      </c>
      <c r="B1409" s="133" t="s">
        <v>84</v>
      </c>
      <c r="C1409" s="127">
        <v>44344.583333333336</v>
      </c>
      <c r="D1409" s="133">
        <v>0</v>
      </c>
      <c r="E1409" s="133">
        <v>0</v>
      </c>
      <c r="F1409" s="133">
        <v>3.3620000000000001</v>
      </c>
      <c r="G1409" s="133">
        <v>3.3620000000000001</v>
      </c>
      <c r="H1409" s="133">
        <v>0</v>
      </c>
      <c r="I1409" s="133">
        <v>0</v>
      </c>
      <c r="J1409" s="133">
        <v>0</v>
      </c>
      <c r="K1409" s="133">
        <v>0</v>
      </c>
      <c r="L1409" s="133"/>
      <c r="M1409" s="133">
        <v>0</v>
      </c>
      <c r="N1409" s="133">
        <v>0</v>
      </c>
      <c r="O1409" s="133">
        <v>774</v>
      </c>
      <c r="P1409" s="133" t="s">
        <v>200</v>
      </c>
      <c r="Q1409" s="133" t="s">
        <v>201</v>
      </c>
      <c r="R1409" s="133" t="s">
        <v>202</v>
      </c>
      <c r="S1409" s="127">
        <v>44349.400856481479</v>
      </c>
    </row>
    <row r="1410" spans="1:19" x14ac:dyDescent="0.2">
      <c r="A1410" s="133" t="s">
        <v>199</v>
      </c>
      <c r="B1410" s="133" t="s">
        <v>84</v>
      </c>
      <c r="C1410" s="127">
        <v>44344.625</v>
      </c>
      <c r="D1410" s="133">
        <v>0</v>
      </c>
      <c r="E1410" s="133">
        <v>0</v>
      </c>
      <c r="F1410" s="133">
        <v>3.278</v>
      </c>
      <c r="G1410" s="133">
        <v>3.278</v>
      </c>
      <c r="H1410" s="133">
        <v>0</v>
      </c>
      <c r="I1410" s="133">
        <v>0</v>
      </c>
      <c r="J1410" s="133">
        <v>0</v>
      </c>
      <c r="K1410" s="133">
        <v>0</v>
      </c>
      <c r="L1410" s="133"/>
      <c r="M1410" s="133">
        <v>0</v>
      </c>
      <c r="N1410" s="133">
        <v>0</v>
      </c>
      <c r="O1410" s="133">
        <v>774</v>
      </c>
      <c r="P1410" s="133" t="s">
        <v>200</v>
      </c>
      <c r="Q1410" s="133" t="s">
        <v>201</v>
      </c>
      <c r="R1410" s="133" t="s">
        <v>202</v>
      </c>
      <c r="S1410" s="127">
        <v>44349.400856481479</v>
      </c>
    </row>
    <row r="1411" spans="1:19" x14ac:dyDescent="0.2">
      <c r="A1411" s="133" t="s">
        <v>199</v>
      </c>
      <c r="B1411" s="133" t="s">
        <v>84</v>
      </c>
      <c r="C1411" s="127">
        <v>44344.666666666664</v>
      </c>
      <c r="D1411" s="133">
        <v>0</v>
      </c>
      <c r="E1411" s="133">
        <v>0</v>
      </c>
      <c r="F1411" s="133">
        <v>3.2250000000000001</v>
      </c>
      <c r="G1411" s="133">
        <v>3.2250000000000001</v>
      </c>
      <c r="H1411" s="133">
        <v>0</v>
      </c>
      <c r="I1411" s="133">
        <v>0</v>
      </c>
      <c r="J1411" s="133">
        <v>0</v>
      </c>
      <c r="K1411" s="133">
        <v>0</v>
      </c>
      <c r="L1411" s="133"/>
      <c r="M1411" s="133">
        <v>0</v>
      </c>
      <c r="N1411" s="133">
        <v>0</v>
      </c>
      <c r="O1411" s="133">
        <v>774</v>
      </c>
      <c r="P1411" s="133" t="s">
        <v>200</v>
      </c>
      <c r="Q1411" s="133" t="s">
        <v>201</v>
      </c>
      <c r="R1411" s="133" t="s">
        <v>202</v>
      </c>
      <c r="S1411" s="127">
        <v>44349.400856481479</v>
      </c>
    </row>
    <row r="1412" spans="1:19" x14ac:dyDescent="0.2">
      <c r="A1412" s="133" t="s">
        <v>199</v>
      </c>
      <c r="B1412" s="133" t="s">
        <v>84</v>
      </c>
      <c r="C1412" s="127">
        <v>44344.708333333336</v>
      </c>
      <c r="D1412" s="133">
        <v>0</v>
      </c>
      <c r="E1412" s="133">
        <v>0</v>
      </c>
      <c r="F1412" s="133">
        <v>3.2210000000000001</v>
      </c>
      <c r="G1412" s="133">
        <v>3.2210000000000001</v>
      </c>
      <c r="H1412" s="133">
        <v>0</v>
      </c>
      <c r="I1412" s="133">
        <v>0</v>
      </c>
      <c r="J1412" s="133">
        <v>0</v>
      </c>
      <c r="K1412" s="133">
        <v>0</v>
      </c>
      <c r="L1412" s="133"/>
      <c r="M1412" s="133">
        <v>0</v>
      </c>
      <c r="N1412" s="133">
        <v>0</v>
      </c>
      <c r="O1412" s="133">
        <v>774</v>
      </c>
      <c r="P1412" s="133" t="s">
        <v>200</v>
      </c>
      <c r="Q1412" s="133" t="s">
        <v>201</v>
      </c>
      <c r="R1412" s="133" t="s">
        <v>202</v>
      </c>
      <c r="S1412" s="127">
        <v>44349.400856481479</v>
      </c>
    </row>
    <row r="1413" spans="1:19" x14ac:dyDescent="0.2">
      <c r="A1413" s="133" t="s">
        <v>199</v>
      </c>
      <c r="B1413" s="133" t="s">
        <v>84</v>
      </c>
      <c r="C1413" s="127">
        <v>44344.75</v>
      </c>
      <c r="D1413" s="133">
        <v>0</v>
      </c>
      <c r="E1413" s="133">
        <v>0</v>
      </c>
      <c r="F1413" s="133">
        <v>3.22</v>
      </c>
      <c r="G1413" s="133">
        <v>3.22</v>
      </c>
      <c r="H1413" s="133">
        <v>0</v>
      </c>
      <c r="I1413" s="133">
        <v>0</v>
      </c>
      <c r="J1413" s="133">
        <v>0</v>
      </c>
      <c r="K1413" s="133">
        <v>0</v>
      </c>
      <c r="L1413" s="133"/>
      <c r="M1413" s="133">
        <v>0</v>
      </c>
      <c r="N1413" s="133">
        <v>0</v>
      </c>
      <c r="O1413" s="133">
        <v>774</v>
      </c>
      <c r="P1413" s="133" t="s">
        <v>200</v>
      </c>
      <c r="Q1413" s="133" t="s">
        <v>201</v>
      </c>
      <c r="R1413" s="133" t="s">
        <v>202</v>
      </c>
      <c r="S1413" s="127">
        <v>44349.400856481479</v>
      </c>
    </row>
    <row r="1414" spans="1:19" x14ac:dyDescent="0.2">
      <c r="A1414" s="133" t="s">
        <v>199</v>
      </c>
      <c r="B1414" s="133" t="s">
        <v>84</v>
      </c>
      <c r="C1414" s="127">
        <v>44344.791666666664</v>
      </c>
      <c r="D1414" s="133">
        <v>0</v>
      </c>
      <c r="E1414" s="133">
        <v>0</v>
      </c>
      <c r="F1414" s="133">
        <v>3.1779999999999999</v>
      </c>
      <c r="G1414" s="133">
        <v>3.1779999999999999</v>
      </c>
      <c r="H1414" s="133">
        <v>0</v>
      </c>
      <c r="I1414" s="133">
        <v>0</v>
      </c>
      <c r="J1414" s="133">
        <v>0</v>
      </c>
      <c r="K1414" s="133">
        <v>0</v>
      </c>
      <c r="L1414" s="133"/>
      <c r="M1414" s="133">
        <v>0</v>
      </c>
      <c r="N1414" s="133">
        <v>0</v>
      </c>
      <c r="O1414" s="133">
        <v>774</v>
      </c>
      <c r="P1414" s="133" t="s">
        <v>200</v>
      </c>
      <c r="Q1414" s="133" t="s">
        <v>201</v>
      </c>
      <c r="R1414" s="133" t="s">
        <v>202</v>
      </c>
      <c r="S1414" s="127">
        <v>44349.400856481479</v>
      </c>
    </row>
    <row r="1415" spans="1:19" x14ac:dyDescent="0.2">
      <c r="A1415" s="133" t="s">
        <v>199</v>
      </c>
      <c r="B1415" s="133" t="s">
        <v>84</v>
      </c>
      <c r="C1415" s="127">
        <v>44344.833333333336</v>
      </c>
      <c r="D1415" s="133">
        <v>0</v>
      </c>
      <c r="E1415" s="133">
        <v>0</v>
      </c>
      <c r="F1415" s="133">
        <v>3.1709999999999998</v>
      </c>
      <c r="G1415" s="133">
        <v>3.1709999999999998</v>
      </c>
      <c r="H1415" s="133">
        <v>0</v>
      </c>
      <c r="I1415" s="133">
        <v>0</v>
      </c>
      <c r="J1415" s="133">
        <v>0</v>
      </c>
      <c r="K1415" s="133">
        <v>0</v>
      </c>
      <c r="L1415" s="133"/>
      <c r="M1415" s="133">
        <v>0</v>
      </c>
      <c r="N1415" s="133">
        <v>0</v>
      </c>
      <c r="O1415" s="133">
        <v>774</v>
      </c>
      <c r="P1415" s="133" t="s">
        <v>200</v>
      </c>
      <c r="Q1415" s="133" t="s">
        <v>201</v>
      </c>
      <c r="R1415" s="133" t="s">
        <v>202</v>
      </c>
      <c r="S1415" s="127">
        <v>44349.400856481479</v>
      </c>
    </row>
    <row r="1416" spans="1:19" x14ac:dyDescent="0.2">
      <c r="A1416" s="133" t="s">
        <v>199</v>
      </c>
      <c r="B1416" s="133" t="s">
        <v>84</v>
      </c>
      <c r="C1416" s="127">
        <v>44344.875</v>
      </c>
      <c r="D1416" s="133">
        <v>0</v>
      </c>
      <c r="E1416" s="133">
        <v>0</v>
      </c>
      <c r="F1416" s="133">
        <v>3.2909999999999999</v>
      </c>
      <c r="G1416" s="133">
        <v>3.2909999999999999</v>
      </c>
      <c r="H1416" s="133">
        <v>0</v>
      </c>
      <c r="I1416" s="133">
        <v>0</v>
      </c>
      <c r="J1416" s="133">
        <v>0</v>
      </c>
      <c r="K1416" s="133">
        <v>0</v>
      </c>
      <c r="L1416" s="133"/>
      <c r="M1416" s="133">
        <v>0</v>
      </c>
      <c r="N1416" s="133">
        <v>0</v>
      </c>
      <c r="O1416" s="133">
        <v>774</v>
      </c>
      <c r="P1416" s="133" t="s">
        <v>200</v>
      </c>
      <c r="Q1416" s="133" t="s">
        <v>201</v>
      </c>
      <c r="R1416" s="133" t="s">
        <v>202</v>
      </c>
      <c r="S1416" s="127">
        <v>44349.400856481479</v>
      </c>
    </row>
    <row r="1417" spans="1:19" x14ac:dyDescent="0.2">
      <c r="A1417" s="133" t="s">
        <v>199</v>
      </c>
      <c r="B1417" s="133" t="s">
        <v>84</v>
      </c>
      <c r="C1417" s="127">
        <v>44344.916666666664</v>
      </c>
      <c r="D1417" s="133">
        <v>0</v>
      </c>
      <c r="E1417" s="133">
        <v>0</v>
      </c>
      <c r="F1417" s="133">
        <v>3.363</v>
      </c>
      <c r="G1417" s="133">
        <v>3.363</v>
      </c>
      <c r="H1417" s="133">
        <v>0</v>
      </c>
      <c r="I1417" s="133">
        <v>0</v>
      </c>
      <c r="J1417" s="133">
        <v>0</v>
      </c>
      <c r="K1417" s="133">
        <v>0</v>
      </c>
      <c r="L1417" s="133"/>
      <c r="M1417" s="133">
        <v>0</v>
      </c>
      <c r="N1417" s="133">
        <v>0</v>
      </c>
      <c r="O1417" s="133">
        <v>774</v>
      </c>
      <c r="P1417" s="133" t="s">
        <v>200</v>
      </c>
      <c r="Q1417" s="133" t="s">
        <v>201</v>
      </c>
      <c r="R1417" s="133" t="s">
        <v>202</v>
      </c>
      <c r="S1417" s="127">
        <v>44349.400856481479</v>
      </c>
    </row>
    <row r="1418" spans="1:19" x14ac:dyDescent="0.2">
      <c r="A1418" s="133" t="s">
        <v>199</v>
      </c>
      <c r="B1418" s="133" t="s">
        <v>84</v>
      </c>
      <c r="C1418" s="127">
        <v>44344.958333333336</v>
      </c>
      <c r="D1418" s="133">
        <v>0</v>
      </c>
      <c r="E1418" s="133">
        <v>0</v>
      </c>
      <c r="F1418" s="133">
        <v>3.3410000000000002</v>
      </c>
      <c r="G1418" s="133">
        <v>3.3410000000000002</v>
      </c>
      <c r="H1418" s="133">
        <v>0</v>
      </c>
      <c r="I1418" s="133">
        <v>0</v>
      </c>
      <c r="J1418" s="133">
        <v>0</v>
      </c>
      <c r="K1418" s="133">
        <v>0</v>
      </c>
      <c r="L1418" s="133"/>
      <c r="M1418" s="133">
        <v>0</v>
      </c>
      <c r="N1418" s="133">
        <v>0</v>
      </c>
      <c r="O1418" s="133">
        <v>774</v>
      </c>
      <c r="P1418" s="133" t="s">
        <v>200</v>
      </c>
      <c r="Q1418" s="133" t="s">
        <v>201</v>
      </c>
      <c r="R1418" s="133" t="s">
        <v>202</v>
      </c>
      <c r="S1418" s="127">
        <v>44349.400856481479</v>
      </c>
    </row>
    <row r="1419" spans="1:19" x14ac:dyDescent="0.2">
      <c r="A1419" s="133" t="s">
        <v>199</v>
      </c>
      <c r="B1419" s="133" t="s">
        <v>84</v>
      </c>
      <c r="C1419" s="127">
        <v>44345</v>
      </c>
      <c r="D1419" s="133">
        <v>0</v>
      </c>
      <c r="E1419" s="133">
        <v>0</v>
      </c>
      <c r="F1419" s="133">
        <v>3.262</v>
      </c>
      <c r="G1419" s="133">
        <v>3.262</v>
      </c>
      <c r="H1419" s="133">
        <v>0</v>
      </c>
      <c r="I1419" s="133">
        <v>0</v>
      </c>
      <c r="J1419" s="133">
        <v>0</v>
      </c>
      <c r="K1419" s="133">
        <v>0</v>
      </c>
      <c r="L1419" s="133"/>
      <c r="M1419" s="133">
        <v>0</v>
      </c>
      <c r="N1419" s="133">
        <v>0</v>
      </c>
      <c r="O1419" s="133">
        <v>774</v>
      </c>
      <c r="P1419" s="133" t="s">
        <v>200</v>
      </c>
      <c r="Q1419" s="133" t="s">
        <v>201</v>
      </c>
      <c r="R1419" s="133" t="s">
        <v>202</v>
      </c>
      <c r="S1419" s="127">
        <v>44349.400856481479</v>
      </c>
    </row>
    <row r="1420" spans="1:19" x14ac:dyDescent="0.2">
      <c r="A1420" s="133" t="s">
        <v>199</v>
      </c>
      <c r="B1420" s="133" t="s">
        <v>84</v>
      </c>
      <c r="C1420" s="127">
        <v>44345.041666666664</v>
      </c>
      <c r="D1420" s="133">
        <v>0</v>
      </c>
      <c r="E1420" s="133">
        <v>0</v>
      </c>
      <c r="F1420" s="133">
        <v>3.2549999999999999</v>
      </c>
      <c r="G1420" s="133">
        <v>3.2549999999999999</v>
      </c>
      <c r="H1420" s="133">
        <v>0</v>
      </c>
      <c r="I1420" s="133">
        <v>0</v>
      </c>
      <c r="J1420" s="133">
        <v>0</v>
      </c>
      <c r="K1420" s="133">
        <v>0</v>
      </c>
      <c r="L1420" s="133"/>
      <c r="M1420" s="133">
        <v>0</v>
      </c>
      <c r="N1420" s="133">
        <v>0</v>
      </c>
      <c r="O1420" s="133">
        <v>774</v>
      </c>
      <c r="P1420" s="133" t="s">
        <v>200</v>
      </c>
      <c r="Q1420" s="133" t="s">
        <v>201</v>
      </c>
      <c r="R1420" s="133" t="s">
        <v>202</v>
      </c>
      <c r="S1420" s="127">
        <v>44349.400856481479</v>
      </c>
    </row>
    <row r="1421" spans="1:19" x14ac:dyDescent="0.2">
      <c r="A1421" s="133" t="s">
        <v>199</v>
      </c>
      <c r="B1421" s="133" t="s">
        <v>84</v>
      </c>
      <c r="C1421" s="127">
        <v>44345.083333333336</v>
      </c>
      <c r="D1421" s="133">
        <v>0</v>
      </c>
      <c r="E1421" s="133">
        <v>0</v>
      </c>
      <c r="F1421" s="133">
        <v>3.2050000000000001</v>
      </c>
      <c r="G1421" s="133">
        <v>3.2050000000000001</v>
      </c>
      <c r="H1421" s="133">
        <v>0</v>
      </c>
      <c r="I1421" s="133">
        <v>0</v>
      </c>
      <c r="J1421" s="133">
        <v>0</v>
      </c>
      <c r="K1421" s="133">
        <v>0</v>
      </c>
      <c r="L1421" s="133"/>
      <c r="M1421" s="133">
        <v>0</v>
      </c>
      <c r="N1421" s="133">
        <v>0</v>
      </c>
      <c r="O1421" s="133">
        <v>774</v>
      </c>
      <c r="P1421" s="133" t="s">
        <v>200</v>
      </c>
      <c r="Q1421" s="133" t="s">
        <v>201</v>
      </c>
      <c r="R1421" s="133" t="s">
        <v>202</v>
      </c>
      <c r="S1421" s="127">
        <v>44349.400856481479</v>
      </c>
    </row>
    <row r="1422" spans="1:19" x14ac:dyDescent="0.2">
      <c r="A1422" s="133" t="s">
        <v>199</v>
      </c>
      <c r="B1422" s="133" t="s">
        <v>84</v>
      </c>
      <c r="C1422" s="127">
        <v>44345.125</v>
      </c>
      <c r="D1422" s="133">
        <v>0</v>
      </c>
      <c r="E1422" s="133">
        <v>0</v>
      </c>
      <c r="F1422" s="133">
        <v>3.2130000000000001</v>
      </c>
      <c r="G1422" s="133">
        <v>3.2130000000000001</v>
      </c>
      <c r="H1422" s="133">
        <v>0</v>
      </c>
      <c r="I1422" s="133">
        <v>0</v>
      </c>
      <c r="J1422" s="133">
        <v>0</v>
      </c>
      <c r="K1422" s="133">
        <v>0</v>
      </c>
      <c r="L1422" s="133"/>
      <c r="M1422" s="133">
        <v>0</v>
      </c>
      <c r="N1422" s="133">
        <v>0</v>
      </c>
      <c r="O1422" s="133">
        <v>774</v>
      </c>
      <c r="P1422" s="133" t="s">
        <v>200</v>
      </c>
      <c r="Q1422" s="133" t="s">
        <v>201</v>
      </c>
      <c r="R1422" s="133" t="s">
        <v>202</v>
      </c>
      <c r="S1422" s="127">
        <v>44349.400856481479</v>
      </c>
    </row>
    <row r="1423" spans="1:19" x14ac:dyDescent="0.2">
      <c r="A1423" s="133" t="s">
        <v>199</v>
      </c>
      <c r="B1423" s="133" t="s">
        <v>84</v>
      </c>
      <c r="C1423" s="127">
        <v>44345.166666666664</v>
      </c>
      <c r="D1423" s="133">
        <v>0</v>
      </c>
      <c r="E1423" s="133">
        <v>0</v>
      </c>
      <c r="F1423" s="133">
        <v>3.2850000000000001</v>
      </c>
      <c r="G1423" s="133">
        <v>3.2850000000000001</v>
      </c>
      <c r="H1423" s="133">
        <v>0</v>
      </c>
      <c r="I1423" s="133">
        <v>0</v>
      </c>
      <c r="J1423" s="133">
        <v>0</v>
      </c>
      <c r="K1423" s="133">
        <v>0</v>
      </c>
      <c r="L1423" s="133"/>
      <c r="M1423" s="133">
        <v>0</v>
      </c>
      <c r="N1423" s="133">
        <v>0</v>
      </c>
      <c r="O1423" s="133">
        <v>774</v>
      </c>
      <c r="P1423" s="133" t="s">
        <v>200</v>
      </c>
      <c r="Q1423" s="133" t="s">
        <v>201</v>
      </c>
      <c r="R1423" s="133" t="s">
        <v>202</v>
      </c>
      <c r="S1423" s="127">
        <v>44349.400856481479</v>
      </c>
    </row>
    <row r="1424" spans="1:19" x14ac:dyDescent="0.2">
      <c r="A1424" s="133" t="s">
        <v>199</v>
      </c>
      <c r="B1424" s="133" t="s">
        <v>84</v>
      </c>
      <c r="C1424" s="127">
        <v>44345.208333333336</v>
      </c>
      <c r="D1424" s="133">
        <v>0</v>
      </c>
      <c r="E1424" s="133">
        <v>0</v>
      </c>
      <c r="F1424" s="133">
        <v>3.2530000000000001</v>
      </c>
      <c r="G1424" s="133">
        <v>3.2530000000000001</v>
      </c>
      <c r="H1424" s="133">
        <v>0</v>
      </c>
      <c r="I1424" s="133">
        <v>0</v>
      </c>
      <c r="J1424" s="133">
        <v>0</v>
      </c>
      <c r="K1424" s="133">
        <v>0</v>
      </c>
      <c r="L1424" s="133"/>
      <c r="M1424" s="133">
        <v>0</v>
      </c>
      <c r="N1424" s="133">
        <v>0</v>
      </c>
      <c r="O1424" s="133">
        <v>774</v>
      </c>
      <c r="P1424" s="133" t="s">
        <v>200</v>
      </c>
      <c r="Q1424" s="133" t="s">
        <v>201</v>
      </c>
      <c r="R1424" s="133" t="s">
        <v>202</v>
      </c>
      <c r="S1424" s="127">
        <v>44349.400856481479</v>
      </c>
    </row>
    <row r="1425" spans="1:19" x14ac:dyDescent="0.2">
      <c r="A1425" s="133" t="s">
        <v>199</v>
      </c>
      <c r="B1425" s="133" t="s">
        <v>84</v>
      </c>
      <c r="C1425" s="127">
        <v>44345.25</v>
      </c>
      <c r="D1425" s="133">
        <v>0</v>
      </c>
      <c r="E1425" s="133">
        <v>0</v>
      </c>
      <c r="F1425" s="133">
        <v>3.1469999999999998</v>
      </c>
      <c r="G1425" s="133">
        <v>3.1469999999999998</v>
      </c>
      <c r="H1425" s="133">
        <v>0</v>
      </c>
      <c r="I1425" s="133">
        <v>0</v>
      </c>
      <c r="J1425" s="133">
        <v>0</v>
      </c>
      <c r="K1425" s="133">
        <v>0</v>
      </c>
      <c r="L1425" s="133"/>
      <c r="M1425" s="133">
        <v>0</v>
      </c>
      <c r="N1425" s="133">
        <v>0</v>
      </c>
      <c r="O1425" s="133">
        <v>774</v>
      </c>
      <c r="P1425" s="133" t="s">
        <v>200</v>
      </c>
      <c r="Q1425" s="133" t="s">
        <v>201</v>
      </c>
      <c r="R1425" s="133" t="s">
        <v>202</v>
      </c>
      <c r="S1425" s="127">
        <v>44349.400856481479</v>
      </c>
    </row>
    <row r="1426" spans="1:19" x14ac:dyDescent="0.2">
      <c r="A1426" s="133" t="s">
        <v>199</v>
      </c>
      <c r="B1426" s="133" t="s">
        <v>84</v>
      </c>
      <c r="C1426" s="127">
        <v>44345.291666666664</v>
      </c>
      <c r="D1426" s="133">
        <v>0</v>
      </c>
      <c r="E1426" s="133">
        <v>0</v>
      </c>
      <c r="F1426" s="133">
        <v>3.0680000000000001</v>
      </c>
      <c r="G1426" s="133">
        <v>3.0680000000000001</v>
      </c>
      <c r="H1426" s="133">
        <v>0</v>
      </c>
      <c r="I1426" s="133">
        <v>0</v>
      </c>
      <c r="J1426" s="133">
        <v>0</v>
      </c>
      <c r="K1426" s="133">
        <v>0</v>
      </c>
      <c r="L1426" s="133"/>
      <c r="M1426" s="133">
        <v>0</v>
      </c>
      <c r="N1426" s="133">
        <v>0</v>
      </c>
      <c r="O1426" s="133">
        <v>774</v>
      </c>
      <c r="P1426" s="133" t="s">
        <v>200</v>
      </c>
      <c r="Q1426" s="133" t="s">
        <v>201</v>
      </c>
      <c r="R1426" s="133" t="s">
        <v>202</v>
      </c>
      <c r="S1426" s="127">
        <v>44349.400856481479</v>
      </c>
    </row>
    <row r="1427" spans="1:19" x14ac:dyDescent="0.2">
      <c r="A1427" s="133" t="s">
        <v>199</v>
      </c>
      <c r="B1427" s="133" t="s">
        <v>84</v>
      </c>
      <c r="C1427" s="127">
        <v>44345.333333333336</v>
      </c>
      <c r="D1427" s="133">
        <v>0</v>
      </c>
      <c r="E1427" s="133">
        <v>0</v>
      </c>
      <c r="F1427" s="133">
        <v>3.016</v>
      </c>
      <c r="G1427" s="133">
        <v>3.016</v>
      </c>
      <c r="H1427" s="133">
        <v>0</v>
      </c>
      <c r="I1427" s="133">
        <v>0</v>
      </c>
      <c r="J1427" s="133">
        <v>0</v>
      </c>
      <c r="K1427" s="133">
        <v>0</v>
      </c>
      <c r="L1427" s="133"/>
      <c r="M1427" s="133">
        <v>0</v>
      </c>
      <c r="N1427" s="133">
        <v>0</v>
      </c>
      <c r="O1427" s="133">
        <v>774</v>
      </c>
      <c r="P1427" s="133" t="s">
        <v>200</v>
      </c>
      <c r="Q1427" s="133" t="s">
        <v>201</v>
      </c>
      <c r="R1427" s="133" t="s">
        <v>202</v>
      </c>
      <c r="S1427" s="127">
        <v>44349.400856481479</v>
      </c>
    </row>
    <row r="1428" spans="1:19" x14ac:dyDescent="0.2">
      <c r="A1428" s="133" t="s">
        <v>199</v>
      </c>
      <c r="B1428" s="133" t="s">
        <v>84</v>
      </c>
      <c r="C1428" s="127">
        <v>44345.375</v>
      </c>
      <c r="D1428" s="133">
        <v>0</v>
      </c>
      <c r="E1428" s="133">
        <v>0</v>
      </c>
      <c r="F1428" s="133">
        <v>3.0369999999999999</v>
      </c>
      <c r="G1428" s="133">
        <v>3.0369999999999999</v>
      </c>
      <c r="H1428" s="133">
        <v>0</v>
      </c>
      <c r="I1428" s="133">
        <v>0</v>
      </c>
      <c r="J1428" s="133">
        <v>0</v>
      </c>
      <c r="K1428" s="133">
        <v>0</v>
      </c>
      <c r="L1428" s="133"/>
      <c r="M1428" s="133">
        <v>0</v>
      </c>
      <c r="N1428" s="133">
        <v>0</v>
      </c>
      <c r="O1428" s="133">
        <v>774</v>
      </c>
      <c r="P1428" s="133" t="s">
        <v>200</v>
      </c>
      <c r="Q1428" s="133" t="s">
        <v>201</v>
      </c>
      <c r="R1428" s="133" t="s">
        <v>202</v>
      </c>
      <c r="S1428" s="127">
        <v>44349.400856481479</v>
      </c>
    </row>
    <row r="1429" spans="1:19" x14ac:dyDescent="0.2">
      <c r="A1429" s="133" t="s">
        <v>199</v>
      </c>
      <c r="B1429" s="133" t="s">
        <v>84</v>
      </c>
      <c r="C1429" s="127">
        <v>44345.416666666664</v>
      </c>
      <c r="D1429" s="133">
        <v>0</v>
      </c>
      <c r="E1429" s="133">
        <v>0</v>
      </c>
      <c r="F1429" s="133">
        <v>3.19</v>
      </c>
      <c r="G1429" s="133">
        <v>3.19</v>
      </c>
      <c r="H1429" s="133">
        <v>0</v>
      </c>
      <c r="I1429" s="133">
        <v>0</v>
      </c>
      <c r="J1429" s="133">
        <v>0</v>
      </c>
      <c r="K1429" s="133">
        <v>0</v>
      </c>
      <c r="L1429" s="133"/>
      <c r="M1429" s="133">
        <v>0</v>
      </c>
      <c r="N1429" s="133">
        <v>0</v>
      </c>
      <c r="O1429" s="133">
        <v>774</v>
      </c>
      <c r="P1429" s="133" t="s">
        <v>200</v>
      </c>
      <c r="Q1429" s="133" t="s">
        <v>201</v>
      </c>
      <c r="R1429" s="133" t="s">
        <v>202</v>
      </c>
      <c r="S1429" s="127">
        <v>44349.400856481479</v>
      </c>
    </row>
    <row r="1430" spans="1:19" x14ac:dyDescent="0.2">
      <c r="A1430" s="133" t="s">
        <v>199</v>
      </c>
      <c r="B1430" s="133" t="s">
        <v>84</v>
      </c>
      <c r="C1430" s="127">
        <v>44345.458333333336</v>
      </c>
      <c r="D1430" s="133">
        <v>0</v>
      </c>
      <c r="E1430" s="133">
        <v>0</v>
      </c>
      <c r="F1430" s="133">
        <v>3.2240000000000002</v>
      </c>
      <c r="G1430" s="133">
        <v>3.2240000000000002</v>
      </c>
      <c r="H1430" s="133">
        <v>0</v>
      </c>
      <c r="I1430" s="133">
        <v>0</v>
      </c>
      <c r="J1430" s="133">
        <v>0</v>
      </c>
      <c r="K1430" s="133">
        <v>0</v>
      </c>
      <c r="L1430" s="133"/>
      <c r="M1430" s="133">
        <v>0</v>
      </c>
      <c r="N1430" s="133">
        <v>0</v>
      </c>
      <c r="O1430" s="133">
        <v>774</v>
      </c>
      <c r="P1430" s="133" t="s">
        <v>200</v>
      </c>
      <c r="Q1430" s="133" t="s">
        <v>201</v>
      </c>
      <c r="R1430" s="133" t="s">
        <v>202</v>
      </c>
      <c r="S1430" s="127">
        <v>44349.400856481479</v>
      </c>
    </row>
    <row r="1431" spans="1:19" x14ac:dyDescent="0.2">
      <c r="A1431" s="133" t="s">
        <v>199</v>
      </c>
      <c r="B1431" s="133" t="s">
        <v>84</v>
      </c>
      <c r="C1431" s="127">
        <v>44345.5</v>
      </c>
      <c r="D1431" s="133">
        <v>0</v>
      </c>
      <c r="E1431" s="133">
        <v>0</v>
      </c>
      <c r="F1431" s="133">
        <v>3.1459999999999999</v>
      </c>
      <c r="G1431" s="133">
        <v>3.1459999999999999</v>
      </c>
      <c r="H1431" s="133">
        <v>0</v>
      </c>
      <c r="I1431" s="133">
        <v>0</v>
      </c>
      <c r="J1431" s="133">
        <v>0</v>
      </c>
      <c r="K1431" s="133">
        <v>0</v>
      </c>
      <c r="L1431" s="133"/>
      <c r="M1431" s="133">
        <v>0</v>
      </c>
      <c r="N1431" s="133">
        <v>0</v>
      </c>
      <c r="O1431" s="133">
        <v>774</v>
      </c>
      <c r="P1431" s="133" t="s">
        <v>200</v>
      </c>
      <c r="Q1431" s="133" t="s">
        <v>201</v>
      </c>
      <c r="R1431" s="133" t="s">
        <v>202</v>
      </c>
      <c r="S1431" s="127">
        <v>44349.400856481479</v>
      </c>
    </row>
    <row r="1432" spans="1:19" x14ac:dyDescent="0.2">
      <c r="A1432" s="133" t="s">
        <v>199</v>
      </c>
      <c r="B1432" s="133" t="s">
        <v>84</v>
      </c>
      <c r="C1432" s="127">
        <v>44345.541666666664</v>
      </c>
      <c r="D1432" s="133">
        <v>0</v>
      </c>
      <c r="E1432" s="133">
        <v>0</v>
      </c>
      <c r="F1432" s="133">
        <v>3.0640000000000001</v>
      </c>
      <c r="G1432" s="133">
        <v>3.0640000000000001</v>
      </c>
      <c r="H1432" s="133">
        <v>0</v>
      </c>
      <c r="I1432" s="133">
        <v>0</v>
      </c>
      <c r="J1432" s="133">
        <v>0</v>
      </c>
      <c r="K1432" s="133">
        <v>0</v>
      </c>
      <c r="L1432" s="133"/>
      <c r="M1432" s="133">
        <v>0</v>
      </c>
      <c r="N1432" s="133">
        <v>0</v>
      </c>
      <c r="O1432" s="133">
        <v>774</v>
      </c>
      <c r="P1432" s="133" t="s">
        <v>200</v>
      </c>
      <c r="Q1432" s="133" t="s">
        <v>201</v>
      </c>
      <c r="R1432" s="133" t="s">
        <v>202</v>
      </c>
      <c r="S1432" s="127">
        <v>44349.400856481479</v>
      </c>
    </row>
    <row r="1433" spans="1:19" x14ac:dyDescent="0.2">
      <c r="A1433" s="133" t="s">
        <v>199</v>
      </c>
      <c r="B1433" s="133" t="s">
        <v>84</v>
      </c>
      <c r="C1433" s="127">
        <v>44345.583333333336</v>
      </c>
      <c r="D1433" s="133">
        <v>0</v>
      </c>
      <c r="E1433" s="133">
        <v>0</v>
      </c>
      <c r="F1433" s="133">
        <v>3.0649999999999999</v>
      </c>
      <c r="G1433" s="133">
        <v>3.0649999999999999</v>
      </c>
      <c r="H1433" s="133">
        <v>0</v>
      </c>
      <c r="I1433" s="133">
        <v>0</v>
      </c>
      <c r="J1433" s="133">
        <v>0</v>
      </c>
      <c r="K1433" s="133">
        <v>0</v>
      </c>
      <c r="L1433" s="133"/>
      <c r="M1433" s="133">
        <v>0</v>
      </c>
      <c r="N1433" s="133">
        <v>0</v>
      </c>
      <c r="O1433" s="133">
        <v>774</v>
      </c>
      <c r="P1433" s="133" t="s">
        <v>200</v>
      </c>
      <c r="Q1433" s="133" t="s">
        <v>201</v>
      </c>
      <c r="R1433" s="133" t="s">
        <v>202</v>
      </c>
      <c r="S1433" s="127">
        <v>44349.400856481479</v>
      </c>
    </row>
    <row r="1434" spans="1:19" x14ac:dyDescent="0.2">
      <c r="A1434" s="133" t="s">
        <v>199</v>
      </c>
      <c r="B1434" s="133" t="s">
        <v>84</v>
      </c>
      <c r="C1434" s="127">
        <v>44345.625</v>
      </c>
      <c r="D1434" s="133">
        <v>0</v>
      </c>
      <c r="E1434" s="133">
        <v>0</v>
      </c>
      <c r="F1434" s="133">
        <v>3.0289999999999999</v>
      </c>
      <c r="G1434" s="133">
        <v>3.0289999999999999</v>
      </c>
      <c r="H1434" s="133">
        <v>0</v>
      </c>
      <c r="I1434" s="133">
        <v>0</v>
      </c>
      <c r="J1434" s="133">
        <v>0</v>
      </c>
      <c r="K1434" s="133">
        <v>0</v>
      </c>
      <c r="L1434" s="133"/>
      <c r="M1434" s="133">
        <v>0</v>
      </c>
      <c r="N1434" s="133">
        <v>0</v>
      </c>
      <c r="O1434" s="133">
        <v>774</v>
      </c>
      <c r="P1434" s="133" t="s">
        <v>200</v>
      </c>
      <c r="Q1434" s="133" t="s">
        <v>201</v>
      </c>
      <c r="R1434" s="133" t="s">
        <v>202</v>
      </c>
      <c r="S1434" s="127">
        <v>44349.400856481479</v>
      </c>
    </row>
    <row r="1435" spans="1:19" x14ac:dyDescent="0.2">
      <c r="A1435" s="133" t="s">
        <v>199</v>
      </c>
      <c r="B1435" s="133" t="s">
        <v>84</v>
      </c>
      <c r="C1435" s="127">
        <v>44345.666666666664</v>
      </c>
      <c r="D1435" s="133">
        <v>0</v>
      </c>
      <c r="E1435" s="133">
        <v>0</v>
      </c>
      <c r="F1435" s="133">
        <v>3.153</v>
      </c>
      <c r="G1435" s="133">
        <v>3.153</v>
      </c>
      <c r="H1435" s="133">
        <v>0</v>
      </c>
      <c r="I1435" s="133">
        <v>0</v>
      </c>
      <c r="J1435" s="133">
        <v>0</v>
      </c>
      <c r="K1435" s="133">
        <v>0</v>
      </c>
      <c r="L1435" s="133"/>
      <c r="M1435" s="133">
        <v>0</v>
      </c>
      <c r="N1435" s="133">
        <v>0</v>
      </c>
      <c r="O1435" s="133">
        <v>774</v>
      </c>
      <c r="P1435" s="133" t="s">
        <v>200</v>
      </c>
      <c r="Q1435" s="133" t="s">
        <v>201</v>
      </c>
      <c r="R1435" s="133" t="s">
        <v>202</v>
      </c>
      <c r="S1435" s="127">
        <v>44349.400856481479</v>
      </c>
    </row>
    <row r="1436" spans="1:19" x14ac:dyDescent="0.2">
      <c r="A1436" s="133" t="s">
        <v>199</v>
      </c>
      <c r="B1436" s="133" t="s">
        <v>84</v>
      </c>
      <c r="C1436" s="127">
        <v>44345.708333333336</v>
      </c>
      <c r="D1436" s="133">
        <v>0</v>
      </c>
      <c r="E1436" s="133">
        <v>0</v>
      </c>
      <c r="F1436" s="133">
        <v>3.1840000000000002</v>
      </c>
      <c r="G1436" s="133">
        <v>3.1840000000000002</v>
      </c>
      <c r="H1436" s="133">
        <v>0</v>
      </c>
      <c r="I1436" s="133">
        <v>0</v>
      </c>
      <c r="J1436" s="133">
        <v>0</v>
      </c>
      <c r="K1436" s="133">
        <v>0</v>
      </c>
      <c r="L1436" s="133"/>
      <c r="M1436" s="133">
        <v>0</v>
      </c>
      <c r="N1436" s="133">
        <v>0</v>
      </c>
      <c r="O1436" s="133">
        <v>774</v>
      </c>
      <c r="P1436" s="133" t="s">
        <v>200</v>
      </c>
      <c r="Q1436" s="133" t="s">
        <v>201</v>
      </c>
      <c r="R1436" s="133" t="s">
        <v>202</v>
      </c>
      <c r="S1436" s="127">
        <v>44349.400856481479</v>
      </c>
    </row>
    <row r="1437" spans="1:19" x14ac:dyDescent="0.2">
      <c r="A1437" s="133" t="s">
        <v>199</v>
      </c>
      <c r="B1437" s="133" t="s">
        <v>84</v>
      </c>
      <c r="C1437" s="127">
        <v>44345.75</v>
      </c>
      <c r="D1437" s="133">
        <v>0</v>
      </c>
      <c r="E1437" s="133">
        <v>0</v>
      </c>
      <c r="F1437" s="133">
        <v>3.1360000000000001</v>
      </c>
      <c r="G1437" s="133">
        <v>3.1360000000000001</v>
      </c>
      <c r="H1437" s="133">
        <v>0</v>
      </c>
      <c r="I1437" s="133">
        <v>0</v>
      </c>
      <c r="J1437" s="133">
        <v>0</v>
      </c>
      <c r="K1437" s="133">
        <v>0</v>
      </c>
      <c r="L1437" s="133"/>
      <c r="M1437" s="133">
        <v>0</v>
      </c>
      <c r="N1437" s="133">
        <v>0</v>
      </c>
      <c r="O1437" s="133">
        <v>774</v>
      </c>
      <c r="P1437" s="133" t="s">
        <v>200</v>
      </c>
      <c r="Q1437" s="133" t="s">
        <v>201</v>
      </c>
      <c r="R1437" s="133" t="s">
        <v>202</v>
      </c>
      <c r="S1437" s="127">
        <v>44349.400856481479</v>
      </c>
    </row>
    <row r="1438" spans="1:19" x14ac:dyDescent="0.2">
      <c r="A1438" s="133" t="s">
        <v>199</v>
      </c>
      <c r="B1438" s="133" t="s">
        <v>84</v>
      </c>
      <c r="C1438" s="127">
        <v>44345.791666666664</v>
      </c>
      <c r="D1438" s="133">
        <v>0</v>
      </c>
      <c r="E1438" s="133">
        <v>0</v>
      </c>
      <c r="F1438" s="133">
        <v>3.0419999999999998</v>
      </c>
      <c r="G1438" s="133">
        <v>3.0419999999999998</v>
      </c>
      <c r="H1438" s="133">
        <v>0</v>
      </c>
      <c r="I1438" s="133">
        <v>0</v>
      </c>
      <c r="J1438" s="133">
        <v>0</v>
      </c>
      <c r="K1438" s="133">
        <v>0</v>
      </c>
      <c r="L1438" s="133"/>
      <c r="M1438" s="133">
        <v>0</v>
      </c>
      <c r="N1438" s="133">
        <v>0</v>
      </c>
      <c r="O1438" s="133">
        <v>774</v>
      </c>
      <c r="P1438" s="133" t="s">
        <v>200</v>
      </c>
      <c r="Q1438" s="133" t="s">
        <v>201</v>
      </c>
      <c r="R1438" s="133" t="s">
        <v>202</v>
      </c>
      <c r="S1438" s="127">
        <v>44349.400856481479</v>
      </c>
    </row>
    <row r="1439" spans="1:19" x14ac:dyDescent="0.2">
      <c r="A1439" s="133" t="s">
        <v>199</v>
      </c>
      <c r="B1439" s="133" t="s">
        <v>84</v>
      </c>
      <c r="C1439" s="127">
        <v>44345.833333333336</v>
      </c>
      <c r="D1439" s="133">
        <v>0</v>
      </c>
      <c r="E1439" s="133">
        <v>0</v>
      </c>
      <c r="F1439" s="133">
        <v>3.036</v>
      </c>
      <c r="G1439" s="133">
        <v>3.036</v>
      </c>
      <c r="H1439" s="133">
        <v>0</v>
      </c>
      <c r="I1439" s="133">
        <v>0</v>
      </c>
      <c r="J1439" s="133">
        <v>0</v>
      </c>
      <c r="K1439" s="133">
        <v>0</v>
      </c>
      <c r="L1439" s="133"/>
      <c r="M1439" s="133">
        <v>0</v>
      </c>
      <c r="N1439" s="133">
        <v>0</v>
      </c>
      <c r="O1439" s="133">
        <v>774</v>
      </c>
      <c r="P1439" s="133" t="s">
        <v>200</v>
      </c>
      <c r="Q1439" s="133" t="s">
        <v>201</v>
      </c>
      <c r="R1439" s="133" t="s">
        <v>202</v>
      </c>
      <c r="S1439" s="127">
        <v>44349.400856481479</v>
      </c>
    </row>
    <row r="1440" spans="1:19" x14ac:dyDescent="0.2">
      <c r="A1440" s="133" t="s">
        <v>199</v>
      </c>
      <c r="B1440" s="133" t="s">
        <v>84</v>
      </c>
      <c r="C1440" s="127">
        <v>44345.875</v>
      </c>
      <c r="D1440" s="133">
        <v>0</v>
      </c>
      <c r="E1440" s="133">
        <v>0</v>
      </c>
      <c r="F1440" s="133">
        <v>3.0670000000000002</v>
      </c>
      <c r="G1440" s="133">
        <v>3.0670000000000002</v>
      </c>
      <c r="H1440" s="133">
        <v>0</v>
      </c>
      <c r="I1440" s="133">
        <v>0</v>
      </c>
      <c r="J1440" s="133">
        <v>0</v>
      </c>
      <c r="K1440" s="133">
        <v>0</v>
      </c>
      <c r="L1440" s="133"/>
      <c r="M1440" s="133">
        <v>0</v>
      </c>
      <c r="N1440" s="133">
        <v>0</v>
      </c>
      <c r="O1440" s="133">
        <v>774</v>
      </c>
      <c r="P1440" s="133" t="s">
        <v>200</v>
      </c>
      <c r="Q1440" s="133" t="s">
        <v>201</v>
      </c>
      <c r="R1440" s="133" t="s">
        <v>202</v>
      </c>
      <c r="S1440" s="127">
        <v>44349.400856481479</v>
      </c>
    </row>
    <row r="1441" spans="1:19" x14ac:dyDescent="0.2">
      <c r="A1441" s="133" t="s">
        <v>199</v>
      </c>
      <c r="B1441" s="133" t="s">
        <v>84</v>
      </c>
      <c r="C1441" s="127">
        <v>44345.916666666664</v>
      </c>
      <c r="D1441" s="133">
        <v>0</v>
      </c>
      <c r="E1441" s="133">
        <v>0</v>
      </c>
      <c r="F1441" s="133">
        <v>3.234</v>
      </c>
      <c r="G1441" s="133">
        <v>3.234</v>
      </c>
      <c r="H1441" s="133">
        <v>0</v>
      </c>
      <c r="I1441" s="133">
        <v>0</v>
      </c>
      <c r="J1441" s="133">
        <v>0</v>
      </c>
      <c r="K1441" s="133">
        <v>0</v>
      </c>
      <c r="L1441" s="133"/>
      <c r="M1441" s="133">
        <v>0</v>
      </c>
      <c r="N1441" s="133">
        <v>0</v>
      </c>
      <c r="O1441" s="133">
        <v>774</v>
      </c>
      <c r="P1441" s="133" t="s">
        <v>200</v>
      </c>
      <c r="Q1441" s="133" t="s">
        <v>201</v>
      </c>
      <c r="R1441" s="133" t="s">
        <v>202</v>
      </c>
      <c r="S1441" s="127">
        <v>44349.400856481479</v>
      </c>
    </row>
    <row r="1442" spans="1:19" x14ac:dyDescent="0.2">
      <c r="A1442" s="133" t="s">
        <v>199</v>
      </c>
      <c r="B1442" s="133" t="s">
        <v>84</v>
      </c>
      <c r="C1442" s="127">
        <v>44345.958333333336</v>
      </c>
      <c r="D1442" s="133">
        <v>0</v>
      </c>
      <c r="E1442" s="133">
        <v>0</v>
      </c>
      <c r="F1442" s="133">
        <v>3.2290000000000001</v>
      </c>
      <c r="G1442" s="133">
        <v>3.2290000000000001</v>
      </c>
      <c r="H1442" s="133">
        <v>0</v>
      </c>
      <c r="I1442" s="133">
        <v>0</v>
      </c>
      <c r="J1442" s="133">
        <v>0</v>
      </c>
      <c r="K1442" s="133">
        <v>0</v>
      </c>
      <c r="L1442" s="133"/>
      <c r="M1442" s="133">
        <v>0</v>
      </c>
      <c r="N1442" s="133">
        <v>0</v>
      </c>
      <c r="O1442" s="133">
        <v>774</v>
      </c>
      <c r="P1442" s="133" t="s">
        <v>200</v>
      </c>
      <c r="Q1442" s="133" t="s">
        <v>201</v>
      </c>
      <c r="R1442" s="133" t="s">
        <v>202</v>
      </c>
      <c r="S1442" s="127">
        <v>44349.400856481479</v>
      </c>
    </row>
    <row r="1443" spans="1:19" x14ac:dyDescent="0.2">
      <c r="A1443" s="133" t="s">
        <v>199</v>
      </c>
      <c r="B1443" s="133" t="s">
        <v>84</v>
      </c>
      <c r="C1443" s="127">
        <v>44346</v>
      </c>
      <c r="D1443" s="133">
        <v>0</v>
      </c>
      <c r="E1443" s="133">
        <v>0</v>
      </c>
      <c r="F1443" s="133">
        <v>3.1259999999999999</v>
      </c>
      <c r="G1443" s="133">
        <v>3.1259999999999999</v>
      </c>
      <c r="H1443" s="133">
        <v>0</v>
      </c>
      <c r="I1443" s="133">
        <v>0</v>
      </c>
      <c r="J1443" s="133">
        <v>0</v>
      </c>
      <c r="K1443" s="133">
        <v>0</v>
      </c>
      <c r="L1443" s="133"/>
      <c r="M1443" s="133">
        <v>0</v>
      </c>
      <c r="N1443" s="133">
        <v>0</v>
      </c>
      <c r="O1443" s="133">
        <v>774</v>
      </c>
      <c r="P1443" s="133" t="s">
        <v>200</v>
      </c>
      <c r="Q1443" s="133" t="s">
        <v>201</v>
      </c>
      <c r="R1443" s="133" t="s">
        <v>202</v>
      </c>
      <c r="S1443" s="127">
        <v>44349.400856481479</v>
      </c>
    </row>
    <row r="1444" spans="1:19" x14ac:dyDescent="0.2">
      <c r="A1444" s="133" t="s">
        <v>199</v>
      </c>
      <c r="B1444" s="133" t="s">
        <v>84</v>
      </c>
      <c r="C1444" s="127">
        <v>44346.041666666664</v>
      </c>
      <c r="D1444" s="133">
        <v>0</v>
      </c>
      <c r="E1444" s="133">
        <v>0</v>
      </c>
      <c r="F1444" s="133">
        <v>3.121</v>
      </c>
      <c r="G1444" s="133">
        <v>3.121</v>
      </c>
      <c r="H1444" s="133">
        <v>0</v>
      </c>
      <c r="I1444" s="133">
        <v>0</v>
      </c>
      <c r="J1444" s="133">
        <v>0</v>
      </c>
      <c r="K1444" s="133">
        <v>0</v>
      </c>
      <c r="L1444" s="133"/>
      <c r="M1444" s="133">
        <v>0</v>
      </c>
      <c r="N1444" s="133">
        <v>0</v>
      </c>
      <c r="O1444" s="133">
        <v>774</v>
      </c>
      <c r="P1444" s="133" t="s">
        <v>200</v>
      </c>
      <c r="Q1444" s="133" t="s">
        <v>201</v>
      </c>
      <c r="R1444" s="133" t="s">
        <v>202</v>
      </c>
      <c r="S1444" s="127">
        <v>44349.400856481479</v>
      </c>
    </row>
    <row r="1445" spans="1:19" x14ac:dyDescent="0.2">
      <c r="A1445" s="133" t="s">
        <v>199</v>
      </c>
      <c r="B1445" s="133" t="s">
        <v>84</v>
      </c>
      <c r="C1445" s="127">
        <v>44346.083333333336</v>
      </c>
      <c r="D1445" s="133">
        <v>0</v>
      </c>
      <c r="E1445" s="133">
        <v>0</v>
      </c>
      <c r="F1445" s="133">
        <v>3.1659999999999999</v>
      </c>
      <c r="G1445" s="133">
        <v>3.1659999999999999</v>
      </c>
      <c r="H1445" s="133">
        <v>0</v>
      </c>
      <c r="I1445" s="133">
        <v>0</v>
      </c>
      <c r="J1445" s="133">
        <v>0</v>
      </c>
      <c r="K1445" s="133">
        <v>0</v>
      </c>
      <c r="L1445" s="133"/>
      <c r="M1445" s="133">
        <v>0</v>
      </c>
      <c r="N1445" s="133">
        <v>0</v>
      </c>
      <c r="O1445" s="133">
        <v>774</v>
      </c>
      <c r="P1445" s="133" t="s">
        <v>200</v>
      </c>
      <c r="Q1445" s="133" t="s">
        <v>201</v>
      </c>
      <c r="R1445" s="133" t="s">
        <v>202</v>
      </c>
      <c r="S1445" s="127">
        <v>44349.400856481479</v>
      </c>
    </row>
    <row r="1446" spans="1:19" x14ac:dyDescent="0.2">
      <c r="A1446" s="133" t="s">
        <v>199</v>
      </c>
      <c r="B1446" s="133" t="s">
        <v>84</v>
      </c>
      <c r="C1446" s="127">
        <v>44346.125</v>
      </c>
      <c r="D1446" s="133">
        <v>0</v>
      </c>
      <c r="E1446" s="133">
        <v>0</v>
      </c>
      <c r="F1446" s="133">
        <v>3.198</v>
      </c>
      <c r="G1446" s="133">
        <v>3.198</v>
      </c>
      <c r="H1446" s="133">
        <v>0</v>
      </c>
      <c r="I1446" s="133">
        <v>0</v>
      </c>
      <c r="J1446" s="133">
        <v>0</v>
      </c>
      <c r="K1446" s="133">
        <v>0</v>
      </c>
      <c r="L1446" s="133"/>
      <c r="M1446" s="133">
        <v>0</v>
      </c>
      <c r="N1446" s="133">
        <v>0</v>
      </c>
      <c r="O1446" s="133">
        <v>774</v>
      </c>
      <c r="P1446" s="133" t="s">
        <v>200</v>
      </c>
      <c r="Q1446" s="133" t="s">
        <v>201</v>
      </c>
      <c r="R1446" s="133" t="s">
        <v>202</v>
      </c>
      <c r="S1446" s="127">
        <v>44349.400856481479</v>
      </c>
    </row>
    <row r="1447" spans="1:19" x14ac:dyDescent="0.2">
      <c r="A1447" s="133" t="s">
        <v>199</v>
      </c>
      <c r="B1447" s="133" t="s">
        <v>84</v>
      </c>
      <c r="C1447" s="127">
        <v>44346.166666666664</v>
      </c>
      <c r="D1447" s="133">
        <v>0</v>
      </c>
      <c r="E1447" s="133">
        <v>0</v>
      </c>
      <c r="F1447" s="133">
        <v>3.2290000000000001</v>
      </c>
      <c r="G1447" s="133">
        <v>3.2290000000000001</v>
      </c>
      <c r="H1447" s="133">
        <v>0</v>
      </c>
      <c r="I1447" s="133">
        <v>0</v>
      </c>
      <c r="J1447" s="133">
        <v>0</v>
      </c>
      <c r="K1447" s="133">
        <v>0</v>
      </c>
      <c r="L1447" s="133"/>
      <c r="M1447" s="133">
        <v>0</v>
      </c>
      <c r="N1447" s="133">
        <v>0</v>
      </c>
      <c r="O1447" s="133">
        <v>774</v>
      </c>
      <c r="P1447" s="133" t="s">
        <v>200</v>
      </c>
      <c r="Q1447" s="133" t="s">
        <v>201</v>
      </c>
      <c r="R1447" s="133" t="s">
        <v>202</v>
      </c>
      <c r="S1447" s="127">
        <v>44349.400856481479</v>
      </c>
    </row>
    <row r="1448" spans="1:19" x14ac:dyDescent="0.2">
      <c r="A1448" s="133" t="s">
        <v>199</v>
      </c>
      <c r="B1448" s="133" t="s">
        <v>84</v>
      </c>
      <c r="C1448" s="127">
        <v>44346.208333333336</v>
      </c>
      <c r="D1448" s="133">
        <v>0</v>
      </c>
      <c r="E1448" s="133">
        <v>0</v>
      </c>
      <c r="F1448" s="133">
        <v>3.2</v>
      </c>
      <c r="G1448" s="133">
        <v>3.2</v>
      </c>
      <c r="H1448" s="133">
        <v>0</v>
      </c>
      <c r="I1448" s="133">
        <v>0</v>
      </c>
      <c r="J1448" s="133">
        <v>0</v>
      </c>
      <c r="K1448" s="133">
        <v>0</v>
      </c>
      <c r="L1448" s="133"/>
      <c r="M1448" s="133">
        <v>0</v>
      </c>
      <c r="N1448" s="133">
        <v>0</v>
      </c>
      <c r="O1448" s="133">
        <v>774</v>
      </c>
      <c r="P1448" s="133" t="s">
        <v>200</v>
      </c>
      <c r="Q1448" s="133" t="s">
        <v>201</v>
      </c>
      <c r="R1448" s="133" t="s">
        <v>202</v>
      </c>
      <c r="S1448" s="127">
        <v>44349.400856481479</v>
      </c>
    </row>
    <row r="1449" spans="1:19" x14ac:dyDescent="0.2">
      <c r="A1449" s="133" t="s">
        <v>199</v>
      </c>
      <c r="B1449" s="133" t="s">
        <v>84</v>
      </c>
      <c r="C1449" s="127">
        <v>44346.25</v>
      </c>
      <c r="D1449" s="133">
        <v>0</v>
      </c>
      <c r="E1449" s="133">
        <v>0</v>
      </c>
      <c r="F1449" s="133">
        <v>3.1339999999999999</v>
      </c>
      <c r="G1449" s="133">
        <v>3.1339999999999999</v>
      </c>
      <c r="H1449" s="133">
        <v>0</v>
      </c>
      <c r="I1449" s="133">
        <v>0</v>
      </c>
      <c r="J1449" s="133">
        <v>0</v>
      </c>
      <c r="K1449" s="133">
        <v>0</v>
      </c>
      <c r="L1449" s="133"/>
      <c r="M1449" s="133">
        <v>0</v>
      </c>
      <c r="N1449" s="133">
        <v>0</v>
      </c>
      <c r="O1449" s="133">
        <v>774</v>
      </c>
      <c r="P1449" s="133" t="s">
        <v>200</v>
      </c>
      <c r="Q1449" s="133" t="s">
        <v>201</v>
      </c>
      <c r="R1449" s="133" t="s">
        <v>202</v>
      </c>
      <c r="S1449" s="127">
        <v>44349.400856481479</v>
      </c>
    </row>
    <row r="1450" spans="1:19" x14ac:dyDescent="0.2">
      <c r="A1450" s="133" t="s">
        <v>199</v>
      </c>
      <c r="B1450" s="133" t="s">
        <v>84</v>
      </c>
      <c r="C1450" s="127">
        <v>44346.291666666664</v>
      </c>
      <c r="D1450" s="133">
        <v>0</v>
      </c>
      <c r="E1450" s="133">
        <v>0</v>
      </c>
      <c r="F1450" s="133">
        <v>3.0270000000000001</v>
      </c>
      <c r="G1450" s="133">
        <v>3.0270000000000001</v>
      </c>
      <c r="H1450" s="133">
        <v>0</v>
      </c>
      <c r="I1450" s="133">
        <v>0</v>
      </c>
      <c r="J1450" s="133">
        <v>0</v>
      </c>
      <c r="K1450" s="133">
        <v>0</v>
      </c>
      <c r="L1450" s="133"/>
      <c r="M1450" s="133">
        <v>0</v>
      </c>
      <c r="N1450" s="133">
        <v>0</v>
      </c>
      <c r="O1450" s="133">
        <v>774</v>
      </c>
      <c r="P1450" s="133" t="s">
        <v>200</v>
      </c>
      <c r="Q1450" s="133" t="s">
        <v>201</v>
      </c>
      <c r="R1450" s="133" t="s">
        <v>202</v>
      </c>
      <c r="S1450" s="127">
        <v>44349.400856481479</v>
      </c>
    </row>
    <row r="1451" spans="1:19" x14ac:dyDescent="0.2">
      <c r="A1451" s="133" t="s">
        <v>199</v>
      </c>
      <c r="B1451" s="133" t="s">
        <v>84</v>
      </c>
      <c r="C1451" s="127">
        <v>44346.333333333336</v>
      </c>
      <c r="D1451" s="133">
        <v>0</v>
      </c>
      <c r="E1451" s="133">
        <v>0</v>
      </c>
      <c r="F1451" s="133">
        <v>2.9910000000000001</v>
      </c>
      <c r="G1451" s="133">
        <v>2.9910000000000001</v>
      </c>
      <c r="H1451" s="133">
        <v>0</v>
      </c>
      <c r="I1451" s="133">
        <v>0</v>
      </c>
      <c r="J1451" s="133">
        <v>0</v>
      </c>
      <c r="K1451" s="133">
        <v>0</v>
      </c>
      <c r="L1451" s="133"/>
      <c r="M1451" s="133">
        <v>0</v>
      </c>
      <c r="N1451" s="133">
        <v>0</v>
      </c>
      <c r="O1451" s="133">
        <v>774</v>
      </c>
      <c r="P1451" s="133" t="s">
        <v>200</v>
      </c>
      <c r="Q1451" s="133" t="s">
        <v>201</v>
      </c>
      <c r="R1451" s="133" t="s">
        <v>202</v>
      </c>
      <c r="S1451" s="127">
        <v>44349.400856481479</v>
      </c>
    </row>
    <row r="1452" spans="1:19" x14ac:dyDescent="0.2">
      <c r="A1452" s="133" t="s">
        <v>199</v>
      </c>
      <c r="B1452" s="133" t="s">
        <v>84</v>
      </c>
      <c r="C1452" s="127">
        <v>44346.375</v>
      </c>
      <c r="D1452" s="133">
        <v>0</v>
      </c>
      <c r="E1452" s="133">
        <v>0</v>
      </c>
      <c r="F1452" s="133">
        <v>3.0270000000000001</v>
      </c>
      <c r="G1452" s="133">
        <v>3.0270000000000001</v>
      </c>
      <c r="H1452" s="133">
        <v>0</v>
      </c>
      <c r="I1452" s="133">
        <v>0</v>
      </c>
      <c r="J1452" s="133">
        <v>0</v>
      </c>
      <c r="K1452" s="133">
        <v>0</v>
      </c>
      <c r="L1452" s="133"/>
      <c r="M1452" s="133">
        <v>0</v>
      </c>
      <c r="N1452" s="133">
        <v>0</v>
      </c>
      <c r="O1452" s="133">
        <v>774</v>
      </c>
      <c r="P1452" s="133" t="s">
        <v>200</v>
      </c>
      <c r="Q1452" s="133" t="s">
        <v>201</v>
      </c>
      <c r="R1452" s="133" t="s">
        <v>202</v>
      </c>
      <c r="S1452" s="127">
        <v>44349.400856481479</v>
      </c>
    </row>
    <row r="1453" spans="1:19" x14ac:dyDescent="0.2">
      <c r="A1453" s="133" t="s">
        <v>199</v>
      </c>
      <c r="B1453" s="133" t="s">
        <v>84</v>
      </c>
      <c r="C1453" s="127">
        <v>44346.416666666664</v>
      </c>
      <c r="D1453" s="133">
        <v>0</v>
      </c>
      <c r="E1453" s="133">
        <v>0</v>
      </c>
      <c r="F1453" s="133">
        <v>3.1709999999999998</v>
      </c>
      <c r="G1453" s="133">
        <v>3.1709999999999998</v>
      </c>
      <c r="H1453" s="133">
        <v>0</v>
      </c>
      <c r="I1453" s="133">
        <v>0</v>
      </c>
      <c r="J1453" s="133">
        <v>0</v>
      </c>
      <c r="K1453" s="133">
        <v>0</v>
      </c>
      <c r="L1453" s="133"/>
      <c r="M1453" s="133">
        <v>0</v>
      </c>
      <c r="N1453" s="133">
        <v>0</v>
      </c>
      <c r="O1453" s="133">
        <v>774</v>
      </c>
      <c r="P1453" s="133" t="s">
        <v>200</v>
      </c>
      <c r="Q1453" s="133" t="s">
        <v>201</v>
      </c>
      <c r="R1453" s="133" t="s">
        <v>202</v>
      </c>
      <c r="S1453" s="127">
        <v>44349.400856481479</v>
      </c>
    </row>
    <row r="1454" spans="1:19" x14ac:dyDescent="0.2">
      <c r="A1454" s="133" t="s">
        <v>199</v>
      </c>
      <c r="B1454" s="133" t="s">
        <v>84</v>
      </c>
      <c r="C1454" s="127">
        <v>44346.458333333336</v>
      </c>
      <c r="D1454" s="133">
        <v>0</v>
      </c>
      <c r="E1454" s="133">
        <v>0</v>
      </c>
      <c r="F1454" s="133">
        <v>3.1720000000000002</v>
      </c>
      <c r="G1454" s="133">
        <v>3.1720000000000002</v>
      </c>
      <c r="H1454" s="133">
        <v>0</v>
      </c>
      <c r="I1454" s="133">
        <v>0</v>
      </c>
      <c r="J1454" s="133">
        <v>0</v>
      </c>
      <c r="K1454" s="133">
        <v>0</v>
      </c>
      <c r="L1454" s="133"/>
      <c r="M1454" s="133">
        <v>0</v>
      </c>
      <c r="N1454" s="133">
        <v>0</v>
      </c>
      <c r="O1454" s="133">
        <v>774</v>
      </c>
      <c r="P1454" s="133" t="s">
        <v>200</v>
      </c>
      <c r="Q1454" s="133" t="s">
        <v>201</v>
      </c>
      <c r="R1454" s="133" t="s">
        <v>202</v>
      </c>
      <c r="S1454" s="127">
        <v>44349.400856481479</v>
      </c>
    </row>
    <row r="1455" spans="1:19" x14ac:dyDescent="0.2">
      <c r="A1455" s="133" t="s">
        <v>199</v>
      </c>
      <c r="B1455" s="133" t="s">
        <v>84</v>
      </c>
      <c r="C1455" s="127">
        <v>44346.5</v>
      </c>
      <c r="D1455" s="133">
        <v>0</v>
      </c>
      <c r="E1455" s="133">
        <v>0</v>
      </c>
      <c r="F1455" s="133">
        <v>3.1110000000000002</v>
      </c>
      <c r="G1455" s="133">
        <v>3.1110000000000002</v>
      </c>
      <c r="H1455" s="133">
        <v>0</v>
      </c>
      <c r="I1455" s="133">
        <v>0</v>
      </c>
      <c r="J1455" s="133">
        <v>0</v>
      </c>
      <c r="K1455" s="133">
        <v>0</v>
      </c>
      <c r="L1455" s="133"/>
      <c r="M1455" s="133">
        <v>0</v>
      </c>
      <c r="N1455" s="133">
        <v>0</v>
      </c>
      <c r="O1455" s="133">
        <v>774</v>
      </c>
      <c r="P1455" s="133" t="s">
        <v>200</v>
      </c>
      <c r="Q1455" s="133" t="s">
        <v>201</v>
      </c>
      <c r="R1455" s="133" t="s">
        <v>202</v>
      </c>
      <c r="S1455" s="127">
        <v>44349.400856481479</v>
      </c>
    </row>
    <row r="1456" spans="1:19" x14ac:dyDescent="0.2">
      <c r="A1456" s="133" t="s">
        <v>199</v>
      </c>
      <c r="B1456" s="133" t="s">
        <v>84</v>
      </c>
      <c r="C1456" s="127">
        <v>44346.541666666664</v>
      </c>
      <c r="D1456" s="133">
        <v>0</v>
      </c>
      <c r="E1456" s="133">
        <v>0</v>
      </c>
      <c r="F1456" s="133">
        <v>3.0960000000000001</v>
      </c>
      <c r="G1456" s="133">
        <v>3.0960000000000001</v>
      </c>
      <c r="H1456" s="133">
        <v>0</v>
      </c>
      <c r="I1456" s="133">
        <v>0</v>
      </c>
      <c r="J1456" s="133">
        <v>0</v>
      </c>
      <c r="K1456" s="133">
        <v>0</v>
      </c>
      <c r="L1456" s="133"/>
      <c r="M1456" s="133">
        <v>0</v>
      </c>
      <c r="N1456" s="133">
        <v>0</v>
      </c>
      <c r="O1456" s="133">
        <v>774</v>
      </c>
      <c r="P1456" s="133" t="s">
        <v>200</v>
      </c>
      <c r="Q1456" s="133" t="s">
        <v>201</v>
      </c>
      <c r="R1456" s="133" t="s">
        <v>202</v>
      </c>
      <c r="S1456" s="127">
        <v>44349.400856481479</v>
      </c>
    </row>
    <row r="1457" spans="1:19" x14ac:dyDescent="0.2">
      <c r="A1457" s="133" t="s">
        <v>199</v>
      </c>
      <c r="B1457" s="133" t="s">
        <v>84</v>
      </c>
      <c r="C1457" s="127">
        <v>44346.583333333336</v>
      </c>
      <c r="D1457" s="133">
        <v>0</v>
      </c>
      <c r="E1457" s="133">
        <v>0</v>
      </c>
      <c r="F1457" s="133">
        <v>3.05</v>
      </c>
      <c r="G1457" s="133">
        <v>3.05</v>
      </c>
      <c r="H1457" s="133">
        <v>0</v>
      </c>
      <c r="I1457" s="133">
        <v>0</v>
      </c>
      <c r="J1457" s="133">
        <v>0</v>
      </c>
      <c r="K1457" s="133">
        <v>0</v>
      </c>
      <c r="L1457" s="133"/>
      <c r="M1457" s="133">
        <v>0</v>
      </c>
      <c r="N1457" s="133">
        <v>0</v>
      </c>
      <c r="O1457" s="133">
        <v>774</v>
      </c>
      <c r="P1457" s="133" t="s">
        <v>200</v>
      </c>
      <c r="Q1457" s="133" t="s">
        <v>201</v>
      </c>
      <c r="R1457" s="133" t="s">
        <v>202</v>
      </c>
      <c r="S1457" s="127">
        <v>44349.400856481479</v>
      </c>
    </row>
    <row r="1458" spans="1:19" x14ac:dyDescent="0.2">
      <c r="A1458" s="133" t="s">
        <v>199</v>
      </c>
      <c r="B1458" s="133" t="s">
        <v>84</v>
      </c>
      <c r="C1458" s="127">
        <v>44346.625</v>
      </c>
      <c r="D1458" s="133">
        <v>0</v>
      </c>
      <c r="E1458" s="133">
        <v>0</v>
      </c>
      <c r="F1458" s="133">
        <v>3.0790000000000002</v>
      </c>
      <c r="G1458" s="133">
        <v>3.0790000000000002</v>
      </c>
      <c r="H1458" s="133">
        <v>0</v>
      </c>
      <c r="I1458" s="133">
        <v>0</v>
      </c>
      <c r="J1458" s="133">
        <v>0</v>
      </c>
      <c r="K1458" s="133">
        <v>0</v>
      </c>
      <c r="L1458" s="133"/>
      <c r="M1458" s="133">
        <v>0</v>
      </c>
      <c r="N1458" s="133">
        <v>0</v>
      </c>
      <c r="O1458" s="133">
        <v>774</v>
      </c>
      <c r="P1458" s="133" t="s">
        <v>200</v>
      </c>
      <c r="Q1458" s="133" t="s">
        <v>201</v>
      </c>
      <c r="R1458" s="133" t="s">
        <v>202</v>
      </c>
      <c r="S1458" s="127">
        <v>44349.400856481479</v>
      </c>
    </row>
    <row r="1459" spans="1:19" x14ac:dyDescent="0.2">
      <c r="A1459" s="133" t="s">
        <v>199</v>
      </c>
      <c r="B1459" s="133" t="s">
        <v>84</v>
      </c>
      <c r="C1459" s="127">
        <v>44346.666666666664</v>
      </c>
      <c r="D1459" s="133">
        <v>0</v>
      </c>
      <c r="E1459" s="133">
        <v>0</v>
      </c>
      <c r="F1459" s="133">
        <v>3.2309999999999999</v>
      </c>
      <c r="G1459" s="133">
        <v>3.2309999999999999</v>
      </c>
      <c r="H1459" s="133">
        <v>0</v>
      </c>
      <c r="I1459" s="133">
        <v>0</v>
      </c>
      <c r="J1459" s="133">
        <v>0</v>
      </c>
      <c r="K1459" s="133">
        <v>0</v>
      </c>
      <c r="L1459" s="133"/>
      <c r="M1459" s="133">
        <v>0</v>
      </c>
      <c r="N1459" s="133">
        <v>0</v>
      </c>
      <c r="O1459" s="133">
        <v>774</v>
      </c>
      <c r="P1459" s="133" t="s">
        <v>200</v>
      </c>
      <c r="Q1459" s="133" t="s">
        <v>201</v>
      </c>
      <c r="R1459" s="133" t="s">
        <v>202</v>
      </c>
      <c r="S1459" s="127">
        <v>44349.400856481479</v>
      </c>
    </row>
    <row r="1460" spans="1:19" x14ac:dyDescent="0.2">
      <c r="A1460" s="133" t="s">
        <v>199</v>
      </c>
      <c r="B1460" s="133" t="s">
        <v>84</v>
      </c>
      <c r="C1460" s="127">
        <v>44346.708333333336</v>
      </c>
      <c r="D1460" s="133">
        <v>0</v>
      </c>
      <c r="E1460" s="133">
        <v>0</v>
      </c>
      <c r="F1460" s="133">
        <v>3.1859999999999999</v>
      </c>
      <c r="G1460" s="133">
        <v>3.1859999999999999</v>
      </c>
      <c r="H1460" s="133">
        <v>0</v>
      </c>
      <c r="I1460" s="133">
        <v>0</v>
      </c>
      <c r="J1460" s="133">
        <v>0</v>
      </c>
      <c r="K1460" s="133">
        <v>0</v>
      </c>
      <c r="L1460" s="133"/>
      <c r="M1460" s="133">
        <v>0</v>
      </c>
      <c r="N1460" s="133">
        <v>0</v>
      </c>
      <c r="O1460" s="133">
        <v>774</v>
      </c>
      <c r="P1460" s="133" t="s">
        <v>200</v>
      </c>
      <c r="Q1460" s="133" t="s">
        <v>201</v>
      </c>
      <c r="R1460" s="133" t="s">
        <v>202</v>
      </c>
      <c r="S1460" s="127">
        <v>44349.400856481479</v>
      </c>
    </row>
    <row r="1461" spans="1:19" x14ac:dyDescent="0.2">
      <c r="A1461" s="133" t="s">
        <v>199</v>
      </c>
      <c r="B1461" s="133" t="s">
        <v>84</v>
      </c>
      <c r="C1461" s="127">
        <v>44346.75</v>
      </c>
      <c r="D1461" s="133">
        <v>0</v>
      </c>
      <c r="E1461" s="133">
        <v>0</v>
      </c>
      <c r="F1461" s="133">
        <v>3.21</v>
      </c>
      <c r="G1461" s="133">
        <v>3.21</v>
      </c>
      <c r="H1461" s="133">
        <v>0</v>
      </c>
      <c r="I1461" s="133">
        <v>0</v>
      </c>
      <c r="J1461" s="133">
        <v>0</v>
      </c>
      <c r="K1461" s="133">
        <v>0</v>
      </c>
      <c r="L1461" s="133"/>
      <c r="M1461" s="133">
        <v>0</v>
      </c>
      <c r="N1461" s="133">
        <v>0</v>
      </c>
      <c r="O1461" s="133">
        <v>774</v>
      </c>
      <c r="P1461" s="133" t="s">
        <v>200</v>
      </c>
      <c r="Q1461" s="133" t="s">
        <v>201</v>
      </c>
      <c r="R1461" s="133" t="s">
        <v>202</v>
      </c>
      <c r="S1461" s="127">
        <v>44349.400856481479</v>
      </c>
    </row>
    <row r="1462" spans="1:19" x14ac:dyDescent="0.2">
      <c r="A1462" s="133" t="s">
        <v>199</v>
      </c>
      <c r="B1462" s="133" t="s">
        <v>84</v>
      </c>
      <c r="C1462" s="127">
        <v>44346.791666666664</v>
      </c>
      <c r="D1462" s="133">
        <v>0</v>
      </c>
      <c r="E1462" s="133">
        <v>0</v>
      </c>
      <c r="F1462" s="133">
        <v>3.0739999999999998</v>
      </c>
      <c r="G1462" s="133">
        <v>3.0739999999999998</v>
      </c>
      <c r="H1462" s="133">
        <v>0</v>
      </c>
      <c r="I1462" s="133">
        <v>0</v>
      </c>
      <c r="J1462" s="133">
        <v>0</v>
      </c>
      <c r="K1462" s="133">
        <v>0</v>
      </c>
      <c r="L1462" s="133"/>
      <c r="M1462" s="133">
        <v>0</v>
      </c>
      <c r="N1462" s="133">
        <v>0</v>
      </c>
      <c r="O1462" s="133">
        <v>774</v>
      </c>
      <c r="P1462" s="133" t="s">
        <v>200</v>
      </c>
      <c r="Q1462" s="133" t="s">
        <v>201</v>
      </c>
      <c r="R1462" s="133" t="s">
        <v>202</v>
      </c>
      <c r="S1462" s="127">
        <v>44349.400856481479</v>
      </c>
    </row>
    <row r="1463" spans="1:19" x14ac:dyDescent="0.2">
      <c r="A1463" s="133" t="s">
        <v>199</v>
      </c>
      <c r="B1463" s="133" t="s">
        <v>84</v>
      </c>
      <c r="C1463" s="127">
        <v>44346.833333333336</v>
      </c>
      <c r="D1463" s="133">
        <v>0</v>
      </c>
      <c r="E1463" s="133">
        <v>0</v>
      </c>
      <c r="F1463" s="133">
        <v>3.0680000000000001</v>
      </c>
      <c r="G1463" s="133">
        <v>3.0680000000000001</v>
      </c>
      <c r="H1463" s="133">
        <v>0</v>
      </c>
      <c r="I1463" s="133">
        <v>0</v>
      </c>
      <c r="J1463" s="133">
        <v>0</v>
      </c>
      <c r="K1463" s="133">
        <v>0</v>
      </c>
      <c r="L1463" s="133"/>
      <c r="M1463" s="133">
        <v>0</v>
      </c>
      <c r="N1463" s="133">
        <v>0</v>
      </c>
      <c r="O1463" s="133">
        <v>774</v>
      </c>
      <c r="P1463" s="133" t="s">
        <v>200</v>
      </c>
      <c r="Q1463" s="133" t="s">
        <v>201</v>
      </c>
      <c r="R1463" s="133" t="s">
        <v>202</v>
      </c>
      <c r="S1463" s="127">
        <v>44349.400856481479</v>
      </c>
    </row>
    <row r="1464" spans="1:19" x14ac:dyDescent="0.2">
      <c r="A1464" s="133" t="s">
        <v>199</v>
      </c>
      <c r="B1464" s="133" t="s">
        <v>84</v>
      </c>
      <c r="C1464" s="127">
        <v>44346.875</v>
      </c>
      <c r="D1464" s="133">
        <v>0</v>
      </c>
      <c r="E1464" s="133">
        <v>0</v>
      </c>
      <c r="F1464" s="133">
        <v>3.129</v>
      </c>
      <c r="G1464" s="133">
        <v>3.129</v>
      </c>
      <c r="H1464" s="133">
        <v>0</v>
      </c>
      <c r="I1464" s="133">
        <v>0</v>
      </c>
      <c r="J1464" s="133">
        <v>0</v>
      </c>
      <c r="K1464" s="133">
        <v>0</v>
      </c>
      <c r="L1464" s="133"/>
      <c r="M1464" s="133">
        <v>0</v>
      </c>
      <c r="N1464" s="133">
        <v>0</v>
      </c>
      <c r="O1464" s="133">
        <v>774</v>
      </c>
      <c r="P1464" s="133" t="s">
        <v>200</v>
      </c>
      <c r="Q1464" s="133" t="s">
        <v>201</v>
      </c>
      <c r="R1464" s="133" t="s">
        <v>202</v>
      </c>
      <c r="S1464" s="127">
        <v>44349.400856481479</v>
      </c>
    </row>
    <row r="1465" spans="1:19" x14ac:dyDescent="0.2">
      <c r="A1465" s="133" t="s">
        <v>199</v>
      </c>
      <c r="B1465" s="133" t="s">
        <v>84</v>
      </c>
      <c r="C1465" s="127">
        <v>44346.916666666664</v>
      </c>
      <c r="D1465" s="133">
        <v>0</v>
      </c>
      <c r="E1465" s="133">
        <v>0</v>
      </c>
      <c r="F1465" s="133">
        <v>3.2320000000000002</v>
      </c>
      <c r="G1465" s="133">
        <v>3.2320000000000002</v>
      </c>
      <c r="H1465" s="133">
        <v>0</v>
      </c>
      <c r="I1465" s="133">
        <v>0</v>
      </c>
      <c r="J1465" s="133">
        <v>0</v>
      </c>
      <c r="K1465" s="133">
        <v>0</v>
      </c>
      <c r="L1465" s="133"/>
      <c r="M1465" s="133">
        <v>0</v>
      </c>
      <c r="N1465" s="133">
        <v>0</v>
      </c>
      <c r="O1465" s="133">
        <v>774</v>
      </c>
      <c r="P1465" s="133" t="s">
        <v>200</v>
      </c>
      <c r="Q1465" s="133" t="s">
        <v>201</v>
      </c>
      <c r="R1465" s="133" t="s">
        <v>202</v>
      </c>
      <c r="S1465" s="127">
        <v>44349.400856481479</v>
      </c>
    </row>
    <row r="1466" spans="1:19" x14ac:dyDescent="0.2">
      <c r="A1466" s="133" t="s">
        <v>199</v>
      </c>
      <c r="B1466" s="133" t="s">
        <v>84</v>
      </c>
      <c r="C1466" s="127">
        <v>44346.958333333336</v>
      </c>
      <c r="D1466" s="133">
        <v>0</v>
      </c>
      <c r="E1466" s="133">
        <v>0</v>
      </c>
      <c r="F1466" s="133">
        <v>3.1890000000000001</v>
      </c>
      <c r="G1466" s="133">
        <v>3.1890000000000001</v>
      </c>
      <c r="H1466" s="133">
        <v>0</v>
      </c>
      <c r="I1466" s="133">
        <v>0</v>
      </c>
      <c r="J1466" s="133">
        <v>0</v>
      </c>
      <c r="K1466" s="133">
        <v>0</v>
      </c>
      <c r="L1466" s="133"/>
      <c r="M1466" s="133">
        <v>0</v>
      </c>
      <c r="N1466" s="133">
        <v>0</v>
      </c>
      <c r="O1466" s="133">
        <v>774</v>
      </c>
      <c r="P1466" s="133" t="s">
        <v>200</v>
      </c>
      <c r="Q1466" s="133" t="s">
        <v>201</v>
      </c>
      <c r="R1466" s="133" t="s">
        <v>202</v>
      </c>
      <c r="S1466" s="127">
        <v>44349.400856481479</v>
      </c>
    </row>
    <row r="1467" spans="1:19" x14ac:dyDescent="0.2">
      <c r="A1467" s="133" t="s">
        <v>199</v>
      </c>
      <c r="B1467" s="133" t="s">
        <v>84</v>
      </c>
      <c r="C1467" s="127">
        <v>44347</v>
      </c>
      <c r="D1467" s="133">
        <v>0</v>
      </c>
      <c r="E1467" s="133">
        <v>0</v>
      </c>
      <c r="F1467" s="133">
        <v>3.2010000000000001</v>
      </c>
      <c r="G1467" s="133">
        <v>3.2010000000000001</v>
      </c>
      <c r="H1467" s="133">
        <v>0</v>
      </c>
      <c r="I1467" s="133">
        <v>0</v>
      </c>
      <c r="J1467" s="133">
        <v>0</v>
      </c>
      <c r="K1467" s="133">
        <v>0</v>
      </c>
      <c r="L1467" s="133"/>
      <c r="M1467" s="133">
        <v>0</v>
      </c>
      <c r="N1467" s="133">
        <v>0</v>
      </c>
      <c r="O1467" s="133">
        <v>774</v>
      </c>
      <c r="P1467" s="133" t="s">
        <v>200</v>
      </c>
      <c r="Q1467" s="133" t="s">
        <v>201</v>
      </c>
      <c r="R1467" s="133" t="s">
        <v>202</v>
      </c>
      <c r="S1467" s="127">
        <v>44349.400856481479</v>
      </c>
    </row>
    <row r="1468" spans="1:19" x14ac:dyDescent="0.2">
      <c r="A1468" s="133" t="s">
        <v>199</v>
      </c>
      <c r="B1468" s="133" t="s">
        <v>84</v>
      </c>
      <c r="C1468" s="127">
        <v>44347.041666666664</v>
      </c>
      <c r="D1468" s="133">
        <v>0</v>
      </c>
      <c r="E1468" s="133">
        <v>0</v>
      </c>
      <c r="F1468" s="133">
        <v>3.198</v>
      </c>
      <c r="G1468" s="133">
        <v>3.198</v>
      </c>
      <c r="H1468" s="133">
        <v>0</v>
      </c>
      <c r="I1468" s="133">
        <v>0</v>
      </c>
      <c r="J1468" s="133">
        <v>0</v>
      </c>
      <c r="K1468" s="133">
        <v>0</v>
      </c>
      <c r="L1468" s="133"/>
      <c r="M1468" s="133">
        <v>0</v>
      </c>
      <c r="N1468" s="133">
        <v>0</v>
      </c>
      <c r="O1468" s="133">
        <v>774</v>
      </c>
      <c r="P1468" s="133" t="s">
        <v>200</v>
      </c>
      <c r="Q1468" s="133" t="s">
        <v>201</v>
      </c>
      <c r="R1468" s="133" t="s">
        <v>202</v>
      </c>
      <c r="S1468" s="127">
        <v>44349.400856481479</v>
      </c>
    </row>
    <row r="1469" spans="1:19" x14ac:dyDescent="0.2">
      <c r="A1469" s="133" t="s">
        <v>199</v>
      </c>
      <c r="B1469" s="133" t="s">
        <v>84</v>
      </c>
      <c r="C1469" s="127">
        <v>44347.083333333336</v>
      </c>
      <c r="D1469" s="133">
        <v>0</v>
      </c>
      <c r="E1469" s="133">
        <v>0</v>
      </c>
      <c r="F1469" s="133">
        <v>3.2010000000000001</v>
      </c>
      <c r="G1469" s="133">
        <v>3.2010000000000001</v>
      </c>
      <c r="H1469" s="133">
        <v>0</v>
      </c>
      <c r="I1469" s="133">
        <v>0</v>
      </c>
      <c r="J1469" s="133">
        <v>0</v>
      </c>
      <c r="K1469" s="133">
        <v>0</v>
      </c>
      <c r="L1469" s="133"/>
      <c r="M1469" s="133">
        <v>0</v>
      </c>
      <c r="N1469" s="133">
        <v>0</v>
      </c>
      <c r="O1469" s="133">
        <v>774</v>
      </c>
      <c r="P1469" s="133" t="s">
        <v>200</v>
      </c>
      <c r="Q1469" s="133" t="s">
        <v>201</v>
      </c>
      <c r="R1469" s="133" t="s">
        <v>202</v>
      </c>
      <c r="S1469" s="127">
        <v>44349.401030092595</v>
      </c>
    </row>
    <row r="1470" spans="1:19" x14ac:dyDescent="0.2">
      <c r="A1470" s="133" t="s">
        <v>199</v>
      </c>
      <c r="B1470" s="133" t="s">
        <v>84</v>
      </c>
      <c r="C1470" s="127">
        <v>44347.125</v>
      </c>
      <c r="D1470" s="133">
        <v>0</v>
      </c>
      <c r="E1470" s="133">
        <v>0</v>
      </c>
      <c r="F1470" s="133">
        <v>3.2170000000000001</v>
      </c>
      <c r="G1470" s="133">
        <v>3.2170000000000001</v>
      </c>
      <c r="H1470" s="133">
        <v>0</v>
      </c>
      <c r="I1470" s="133">
        <v>0</v>
      </c>
      <c r="J1470" s="133">
        <v>0</v>
      </c>
      <c r="K1470" s="133">
        <v>0</v>
      </c>
      <c r="L1470" s="133"/>
      <c r="M1470" s="133">
        <v>0</v>
      </c>
      <c r="N1470" s="133">
        <v>0</v>
      </c>
      <c r="O1470" s="133">
        <v>774</v>
      </c>
      <c r="P1470" s="133" t="s">
        <v>200</v>
      </c>
      <c r="Q1470" s="133" t="s">
        <v>201</v>
      </c>
      <c r="R1470" s="133" t="s">
        <v>202</v>
      </c>
      <c r="S1470" s="127">
        <v>44349.401030092595</v>
      </c>
    </row>
    <row r="1471" spans="1:19" x14ac:dyDescent="0.2">
      <c r="A1471" s="133" t="s">
        <v>199</v>
      </c>
      <c r="B1471" s="133" t="s">
        <v>84</v>
      </c>
      <c r="C1471" s="127">
        <v>44347.166666666664</v>
      </c>
      <c r="D1471" s="133">
        <v>0</v>
      </c>
      <c r="E1471" s="133">
        <v>0</v>
      </c>
      <c r="F1471" s="133">
        <v>3.254</v>
      </c>
      <c r="G1471" s="133">
        <v>3.254</v>
      </c>
      <c r="H1471" s="133">
        <v>0</v>
      </c>
      <c r="I1471" s="133">
        <v>0</v>
      </c>
      <c r="J1471" s="133">
        <v>0</v>
      </c>
      <c r="K1471" s="133">
        <v>0</v>
      </c>
      <c r="L1471" s="133"/>
      <c r="M1471" s="133">
        <v>0</v>
      </c>
      <c r="N1471" s="133">
        <v>0</v>
      </c>
      <c r="O1471" s="133">
        <v>774</v>
      </c>
      <c r="P1471" s="133" t="s">
        <v>200</v>
      </c>
      <c r="Q1471" s="133" t="s">
        <v>201</v>
      </c>
      <c r="R1471" s="133" t="s">
        <v>202</v>
      </c>
      <c r="S1471" s="127">
        <v>44349.401030092595</v>
      </c>
    </row>
    <row r="1472" spans="1:19" x14ac:dyDescent="0.2">
      <c r="A1472" s="133" t="s">
        <v>199</v>
      </c>
      <c r="B1472" s="133" t="s">
        <v>84</v>
      </c>
      <c r="C1472" s="127">
        <v>44347.208333333336</v>
      </c>
      <c r="D1472" s="133">
        <v>0</v>
      </c>
      <c r="E1472" s="133">
        <v>0</v>
      </c>
      <c r="F1472" s="133">
        <v>3.2149999999999999</v>
      </c>
      <c r="G1472" s="133">
        <v>3.2149999999999999</v>
      </c>
      <c r="H1472" s="133">
        <v>0</v>
      </c>
      <c r="I1472" s="133">
        <v>0</v>
      </c>
      <c r="J1472" s="133">
        <v>0</v>
      </c>
      <c r="K1472" s="133">
        <v>0</v>
      </c>
      <c r="L1472" s="133"/>
      <c r="M1472" s="133">
        <v>0</v>
      </c>
      <c r="N1472" s="133">
        <v>0</v>
      </c>
      <c r="O1472" s="133">
        <v>774</v>
      </c>
      <c r="P1472" s="133" t="s">
        <v>200</v>
      </c>
      <c r="Q1472" s="133" t="s">
        <v>201</v>
      </c>
      <c r="R1472" s="133" t="s">
        <v>202</v>
      </c>
      <c r="S1472" s="127">
        <v>44349.401030092595</v>
      </c>
    </row>
    <row r="1473" spans="1:19" x14ac:dyDescent="0.2">
      <c r="A1473" s="133" t="s">
        <v>199</v>
      </c>
      <c r="B1473" s="133" t="s">
        <v>84</v>
      </c>
      <c r="C1473" s="127">
        <v>44347.25</v>
      </c>
      <c r="D1473" s="133">
        <v>0</v>
      </c>
      <c r="E1473" s="133">
        <v>0</v>
      </c>
      <c r="F1473" s="133">
        <v>3.2010000000000001</v>
      </c>
      <c r="G1473" s="133">
        <v>3.2010000000000001</v>
      </c>
      <c r="H1473" s="133">
        <v>0</v>
      </c>
      <c r="I1473" s="133">
        <v>0</v>
      </c>
      <c r="J1473" s="133">
        <v>0</v>
      </c>
      <c r="K1473" s="133">
        <v>0</v>
      </c>
      <c r="L1473" s="133"/>
      <c r="M1473" s="133">
        <v>0</v>
      </c>
      <c r="N1473" s="133">
        <v>0</v>
      </c>
      <c r="O1473" s="133">
        <v>774</v>
      </c>
      <c r="P1473" s="133" t="s">
        <v>200</v>
      </c>
      <c r="Q1473" s="133" t="s">
        <v>201</v>
      </c>
      <c r="R1473" s="133" t="s">
        <v>202</v>
      </c>
      <c r="S1473" s="127">
        <v>44349.401030092595</v>
      </c>
    </row>
    <row r="1474" spans="1:19" x14ac:dyDescent="0.2">
      <c r="A1474" s="133" t="s">
        <v>199</v>
      </c>
      <c r="B1474" s="133" t="s">
        <v>84</v>
      </c>
      <c r="C1474" s="127">
        <v>44347.291666666664</v>
      </c>
      <c r="D1474" s="133">
        <v>0</v>
      </c>
      <c r="E1474" s="133">
        <v>0</v>
      </c>
      <c r="F1474" s="133">
        <v>3.077</v>
      </c>
      <c r="G1474" s="133">
        <v>3.077</v>
      </c>
      <c r="H1474" s="133">
        <v>0</v>
      </c>
      <c r="I1474" s="133">
        <v>0</v>
      </c>
      <c r="J1474" s="133">
        <v>0</v>
      </c>
      <c r="K1474" s="133">
        <v>0</v>
      </c>
      <c r="L1474" s="133"/>
      <c r="M1474" s="133">
        <v>0</v>
      </c>
      <c r="N1474" s="133">
        <v>0</v>
      </c>
      <c r="O1474" s="133">
        <v>774</v>
      </c>
      <c r="P1474" s="133" t="s">
        <v>200</v>
      </c>
      <c r="Q1474" s="133" t="s">
        <v>201</v>
      </c>
      <c r="R1474" s="133" t="s">
        <v>202</v>
      </c>
      <c r="S1474" s="127">
        <v>44349.401030092595</v>
      </c>
    </row>
    <row r="1475" spans="1:19" x14ac:dyDescent="0.2">
      <c r="A1475" s="133" t="s">
        <v>199</v>
      </c>
      <c r="B1475" s="133" t="s">
        <v>84</v>
      </c>
      <c r="C1475" s="127">
        <v>44347.333333333336</v>
      </c>
      <c r="D1475" s="133">
        <v>0</v>
      </c>
      <c r="E1475" s="133">
        <v>0</v>
      </c>
      <c r="F1475" s="133">
        <v>3.0510000000000002</v>
      </c>
      <c r="G1475" s="133">
        <v>3.0510000000000002</v>
      </c>
      <c r="H1475" s="133">
        <v>0</v>
      </c>
      <c r="I1475" s="133">
        <v>0</v>
      </c>
      <c r="J1475" s="133">
        <v>0</v>
      </c>
      <c r="K1475" s="133">
        <v>0</v>
      </c>
      <c r="L1475" s="133"/>
      <c r="M1475" s="133">
        <v>0</v>
      </c>
      <c r="N1475" s="133">
        <v>0</v>
      </c>
      <c r="O1475" s="133">
        <v>774</v>
      </c>
      <c r="P1475" s="133" t="s">
        <v>200</v>
      </c>
      <c r="Q1475" s="133" t="s">
        <v>201</v>
      </c>
      <c r="R1475" s="133" t="s">
        <v>202</v>
      </c>
      <c r="S1475" s="127">
        <v>44349.401030092595</v>
      </c>
    </row>
    <row r="1476" spans="1:19" x14ac:dyDescent="0.2">
      <c r="A1476" s="133" t="s">
        <v>199</v>
      </c>
      <c r="B1476" s="133" t="s">
        <v>84</v>
      </c>
      <c r="C1476" s="127">
        <v>44347.375</v>
      </c>
      <c r="D1476" s="133">
        <v>0</v>
      </c>
      <c r="E1476" s="133">
        <v>0</v>
      </c>
      <c r="F1476" s="133">
        <v>3.0910000000000002</v>
      </c>
      <c r="G1476" s="133">
        <v>3.0910000000000002</v>
      </c>
      <c r="H1476" s="133">
        <v>0</v>
      </c>
      <c r="I1476" s="133">
        <v>0</v>
      </c>
      <c r="J1476" s="133">
        <v>0</v>
      </c>
      <c r="K1476" s="133">
        <v>0</v>
      </c>
      <c r="L1476" s="133"/>
      <c r="M1476" s="133">
        <v>0</v>
      </c>
      <c r="N1476" s="133">
        <v>0</v>
      </c>
      <c r="O1476" s="133">
        <v>774</v>
      </c>
      <c r="P1476" s="133" t="s">
        <v>200</v>
      </c>
      <c r="Q1476" s="133" t="s">
        <v>201</v>
      </c>
      <c r="R1476" s="133" t="s">
        <v>202</v>
      </c>
      <c r="S1476" s="127">
        <v>44349.401030092595</v>
      </c>
    </row>
    <row r="1477" spans="1:19" x14ac:dyDescent="0.2">
      <c r="A1477" s="133" t="s">
        <v>199</v>
      </c>
      <c r="B1477" s="133" t="s">
        <v>84</v>
      </c>
      <c r="C1477" s="127">
        <v>44347.416666666664</v>
      </c>
      <c r="D1477" s="133">
        <v>0</v>
      </c>
      <c r="E1477" s="133">
        <v>0</v>
      </c>
      <c r="F1477" s="133">
        <v>3.1859999999999999</v>
      </c>
      <c r="G1477" s="133">
        <v>3.1859999999999999</v>
      </c>
      <c r="H1477" s="133">
        <v>0</v>
      </c>
      <c r="I1477" s="133">
        <v>0</v>
      </c>
      <c r="J1477" s="133">
        <v>0</v>
      </c>
      <c r="K1477" s="133">
        <v>0</v>
      </c>
      <c r="L1477" s="133"/>
      <c r="M1477" s="133">
        <v>0</v>
      </c>
      <c r="N1477" s="133">
        <v>0</v>
      </c>
      <c r="O1477" s="133">
        <v>774</v>
      </c>
      <c r="P1477" s="133" t="s">
        <v>200</v>
      </c>
      <c r="Q1477" s="133" t="s">
        <v>201</v>
      </c>
      <c r="R1477" s="133" t="s">
        <v>202</v>
      </c>
      <c r="S1477" s="127">
        <v>44349.401030092595</v>
      </c>
    </row>
    <row r="1478" spans="1:19" x14ac:dyDescent="0.2">
      <c r="A1478" s="133" t="s">
        <v>199</v>
      </c>
      <c r="B1478" s="133" t="s">
        <v>84</v>
      </c>
      <c r="C1478" s="127">
        <v>44347.458333333336</v>
      </c>
      <c r="D1478" s="133">
        <v>0</v>
      </c>
      <c r="E1478" s="133">
        <v>0</v>
      </c>
      <c r="F1478" s="133">
        <v>3.1970000000000001</v>
      </c>
      <c r="G1478" s="133">
        <v>3.1970000000000001</v>
      </c>
      <c r="H1478" s="133">
        <v>0</v>
      </c>
      <c r="I1478" s="133">
        <v>0</v>
      </c>
      <c r="J1478" s="133">
        <v>0</v>
      </c>
      <c r="K1478" s="133">
        <v>0</v>
      </c>
      <c r="L1478" s="133"/>
      <c r="M1478" s="133">
        <v>0</v>
      </c>
      <c r="N1478" s="133">
        <v>0</v>
      </c>
      <c r="O1478" s="133">
        <v>774</v>
      </c>
      <c r="P1478" s="133" t="s">
        <v>200</v>
      </c>
      <c r="Q1478" s="133" t="s">
        <v>201</v>
      </c>
      <c r="R1478" s="133" t="s">
        <v>202</v>
      </c>
      <c r="S1478" s="127">
        <v>44349.401030092595</v>
      </c>
    </row>
    <row r="1479" spans="1:19" x14ac:dyDescent="0.2">
      <c r="A1479" s="133" t="s">
        <v>199</v>
      </c>
      <c r="B1479" s="133" t="s">
        <v>84</v>
      </c>
      <c r="C1479" s="127">
        <v>44347.5</v>
      </c>
      <c r="D1479" s="133">
        <v>0</v>
      </c>
      <c r="E1479" s="133">
        <v>0</v>
      </c>
      <c r="F1479" s="133">
        <v>3.0870000000000002</v>
      </c>
      <c r="G1479" s="133">
        <v>3.0870000000000002</v>
      </c>
      <c r="H1479" s="133">
        <v>0</v>
      </c>
      <c r="I1479" s="133">
        <v>0</v>
      </c>
      <c r="J1479" s="133">
        <v>0</v>
      </c>
      <c r="K1479" s="133">
        <v>0</v>
      </c>
      <c r="L1479" s="133"/>
      <c r="M1479" s="133">
        <v>0</v>
      </c>
      <c r="N1479" s="133">
        <v>0</v>
      </c>
      <c r="O1479" s="133">
        <v>774</v>
      </c>
      <c r="P1479" s="133" t="s">
        <v>200</v>
      </c>
      <c r="Q1479" s="133" t="s">
        <v>201</v>
      </c>
      <c r="R1479" s="133" t="s">
        <v>202</v>
      </c>
      <c r="S1479" s="127">
        <v>44349.401030092595</v>
      </c>
    </row>
    <row r="1480" spans="1:19" x14ac:dyDescent="0.2">
      <c r="A1480" s="133" t="s">
        <v>199</v>
      </c>
      <c r="B1480" s="133" t="s">
        <v>84</v>
      </c>
      <c r="C1480" s="127">
        <v>44347.541666666664</v>
      </c>
      <c r="D1480" s="133">
        <v>0</v>
      </c>
      <c r="E1480" s="133">
        <v>0</v>
      </c>
      <c r="F1480" s="133">
        <v>3.0470000000000002</v>
      </c>
      <c r="G1480" s="133">
        <v>3.0470000000000002</v>
      </c>
      <c r="H1480" s="133">
        <v>0</v>
      </c>
      <c r="I1480" s="133">
        <v>0</v>
      </c>
      <c r="J1480" s="133">
        <v>0</v>
      </c>
      <c r="K1480" s="133">
        <v>0</v>
      </c>
      <c r="L1480" s="133"/>
      <c r="M1480" s="133">
        <v>0</v>
      </c>
      <c r="N1480" s="133">
        <v>0</v>
      </c>
      <c r="O1480" s="133">
        <v>774</v>
      </c>
      <c r="P1480" s="133" t="s">
        <v>200</v>
      </c>
      <c r="Q1480" s="133" t="s">
        <v>201</v>
      </c>
      <c r="R1480" s="133" t="s">
        <v>202</v>
      </c>
      <c r="S1480" s="127">
        <v>44349.401030092595</v>
      </c>
    </row>
    <row r="1481" spans="1:19" x14ac:dyDescent="0.2">
      <c r="A1481" s="133" t="s">
        <v>199</v>
      </c>
      <c r="B1481" s="133" t="s">
        <v>84</v>
      </c>
      <c r="C1481" s="127">
        <v>44347.583333333336</v>
      </c>
      <c r="D1481" s="133">
        <v>0</v>
      </c>
      <c r="E1481" s="133">
        <v>0</v>
      </c>
      <c r="F1481" s="133">
        <v>3.05</v>
      </c>
      <c r="G1481" s="133">
        <v>3.05</v>
      </c>
      <c r="H1481" s="133">
        <v>0</v>
      </c>
      <c r="I1481" s="133">
        <v>0</v>
      </c>
      <c r="J1481" s="133">
        <v>0</v>
      </c>
      <c r="K1481" s="133">
        <v>0</v>
      </c>
      <c r="L1481" s="133"/>
      <c r="M1481" s="133">
        <v>0</v>
      </c>
      <c r="N1481" s="133">
        <v>0</v>
      </c>
      <c r="O1481" s="133">
        <v>774</v>
      </c>
      <c r="P1481" s="133" t="s">
        <v>200</v>
      </c>
      <c r="Q1481" s="133" t="s">
        <v>201</v>
      </c>
      <c r="R1481" s="133" t="s">
        <v>202</v>
      </c>
      <c r="S1481" s="127">
        <v>44349.401030092595</v>
      </c>
    </row>
    <row r="1482" spans="1:19" x14ac:dyDescent="0.2">
      <c r="A1482" s="133" t="s">
        <v>199</v>
      </c>
      <c r="B1482" s="133" t="s">
        <v>84</v>
      </c>
      <c r="C1482" s="127">
        <v>44347.625</v>
      </c>
      <c r="D1482" s="133">
        <v>0</v>
      </c>
      <c r="E1482" s="133">
        <v>0</v>
      </c>
      <c r="F1482" s="133">
        <v>3.0670000000000002</v>
      </c>
      <c r="G1482" s="133">
        <v>3.0670000000000002</v>
      </c>
      <c r="H1482" s="133">
        <v>0</v>
      </c>
      <c r="I1482" s="133">
        <v>0</v>
      </c>
      <c r="J1482" s="133">
        <v>0</v>
      </c>
      <c r="K1482" s="133">
        <v>0</v>
      </c>
      <c r="L1482" s="133"/>
      <c r="M1482" s="133">
        <v>0</v>
      </c>
      <c r="N1482" s="133">
        <v>0</v>
      </c>
      <c r="O1482" s="133">
        <v>774</v>
      </c>
      <c r="P1482" s="133" t="s">
        <v>200</v>
      </c>
      <c r="Q1482" s="133" t="s">
        <v>201</v>
      </c>
      <c r="R1482" s="133" t="s">
        <v>202</v>
      </c>
      <c r="S1482" s="127">
        <v>44349.401030092595</v>
      </c>
    </row>
    <row r="1483" spans="1:19" x14ac:dyDescent="0.2">
      <c r="A1483" s="133" t="s">
        <v>199</v>
      </c>
      <c r="B1483" s="133" t="s">
        <v>84</v>
      </c>
      <c r="C1483" s="127">
        <v>44347.666666666664</v>
      </c>
      <c r="D1483" s="133">
        <v>0</v>
      </c>
      <c r="E1483" s="133">
        <v>0</v>
      </c>
      <c r="F1483" s="133">
        <v>3.1429999999999998</v>
      </c>
      <c r="G1483" s="133">
        <v>3.1429999999999998</v>
      </c>
      <c r="H1483" s="133">
        <v>0</v>
      </c>
      <c r="I1483" s="133">
        <v>0</v>
      </c>
      <c r="J1483" s="133">
        <v>0</v>
      </c>
      <c r="K1483" s="133">
        <v>0</v>
      </c>
      <c r="L1483" s="133"/>
      <c r="M1483" s="133">
        <v>0</v>
      </c>
      <c r="N1483" s="133">
        <v>0</v>
      </c>
      <c r="O1483" s="133">
        <v>774</v>
      </c>
      <c r="P1483" s="133" t="s">
        <v>200</v>
      </c>
      <c r="Q1483" s="133" t="s">
        <v>201</v>
      </c>
      <c r="R1483" s="133" t="s">
        <v>202</v>
      </c>
      <c r="S1483" s="127">
        <v>44349.401030092595</v>
      </c>
    </row>
    <row r="1484" spans="1:19" x14ac:dyDescent="0.2">
      <c r="A1484" s="133" t="s">
        <v>199</v>
      </c>
      <c r="B1484" s="133" t="s">
        <v>84</v>
      </c>
      <c r="C1484" s="127">
        <v>44347.708333333336</v>
      </c>
      <c r="D1484" s="133">
        <v>0</v>
      </c>
      <c r="E1484" s="133">
        <v>0</v>
      </c>
      <c r="F1484" s="133">
        <v>3.0880000000000001</v>
      </c>
      <c r="G1484" s="133">
        <v>3.0880000000000001</v>
      </c>
      <c r="H1484" s="133">
        <v>0</v>
      </c>
      <c r="I1484" s="133">
        <v>0</v>
      </c>
      <c r="J1484" s="133">
        <v>0</v>
      </c>
      <c r="K1484" s="133">
        <v>0</v>
      </c>
      <c r="L1484" s="133"/>
      <c r="M1484" s="133">
        <v>0</v>
      </c>
      <c r="N1484" s="133">
        <v>0</v>
      </c>
      <c r="O1484" s="133">
        <v>774</v>
      </c>
      <c r="P1484" s="133" t="s">
        <v>200</v>
      </c>
      <c r="Q1484" s="133" t="s">
        <v>201</v>
      </c>
      <c r="R1484" s="133" t="s">
        <v>202</v>
      </c>
      <c r="S1484" s="127">
        <v>44349.401030092595</v>
      </c>
    </row>
    <row r="1485" spans="1:19" x14ac:dyDescent="0.2">
      <c r="A1485" s="133" t="s">
        <v>199</v>
      </c>
      <c r="B1485" s="133" t="s">
        <v>84</v>
      </c>
      <c r="C1485" s="127">
        <v>44347.75</v>
      </c>
      <c r="D1485" s="133">
        <v>0</v>
      </c>
      <c r="E1485" s="133">
        <v>0</v>
      </c>
      <c r="F1485" s="133">
        <v>3.1120000000000001</v>
      </c>
      <c r="G1485" s="133">
        <v>3.1120000000000001</v>
      </c>
      <c r="H1485" s="133">
        <v>0</v>
      </c>
      <c r="I1485" s="133">
        <v>0</v>
      </c>
      <c r="J1485" s="133">
        <v>0</v>
      </c>
      <c r="K1485" s="133">
        <v>0</v>
      </c>
      <c r="L1485" s="133"/>
      <c r="M1485" s="133">
        <v>0</v>
      </c>
      <c r="N1485" s="133">
        <v>0</v>
      </c>
      <c r="O1485" s="133">
        <v>774</v>
      </c>
      <c r="P1485" s="133" t="s">
        <v>200</v>
      </c>
      <c r="Q1485" s="133" t="s">
        <v>201</v>
      </c>
      <c r="R1485" s="133" t="s">
        <v>202</v>
      </c>
      <c r="S1485" s="127">
        <v>44349.401030092595</v>
      </c>
    </row>
    <row r="1486" spans="1:19" x14ac:dyDescent="0.2">
      <c r="A1486" s="133" t="s">
        <v>199</v>
      </c>
      <c r="B1486" s="133" t="s">
        <v>84</v>
      </c>
      <c r="C1486" s="127">
        <v>44347.791666666664</v>
      </c>
      <c r="D1486" s="133">
        <v>0</v>
      </c>
      <c r="E1486" s="133">
        <v>0</v>
      </c>
      <c r="F1486" s="133">
        <v>2.996</v>
      </c>
      <c r="G1486" s="133">
        <v>2.996</v>
      </c>
      <c r="H1486" s="133">
        <v>0</v>
      </c>
      <c r="I1486" s="133">
        <v>0</v>
      </c>
      <c r="J1486" s="133">
        <v>0</v>
      </c>
      <c r="K1486" s="133">
        <v>0</v>
      </c>
      <c r="L1486" s="133"/>
      <c r="M1486" s="133">
        <v>0</v>
      </c>
      <c r="N1486" s="133">
        <v>0</v>
      </c>
      <c r="O1486" s="133">
        <v>774</v>
      </c>
      <c r="P1486" s="133" t="s">
        <v>200</v>
      </c>
      <c r="Q1486" s="133" t="s">
        <v>201</v>
      </c>
      <c r="R1486" s="133" t="s">
        <v>202</v>
      </c>
      <c r="S1486" s="127">
        <v>44349.401030092595</v>
      </c>
    </row>
    <row r="1487" spans="1:19" x14ac:dyDescent="0.2">
      <c r="A1487" s="133" t="s">
        <v>199</v>
      </c>
      <c r="B1487" s="133" t="s">
        <v>84</v>
      </c>
      <c r="C1487" s="127">
        <v>44347.833333333336</v>
      </c>
      <c r="D1487" s="133">
        <v>0</v>
      </c>
      <c r="E1487" s="133">
        <v>0</v>
      </c>
      <c r="F1487" s="133">
        <v>2.992</v>
      </c>
      <c r="G1487" s="133">
        <v>2.992</v>
      </c>
      <c r="H1487" s="133">
        <v>0</v>
      </c>
      <c r="I1487" s="133">
        <v>0</v>
      </c>
      <c r="J1487" s="133">
        <v>0</v>
      </c>
      <c r="K1487" s="133">
        <v>0</v>
      </c>
      <c r="L1487" s="133"/>
      <c r="M1487" s="133">
        <v>0</v>
      </c>
      <c r="N1487" s="133">
        <v>0</v>
      </c>
      <c r="O1487" s="133">
        <v>774</v>
      </c>
      <c r="P1487" s="133" t="s">
        <v>200</v>
      </c>
      <c r="Q1487" s="133" t="s">
        <v>201</v>
      </c>
      <c r="R1487" s="133" t="s">
        <v>202</v>
      </c>
      <c r="S1487" s="127">
        <v>44349.401030092595</v>
      </c>
    </row>
    <row r="1488" spans="1:19" x14ac:dyDescent="0.2">
      <c r="A1488" s="133" t="s">
        <v>199</v>
      </c>
      <c r="B1488" s="133" t="s">
        <v>84</v>
      </c>
      <c r="C1488" s="127">
        <v>44347.875</v>
      </c>
      <c r="D1488" s="133">
        <v>0</v>
      </c>
      <c r="E1488" s="133">
        <v>0</v>
      </c>
      <c r="F1488" s="133">
        <v>3.1669999999999998</v>
      </c>
      <c r="G1488" s="133">
        <v>3.1669999999999998</v>
      </c>
      <c r="H1488" s="133">
        <v>0</v>
      </c>
      <c r="I1488" s="133">
        <v>0</v>
      </c>
      <c r="J1488" s="133">
        <v>0</v>
      </c>
      <c r="K1488" s="133">
        <v>0</v>
      </c>
      <c r="L1488" s="133"/>
      <c r="M1488" s="133">
        <v>0</v>
      </c>
      <c r="N1488" s="133">
        <v>0</v>
      </c>
      <c r="O1488" s="133">
        <v>774</v>
      </c>
      <c r="P1488" s="133" t="s">
        <v>200</v>
      </c>
      <c r="Q1488" s="133" t="s">
        <v>201</v>
      </c>
      <c r="R1488" s="133" t="s">
        <v>202</v>
      </c>
      <c r="S1488" s="127">
        <v>44349.401030092595</v>
      </c>
    </row>
    <row r="1489" spans="1:19" x14ac:dyDescent="0.2">
      <c r="A1489" s="133" t="s">
        <v>199</v>
      </c>
      <c r="B1489" s="133" t="s">
        <v>84</v>
      </c>
      <c r="C1489" s="127">
        <v>44347.916666666664</v>
      </c>
      <c r="D1489" s="133">
        <v>0</v>
      </c>
      <c r="E1489" s="133">
        <v>0</v>
      </c>
      <c r="F1489" s="133">
        <v>3.2160000000000002</v>
      </c>
      <c r="G1489" s="133">
        <v>3.2160000000000002</v>
      </c>
      <c r="H1489" s="133">
        <v>0</v>
      </c>
      <c r="I1489" s="133">
        <v>0</v>
      </c>
      <c r="J1489" s="133">
        <v>0</v>
      </c>
      <c r="K1489" s="133">
        <v>0</v>
      </c>
      <c r="L1489" s="133"/>
      <c r="M1489" s="133">
        <v>0</v>
      </c>
      <c r="N1489" s="133">
        <v>0</v>
      </c>
      <c r="O1489" s="133">
        <v>774</v>
      </c>
      <c r="P1489" s="133" t="s">
        <v>200</v>
      </c>
      <c r="Q1489" s="133" t="s">
        <v>201</v>
      </c>
      <c r="R1489" s="133" t="s">
        <v>202</v>
      </c>
      <c r="S1489" s="127">
        <v>44349.401030092595</v>
      </c>
    </row>
    <row r="1490" spans="1:19" x14ac:dyDescent="0.2">
      <c r="A1490" s="133" t="s">
        <v>199</v>
      </c>
      <c r="B1490" s="133" t="s">
        <v>84</v>
      </c>
      <c r="C1490" s="127">
        <v>44347.958333333336</v>
      </c>
      <c r="D1490" s="133">
        <v>0</v>
      </c>
      <c r="E1490" s="133">
        <v>0</v>
      </c>
      <c r="F1490" s="133">
        <v>3.157</v>
      </c>
      <c r="G1490" s="133">
        <v>3.157</v>
      </c>
      <c r="H1490" s="133">
        <v>0</v>
      </c>
      <c r="I1490" s="133">
        <v>0</v>
      </c>
      <c r="J1490" s="133">
        <v>0</v>
      </c>
      <c r="K1490" s="133">
        <v>0</v>
      </c>
      <c r="L1490" s="133"/>
      <c r="M1490" s="133">
        <v>0</v>
      </c>
      <c r="N1490" s="133">
        <v>0</v>
      </c>
      <c r="O1490" s="133">
        <v>774</v>
      </c>
      <c r="P1490" s="133" t="s">
        <v>200</v>
      </c>
      <c r="Q1490" s="133" t="s">
        <v>201</v>
      </c>
      <c r="R1490" s="133" t="s">
        <v>202</v>
      </c>
      <c r="S1490" s="127">
        <v>44349.401030092595</v>
      </c>
    </row>
    <row r="1491" spans="1:19" x14ac:dyDescent="0.2">
      <c r="A1491" s="133" t="s">
        <v>199</v>
      </c>
      <c r="B1491" s="133" t="s">
        <v>84</v>
      </c>
      <c r="C1491" s="127">
        <v>44348</v>
      </c>
      <c r="D1491" s="133">
        <v>0</v>
      </c>
      <c r="E1491" s="133">
        <v>0</v>
      </c>
      <c r="F1491" s="133">
        <v>3.1309999999999998</v>
      </c>
      <c r="G1491" s="133">
        <v>3.1309999999999998</v>
      </c>
      <c r="H1491" s="133">
        <v>0</v>
      </c>
      <c r="I1491" s="133">
        <v>0</v>
      </c>
      <c r="J1491" s="133">
        <v>0</v>
      </c>
      <c r="K1491" s="133">
        <v>0</v>
      </c>
      <c r="L1491" s="133"/>
      <c r="M1491" s="133">
        <v>0</v>
      </c>
      <c r="N1491" s="133">
        <v>0</v>
      </c>
      <c r="O1491" s="133">
        <v>774</v>
      </c>
      <c r="P1491" s="133" t="s">
        <v>200</v>
      </c>
      <c r="Q1491" s="133" t="s">
        <v>201</v>
      </c>
      <c r="R1491" s="133" t="s">
        <v>202</v>
      </c>
      <c r="S1491" s="127">
        <v>44349.401030092595</v>
      </c>
    </row>
    <row r="1492" spans="1:19" x14ac:dyDescent="0.2">
      <c r="A1492" s="133" t="s">
        <v>199</v>
      </c>
      <c r="B1492" s="133" t="s">
        <v>161</v>
      </c>
      <c r="C1492" s="127">
        <v>44317.041666666664</v>
      </c>
      <c r="D1492" s="133">
        <v>227.00800000000001</v>
      </c>
      <c r="E1492" s="133">
        <v>206.048</v>
      </c>
      <c r="F1492" s="133">
        <v>20.96</v>
      </c>
      <c r="G1492" s="133">
        <v>0</v>
      </c>
      <c r="H1492" s="133">
        <v>409</v>
      </c>
      <c r="I1492" s="133">
        <v>579</v>
      </c>
      <c r="J1492" s="133">
        <v>206.048</v>
      </c>
      <c r="K1492" s="133">
        <v>581</v>
      </c>
      <c r="L1492" s="133"/>
      <c r="M1492" s="133">
        <v>409</v>
      </c>
      <c r="N1492" s="133">
        <v>581</v>
      </c>
      <c r="O1492" s="133">
        <v>795</v>
      </c>
      <c r="P1492" s="133" t="s">
        <v>204</v>
      </c>
      <c r="Q1492" s="133" t="s">
        <v>201</v>
      </c>
      <c r="R1492" s="133" t="s">
        <v>202</v>
      </c>
      <c r="S1492" s="127">
        <v>44320.378819444442</v>
      </c>
    </row>
    <row r="1493" spans="1:19" x14ac:dyDescent="0.2">
      <c r="A1493" s="133" t="s">
        <v>199</v>
      </c>
      <c r="B1493" s="133" t="s">
        <v>161</v>
      </c>
      <c r="C1493" s="127">
        <v>44317.083333333336</v>
      </c>
      <c r="D1493" s="133">
        <v>225.92</v>
      </c>
      <c r="E1493" s="133">
        <v>204.928</v>
      </c>
      <c r="F1493" s="133">
        <v>20.992000000000001</v>
      </c>
      <c r="G1493" s="133">
        <v>0</v>
      </c>
      <c r="H1493" s="133">
        <v>409</v>
      </c>
      <c r="I1493" s="133">
        <v>511</v>
      </c>
      <c r="J1493" s="133">
        <v>204.928</v>
      </c>
      <c r="K1493" s="133">
        <v>513</v>
      </c>
      <c r="L1493" s="133"/>
      <c r="M1493" s="133">
        <v>409</v>
      </c>
      <c r="N1493" s="133">
        <v>513</v>
      </c>
      <c r="O1493" s="133">
        <v>795</v>
      </c>
      <c r="P1493" s="133" t="s">
        <v>204</v>
      </c>
      <c r="Q1493" s="133" t="s">
        <v>201</v>
      </c>
      <c r="R1493" s="133" t="s">
        <v>202</v>
      </c>
      <c r="S1493" s="127">
        <v>44349.398495370369</v>
      </c>
    </row>
    <row r="1494" spans="1:19" x14ac:dyDescent="0.2">
      <c r="A1494" s="133" t="s">
        <v>199</v>
      </c>
      <c r="B1494" s="133" t="s">
        <v>161</v>
      </c>
      <c r="C1494" s="127">
        <v>44317.125</v>
      </c>
      <c r="D1494" s="133">
        <v>226.43199999999999</v>
      </c>
      <c r="E1494" s="133">
        <v>205.12</v>
      </c>
      <c r="F1494" s="133">
        <v>21.312000000000001</v>
      </c>
      <c r="G1494" s="133">
        <v>0</v>
      </c>
      <c r="H1494" s="133">
        <v>409</v>
      </c>
      <c r="I1494" s="133">
        <v>562</v>
      </c>
      <c r="J1494" s="133">
        <v>205.12</v>
      </c>
      <c r="K1494" s="133">
        <v>564</v>
      </c>
      <c r="L1494" s="133"/>
      <c r="M1494" s="133">
        <v>409</v>
      </c>
      <c r="N1494" s="133">
        <v>564</v>
      </c>
      <c r="O1494" s="133">
        <v>795</v>
      </c>
      <c r="P1494" s="133" t="s">
        <v>204</v>
      </c>
      <c r="Q1494" s="133" t="s">
        <v>201</v>
      </c>
      <c r="R1494" s="133" t="s">
        <v>202</v>
      </c>
      <c r="S1494" s="127">
        <v>44349.398495370369</v>
      </c>
    </row>
    <row r="1495" spans="1:19" x14ac:dyDescent="0.2">
      <c r="A1495" s="133" t="s">
        <v>199</v>
      </c>
      <c r="B1495" s="133" t="s">
        <v>161</v>
      </c>
      <c r="C1495" s="127">
        <v>44317.166666666664</v>
      </c>
      <c r="D1495" s="133">
        <v>225.88800000000001</v>
      </c>
      <c r="E1495" s="133">
        <v>204.864</v>
      </c>
      <c r="F1495" s="133">
        <v>21.024000000000001</v>
      </c>
      <c r="G1495" s="133">
        <v>0</v>
      </c>
      <c r="H1495" s="133">
        <v>409</v>
      </c>
      <c r="I1495" s="133">
        <v>460</v>
      </c>
      <c r="J1495" s="133">
        <v>204.864</v>
      </c>
      <c r="K1495" s="133">
        <v>460</v>
      </c>
      <c r="L1495" s="133"/>
      <c r="M1495" s="133">
        <v>409</v>
      </c>
      <c r="N1495" s="133">
        <v>460</v>
      </c>
      <c r="O1495" s="133">
        <v>795</v>
      </c>
      <c r="P1495" s="133" t="s">
        <v>204</v>
      </c>
      <c r="Q1495" s="133" t="s">
        <v>201</v>
      </c>
      <c r="R1495" s="133" t="s">
        <v>202</v>
      </c>
      <c r="S1495" s="127">
        <v>44349.398495370369</v>
      </c>
    </row>
    <row r="1496" spans="1:19" x14ac:dyDescent="0.2">
      <c r="A1496" s="133" t="s">
        <v>199</v>
      </c>
      <c r="B1496" s="133" t="s">
        <v>161</v>
      </c>
      <c r="C1496" s="127">
        <v>44317.208333333336</v>
      </c>
      <c r="D1496" s="133">
        <v>225.952</v>
      </c>
      <c r="E1496" s="133">
        <v>205.024</v>
      </c>
      <c r="F1496" s="133">
        <v>20.928000000000001</v>
      </c>
      <c r="G1496" s="133">
        <v>0</v>
      </c>
      <c r="H1496" s="133">
        <v>409</v>
      </c>
      <c r="I1496" s="133">
        <v>546</v>
      </c>
      <c r="J1496" s="133">
        <v>205.024</v>
      </c>
      <c r="K1496" s="133">
        <v>548</v>
      </c>
      <c r="L1496" s="133"/>
      <c r="M1496" s="133">
        <v>409</v>
      </c>
      <c r="N1496" s="133">
        <v>548</v>
      </c>
      <c r="O1496" s="133">
        <v>795</v>
      </c>
      <c r="P1496" s="133" t="s">
        <v>204</v>
      </c>
      <c r="Q1496" s="133" t="s">
        <v>201</v>
      </c>
      <c r="R1496" s="133" t="s">
        <v>202</v>
      </c>
      <c r="S1496" s="127">
        <v>44349.398495370369</v>
      </c>
    </row>
    <row r="1497" spans="1:19" x14ac:dyDescent="0.2">
      <c r="A1497" s="133" t="s">
        <v>199</v>
      </c>
      <c r="B1497" s="133" t="s">
        <v>161</v>
      </c>
      <c r="C1497" s="127">
        <v>44317.25</v>
      </c>
      <c r="D1497" s="133">
        <v>226.88</v>
      </c>
      <c r="E1497" s="133">
        <v>206.01599999999999</v>
      </c>
      <c r="F1497" s="133">
        <v>20.864000000000001</v>
      </c>
      <c r="G1497" s="133">
        <v>0</v>
      </c>
      <c r="H1497" s="133">
        <v>409</v>
      </c>
      <c r="I1497" s="133">
        <v>681</v>
      </c>
      <c r="J1497" s="133">
        <v>206.01599999999999</v>
      </c>
      <c r="K1497" s="133">
        <v>684</v>
      </c>
      <c r="L1497" s="133"/>
      <c r="M1497" s="133">
        <v>409</v>
      </c>
      <c r="N1497" s="133">
        <v>684</v>
      </c>
      <c r="O1497" s="133">
        <v>795</v>
      </c>
      <c r="P1497" s="133" t="s">
        <v>204</v>
      </c>
      <c r="Q1497" s="133" t="s">
        <v>201</v>
      </c>
      <c r="R1497" s="133" t="s">
        <v>202</v>
      </c>
      <c r="S1497" s="127">
        <v>44349.398495370369</v>
      </c>
    </row>
    <row r="1498" spans="1:19" x14ac:dyDescent="0.2">
      <c r="A1498" s="133" t="s">
        <v>199</v>
      </c>
      <c r="B1498" s="133" t="s">
        <v>161</v>
      </c>
      <c r="C1498" s="127">
        <v>44317.291666666664</v>
      </c>
      <c r="D1498" s="133">
        <v>226.048</v>
      </c>
      <c r="E1498" s="133">
        <v>205.15199999999999</v>
      </c>
      <c r="F1498" s="133">
        <v>20.896000000000001</v>
      </c>
      <c r="G1498" s="133">
        <v>0</v>
      </c>
      <c r="H1498" s="133">
        <v>409</v>
      </c>
      <c r="I1498" s="133">
        <v>498</v>
      </c>
      <c r="J1498" s="133">
        <v>205.15199999999999</v>
      </c>
      <c r="K1498" s="133">
        <v>499</v>
      </c>
      <c r="L1498" s="133"/>
      <c r="M1498" s="133">
        <v>409</v>
      </c>
      <c r="N1498" s="133">
        <v>499</v>
      </c>
      <c r="O1498" s="133">
        <v>795</v>
      </c>
      <c r="P1498" s="133" t="s">
        <v>204</v>
      </c>
      <c r="Q1498" s="133" t="s">
        <v>201</v>
      </c>
      <c r="R1498" s="133" t="s">
        <v>202</v>
      </c>
      <c r="S1498" s="127">
        <v>44349.398495370369</v>
      </c>
    </row>
    <row r="1499" spans="1:19" x14ac:dyDescent="0.2">
      <c r="A1499" s="133" t="s">
        <v>199</v>
      </c>
      <c r="B1499" s="133" t="s">
        <v>161</v>
      </c>
      <c r="C1499" s="127">
        <v>44317.333333333336</v>
      </c>
      <c r="D1499" s="133">
        <v>226.52799999999999</v>
      </c>
      <c r="E1499" s="133">
        <v>205.56800000000001</v>
      </c>
      <c r="F1499" s="133">
        <v>20.96</v>
      </c>
      <c r="G1499" s="133">
        <v>0</v>
      </c>
      <c r="H1499" s="133">
        <v>409</v>
      </c>
      <c r="I1499" s="133">
        <v>581</v>
      </c>
      <c r="J1499" s="133">
        <v>205.56800000000001</v>
      </c>
      <c r="K1499" s="133">
        <v>583</v>
      </c>
      <c r="L1499" s="133"/>
      <c r="M1499" s="133">
        <v>409</v>
      </c>
      <c r="N1499" s="133">
        <v>583</v>
      </c>
      <c r="O1499" s="133">
        <v>795</v>
      </c>
      <c r="P1499" s="133" t="s">
        <v>204</v>
      </c>
      <c r="Q1499" s="133" t="s">
        <v>201</v>
      </c>
      <c r="R1499" s="133" t="s">
        <v>202</v>
      </c>
      <c r="S1499" s="127">
        <v>44349.398495370369</v>
      </c>
    </row>
    <row r="1500" spans="1:19" x14ac:dyDescent="0.2">
      <c r="A1500" s="133" t="s">
        <v>199</v>
      </c>
      <c r="B1500" s="133" t="s">
        <v>161</v>
      </c>
      <c r="C1500" s="127">
        <v>44317.375</v>
      </c>
      <c r="D1500" s="133">
        <v>227.96799999999999</v>
      </c>
      <c r="E1500" s="133">
        <v>206.048</v>
      </c>
      <c r="F1500" s="133">
        <v>21.92</v>
      </c>
      <c r="G1500" s="133">
        <v>0</v>
      </c>
      <c r="H1500" s="133">
        <v>409</v>
      </c>
      <c r="I1500" s="133">
        <v>659</v>
      </c>
      <c r="J1500" s="133">
        <v>206.048</v>
      </c>
      <c r="K1500" s="133">
        <v>662</v>
      </c>
      <c r="L1500" s="133"/>
      <c r="M1500" s="133">
        <v>409</v>
      </c>
      <c r="N1500" s="133">
        <v>662</v>
      </c>
      <c r="O1500" s="133">
        <v>795</v>
      </c>
      <c r="P1500" s="133" t="s">
        <v>204</v>
      </c>
      <c r="Q1500" s="133" t="s">
        <v>201</v>
      </c>
      <c r="R1500" s="133" t="s">
        <v>202</v>
      </c>
      <c r="S1500" s="127">
        <v>44349.398495370369</v>
      </c>
    </row>
    <row r="1501" spans="1:19" x14ac:dyDescent="0.2">
      <c r="A1501" s="133" t="s">
        <v>199</v>
      </c>
      <c r="B1501" s="133" t="s">
        <v>161</v>
      </c>
      <c r="C1501" s="127">
        <v>44317.416666666664</v>
      </c>
      <c r="D1501" s="133">
        <v>232</v>
      </c>
      <c r="E1501" s="133">
        <v>209.66399999999999</v>
      </c>
      <c r="F1501" s="133">
        <v>22.335999999999999</v>
      </c>
      <c r="G1501" s="133">
        <v>0</v>
      </c>
      <c r="H1501" s="133">
        <v>409</v>
      </c>
      <c r="I1501" s="133">
        <v>654</v>
      </c>
      <c r="J1501" s="133">
        <v>209.66399999999999</v>
      </c>
      <c r="K1501" s="133">
        <v>657</v>
      </c>
      <c r="L1501" s="133"/>
      <c r="M1501" s="133">
        <v>409</v>
      </c>
      <c r="N1501" s="133">
        <v>657</v>
      </c>
      <c r="O1501" s="133">
        <v>795</v>
      </c>
      <c r="P1501" s="133" t="s">
        <v>204</v>
      </c>
      <c r="Q1501" s="133" t="s">
        <v>201</v>
      </c>
      <c r="R1501" s="133" t="s">
        <v>202</v>
      </c>
      <c r="S1501" s="127">
        <v>44349.398495370369</v>
      </c>
    </row>
    <row r="1502" spans="1:19" x14ac:dyDescent="0.2">
      <c r="A1502" s="133" t="s">
        <v>199</v>
      </c>
      <c r="B1502" s="133" t="s">
        <v>161</v>
      </c>
      <c r="C1502" s="127">
        <v>44317.458333333336</v>
      </c>
      <c r="D1502" s="133">
        <v>268.73599999999999</v>
      </c>
      <c r="E1502" s="133">
        <v>245.50399999999999</v>
      </c>
      <c r="F1502" s="133">
        <v>23.231999999999999</v>
      </c>
      <c r="G1502" s="133">
        <v>0</v>
      </c>
      <c r="H1502" s="133">
        <v>410</v>
      </c>
      <c r="I1502" s="133">
        <v>790</v>
      </c>
      <c r="J1502" s="133">
        <v>245.50399999999999</v>
      </c>
      <c r="K1502" s="133">
        <v>795</v>
      </c>
      <c r="L1502" s="133"/>
      <c r="M1502" s="133">
        <v>410</v>
      </c>
      <c r="N1502" s="133">
        <v>795</v>
      </c>
      <c r="O1502" s="133">
        <v>795</v>
      </c>
      <c r="P1502" s="133" t="s">
        <v>204</v>
      </c>
      <c r="Q1502" s="133" t="s">
        <v>201</v>
      </c>
      <c r="R1502" s="133" t="s">
        <v>202</v>
      </c>
      <c r="S1502" s="127">
        <v>44349.398495370369</v>
      </c>
    </row>
    <row r="1503" spans="1:19" x14ac:dyDescent="0.2">
      <c r="A1503" s="133" t="s">
        <v>199</v>
      </c>
      <c r="B1503" s="133" t="s">
        <v>161</v>
      </c>
      <c r="C1503" s="127">
        <v>44317.5</v>
      </c>
      <c r="D1503" s="133">
        <v>242.464</v>
      </c>
      <c r="E1503" s="133">
        <v>220</v>
      </c>
      <c r="F1503" s="133">
        <v>22.463999999999999</v>
      </c>
      <c r="G1503" s="133">
        <v>0</v>
      </c>
      <c r="H1503" s="133">
        <v>409</v>
      </c>
      <c r="I1503" s="133">
        <v>785</v>
      </c>
      <c r="J1503" s="133">
        <v>220</v>
      </c>
      <c r="K1503" s="133">
        <v>790</v>
      </c>
      <c r="L1503" s="133"/>
      <c r="M1503" s="133">
        <v>409</v>
      </c>
      <c r="N1503" s="133">
        <v>790</v>
      </c>
      <c r="O1503" s="133">
        <v>795</v>
      </c>
      <c r="P1503" s="133" t="s">
        <v>204</v>
      </c>
      <c r="Q1503" s="133" t="s">
        <v>201</v>
      </c>
      <c r="R1503" s="133" t="s">
        <v>202</v>
      </c>
      <c r="S1503" s="127">
        <v>44349.398495370369</v>
      </c>
    </row>
    <row r="1504" spans="1:19" x14ac:dyDescent="0.2">
      <c r="A1504" s="133" t="s">
        <v>199</v>
      </c>
      <c r="B1504" s="133" t="s">
        <v>161</v>
      </c>
      <c r="C1504" s="127">
        <v>44317.541666666664</v>
      </c>
      <c r="D1504" s="133">
        <v>232.864</v>
      </c>
      <c r="E1504" s="133">
        <v>210.624</v>
      </c>
      <c r="F1504" s="133">
        <v>22.24</v>
      </c>
      <c r="G1504" s="133">
        <v>0</v>
      </c>
      <c r="H1504" s="133">
        <v>409</v>
      </c>
      <c r="I1504" s="133">
        <v>705</v>
      </c>
      <c r="J1504" s="133">
        <v>210.624</v>
      </c>
      <c r="K1504" s="133">
        <v>709</v>
      </c>
      <c r="L1504" s="133"/>
      <c r="M1504" s="133">
        <v>409</v>
      </c>
      <c r="N1504" s="133">
        <v>709</v>
      </c>
      <c r="O1504" s="133">
        <v>795</v>
      </c>
      <c r="P1504" s="133" t="s">
        <v>204</v>
      </c>
      <c r="Q1504" s="133" t="s">
        <v>201</v>
      </c>
      <c r="R1504" s="133" t="s">
        <v>202</v>
      </c>
      <c r="S1504" s="127">
        <v>44349.398495370369</v>
      </c>
    </row>
    <row r="1505" spans="1:19" x14ac:dyDescent="0.2">
      <c r="A1505" s="133" t="s">
        <v>199</v>
      </c>
      <c r="B1505" s="133" t="s">
        <v>161</v>
      </c>
      <c r="C1505" s="127">
        <v>44317.583333333336</v>
      </c>
      <c r="D1505" s="133">
        <v>227.00800000000001</v>
      </c>
      <c r="E1505" s="133">
        <v>204.864</v>
      </c>
      <c r="F1505" s="133">
        <v>22.143999999999998</v>
      </c>
      <c r="G1505" s="133">
        <v>0</v>
      </c>
      <c r="H1505" s="133">
        <v>409</v>
      </c>
      <c r="I1505" s="133">
        <v>582</v>
      </c>
      <c r="J1505" s="133">
        <v>204.864</v>
      </c>
      <c r="K1505" s="133">
        <v>585</v>
      </c>
      <c r="L1505" s="133"/>
      <c r="M1505" s="133">
        <v>409</v>
      </c>
      <c r="N1505" s="133">
        <v>585</v>
      </c>
      <c r="O1505" s="133">
        <v>795</v>
      </c>
      <c r="P1505" s="133" t="s">
        <v>204</v>
      </c>
      <c r="Q1505" s="133" t="s">
        <v>201</v>
      </c>
      <c r="R1505" s="133" t="s">
        <v>202</v>
      </c>
      <c r="S1505" s="127">
        <v>44349.398495370369</v>
      </c>
    </row>
    <row r="1506" spans="1:19" x14ac:dyDescent="0.2">
      <c r="A1506" s="133" t="s">
        <v>199</v>
      </c>
      <c r="B1506" s="133" t="s">
        <v>161</v>
      </c>
      <c r="C1506" s="127">
        <v>44317.625</v>
      </c>
      <c r="D1506" s="133">
        <v>227.392</v>
      </c>
      <c r="E1506" s="133">
        <v>205.21600000000001</v>
      </c>
      <c r="F1506" s="133">
        <v>22.175999999999998</v>
      </c>
      <c r="G1506" s="133">
        <v>0</v>
      </c>
      <c r="H1506" s="133">
        <v>409</v>
      </c>
      <c r="I1506" s="133">
        <v>679</v>
      </c>
      <c r="J1506" s="133">
        <v>205.21600000000001</v>
      </c>
      <c r="K1506" s="133">
        <v>682</v>
      </c>
      <c r="L1506" s="133"/>
      <c r="M1506" s="133">
        <v>409</v>
      </c>
      <c r="N1506" s="133">
        <v>682</v>
      </c>
      <c r="O1506" s="133">
        <v>795</v>
      </c>
      <c r="P1506" s="133" t="s">
        <v>204</v>
      </c>
      <c r="Q1506" s="133" t="s">
        <v>201</v>
      </c>
      <c r="R1506" s="133" t="s">
        <v>202</v>
      </c>
      <c r="S1506" s="127">
        <v>44349.398495370369</v>
      </c>
    </row>
    <row r="1507" spans="1:19" x14ac:dyDescent="0.2">
      <c r="A1507" s="133" t="s">
        <v>199</v>
      </c>
      <c r="B1507" s="133" t="s">
        <v>161</v>
      </c>
      <c r="C1507" s="127">
        <v>44317.666666666664</v>
      </c>
      <c r="D1507" s="133">
        <v>227.744</v>
      </c>
      <c r="E1507" s="133">
        <v>205.31200000000001</v>
      </c>
      <c r="F1507" s="133">
        <v>22.431999999999999</v>
      </c>
      <c r="G1507" s="133">
        <v>0</v>
      </c>
      <c r="H1507" s="133">
        <v>409</v>
      </c>
      <c r="I1507" s="133">
        <v>610</v>
      </c>
      <c r="J1507" s="133">
        <v>205.31200000000001</v>
      </c>
      <c r="K1507" s="133">
        <v>612</v>
      </c>
      <c r="L1507" s="133"/>
      <c r="M1507" s="133">
        <v>409</v>
      </c>
      <c r="N1507" s="133">
        <v>612</v>
      </c>
      <c r="O1507" s="133">
        <v>795</v>
      </c>
      <c r="P1507" s="133" t="s">
        <v>204</v>
      </c>
      <c r="Q1507" s="133" t="s">
        <v>201</v>
      </c>
      <c r="R1507" s="133" t="s">
        <v>202</v>
      </c>
      <c r="S1507" s="127">
        <v>44349.398495370369</v>
      </c>
    </row>
    <row r="1508" spans="1:19" x14ac:dyDescent="0.2">
      <c r="A1508" s="133" t="s">
        <v>199</v>
      </c>
      <c r="B1508" s="133" t="s">
        <v>161</v>
      </c>
      <c r="C1508" s="127">
        <v>44317.708333333336</v>
      </c>
      <c r="D1508" s="133">
        <v>230.048</v>
      </c>
      <c r="E1508" s="133">
        <v>207.93600000000001</v>
      </c>
      <c r="F1508" s="133">
        <v>22.111999999999998</v>
      </c>
      <c r="G1508" s="133">
        <v>0</v>
      </c>
      <c r="H1508" s="133">
        <v>409</v>
      </c>
      <c r="I1508" s="133">
        <v>719</v>
      </c>
      <c r="J1508" s="133">
        <v>207.93600000000001</v>
      </c>
      <c r="K1508" s="133">
        <v>723</v>
      </c>
      <c r="L1508" s="133"/>
      <c r="M1508" s="133">
        <v>409</v>
      </c>
      <c r="N1508" s="133">
        <v>723</v>
      </c>
      <c r="O1508" s="133">
        <v>795</v>
      </c>
      <c r="P1508" s="133" t="s">
        <v>204</v>
      </c>
      <c r="Q1508" s="133" t="s">
        <v>201</v>
      </c>
      <c r="R1508" s="133" t="s">
        <v>202</v>
      </c>
      <c r="S1508" s="127">
        <v>44349.398495370369</v>
      </c>
    </row>
    <row r="1509" spans="1:19" x14ac:dyDescent="0.2">
      <c r="A1509" s="133" t="s">
        <v>199</v>
      </c>
      <c r="B1509" s="133" t="s">
        <v>161</v>
      </c>
      <c r="C1509" s="127">
        <v>44317.75</v>
      </c>
      <c r="D1509" s="133">
        <v>234.27199999999999</v>
      </c>
      <c r="E1509" s="133">
        <v>212.57599999999999</v>
      </c>
      <c r="F1509" s="133">
        <v>21.696000000000002</v>
      </c>
      <c r="G1509" s="133">
        <v>0</v>
      </c>
      <c r="H1509" s="133">
        <v>409</v>
      </c>
      <c r="I1509" s="133">
        <v>771</v>
      </c>
      <c r="J1509" s="133">
        <v>212.57599999999999</v>
      </c>
      <c r="K1509" s="133">
        <v>776</v>
      </c>
      <c r="L1509" s="133"/>
      <c r="M1509" s="133">
        <v>409</v>
      </c>
      <c r="N1509" s="133">
        <v>776</v>
      </c>
      <c r="O1509" s="133">
        <v>795</v>
      </c>
      <c r="P1509" s="133" t="s">
        <v>204</v>
      </c>
      <c r="Q1509" s="133" t="s">
        <v>201</v>
      </c>
      <c r="R1509" s="133" t="s">
        <v>202</v>
      </c>
      <c r="S1509" s="127">
        <v>44349.398495370369</v>
      </c>
    </row>
    <row r="1510" spans="1:19" x14ac:dyDescent="0.2">
      <c r="A1510" s="133" t="s">
        <v>199</v>
      </c>
      <c r="B1510" s="133" t="s">
        <v>161</v>
      </c>
      <c r="C1510" s="127">
        <v>44317.791666666664</v>
      </c>
      <c r="D1510" s="133">
        <v>272.03199999999998</v>
      </c>
      <c r="E1510" s="133">
        <v>249.92</v>
      </c>
      <c r="F1510" s="133">
        <v>22.111999999999998</v>
      </c>
      <c r="G1510" s="133">
        <v>0</v>
      </c>
      <c r="H1510" s="133">
        <v>410</v>
      </c>
      <c r="I1510" s="133">
        <v>790</v>
      </c>
      <c r="J1510" s="133">
        <v>249.92</v>
      </c>
      <c r="K1510" s="133">
        <v>795</v>
      </c>
      <c r="L1510" s="133"/>
      <c r="M1510" s="133">
        <v>410</v>
      </c>
      <c r="N1510" s="133">
        <v>795</v>
      </c>
      <c r="O1510" s="133">
        <v>795</v>
      </c>
      <c r="P1510" s="133" t="s">
        <v>204</v>
      </c>
      <c r="Q1510" s="133" t="s">
        <v>201</v>
      </c>
      <c r="R1510" s="133" t="s">
        <v>202</v>
      </c>
      <c r="S1510" s="127">
        <v>44349.398495370369</v>
      </c>
    </row>
    <row r="1511" spans="1:19" x14ac:dyDescent="0.2">
      <c r="A1511" s="133" t="s">
        <v>199</v>
      </c>
      <c r="B1511" s="133" t="s">
        <v>161</v>
      </c>
      <c r="C1511" s="127">
        <v>44317.833333333336</v>
      </c>
      <c r="D1511" s="133">
        <v>248.32</v>
      </c>
      <c r="E1511" s="133">
        <v>226.78399999999999</v>
      </c>
      <c r="F1511" s="133">
        <v>21.536000000000001</v>
      </c>
      <c r="G1511" s="133">
        <v>0</v>
      </c>
      <c r="H1511" s="133">
        <v>409</v>
      </c>
      <c r="I1511" s="133">
        <v>761</v>
      </c>
      <c r="J1511" s="133">
        <v>226.78399999999999</v>
      </c>
      <c r="K1511" s="133">
        <v>765</v>
      </c>
      <c r="L1511" s="133"/>
      <c r="M1511" s="133">
        <v>409</v>
      </c>
      <c r="N1511" s="133">
        <v>765</v>
      </c>
      <c r="O1511" s="133">
        <v>795</v>
      </c>
      <c r="P1511" s="133" t="s">
        <v>204</v>
      </c>
      <c r="Q1511" s="133" t="s">
        <v>201</v>
      </c>
      <c r="R1511" s="133" t="s">
        <v>202</v>
      </c>
      <c r="S1511" s="127">
        <v>44349.398495370369</v>
      </c>
    </row>
    <row r="1512" spans="1:19" x14ac:dyDescent="0.2">
      <c r="A1512" s="133" t="s">
        <v>199</v>
      </c>
      <c r="B1512" s="133" t="s">
        <v>161</v>
      </c>
      <c r="C1512" s="127">
        <v>44317.875</v>
      </c>
      <c r="D1512" s="133">
        <v>248.99199999999999</v>
      </c>
      <c r="E1512" s="133">
        <v>227.36</v>
      </c>
      <c r="F1512" s="133">
        <v>21.632000000000001</v>
      </c>
      <c r="G1512" s="133">
        <v>0</v>
      </c>
      <c r="H1512" s="133">
        <v>409</v>
      </c>
      <c r="I1512" s="133">
        <v>729</v>
      </c>
      <c r="J1512" s="133">
        <v>227.36</v>
      </c>
      <c r="K1512" s="133">
        <v>733</v>
      </c>
      <c r="L1512" s="133"/>
      <c r="M1512" s="133">
        <v>409</v>
      </c>
      <c r="N1512" s="133">
        <v>733</v>
      </c>
      <c r="O1512" s="133">
        <v>795</v>
      </c>
      <c r="P1512" s="133" t="s">
        <v>204</v>
      </c>
      <c r="Q1512" s="133" t="s">
        <v>201</v>
      </c>
      <c r="R1512" s="133" t="s">
        <v>202</v>
      </c>
      <c r="S1512" s="127">
        <v>44349.398495370369</v>
      </c>
    </row>
    <row r="1513" spans="1:19" x14ac:dyDescent="0.2">
      <c r="A1513" s="133" t="s">
        <v>199</v>
      </c>
      <c r="B1513" s="133" t="s">
        <v>161</v>
      </c>
      <c r="C1513" s="127">
        <v>44317.916666666664</v>
      </c>
      <c r="D1513" s="133">
        <v>272.73599999999999</v>
      </c>
      <c r="E1513" s="133">
        <v>250.68799999999999</v>
      </c>
      <c r="F1513" s="133">
        <v>22.047999999999998</v>
      </c>
      <c r="G1513" s="133">
        <v>0</v>
      </c>
      <c r="H1513" s="133">
        <v>410</v>
      </c>
      <c r="I1513" s="133">
        <v>790</v>
      </c>
      <c r="J1513" s="133">
        <v>250.68799999999999</v>
      </c>
      <c r="K1513" s="133">
        <v>795</v>
      </c>
      <c r="L1513" s="133"/>
      <c r="M1513" s="133">
        <v>410</v>
      </c>
      <c r="N1513" s="133">
        <v>795</v>
      </c>
      <c r="O1513" s="133">
        <v>795</v>
      </c>
      <c r="P1513" s="133" t="s">
        <v>204</v>
      </c>
      <c r="Q1513" s="133" t="s">
        <v>201</v>
      </c>
      <c r="R1513" s="133" t="s">
        <v>202</v>
      </c>
      <c r="S1513" s="127">
        <v>44349.398495370369</v>
      </c>
    </row>
    <row r="1514" spans="1:19" x14ac:dyDescent="0.2">
      <c r="A1514" s="133" t="s">
        <v>199</v>
      </c>
      <c r="B1514" s="133" t="s">
        <v>161</v>
      </c>
      <c r="C1514" s="127">
        <v>44317.958333333336</v>
      </c>
      <c r="D1514" s="133">
        <v>233.66399999999999</v>
      </c>
      <c r="E1514" s="133">
        <v>212.70400000000001</v>
      </c>
      <c r="F1514" s="133">
        <v>20.96</v>
      </c>
      <c r="G1514" s="133">
        <v>0</v>
      </c>
      <c r="H1514" s="133">
        <v>409</v>
      </c>
      <c r="I1514" s="133">
        <v>674</v>
      </c>
      <c r="J1514" s="133">
        <v>212.70400000000001</v>
      </c>
      <c r="K1514" s="133">
        <v>677</v>
      </c>
      <c r="L1514" s="133"/>
      <c r="M1514" s="133">
        <v>409</v>
      </c>
      <c r="N1514" s="133">
        <v>677</v>
      </c>
      <c r="O1514" s="133">
        <v>795</v>
      </c>
      <c r="P1514" s="133" t="s">
        <v>204</v>
      </c>
      <c r="Q1514" s="133" t="s">
        <v>201</v>
      </c>
      <c r="R1514" s="133" t="s">
        <v>202</v>
      </c>
      <c r="S1514" s="127">
        <v>44349.398495370369</v>
      </c>
    </row>
    <row r="1515" spans="1:19" x14ac:dyDescent="0.2">
      <c r="A1515" s="133" t="s">
        <v>199</v>
      </c>
      <c r="B1515" s="133" t="s">
        <v>161</v>
      </c>
      <c r="C1515" s="127">
        <v>44318</v>
      </c>
      <c r="D1515" s="133">
        <v>227.84</v>
      </c>
      <c r="E1515" s="133">
        <v>206.976</v>
      </c>
      <c r="F1515" s="133">
        <v>20.864000000000001</v>
      </c>
      <c r="G1515" s="133">
        <v>0</v>
      </c>
      <c r="H1515" s="133">
        <v>409</v>
      </c>
      <c r="I1515" s="133">
        <v>616</v>
      </c>
      <c r="J1515" s="133">
        <v>206.976</v>
      </c>
      <c r="K1515" s="133">
        <v>619</v>
      </c>
      <c r="L1515" s="133"/>
      <c r="M1515" s="133">
        <v>409</v>
      </c>
      <c r="N1515" s="133">
        <v>619</v>
      </c>
      <c r="O1515" s="133">
        <v>795</v>
      </c>
      <c r="P1515" s="133" t="s">
        <v>204</v>
      </c>
      <c r="Q1515" s="133" t="s">
        <v>201</v>
      </c>
      <c r="R1515" s="133" t="s">
        <v>202</v>
      </c>
      <c r="S1515" s="127">
        <v>44349.398495370369</v>
      </c>
    </row>
    <row r="1516" spans="1:19" x14ac:dyDescent="0.2">
      <c r="A1516" s="133" t="s">
        <v>199</v>
      </c>
      <c r="B1516" s="133" t="s">
        <v>161</v>
      </c>
      <c r="C1516" s="127">
        <v>44318.041666666664</v>
      </c>
      <c r="D1516" s="133">
        <v>225.72800000000001</v>
      </c>
      <c r="E1516" s="133">
        <v>204.96</v>
      </c>
      <c r="F1516" s="133">
        <v>20.768000000000001</v>
      </c>
      <c r="G1516" s="133">
        <v>0</v>
      </c>
      <c r="H1516" s="133">
        <v>409</v>
      </c>
      <c r="I1516" s="133">
        <v>510</v>
      </c>
      <c r="J1516" s="133">
        <v>204.96</v>
      </c>
      <c r="K1516" s="133">
        <v>512</v>
      </c>
      <c r="L1516" s="133"/>
      <c r="M1516" s="133">
        <v>409</v>
      </c>
      <c r="N1516" s="133">
        <v>512</v>
      </c>
      <c r="O1516" s="133">
        <v>795</v>
      </c>
      <c r="P1516" s="133" t="s">
        <v>204</v>
      </c>
      <c r="Q1516" s="133" t="s">
        <v>201</v>
      </c>
      <c r="R1516" s="133" t="s">
        <v>202</v>
      </c>
      <c r="S1516" s="127">
        <v>44349.398495370369</v>
      </c>
    </row>
    <row r="1517" spans="1:19" x14ac:dyDescent="0.2">
      <c r="A1517" s="133" t="s">
        <v>199</v>
      </c>
      <c r="B1517" s="133" t="s">
        <v>161</v>
      </c>
      <c r="C1517" s="127">
        <v>44318.083333333336</v>
      </c>
      <c r="D1517" s="133">
        <v>225.47200000000001</v>
      </c>
      <c r="E1517" s="133">
        <v>204.70400000000001</v>
      </c>
      <c r="F1517" s="133">
        <v>20.768000000000001</v>
      </c>
      <c r="G1517" s="133">
        <v>0</v>
      </c>
      <c r="H1517" s="133">
        <v>409</v>
      </c>
      <c r="I1517" s="133">
        <v>458</v>
      </c>
      <c r="J1517" s="133">
        <v>204.70400000000001</v>
      </c>
      <c r="K1517" s="133">
        <v>458</v>
      </c>
      <c r="L1517" s="133"/>
      <c r="M1517" s="133">
        <v>409</v>
      </c>
      <c r="N1517" s="133">
        <v>458</v>
      </c>
      <c r="O1517" s="133">
        <v>795</v>
      </c>
      <c r="P1517" s="133" t="s">
        <v>204</v>
      </c>
      <c r="Q1517" s="133" t="s">
        <v>201</v>
      </c>
      <c r="R1517" s="133" t="s">
        <v>202</v>
      </c>
      <c r="S1517" s="127">
        <v>44349.398495370369</v>
      </c>
    </row>
    <row r="1518" spans="1:19" x14ac:dyDescent="0.2">
      <c r="A1518" s="133" t="s">
        <v>199</v>
      </c>
      <c r="B1518" s="133" t="s">
        <v>161</v>
      </c>
      <c r="C1518" s="127">
        <v>44318.125</v>
      </c>
      <c r="D1518" s="133">
        <v>225.82400000000001</v>
      </c>
      <c r="E1518" s="133">
        <v>204.8</v>
      </c>
      <c r="F1518" s="133">
        <v>21.024000000000001</v>
      </c>
      <c r="G1518" s="133">
        <v>0</v>
      </c>
      <c r="H1518" s="133">
        <v>409</v>
      </c>
      <c r="I1518" s="133">
        <v>450</v>
      </c>
      <c r="J1518" s="133">
        <v>204.8</v>
      </c>
      <c r="K1518" s="133">
        <v>451</v>
      </c>
      <c r="L1518" s="133"/>
      <c r="M1518" s="133">
        <v>409</v>
      </c>
      <c r="N1518" s="133">
        <v>451</v>
      </c>
      <c r="O1518" s="133">
        <v>795</v>
      </c>
      <c r="P1518" s="133" t="s">
        <v>204</v>
      </c>
      <c r="Q1518" s="133" t="s">
        <v>201</v>
      </c>
      <c r="R1518" s="133" t="s">
        <v>202</v>
      </c>
      <c r="S1518" s="127">
        <v>44349.398495370369</v>
      </c>
    </row>
    <row r="1519" spans="1:19" x14ac:dyDescent="0.2">
      <c r="A1519" s="133" t="s">
        <v>199</v>
      </c>
      <c r="B1519" s="133" t="s">
        <v>161</v>
      </c>
      <c r="C1519" s="127">
        <v>44318.166666666664</v>
      </c>
      <c r="D1519" s="133">
        <v>225.72800000000001</v>
      </c>
      <c r="E1519" s="133">
        <v>204.8</v>
      </c>
      <c r="F1519" s="133">
        <v>20.928000000000001</v>
      </c>
      <c r="G1519" s="133">
        <v>0</v>
      </c>
      <c r="H1519" s="133">
        <v>409</v>
      </c>
      <c r="I1519" s="133">
        <v>430</v>
      </c>
      <c r="J1519" s="133">
        <v>204.8</v>
      </c>
      <c r="K1519" s="133">
        <v>430</v>
      </c>
      <c r="L1519" s="133"/>
      <c r="M1519" s="133">
        <v>409</v>
      </c>
      <c r="N1519" s="133">
        <v>430</v>
      </c>
      <c r="O1519" s="133">
        <v>795</v>
      </c>
      <c r="P1519" s="133" t="s">
        <v>204</v>
      </c>
      <c r="Q1519" s="133" t="s">
        <v>201</v>
      </c>
      <c r="R1519" s="133" t="s">
        <v>202</v>
      </c>
      <c r="S1519" s="127">
        <v>44349.398495370369</v>
      </c>
    </row>
    <row r="1520" spans="1:19" x14ac:dyDescent="0.2">
      <c r="A1520" s="133" t="s">
        <v>199</v>
      </c>
      <c r="B1520" s="133" t="s">
        <v>161</v>
      </c>
      <c r="C1520" s="127">
        <v>44318.208333333336</v>
      </c>
      <c r="D1520" s="133">
        <v>225.696</v>
      </c>
      <c r="E1520" s="133">
        <v>204.96</v>
      </c>
      <c r="F1520" s="133">
        <v>20.736000000000001</v>
      </c>
      <c r="G1520" s="133">
        <v>0</v>
      </c>
      <c r="H1520" s="133">
        <v>409</v>
      </c>
      <c r="I1520" s="133">
        <v>442</v>
      </c>
      <c r="J1520" s="133">
        <v>204.96</v>
      </c>
      <c r="K1520" s="133">
        <v>442</v>
      </c>
      <c r="L1520" s="133"/>
      <c r="M1520" s="133">
        <v>409</v>
      </c>
      <c r="N1520" s="133">
        <v>442</v>
      </c>
      <c r="O1520" s="133">
        <v>795</v>
      </c>
      <c r="P1520" s="133" t="s">
        <v>204</v>
      </c>
      <c r="Q1520" s="133" t="s">
        <v>201</v>
      </c>
      <c r="R1520" s="133" t="s">
        <v>202</v>
      </c>
      <c r="S1520" s="127">
        <v>44349.398495370369</v>
      </c>
    </row>
    <row r="1521" spans="1:19" x14ac:dyDescent="0.2">
      <c r="A1521" s="133" t="s">
        <v>199</v>
      </c>
      <c r="B1521" s="133" t="s">
        <v>161</v>
      </c>
      <c r="C1521" s="127">
        <v>44318.25</v>
      </c>
      <c r="D1521" s="133">
        <v>225.696</v>
      </c>
      <c r="E1521" s="133">
        <v>204.928</v>
      </c>
      <c r="F1521" s="133">
        <v>20.768000000000001</v>
      </c>
      <c r="G1521" s="133">
        <v>0</v>
      </c>
      <c r="H1521" s="133">
        <v>409</v>
      </c>
      <c r="I1521" s="133">
        <v>471</v>
      </c>
      <c r="J1521" s="133">
        <v>204.928</v>
      </c>
      <c r="K1521" s="133">
        <v>472</v>
      </c>
      <c r="L1521" s="133"/>
      <c r="M1521" s="133">
        <v>409</v>
      </c>
      <c r="N1521" s="133">
        <v>472</v>
      </c>
      <c r="O1521" s="133">
        <v>795</v>
      </c>
      <c r="P1521" s="133" t="s">
        <v>204</v>
      </c>
      <c r="Q1521" s="133" t="s">
        <v>201</v>
      </c>
      <c r="R1521" s="133" t="s">
        <v>202</v>
      </c>
      <c r="S1521" s="127">
        <v>44349.398495370369</v>
      </c>
    </row>
    <row r="1522" spans="1:19" x14ac:dyDescent="0.2">
      <c r="A1522" s="133" t="s">
        <v>199</v>
      </c>
      <c r="B1522" s="133" t="s">
        <v>161</v>
      </c>
      <c r="C1522" s="127">
        <v>44318.291666666664</v>
      </c>
      <c r="D1522" s="133">
        <v>227.61600000000001</v>
      </c>
      <c r="E1522" s="133">
        <v>206.84800000000001</v>
      </c>
      <c r="F1522" s="133">
        <v>20.768000000000001</v>
      </c>
      <c r="G1522" s="133">
        <v>0</v>
      </c>
      <c r="H1522" s="133">
        <v>409</v>
      </c>
      <c r="I1522" s="133">
        <v>616</v>
      </c>
      <c r="J1522" s="133">
        <v>206.84800000000001</v>
      </c>
      <c r="K1522" s="133">
        <v>619</v>
      </c>
      <c r="L1522" s="133"/>
      <c r="M1522" s="133">
        <v>409</v>
      </c>
      <c r="N1522" s="133">
        <v>619</v>
      </c>
      <c r="O1522" s="133">
        <v>795</v>
      </c>
      <c r="P1522" s="133" t="s">
        <v>204</v>
      </c>
      <c r="Q1522" s="133" t="s">
        <v>201</v>
      </c>
      <c r="R1522" s="133" t="s">
        <v>202</v>
      </c>
      <c r="S1522" s="127">
        <v>44349.398495370369</v>
      </c>
    </row>
    <row r="1523" spans="1:19" x14ac:dyDescent="0.2">
      <c r="A1523" s="133" t="s">
        <v>199</v>
      </c>
      <c r="B1523" s="133" t="s">
        <v>161</v>
      </c>
      <c r="C1523" s="127">
        <v>44318.333333333336</v>
      </c>
      <c r="D1523" s="133">
        <v>228.8</v>
      </c>
      <c r="E1523" s="133">
        <v>208</v>
      </c>
      <c r="F1523" s="133">
        <v>20.8</v>
      </c>
      <c r="G1523" s="133">
        <v>0</v>
      </c>
      <c r="H1523" s="133">
        <v>409</v>
      </c>
      <c r="I1523" s="133">
        <v>739</v>
      </c>
      <c r="J1523" s="133">
        <v>208</v>
      </c>
      <c r="K1523" s="133">
        <v>743</v>
      </c>
      <c r="L1523" s="133"/>
      <c r="M1523" s="133">
        <v>409</v>
      </c>
      <c r="N1523" s="133">
        <v>743</v>
      </c>
      <c r="O1523" s="133">
        <v>795</v>
      </c>
      <c r="P1523" s="133" t="s">
        <v>204</v>
      </c>
      <c r="Q1523" s="133" t="s">
        <v>201</v>
      </c>
      <c r="R1523" s="133" t="s">
        <v>202</v>
      </c>
      <c r="S1523" s="127">
        <v>44349.398495370369</v>
      </c>
    </row>
    <row r="1524" spans="1:19" x14ac:dyDescent="0.2">
      <c r="A1524" s="133" t="s">
        <v>199</v>
      </c>
      <c r="B1524" s="133" t="s">
        <v>161</v>
      </c>
      <c r="C1524" s="127">
        <v>44318.375</v>
      </c>
      <c r="D1524" s="133">
        <v>226.52799999999999</v>
      </c>
      <c r="E1524" s="133">
        <v>205.34399999999999</v>
      </c>
      <c r="F1524" s="133">
        <v>21.184000000000001</v>
      </c>
      <c r="G1524" s="133">
        <v>0</v>
      </c>
      <c r="H1524" s="133">
        <v>409</v>
      </c>
      <c r="I1524" s="133">
        <v>470</v>
      </c>
      <c r="J1524" s="133">
        <v>205.34399999999999</v>
      </c>
      <c r="K1524" s="133">
        <v>471</v>
      </c>
      <c r="L1524" s="133"/>
      <c r="M1524" s="133">
        <v>409</v>
      </c>
      <c r="N1524" s="133">
        <v>471</v>
      </c>
      <c r="O1524" s="133">
        <v>795</v>
      </c>
      <c r="P1524" s="133" t="s">
        <v>204</v>
      </c>
      <c r="Q1524" s="133" t="s">
        <v>201</v>
      </c>
      <c r="R1524" s="133" t="s">
        <v>202</v>
      </c>
      <c r="S1524" s="127">
        <v>44349.398495370369</v>
      </c>
    </row>
    <row r="1525" spans="1:19" x14ac:dyDescent="0.2">
      <c r="A1525" s="133" t="s">
        <v>199</v>
      </c>
      <c r="B1525" s="133" t="s">
        <v>161</v>
      </c>
      <c r="C1525" s="127">
        <v>44318.416666666664</v>
      </c>
      <c r="D1525" s="133">
        <v>234.048</v>
      </c>
      <c r="E1525" s="133">
        <v>211.71199999999999</v>
      </c>
      <c r="F1525" s="133">
        <v>22.335999999999999</v>
      </c>
      <c r="G1525" s="133">
        <v>0</v>
      </c>
      <c r="H1525" s="133">
        <v>409</v>
      </c>
      <c r="I1525" s="133">
        <v>682</v>
      </c>
      <c r="J1525" s="133">
        <v>211.71199999999999</v>
      </c>
      <c r="K1525" s="133">
        <v>685</v>
      </c>
      <c r="L1525" s="133"/>
      <c r="M1525" s="133">
        <v>409</v>
      </c>
      <c r="N1525" s="133">
        <v>685</v>
      </c>
      <c r="O1525" s="133">
        <v>795</v>
      </c>
      <c r="P1525" s="133" t="s">
        <v>204</v>
      </c>
      <c r="Q1525" s="133" t="s">
        <v>201</v>
      </c>
      <c r="R1525" s="133" t="s">
        <v>202</v>
      </c>
      <c r="S1525" s="127">
        <v>44349.398495370369</v>
      </c>
    </row>
    <row r="1526" spans="1:19" x14ac:dyDescent="0.2">
      <c r="A1526" s="133" t="s">
        <v>199</v>
      </c>
      <c r="B1526" s="133" t="s">
        <v>161</v>
      </c>
      <c r="C1526" s="127">
        <v>44318.458333333336</v>
      </c>
      <c r="D1526" s="133">
        <v>227.45599999999999</v>
      </c>
      <c r="E1526" s="133">
        <v>205.28</v>
      </c>
      <c r="F1526" s="133">
        <v>22.175999999999998</v>
      </c>
      <c r="G1526" s="133">
        <v>0</v>
      </c>
      <c r="H1526" s="133">
        <v>409</v>
      </c>
      <c r="I1526" s="133">
        <v>647</v>
      </c>
      <c r="J1526" s="133">
        <v>205.28</v>
      </c>
      <c r="K1526" s="133">
        <v>650</v>
      </c>
      <c r="L1526" s="133"/>
      <c r="M1526" s="133">
        <v>409</v>
      </c>
      <c r="N1526" s="133">
        <v>650</v>
      </c>
      <c r="O1526" s="133">
        <v>795</v>
      </c>
      <c r="P1526" s="133" t="s">
        <v>204</v>
      </c>
      <c r="Q1526" s="133" t="s">
        <v>201</v>
      </c>
      <c r="R1526" s="133" t="s">
        <v>202</v>
      </c>
      <c r="S1526" s="127">
        <v>44349.398495370369</v>
      </c>
    </row>
    <row r="1527" spans="1:19" x14ac:dyDescent="0.2">
      <c r="A1527" s="133" t="s">
        <v>199</v>
      </c>
      <c r="B1527" s="133" t="s">
        <v>161</v>
      </c>
      <c r="C1527" s="127">
        <v>44318.5</v>
      </c>
      <c r="D1527" s="133">
        <v>227.52</v>
      </c>
      <c r="E1527" s="133">
        <v>205.34399999999999</v>
      </c>
      <c r="F1527" s="133">
        <v>22.175999999999998</v>
      </c>
      <c r="G1527" s="133">
        <v>0</v>
      </c>
      <c r="H1527" s="133">
        <v>409</v>
      </c>
      <c r="I1527" s="133">
        <v>666</v>
      </c>
      <c r="J1527" s="133">
        <v>205.34399999999999</v>
      </c>
      <c r="K1527" s="133">
        <v>669</v>
      </c>
      <c r="L1527" s="133"/>
      <c r="M1527" s="133">
        <v>409</v>
      </c>
      <c r="N1527" s="133">
        <v>669</v>
      </c>
      <c r="O1527" s="133">
        <v>795</v>
      </c>
      <c r="P1527" s="133" t="s">
        <v>204</v>
      </c>
      <c r="Q1527" s="133" t="s">
        <v>201</v>
      </c>
      <c r="R1527" s="133" t="s">
        <v>202</v>
      </c>
      <c r="S1527" s="127">
        <v>44349.398495370369</v>
      </c>
    </row>
    <row r="1528" spans="1:19" x14ac:dyDescent="0.2">
      <c r="A1528" s="133" t="s">
        <v>199</v>
      </c>
      <c r="B1528" s="133" t="s">
        <v>161</v>
      </c>
      <c r="C1528" s="127">
        <v>44318.541666666664</v>
      </c>
      <c r="D1528" s="133">
        <v>228.512</v>
      </c>
      <c r="E1528" s="133">
        <v>206.304</v>
      </c>
      <c r="F1528" s="133">
        <v>22.207999999999998</v>
      </c>
      <c r="G1528" s="133">
        <v>0</v>
      </c>
      <c r="H1528" s="133">
        <v>409</v>
      </c>
      <c r="I1528" s="133">
        <v>708</v>
      </c>
      <c r="J1528" s="133">
        <v>206.304</v>
      </c>
      <c r="K1528" s="133">
        <v>712</v>
      </c>
      <c r="L1528" s="133"/>
      <c r="M1528" s="133">
        <v>409</v>
      </c>
      <c r="N1528" s="133">
        <v>712</v>
      </c>
      <c r="O1528" s="133">
        <v>795</v>
      </c>
      <c r="P1528" s="133" t="s">
        <v>204</v>
      </c>
      <c r="Q1528" s="133" t="s">
        <v>201</v>
      </c>
      <c r="R1528" s="133" t="s">
        <v>202</v>
      </c>
      <c r="S1528" s="127">
        <v>44349.398495370369</v>
      </c>
    </row>
    <row r="1529" spans="1:19" x14ac:dyDescent="0.2">
      <c r="A1529" s="133" t="s">
        <v>199</v>
      </c>
      <c r="B1529" s="133" t="s">
        <v>161</v>
      </c>
      <c r="C1529" s="127">
        <v>44318.583333333336</v>
      </c>
      <c r="D1529" s="133">
        <v>227.55199999999999</v>
      </c>
      <c r="E1529" s="133">
        <v>205.376</v>
      </c>
      <c r="F1529" s="133">
        <v>22.175999999999998</v>
      </c>
      <c r="G1529" s="133">
        <v>0</v>
      </c>
      <c r="H1529" s="133">
        <v>409</v>
      </c>
      <c r="I1529" s="133">
        <v>647</v>
      </c>
      <c r="J1529" s="133">
        <v>205.376</v>
      </c>
      <c r="K1529" s="133">
        <v>650</v>
      </c>
      <c r="L1529" s="133"/>
      <c r="M1529" s="133">
        <v>409</v>
      </c>
      <c r="N1529" s="133">
        <v>650</v>
      </c>
      <c r="O1529" s="133">
        <v>795</v>
      </c>
      <c r="P1529" s="133" t="s">
        <v>204</v>
      </c>
      <c r="Q1529" s="133" t="s">
        <v>201</v>
      </c>
      <c r="R1529" s="133" t="s">
        <v>202</v>
      </c>
      <c r="S1529" s="127">
        <v>44349.398495370369</v>
      </c>
    </row>
    <row r="1530" spans="1:19" x14ac:dyDescent="0.2">
      <c r="A1530" s="133" t="s">
        <v>199</v>
      </c>
      <c r="B1530" s="133" t="s">
        <v>161</v>
      </c>
      <c r="C1530" s="127">
        <v>44318.625</v>
      </c>
      <c r="D1530" s="133">
        <v>227.232</v>
      </c>
      <c r="E1530" s="133">
        <v>205.08799999999999</v>
      </c>
      <c r="F1530" s="133">
        <v>22.143999999999998</v>
      </c>
      <c r="G1530" s="133">
        <v>0</v>
      </c>
      <c r="H1530" s="133">
        <v>409</v>
      </c>
      <c r="I1530" s="133">
        <v>605</v>
      </c>
      <c r="J1530" s="133">
        <v>205.08799999999999</v>
      </c>
      <c r="K1530" s="133">
        <v>607</v>
      </c>
      <c r="L1530" s="133"/>
      <c r="M1530" s="133">
        <v>409</v>
      </c>
      <c r="N1530" s="133">
        <v>607</v>
      </c>
      <c r="O1530" s="133">
        <v>795</v>
      </c>
      <c r="P1530" s="133" t="s">
        <v>204</v>
      </c>
      <c r="Q1530" s="133" t="s">
        <v>201</v>
      </c>
      <c r="R1530" s="133" t="s">
        <v>202</v>
      </c>
      <c r="S1530" s="127">
        <v>44349.398495370369</v>
      </c>
    </row>
    <row r="1531" spans="1:19" x14ac:dyDescent="0.2">
      <c r="A1531" s="133" t="s">
        <v>199</v>
      </c>
      <c r="B1531" s="133" t="s">
        <v>161</v>
      </c>
      <c r="C1531" s="127">
        <v>44318.666666666664</v>
      </c>
      <c r="D1531" s="133">
        <v>256.35199999999998</v>
      </c>
      <c r="E1531" s="133">
        <v>234.08</v>
      </c>
      <c r="F1531" s="133">
        <v>22.271999999999998</v>
      </c>
      <c r="G1531" s="133">
        <v>0</v>
      </c>
      <c r="H1531" s="133">
        <v>409</v>
      </c>
      <c r="I1531" s="133">
        <v>773</v>
      </c>
      <c r="J1531" s="133">
        <v>234.08</v>
      </c>
      <c r="K1531" s="133">
        <v>777</v>
      </c>
      <c r="L1531" s="133"/>
      <c r="M1531" s="133">
        <v>409</v>
      </c>
      <c r="N1531" s="133">
        <v>777</v>
      </c>
      <c r="O1531" s="133">
        <v>795</v>
      </c>
      <c r="P1531" s="133" t="s">
        <v>204</v>
      </c>
      <c r="Q1531" s="133" t="s">
        <v>201</v>
      </c>
      <c r="R1531" s="133" t="s">
        <v>202</v>
      </c>
      <c r="S1531" s="127">
        <v>44349.398495370369</v>
      </c>
    </row>
    <row r="1532" spans="1:19" x14ac:dyDescent="0.2">
      <c r="A1532" s="133" t="s">
        <v>199</v>
      </c>
      <c r="B1532" s="133" t="s">
        <v>161</v>
      </c>
      <c r="C1532" s="127">
        <v>44318.708333333336</v>
      </c>
      <c r="D1532" s="133">
        <v>260.54399999999998</v>
      </c>
      <c r="E1532" s="133">
        <v>238.33600000000001</v>
      </c>
      <c r="F1532" s="133">
        <v>22.207999999999998</v>
      </c>
      <c r="G1532" s="133">
        <v>0</v>
      </c>
      <c r="H1532" s="133">
        <v>410</v>
      </c>
      <c r="I1532" s="133">
        <v>790</v>
      </c>
      <c r="J1532" s="133">
        <v>238.33600000000001</v>
      </c>
      <c r="K1532" s="133">
        <v>795</v>
      </c>
      <c r="L1532" s="133"/>
      <c r="M1532" s="133">
        <v>410</v>
      </c>
      <c r="N1532" s="133">
        <v>795</v>
      </c>
      <c r="O1532" s="133">
        <v>795</v>
      </c>
      <c r="P1532" s="133" t="s">
        <v>204</v>
      </c>
      <c r="Q1532" s="133" t="s">
        <v>201</v>
      </c>
      <c r="R1532" s="133" t="s">
        <v>202</v>
      </c>
      <c r="S1532" s="127">
        <v>44349.398495370369</v>
      </c>
    </row>
    <row r="1533" spans="1:19" x14ac:dyDescent="0.2">
      <c r="A1533" s="133" t="s">
        <v>199</v>
      </c>
      <c r="B1533" s="133" t="s">
        <v>161</v>
      </c>
      <c r="C1533" s="127">
        <v>44318.75</v>
      </c>
      <c r="D1533" s="133">
        <v>269.08800000000002</v>
      </c>
      <c r="E1533" s="133">
        <v>247.00800000000001</v>
      </c>
      <c r="F1533" s="133">
        <v>22.08</v>
      </c>
      <c r="G1533" s="133">
        <v>0</v>
      </c>
      <c r="H1533" s="133">
        <v>410</v>
      </c>
      <c r="I1533" s="133">
        <v>790</v>
      </c>
      <c r="J1533" s="133">
        <v>247.00800000000001</v>
      </c>
      <c r="K1533" s="133">
        <v>795</v>
      </c>
      <c r="L1533" s="133"/>
      <c r="M1533" s="133">
        <v>410</v>
      </c>
      <c r="N1533" s="133">
        <v>795</v>
      </c>
      <c r="O1533" s="133">
        <v>795</v>
      </c>
      <c r="P1533" s="133" t="s">
        <v>204</v>
      </c>
      <c r="Q1533" s="133" t="s">
        <v>201</v>
      </c>
      <c r="R1533" s="133" t="s">
        <v>202</v>
      </c>
      <c r="S1533" s="127">
        <v>44349.398495370369</v>
      </c>
    </row>
    <row r="1534" spans="1:19" x14ac:dyDescent="0.2">
      <c r="A1534" s="133" t="s">
        <v>199</v>
      </c>
      <c r="B1534" s="133" t="s">
        <v>161</v>
      </c>
      <c r="C1534" s="127">
        <v>44318.791666666664</v>
      </c>
      <c r="D1534" s="133">
        <v>301.952</v>
      </c>
      <c r="E1534" s="133">
        <v>278.84800000000001</v>
      </c>
      <c r="F1534" s="133">
        <v>23.103999999999999</v>
      </c>
      <c r="G1534" s="133">
        <v>0</v>
      </c>
      <c r="H1534" s="133">
        <v>410</v>
      </c>
      <c r="I1534" s="133">
        <v>790</v>
      </c>
      <c r="J1534" s="133">
        <v>278.84800000000001</v>
      </c>
      <c r="K1534" s="133">
        <v>795</v>
      </c>
      <c r="L1534" s="133"/>
      <c r="M1534" s="133">
        <v>410</v>
      </c>
      <c r="N1534" s="133">
        <v>795</v>
      </c>
      <c r="O1534" s="133">
        <v>795</v>
      </c>
      <c r="P1534" s="133" t="s">
        <v>204</v>
      </c>
      <c r="Q1534" s="133" t="s">
        <v>201</v>
      </c>
      <c r="R1534" s="133" t="s">
        <v>202</v>
      </c>
      <c r="S1534" s="127">
        <v>44349.398495370369</v>
      </c>
    </row>
    <row r="1535" spans="1:19" x14ac:dyDescent="0.2">
      <c r="A1535" s="133" t="s">
        <v>199</v>
      </c>
      <c r="B1535" s="133" t="s">
        <v>161</v>
      </c>
      <c r="C1535" s="127">
        <v>44318.833333333336</v>
      </c>
      <c r="D1535" s="133">
        <v>312.28800000000001</v>
      </c>
      <c r="E1535" s="133">
        <v>288.928</v>
      </c>
      <c r="F1535" s="133">
        <v>23.36</v>
      </c>
      <c r="G1535" s="133">
        <v>0</v>
      </c>
      <c r="H1535" s="133">
        <v>410</v>
      </c>
      <c r="I1535" s="133">
        <v>790</v>
      </c>
      <c r="J1535" s="133">
        <v>288.928</v>
      </c>
      <c r="K1535" s="133">
        <v>795</v>
      </c>
      <c r="L1535" s="133"/>
      <c r="M1535" s="133">
        <v>410</v>
      </c>
      <c r="N1535" s="133">
        <v>795</v>
      </c>
      <c r="O1535" s="133">
        <v>795</v>
      </c>
      <c r="P1535" s="133" t="s">
        <v>204</v>
      </c>
      <c r="Q1535" s="133" t="s">
        <v>201</v>
      </c>
      <c r="R1535" s="133" t="s">
        <v>202</v>
      </c>
      <c r="S1535" s="127">
        <v>44349.398495370369</v>
      </c>
    </row>
    <row r="1536" spans="1:19" x14ac:dyDescent="0.2">
      <c r="A1536" s="133" t="s">
        <v>199</v>
      </c>
      <c r="B1536" s="133" t="s">
        <v>161</v>
      </c>
      <c r="C1536" s="127">
        <v>44318.875</v>
      </c>
      <c r="D1536" s="133">
        <v>338.91199999999998</v>
      </c>
      <c r="E1536" s="133">
        <v>314.72000000000003</v>
      </c>
      <c r="F1536" s="133">
        <v>24.192</v>
      </c>
      <c r="G1536" s="133">
        <v>0</v>
      </c>
      <c r="H1536" s="133">
        <v>410</v>
      </c>
      <c r="I1536" s="133">
        <v>719</v>
      </c>
      <c r="J1536" s="133">
        <v>314.72000000000003</v>
      </c>
      <c r="K1536" s="133">
        <v>795</v>
      </c>
      <c r="L1536" s="133"/>
      <c r="M1536" s="133">
        <v>410</v>
      </c>
      <c r="N1536" s="133">
        <v>795</v>
      </c>
      <c r="O1536" s="133">
        <v>795</v>
      </c>
      <c r="P1536" s="133" t="s">
        <v>204</v>
      </c>
      <c r="Q1536" s="133" t="s">
        <v>201</v>
      </c>
      <c r="R1536" s="133" t="s">
        <v>202</v>
      </c>
      <c r="S1536" s="127">
        <v>44349.398495370369</v>
      </c>
    </row>
    <row r="1537" spans="1:19" x14ac:dyDescent="0.2">
      <c r="A1537" s="133" t="s">
        <v>199</v>
      </c>
      <c r="B1537" s="133" t="s">
        <v>161</v>
      </c>
      <c r="C1537" s="127">
        <v>44318.916666666664</v>
      </c>
      <c r="D1537" s="133">
        <v>335.61599999999999</v>
      </c>
      <c r="E1537" s="133">
        <v>311.74400000000003</v>
      </c>
      <c r="F1537" s="133">
        <v>23.872</v>
      </c>
      <c r="G1537" s="133">
        <v>0</v>
      </c>
      <c r="H1537" s="133">
        <v>410</v>
      </c>
      <c r="I1537" s="133">
        <v>650</v>
      </c>
      <c r="J1537" s="133">
        <v>311.74400000000003</v>
      </c>
      <c r="K1537" s="133">
        <v>795</v>
      </c>
      <c r="L1537" s="133"/>
      <c r="M1537" s="133">
        <v>410</v>
      </c>
      <c r="N1537" s="133">
        <v>795</v>
      </c>
      <c r="O1537" s="133">
        <v>795</v>
      </c>
      <c r="P1537" s="133" t="s">
        <v>204</v>
      </c>
      <c r="Q1537" s="133" t="s">
        <v>201</v>
      </c>
      <c r="R1537" s="133" t="s">
        <v>202</v>
      </c>
      <c r="S1537" s="127">
        <v>44349.398495370369</v>
      </c>
    </row>
    <row r="1538" spans="1:19" x14ac:dyDescent="0.2">
      <c r="A1538" s="133" t="s">
        <v>199</v>
      </c>
      <c r="B1538" s="133" t="s">
        <v>161</v>
      </c>
      <c r="C1538" s="127">
        <v>44318.958333333336</v>
      </c>
      <c r="D1538" s="133">
        <v>324.83199999999999</v>
      </c>
      <c r="E1538" s="133">
        <v>301.31200000000001</v>
      </c>
      <c r="F1538" s="133">
        <v>23.52</v>
      </c>
      <c r="G1538" s="133">
        <v>0</v>
      </c>
      <c r="H1538" s="133">
        <v>410</v>
      </c>
      <c r="I1538" s="133">
        <v>650</v>
      </c>
      <c r="J1538" s="133">
        <v>301.31200000000001</v>
      </c>
      <c r="K1538" s="133">
        <v>795</v>
      </c>
      <c r="L1538" s="133"/>
      <c r="M1538" s="133">
        <v>410</v>
      </c>
      <c r="N1538" s="133">
        <v>795</v>
      </c>
      <c r="O1538" s="133">
        <v>795</v>
      </c>
      <c r="P1538" s="133" t="s">
        <v>204</v>
      </c>
      <c r="Q1538" s="133" t="s">
        <v>201</v>
      </c>
      <c r="R1538" s="133" t="s">
        <v>202</v>
      </c>
      <c r="S1538" s="127">
        <v>44349.398495370369</v>
      </c>
    </row>
    <row r="1539" spans="1:19" x14ac:dyDescent="0.2">
      <c r="A1539" s="133" t="s">
        <v>199</v>
      </c>
      <c r="B1539" s="133" t="s">
        <v>161</v>
      </c>
      <c r="C1539" s="127">
        <v>44319</v>
      </c>
      <c r="D1539" s="133">
        <v>289.536</v>
      </c>
      <c r="E1539" s="133">
        <v>267.072</v>
      </c>
      <c r="F1539" s="133">
        <v>22.463999999999999</v>
      </c>
      <c r="G1539" s="133">
        <v>0</v>
      </c>
      <c r="H1539" s="133">
        <v>410</v>
      </c>
      <c r="I1539" s="133">
        <v>626</v>
      </c>
      <c r="J1539" s="133">
        <v>267.072</v>
      </c>
      <c r="K1539" s="133">
        <v>795</v>
      </c>
      <c r="L1539" s="133"/>
      <c r="M1539" s="133">
        <v>410</v>
      </c>
      <c r="N1539" s="133">
        <v>795</v>
      </c>
      <c r="O1539" s="133">
        <v>795</v>
      </c>
      <c r="P1539" s="133" t="s">
        <v>204</v>
      </c>
      <c r="Q1539" s="133" t="s">
        <v>201</v>
      </c>
      <c r="R1539" s="133" t="s">
        <v>202</v>
      </c>
      <c r="S1539" s="127">
        <v>44349.398495370369</v>
      </c>
    </row>
    <row r="1540" spans="1:19" x14ac:dyDescent="0.2">
      <c r="A1540" s="133" t="s">
        <v>199</v>
      </c>
      <c r="B1540" s="133" t="s">
        <v>161</v>
      </c>
      <c r="C1540" s="127">
        <v>44319.041666666664</v>
      </c>
      <c r="D1540" s="133">
        <v>245.31200000000001</v>
      </c>
      <c r="E1540" s="133">
        <v>223.96799999999999</v>
      </c>
      <c r="F1540" s="133">
        <v>21.344000000000001</v>
      </c>
      <c r="G1540" s="133">
        <v>0</v>
      </c>
      <c r="H1540" s="133">
        <v>409</v>
      </c>
      <c r="I1540" s="133">
        <v>491</v>
      </c>
      <c r="J1540" s="133">
        <v>223.96799999999999</v>
      </c>
      <c r="K1540" s="133">
        <v>699</v>
      </c>
      <c r="L1540" s="133"/>
      <c r="M1540" s="133">
        <v>409</v>
      </c>
      <c r="N1540" s="133">
        <v>699</v>
      </c>
      <c r="O1540" s="133">
        <v>795</v>
      </c>
      <c r="P1540" s="133" t="s">
        <v>204</v>
      </c>
      <c r="Q1540" s="133" t="s">
        <v>201</v>
      </c>
      <c r="R1540" s="133" t="s">
        <v>202</v>
      </c>
      <c r="S1540" s="127">
        <v>44349.398495370369</v>
      </c>
    </row>
    <row r="1541" spans="1:19" x14ac:dyDescent="0.2">
      <c r="A1541" s="133" t="s">
        <v>199</v>
      </c>
      <c r="B1541" s="133" t="s">
        <v>161</v>
      </c>
      <c r="C1541" s="127">
        <v>44319.083333333336</v>
      </c>
      <c r="D1541" s="133">
        <v>225.88800000000001</v>
      </c>
      <c r="E1541" s="133">
        <v>205.08799999999999</v>
      </c>
      <c r="F1541" s="133">
        <v>20.8</v>
      </c>
      <c r="G1541" s="133">
        <v>0</v>
      </c>
      <c r="H1541" s="133">
        <v>409</v>
      </c>
      <c r="I1541" s="133">
        <v>436</v>
      </c>
      <c r="J1541" s="133">
        <v>205.08799999999999</v>
      </c>
      <c r="K1541" s="133">
        <v>517</v>
      </c>
      <c r="L1541" s="133"/>
      <c r="M1541" s="133">
        <v>409</v>
      </c>
      <c r="N1541" s="133">
        <v>517</v>
      </c>
      <c r="O1541" s="133">
        <v>795</v>
      </c>
      <c r="P1541" s="133" t="s">
        <v>204</v>
      </c>
      <c r="Q1541" s="133" t="s">
        <v>201</v>
      </c>
      <c r="R1541" s="133" t="s">
        <v>202</v>
      </c>
      <c r="S1541" s="127">
        <v>44349.398495370369</v>
      </c>
    </row>
    <row r="1542" spans="1:19" x14ac:dyDescent="0.2">
      <c r="A1542" s="133" t="s">
        <v>199</v>
      </c>
      <c r="B1542" s="133" t="s">
        <v>161</v>
      </c>
      <c r="C1542" s="127">
        <v>44319.125</v>
      </c>
      <c r="D1542" s="133">
        <v>225.76</v>
      </c>
      <c r="E1542" s="133">
        <v>204.672</v>
      </c>
      <c r="F1542" s="133">
        <v>21.088000000000001</v>
      </c>
      <c r="G1542" s="133">
        <v>0</v>
      </c>
      <c r="H1542" s="133">
        <v>409</v>
      </c>
      <c r="I1542" s="133">
        <v>425</v>
      </c>
      <c r="J1542" s="133">
        <v>204.672</v>
      </c>
      <c r="K1542" s="133">
        <v>472</v>
      </c>
      <c r="L1542" s="133"/>
      <c r="M1542" s="133">
        <v>409</v>
      </c>
      <c r="N1542" s="133">
        <v>472</v>
      </c>
      <c r="O1542" s="133">
        <v>795</v>
      </c>
      <c r="P1542" s="133" t="s">
        <v>204</v>
      </c>
      <c r="Q1542" s="133" t="s">
        <v>201</v>
      </c>
      <c r="R1542" s="133" t="s">
        <v>202</v>
      </c>
      <c r="S1542" s="127">
        <v>44349.398495370369</v>
      </c>
    </row>
    <row r="1543" spans="1:19" x14ac:dyDescent="0.2">
      <c r="A1543" s="133" t="s">
        <v>199</v>
      </c>
      <c r="B1543" s="133" t="s">
        <v>161</v>
      </c>
      <c r="C1543" s="127">
        <v>44319.166666666664</v>
      </c>
      <c r="D1543" s="133">
        <v>225.85599999999999</v>
      </c>
      <c r="E1543" s="133">
        <v>204.928</v>
      </c>
      <c r="F1543" s="133">
        <v>20.928000000000001</v>
      </c>
      <c r="G1543" s="133">
        <v>0</v>
      </c>
      <c r="H1543" s="133">
        <v>409</v>
      </c>
      <c r="I1543" s="133">
        <v>445</v>
      </c>
      <c r="J1543" s="133">
        <v>204.928</v>
      </c>
      <c r="K1543" s="133">
        <v>561</v>
      </c>
      <c r="L1543" s="133"/>
      <c r="M1543" s="133">
        <v>409</v>
      </c>
      <c r="N1543" s="133">
        <v>561</v>
      </c>
      <c r="O1543" s="133">
        <v>795</v>
      </c>
      <c r="P1543" s="133" t="s">
        <v>204</v>
      </c>
      <c r="Q1543" s="133" t="s">
        <v>201</v>
      </c>
      <c r="R1543" s="133" t="s">
        <v>202</v>
      </c>
      <c r="S1543" s="127">
        <v>44349.398495370369</v>
      </c>
    </row>
    <row r="1544" spans="1:19" x14ac:dyDescent="0.2">
      <c r="A1544" s="133" t="s">
        <v>199</v>
      </c>
      <c r="B1544" s="133" t="s">
        <v>161</v>
      </c>
      <c r="C1544" s="127">
        <v>44319.208333333336</v>
      </c>
      <c r="D1544" s="133">
        <v>225.92</v>
      </c>
      <c r="E1544" s="133">
        <v>205.05600000000001</v>
      </c>
      <c r="F1544" s="133">
        <v>20.864000000000001</v>
      </c>
      <c r="G1544" s="133">
        <v>0</v>
      </c>
      <c r="H1544" s="133">
        <v>409</v>
      </c>
      <c r="I1544" s="133">
        <v>419</v>
      </c>
      <c r="J1544" s="133">
        <v>205.05600000000001</v>
      </c>
      <c r="K1544" s="133">
        <v>450</v>
      </c>
      <c r="L1544" s="133"/>
      <c r="M1544" s="133">
        <v>409</v>
      </c>
      <c r="N1544" s="133">
        <v>450</v>
      </c>
      <c r="O1544" s="133">
        <v>795</v>
      </c>
      <c r="P1544" s="133" t="s">
        <v>204</v>
      </c>
      <c r="Q1544" s="133" t="s">
        <v>201</v>
      </c>
      <c r="R1544" s="133" t="s">
        <v>202</v>
      </c>
      <c r="S1544" s="127">
        <v>44349.398495370369</v>
      </c>
    </row>
    <row r="1545" spans="1:19" x14ac:dyDescent="0.2">
      <c r="A1545" s="133" t="s">
        <v>199</v>
      </c>
      <c r="B1545" s="133" t="s">
        <v>161</v>
      </c>
      <c r="C1545" s="127">
        <v>44319.25</v>
      </c>
      <c r="D1545" s="133">
        <v>228.864</v>
      </c>
      <c r="E1545" s="133">
        <v>207.93600000000001</v>
      </c>
      <c r="F1545" s="133">
        <v>20.928000000000001</v>
      </c>
      <c r="G1545" s="133">
        <v>0</v>
      </c>
      <c r="H1545" s="133">
        <v>409</v>
      </c>
      <c r="I1545" s="133">
        <v>462</v>
      </c>
      <c r="J1545" s="133">
        <v>207.93600000000001</v>
      </c>
      <c r="K1545" s="133">
        <v>633</v>
      </c>
      <c r="L1545" s="133"/>
      <c r="M1545" s="133">
        <v>409</v>
      </c>
      <c r="N1545" s="133">
        <v>633</v>
      </c>
      <c r="O1545" s="133">
        <v>795</v>
      </c>
      <c r="P1545" s="133" t="s">
        <v>204</v>
      </c>
      <c r="Q1545" s="133" t="s">
        <v>201</v>
      </c>
      <c r="R1545" s="133" t="s">
        <v>202</v>
      </c>
      <c r="S1545" s="127">
        <v>44349.398495370369</v>
      </c>
    </row>
    <row r="1546" spans="1:19" x14ac:dyDescent="0.2">
      <c r="A1546" s="133" t="s">
        <v>199</v>
      </c>
      <c r="B1546" s="133" t="s">
        <v>161</v>
      </c>
      <c r="C1546" s="127">
        <v>44319.291666666664</v>
      </c>
      <c r="D1546" s="133">
        <v>229.85599999999999</v>
      </c>
      <c r="E1546" s="133">
        <v>208.89599999999999</v>
      </c>
      <c r="F1546" s="133">
        <v>20.96</v>
      </c>
      <c r="G1546" s="133">
        <v>0</v>
      </c>
      <c r="H1546" s="133">
        <v>409</v>
      </c>
      <c r="I1546" s="133">
        <v>483</v>
      </c>
      <c r="J1546" s="133">
        <v>208.89599999999999</v>
      </c>
      <c r="K1546" s="133">
        <v>723</v>
      </c>
      <c r="L1546" s="133"/>
      <c r="M1546" s="133">
        <v>409</v>
      </c>
      <c r="N1546" s="133">
        <v>723</v>
      </c>
      <c r="O1546" s="133">
        <v>795</v>
      </c>
      <c r="P1546" s="133" t="s">
        <v>204</v>
      </c>
      <c r="Q1546" s="133" t="s">
        <v>201</v>
      </c>
      <c r="R1546" s="133" t="s">
        <v>202</v>
      </c>
      <c r="S1546" s="127">
        <v>44349.398495370369</v>
      </c>
    </row>
    <row r="1547" spans="1:19" x14ac:dyDescent="0.2">
      <c r="A1547" s="133" t="s">
        <v>199</v>
      </c>
      <c r="B1547" s="133" t="s">
        <v>161</v>
      </c>
      <c r="C1547" s="127">
        <v>44319.333333333336</v>
      </c>
      <c r="D1547" s="133">
        <v>235.136</v>
      </c>
      <c r="E1547" s="133">
        <v>214.048</v>
      </c>
      <c r="F1547" s="133">
        <v>21.088000000000001</v>
      </c>
      <c r="G1547" s="133">
        <v>0</v>
      </c>
      <c r="H1547" s="133">
        <v>409</v>
      </c>
      <c r="I1547" s="133">
        <v>499</v>
      </c>
      <c r="J1547" s="133">
        <v>214.048</v>
      </c>
      <c r="K1547" s="133">
        <v>790</v>
      </c>
      <c r="L1547" s="133"/>
      <c r="M1547" s="133">
        <v>409</v>
      </c>
      <c r="N1547" s="133">
        <v>790</v>
      </c>
      <c r="O1547" s="133">
        <v>795</v>
      </c>
      <c r="P1547" s="133" t="s">
        <v>204</v>
      </c>
      <c r="Q1547" s="133" t="s">
        <v>201</v>
      </c>
      <c r="R1547" s="133" t="s">
        <v>202</v>
      </c>
      <c r="S1547" s="127">
        <v>44349.398495370369</v>
      </c>
    </row>
    <row r="1548" spans="1:19" x14ac:dyDescent="0.2">
      <c r="A1548" s="133" t="s">
        <v>199</v>
      </c>
      <c r="B1548" s="133" t="s">
        <v>161</v>
      </c>
      <c r="C1548" s="127">
        <v>44319.375</v>
      </c>
      <c r="D1548" s="133">
        <v>274.88</v>
      </c>
      <c r="E1548" s="133">
        <v>252.19200000000001</v>
      </c>
      <c r="F1548" s="133">
        <v>22.687999999999999</v>
      </c>
      <c r="G1548" s="133">
        <v>0</v>
      </c>
      <c r="H1548" s="133">
        <v>410</v>
      </c>
      <c r="I1548" s="133">
        <v>600</v>
      </c>
      <c r="J1548" s="133">
        <v>252.19200000000001</v>
      </c>
      <c r="K1548" s="133">
        <v>795</v>
      </c>
      <c r="L1548" s="133"/>
      <c r="M1548" s="133">
        <v>410</v>
      </c>
      <c r="N1548" s="133">
        <v>795</v>
      </c>
      <c r="O1548" s="133">
        <v>795</v>
      </c>
      <c r="P1548" s="133" t="s">
        <v>204</v>
      </c>
      <c r="Q1548" s="133" t="s">
        <v>201</v>
      </c>
      <c r="R1548" s="133" t="s">
        <v>202</v>
      </c>
      <c r="S1548" s="127">
        <v>44349.398495370369</v>
      </c>
    </row>
    <row r="1549" spans="1:19" x14ac:dyDescent="0.2">
      <c r="A1549" s="133" t="s">
        <v>199</v>
      </c>
      <c r="B1549" s="133" t="s">
        <v>161</v>
      </c>
      <c r="C1549" s="127">
        <v>44319.416666666664</v>
      </c>
      <c r="D1549" s="133">
        <v>329.69600000000003</v>
      </c>
      <c r="E1549" s="133">
        <v>304.512</v>
      </c>
      <c r="F1549" s="133">
        <v>25.184000000000001</v>
      </c>
      <c r="G1549" s="133">
        <v>0</v>
      </c>
      <c r="H1549" s="133">
        <v>410</v>
      </c>
      <c r="I1549" s="133">
        <v>641</v>
      </c>
      <c r="J1549" s="133">
        <v>304.512</v>
      </c>
      <c r="K1549" s="133">
        <v>795</v>
      </c>
      <c r="L1549" s="133"/>
      <c r="M1549" s="133">
        <v>410</v>
      </c>
      <c r="N1549" s="133">
        <v>795</v>
      </c>
      <c r="O1549" s="133">
        <v>795</v>
      </c>
      <c r="P1549" s="133" t="s">
        <v>204</v>
      </c>
      <c r="Q1549" s="133" t="s">
        <v>201</v>
      </c>
      <c r="R1549" s="133" t="s">
        <v>202</v>
      </c>
      <c r="S1549" s="127">
        <v>44349.398495370369</v>
      </c>
    </row>
    <row r="1550" spans="1:19" x14ac:dyDescent="0.2">
      <c r="A1550" s="133" t="s">
        <v>199</v>
      </c>
      <c r="B1550" s="133" t="s">
        <v>161</v>
      </c>
      <c r="C1550" s="127">
        <v>44319.458333333336</v>
      </c>
      <c r="D1550" s="133">
        <v>331.80799999999999</v>
      </c>
      <c r="E1550" s="133">
        <v>306.59199999999998</v>
      </c>
      <c r="F1550" s="133">
        <v>25.216000000000001</v>
      </c>
      <c r="G1550" s="133">
        <v>0</v>
      </c>
      <c r="H1550" s="133">
        <v>410</v>
      </c>
      <c r="I1550" s="133">
        <v>647</v>
      </c>
      <c r="J1550" s="133">
        <v>306.59199999999998</v>
      </c>
      <c r="K1550" s="133">
        <v>795</v>
      </c>
      <c r="L1550" s="133"/>
      <c r="M1550" s="133">
        <v>410</v>
      </c>
      <c r="N1550" s="133">
        <v>795</v>
      </c>
      <c r="O1550" s="133">
        <v>795</v>
      </c>
      <c r="P1550" s="133" t="s">
        <v>204</v>
      </c>
      <c r="Q1550" s="133" t="s">
        <v>201</v>
      </c>
      <c r="R1550" s="133" t="s">
        <v>202</v>
      </c>
      <c r="S1550" s="127">
        <v>44349.398495370369</v>
      </c>
    </row>
    <row r="1551" spans="1:19" x14ac:dyDescent="0.2">
      <c r="A1551" s="133" t="s">
        <v>199</v>
      </c>
      <c r="B1551" s="133" t="s">
        <v>161</v>
      </c>
      <c r="C1551" s="127">
        <v>44319.5</v>
      </c>
      <c r="D1551" s="133">
        <v>340.86399999999998</v>
      </c>
      <c r="E1551" s="133">
        <v>315.29599999999999</v>
      </c>
      <c r="F1551" s="133">
        <v>25.568000000000001</v>
      </c>
      <c r="G1551" s="133">
        <v>0</v>
      </c>
      <c r="H1551" s="133">
        <v>410</v>
      </c>
      <c r="I1551" s="133">
        <v>651</v>
      </c>
      <c r="J1551" s="133">
        <v>315.29599999999999</v>
      </c>
      <c r="K1551" s="133">
        <v>795</v>
      </c>
      <c r="L1551" s="133"/>
      <c r="M1551" s="133">
        <v>410</v>
      </c>
      <c r="N1551" s="133">
        <v>795</v>
      </c>
      <c r="O1551" s="133">
        <v>795</v>
      </c>
      <c r="P1551" s="133" t="s">
        <v>204</v>
      </c>
      <c r="Q1551" s="133" t="s">
        <v>201</v>
      </c>
      <c r="R1551" s="133" t="s">
        <v>202</v>
      </c>
      <c r="S1551" s="127">
        <v>44349.398495370369</v>
      </c>
    </row>
    <row r="1552" spans="1:19" x14ac:dyDescent="0.2">
      <c r="A1552" s="133" t="s">
        <v>199</v>
      </c>
      <c r="B1552" s="133" t="s">
        <v>161</v>
      </c>
      <c r="C1552" s="127">
        <v>44319.541666666664</v>
      </c>
      <c r="D1552" s="133">
        <v>341.56799999999998</v>
      </c>
      <c r="E1552" s="133">
        <v>316</v>
      </c>
      <c r="F1552" s="133">
        <v>25.568000000000001</v>
      </c>
      <c r="G1552" s="133">
        <v>0</v>
      </c>
      <c r="H1552" s="133">
        <v>410</v>
      </c>
      <c r="I1552" s="133">
        <v>651</v>
      </c>
      <c r="J1552" s="133">
        <v>316</v>
      </c>
      <c r="K1552" s="133">
        <v>795</v>
      </c>
      <c r="L1552" s="133"/>
      <c r="M1552" s="133">
        <v>410</v>
      </c>
      <c r="N1552" s="133">
        <v>795</v>
      </c>
      <c r="O1552" s="133">
        <v>795</v>
      </c>
      <c r="P1552" s="133" t="s">
        <v>204</v>
      </c>
      <c r="Q1552" s="133" t="s">
        <v>201</v>
      </c>
      <c r="R1552" s="133" t="s">
        <v>202</v>
      </c>
      <c r="S1552" s="127">
        <v>44349.398495370369</v>
      </c>
    </row>
    <row r="1553" spans="1:19" x14ac:dyDescent="0.2">
      <c r="A1553" s="133" t="s">
        <v>199</v>
      </c>
      <c r="B1553" s="133" t="s">
        <v>161</v>
      </c>
      <c r="C1553" s="127">
        <v>44319.583333333336</v>
      </c>
      <c r="D1553" s="133">
        <v>350.81599999999997</v>
      </c>
      <c r="E1553" s="133">
        <v>324.86399999999998</v>
      </c>
      <c r="F1553" s="133">
        <v>25.952000000000002</v>
      </c>
      <c r="G1553" s="133">
        <v>0</v>
      </c>
      <c r="H1553" s="133">
        <v>410</v>
      </c>
      <c r="I1553" s="133">
        <v>651</v>
      </c>
      <c r="J1553" s="133">
        <v>324.86399999999998</v>
      </c>
      <c r="K1553" s="133">
        <v>795</v>
      </c>
      <c r="L1553" s="133"/>
      <c r="M1553" s="133">
        <v>410</v>
      </c>
      <c r="N1553" s="133">
        <v>795</v>
      </c>
      <c r="O1553" s="133">
        <v>795</v>
      </c>
      <c r="P1553" s="133" t="s">
        <v>204</v>
      </c>
      <c r="Q1553" s="133" t="s">
        <v>201</v>
      </c>
      <c r="R1553" s="133" t="s">
        <v>202</v>
      </c>
      <c r="S1553" s="127">
        <v>44349.398495370369</v>
      </c>
    </row>
    <row r="1554" spans="1:19" x14ac:dyDescent="0.2">
      <c r="A1554" s="133" t="s">
        <v>199</v>
      </c>
      <c r="B1554" s="133" t="s">
        <v>161</v>
      </c>
      <c r="C1554" s="127">
        <v>44319.625</v>
      </c>
      <c r="D1554" s="133">
        <v>347.45600000000002</v>
      </c>
      <c r="E1554" s="133">
        <v>321.56799999999998</v>
      </c>
      <c r="F1554" s="133">
        <v>25.888000000000002</v>
      </c>
      <c r="G1554" s="133">
        <v>0</v>
      </c>
      <c r="H1554" s="133">
        <v>410</v>
      </c>
      <c r="I1554" s="133">
        <v>651</v>
      </c>
      <c r="J1554" s="133">
        <v>321.56799999999998</v>
      </c>
      <c r="K1554" s="133">
        <v>795</v>
      </c>
      <c r="L1554" s="133"/>
      <c r="M1554" s="133">
        <v>410</v>
      </c>
      <c r="N1554" s="133">
        <v>795</v>
      </c>
      <c r="O1554" s="133">
        <v>795</v>
      </c>
      <c r="P1554" s="133" t="s">
        <v>204</v>
      </c>
      <c r="Q1554" s="133" t="s">
        <v>201</v>
      </c>
      <c r="R1554" s="133" t="s">
        <v>202</v>
      </c>
      <c r="S1554" s="127">
        <v>44349.398495370369</v>
      </c>
    </row>
    <row r="1555" spans="1:19" x14ac:dyDescent="0.2">
      <c r="A1555" s="133" t="s">
        <v>199</v>
      </c>
      <c r="B1555" s="133" t="s">
        <v>161</v>
      </c>
      <c r="C1555" s="127">
        <v>44319.666666666664</v>
      </c>
      <c r="D1555" s="133">
        <v>345.98399999999998</v>
      </c>
      <c r="E1555" s="133">
        <v>319.83999999999997</v>
      </c>
      <c r="F1555" s="133">
        <v>26.143999999999998</v>
      </c>
      <c r="G1555" s="133">
        <v>0</v>
      </c>
      <c r="H1555" s="133">
        <v>410</v>
      </c>
      <c r="I1555" s="133">
        <v>651</v>
      </c>
      <c r="J1555" s="133">
        <v>319.83999999999997</v>
      </c>
      <c r="K1555" s="133">
        <v>795</v>
      </c>
      <c r="L1555" s="133"/>
      <c r="M1555" s="133">
        <v>410</v>
      </c>
      <c r="N1555" s="133">
        <v>795</v>
      </c>
      <c r="O1555" s="133">
        <v>795</v>
      </c>
      <c r="P1555" s="133" t="s">
        <v>204</v>
      </c>
      <c r="Q1555" s="133" t="s">
        <v>201</v>
      </c>
      <c r="R1555" s="133" t="s">
        <v>202</v>
      </c>
      <c r="S1555" s="127">
        <v>44349.398495370369</v>
      </c>
    </row>
    <row r="1556" spans="1:19" x14ac:dyDescent="0.2">
      <c r="A1556" s="133" t="s">
        <v>199</v>
      </c>
      <c r="B1556" s="133" t="s">
        <v>161</v>
      </c>
      <c r="C1556" s="127">
        <v>44319.708333333336</v>
      </c>
      <c r="D1556" s="133">
        <v>350.976</v>
      </c>
      <c r="E1556" s="133">
        <v>324.64</v>
      </c>
      <c r="F1556" s="133">
        <v>26.335999999999999</v>
      </c>
      <c r="G1556" s="133">
        <v>0</v>
      </c>
      <c r="H1556" s="133">
        <v>410</v>
      </c>
      <c r="I1556" s="133">
        <v>651</v>
      </c>
      <c r="J1556" s="133">
        <v>324.64</v>
      </c>
      <c r="K1556" s="133">
        <v>795</v>
      </c>
      <c r="L1556" s="133"/>
      <c r="M1556" s="133">
        <v>410</v>
      </c>
      <c r="N1556" s="133">
        <v>795</v>
      </c>
      <c r="O1556" s="133">
        <v>795</v>
      </c>
      <c r="P1556" s="133" t="s">
        <v>204</v>
      </c>
      <c r="Q1556" s="133" t="s">
        <v>201</v>
      </c>
      <c r="R1556" s="133" t="s">
        <v>202</v>
      </c>
      <c r="S1556" s="127">
        <v>44349.398495370369</v>
      </c>
    </row>
    <row r="1557" spans="1:19" x14ac:dyDescent="0.2">
      <c r="A1557" s="133" t="s">
        <v>199</v>
      </c>
      <c r="B1557" s="133" t="s">
        <v>161</v>
      </c>
      <c r="C1557" s="127">
        <v>44319.75</v>
      </c>
      <c r="D1557" s="133">
        <v>341.34399999999999</v>
      </c>
      <c r="E1557" s="133">
        <v>316.12799999999999</v>
      </c>
      <c r="F1557" s="133">
        <v>25.216000000000001</v>
      </c>
      <c r="G1557" s="133">
        <v>0</v>
      </c>
      <c r="H1557" s="133">
        <v>410</v>
      </c>
      <c r="I1557" s="133">
        <v>701</v>
      </c>
      <c r="J1557" s="133">
        <v>316.12799999999999</v>
      </c>
      <c r="K1557" s="133">
        <v>795</v>
      </c>
      <c r="L1557" s="133"/>
      <c r="M1557" s="133">
        <v>410</v>
      </c>
      <c r="N1557" s="133">
        <v>795</v>
      </c>
      <c r="O1557" s="133">
        <v>795</v>
      </c>
      <c r="P1557" s="133" t="s">
        <v>204</v>
      </c>
      <c r="Q1557" s="133" t="s">
        <v>201</v>
      </c>
      <c r="R1557" s="133" t="s">
        <v>202</v>
      </c>
      <c r="S1557" s="127">
        <v>44349.398495370369</v>
      </c>
    </row>
    <row r="1558" spans="1:19" x14ac:dyDescent="0.2">
      <c r="A1558" s="133" t="s">
        <v>199</v>
      </c>
      <c r="B1558" s="133" t="s">
        <v>161</v>
      </c>
      <c r="C1558" s="127">
        <v>44319.791666666664</v>
      </c>
      <c r="D1558" s="133">
        <v>339.96800000000002</v>
      </c>
      <c r="E1558" s="133">
        <v>315.29599999999999</v>
      </c>
      <c r="F1558" s="133">
        <v>24.672000000000001</v>
      </c>
      <c r="G1558" s="133">
        <v>0</v>
      </c>
      <c r="H1558" s="133">
        <v>410</v>
      </c>
      <c r="I1558" s="133">
        <v>641</v>
      </c>
      <c r="J1558" s="133">
        <v>315.29599999999999</v>
      </c>
      <c r="K1558" s="133">
        <v>795</v>
      </c>
      <c r="L1558" s="133"/>
      <c r="M1558" s="133">
        <v>410</v>
      </c>
      <c r="N1558" s="133">
        <v>795</v>
      </c>
      <c r="O1558" s="133">
        <v>795</v>
      </c>
      <c r="P1558" s="133" t="s">
        <v>204</v>
      </c>
      <c r="Q1558" s="133" t="s">
        <v>201</v>
      </c>
      <c r="R1558" s="133" t="s">
        <v>202</v>
      </c>
      <c r="S1558" s="127">
        <v>44349.398495370369</v>
      </c>
    </row>
    <row r="1559" spans="1:19" x14ac:dyDescent="0.2">
      <c r="A1559" s="133" t="s">
        <v>199</v>
      </c>
      <c r="B1559" s="133" t="s">
        <v>161</v>
      </c>
      <c r="C1559" s="127">
        <v>44319.833333333336</v>
      </c>
      <c r="D1559" s="133">
        <v>344.32</v>
      </c>
      <c r="E1559" s="133">
        <v>319.45600000000002</v>
      </c>
      <c r="F1559" s="133">
        <v>24.864000000000001</v>
      </c>
      <c r="G1559" s="133">
        <v>0</v>
      </c>
      <c r="H1559" s="133">
        <v>410</v>
      </c>
      <c r="I1559" s="133">
        <v>641</v>
      </c>
      <c r="J1559" s="133">
        <v>319.45600000000002</v>
      </c>
      <c r="K1559" s="133">
        <v>795</v>
      </c>
      <c r="L1559" s="133"/>
      <c r="M1559" s="133">
        <v>410</v>
      </c>
      <c r="N1559" s="133">
        <v>795</v>
      </c>
      <c r="O1559" s="133">
        <v>795</v>
      </c>
      <c r="P1559" s="133" t="s">
        <v>204</v>
      </c>
      <c r="Q1559" s="133" t="s">
        <v>201</v>
      </c>
      <c r="R1559" s="133" t="s">
        <v>202</v>
      </c>
      <c r="S1559" s="127">
        <v>44349.398495370369</v>
      </c>
    </row>
    <row r="1560" spans="1:19" x14ac:dyDescent="0.2">
      <c r="A1560" s="133" t="s">
        <v>199</v>
      </c>
      <c r="B1560" s="133" t="s">
        <v>161</v>
      </c>
      <c r="C1560" s="127">
        <v>44319.875</v>
      </c>
      <c r="D1560" s="133">
        <v>346.52800000000002</v>
      </c>
      <c r="E1560" s="133">
        <v>321.79199999999997</v>
      </c>
      <c r="F1560" s="133">
        <v>24.736000000000001</v>
      </c>
      <c r="G1560" s="133">
        <v>0</v>
      </c>
      <c r="H1560" s="133">
        <v>410</v>
      </c>
      <c r="I1560" s="133">
        <v>787</v>
      </c>
      <c r="J1560" s="133">
        <v>321.79199999999997</v>
      </c>
      <c r="K1560" s="133">
        <v>795</v>
      </c>
      <c r="L1560" s="133"/>
      <c r="M1560" s="133">
        <v>410</v>
      </c>
      <c r="N1560" s="133">
        <v>795</v>
      </c>
      <c r="O1560" s="133">
        <v>795</v>
      </c>
      <c r="P1560" s="133" t="s">
        <v>204</v>
      </c>
      <c r="Q1560" s="133" t="s">
        <v>201</v>
      </c>
      <c r="R1560" s="133" t="s">
        <v>202</v>
      </c>
      <c r="S1560" s="127">
        <v>44349.398495370369</v>
      </c>
    </row>
    <row r="1561" spans="1:19" x14ac:dyDescent="0.2">
      <c r="A1561" s="133" t="s">
        <v>199</v>
      </c>
      <c r="B1561" s="133" t="s">
        <v>161</v>
      </c>
      <c r="C1561" s="127">
        <v>44319.916666666664</v>
      </c>
      <c r="D1561" s="133">
        <v>365.69600000000003</v>
      </c>
      <c r="E1561" s="133">
        <v>340.22399999999999</v>
      </c>
      <c r="F1561" s="133">
        <v>25.472000000000001</v>
      </c>
      <c r="G1561" s="133">
        <v>0</v>
      </c>
      <c r="H1561" s="133">
        <v>410</v>
      </c>
      <c r="I1561" s="133">
        <v>790</v>
      </c>
      <c r="J1561" s="133">
        <v>340.22399999999999</v>
      </c>
      <c r="K1561" s="133">
        <v>795</v>
      </c>
      <c r="L1561" s="133"/>
      <c r="M1561" s="133">
        <v>410</v>
      </c>
      <c r="N1561" s="133">
        <v>795</v>
      </c>
      <c r="O1561" s="133">
        <v>795</v>
      </c>
      <c r="P1561" s="133" t="s">
        <v>204</v>
      </c>
      <c r="Q1561" s="133" t="s">
        <v>201</v>
      </c>
      <c r="R1561" s="133" t="s">
        <v>202</v>
      </c>
      <c r="S1561" s="127">
        <v>44349.398495370369</v>
      </c>
    </row>
    <row r="1562" spans="1:19" x14ac:dyDescent="0.2">
      <c r="A1562" s="133" t="s">
        <v>199</v>
      </c>
      <c r="B1562" s="133" t="s">
        <v>161</v>
      </c>
      <c r="C1562" s="127">
        <v>44319.958333333336</v>
      </c>
      <c r="D1562" s="133">
        <v>340.38400000000001</v>
      </c>
      <c r="E1562" s="133">
        <v>316.19200000000001</v>
      </c>
      <c r="F1562" s="133">
        <v>24.192</v>
      </c>
      <c r="G1562" s="133">
        <v>0</v>
      </c>
      <c r="H1562" s="133">
        <v>410</v>
      </c>
      <c r="I1562" s="133">
        <v>790</v>
      </c>
      <c r="J1562" s="133">
        <v>316.19200000000001</v>
      </c>
      <c r="K1562" s="133">
        <v>795</v>
      </c>
      <c r="L1562" s="133"/>
      <c r="M1562" s="133">
        <v>410</v>
      </c>
      <c r="N1562" s="133">
        <v>795</v>
      </c>
      <c r="O1562" s="133">
        <v>795</v>
      </c>
      <c r="P1562" s="133" t="s">
        <v>204</v>
      </c>
      <c r="Q1562" s="133" t="s">
        <v>201</v>
      </c>
      <c r="R1562" s="133" t="s">
        <v>202</v>
      </c>
      <c r="S1562" s="127">
        <v>44349.398495370369</v>
      </c>
    </row>
    <row r="1563" spans="1:19" x14ac:dyDescent="0.2">
      <c r="A1563" s="133" t="s">
        <v>199</v>
      </c>
      <c r="B1563" s="133" t="s">
        <v>161</v>
      </c>
      <c r="C1563" s="127">
        <v>44320</v>
      </c>
      <c r="D1563" s="133">
        <v>283.45600000000002</v>
      </c>
      <c r="E1563" s="133">
        <v>261.024</v>
      </c>
      <c r="F1563" s="133">
        <v>22.431999999999999</v>
      </c>
      <c r="G1563" s="133">
        <v>0</v>
      </c>
      <c r="H1563" s="133">
        <v>410</v>
      </c>
      <c r="I1563" s="133">
        <v>790</v>
      </c>
      <c r="J1563" s="133">
        <v>261.024</v>
      </c>
      <c r="K1563" s="133">
        <v>795</v>
      </c>
      <c r="L1563" s="133"/>
      <c r="M1563" s="133">
        <v>410</v>
      </c>
      <c r="N1563" s="133">
        <v>795</v>
      </c>
      <c r="O1563" s="133">
        <v>795</v>
      </c>
      <c r="P1563" s="133" t="s">
        <v>204</v>
      </c>
      <c r="Q1563" s="133" t="s">
        <v>201</v>
      </c>
      <c r="R1563" s="133" t="s">
        <v>202</v>
      </c>
      <c r="S1563" s="127">
        <v>44349.398495370369</v>
      </c>
    </row>
    <row r="1564" spans="1:19" x14ac:dyDescent="0.2">
      <c r="A1564" s="133" t="s">
        <v>199</v>
      </c>
      <c r="B1564" s="133" t="s">
        <v>161</v>
      </c>
      <c r="C1564" s="127">
        <v>44320.041666666664</v>
      </c>
      <c r="D1564" s="133">
        <v>244.32</v>
      </c>
      <c r="E1564" s="133">
        <v>223.072</v>
      </c>
      <c r="F1564" s="133">
        <v>21.248000000000001</v>
      </c>
      <c r="G1564" s="133">
        <v>0</v>
      </c>
      <c r="H1564" s="133">
        <v>410</v>
      </c>
      <c r="I1564" s="133">
        <v>790</v>
      </c>
      <c r="J1564" s="133">
        <v>223.072</v>
      </c>
      <c r="K1564" s="133">
        <v>795</v>
      </c>
      <c r="L1564" s="133"/>
      <c r="M1564" s="133">
        <v>410</v>
      </c>
      <c r="N1564" s="133">
        <v>795</v>
      </c>
      <c r="O1564" s="133">
        <v>795</v>
      </c>
      <c r="P1564" s="133" t="s">
        <v>204</v>
      </c>
      <c r="Q1564" s="133" t="s">
        <v>201</v>
      </c>
      <c r="R1564" s="133" t="s">
        <v>202</v>
      </c>
      <c r="S1564" s="127">
        <v>44349.398495370369</v>
      </c>
    </row>
    <row r="1565" spans="1:19" x14ac:dyDescent="0.2">
      <c r="A1565" s="133" t="s">
        <v>199</v>
      </c>
      <c r="B1565" s="133" t="s">
        <v>161</v>
      </c>
      <c r="C1565" s="127">
        <v>44320.083333333336</v>
      </c>
      <c r="D1565" s="133">
        <v>225.792</v>
      </c>
      <c r="E1565" s="133">
        <v>204.99199999999999</v>
      </c>
      <c r="F1565" s="133">
        <v>20.8</v>
      </c>
      <c r="G1565" s="133">
        <v>0</v>
      </c>
      <c r="H1565" s="133">
        <v>409</v>
      </c>
      <c r="I1565" s="133">
        <v>482</v>
      </c>
      <c r="J1565" s="133">
        <v>204.99199999999999</v>
      </c>
      <c r="K1565" s="133">
        <v>483</v>
      </c>
      <c r="L1565" s="133"/>
      <c r="M1565" s="133">
        <v>409</v>
      </c>
      <c r="N1565" s="133">
        <v>483</v>
      </c>
      <c r="O1565" s="133">
        <v>795</v>
      </c>
      <c r="P1565" s="133" t="s">
        <v>204</v>
      </c>
      <c r="Q1565" s="133" t="s">
        <v>201</v>
      </c>
      <c r="R1565" s="133" t="s">
        <v>202</v>
      </c>
      <c r="S1565" s="127">
        <v>44349.398495370369</v>
      </c>
    </row>
    <row r="1566" spans="1:19" x14ac:dyDescent="0.2">
      <c r="A1566" s="133" t="s">
        <v>199</v>
      </c>
      <c r="B1566" s="133" t="s">
        <v>161</v>
      </c>
      <c r="C1566" s="127">
        <v>44320.125</v>
      </c>
      <c r="D1566" s="133">
        <v>225.98400000000001</v>
      </c>
      <c r="E1566" s="133">
        <v>205.15199999999999</v>
      </c>
      <c r="F1566" s="133">
        <v>20.832000000000001</v>
      </c>
      <c r="G1566" s="133">
        <v>0</v>
      </c>
      <c r="H1566" s="133">
        <v>409</v>
      </c>
      <c r="I1566" s="133">
        <v>536</v>
      </c>
      <c r="J1566" s="133">
        <v>205.15199999999999</v>
      </c>
      <c r="K1566" s="133">
        <v>537</v>
      </c>
      <c r="L1566" s="133"/>
      <c r="M1566" s="133">
        <v>409</v>
      </c>
      <c r="N1566" s="133">
        <v>537</v>
      </c>
      <c r="O1566" s="133">
        <v>795</v>
      </c>
      <c r="P1566" s="133" t="s">
        <v>204</v>
      </c>
      <c r="Q1566" s="133" t="s">
        <v>201</v>
      </c>
      <c r="R1566" s="133" t="s">
        <v>202</v>
      </c>
      <c r="S1566" s="127">
        <v>44349.398495370369</v>
      </c>
    </row>
    <row r="1567" spans="1:19" x14ac:dyDescent="0.2">
      <c r="A1567" s="133" t="s">
        <v>199</v>
      </c>
      <c r="B1567" s="133" t="s">
        <v>161</v>
      </c>
      <c r="C1567" s="127">
        <v>44320.166666666664</v>
      </c>
      <c r="D1567" s="133">
        <v>227.77600000000001</v>
      </c>
      <c r="E1567" s="133">
        <v>206.65600000000001</v>
      </c>
      <c r="F1567" s="133">
        <v>21.12</v>
      </c>
      <c r="G1567" s="133">
        <v>0</v>
      </c>
      <c r="H1567" s="133">
        <v>409</v>
      </c>
      <c r="I1567" s="133">
        <v>635</v>
      </c>
      <c r="J1567" s="133">
        <v>206.65600000000001</v>
      </c>
      <c r="K1567" s="133">
        <v>638</v>
      </c>
      <c r="L1567" s="133"/>
      <c r="M1567" s="133">
        <v>409</v>
      </c>
      <c r="N1567" s="133">
        <v>638</v>
      </c>
      <c r="O1567" s="133">
        <v>795</v>
      </c>
      <c r="P1567" s="133" t="s">
        <v>204</v>
      </c>
      <c r="Q1567" s="133" t="s">
        <v>201</v>
      </c>
      <c r="R1567" s="133" t="s">
        <v>202</v>
      </c>
      <c r="S1567" s="127">
        <v>44349.398495370369</v>
      </c>
    </row>
    <row r="1568" spans="1:19" x14ac:dyDescent="0.2">
      <c r="A1568" s="133" t="s">
        <v>199</v>
      </c>
      <c r="B1568" s="133" t="s">
        <v>161</v>
      </c>
      <c r="C1568" s="127">
        <v>44320.208333333336</v>
      </c>
      <c r="D1568" s="133">
        <v>225.44</v>
      </c>
      <c r="E1568" s="133">
        <v>204.672</v>
      </c>
      <c r="F1568" s="133">
        <v>20.768000000000001</v>
      </c>
      <c r="G1568" s="133">
        <v>0</v>
      </c>
      <c r="H1568" s="133">
        <v>409</v>
      </c>
      <c r="I1568" s="133">
        <v>467</v>
      </c>
      <c r="J1568" s="133">
        <v>204.672</v>
      </c>
      <c r="K1568" s="133">
        <v>468</v>
      </c>
      <c r="L1568" s="133"/>
      <c r="M1568" s="133">
        <v>409</v>
      </c>
      <c r="N1568" s="133">
        <v>468</v>
      </c>
      <c r="O1568" s="133">
        <v>795</v>
      </c>
      <c r="P1568" s="133" t="s">
        <v>204</v>
      </c>
      <c r="Q1568" s="133" t="s">
        <v>201</v>
      </c>
      <c r="R1568" s="133" t="s">
        <v>202</v>
      </c>
      <c r="S1568" s="127">
        <v>44349.398495370369</v>
      </c>
    </row>
    <row r="1569" spans="1:19" x14ac:dyDescent="0.2">
      <c r="A1569" s="133" t="s">
        <v>199</v>
      </c>
      <c r="B1569" s="133" t="s">
        <v>161</v>
      </c>
      <c r="C1569" s="127">
        <v>44320.25</v>
      </c>
      <c r="D1569" s="133">
        <v>225.98400000000001</v>
      </c>
      <c r="E1569" s="133">
        <v>205.184</v>
      </c>
      <c r="F1569" s="133">
        <v>20.8</v>
      </c>
      <c r="G1569" s="133">
        <v>0</v>
      </c>
      <c r="H1569" s="133">
        <v>409</v>
      </c>
      <c r="I1569" s="133">
        <v>497</v>
      </c>
      <c r="J1569" s="133">
        <v>205.184</v>
      </c>
      <c r="K1569" s="133">
        <v>498</v>
      </c>
      <c r="L1569" s="133"/>
      <c r="M1569" s="133">
        <v>409</v>
      </c>
      <c r="N1569" s="133">
        <v>498</v>
      </c>
      <c r="O1569" s="133">
        <v>795</v>
      </c>
      <c r="P1569" s="133" t="s">
        <v>204</v>
      </c>
      <c r="Q1569" s="133" t="s">
        <v>201</v>
      </c>
      <c r="R1569" s="133" t="s">
        <v>202</v>
      </c>
      <c r="S1569" s="127">
        <v>44349.398495370369</v>
      </c>
    </row>
    <row r="1570" spans="1:19" x14ac:dyDescent="0.2">
      <c r="A1570" s="133" t="s">
        <v>199</v>
      </c>
      <c r="B1570" s="133" t="s">
        <v>161</v>
      </c>
      <c r="C1570" s="127">
        <v>44320.291666666664</v>
      </c>
      <c r="D1570" s="133">
        <v>234.816</v>
      </c>
      <c r="E1570" s="133">
        <v>213.82400000000001</v>
      </c>
      <c r="F1570" s="133">
        <v>20.992000000000001</v>
      </c>
      <c r="G1570" s="133">
        <v>0</v>
      </c>
      <c r="H1570" s="133">
        <v>409</v>
      </c>
      <c r="I1570" s="133">
        <v>787</v>
      </c>
      <c r="J1570" s="133">
        <v>213.82400000000001</v>
      </c>
      <c r="K1570" s="133">
        <v>792</v>
      </c>
      <c r="L1570" s="133"/>
      <c r="M1570" s="133">
        <v>409</v>
      </c>
      <c r="N1570" s="133">
        <v>792</v>
      </c>
      <c r="O1570" s="133">
        <v>795</v>
      </c>
      <c r="P1570" s="133" t="s">
        <v>204</v>
      </c>
      <c r="Q1570" s="133" t="s">
        <v>201</v>
      </c>
      <c r="R1570" s="133" t="s">
        <v>202</v>
      </c>
      <c r="S1570" s="127">
        <v>44349.398495370369</v>
      </c>
    </row>
    <row r="1571" spans="1:19" x14ac:dyDescent="0.2">
      <c r="A1571" s="133" t="s">
        <v>199</v>
      </c>
      <c r="B1571" s="133" t="s">
        <v>161</v>
      </c>
      <c r="C1571" s="127">
        <v>44320.333333333336</v>
      </c>
      <c r="D1571" s="133">
        <v>239.232</v>
      </c>
      <c r="E1571" s="133">
        <v>217.98400000000001</v>
      </c>
      <c r="F1571" s="133">
        <v>21.248000000000001</v>
      </c>
      <c r="G1571" s="133">
        <v>0</v>
      </c>
      <c r="H1571" s="133">
        <v>409</v>
      </c>
      <c r="I1571" s="133">
        <v>757</v>
      </c>
      <c r="J1571" s="133">
        <v>217.98400000000001</v>
      </c>
      <c r="K1571" s="133">
        <v>761</v>
      </c>
      <c r="L1571" s="133"/>
      <c r="M1571" s="133">
        <v>409</v>
      </c>
      <c r="N1571" s="133">
        <v>761</v>
      </c>
      <c r="O1571" s="133">
        <v>795</v>
      </c>
      <c r="P1571" s="133" t="s">
        <v>204</v>
      </c>
      <c r="Q1571" s="133" t="s">
        <v>201</v>
      </c>
      <c r="R1571" s="133" t="s">
        <v>202</v>
      </c>
      <c r="S1571" s="127">
        <v>44349.398495370369</v>
      </c>
    </row>
    <row r="1572" spans="1:19" x14ac:dyDescent="0.2">
      <c r="A1572" s="133" t="s">
        <v>199</v>
      </c>
      <c r="B1572" s="133" t="s">
        <v>161</v>
      </c>
      <c r="C1572" s="127">
        <v>44320.375</v>
      </c>
      <c r="D1572" s="133">
        <v>265.08800000000002</v>
      </c>
      <c r="E1572" s="133">
        <v>242.94399999999999</v>
      </c>
      <c r="F1572" s="133">
        <v>22.143999999999998</v>
      </c>
      <c r="G1572" s="133">
        <v>0</v>
      </c>
      <c r="H1572" s="133">
        <v>410</v>
      </c>
      <c r="I1572" s="133">
        <v>790</v>
      </c>
      <c r="J1572" s="133">
        <v>242.94399999999999</v>
      </c>
      <c r="K1572" s="133">
        <v>795</v>
      </c>
      <c r="L1572" s="133"/>
      <c r="M1572" s="133">
        <v>410</v>
      </c>
      <c r="N1572" s="133">
        <v>795</v>
      </c>
      <c r="O1572" s="133">
        <v>795</v>
      </c>
      <c r="P1572" s="133" t="s">
        <v>204</v>
      </c>
      <c r="Q1572" s="133" t="s">
        <v>201</v>
      </c>
      <c r="R1572" s="133" t="s">
        <v>202</v>
      </c>
      <c r="S1572" s="127">
        <v>44349.398495370369</v>
      </c>
    </row>
    <row r="1573" spans="1:19" x14ac:dyDescent="0.2">
      <c r="A1573" s="133" t="s">
        <v>199</v>
      </c>
      <c r="B1573" s="133" t="s">
        <v>161</v>
      </c>
      <c r="C1573" s="127">
        <v>44320.416666666664</v>
      </c>
      <c r="D1573" s="133">
        <v>279.93599999999998</v>
      </c>
      <c r="E1573" s="133">
        <v>256.25650000000002</v>
      </c>
      <c r="F1573" s="133">
        <v>23.678999999999998</v>
      </c>
      <c r="G1573" s="133">
        <v>0</v>
      </c>
      <c r="H1573" s="133">
        <v>410</v>
      </c>
      <c r="I1573" s="133">
        <v>790</v>
      </c>
      <c r="J1573" s="133">
        <v>256.25700000000001</v>
      </c>
      <c r="K1573" s="133">
        <v>795</v>
      </c>
      <c r="L1573" s="133"/>
      <c r="M1573" s="133">
        <v>410</v>
      </c>
      <c r="N1573" s="133">
        <v>795</v>
      </c>
      <c r="O1573" s="133">
        <v>795</v>
      </c>
      <c r="P1573" s="133" t="s">
        <v>204</v>
      </c>
      <c r="Q1573" s="133" t="s">
        <v>201</v>
      </c>
      <c r="R1573" s="133" t="s">
        <v>202</v>
      </c>
      <c r="S1573" s="127">
        <v>44349.398495370369</v>
      </c>
    </row>
    <row r="1574" spans="1:19" x14ac:dyDescent="0.2">
      <c r="A1574" s="133" t="s">
        <v>199</v>
      </c>
      <c r="B1574" s="133" t="s">
        <v>161</v>
      </c>
      <c r="C1574" s="127">
        <v>44320.458333333336</v>
      </c>
      <c r="D1574" s="133">
        <v>300.25599999999997</v>
      </c>
      <c r="E1574" s="133">
        <v>275.74400000000003</v>
      </c>
      <c r="F1574" s="133">
        <v>24.512</v>
      </c>
      <c r="G1574" s="133">
        <v>0</v>
      </c>
      <c r="H1574" s="133">
        <v>410</v>
      </c>
      <c r="I1574" s="133">
        <v>790</v>
      </c>
      <c r="J1574" s="133">
        <v>275.74400000000003</v>
      </c>
      <c r="K1574" s="133">
        <v>795</v>
      </c>
      <c r="L1574" s="133"/>
      <c r="M1574" s="133">
        <v>410</v>
      </c>
      <c r="N1574" s="133">
        <v>795</v>
      </c>
      <c r="O1574" s="133">
        <v>795</v>
      </c>
      <c r="P1574" s="133" t="s">
        <v>204</v>
      </c>
      <c r="Q1574" s="133" t="s">
        <v>201</v>
      </c>
      <c r="R1574" s="133" t="s">
        <v>202</v>
      </c>
      <c r="S1574" s="127">
        <v>44349.398495370369</v>
      </c>
    </row>
    <row r="1575" spans="1:19" x14ac:dyDescent="0.2">
      <c r="A1575" s="133" t="s">
        <v>199</v>
      </c>
      <c r="B1575" s="133" t="s">
        <v>161</v>
      </c>
      <c r="C1575" s="127">
        <v>44320.5</v>
      </c>
      <c r="D1575" s="133">
        <v>314.27199999999999</v>
      </c>
      <c r="E1575" s="133">
        <v>289.44</v>
      </c>
      <c r="F1575" s="133">
        <v>24.832000000000001</v>
      </c>
      <c r="G1575" s="133">
        <v>0</v>
      </c>
      <c r="H1575" s="133">
        <v>410</v>
      </c>
      <c r="I1575" s="133">
        <v>790</v>
      </c>
      <c r="J1575" s="133">
        <v>289.44</v>
      </c>
      <c r="K1575" s="133">
        <v>795</v>
      </c>
      <c r="L1575" s="133"/>
      <c r="M1575" s="133">
        <v>410</v>
      </c>
      <c r="N1575" s="133">
        <v>795</v>
      </c>
      <c r="O1575" s="133">
        <v>795</v>
      </c>
      <c r="P1575" s="133" t="s">
        <v>204</v>
      </c>
      <c r="Q1575" s="133" t="s">
        <v>201</v>
      </c>
      <c r="R1575" s="133" t="s">
        <v>202</v>
      </c>
      <c r="S1575" s="127">
        <v>44349.398495370369</v>
      </c>
    </row>
    <row r="1576" spans="1:19" x14ac:dyDescent="0.2">
      <c r="A1576" s="133" t="s">
        <v>199</v>
      </c>
      <c r="B1576" s="133" t="s">
        <v>161</v>
      </c>
      <c r="C1576" s="127">
        <v>44320.541666666664</v>
      </c>
      <c r="D1576" s="133">
        <v>344.12799999999999</v>
      </c>
      <c r="E1576" s="133">
        <v>318.24</v>
      </c>
      <c r="F1576" s="133">
        <v>25.888000000000002</v>
      </c>
      <c r="G1576" s="133">
        <v>0</v>
      </c>
      <c r="H1576" s="133">
        <v>410</v>
      </c>
      <c r="I1576" s="133">
        <v>790</v>
      </c>
      <c r="J1576" s="133">
        <v>318.24</v>
      </c>
      <c r="K1576" s="133">
        <v>795</v>
      </c>
      <c r="L1576" s="133"/>
      <c r="M1576" s="133">
        <v>410</v>
      </c>
      <c r="N1576" s="133">
        <v>795</v>
      </c>
      <c r="O1576" s="133">
        <v>795</v>
      </c>
      <c r="P1576" s="133" t="s">
        <v>204</v>
      </c>
      <c r="Q1576" s="133" t="s">
        <v>201</v>
      </c>
      <c r="R1576" s="133" t="s">
        <v>202</v>
      </c>
      <c r="S1576" s="127">
        <v>44349.398495370369</v>
      </c>
    </row>
    <row r="1577" spans="1:19" x14ac:dyDescent="0.2">
      <c r="A1577" s="133" t="s">
        <v>199</v>
      </c>
      <c r="B1577" s="133" t="s">
        <v>161</v>
      </c>
      <c r="C1577" s="127">
        <v>44320.583333333336</v>
      </c>
      <c r="D1577" s="133">
        <v>337.72800000000001</v>
      </c>
      <c r="E1577" s="133">
        <v>312.19200000000001</v>
      </c>
      <c r="F1577" s="133">
        <v>25.536000000000001</v>
      </c>
      <c r="G1577" s="133">
        <v>0</v>
      </c>
      <c r="H1577" s="133">
        <v>410</v>
      </c>
      <c r="I1577" s="133">
        <v>790</v>
      </c>
      <c r="J1577" s="133">
        <v>312.19200000000001</v>
      </c>
      <c r="K1577" s="133">
        <v>795</v>
      </c>
      <c r="L1577" s="133"/>
      <c r="M1577" s="133">
        <v>410</v>
      </c>
      <c r="N1577" s="133">
        <v>795</v>
      </c>
      <c r="O1577" s="133">
        <v>795</v>
      </c>
      <c r="P1577" s="133" t="s">
        <v>204</v>
      </c>
      <c r="Q1577" s="133" t="s">
        <v>201</v>
      </c>
      <c r="R1577" s="133" t="s">
        <v>202</v>
      </c>
      <c r="S1577" s="127">
        <v>44349.398495370369</v>
      </c>
    </row>
    <row r="1578" spans="1:19" x14ac:dyDescent="0.2">
      <c r="A1578" s="133" t="s">
        <v>199</v>
      </c>
      <c r="B1578" s="133" t="s">
        <v>161</v>
      </c>
      <c r="C1578" s="127">
        <v>44320.625</v>
      </c>
      <c r="D1578" s="133">
        <v>315.32799999999997</v>
      </c>
      <c r="E1578" s="133">
        <v>290.56</v>
      </c>
      <c r="F1578" s="133">
        <v>24.768000000000001</v>
      </c>
      <c r="G1578" s="133">
        <v>0</v>
      </c>
      <c r="H1578" s="133">
        <v>410</v>
      </c>
      <c r="I1578" s="133">
        <v>790</v>
      </c>
      <c r="J1578" s="133">
        <v>290.56</v>
      </c>
      <c r="K1578" s="133">
        <v>795</v>
      </c>
      <c r="L1578" s="133"/>
      <c r="M1578" s="133">
        <v>410</v>
      </c>
      <c r="N1578" s="133">
        <v>795</v>
      </c>
      <c r="O1578" s="133">
        <v>795</v>
      </c>
      <c r="P1578" s="133" t="s">
        <v>204</v>
      </c>
      <c r="Q1578" s="133" t="s">
        <v>201</v>
      </c>
      <c r="R1578" s="133" t="s">
        <v>202</v>
      </c>
      <c r="S1578" s="127">
        <v>44349.398495370369</v>
      </c>
    </row>
    <row r="1579" spans="1:19" x14ac:dyDescent="0.2">
      <c r="A1579" s="133" t="s">
        <v>199</v>
      </c>
      <c r="B1579" s="133" t="s">
        <v>161</v>
      </c>
      <c r="C1579" s="127">
        <v>44320.666666666664</v>
      </c>
      <c r="D1579" s="133">
        <v>359.488</v>
      </c>
      <c r="E1579" s="133">
        <v>333.05599999999998</v>
      </c>
      <c r="F1579" s="133">
        <v>26.431999999999999</v>
      </c>
      <c r="G1579" s="133">
        <v>0</v>
      </c>
      <c r="H1579" s="133">
        <v>410</v>
      </c>
      <c r="I1579" s="133">
        <v>790</v>
      </c>
      <c r="J1579" s="133">
        <v>333.05599999999998</v>
      </c>
      <c r="K1579" s="133">
        <v>795</v>
      </c>
      <c r="L1579" s="133"/>
      <c r="M1579" s="133">
        <v>410</v>
      </c>
      <c r="N1579" s="133">
        <v>795</v>
      </c>
      <c r="O1579" s="133">
        <v>795</v>
      </c>
      <c r="P1579" s="133" t="s">
        <v>204</v>
      </c>
      <c r="Q1579" s="133" t="s">
        <v>201</v>
      </c>
      <c r="R1579" s="133" t="s">
        <v>202</v>
      </c>
      <c r="S1579" s="127">
        <v>44349.398495370369</v>
      </c>
    </row>
    <row r="1580" spans="1:19" x14ac:dyDescent="0.2">
      <c r="A1580" s="133" t="s">
        <v>199</v>
      </c>
      <c r="B1580" s="133" t="s">
        <v>161</v>
      </c>
      <c r="C1580" s="127">
        <v>44320.708333333336</v>
      </c>
      <c r="D1580" s="133">
        <v>404.89600000000002</v>
      </c>
      <c r="E1580" s="133">
        <v>376.03199999999998</v>
      </c>
      <c r="F1580" s="133">
        <v>28.864000000000001</v>
      </c>
      <c r="G1580" s="133">
        <v>0</v>
      </c>
      <c r="H1580" s="133">
        <v>410</v>
      </c>
      <c r="I1580" s="133">
        <v>790</v>
      </c>
      <c r="J1580" s="133">
        <v>376.03199999999998</v>
      </c>
      <c r="K1580" s="133">
        <v>795</v>
      </c>
      <c r="L1580" s="133"/>
      <c r="M1580" s="133">
        <v>410</v>
      </c>
      <c r="N1580" s="133">
        <v>795</v>
      </c>
      <c r="O1580" s="133">
        <v>795</v>
      </c>
      <c r="P1580" s="133" t="s">
        <v>204</v>
      </c>
      <c r="Q1580" s="133" t="s">
        <v>201</v>
      </c>
      <c r="R1580" s="133" t="s">
        <v>202</v>
      </c>
      <c r="S1580" s="127">
        <v>44349.398495370369</v>
      </c>
    </row>
    <row r="1581" spans="1:19" x14ac:dyDescent="0.2">
      <c r="A1581" s="133" t="s">
        <v>199</v>
      </c>
      <c r="B1581" s="133" t="s">
        <v>161</v>
      </c>
      <c r="C1581" s="127">
        <v>44320.75</v>
      </c>
      <c r="D1581" s="133">
        <v>424.32</v>
      </c>
      <c r="E1581" s="133">
        <v>394.72</v>
      </c>
      <c r="F1581" s="133">
        <v>29.6</v>
      </c>
      <c r="G1581" s="133">
        <v>0</v>
      </c>
      <c r="H1581" s="133">
        <v>410</v>
      </c>
      <c r="I1581" s="133">
        <v>791</v>
      </c>
      <c r="J1581" s="133">
        <v>394.72</v>
      </c>
      <c r="K1581" s="133">
        <v>795</v>
      </c>
      <c r="L1581" s="133"/>
      <c r="M1581" s="133">
        <v>410</v>
      </c>
      <c r="N1581" s="133">
        <v>795</v>
      </c>
      <c r="O1581" s="133">
        <v>795</v>
      </c>
      <c r="P1581" s="133" t="s">
        <v>204</v>
      </c>
      <c r="Q1581" s="133" t="s">
        <v>201</v>
      </c>
      <c r="R1581" s="133" t="s">
        <v>202</v>
      </c>
      <c r="S1581" s="127">
        <v>44349.398495370369</v>
      </c>
    </row>
    <row r="1582" spans="1:19" x14ac:dyDescent="0.2">
      <c r="A1582" s="133" t="s">
        <v>199</v>
      </c>
      <c r="B1582" s="133" t="s">
        <v>161</v>
      </c>
      <c r="C1582" s="127">
        <v>44320.791666666664</v>
      </c>
      <c r="D1582" s="133">
        <v>416.19200000000001</v>
      </c>
      <c r="E1582" s="133">
        <v>388.06400000000002</v>
      </c>
      <c r="F1582" s="133">
        <v>28.128</v>
      </c>
      <c r="G1582" s="133">
        <v>0</v>
      </c>
      <c r="H1582" s="133">
        <v>410</v>
      </c>
      <c r="I1582" s="133">
        <v>791</v>
      </c>
      <c r="J1582" s="133">
        <v>388.06400000000002</v>
      </c>
      <c r="K1582" s="133">
        <v>795</v>
      </c>
      <c r="L1582" s="133"/>
      <c r="M1582" s="133">
        <v>410</v>
      </c>
      <c r="N1582" s="133">
        <v>795</v>
      </c>
      <c r="O1582" s="133">
        <v>795</v>
      </c>
      <c r="P1582" s="133" t="s">
        <v>204</v>
      </c>
      <c r="Q1582" s="133" t="s">
        <v>201</v>
      </c>
      <c r="R1582" s="133" t="s">
        <v>202</v>
      </c>
      <c r="S1582" s="127">
        <v>44349.398495370369</v>
      </c>
    </row>
    <row r="1583" spans="1:19" x14ac:dyDescent="0.2">
      <c r="A1583" s="133" t="s">
        <v>199</v>
      </c>
      <c r="B1583" s="133" t="s">
        <v>161</v>
      </c>
      <c r="C1583" s="127">
        <v>44320.833333333336</v>
      </c>
      <c r="D1583" s="133">
        <v>388.35199999999998</v>
      </c>
      <c r="E1583" s="133">
        <v>361.72800000000001</v>
      </c>
      <c r="F1583" s="133">
        <v>26.623999999999999</v>
      </c>
      <c r="G1583" s="133">
        <v>0</v>
      </c>
      <c r="H1583" s="133">
        <v>410</v>
      </c>
      <c r="I1583" s="133">
        <v>790</v>
      </c>
      <c r="J1583" s="133">
        <v>361.72800000000001</v>
      </c>
      <c r="K1583" s="133">
        <v>795</v>
      </c>
      <c r="L1583" s="133"/>
      <c r="M1583" s="133">
        <v>410</v>
      </c>
      <c r="N1583" s="133">
        <v>795</v>
      </c>
      <c r="O1583" s="133">
        <v>795</v>
      </c>
      <c r="P1583" s="133" t="s">
        <v>204</v>
      </c>
      <c r="Q1583" s="133" t="s">
        <v>201</v>
      </c>
      <c r="R1583" s="133" t="s">
        <v>202</v>
      </c>
      <c r="S1583" s="127">
        <v>44349.398495370369</v>
      </c>
    </row>
    <row r="1584" spans="1:19" x14ac:dyDescent="0.2">
      <c r="A1584" s="133" t="s">
        <v>199</v>
      </c>
      <c r="B1584" s="133" t="s">
        <v>161</v>
      </c>
      <c r="C1584" s="127">
        <v>44320.875</v>
      </c>
      <c r="D1584" s="133">
        <v>399.072</v>
      </c>
      <c r="E1584" s="133">
        <v>371.96800000000002</v>
      </c>
      <c r="F1584" s="133">
        <v>27.103999999999999</v>
      </c>
      <c r="G1584" s="133">
        <v>0</v>
      </c>
      <c r="H1584" s="133">
        <v>410</v>
      </c>
      <c r="I1584" s="133">
        <v>790</v>
      </c>
      <c r="J1584" s="133">
        <v>371.96800000000002</v>
      </c>
      <c r="K1584" s="133">
        <v>795</v>
      </c>
      <c r="L1584" s="133"/>
      <c r="M1584" s="133">
        <v>410</v>
      </c>
      <c r="N1584" s="133">
        <v>795</v>
      </c>
      <c r="O1584" s="133">
        <v>795</v>
      </c>
      <c r="P1584" s="133" t="s">
        <v>204</v>
      </c>
      <c r="Q1584" s="133" t="s">
        <v>201</v>
      </c>
      <c r="R1584" s="133" t="s">
        <v>202</v>
      </c>
      <c r="S1584" s="127">
        <v>44349.398495370369</v>
      </c>
    </row>
    <row r="1585" spans="1:19" x14ac:dyDescent="0.2">
      <c r="A1585" s="133" t="s">
        <v>199</v>
      </c>
      <c r="B1585" s="133" t="s">
        <v>161</v>
      </c>
      <c r="C1585" s="127">
        <v>44320.916666666664</v>
      </c>
      <c r="D1585" s="133">
        <v>391.392</v>
      </c>
      <c r="E1585" s="133">
        <v>364.86399999999998</v>
      </c>
      <c r="F1585" s="133">
        <v>26.527999999999999</v>
      </c>
      <c r="G1585" s="133">
        <v>0</v>
      </c>
      <c r="H1585" s="133">
        <v>410</v>
      </c>
      <c r="I1585" s="133">
        <v>790</v>
      </c>
      <c r="J1585" s="133">
        <v>364.86399999999998</v>
      </c>
      <c r="K1585" s="133">
        <v>795</v>
      </c>
      <c r="L1585" s="133"/>
      <c r="M1585" s="133">
        <v>410</v>
      </c>
      <c r="N1585" s="133">
        <v>795</v>
      </c>
      <c r="O1585" s="133">
        <v>795</v>
      </c>
      <c r="P1585" s="133" t="s">
        <v>204</v>
      </c>
      <c r="Q1585" s="133" t="s">
        <v>201</v>
      </c>
      <c r="R1585" s="133" t="s">
        <v>202</v>
      </c>
      <c r="S1585" s="127">
        <v>44349.398495370369</v>
      </c>
    </row>
    <row r="1586" spans="1:19" x14ac:dyDescent="0.2">
      <c r="A1586" s="133" t="s">
        <v>199</v>
      </c>
      <c r="B1586" s="133" t="s">
        <v>161</v>
      </c>
      <c r="C1586" s="127">
        <v>44320.958333333336</v>
      </c>
      <c r="D1586" s="133">
        <v>386.30399999999997</v>
      </c>
      <c r="E1586" s="133">
        <v>360.03199999999998</v>
      </c>
      <c r="F1586" s="133">
        <v>26.271999999999998</v>
      </c>
      <c r="G1586" s="133">
        <v>0</v>
      </c>
      <c r="H1586" s="133">
        <v>410</v>
      </c>
      <c r="I1586" s="133">
        <v>790</v>
      </c>
      <c r="J1586" s="133">
        <v>360.03199999999998</v>
      </c>
      <c r="K1586" s="133">
        <v>795</v>
      </c>
      <c r="L1586" s="133"/>
      <c r="M1586" s="133">
        <v>410</v>
      </c>
      <c r="N1586" s="133">
        <v>795</v>
      </c>
      <c r="O1586" s="133">
        <v>795</v>
      </c>
      <c r="P1586" s="133" t="s">
        <v>204</v>
      </c>
      <c r="Q1586" s="133" t="s">
        <v>201</v>
      </c>
      <c r="R1586" s="133" t="s">
        <v>202</v>
      </c>
      <c r="S1586" s="127">
        <v>44349.398495370369</v>
      </c>
    </row>
    <row r="1587" spans="1:19" x14ac:dyDescent="0.2">
      <c r="A1587" s="133" t="s">
        <v>199</v>
      </c>
      <c r="B1587" s="133" t="s">
        <v>161</v>
      </c>
      <c r="C1587" s="127">
        <v>44321</v>
      </c>
      <c r="D1587" s="133">
        <v>346.048</v>
      </c>
      <c r="E1587" s="133">
        <v>321.60000000000002</v>
      </c>
      <c r="F1587" s="133">
        <v>24.448</v>
      </c>
      <c r="G1587" s="133">
        <v>0</v>
      </c>
      <c r="H1587" s="133">
        <v>410</v>
      </c>
      <c r="I1587" s="133">
        <v>790</v>
      </c>
      <c r="J1587" s="133">
        <v>321.60000000000002</v>
      </c>
      <c r="K1587" s="133">
        <v>795</v>
      </c>
      <c r="L1587" s="133"/>
      <c r="M1587" s="133">
        <v>410</v>
      </c>
      <c r="N1587" s="133">
        <v>795</v>
      </c>
      <c r="O1587" s="133">
        <v>795</v>
      </c>
      <c r="P1587" s="133" t="s">
        <v>204</v>
      </c>
      <c r="Q1587" s="133" t="s">
        <v>201</v>
      </c>
      <c r="R1587" s="133" t="s">
        <v>202</v>
      </c>
      <c r="S1587" s="127">
        <v>44349.398495370369</v>
      </c>
    </row>
    <row r="1588" spans="1:19" x14ac:dyDescent="0.2">
      <c r="A1588" s="133" t="s">
        <v>199</v>
      </c>
      <c r="B1588" s="133" t="s">
        <v>161</v>
      </c>
      <c r="C1588" s="127">
        <v>44321.041666666664</v>
      </c>
      <c r="D1588" s="133">
        <v>332.8</v>
      </c>
      <c r="E1588" s="133">
        <v>308.928</v>
      </c>
      <c r="F1588" s="133">
        <v>23.872</v>
      </c>
      <c r="G1588" s="133">
        <v>0</v>
      </c>
      <c r="H1588" s="133">
        <v>410</v>
      </c>
      <c r="I1588" s="133">
        <v>790</v>
      </c>
      <c r="J1588" s="133">
        <v>308.928</v>
      </c>
      <c r="K1588" s="133">
        <v>795</v>
      </c>
      <c r="L1588" s="133"/>
      <c r="M1588" s="133">
        <v>410</v>
      </c>
      <c r="N1588" s="133">
        <v>795</v>
      </c>
      <c r="O1588" s="133">
        <v>795</v>
      </c>
      <c r="P1588" s="133" t="s">
        <v>204</v>
      </c>
      <c r="Q1588" s="133" t="s">
        <v>201</v>
      </c>
      <c r="R1588" s="133" t="s">
        <v>202</v>
      </c>
      <c r="S1588" s="127">
        <v>44349.398495370369</v>
      </c>
    </row>
    <row r="1589" spans="1:19" x14ac:dyDescent="0.2">
      <c r="A1589" s="133" t="s">
        <v>199</v>
      </c>
      <c r="B1589" s="133" t="s">
        <v>161</v>
      </c>
      <c r="C1589" s="127">
        <v>44321.083333333336</v>
      </c>
      <c r="D1589" s="133">
        <v>307.2</v>
      </c>
      <c r="E1589" s="133">
        <v>284.12799999999999</v>
      </c>
      <c r="F1589" s="133">
        <v>23.071999999999999</v>
      </c>
      <c r="G1589" s="133">
        <v>0</v>
      </c>
      <c r="H1589" s="133">
        <v>410</v>
      </c>
      <c r="I1589" s="133">
        <v>790</v>
      </c>
      <c r="J1589" s="133">
        <v>284.12799999999999</v>
      </c>
      <c r="K1589" s="133">
        <v>795</v>
      </c>
      <c r="L1589" s="133"/>
      <c r="M1589" s="133">
        <v>410</v>
      </c>
      <c r="N1589" s="133">
        <v>795</v>
      </c>
      <c r="O1589" s="133">
        <v>795</v>
      </c>
      <c r="P1589" s="133" t="s">
        <v>204</v>
      </c>
      <c r="Q1589" s="133" t="s">
        <v>201</v>
      </c>
      <c r="R1589" s="133" t="s">
        <v>202</v>
      </c>
      <c r="S1589" s="127">
        <v>44349.398495370369</v>
      </c>
    </row>
    <row r="1590" spans="1:19" x14ac:dyDescent="0.2">
      <c r="A1590" s="133" t="s">
        <v>199</v>
      </c>
      <c r="B1590" s="133" t="s">
        <v>161</v>
      </c>
      <c r="C1590" s="127">
        <v>44321.125</v>
      </c>
      <c r="D1590" s="133">
        <v>276.64</v>
      </c>
      <c r="E1590" s="133">
        <v>254.52799999999999</v>
      </c>
      <c r="F1590" s="133">
        <v>22.111999999999998</v>
      </c>
      <c r="G1590" s="133">
        <v>0</v>
      </c>
      <c r="H1590" s="133">
        <v>410</v>
      </c>
      <c r="I1590" s="133">
        <v>790</v>
      </c>
      <c r="J1590" s="133">
        <v>254.52799999999999</v>
      </c>
      <c r="K1590" s="133">
        <v>795</v>
      </c>
      <c r="L1590" s="133"/>
      <c r="M1590" s="133">
        <v>410</v>
      </c>
      <c r="N1590" s="133">
        <v>795</v>
      </c>
      <c r="O1590" s="133">
        <v>795</v>
      </c>
      <c r="P1590" s="133" t="s">
        <v>204</v>
      </c>
      <c r="Q1590" s="133" t="s">
        <v>201</v>
      </c>
      <c r="R1590" s="133" t="s">
        <v>202</v>
      </c>
      <c r="S1590" s="127">
        <v>44349.398495370369</v>
      </c>
    </row>
    <row r="1591" spans="1:19" x14ac:dyDescent="0.2">
      <c r="A1591" s="133" t="s">
        <v>199</v>
      </c>
      <c r="B1591" s="133" t="s">
        <v>161</v>
      </c>
      <c r="C1591" s="127">
        <v>44321.166666666664</v>
      </c>
      <c r="D1591" s="133">
        <v>255.96799999999999</v>
      </c>
      <c r="E1591" s="133">
        <v>234.27199999999999</v>
      </c>
      <c r="F1591" s="133">
        <v>21.696000000000002</v>
      </c>
      <c r="G1591" s="133">
        <v>0</v>
      </c>
      <c r="H1591" s="133">
        <v>410</v>
      </c>
      <c r="I1591" s="133">
        <v>790</v>
      </c>
      <c r="J1591" s="133">
        <v>234.27199999999999</v>
      </c>
      <c r="K1591" s="133">
        <v>795</v>
      </c>
      <c r="L1591" s="133"/>
      <c r="M1591" s="133">
        <v>410</v>
      </c>
      <c r="N1591" s="133">
        <v>795</v>
      </c>
      <c r="O1591" s="133">
        <v>795</v>
      </c>
      <c r="P1591" s="133" t="s">
        <v>204</v>
      </c>
      <c r="Q1591" s="133" t="s">
        <v>201</v>
      </c>
      <c r="R1591" s="133" t="s">
        <v>202</v>
      </c>
      <c r="S1591" s="127">
        <v>44349.398495370369</v>
      </c>
    </row>
    <row r="1592" spans="1:19" x14ac:dyDescent="0.2">
      <c r="A1592" s="133" t="s">
        <v>199</v>
      </c>
      <c r="B1592" s="133" t="s">
        <v>161</v>
      </c>
      <c r="C1592" s="127">
        <v>44321.208333333336</v>
      </c>
      <c r="D1592" s="133">
        <v>229.08799999999999</v>
      </c>
      <c r="E1592" s="133">
        <v>208.38399999999999</v>
      </c>
      <c r="F1592" s="133">
        <v>20.704000000000001</v>
      </c>
      <c r="G1592" s="133">
        <v>0</v>
      </c>
      <c r="H1592" s="133">
        <v>409</v>
      </c>
      <c r="I1592" s="133">
        <v>622</v>
      </c>
      <c r="J1592" s="133">
        <v>208.38399999999999</v>
      </c>
      <c r="K1592" s="133">
        <v>625</v>
      </c>
      <c r="L1592" s="133"/>
      <c r="M1592" s="133">
        <v>409</v>
      </c>
      <c r="N1592" s="133">
        <v>625</v>
      </c>
      <c r="O1592" s="133">
        <v>795</v>
      </c>
      <c r="P1592" s="133" t="s">
        <v>204</v>
      </c>
      <c r="Q1592" s="133" t="s">
        <v>201</v>
      </c>
      <c r="R1592" s="133" t="s">
        <v>202</v>
      </c>
      <c r="S1592" s="127">
        <v>44349.398495370369</v>
      </c>
    </row>
    <row r="1593" spans="1:19" x14ac:dyDescent="0.2">
      <c r="A1593" s="133" t="s">
        <v>199</v>
      </c>
      <c r="B1593" s="133" t="s">
        <v>161</v>
      </c>
      <c r="C1593" s="127">
        <v>44321.25</v>
      </c>
      <c r="D1593" s="133">
        <v>233.05600000000001</v>
      </c>
      <c r="E1593" s="133">
        <v>212.22399999999999</v>
      </c>
      <c r="F1593" s="133">
        <v>20.832000000000001</v>
      </c>
      <c r="G1593" s="133">
        <v>0</v>
      </c>
      <c r="H1593" s="133">
        <v>410</v>
      </c>
      <c r="I1593" s="133">
        <v>790</v>
      </c>
      <c r="J1593" s="133">
        <v>212.22399999999999</v>
      </c>
      <c r="K1593" s="133">
        <v>795</v>
      </c>
      <c r="L1593" s="133"/>
      <c r="M1593" s="133">
        <v>410</v>
      </c>
      <c r="N1593" s="133">
        <v>795</v>
      </c>
      <c r="O1593" s="133">
        <v>795</v>
      </c>
      <c r="P1593" s="133" t="s">
        <v>204</v>
      </c>
      <c r="Q1593" s="133" t="s">
        <v>201</v>
      </c>
      <c r="R1593" s="133" t="s">
        <v>202</v>
      </c>
      <c r="S1593" s="127">
        <v>44349.398495370369</v>
      </c>
    </row>
    <row r="1594" spans="1:19" x14ac:dyDescent="0.2">
      <c r="A1594" s="133" t="s">
        <v>199</v>
      </c>
      <c r="B1594" s="133" t="s">
        <v>161</v>
      </c>
      <c r="C1594" s="127">
        <v>44321.291666666664</v>
      </c>
      <c r="D1594" s="133">
        <v>242.464</v>
      </c>
      <c r="E1594" s="133">
        <v>221.34399999999999</v>
      </c>
      <c r="F1594" s="133">
        <v>21.12</v>
      </c>
      <c r="G1594" s="133">
        <v>0</v>
      </c>
      <c r="H1594" s="133">
        <v>410</v>
      </c>
      <c r="I1594" s="133">
        <v>790</v>
      </c>
      <c r="J1594" s="133">
        <v>221.34399999999999</v>
      </c>
      <c r="K1594" s="133">
        <v>795</v>
      </c>
      <c r="L1594" s="133"/>
      <c r="M1594" s="133">
        <v>410</v>
      </c>
      <c r="N1594" s="133">
        <v>795</v>
      </c>
      <c r="O1594" s="133">
        <v>795</v>
      </c>
      <c r="P1594" s="133" t="s">
        <v>204</v>
      </c>
      <c r="Q1594" s="133" t="s">
        <v>201</v>
      </c>
      <c r="R1594" s="133" t="s">
        <v>202</v>
      </c>
      <c r="S1594" s="127">
        <v>44349.398495370369</v>
      </c>
    </row>
    <row r="1595" spans="1:19" x14ac:dyDescent="0.2">
      <c r="A1595" s="133" t="s">
        <v>199</v>
      </c>
      <c r="B1595" s="133" t="s">
        <v>161</v>
      </c>
      <c r="C1595" s="127">
        <v>44321.333333333336</v>
      </c>
      <c r="D1595" s="133">
        <v>278.81599999999997</v>
      </c>
      <c r="E1595" s="133">
        <v>255.45599999999999</v>
      </c>
      <c r="F1595" s="133">
        <v>23.36</v>
      </c>
      <c r="G1595" s="133">
        <v>0</v>
      </c>
      <c r="H1595" s="133">
        <v>410</v>
      </c>
      <c r="I1595" s="133">
        <v>790</v>
      </c>
      <c r="J1595" s="133">
        <v>255.45599999999999</v>
      </c>
      <c r="K1595" s="133">
        <v>795</v>
      </c>
      <c r="L1595" s="133"/>
      <c r="M1595" s="133">
        <v>410</v>
      </c>
      <c r="N1595" s="133">
        <v>795</v>
      </c>
      <c r="O1595" s="133">
        <v>795</v>
      </c>
      <c r="P1595" s="133" t="s">
        <v>204</v>
      </c>
      <c r="Q1595" s="133" t="s">
        <v>201</v>
      </c>
      <c r="R1595" s="133" t="s">
        <v>202</v>
      </c>
      <c r="S1595" s="127">
        <v>44349.398495370369</v>
      </c>
    </row>
    <row r="1596" spans="1:19" x14ac:dyDescent="0.2">
      <c r="A1596" s="133" t="s">
        <v>199</v>
      </c>
      <c r="B1596" s="133" t="s">
        <v>161</v>
      </c>
      <c r="C1596" s="127">
        <v>44321.375</v>
      </c>
      <c r="D1596" s="133">
        <v>336.096</v>
      </c>
      <c r="E1596" s="133">
        <v>310.52800000000002</v>
      </c>
      <c r="F1596" s="133">
        <v>25.568000000000001</v>
      </c>
      <c r="G1596" s="133">
        <v>0</v>
      </c>
      <c r="H1596" s="133">
        <v>410</v>
      </c>
      <c r="I1596" s="133">
        <v>790</v>
      </c>
      <c r="J1596" s="133">
        <v>310.52800000000002</v>
      </c>
      <c r="K1596" s="133">
        <v>795</v>
      </c>
      <c r="L1596" s="133"/>
      <c r="M1596" s="133">
        <v>410</v>
      </c>
      <c r="N1596" s="133">
        <v>795</v>
      </c>
      <c r="O1596" s="133">
        <v>795</v>
      </c>
      <c r="P1596" s="133" t="s">
        <v>204</v>
      </c>
      <c r="Q1596" s="133" t="s">
        <v>201</v>
      </c>
      <c r="R1596" s="133" t="s">
        <v>202</v>
      </c>
      <c r="S1596" s="127">
        <v>44349.398495370369</v>
      </c>
    </row>
    <row r="1597" spans="1:19" x14ac:dyDescent="0.2">
      <c r="A1597" s="133" t="s">
        <v>199</v>
      </c>
      <c r="B1597" s="133" t="s">
        <v>161</v>
      </c>
      <c r="C1597" s="127">
        <v>44321.416666666664</v>
      </c>
      <c r="D1597" s="133">
        <v>359.392</v>
      </c>
      <c r="E1597" s="133">
        <v>333.08800000000002</v>
      </c>
      <c r="F1597" s="133">
        <v>26.303999999999998</v>
      </c>
      <c r="G1597" s="133">
        <v>0</v>
      </c>
      <c r="H1597" s="133">
        <v>410</v>
      </c>
      <c r="I1597" s="133">
        <v>790</v>
      </c>
      <c r="J1597" s="133">
        <v>333.08800000000002</v>
      </c>
      <c r="K1597" s="133">
        <v>795</v>
      </c>
      <c r="L1597" s="133"/>
      <c r="M1597" s="133">
        <v>410</v>
      </c>
      <c r="N1597" s="133">
        <v>795</v>
      </c>
      <c r="O1597" s="133">
        <v>795</v>
      </c>
      <c r="P1597" s="133" t="s">
        <v>204</v>
      </c>
      <c r="Q1597" s="133" t="s">
        <v>201</v>
      </c>
      <c r="R1597" s="133" t="s">
        <v>202</v>
      </c>
      <c r="S1597" s="127">
        <v>44349.398495370369</v>
      </c>
    </row>
    <row r="1598" spans="1:19" x14ac:dyDescent="0.2">
      <c r="A1598" s="133" t="s">
        <v>199</v>
      </c>
      <c r="B1598" s="133" t="s">
        <v>161</v>
      </c>
      <c r="C1598" s="127">
        <v>44321.458333333336</v>
      </c>
      <c r="D1598" s="133">
        <v>317.15199999999999</v>
      </c>
      <c r="E1598" s="133">
        <v>292.512</v>
      </c>
      <c r="F1598" s="133">
        <v>24.64</v>
      </c>
      <c r="G1598" s="133">
        <v>0</v>
      </c>
      <c r="H1598" s="133">
        <v>410</v>
      </c>
      <c r="I1598" s="133">
        <v>790</v>
      </c>
      <c r="J1598" s="133">
        <v>292.512</v>
      </c>
      <c r="K1598" s="133">
        <v>795</v>
      </c>
      <c r="L1598" s="133"/>
      <c r="M1598" s="133">
        <v>410</v>
      </c>
      <c r="N1598" s="133">
        <v>795</v>
      </c>
      <c r="O1598" s="133">
        <v>795</v>
      </c>
      <c r="P1598" s="133" t="s">
        <v>204</v>
      </c>
      <c r="Q1598" s="133" t="s">
        <v>201</v>
      </c>
      <c r="R1598" s="133" t="s">
        <v>202</v>
      </c>
      <c r="S1598" s="127">
        <v>44349.398495370369</v>
      </c>
    </row>
    <row r="1599" spans="1:19" x14ac:dyDescent="0.2">
      <c r="A1599" s="133" t="s">
        <v>199</v>
      </c>
      <c r="B1599" s="133" t="s">
        <v>161</v>
      </c>
      <c r="C1599" s="127">
        <v>44321.5</v>
      </c>
      <c r="D1599" s="133">
        <v>300.35199999999998</v>
      </c>
      <c r="E1599" s="133">
        <v>276.096</v>
      </c>
      <c r="F1599" s="133">
        <v>24.256</v>
      </c>
      <c r="G1599" s="133">
        <v>0</v>
      </c>
      <c r="H1599" s="133">
        <v>410</v>
      </c>
      <c r="I1599" s="133">
        <v>790</v>
      </c>
      <c r="J1599" s="133">
        <v>276.096</v>
      </c>
      <c r="K1599" s="133">
        <v>795</v>
      </c>
      <c r="L1599" s="133"/>
      <c r="M1599" s="133">
        <v>410</v>
      </c>
      <c r="N1599" s="133">
        <v>795</v>
      </c>
      <c r="O1599" s="133">
        <v>795</v>
      </c>
      <c r="P1599" s="133" t="s">
        <v>204</v>
      </c>
      <c r="Q1599" s="133" t="s">
        <v>201</v>
      </c>
      <c r="R1599" s="133" t="s">
        <v>202</v>
      </c>
      <c r="S1599" s="127">
        <v>44349.398495370369</v>
      </c>
    </row>
    <row r="1600" spans="1:19" x14ac:dyDescent="0.2">
      <c r="A1600" s="133" t="s">
        <v>199</v>
      </c>
      <c r="B1600" s="133" t="s">
        <v>161</v>
      </c>
      <c r="C1600" s="127">
        <v>44321.541666666664</v>
      </c>
      <c r="D1600" s="133">
        <v>346.30399999999997</v>
      </c>
      <c r="E1600" s="133">
        <v>320.44799999999998</v>
      </c>
      <c r="F1600" s="133">
        <v>25.856000000000002</v>
      </c>
      <c r="G1600" s="133">
        <v>0</v>
      </c>
      <c r="H1600" s="133">
        <v>410</v>
      </c>
      <c r="I1600" s="133">
        <v>790</v>
      </c>
      <c r="J1600" s="133">
        <v>320.44799999999998</v>
      </c>
      <c r="K1600" s="133">
        <v>795</v>
      </c>
      <c r="L1600" s="133"/>
      <c r="M1600" s="133">
        <v>410</v>
      </c>
      <c r="N1600" s="133">
        <v>795</v>
      </c>
      <c r="O1600" s="133">
        <v>795</v>
      </c>
      <c r="P1600" s="133" t="s">
        <v>204</v>
      </c>
      <c r="Q1600" s="133" t="s">
        <v>201</v>
      </c>
      <c r="R1600" s="133" t="s">
        <v>202</v>
      </c>
      <c r="S1600" s="127">
        <v>44349.398495370369</v>
      </c>
    </row>
    <row r="1601" spans="1:19" x14ac:dyDescent="0.2">
      <c r="A1601" s="133" t="s">
        <v>199</v>
      </c>
      <c r="B1601" s="133" t="s">
        <v>161</v>
      </c>
      <c r="C1601" s="127">
        <v>44321.583333333336</v>
      </c>
      <c r="D1601" s="133">
        <v>361.76</v>
      </c>
      <c r="E1601" s="133">
        <v>335.45600000000002</v>
      </c>
      <c r="F1601" s="133">
        <v>26.303999999999998</v>
      </c>
      <c r="G1601" s="133">
        <v>0</v>
      </c>
      <c r="H1601" s="133">
        <v>410</v>
      </c>
      <c r="I1601" s="133">
        <v>790</v>
      </c>
      <c r="J1601" s="133">
        <v>335.45600000000002</v>
      </c>
      <c r="K1601" s="133">
        <v>795</v>
      </c>
      <c r="L1601" s="133"/>
      <c r="M1601" s="133">
        <v>410</v>
      </c>
      <c r="N1601" s="133">
        <v>795</v>
      </c>
      <c r="O1601" s="133">
        <v>795</v>
      </c>
      <c r="P1601" s="133" t="s">
        <v>204</v>
      </c>
      <c r="Q1601" s="133" t="s">
        <v>201</v>
      </c>
      <c r="R1601" s="133" t="s">
        <v>202</v>
      </c>
      <c r="S1601" s="127">
        <v>44349.398495370369</v>
      </c>
    </row>
    <row r="1602" spans="1:19" x14ac:dyDescent="0.2">
      <c r="A1602" s="133" t="s">
        <v>199</v>
      </c>
      <c r="B1602" s="133" t="s">
        <v>161</v>
      </c>
      <c r="C1602" s="127">
        <v>44321.625</v>
      </c>
      <c r="D1602" s="133">
        <v>401.50400000000002</v>
      </c>
      <c r="E1602" s="133">
        <v>373.50400000000002</v>
      </c>
      <c r="F1602" s="133">
        <v>28</v>
      </c>
      <c r="G1602" s="133">
        <v>0</v>
      </c>
      <c r="H1602" s="133">
        <v>410</v>
      </c>
      <c r="I1602" s="133">
        <v>790</v>
      </c>
      <c r="J1602" s="133">
        <v>373.50400000000002</v>
      </c>
      <c r="K1602" s="133">
        <v>795</v>
      </c>
      <c r="L1602" s="133"/>
      <c r="M1602" s="133">
        <v>410</v>
      </c>
      <c r="N1602" s="133">
        <v>795</v>
      </c>
      <c r="O1602" s="133">
        <v>795</v>
      </c>
      <c r="P1602" s="133" t="s">
        <v>204</v>
      </c>
      <c r="Q1602" s="133" t="s">
        <v>201</v>
      </c>
      <c r="R1602" s="133" t="s">
        <v>202</v>
      </c>
      <c r="S1602" s="127">
        <v>44349.398495370369</v>
      </c>
    </row>
    <row r="1603" spans="1:19" x14ac:dyDescent="0.2">
      <c r="A1603" s="133" t="s">
        <v>199</v>
      </c>
      <c r="B1603" s="133" t="s">
        <v>161</v>
      </c>
      <c r="C1603" s="127">
        <v>44321.666666666664</v>
      </c>
      <c r="D1603" s="133">
        <v>395.23200000000003</v>
      </c>
      <c r="E1603" s="133">
        <v>367.29599999999999</v>
      </c>
      <c r="F1603" s="133">
        <v>27.936</v>
      </c>
      <c r="G1603" s="133">
        <v>0</v>
      </c>
      <c r="H1603" s="133">
        <v>410</v>
      </c>
      <c r="I1603" s="133">
        <v>790</v>
      </c>
      <c r="J1603" s="133">
        <v>367.29599999999999</v>
      </c>
      <c r="K1603" s="133">
        <v>795</v>
      </c>
      <c r="L1603" s="133"/>
      <c r="M1603" s="133">
        <v>410</v>
      </c>
      <c r="N1603" s="133">
        <v>795</v>
      </c>
      <c r="O1603" s="133">
        <v>795</v>
      </c>
      <c r="P1603" s="133" t="s">
        <v>204</v>
      </c>
      <c r="Q1603" s="133" t="s">
        <v>201</v>
      </c>
      <c r="R1603" s="133" t="s">
        <v>202</v>
      </c>
      <c r="S1603" s="127">
        <v>44349.398495370369</v>
      </c>
    </row>
    <row r="1604" spans="1:19" x14ac:dyDescent="0.2">
      <c r="A1604" s="133" t="s">
        <v>199</v>
      </c>
      <c r="B1604" s="133" t="s">
        <v>161</v>
      </c>
      <c r="C1604" s="127">
        <v>44321.708333333336</v>
      </c>
      <c r="D1604" s="133">
        <v>369.69600000000003</v>
      </c>
      <c r="E1604" s="133">
        <v>343.32799999999997</v>
      </c>
      <c r="F1604" s="133">
        <v>26.367999999999999</v>
      </c>
      <c r="G1604" s="133">
        <v>0</v>
      </c>
      <c r="H1604" s="133">
        <v>410</v>
      </c>
      <c r="I1604" s="133">
        <v>790</v>
      </c>
      <c r="J1604" s="133">
        <v>343.32799999999997</v>
      </c>
      <c r="K1604" s="133">
        <v>795</v>
      </c>
      <c r="L1604" s="133"/>
      <c r="M1604" s="133">
        <v>410</v>
      </c>
      <c r="N1604" s="133">
        <v>795</v>
      </c>
      <c r="O1604" s="133">
        <v>795</v>
      </c>
      <c r="P1604" s="133" t="s">
        <v>204</v>
      </c>
      <c r="Q1604" s="133" t="s">
        <v>201</v>
      </c>
      <c r="R1604" s="133" t="s">
        <v>202</v>
      </c>
      <c r="S1604" s="127">
        <v>44349.398495370369</v>
      </c>
    </row>
    <row r="1605" spans="1:19" x14ac:dyDescent="0.2">
      <c r="A1605" s="133" t="s">
        <v>199</v>
      </c>
      <c r="B1605" s="133" t="s">
        <v>161</v>
      </c>
      <c r="C1605" s="127">
        <v>44321.75</v>
      </c>
      <c r="D1605" s="133">
        <v>341.05599999999998</v>
      </c>
      <c r="E1605" s="133">
        <v>316.03199999999998</v>
      </c>
      <c r="F1605" s="133">
        <v>25.024000000000001</v>
      </c>
      <c r="G1605" s="133">
        <v>0</v>
      </c>
      <c r="H1605" s="133">
        <v>410</v>
      </c>
      <c r="I1605" s="133">
        <v>668</v>
      </c>
      <c r="J1605" s="133">
        <v>316.03199999999998</v>
      </c>
      <c r="K1605" s="133">
        <v>795</v>
      </c>
      <c r="L1605" s="133"/>
      <c r="M1605" s="133">
        <v>410</v>
      </c>
      <c r="N1605" s="133">
        <v>795</v>
      </c>
      <c r="O1605" s="133">
        <v>795</v>
      </c>
      <c r="P1605" s="133" t="s">
        <v>204</v>
      </c>
      <c r="Q1605" s="133" t="s">
        <v>201</v>
      </c>
      <c r="R1605" s="133" t="s">
        <v>202</v>
      </c>
      <c r="S1605" s="127">
        <v>44349.398495370369</v>
      </c>
    </row>
    <row r="1606" spans="1:19" x14ac:dyDescent="0.2">
      <c r="A1606" s="133" t="s">
        <v>199</v>
      </c>
      <c r="B1606" s="133" t="s">
        <v>161</v>
      </c>
      <c r="C1606" s="127">
        <v>44321.791666666664</v>
      </c>
      <c r="D1606" s="133">
        <v>342.20800000000003</v>
      </c>
      <c r="E1606" s="133">
        <v>318.30399999999997</v>
      </c>
      <c r="F1606" s="133">
        <v>23.904</v>
      </c>
      <c r="G1606" s="133">
        <v>0</v>
      </c>
      <c r="H1606" s="133">
        <v>410</v>
      </c>
      <c r="I1606" s="133">
        <v>702</v>
      </c>
      <c r="J1606" s="133">
        <v>318.30399999999997</v>
      </c>
      <c r="K1606" s="133">
        <v>795</v>
      </c>
      <c r="L1606" s="133"/>
      <c r="M1606" s="133">
        <v>410</v>
      </c>
      <c r="N1606" s="133">
        <v>795</v>
      </c>
      <c r="O1606" s="133">
        <v>795</v>
      </c>
      <c r="P1606" s="133" t="s">
        <v>204</v>
      </c>
      <c r="Q1606" s="133" t="s">
        <v>201</v>
      </c>
      <c r="R1606" s="133" t="s">
        <v>202</v>
      </c>
      <c r="S1606" s="127">
        <v>44349.398495370369</v>
      </c>
    </row>
    <row r="1607" spans="1:19" x14ac:dyDescent="0.2">
      <c r="A1607" s="133" t="s">
        <v>199</v>
      </c>
      <c r="B1607" s="133" t="s">
        <v>161</v>
      </c>
      <c r="C1607" s="127">
        <v>44321.833333333336</v>
      </c>
      <c r="D1607" s="133">
        <v>335.16800000000001</v>
      </c>
      <c r="E1607" s="133">
        <v>311.42399999999998</v>
      </c>
      <c r="F1607" s="133">
        <v>23.744</v>
      </c>
      <c r="G1607" s="133">
        <v>0</v>
      </c>
      <c r="H1607" s="133">
        <v>410</v>
      </c>
      <c r="I1607" s="133">
        <v>650</v>
      </c>
      <c r="J1607" s="133">
        <v>311.42399999999998</v>
      </c>
      <c r="K1607" s="133">
        <v>795</v>
      </c>
      <c r="L1607" s="133"/>
      <c r="M1607" s="133">
        <v>410</v>
      </c>
      <c r="N1607" s="133">
        <v>795</v>
      </c>
      <c r="O1607" s="133">
        <v>795</v>
      </c>
      <c r="P1607" s="133" t="s">
        <v>204</v>
      </c>
      <c r="Q1607" s="133" t="s">
        <v>201</v>
      </c>
      <c r="R1607" s="133" t="s">
        <v>202</v>
      </c>
      <c r="S1607" s="127">
        <v>44349.398495370369</v>
      </c>
    </row>
    <row r="1608" spans="1:19" x14ac:dyDescent="0.2">
      <c r="A1608" s="133" t="s">
        <v>199</v>
      </c>
      <c r="B1608" s="133" t="s">
        <v>161</v>
      </c>
      <c r="C1608" s="127">
        <v>44321.875</v>
      </c>
      <c r="D1608" s="133">
        <v>327.36</v>
      </c>
      <c r="E1608" s="133">
        <v>303.83999999999997</v>
      </c>
      <c r="F1608" s="133">
        <v>23.52</v>
      </c>
      <c r="G1608" s="133">
        <v>0</v>
      </c>
      <c r="H1608" s="133">
        <v>410</v>
      </c>
      <c r="I1608" s="133">
        <v>650</v>
      </c>
      <c r="J1608" s="133">
        <v>303.83999999999997</v>
      </c>
      <c r="K1608" s="133">
        <v>795</v>
      </c>
      <c r="L1608" s="133"/>
      <c r="M1608" s="133">
        <v>410</v>
      </c>
      <c r="N1608" s="133">
        <v>795</v>
      </c>
      <c r="O1608" s="133">
        <v>795</v>
      </c>
      <c r="P1608" s="133" t="s">
        <v>204</v>
      </c>
      <c r="Q1608" s="133" t="s">
        <v>201</v>
      </c>
      <c r="R1608" s="133" t="s">
        <v>202</v>
      </c>
      <c r="S1608" s="127">
        <v>44349.398495370369</v>
      </c>
    </row>
    <row r="1609" spans="1:19" x14ac:dyDescent="0.2">
      <c r="A1609" s="133" t="s">
        <v>199</v>
      </c>
      <c r="B1609" s="133" t="s">
        <v>161</v>
      </c>
      <c r="C1609" s="127">
        <v>44321.916666666664</v>
      </c>
      <c r="D1609" s="133">
        <v>323.32799999999997</v>
      </c>
      <c r="E1609" s="133">
        <v>299.96800000000002</v>
      </c>
      <c r="F1609" s="133">
        <v>23.36</v>
      </c>
      <c r="G1609" s="133">
        <v>0</v>
      </c>
      <c r="H1609" s="133">
        <v>410</v>
      </c>
      <c r="I1609" s="133">
        <v>650</v>
      </c>
      <c r="J1609" s="133">
        <v>299.96800000000002</v>
      </c>
      <c r="K1609" s="133">
        <v>795</v>
      </c>
      <c r="L1609" s="133"/>
      <c r="M1609" s="133">
        <v>410</v>
      </c>
      <c r="N1609" s="133">
        <v>795</v>
      </c>
      <c r="O1609" s="133">
        <v>795</v>
      </c>
      <c r="P1609" s="133" t="s">
        <v>204</v>
      </c>
      <c r="Q1609" s="133" t="s">
        <v>201</v>
      </c>
      <c r="R1609" s="133" t="s">
        <v>202</v>
      </c>
      <c r="S1609" s="127">
        <v>44349.398495370369</v>
      </c>
    </row>
    <row r="1610" spans="1:19" x14ac:dyDescent="0.2">
      <c r="A1610" s="133" t="s">
        <v>199</v>
      </c>
      <c r="B1610" s="133" t="s">
        <v>161</v>
      </c>
      <c r="C1610" s="127">
        <v>44321.958333333336</v>
      </c>
      <c r="D1610" s="133">
        <v>283.904</v>
      </c>
      <c r="E1610" s="133">
        <v>261.56799999999998</v>
      </c>
      <c r="F1610" s="133">
        <v>22.335999999999999</v>
      </c>
      <c r="G1610" s="133">
        <v>0</v>
      </c>
      <c r="H1610" s="133">
        <v>410</v>
      </c>
      <c r="I1610" s="133">
        <v>650</v>
      </c>
      <c r="J1610" s="133">
        <v>261.56799999999998</v>
      </c>
      <c r="K1610" s="133">
        <v>795</v>
      </c>
      <c r="L1610" s="133"/>
      <c r="M1610" s="133">
        <v>410</v>
      </c>
      <c r="N1610" s="133">
        <v>795</v>
      </c>
      <c r="O1610" s="133">
        <v>795</v>
      </c>
      <c r="P1610" s="133" t="s">
        <v>204</v>
      </c>
      <c r="Q1610" s="133" t="s">
        <v>201</v>
      </c>
      <c r="R1610" s="133" t="s">
        <v>202</v>
      </c>
      <c r="S1610" s="127">
        <v>44349.398495370369</v>
      </c>
    </row>
    <row r="1611" spans="1:19" x14ac:dyDescent="0.2">
      <c r="A1611" s="133" t="s">
        <v>199</v>
      </c>
      <c r="B1611" s="133" t="s">
        <v>161</v>
      </c>
      <c r="C1611" s="127">
        <v>44322</v>
      </c>
      <c r="D1611" s="133">
        <v>248.608</v>
      </c>
      <c r="E1611" s="133">
        <v>226.65600000000001</v>
      </c>
      <c r="F1611" s="133">
        <v>21.952000000000002</v>
      </c>
      <c r="G1611" s="133">
        <v>0</v>
      </c>
      <c r="H1611" s="133">
        <v>410</v>
      </c>
      <c r="I1611" s="133">
        <v>650</v>
      </c>
      <c r="J1611" s="133">
        <v>226.65600000000001</v>
      </c>
      <c r="K1611" s="133">
        <v>795</v>
      </c>
      <c r="L1611" s="133"/>
      <c r="M1611" s="133">
        <v>410</v>
      </c>
      <c r="N1611" s="133">
        <v>795</v>
      </c>
      <c r="O1611" s="133">
        <v>795</v>
      </c>
      <c r="P1611" s="133" t="s">
        <v>204</v>
      </c>
      <c r="Q1611" s="133" t="s">
        <v>201</v>
      </c>
      <c r="R1611" s="133" t="s">
        <v>202</v>
      </c>
      <c r="S1611" s="127">
        <v>44349.398495370369</v>
      </c>
    </row>
    <row r="1612" spans="1:19" x14ac:dyDescent="0.2">
      <c r="A1612" s="133" t="s">
        <v>199</v>
      </c>
      <c r="B1612" s="133" t="s">
        <v>161</v>
      </c>
      <c r="C1612" s="127">
        <v>44322.041666666664</v>
      </c>
      <c r="D1612" s="133">
        <v>234.65600000000001</v>
      </c>
      <c r="E1612" s="133">
        <v>213.66399999999999</v>
      </c>
      <c r="F1612" s="133">
        <v>20.992000000000001</v>
      </c>
      <c r="G1612" s="133">
        <v>0</v>
      </c>
      <c r="H1612" s="133">
        <v>409</v>
      </c>
      <c r="I1612" s="133">
        <v>592</v>
      </c>
      <c r="J1612" s="133">
        <v>213.66399999999999</v>
      </c>
      <c r="K1612" s="133">
        <v>701</v>
      </c>
      <c r="L1612" s="133"/>
      <c r="M1612" s="133">
        <v>409</v>
      </c>
      <c r="N1612" s="133">
        <v>701</v>
      </c>
      <c r="O1612" s="133">
        <v>795</v>
      </c>
      <c r="P1612" s="133" t="s">
        <v>204</v>
      </c>
      <c r="Q1612" s="133" t="s">
        <v>201</v>
      </c>
      <c r="R1612" s="133" t="s">
        <v>202</v>
      </c>
      <c r="S1612" s="127">
        <v>44349.398495370369</v>
      </c>
    </row>
    <row r="1613" spans="1:19" x14ac:dyDescent="0.2">
      <c r="A1613" s="133" t="s">
        <v>199</v>
      </c>
      <c r="B1613" s="133" t="s">
        <v>161</v>
      </c>
      <c r="C1613" s="127">
        <v>44322.083333333336</v>
      </c>
      <c r="D1613" s="133">
        <v>225.56800000000001</v>
      </c>
      <c r="E1613" s="133">
        <v>204.672</v>
      </c>
      <c r="F1613" s="133">
        <v>20.896000000000001</v>
      </c>
      <c r="G1613" s="133">
        <v>0</v>
      </c>
      <c r="H1613" s="133">
        <v>409</v>
      </c>
      <c r="I1613" s="133">
        <v>461</v>
      </c>
      <c r="J1613" s="133">
        <v>204.672</v>
      </c>
      <c r="K1613" s="133">
        <v>491</v>
      </c>
      <c r="L1613" s="133"/>
      <c r="M1613" s="133">
        <v>409</v>
      </c>
      <c r="N1613" s="133">
        <v>491</v>
      </c>
      <c r="O1613" s="133">
        <v>795</v>
      </c>
      <c r="P1613" s="133" t="s">
        <v>204</v>
      </c>
      <c r="Q1613" s="133" t="s">
        <v>201</v>
      </c>
      <c r="R1613" s="133" t="s">
        <v>202</v>
      </c>
      <c r="S1613" s="127">
        <v>44349.398495370369</v>
      </c>
    </row>
    <row r="1614" spans="1:19" x14ac:dyDescent="0.2">
      <c r="A1614" s="133" t="s">
        <v>199</v>
      </c>
      <c r="B1614" s="133" t="s">
        <v>161</v>
      </c>
      <c r="C1614" s="127">
        <v>44322.125</v>
      </c>
      <c r="D1614" s="133">
        <v>226.11199999999999</v>
      </c>
      <c r="E1614" s="133">
        <v>205.024</v>
      </c>
      <c r="F1614" s="133">
        <v>21.088000000000001</v>
      </c>
      <c r="G1614" s="133">
        <v>0</v>
      </c>
      <c r="H1614" s="133">
        <v>409</v>
      </c>
      <c r="I1614" s="133">
        <v>451</v>
      </c>
      <c r="J1614" s="133">
        <v>205.024</v>
      </c>
      <c r="K1614" s="133">
        <v>475</v>
      </c>
      <c r="L1614" s="133"/>
      <c r="M1614" s="133">
        <v>409</v>
      </c>
      <c r="N1614" s="133">
        <v>475</v>
      </c>
      <c r="O1614" s="133">
        <v>795</v>
      </c>
      <c r="P1614" s="133" t="s">
        <v>204</v>
      </c>
      <c r="Q1614" s="133" t="s">
        <v>201</v>
      </c>
      <c r="R1614" s="133" t="s">
        <v>202</v>
      </c>
      <c r="S1614" s="127">
        <v>44349.398495370369</v>
      </c>
    </row>
    <row r="1615" spans="1:19" x14ac:dyDescent="0.2">
      <c r="A1615" s="133" t="s">
        <v>199</v>
      </c>
      <c r="B1615" s="133" t="s">
        <v>161</v>
      </c>
      <c r="C1615" s="127">
        <v>44322.166666666664</v>
      </c>
      <c r="D1615" s="133">
        <v>225.56800000000001</v>
      </c>
      <c r="E1615" s="133">
        <v>204.73599999999999</v>
      </c>
      <c r="F1615" s="133">
        <v>20.832000000000001</v>
      </c>
      <c r="G1615" s="133">
        <v>0</v>
      </c>
      <c r="H1615" s="133">
        <v>409</v>
      </c>
      <c r="I1615" s="133">
        <v>439</v>
      </c>
      <c r="J1615" s="133">
        <v>204.73599999999999</v>
      </c>
      <c r="K1615" s="133">
        <v>456</v>
      </c>
      <c r="L1615" s="133"/>
      <c r="M1615" s="133">
        <v>409</v>
      </c>
      <c r="N1615" s="133">
        <v>456</v>
      </c>
      <c r="O1615" s="133">
        <v>795</v>
      </c>
      <c r="P1615" s="133" t="s">
        <v>204</v>
      </c>
      <c r="Q1615" s="133" t="s">
        <v>201</v>
      </c>
      <c r="R1615" s="133" t="s">
        <v>202</v>
      </c>
      <c r="S1615" s="127">
        <v>44349.398495370369</v>
      </c>
    </row>
    <row r="1616" spans="1:19" x14ac:dyDescent="0.2">
      <c r="A1616" s="133" t="s">
        <v>199</v>
      </c>
      <c r="B1616" s="133" t="s">
        <v>161</v>
      </c>
      <c r="C1616" s="127">
        <v>44322.208333333336</v>
      </c>
      <c r="D1616" s="133">
        <v>229.34399999999999</v>
      </c>
      <c r="E1616" s="133">
        <v>208.38399999999999</v>
      </c>
      <c r="F1616" s="133">
        <v>20.96</v>
      </c>
      <c r="G1616" s="133">
        <v>0</v>
      </c>
      <c r="H1616" s="133">
        <v>409</v>
      </c>
      <c r="I1616" s="133">
        <v>549</v>
      </c>
      <c r="J1616" s="133">
        <v>208.38399999999999</v>
      </c>
      <c r="K1616" s="133">
        <v>634</v>
      </c>
      <c r="L1616" s="133"/>
      <c r="M1616" s="133">
        <v>409</v>
      </c>
      <c r="N1616" s="133">
        <v>634</v>
      </c>
      <c r="O1616" s="133">
        <v>795</v>
      </c>
      <c r="P1616" s="133" t="s">
        <v>204</v>
      </c>
      <c r="Q1616" s="133" t="s">
        <v>201</v>
      </c>
      <c r="R1616" s="133" t="s">
        <v>202</v>
      </c>
      <c r="S1616" s="127">
        <v>44349.398495370369</v>
      </c>
    </row>
    <row r="1617" spans="1:19" x14ac:dyDescent="0.2">
      <c r="A1617" s="133" t="s">
        <v>199</v>
      </c>
      <c r="B1617" s="133" t="s">
        <v>161</v>
      </c>
      <c r="C1617" s="127">
        <v>44322.25</v>
      </c>
      <c r="D1617" s="133">
        <v>231.04</v>
      </c>
      <c r="E1617" s="133">
        <v>210.048</v>
      </c>
      <c r="F1617" s="133">
        <v>20.992000000000001</v>
      </c>
      <c r="G1617" s="133">
        <v>0</v>
      </c>
      <c r="H1617" s="133">
        <v>410</v>
      </c>
      <c r="I1617" s="133">
        <v>650</v>
      </c>
      <c r="J1617" s="133">
        <v>210.048</v>
      </c>
      <c r="K1617" s="133">
        <v>795</v>
      </c>
      <c r="L1617" s="133"/>
      <c r="M1617" s="133">
        <v>410</v>
      </c>
      <c r="N1617" s="133">
        <v>795</v>
      </c>
      <c r="O1617" s="133">
        <v>795</v>
      </c>
      <c r="P1617" s="133" t="s">
        <v>204</v>
      </c>
      <c r="Q1617" s="133" t="s">
        <v>201</v>
      </c>
      <c r="R1617" s="133" t="s">
        <v>202</v>
      </c>
      <c r="S1617" s="127">
        <v>44349.398495370369</v>
      </c>
    </row>
    <row r="1618" spans="1:19" x14ac:dyDescent="0.2">
      <c r="A1618" s="133" t="s">
        <v>199</v>
      </c>
      <c r="B1618" s="133" t="s">
        <v>161</v>
      </c>
      <c r="C1618" s="127">
        <v>44322.291666666664</v>
      </c>
      <c r="D1618" s="133">
        <v>259.04000000000002</v>
      </c>
      <c r="E1618" s="133">
        <v>237.376</v>
      </c>
      <c r="F1618" s="133">
        <v>21.664000000000001</v>
      </c>
      <c r="G1618" s="133">
        <v>0</v>
      </c>
      <c r="H1618" s="133">
        <v>410</v>
      </c>
      <c r="I1618" s="133">
        <v>650</v>
      </c>
      <c r="J1618" s="133">
        <v>237.376</v>
      </c>
      <c r="K1618" s="133">
        <v>795</v>
      </c>
      <c r="L1618" s="133"/>
      <c r="M1618" s="133">
        <v>410</v>
      </c>
      <c r="N1618" s="133">
        <v>795</v>
      </c>
      <c r="O1618" s="133">
        <v>795</v>
      </c>
      <c r="P1618" s="133" t="s">
        <v>204</v>
      </c>
      <c r="Q1618" s="133" t="s">
        <v>201</v>
      </c>
      <c r="R1618" s="133" t="s">
        <v>202</v>
      </c>
      <c r="S1618" s="127">
        <v>44349.398495370369</v>
      </c>
    </row>
    <row r="1619" spans="1:19" x14ac:dyDescent="0.2">
      <c r="A1619" s="133" t="s">
        <v>199</v>
      </c>
      <c r="B1619" s="133" t="s">
        <v>161</v>
      </c>
      <c r="C1619" s="127">
        <v>44322.333333333336</v>
      </c>
      <c r="D1619" s="133">
        <v>272.35199999999998</v>
      </c>
      <c r="E1619" s="133">
        <v>250.17599999999999</v>
      </c>
      <c r="F1619" s="133">
        <v>22.175999999999998</v>
      </c>
      <c r="G1619" s="133">
        <v>0</v>
      </c>
      <c r="H1619" s="133">
        <v>410</v>
      </c>
      <c r="I1619" s="133">
        <v>650</v>
      </c>
      <c r="J1619" s="133">
        <v>250.17599999999999</v>
      </c>
      <c r="K1619" s="133">
        <v>795</v>
      </c>
      <c r="L1619" s="133"/>
      <c r="M1619" s="133">
        <v>410</v>
      </c>
      <c r="N1619" s="133">
        <v>795</v>
      </c>
      <c r="O1619" s="133">
        <v>795</v>
      </c>
      <c r="P1619" s="133" t="s">
        <v>204</v>
      </c>
      <c r="Q1619" s="133" t="s">
        <v>201</v>
      </c>
      <c r="R1619" s="133" t="s">
        <v>202</v>
      </c>
      <c r="S1619" s="127">
        <v>44349.398495370369</v>
      </c>
    </row>
    <row r="1620" spans="1:19" x14ac:dyDescent="0.2">
      <c r="A1620" s="133" t="s">
        <v>199</v>
      </c>
      <c r="B1620" s="133" t="s">
        <v>161</v>
      </c>
      <c r="C1620" s="127">
        <v>44322.375</v>
      </c>
      <c r="D1620" s="133">
        <v>288.76799999999997</v>
      </c>
      <c r="E1620" s="133">
        <v>265.85599999999999</v>
      </c>
      <c r="F1620" s="133">
        <v>22.911999999999999</v>
      </c>
      <c r="G1620" s="133">
        <v>0</v>
      </c>
      <c r="H1620" s="133">
        <v>436</v>
      </c>
      <c r="I1620" s="133">
        <v>650</v>
      </c>
      <c r="J1620" s="133">
        <v>265.85599999999999</v>
      </c>
      <c r="K1620" s="133">
        <v>795</v>
      </c>
      <c r="L1620" s="133"/>
      <c r="M1620" s="133">
        <v>410</v>
      </c>
      <c r="N1620" s="133">
        <v>795</v>
      </c>
      <c r="O1620" s="133">
        <v>795</v>
      </c>
      <c r="P1620" s="133" t="s">
        <v>204</v>
      </c>
      <c r="Q1620" s="133" t="s">
        <v>201</v>
      </c>
      <c r="R1620" s="133" t="s">
        <v>202</v>
      </c>
      <c r="S1620" s="127">
        <v>44349.398495370369</v>
      </c>
    </row>
    <row r="1621" spans="1:19" x14ac:dyDescent="0.2">
      <c r="A1621" s="133" t="s">
        <v>199</v>
      </c>
      <c r="B1621" s="133" t="s">
        <v>161</v>
      </c>
      <c r="C1621" s="127">
        <v>44322.416666666664</v>
      </c>
      <c r="D1621" s="133">
        <v>331.10399999999998</v>
      </c>
      <c r="E1621" s="133">
        <v>307.072</v>
      </c>
      <c r="F1621" s="133">
        <v>24.032</v>
      </c>
      <c r="G1621" s="133">
        <v>0</v>
      </c>
      <c r="H1621" s="133">
        <v>410</v>
      </c>
      <c r="I1621" s="133">
        <v>650</v>
      </c>
      <c r="J1621" s="133">
        <v>307.072</v>
      </c>
      <c r="K1621" s="133">
        <v>795</v>
      </c>
      <c r="L1621" s="133"/>
      <c r="M1621" s="133">
        <v>410</v>
      </c>
      <c r="N1621" s="133">
        <v>795</v>
      </c>
      <c r="O1621" s="133">
        <v>795</v>
      </c>
      <c r="P1621" s="133" t="s">
        <v>204</v>
      </c>
      <c r="Q1621" s="133" t="s">
        <v>201</v>
      </c>
      <c r="R1621" s="133" t="s">
        <v>202</v>
      </c>
      <c r="S1621" s="127">
        <v>44349.398495370369</v>
      </c>
    </row>
    <row r="1622" spans="1:19" x14ac:dyDescent="0.2">
      <c r="A1622" s="133" t="s">
        <v>199</v>
      </c>
      <c r="B1622" s="133" t="s">
        <v>161</v>
      </c>
      <c r="C1622" s="127">
        <v>44322.458333333336</v>
      </c>
      <c r="D1622" s="133">
        <v>336.54399999999998</v>
      </c>
      <c r="E1622" s="133">
        <v>311.93599999999998</v>
      </c>
      <c r="F1622" s="133">
        <v>24.608000000000001</v>
      </c>
      <c r="G1622" s="133">
        <v>0</v>
      </c>
      <c r="H1622" s="133">
        <v>410</v>
      </c>
      <c r="I1622" s="133">
        <v>650</v>
      </c>
      <c r="J1622" s="133">
        <v>311.93599999999998</v>
      </c>
      <c r="K1622" s="133">
        <v>795</v>
      </c>
      <c r="L1622" s="133"/>
      <c r="M1622" s="133">
        <v>410</v>
      </c>
      <c r="N1622" s="133">
        <v>795</v>
      </c>
      <c r="O1622" s="133">
        <v>795</v>
      </c>
      <c r="P1622" s="133" t="s">
        <v>204</v>
      </c>
      <c r="Q1622" s="133" t="s">
        <v>201</v>
      </c>
      <c r="R1622" s="133" t="s">
        <v>202</v>
      </c>
      <c r="S1622" s="127">
        <v>44349.398495370369</v>
      </c>
    </row>
    <row r="1623" spans="1:19" x14ac:dyDescent="0.2">
      <c r="A1623" s="133" t="s">
        <v>199</v>
      </c>
      <c r="B1623" s="133" t="s">
        <v>161</v>
      </c>
      <c r="C1623" s="127">
        <v>44322.5</v>
      </c>
      <c r="D1623" s="133">
        <v>333.72800000000001</v>
      </c>
      <c r="E1623" s="133">
        <v>308.512</v>
      </c>
      <c r="F1623" s="133">
        <v>25.216000000000001</v>
      </c>
      <c r="G1623" s="133">
        <v>0</v>
      </c>
      <c r="H1623" s="133">
        <v>410</v>
      </c>
      <c r="I1623" s="133">
        <v>650</v>
      </c>
      <c r="J1623" s="133">
        <v>308.512</v>
      </c>
      <c r="K1623" s="133">
        <v>795</v>
      </c>
      <c r="L1623" s="133"/>
      <c r="M1623" s="133">
        <v>410</v>
      </c>
      <c r="N1623" s="133">
        <v>795</v>
      </c>
      <c r="O1623" s="133">
        <v>795</v>
      </c>
      <c r="P1623" s="133" t="s">
        <v>204</v>
      </c>
      <c r="Q1623" s="133" t="s">
        <v>201</v>
      </c>
      <c r="R1623" s="133" t="s">
        <v>202</v>
      </c>
      <c r="S1623" s="127">
        <v>44349.398495370369</v>
      </c>
    </row>
    <row r="1624" spans="1:19" x14ac:dyDescent="0.2">
      <c r="A1624" s="133" t="s">
        <v>199</v>
      </c>
      <c r="B1624" s="133" t="s">
        <v>161</v>
      </c>
      <c r="C1624" s="127">
        <v>44322.541666666664</v>
      </c>
      <c r="D1624" s="133">
        <v>340.86399999999998</v>
      </c>
      <c r="E1624" s="133">
        <v>315.52</v>
      </c>
      <c r="F1624" s="133">
        <v>25.344000000000001</v>
      </c>
      <c r="G1624" s="133">
        <v>0</v>
      </c>
      <c r="H1624" s="133">
        <v>410</v>
      </c>
      <c r="I1624" s="133">
        <v>650</v>
      </c>
      <c r="J1624" s="133">
        <v>315.52</v>
      </c>
      <c r="K1624" s="133">
        <v>795</v>
      </c>
      <c r="L1624" s="133"/>
      <c r="M1624" s="133">
        <v>410</v>
      </c>
      <c r="N1624" s="133">
        <v>795</v>
      </c>
      <c r="O1624" s="133">
        <v>795</v>
      </c>
      <c r="P1624" s="133" t="s">
        <v>204</v>
      </c>
      <c r="Q1624" s="133" t="s">
        <v>201</v>
      </c>
      <c r="R1624" s="133" t="s">
        <v>202</v>
      </c>
      <c r="S1624" s="127">
        <v>44349.398495370369</v>
      </c>
    </row>
    <row r="1625" spans="1:19" x14ac:dyDescent="0.2">
      <c r="A1625" s="133" t="s">
        <v>199</v>
      </c>
      <c r="B1625" s="133" t="s">
        <v>161</v>
      </c>
      <c r="C1625" s="127">
        <v>44322.583333333336</v>
      </c>
      <c r="D1625" s="133">
        <v>336.54399999999998</v>
      </c>
      <c r="E1625" s="133">
        <v>311.36</v>
      </c>
      <c r="F1625" s="133">
        <v>25.184000000000001</v>
      </c>
      <c r="G1625" s="133">
        <v>0</v>
      </c>
      <c r="H1625" s="133">
        <v>410</v>
      </c>
      <c r="I1625" s="133">
        <v>764</v>
      </c>
      <c r="J1625" s="133">
        <v>311.36</v>
      </c>
      <c r="K1625" s="133">
        <v>795</v>
      </c>
      <c r="L1625" s="133"/>
      <c r="M1625" s="133">
        <v>410</v>
      </c>
      <c r="N1625" s="133">
        <v>795</v>
      </c>
      <c r="O1625" s="133">
        <v>795</v>
      </c>
      <c r="P1625" s="133" t="s">
        <v>204</v>
      </c>
      <c r="Q1625" s="133" t="s">
        <v>201</v>
      </c>
      <c r="R1625" s="133" t="s">
        <v>202</v>
      </c>
      <c r="S1625" s="127">
        <v>44349.398495370369</v>
      </c>
    </row>
    <row r="1626" spans="1:19" x14ac:dyDescent="0.2">
      <c r="A1626" s="133" t="s">
        <v>199</v>
      </c>
      <c r="B1626" s="133" t="s">
        <v>161</v>
      </c>
      <c r="C1626" s="127">
        <v>44322.625</v>
      </c>
      <c r="D1626" s="133">
        <v>325.47199999999998</v>
      </c>
      <c r="E1626" s="133">
        <v>300.416</v>
      </c>
      <c r="F1626" s="133">
        <v>25.056000000000001</v>
      </c>
      <c r="G1626" s="133">
        <v>0</v>
      </c>
      <c r="H1626" s="133">
        <v>410</v>
      </c>
      <c r="I1626" s="133">
        <v>790</v>
      </c>
      <c r="J1626" s="133">
        <v>300.416</v>
      </c>
      <c r="K1626" s="133">
        <v>795</v>
      </c>
      <c r="L1626" s="133"/>
      <c r="M1626" s="133">
        <v>410</v>
      </c>
      <c r="N1626" s="133">
        <v>795</v>
      </c>
      <c r="O1626" s="133">
        <v>795</v>
      </c>
      <c r="P1626" s="133" t="s">
        <v>204</v>
      </c>
      <c r="Q1626" s="133" t="s">
        <v>201</v>
      </c>
      <c r="R1626" s="133" t="s">
        <v>202</v>
      </c>
      <c r="S1626" s="127">
        <v>44349.398495370369</v>
      </c>
    </row>
    <row r="1627" spans="1:19" x14ac:dyDescent="0.2">
      <c r="A1627" s="133" t="s">
        <v>199</v>
      </c>
      <c r="B1627" s="133" t="s">
        <v>161</v>
      </c>
      <c r="C1627" s="127">
        <v>44322.666666666664</v>
      </c>
      <c r="D1627" s="133">
        <v>286.01600000000002</v>
      </c>
      <c r="E1627" s="133">
        <v>261.98399999999998</v>
      </c>
      <c r="F1627" s="133">
        <v>24.032</v>
      </c>
      <c r="G1627" s="133">
        <v>0</v>
      </c>
      <c r="H1627" s="133">
        <v>410</v>
      </c>
      <c r="I1627" s="133">
        <v>790</v>
      </c>
      <c r="J1627" s="133">
        <v>261.98399999999998</v>
      </c>
      <c r="K1627" s="133">
        <v>795</v>
      </c>
      <c r="L1627" s="133"/>
      <c r="M1627" s="133">
        <v>410</v>
      </c>
      <c r="N1627" s="133">
        <v>795</v>
      </c>
      <c r="O1627" s="133">
        <v>795</v>
      </c>
      <c r="P1627" s="133" t="s">
        <v>204</v>
      </c>
      <c r="Q1627" s="133" t="s">
        <v>201</v>
      </c>
      <c r="R1627" s="133" t="s">
        <v>202</v>
      </c>
      <c r="S1627" s="127">
        <v>44349.398495370369</v>
      </c>
    </row>
    <row r="1628" spans="1:19" x14ac:dyDescent="0.2">
      <c r="A1628" s="133" t="s">
        <v>199</v>
      </c>
      <c r="B1628" s="133" t="s">
        <v>161</v>
      </c>
      <c r="C1628" s="127">
        <v>44322.708333333336</v>
      </c>
      <c r="D1628" s="133">
        <v>283.488</v>
      </c>
      <c r="E1628" s="133">
        <v>259.61599999999999</v>
      </c>
      <c r="F1628" s="133">
        <v>23.872</v>
      </c>
      <c r="G1628" s="133">
        <v>0</v>
      </c>
      <c r="H1628" s="133">
        <v>410</v>
      </c>
      <c r="I1628" s="133">
        <v>790</v>
      </c>
      <c r="J1628" s="133">
        <v>259.61599999999999</v>
      </c>
      <c r="K1628" s="133">
        <v>795</v>
      </c>
      <c r="L1628" s="133"/>
      <c r="M1628" s="133">
        <v>410</v>
      </c>
      <c r="N1628" s="133">
        <v>795</v>
      </c>
      <c r="O1628" s="133">
        <v>795</v>
      </c>
      <c r="P1628" s="133" t="s">
        <v>204</v>
      </c>
      <c r="Q1628" s="133" t="s">
        <v>201</v>
      </c>
      <c r="R1628" s="133" t="s">
        <v>202</v>
      </c>
      <c r="S1628" s="127">
        <v>44349.398495370369</v>
      </c>
    </row>
    <row r="1629" spans="1:19" x14ac:dyDescent="0.2">
      <c r="A1629" s="133" t="s">
        <v>199</v>
      </c>
      <c r="B1629" s="133" t="s">
        <v>161</v>
      </c>
      <c r="C1629" s="127">
        <v>44322.75</v>
      </c>
      <c r="D1629" s="133">
        <v>329.63200000000001</v>
      </c>
      <c r="E1629" s="133">
        <v>305.60000000000002</v>
      </c>
      <c r="F1629" s="133">
        <v>24.032</v>
      </c>
      <c r="G1629" s="133">
        <v>0</v>
      </c>
      <c r="H1629" s="133">
        <v>410</v>
      </c>
      <c r="I1629" s="133">
        <v>790</v>
      </c>
      <c r="J1629" s="133">
        <v>305.60000000000002</v>
      </c>
      <c r="K1629" s="133">
        <v>795</v>
      </c>
      <c r="L1629" s="133"/>
      <c r="M1629" s="133">
        <v>410</v>
      </c>
      <c r="N1629" s="133">
        <v>795</v>
      </c>
      <c r="O1629" s="133">
        <v>795</v>
      </c>
      <c r="P1629" s="133" t="s">
        <v>204</v>
      </c>
      <c r="Q1629" s="133" t="s">
        <v>201</v>
      </c>
      <c r="R1629" s="133" t="s">
        <v>202</v>
      </c>
      <c r="S1629" s="127">
        <v>44349.398495370369</v>
      </c>
    </row>
    <row r="1630" spans="1:19" x14ac:dyDescent="0.2">
      <c r="A1630" s="133" t="s">
        <v>199</v>
      </c>
      <c r="B1630" s="133" t="s">
        <v>161</v>
      </c>
      <c r="C1630" s="127">
        <v>44322.791666666664</v>
      </c>
      <c r="D1630" s="133">
        <v>343.52</v>
      </c>
      <c r="E1630" s="133">
        <v>319.16800000000001</v>
      </c>
      <c r="F1630" s="133">
        <v>24.352</v>
      </c>
      <c r="G1630" s="133">
        <v>0</v>
      </c>
      <c r="H1630" s="133">
        <v>410</v>
      </c>
      <c r="I1630" s="133">
        <v>790</v>
      </c>
      <c r="J1630" s="133">
        <v>319.16800000000001</v>
      </c>
      <c r="K1630" s="133">
        <v>795</v>
      </c>
      <c r="L1630" s="133"/>
      <c r="M1630" s="133">
        <v>410</v>
      </c>
      <c r="N1630" s="133">
        <v>795</v>
      </c>
      <c r="O1630" s="133">
        <v>795</v>
      </c>
      <c r="P1630" s="133" t="s">
        <v>204</v>
      </c>
      <c r="Q1630" s="133" t="s">
        <v>201</v>
      </c>
      <c r="R1630" s="133" t="s">
        <v>202</v>
      </c>
      <c r="S1630" s="127">
        <v>44349.398495370369</v>
      </c>
    </row>
    <row r="1631" spans="1:19" x14ac:dyDescent="0.2">
      <c r="A1631" s="133" t="s">
        <v>199</v>
      </c>
      <c r="B1631" s="133" t="s">
        <v>161</v>
      </c>
      <c r="C1631" s="127">
        <v>44322.833333333336</v>
      </c>
      <c r="D1631" s="133">
        <v>391.87200000000001</v>
      </c>
      <c r="E1631" s="133">
        <v>365.28</v>
      </c>
      <c r="F1631" s="133">
        <v>26.591999999999999</v>
      </c>
      <c r="G1631" s="133">
        <v>0</v>
      </c>
      <c r="H1631" s="133">
        <v>410</v>
      </c>
      <c r="I1631" s="133">
        <v>790</v>
      </c>
      <c r="J1631" s="133">
        <v>365.28</v>
      </c>
      <c r="K1631" s="133">
        <v>795</v>
      </c>
      <c r="L1631" s="133"/>
      <c r="M1631" s="133">
        <v>410</v>
      </c>
      <c r="N1631" s="133">
        <v>795</v>
      </c>
      <c r="O1631" s="133">
        <v>795</v>
      </c>
      <c r="P1631" s="133" t="s">
        <v>204</v>
      </c>
      <c r="Q1631" s="133" t="s">
        <v>201</v>
      </c>
      <c r="R1631" s="133" t="s">
        <v>202</v>
      </c>
      <c r="S1631" s="127">
        <v>44349.398495370369</v>
      </c>
    </row>
    <row r="1632" spans="1:19" x14ac:dyDescent="0.2">
      <c r="A1632" s="133" t="s">
        <v>199</v>
      </c>
      <c r="B1632" s="133" t="s">
        <v>161</v>
      </c>
      <c r="C1632" s="127">
        <v>44322.875</v>
      </c>
      <c r="D1632" s="133">
        <v>408.99200000000002</v>
      </c>
      <c r="E1632" s="133">
        <v>381.79199999999997</v>
      </c>
      <c r="F1632" s="133">
        <v>27.2</v>
      </c>
      <c r="G1632" s="133">
        <v>0</v>
      </c>
      <c r="H1632" s="133">
        <v>410</v>
      </c>
      <c r="I1632" s="133">
        <v>790</v>
      </c>
      <c r="J1632" s="133">
        <v>381.79199999999997</v>
      </c>
      <c r="K1632" s="133">
        <v>795</v>
      </c>
      <c r="L1632" s="133"/>
      <c r="M1632" s="133">
        <v>410</v>
      </c>
      <c r="N1632" s="133">
        <v>795</v>
      </c>
      <c r="O1632" s="133">
        <v>795</v>
      </c>
      <c r="P1632" s="133" t="s">
        <v>204</v>
      </c>
      <c r="Q1632" s="133" t="s">
        <v>201</v>
      </c>
      <c r="R1632" s="133" t="s">
        <v>202</v>
      </c>
      <c r="S1632" s="127">
        <v>44349.398495370369</v>
      </c>
    </row>
    <row r="1633" spans="1:19" x14ac:dyDescent="0.2">
      <c r="A1633" s="133" t="s">
        <v>199</v>
      </c>
      <c r="B1633" s="133" t="s">
        <v>161</v>
      </c>
      <c r="C1633" s="127">
        <v>44322.916666666664</v>
      </c>
      <c r="D1633" s="133">
        <v>415.23200000000003</v>
      </c>
      <c r="E1633" s="133">
        <v>387.74400000000003</v>
      </c>
      <c r="F1633" s="133">
        <v>27.488</v>
      </c>
      <c r="G1633" s="133">
        <v>0</v>
      </c>
      <c r="H1633" s="133">
        <v>410</v>
      </c>
      <c r="I1633" s="133">
        <v>790</v>
      </c>
      <c r="J1633" s="133">
        <v>387.74400000000003</v>
      </c>
      <c r="K1633" s="133">
        <v>795</v>
      </c>
      <c r="L1633" s="133"/>
      <c r="M1633" s="133">
        <v>410</v>
      </c>
      <c r="N1633" s="133">
        <v>795</v>
      </c>
      <c r="O1633" s="133">
        <v>795</v>
      </c>
      <c r="P1633" s="133" t="s">
        <v>204</v>
      </c>
      <c r="Q1633" s="133" t="s">
        <v>201</v>
      </c>
      <c r="R1633" s="133" t="s">
        <v>202</v>
      </c>
      <c r="S1633" s="127">
        <v>44349.398495370369</v>
      </c>
    </row>
    <row r="1634" spans="1:19" x14ac:dyDescent="0.2">
      <c r="A1634" s="133" t="s">
        <v>199</v>
      </c>
      <c r="B1634" s="133" t="s">
        <v>161</v>
      </c>
      <c r="C1634" s="127">
        <v>44322.958333333336</v>
      </c>
      <c r="D1634" s="133">
        <v>391.13600000000002</v>
      </c>
      <c r="E1634" s="133">
        <v>364.96</v>
      </c>
      <c r="F1634" s="133">
        <v>26.175999999999998</v>
      </c>
      <c r="G1634" s="133">
        <v>0</v>
      </c>
      <c r="H1634" s="133">
        <v>410</v>
      </c>
      <c r="I1634" s="133">
        <v>790</v>
      </c>
      <c r="J1634" s="133">
        <v>364.96</v>
      </c>
      <c r="K1634" s="133">
        <v>795</v>
      </c>
      <c r="L1634" s="133"/>
      <c r="M1634" s="133">
        <v>410</v>
      </c>
      <c r="N1634" s="133">
        <v>795</v>
      </c>
      <c r="O1634" s="133">
        <v>795</v>
      </c>
      <c r="P1634" s="133" t="s">
        <v>204</v>
      </c>
      <c r="Q1634" s="133" t="s">
        <v>201</v>
      </c>
      <c r="R1634" s="133" t="s">
        <v>202</v>
      </c>
      <c r="S1634" s="127">
        <v>44349.398495370369</v>
      </c>
    </row>
    <row r="1635" spans="1:19" x14ac:dyDescent="0.2">
      <c r="A1635" s="133" t="s">
        <v>199</v>
      </c>
      <c r="B1635" s="133" t="s">
        <v>161</v>
      </c>
      <c r="C1635" s="127">
        <v>44323</v>
      </c>
      <c r="D1635" s="133">
        <v>370.464</v>
      </c>
      <c r="E1635" s="133">
        <v>345.18400000000003</v>
      </c>
      <c r="F1635" s="133">
        <v>25.28</v>
      </c>
      <c r="G1635" s="133">
        <v>0</v>
      </c>
      <c r="H1635" s="133">
        <v>410</v>
      </c>
      <c r="I1635" s="133">
        <v>790</v>
      </c>
      <c r="J1635" s="133">
        <v>345.18400000000003</v>
      </c>
      <c r="K1635" s="133">
        <v>795</v>
      </c>
      <c r="L1635" s="133"/>
      <c r="M1635" s="133">
        <v>410</v>
      </c>
      <c r="N1635" s="133">
        <v>795</v>
      </c>
      <c r="O1635" s="133">
        <v>795</v>
      </c>
      <c r="P1635" s="133" t="s">
        <v>204</v>
      </c>
      <c r="Q1635" s="133" t="s">
        <v>201</v>
      </c>
      <c r="R1635" s="133" t="s">
        <v>202</v>
      </c>
      <c r="S1635" s="127">
        <v>44349.398495370369</v>
      </c>
    </row>
    <row r="1636" spans="1:19" x14ac:dyDescent="0.2">
      <c r="A1636" s="133" t="s">
        <v>199</v>
      </c>
      <c r="B1636" s="133" t="s">
        <v>161</v>
      </c>
      <c r="C1636" s="127">
        <v>44323.041666666664</v>
      </c>
      <c r="D1636" s="133">
        <v>303.00799999999998</v>
      </c>
      <c r="E1636" s="133">
        <v>280</v>
      </c>
      <c r="F1636" s="133">
        <v>23.007999999999999</v>
      </c>
      <c r="G1636" s="133">
        <v>0</v>
      </c>
      <c r="H1636" s="133">
        <v>410</v>
      </c>
      <c r="I1636" s="133">
        <v>790</v>
      </c>
      <c r="J1636" s="133">
        <v>280</v>
      </c>
      <c r="K1636" s="133">
        <v>795</v>
      </c>
      <c r="L1636" s="133"/>
      <c r="M1636" s="133">
        <v>410</v>
      </c>
      <c r="N1636" s="133">
        <v>795</v>
      </c>
      <c r="O1636" s="133">
        <v>795</v>
      </c>
      <c r="P1636" s="133" t="s">
        <v>204</v>
      </c>
      <c r="Q1636" s="133" t="s">
        <v>201</v>
      </c>
      <c r="R1636" s="133" t="s">
        <v>202</v>
      </c>
      <c r="S1636" s="127">
        <v>44349.398495370369</v>
      </c>
    </row>
    <row r="1637" spans="1:19" x14ac:dyDescent="0.2">
      <c r="A1637" s="133" t="s">
        <v>199</v>
      </c>
      <c r="B1637" s="133" t="s">
        <v>161</v>
      </c>
      <c r="C1637" s="127">
        <v>44323.083333333336</v>
      </c>
      <c r="D1637" s="133">
        <v>240.352</v>
      </c>
      <c r="E1637" s="133">
        <v>219.232</v>
      </c>
      <c r="F1637" s="133">
        <v>21.12</v>
      </c>
      <c r="G1637" s="133">
        <v>0</v>
      </c>
      <c r="H1637" s="133">
        <v>409</v>
      </c>
      <c r="I1637" s="133">
        <v>653</v>
      </c>
      <c r="J1637" s="133">
        <v>219.232</v>
      </c>
      <c r="K1637" s="133">
        <v>656</v>
      </c>
      <c r="L1637" s="133"/>
      <c r="M1637" s="133">
        <v>409</v>
      </c>
      <c r="N1637" s="133">
        <v>656</v>
      </c>
      <c r="O1637" s="133">
        <v>795</v>
      </c>
      <c r="P1637" s="133" t="s">
        <v>204</v>
      </c>
      <c r="Q1637" s="133" t="s">
        <v>201</v>
      </c>
      <c r="R1637" s="133" t="s">
        <v>202</v>
      </c>
      <c r="S1637" s="127">
        <v>44349.399108796293</v>
      </c>
    </row>
    <row r="1638" spans="1:19" x14ac:dyDescent="0.2">
      <c r="A1638" s="133" t="s">
        <v>199</v>
      </c>
      <c r="B1638" s="133" t="s">
        <v>161</v>
      </c>
      <c r="C1638" s="127">
        <v>44323.125</v>
      </c>
      <c r="D1638" s="133">
        <v>225.85599999999999</v>
      </c>
      <c r="E1638" s="133">
        <v>204.89599999999999</v>
      </c>
      <c r="F1638" s="133">
        <v>20.96</v>
      </c>
      <c r="G1638" s="133">
        <v>0</v>
      </c>
      <c r="H1638" s="133">
        <v>409</v>
      </c>
      <c r="I1638" s="133">
        <v>464</v>
      </c>
      <c r="J1638" s="133">
        <v>204.89599999999999</v>
      </c>
      <c r="K1638" s="133">
        <v>465</v>
      </c>
      <c r="L1638" s="133"/>
      <c r="M1638" s="133">
        <v>409</v>
      </c>
      <c r="N1638" s="133">
        <v>465</v>
      </c>
      <c r="O1638" s="133">
        <v>795</v>
      </c>
      <c r="P1638" s="133" t="s">
        <v>204</v>
      </c>
      <c r="Q1638" s="133" t="s">
        <v>201</v>
      </c>
      <c r="R1638" s="133" t="s">
        <v>202</v>
      </c>
      <c r="S1638" s="127">
        <v>44349.399108796293</v>
      </c>
    </row>
    <row r="1639" spans="1:19" x14ac:dyDescent="0.2">
      <c r="A1639" s="133" t="s">
        <v>199</v>
      </c>
      <c r="B1639" s="133" t="s">
        <v>161</v>
      </c>
      <c r="C1639" s="127">
        <v>44323.166666666664</v>
      </c>
      <c r="D1639" s="133">
        <v>225.696</v>
      </c>
      <c r="E1639" s="133">
        <v>204.89599999999999</v>
      </c>
      <c r="F1639" s="133">
        <v>20.8</v>
      </c>
      <c r="G1639" s="133">
        <v>0</v>
      </c>
      <c r="H1639" s="133">
        <v>409</v>
      </c>
      <c r="I1639" s="133">
        <v>460</v>
      </c>
      <c r="J1639" s="133">
        <v>204.89599999999999</v>
      </c>
      <c r="K1639" s="133">
        <v>460</v>
      </c>
      <c r="L1639" s="133"/>
      <c r="M1639" s="133">
        <v>409</v>
      </c>
      <c r="N1639" s="133">
        <v>460</v>
      </c>
      <c r="O1639" s="133">
        <v>795</v>
      </c>
      <c r="P1639" s="133" t="s">
        <v>204</v>
      </c>
      <c r="Q1639" s="133" t="s">
        <v>201</v>
      </c>
      <c r="R1639" s="133" t="s">
        <v>202</v>
      </c>
      <c r="S1639" s="127">
        <v>44349.399108796293</v>
      </c>
    </row>
    <row r="1640" spans="1:19" x14ac:dyDescent="0.2">
      <c r="A1640" s="133" t="s">
        <v>199</v>
      </c>
      <c r="B1640" s="133" t="s">
        <v>161</v>
      </c>
      <c r="C1640" s="127">
        <v>44323.208333333336</v>
      </c>
      <c r="D1640" s="133">
        <v>225.66399999999999</v>
      </c>
      <c r="E1640" s="133">
        <v>204.928</v>
      </c>
      <c r="F1640" s="133">
        <v>20.736000000000001</v>
      </c>
      <c r="G1640" s="133">
        <v>0</v>
      </c>
      <c r="H1640" s="133">
        <v>409</v>
      </c>
      <c r="I1640" s="133">
        <v>497</v>
      </c>
      <c r="J1640" s="133">
        <v>204.928</v>
      </c>
      <c r="K1640" s="133">
        <v>498</v>
      </c>
      <c r="L1640" s="133"/>
      <c r="M1640" s="133">
        <v>409</v>
      </c>
      <c r="N1640" s="133">
        <v>498</v>
      </c>
      <c r="O1640" s="133">
        <v>795</v>
      </c>
      <c r="P1640" s="133" t="s">
        <v>204</v>
      </c>
      <c r="Q1640" s="133" t="s">
        <v>201</v>
      </c>
      <c r="R1640" s="133" t="s">
        <v>202</v>
      </c>
      <c r="S1640" s="127">
        <v>44349.399108796293</v>
      </c>
    </row>
    <row r="1641" spans="1:19" x14ac:dyDescent="0.2">
      <c r="A1641" s="133" t="s">
        <v>199</v>
      </c>
      <c r="B1641" s="133" t="s">
        <v>161</v>
      </c>
      <c r="C1641" s="127">
        <v>44323.25</v>
      </c>
      <c r="D1641" s="133">
        <v>230.72</v>
      </c>
      <c r="E1641" s="133">
        <v>209.88800000000001</v>
      </c>
      <c r="F1641" s="133">
        <v>20.832000000000001</v>
      </c>
      <c r="G1641" s="133">
        <v>0</v>
      </c>
      <c r="H1641" s="133">
        <v>409</v>
      </c>
      <c r="I1641" s="133">
        <v>742</v>
      </c>
      <c r="J1641" s="133">
        <v>209.88800000000001</v>
      </c>
      <c r="K1641" s="133">
        <v>746</v>
      </c>
      <c r="L1641" s="133"/>
      <c r="M1641" s="133">
        <v>409</v>
      </c>
      <c r="N1641" s="133">
        <v>746</v>
      </c>
      <c r="O1641" s="133">
        <v>795</v>
      </c>
      <c r="P1641" s="133" t="s">
        <v>204</v>
      </c>
      <c r="Q1641" s="133" t="s">
        <v>201</v>
      </c>
      <c r="R1641" s="133" t="s">
        <v>202</v>
      </c>
      <c r="S1641" s="127">
        <v>44349.399108796293</v>
      </c>
    </row>
    <row r="1642" spans="1:19" x14ac:dyDescent="0.2">
      <c r="A1642" s="133" t="s">
        <v>199</v>
      </c>
      <c r="B1642" s="133" t="s">
        <v>161</v>
      </c>
      <c r="C1642" s="127">
        <v>44323.291666666664</v>
      </c>
      <c r="D1642" s="133">
        <v>257.98399999999998</v>
      </c>
      <c r="E1642" s="133">
        <v>236.38399999999999</v>
      </c>
      <c r="F1642" s="133">
        <v>21.6</v>
      </c>
      <c r="G1642" s="133">
        <v>0</v>
      </c>
      <c r="H1642" s="133">
        <v>421</v>
      </c>
      <c r="I1642" s="133">
        <v>788</v>
      </c>
      <c r="J1642" s="133">
        <v>236.38399999999999</v>
      </c>
      <c r="K1642" s="133">
        <v>793</v>
      </c>
      <c r="L1642" s="133"/>
      <c r="M1642" s="133">
        <v>409</v>
      </c>
      <c r="N1642" s="133">
        <v>793</v>
      </c>
      <c r="O1642" s="133">
        <v>795</v>
      </c>
      <c r="P1642" s="133" t="s">
        <v>204</v>
      </c>
      <c r="Q1642" s="133" t="s">
        <v>201</v>
      </c>
      <c r="R1642" s="133" t="s">
        <v>202</v>
      </c>
      <c r="S1642" s="127">
        <v>44349.399108796293</v>
      </c>
    </row>
    <row r="1643" spans="1:19" x14ac:dyDescent="0.2">
      <c r="A1643" s="133" t="s">
        <v>199</v>
      </c>
      <c r="B1643" s="133" t="s">
        <v>161</v>
      </c>
      <c r="C1643" s="127">
        <v>44323.333333333336</v>
      </c>
      <c r="D1643" s="133">
        <v>261.47199999999998</v>
      </c>
      <c r="E1643" s="133">
        <v>238.976</v>
      </c>
      <c r="F1643" s="133">
        <v>22.495999999999999</v>
      </c>
      <c r="G1643" s="133">
        <v>0</v>
      </c>
      <c r="H1643" s="133">
        <v>410</v>
      </c>
      <c r="I1643" s="133">
        <v>790</v>
      </c>
      <c r="J1643" s="133">
        <v>238.976</v>
      </c>
      <c r="K1643" s="133">
        <v>795</v>
      </c>
      <c r="L1643" s="133"/>
      <c r="M1643" s="133">
        <v>410</v>
      </c>
      <c r="N1643" s="133">
        <v>795</v>
      </c>
      <c r="O1643" s="133">
        <v>795</v>
      </c>
      <c r="P1643" s="133" t="s">
        <v>204</v>
      </c>
      <c r="Q1643" s="133" t="s">
        <v>201</v>
      </c>
      <c r="R1643" s="133" t="s">
        <v>202</v>
      </c>
      <c r="S1643" s="127">
        <v>44349.399108796293</v>
      </c>
    </row>
    <row r="1644" spans="1:19" x14ac:dyDescent="0.2">
      <c r="A1644" s="133" t="s">
        <v>199</v>
      </c>
      <c r="B1644" s="133" t="s">
        <v>161</v>
      </c>
      <c r="C1644" s="127">
        <v>44323.375</v>
      </c>
      <c r="D1644" s="133">
        <v>299.52</v>
      </c>
      <c r="E1644" s="133">
        <v>275.13600000000002</v>
      </c>
      <c r="F1644" s="133">
        <v>24.384</v>
      </c>
      <c r="G1644" s="133">
        <v>0</v>
      </c>
      <c r="H1644" s="133">
        <v>410</v>
      </c>
      <c r="I1644" s="133">
        <v>790</v>
      </c>
      <c r="J1644" s="133">
        <v>275.13600000000002</v>
      </c>
      <c r="K1644" s="133">
        <v>795</v>
      </c>
      <c r="L1644" s="133"/>
      <c r="M1644" s="133">
        <v>410</v>
      </c>
      <c r="N1644" s="133">
        <v>795</v>
      </c>
      <c r="O1644" s="133">
        <v>795</v>
      </c>
      <c r="P1644" s="133" t="s">
        <v>204</v>
      </c>
      <c r="Q1644" s="133" t="s">
        <v>201</v>
      </c>
      <c r="R1644" s="133" t="s">
        <v>202</v>
      </c>
      <c r="S1644" s="127">
        <v>44349.399108796293</v>
      </c>
    </row>
    <row r="1645" spans="1:19" x14ac:dyDescent="0.2">
      <c r="A1645" s="133" t="s">
        <v>199</v>
      </c>
      <c r="B1645" s="133" t="s">
        <v>161</v>
      </c>
      <c r="C1645" s="127">
        <v>44323.416666666664</v>
      </c>
      <c r="D1645" s="133">
        <v>362.56</v>
      </c>
      <c r="E1645" s="133">
        <v>335.29599999999999</v>
      </c>
      <c r="F1645" s="133">
        <v>27.263999999999999</v>
      </c>
      <c r="G1645" s="133">
        <v>0</v>
      </c>
      <c r="H1645" s="133">
        <v>410</v>
      </c>
      <c r="I1645" s="133">
        <v>790</v>
      </c>
      <c r="J1645" s="133">
        <v>335.29599999999999</v>
      </c>
      <c r="K1645" s="133">
        <v>795</v>
      </c>
      <c r="L1645" s="133"/>
      <c r="M1645" s="133">
        <v>410</v>
      </c>
      <c r="N1645" s="133">
        <v>795</v>
      </c>
      <c r="O1645" s="133">
        <v>795</v>
      </c>
      <c r="P1645" s="133" t="s">
        <v>204</v>
      </c>
      <c r="Q1645" s="133" t="s">
        <v>201</v>
      </c>
      <c r="R1645" s="133" t="s">
        <v>202</v>
      </c>
      <c r="S1645" s="127">
        <v>44349.399108796293</v>
      </c>
    </row>
    <row r="1646" spans="1:19" x14ac:dyDescent="0.2">
      <c r="A1646" s="133" t="s">
        <v>199</v>
      </c>
      <c r="B1646" s="133" t="s">
        <v>161</v>
      </c>
      <c r="C1646" s="127">
        <v>44323.458333333336</v>
      </c>
      <c r="D1646" s="133">
        <v>406.20800000000003</v>
      </c>
      <c r="E1646" s="133">
        <v>376.99200000000002</v>
      </c>
      <c r="F1646" s="133">
        <v>29.216000000000001</v>
      </c>
      <c r="G1646" s="133">
        <v>0</v>
      </c>
      <c r="H1646" s="133">
        <v>410</v>
      </c>
      <c r="I1646" s="133">
        <v>790</v>
      </c>
      <c r="J1646" s="133">
        <v>376.99200000000002</v>
      </c>
      <c r="K1646" s="133">
        <v>795</v>
      </c>
      <c r="L1646" s="133"/>
      <c r="M1646" s="133">
        <v>410</v>
      </c>
      <c r="N1646" s="133">
        <v>795</v>
      </c>
      <c r="O1646" s="133">
        <v>795</v>
      </c>
      <c r="P1646" s="133" t="s">
        <v>204</v>
      </c>
      <c r="Q1646" s="133" t="s">
        <v>201</v>
      </c>
      <c r="R1646" s="133" t="s">
        <v>202</v>
      </c>
      <c r="S1646" s="127">
        <v>44349.399108796293</v>
      </c>
    </row>
    <row r="1647" spans="1:19" x14ac:dyDescent="0.2">
      <c r="A1647" s="133" t="s">
        <v>199</v>
      </c>
      <c r="B1647" s="133" t="s">
        <v>161</v>
      </c>
      <c r="C1647" s="127">
        <v>44323.5</v>
      </c>
      <c r="D1647" s="133">
        <v>385.92</v>
      </c>
      <c r="E1647" s="133">
        <v>357.85599999999999</v>
      </c>
      <c r="F1647" s="133">
        <v>28.064</v>
      </c>
      <c r="G1647" s="133">
        <v>0</v>
      </c>
      <c r="H1647" s="133">
        <v>410</v>
      </c>
      <c r="I1647" s="133">
        <v>790</v>
      </c>
      <c r="J1647" s="133">
        <v>357.85599999999999</v>
      </c>
      <c r="K1647" s="133">
        <v>795</v>
      </c>
      <c r="L1647" s="133"/>
      <c r="M1647" s="133">
        <v>410</v>
      </c>
      <c r="N1647" s="133">
        <v>795</v>
      </c>
      <c r="O1647" s="133">
        <v>795</v>
      </c>
      <c r="P1647" s="133" t="s">
        <v>204</v>
      </c>
      <c r="Q1647" s="133" t="s">
        <v>201</v>
      </c>
      <c r="R1647" s="133" t="s">
        <v>202</v>
      </c>
      <c r="S1647" s="127">
        <v>44349.399108796293</v>
      </c>
    </row>
    <row r="1648" spans="1:19" x14ac:dyDescent="0.2">
      <c r="A1648" s="133" t="s">
        <v>199</v>
      </c>
      <c r="B1648" s="133" t="s">
        <v>161</v>
      </c>
      <c r="C1648" s="127">
        <v>44323.541666666664</v>
      </c>
      <c r="D1648" s="133">
        <v>346.56</v>
      </c>
      <c r="E1648" s="133">
        <v>320.12799999999999</v>
      </c>
      <c r="F1648" s="133">
        <v>26.431999999999999</v>
      </c>
      <c r="G1648" s="133">
        <v>0</v>
      </c>
      <c r="H1648" s="133">
        <v>410</v>
      </c>
      <c r="I1648" s="133">
        <v>790</v>
      </c>
      <c r="J1648" s="133">
        <v>320.12799999999999</v>
      </c>
      <c r="K1648" s="133">
        <v>795</v>
      </c>
      <c r="L1648" s="133"/>
      <c r="M1648" s="133">
        <v>410</v>
      </c>
      <c r="N1648" s="133">
        <v>795</v>
      </c>
      <c r="O1648" s="133">
        <v>795</v>
      </c>
      <c r="P1648" s="133" t="s">
        <v>204</v>
      </c>
      <c r="Q1648" s="133" t="s">
        <v>201</v>
      </c>
      <c r="R1648" s="133" t="s">
        <v>202</v>
      </c>
      <c r="S1648" s="127">
        <v>44349.399108796293</v>
      </c>
    </row>
    <row r="1649" spans="1:19" x14ac:dyDescent="0.2">
      <c r="A1649" s="133" t="s">
        <v>199</v>
      </c>
      <c r="B1649" s="133" t="s">
        <v>161</v>
      </c>
      <c r="C1649" s="127">
        <v>44323.583333333336</v>
      </c>
      <c r="D1649" s="133">
        <v>334.62400000000002</v>
      </c>
      <c r="E1649" s="133">
        <v>308.64</v>
      </c>
      <c r="F1649" s="133">
        <v>25.984000000000002</v>
      </c>
      <c r="G1649" s="133">
        <v>0</v>
      </c>
      <c r="H1649" s="133">
        <v>410</v>
      </c>
      <c r="I1649" s="133">
        <v>790</v>
      </c>
      <c r="J1649" s="133">
        <v>308.64</v>
      </c>
      <c r="K1649" s="133">
        <v>795</v>
      </c>
      <c r="L1649" s="133"/>
      <c r="M1649" s="133">
        <v>410</v>
      </c>
      <c r="N1649" s="133">
        <v>795</v>
      </c>
      <c r="O1649" s="133">
        <v>795</v>
      </c>
      <c r="P1649" s="133" t="s">
        <v>204</v>
      </c>
      <c r="Q1649" s="133" t="s">
        <v>201</v>
      </c>
      <c r="R1649" s="133" t="s">
        <v>202</v>
      </c>
      <c r="S1649" s="127">
        <v>44349.399108796293</v>
      </c>
    </row>
    <row r="1650" spans="1:19" x14ac:dyDescent="0.2">
      <c r="A1650" s="133" t="s">
        <v>199</v>
      </c>
      <c r="B1650" s="133" t="s">
        <v>161</v>
      </c>
      <c r="C1650" s="127">
        <v>44323.625</v>
      </c>
      <c r="D1650" s="133">
        <v>318.464</v>
      </c>
      <c r="E1650" s="133">
        <v>292.95999999999998</v>
      </c>
      <c r="F1650" s="133">
        <v>25.504000000000001</v>
      </c>
      <c r="G1650" s="133">
        <v>0</v>
      </c>
      <c r="H1650" s="133">
        <v>410</v>
      </c>
      <c r="I1650" s="133">
        <v>790</v>
      </c>
      <c r="J1650" s="133">
        <v>292.95999999999998</v>
      </c>
      <c r="K1650" s="133">
        <v>795</v>
      </c>
      <c r="L1650" s="133"/>
      <c r="M1650" s="133">
        <v>410</v>
      </c>
      <c r="N1650" s="133">
        <v>795</v>
      </c>
      <c r="O1650" s="133">
        <v>795</v>
      </c>
      <c r="P1650" s="133" t="s">
        <v>204</v>
      </c>
      <c r="Q1650" s="133" t="s">
        <v>201</v>
      </c>
      <c r="R1650" s="133" t="s">
        <v>202</v>
      </c>
      <c r="S1650" s="127">
        <v>44349.399108796293</v>
      </c>
    </row>
    <row r="1651" spans="1:19" x14ac:dyDescent="0.2">
      <c r="A1651" s="133" t="s">
        <v>199</v>
      </c>
      <c r="B1651" s="133" t="s">
        <v>161</v>
      </c>
      <c r="C1651" s="127">
        <v>44323.666666666664</v>
      </c>
      <c r="D1651" s="133">
        <v>321.63200000000001</v>
      </c>
      <c r="E1651" s="133">
        <v>295.904</v>
      </c>
      <c r="F1651" s="133">
        <v>25.728000000000002</v>
      </c>
      <c r="G1651" s="133">
        <v>0</v>
      </c>
      <c r="H1651" s="133">
        <v>410</v>
      </c>
      <c r="I1651" s="133">
        <v>790</v>
      </c>
      <c r="J1651" s="133">
        <v>295.904</v>
      </c>
      <c r="K1651" s="133">
        <v>795</v>
      </c>
      <c r="L1651" s="133"/>
      <c r="M1651" s="133">
        <v>410</v>
      </c>
      <c r="N1651" s="133">
        <v>795</v>
      </c>
      <c r="O1651" s="133">
        <v>795</v>
      </c>
      <c r="P1651" s="133" t="s">
        <v>204</v>
      </c>
      <c r="Q1651" s="133" t="s">
        <v>201</v>
      </c>
      <c r="R1651" s="133" t="s">
        <v>202</v>
      </c>
      <c r="S1651" s="127">
        <v>44349.399108796293</v>
      </c>
    </row>
    <row r="1652" spans="1:19" x14ac:dyDescent="0.2">
      <c r="A1652" s="133" t="s">
        <v>199</v>
      </c>
      <c r="B1652" s="133" t="s">
        <v>161</v>
      </c>
      <c r="C1652" s="127">
        <v>44323.708333333336</v>
      </c>
      <c r="D1652" s="133">
        <v>281.50400000000002</v>
      </c>
      <c r="E1652" s="133">
        <v>257.12</v>
      </c>
      <c r="F1652" s="133">
        <v>24.384</v>
      </c>
      <c r="G1652" s="133">
        <v>0</v>
      </c>
      <c r="H1652" s="133">
        <v>457</v>
      </c>
      <c r="I1652" s="133">
        <v>790</v>
      </c>
      <c r="J1652" s="133">
        <v>257.12</v>
      </c>
      <c r="K1652" s="133">
        <v>795</v>
      </c>
      <c r="L1652" s="133"/>
      <c r="M1652" s="133">
        <v>410</v>
      </c>
      <c r="N1652" s="133">
        <v>795</v>
      </c>
      <c r="O1652" s="133">
        <v>795</v>
      </c>
      <c r="P1652" s="133" t="s">
        <v>204</v>
      </c>
      <c r="Q1652" s="133" t="s">
        <v>201</v>
      </c>
      <c r="R1652" s="133" t="s">
        <v>202</v>
      </c>
      <c r="S1652" s="127">
        <v>44349.399108796293</v>
      </c>
    </row>
    <row r="1653" spans="1:19" x14ac:dyDescent="0.2">
      <c r="A1653" s="133" t="s">
        <v>199</v>
      </c>
      <c r="B1653" s="133" t="s">
        <v>161</v>
      </c>
      <c r="C1653" s="127">
        <v>44323.75</v>
      </c>
      <c r="D1653" s="133">
        <v>281.37599999999998</v>
      </c>
      <c r="E1653" s="133">
        <v>257.79199999999997</v>
      </c>
      <c r="F1653" s="133">
        <v>23.584</v>
      </c>
      <c r="G1653" s="133">
        <v>0</v>
      </c>
      <c r="H1653" s="133">
        <v>491</v>
      </c>
      <c r="I1653" s="133">
        <v>790</v>
      </c>
      <c r="J1653" s="133">
        <v>257.79199999999997</v>
      </c>
      <c r="K1653" s="133">
        <v>795</v>
      </c>
      <c r="L1653" s="133"/>
      <c r="M1653" s="133">
        <v>410</v>
      </c>
      <c r="N1653" s="133">
        <v>795</v>
      </c>
      <c r="O1653" s="133">
        <v>795</v>
      </c>
      <c r="P1653" s="133" t="s">
        <v>204</v>
      </c>
      <c r="Q1653" s="133" t="s">
        <v>201</v>
      </c>
      <c r="R1653" s="133" t="s">
        <v>202</v>
      </c>
      <c r="S1653" s="127">
        <v>44349.399108796293</v>
      </c>
    </row>
    <row r="1654" spans="1:19" x14ac:dyDescent="0.2">
      <c r="A1654" s="133" t="s">
        <v>199</v>
      </c>
      <c r="B1654" s="133" t="s">
        <v>161</v>
      </c>
      <c r="C1654" s="127">
        <v>44323.791666666664</v>
      </c>
      <c r="D1654" s="133">
        <v>278.048</v>
      </c>
      <c r="E1654" s="133">
        <v>254.65600000000001</v>
      </c>
      <c r="F1654" s="133">
        <v>23.391999999999999</v>
      </c>
      <c r="G1654" s="133">
        <v>0</v>
      </c>
      <c r="H1654" s="133">
        <v>410</v>
      </c>
      <c r="I1654" s="133">
        <v>790</v>
      </c>
      <c r="J1654" s="133">
        <v>254.65600000000001</v>
      </c>
      <c r="K1654" s="133">
        <v>795</v>
      </c>
      <c r="L1654" s="133"/>
      <c r="M1654" s="133">
        <v>410</v>
      </c>
      <c r="N1654" s="133">
        <v>795</v>
      </c>
      <c r="O1654" s="133">
        <v>795</v>
      </c>
      <c r="P1654" s="133" t="s">
        <v>204</v>
      </c>
      <c r="Q1654" s="133" t="s">
        <v>201</v>
      </c>
      <c r="R1654" s="133" t="s">
        <v>202</v>
      </c>
      <c r="S1654" s="127">
        <v>44349.399108796293</v>
      </c>
    </row>
    <row r="1655" spans="1:19" x14ac:dyDescent="0.2">
      <c r="A1655" s="133" t="s">
        <v>199</v>
      </c>
      <c r="B1655" s="133" t="s">
        <v>161</v>
      </c>
      <c r="C1655" s="127">
        <v>44323.833333333336</v>
      </c>
      <c r="D1655" s="133">
        <v>291.42399999999998</v>
      </c>
      <c r="E1655" s="133">
        <v>267.93599999999998</v>
      </c>
      <c r="F1655" s="133">
        <v>23.488</v>
      </c>
      <c r="G1655" s="133">
        <v>0</v>
      </c>
      <c r="H1655" s="133">
        <v>410</v>
      </c>
      <c r="I1655" s="133">
        <v>790</v>
      </c>
      <c r="J1655" s="133">
        <v>267.93599999999998</v>
      </c>
      <c r="K1655" s="133">
        <v>795</v>
      </c>
      <c r="L1655" s="133"/>
      <c r="M1655" s="133">
        <v>410</v>
      </c>
      <c r="N1655" s="133">
        <v>795</v>
      </c>
      <c r="O1655" s="133">
        <v>795</v>
      </c>
      <c r="P1655" s="133" t="s">
        <v>204</v>
      </c>
      <c r="Q1655" s="133" t="s">
        <v>201</v>
      </c>
      <c r="R1655" s="133" t="s">
        <v>202</v>
      </c>
      <c r="S1655" s="127">
        <v>44349.399108796293</v>
      </c>
    </row>
    <row r="1656" spans="1:19" x14ac:dyDescent="0.2">
      <c r="A1656" s="133" t="s">
        <v>199</v>
      </c>
      <c r="B1656" s="133" t="s">
        <v>161</v>
      </c>
      <c r="C1656" s="127">
        <v>44323.875</v>
      </c>
      <c r="D1656" s="133">
        <v>308.8</v>
      </c>
      <c r="E1656" s="133">
        <v>285.44</v>
      </c>
      <c r="F1656" s="133">
        <v>23.36</v>
      </c>
      <c r="G1656" s="133">
        <v>0</v>
      </c>
      <c r="H1656" s="133">
        <v>410</v>
      </c>
      <c r="I1656" s="133">
        <v>790</v>
      </c>
      <c r="J1656" s="133">
        <v>285.44</v>
      </c>
      <c r="K1656" s="133">
        <v>795</v>
      </c>
      <c r="L1656" s="133"/>
      <c r="M1656" s="133">
        <v>410</v>
      </c>
      <c r="N1656" s="133">
        <v>795</v>
      </c>
      <c r="O1656" s="133">
        <v>795</v>
      </c>
      <c r="P1656" s="133" t="s">
        <v>204</v>
      </c>
      <c r="Q1656" s="133" t="s">
        <v>201</v>
      </c>
      <c r="R1656" s="133" t="s">
        <v>202</v>
      </c>
      <c r="S1656" s="127">
        <v>44349.399108796293</v>
      </c>
    </row>
    <row r="1657" spans="1:19" x14ac:dyDescent="0.2">
      <c r="A1657" s="133" t="s">
        <v>199</v>
      </c>
      <c r="B1657" s="133" t="s">
        <v>161</v>
      </c>
      <c r="C1657" s="127">
        <v>44323.916666666664</v>
      </c>
      <c r="D1657" s="133">
        <v>306.39999999999998</v>
      </c>
      <c r="E1657" s="133">
        <v>283.26400000000001</v>
      </c>
      <c r="F1657" s="133">
        <v>23.135999999999999</v>
      </c>
      <c r="G1657" s="133">
        <v>0</v>
      </c>
      <c r="H1657" s="133">
        <v>410</v>
      </c>
      <c r="I1657" s="133">
        <v>790</v>
      </c>
      <c r="J1657" s="133">
        <v>283.26400000000001</v>
      </c>
      <c r="K1657" s="133">
        <v>795</v>
      </c>
      <c r="L1657" s="133"/>
      <c r="M1657" s="133">
        <v>410</v>
      </c>
      <c r="N1657" s="133">
        <v>795</v>
      </c>
      <c r="O1657" s="133">
        <v>795</v>
      </c>
      <c r="P1657" s="133" t="s">
        <v>204</v>
      </c>
      <c r="Q1657" s="133" t="s">
        <v>201</v>
      </c>
      <c r="R1657" s="133" t="s">
        <v>202</v>
      </c>
      <c r="S1657" s="127">
        <v>44349.399108796293</v>
      </c>
    </row>
    <row r="1658" spans="1:19" x14ac:dyDescent="0.2">
      <c r="A1658" s="133" t="s">
        <v>199</v>
      </c>
      <c r="B1658" s="133" t="s">
        <v>161</v>
      </c>
      <c r="C1658" s="127">
        <v>44323.958333333336</v>
      </c>
      <c r="D1658" s="133">
        <v>292.608</v>
      </c>
      <c r="E1658" s="133">
        <v>269.85599999999999</v>
      </c>
      <c r="F1658" s="133">
        <v>22.751999999999999</v>
      </c>
      <c r="G1658" s="133">
        <v>0</v>
      </c>
      <c r="H1658" s="133">
        <v>410</v>
      </c>
      <c r="I1658" s="133">
        <v>790</v>
      </c>
      <c r="J1658" s="133">
        <v>269.85599999999999</v>
      </c>
      <c r="K1658" s="133">
        <v>795</v>
      </c>
      <c r="L1658" s="133"/>
      <c r="M1658" s="133">
        <v>410</v>
      </c>
      <c r="N1658" s="133">
        <v>795</v>
      </c>
      <c r="O1658" s="133">
        <v>795</v>
      </c>
      <c r="P1658" s="133" t="s">
        <v>204</v>
      </c>
      <c r="Q1658" s="133" t="s">
        <v>201</v>
      </c>
      <c r="R1658" s="133" t="s">
        <v>202</v>
      </c>
      <c r="S1658" s="127">
        <v>44349.399108796293</v>
      </c>
    </row>
    <row r="1659" spans="1:19" x14ac:dyDescent="0.2">
      <c r="A1659" s="133" t="s">
        <v>199</v>
      </c>
      <c r="B1659" s="133" t="s">
        <v>161</v>
      </c>
      <c r="C1659" s="127">
        <v>44324</v>
      </c>
      <c r="D1659" s="133">
        <v>310.39999999999998</v>
      </c>
      <c r="E1659" s="133">
        <v>287.13600000000002</v>
      </c>
      <c r="F1659" s="133">
        <v>23.263999999999999</v>
      </c>
      <c r="G1659" s="133">
        <v>0</v>
      </c>
      <c r="H1659" s="133">
        <v>410</v>
      </c>
      <c r="I1659" s="133">
        <v>790</v>
      </c>
      <c r="J1659" s="133">
        <v>287.13600000000002</v>
      </c>
      <c r="K1659" s="133">
        <v>795</v>
      </c>
      <c r="L1659" s="133"/>
      <c r="M1659" s="133">
        <v>410</v>
      </c>
      <c r="N1659" s="133">
        <v>795</v>
      </c>
      <c r="O1659" s="133">
        <v>795</v>
      </c>
      <c r="P1659" s="133" t="s">
        <v>204</v>
      </c>
      <c r="Q1659" s="133" t="s">
        <v>201</v>
      </c>
      <c r="R1659" s="133" t="s">
        <v>202</v>
      </c>
      <c r="S1659" s="127">
        <v>44349.399108796293</v>
      </c>
    </row>
    <row r="1660" spans="1:19" x14ac:dyDescent="0.2">
      <c r="A1660" s="133" t="s">
        <v>199</v>
      </c>
      <c r="B1660" s="133" t="s">
        <v>161</v>
      </c>
      <c r="C1660" s="127">
        <v>44324.041666666664</v>
      </c>
      <c r="D1660" s="133">
        <v>300</v>
      </c>
      <c r="E1660" s="133">
        <v>277.024</v>
      </c>
      <c r="F1660" s="133">
        <v>22.975999999999999</v>
      </c>
      <c r="G1660" s="133">
        <v>0</v>
      </c>
      <c r="H1660" s="133">
        <v>410</v>
      </c>
      <c r="I1660" s="133">
        <v>790</v>
      </c>
      <c r="J1660" s="133">
        <v>277.024</v>
      </c>
      <c r="K1660" s="133">
        <v>795</v>
      </c>
      <c r="L1660" s="133"/>
      <c r="M1660" s="133">
        <v>410</v>
      </c>
      <c r="N1660" s="133">
        <v>795</v>
      </c>
      <c r="O1660" s="133">
        <v>795</v>
      </c>
      <c r="P1660" s="133" t="s">
        <v>204</v>
      </c>
      <c r="Q1660" s="133" t="s">
        <v>201</v>
      </c>
      <c r="R1660" s="133" t="s">
        <v>202</v>
      </c>
      <c r="S1660" s="127">
        <v>44349.399108796293</v>
      </c>
    </row>
    <row r="1661" spans="1:19" x14ac:dyDescent="0.2">
      <c r="A1661" s="133" t="s">
        <v>199</v>
      </c>
      <c r="B1661" s="133" t="s">
        <v>161</v>
      </c>
      <c r="C1661" s="127">
        <v>44324.083333333336</v>
      </c>
      <c r="D1661" s="133">
        <v>263.32799999999997</v>
      </c>
      <c r="E1661" s="133">
        <v>241.44</v>
      </c>
      <c r="F1661" s="133">
        <v>21.888000000000002</v>
      </c>
      <c r="G1661" s="133">
        <v>0</v>
      </c>
      <c r="H1661" s="133">
        <v>410</v>
      </c>
      <c r="I1661" s="133">
        <v>790</v>
      </c>
      <c r="J1661" s="133">
        <v>241.44</v>
      </c>
      <c r="K1661" s="133">
        <v>795</v>
      </c>
      <c r="L1661" s="133"/>
      <c r="M1661" s="133">
        <v>410</v>
      </c>
      <c r="N1661" s="133">
        <v>795</v>
      </c>
      <c r="O1661" s="133">
        <v>795</v>
      </c>
      <c r="P1661" s="133" t="s">
        <v>204</v>
      </c>
      <c r="Q1661" s="133" t="s">
        <v>201</v>
      </c>
      <c r="R1661" s="133" t="s">
        <v>202</v>
      </c>
      <c r="S1661" s="127">
        <v>44349.399108796293</v>
      </c>
    </row>
    <row r="1662" spans="1:19" x14ac:dyDescent="0.2">
      <c r="A1662" s="133" t="s">
        <v>199</v>
      </c>
      <c r="B1662" s="133" t="s">
        <v>161</v>
      </c>
      <c r="C1662" s="127">
        <v>44324.125</v>
      </c>
      <c r="D1662" s="133">
        <v>246.624</v>
      </c>
      <c r="E1662" s="133">
        <v>225.08799999999999</v>
      </c>
      <c r="F1662" s="133">
        <v>21.536000000000001</v>
      </c>
      <c r="G1662" s="133">
        <v>0</v>
      </c>
      <c r="H1662" s="133">
        <v>410</v>
      </c>
      <c r="I1662" s="133">
        <v>790</v>
      </c>
      <c r="J1662" s="133">
        <v>225.08799999999999</v>
      </c>
      <c r="K1662" s="133">
        <v>795</v>
      </c>
      <c r="L1662" s="133"/>
      <c r="M1662" s="133">
        <v>410</v>
      </c>
      <c r="N1662" s="133">
        <v>795</v>
      </c>
      <c r="O1662" s="133">
        <v>795</v>
      </c>
      <c r="P1662" s="133" t="s">
        <v>204</v>
      </c>
      <c r="Q1662" s="133" t="s">
        <v>201</v>
      </c>
      <c r="R1662" s="133" t="s">
        <v>202</v>
      </c>
      <c r="S1662" s="127">
        <v>44349.399108796293</v>
      </c>
    </row>
    <row r="1663" spans="1:19" x14ac:dyDescent="0.2">
      <c r="A1663" s="133" t="s">
        <v>199</v>
      </c>
      <c r="B1663" s="133" t="s">
        <v>161</v>
      </c>
      <c r="C1663" s="127">
        <v>44324.166666666664</v>
      </c>
      <c r="D1663" s="133">
        <v>230.4</v>
      </c>
      <c r="E1663" s="133">
        <v>209.34399999999999</v>
      </c>
      <c r="F1663" s="133">
        <v>21.056000000000001</v>
      </c>
      <c r="G1663" s="133">
        <v>0</v>
      </c>
      <c r="H1663" s="133">
        <v>409</v>
      </c>
      <c r="I1663" s="133">
        <v>696</v>
      </c>
      <c r="J1663" s="133">
        <v>209.34399999999999</v>
      </c>
      <c r="K1663" s="133">
        <v>700</v>
      </c>
      <c r="L1663" s="133"/>
      <c r="M1663" s="133">
        <v>409</v>
      </c>
      <c r="N1663" s="133">
        <v>700</v>
      </c>
      <c r="O1663" s="133">
        <v>795</v>
      </c>
      <c r="P1663" s="133" t="s">
        <v>204</v>
      </c>
      <c r="Q1663" s="133" t="s">
        <v>201</v>
      </c>
      <c r="R1663" s="133" t="s">
        <v>202</v>
      </c>
      <c r="S1663" s="127">
        <v>44349.399108796293</v>
      </c>
    </row>
    <row r="1664" spans="1:19" x14ac:dyDescent="0.2">
      <c r="A1664" s="133" t="s">
        <v>199</v>
      </c>
      <c r="B1664" s="133" t="s">
        <v>161</v>
      </c>
      <c r="C1664" s="127">
        <v>44324.208333333336</v>
      </c>
      <c r="D1664" s="133">
        <v>234.68799999999999</v>
      </c>
      <c r="E1664" s="133">
        <v>213.72800000000001</v>
      </c>
      <c r="F1664" s="133">
        <v>20.96</v>
      </c>
      <c r="G1664" s="133">
        <v>0</v>
      </c>
      <c r="H1664" s="133">
        <v>410</v>
      </c>
      <c r="I1664" s="133">
        <v>790</v>
      </c>
      <c r="J1664" s="133">
        <v>213.72800000000001</v>
      </c>
      <c r="K1664" s="133">
        <v>795</v>
      </c>
      <c r="L1664" s="133"/>
      <c r="M1664" s="133">
        <v>410</v>
      </c>
      <c r="N1664" s="133">
        <v>795</v>
      </c>
      <c r="O1664" s="133">
        <v>795</v>
      </c>
      <c r="P1664" s="133" t="s">
        <v>204</v>
      </c>
      <c r="Q1664" s="133" t="s">
        <v>201</v>
      </c>
      <c r="R1664" s="133" t="s">
        <v>202</v>
      </c>
      <c r="S1664" s="127">
        <v>44349.399108796293</v>
      </c>
    </row>
    <row r="1665" spans="1:19" x14ac:dyDescent="0.2">
      <c r="A1665" s="133" t="s">
        <v>199</v>
      </c>
      <c r="B1665" s="133" t="s">
        <v>161</v>
      </c>
      <c r="C1665" s="127">
        <v>44324.25</v>
      </c>
      <c r="D1665" s="133">
        <v>246.08</v>
      </c>
      <c r="E1665" s="133">
        <v>224.89599999999999</v>
      </c>
      <c r="F1665" s="133">
        <v>21.184000000000001</v>
      </c>
      <c r="G1665" s="133">
        <v>0</v>
      </c>
      <c r="H1665" s="133">
        <v>410</v>
      </c>
      <c r="I1665" s="133">
        <v>790</v>
      </c>
      <c r="J1665" s="133">
        <v>224.89599999999999</v>
      </c>
      <c r="K1665" s="133">
        <v>795</v>
      </c>
      <c r="L1665" s="133"/>
      <c r="M1665" s="133">
        <v>410</v>
      </c>
      <c r="N1665" s="133">
        <v>795</v>
      </c>
      <c r="O1665" s="133">
        <v>795</v>
      </c>
      <c r="P1665" s="133" t="s">
        <v>204</v>
      </c>
      <c r="Q1665" s="133" t="s">
        <v>201</v>
      </c>
      <c r="R1665" s="133" t="s">
        <v>202</v>
      </c>
      <c r="S1665" s="127">
        <v>44349.399108796293</v>
      </c>
    </row>
    <row r="1666" spans="1:19" x14ac:dyDescent="0.2">
      <c r="A1666" s="133" t="s">
        <v>199</v>
      </c>
      <c r="B1666" s="133" t="s">
        <v>161</v>
      </c>
      <c r="C1666" s="127">
        <v>44324.291666666664</v>
      </c>
      <c r="D1666" s="133">
        <v>227.00800000000001</v>
      </c>
      <c r="E1666" s="133">
        <v>206.208</v>
      </c>
      <c r="F1666" s="133">
        <v>20.8</v>
      </c>
      <c r="G1666" s="133">
        <v>0</v>
      </c>
      <c r="H1666" s="133">
        <v>409</v>
      </c>
      <c r="I1666" s="133">
        <v>633</v>
      </c>
      <c r="J1666" s="133">
        <v>206.208</v>
      </c>
      <c r="K1666" s="133">
        <v>636</v>
      </c>
      <c r="L1666" s="133"/>
      <c r="M1666" s="133">
        <v>409</v>
      </c>
      <c r="N1666" s="133">
        <v>636</v>
      </c>
      <c r="O1666" s="133">
        <v>795</v>
      </c>
      <c r="P1666" s="133" t="s">
        <v>204</v>
      </c>
      <c r="Q1666" s="133" t="s">
        <v>201</v>
      </c>
      <c r="R1666" s="133" t="s">
        <v>202</v>
      </c>
      <c r="S1666" s="127">
        <v>44349.399108796293</v>
      </c>
    </row>
    <row r="1667" spans="1:19" x14ac:dyDescent="0.2">
      <c r="A1667" s="133" t="s">
        <v>199</v>
      </c>
      <c r="B1667" s="133" t="s">
        <v>161</v>
      </c>
      <c r="C1667" s="127">
        <v>44324.333333333336</v>
      </c>
      <c r="D1667" s="133">
        <v>230.816</v>
      </c>
      <c r="E1667" s="133">
        <v>208.83199999999999</v>
      </c>
      <c r="F1667" s="133">
        <v>21.984000000000002</v>
      </c>
      <c r="G1667" s="133">
        <v>0</v>
      </c>
      <c r="H1667" s="133">
        <v>409</v>
      </c>
      <c r="I1667" s="133">
        <v>768</v>
      </c>
      <c r="J1667" s="133">
        <v>208.83199999999999</v>
      </c>
      <c r="K1667" s="133">
        <v>773</v>
      </c>
      <c r="L1667" s="133"/>
      <c r="M1667" s="133">
        <v>409</v>
      </c>
      <c r="N1667" s="133">
        <v>773</v>
      </c>
      <c r="O1667" s="133">
        <v>795</v>
      </c>
      <c r="P1667" s="133" t="s">
        <v>204</v>
      </c>
      <c r="Q1667" s="133" t="s">
        <v>201</v>
      </c>
      <c r="R1667" s="133" t="s">
        <v>202</v>
      </c>
      <c r="S1667" s="127">
        <v>44349.399108796293</v>
      </c>
    </row>
    <row r="1668" spans="1:19" x14ac:dyDescent="0.2">
      <c r="A1668" s="133" t="s">
        <v>199</v>
      </c>
      <c r="B1668" s="133" t="s">
        <v>161</v>
      </c>
      <c r="C1668" s="127">
        <v>44324.375</v>
      </c>
      <c r="D1668" s="133">
        <v>258.01600000000002</v>
      </c>
      <c r="E1668" s="133">
        <v>235.2</v>
      </c>
      <c r="F1668" s="133">
        <v>22.815999999999999</v>
      </c>
      <c r="G1668" s="133">
        <v>0</v>
      </c>
      <c r="H1668" s="133">
        <v>433</v>
      </c>
      <c r="I1668" s="133">
        <v>790</v>
      </c>
      <c r="J1668" s="133">
        <v>235.2</v>
      </c>
      <c r="K1668" s="133">
        <v>795</v>
      </c>
      <c r="L1668" s="133"/>
      <c r="M1668" s="133">
        <v>410</v>
      </c>
      <c r="N1668" s="133">
        <v>795</v>
      </c>
      <c r="O1668" s="133">
        <v>795</v>
      </c>
      <c r="P1668" s="133" t="s">
        <v>204</v>
      </c>
      <c r="Q1668" s="133" t="s">
        <v>201</v>
      </c>
      <c r="R1668" s="133" t="s">
        <v>202</v>
      </c>
      <c r="S1668" s="127">
        <v>44349.399108796293</v>
      </c>
    </row>
    <row r="1669" spans="1:19" x14ac:dyDescent="0.2">
      <c r="A1669" s="133" t="s">
        <v>199</v>
      </c>
      <c r="B1669" s="133" t="s">
        <v>161</v>
      </c>
      <c r="C1669" s="127">
        <v>44324.416666666664</v>
      </c>
      <c r="D1669" s="133">
        <v>286.94400000000002</v>
      </c>
      <c r="E1669" s="133">
        <v>263.23200000000003</v>
      </c>
      <c r="F1669" s="133">
        <v>23.712</v>
      </c>
      <c r="G1669" s="133">
        <v>0</v>
      </c>
      <c r="H1669" s="133">
        <v>444</v>
      </c>
      <c r="I1669" s="133">
        <v>790</v>
      </c>
      <c r="J1669" s="133">
        <v>263.23200000000003</v>
      </c>
      <c r="K1669" s="133">
        <v>795</v>
      </c>
      <c r="L1669" s="133"/>
      <c r="M1669" s="133">
        <v>410</v>
      </c>
      <c r="N1669" s="133">
        <v>795</v>
      </c>
      <c r="O1669" s="133">
        <v>795</v>
      </c>
      <c r="P1669" s="133" t="s">
        <v>204</v>
      </c>
      <c r="Q1669" s="133" t="s">
        <v>201</v>
      </c>
      <c r="R1669" s="133" t="s">
        <v>202</v>
      </c>
      <c r="S1669" s="127">
        <v>44349.399108796293</v>
      </c>
    </row>
    <row r="1670" spans="1:19" x14ac:dyDescent="0.2">
      <c r="A1670" s="133" t="s">
        <v>199</v>
      </c>
      <c r="B1670" s="133" t="s">
        <v>161</v>
      </c>
      <c r="C1670" s="127">
        <v>44324.458333333336</v>
      </c>
      <c r="D1670" s="133">
        <v>274.14400000000001</v>
      </c>
      <c r="E1670" s="133">
        <v>250.75200000000001</v>
      </c>
      <c r="F1670" s="133">
        <v>23.391999999999999</v>
      </c>
      <c r="G1670" s="133">
        <v>0</v>
      </c>
      <c r="H1670" s="133">
        <v>490</v>
      </c>
      <c r="I1670" s="133">
        <v>790</v>
      </c>
      <c r="J1670" s="133">
        <v>250.75200000000001</v>
      </c>
      <c r="K1670" s="133">
        <v>795</v>
      </c>
      <c r="L1670" s="133"/>
      <c r="M1670" s="133">
        <v>410</v>
      </c>
      <c r="N1670" s="133">
        <v>795</v>
      </c>
      <c r="O1670" s="133">
        <v>795</v>
      </c>
      <c r="P1670" s="133" t="s">
        <v>204</v>
      </c>
      <c r="Q1670" s="133" t="s">
        <v>201</v>
      </c>
      <c r="R1670" s="133" t="s">
        <v>202</v>
      </c>
      <c r="S1670" s="127">
        <v>44349.399108796293</v>
      </c>
    </row>
    <row r="1671" spans="1:19" x14ac:dyDescent="0.2">
      <c r="A1671" s="133" t="s">
        <v>199</v>
      </c>
      <c r="B1671" s="133" t="s">
        <v>161</v>
      </c>
      <c r="C1671" s="127">
        <v>44324.5</v>
      </c>
      <c r="D1671" s="133">
        <v>279.52</v>
      </c>
      <c r="E1671" s="133">
        <v>256</v>
      </c>
      <c r="F1671" s="133">
        <v>23.52</v>
      </c>
      <c r="G1671" s="133">
        <v>0</v>
      </c>
      <c r="H1671" s="133">
        <v>410</v>
      </c>
      <c r="I1671" s="133">
        <v>790</v>
      </c>
      <c r="J1671" s="133">
        <v>256</v>
      </c>
      <c r="K1671" s="133">
        <v>795</v>
      </c>
      <c r="L1671" s="133"/>
      <c r="M1671" s="133">
        <v>410</v>
      </c>
      <c r="N1671" s="133">
        <v>795</v>
      </c>
      <c r="O1671" s="133">
        <v>795</v>
      </c>
      <c r="P1671" s="133" t="s">
        <v>204</v>
      </c>
      <c r="Q1671" s="133" t="s">
        <v>201</v>
      </c>
      <c r="R1671" s="133" t="s">
        <v>202</v>
      </c>
      <c r="S1671" s="127">
        <v>44349.399108796293</v>
      </c>
    </row>
    <row r="1672" spans="1:19" x14ac:dyDescent="0.2">
      <c r="A1672" s="133" t="s">
        <v>199</v>
      </c>
      <c r="B1672" s="133" t="s">
        <v>161</v>
      </c>
      <c r="C1672" s="127">
        <v>44324.541666666664</v>
      </c>
      <c r="D1672" s="133">
        <v>247.072</v>
      </c>
      <c r="E1672" s="133">
        <v>224.54400000000001</v>
      </c>
      <c r="F1672" s="133">
        <v>22.527999999999999</v>
      </c>
      <c r="G1672" s="133">
        <v>0</v>
      </c>
      <c r="H1672" s="133">
        <v>410</v>
      </c>
      <c r="I1672" s="133">
        <v>790</v>
      </c>
      <c r="J1672" s="133">
        <v>224.54400000000001</v>
      </c>
      <c r="K1672" s="133">
        <v>795</v>
      </c>
      <c r="L1672" s="133"/>
      <c r="M1672" s="133">
        <v>410</v>
      </c>
      <c r="N1672" s="133">
        <v>795</v>
      </c>
      <c r="O1672" s="133">
        <v>795</v>
      </c>
      <c r="P1672" s="133" t="s">
        <v>204</v>
      </c>
      <c r="Q1672" s="133" t="s">
        <v>201</v>
      </c>
      <c r="R1672" s="133" t="s">
        <v>202</v>
      </c>
      <c r="S1672" s="127">
        <v>44349.399108796293</v>
      </c>
    </row>
    <row r="1673" spans="1:19" x14ac:dyDescent="0.2">
      <c r="A1673" s="133" t="s">
        <v>199</v>
      </c>
      <c r="B1673" s="133" t="s">
        <v>161</v>
      </c>
      <c r="C1673" s="127">
        <v>44324.583333333336</v>
      </c>
      <c r="D1673" s="133">
        <v>227.55199999999999</v>
      </c>
      <c r="E1673" s="133">
        <v>205.50399999999999</v>
      </c>
      <c r="F1673" s="133">
        <v>22.047999999999998</v>
      </c>
      <c r="G1673" s="133">
        <v>0</v>
      </c>
      <c r="H1673" s="133">
        <v>409</v>
      </c>
      <c r="I1673" s="133">
        <v>641</v>
      </c>
      <c r="J1673" s="133">
        <v>205.50399999999999</v>
      </c>
      <c r="K1673" s="133">
        <v>644</v>
      </c>
      <c r="L1673" s="133"/>
      <c r="M1673" s="133">
        <v>409</v>
      </c>
      <c r="N1673" s="133">
        <v>644</v>
      </c>
      <c r="O1673" s="133">
        <v>795</v>
      </c>
      <c r="P1673" s="133" t="s">
        <v>204</v>
      </c>
      <c r="Q1673" s="133" t="s">
        <v>201</v>
      </c>
      <c r="R1673" s="133" t="s">
        <v>202</v>
      </c>
      <c r="S1673" s="127">
        <v>44349.399108796293</v>
      </c>
    </row>
    <row r="1674" spans="1:19" x14ac:dyDescent="0.2">
      <c r="A1674" s="133" t="s">
        <v>199</v>
      </c>
      <c r="B1674" s="133" t="s">
        <v>161</v>
      </c>
      <c r="C1674" s="127">
        <v>44324.625</v>
      </c>
      <c r="D1674" s="133">
        <v>227.29599999999999</v>
      </c>
      <c r="E1674" s="133">
        <v>205.24799999999999</v>
      </c>
      <c r="F1674" s="133">
        <v>22.047999999999998</v>
      </c>
      <c r="G1674" s="133">
        <v>0</v>
      </c>
      <c r="H1674" s="133">
        <v>409</v>
      </c>
      <c r="I1674" s="133">
        <v>625</v>
      </c>
      <c r="J1674" s="133">
        <v>205.24799999999999</v>
      </c>
      <c r="K1674" s="133">
        <v>627</v>
      </c>
      <c r="L1674" s="133"/>
      <c r="M1674" s="133">
        <v>409</v>
      </c>
      <c r="N1674" s="133">
        <v>627</v>
      </c>
      <c r="O1674" s="133">
        <v>795</v>
      </c>
      <c r="P1674" s="133" t="s">
        <v>204</v>
      </c>
      <c r="Q1674" s="133" t="s">
        <v>201</v>
      </c>
      <c r="R1674" s="133" t="s">
        <v>202</v>
      </c>
      <c r="S1674" s="127">
        <v>44349.399108796293</v>
      </c>
    </row>
    <row r="1675" spans="1:19" x14ac:dyDescent="0.2">
      <c r="A1675" s="133" t="s">
        <v>199</v>
      </c>
      <c r="B1675" s="133" t="s">
        <v>161</v>
      </c>
      <c r="C1675" s="127">
        <v>44324.666666666664</v>
      </c>
      <c r="D1675" s="133">
        <v>233.47200000000001</v>
      </c>
      <c r="E1675" s="133">
        <v>210.78399999999999</v>
      </c>
      <c r="F1675" s="133">
        <v>22.687999999999999</v>
      </c>
      <c r="G1675" s="133">
        <v>0</v>
      </c>
      <c r="H1675" s="133">
        <v>410</v>
      </c>
      <c r="I1675" s="133">
        <v>789</v>
      </c>
      <c r="J1675" s="133">
        <v>210.78399999999999</v>
      </c>
      <c r="K1675" s="133">
        <v>794</v>
      </c>
      <c r="L1675" s="133"/>
      <c r="M1675" s="133">
        <v>410</v>
      </c>
      <c r="N1675" s="133">
        <v>794</v>
      </c>
      <c r="O1675" s="133">
        <v>795</v>
      </c>
      <c r="P1675" s="133" t="s">
        <v>204</v>
      </c>
      <c r="Q1675" s="133" t="s">
        <v>201</v>
      </c>
      <c r="R1675" s="133" t="s">
        <v>202</v>
      </c>
      <c r="S1675" s="127">
        <v>44349.399108796293</v>
      </c>
    </row>
    <row r="1676" spans="1:19" x14ac:dyDescent="0.2">
      <c r="A1676" s="133" t="s">
        <v>199</v>
      </c>
      <c r="B1676" s="133" t="s">
        <v>161</v>
      </c>
      <c r="C1676" s="127">
        <v>44324.708333333336</v>
      </c>
      <c r="D1676" s="133">
        <v>247.68</v>
      </c>
      <c r="E1676" s="133">
        <v>225.12</v>
      </c>
      <c r="F1676" s="133">
        <v>22.56</v>
      </c>
      <c r="G1676" s="133">
        <v>0</v>
      </c>
      <c r="H1676" s="133">
        <v>410</v>
      </c>
      <c r="I1676" s="133">
        <v>790</v>
      </c>
      <c r="J1676" s="133">
        <v>225.12</v>
      </c>
      <c r="K1676" s="133">
        <v>795</v>
      </c>
      <c r="L1676" s="133"/>
      <c r="M1676" s="133">
        <v>410</v>
      </c>
      <c r="N1676" s="133">
        <v>795</v>
      </c>
      <c r="O1676" s="133">
        <v>795</v>
      </c>
      <c r="P1676" s="133" t="s">
        <v>204</v>
      </c>
      <c r="Q1676" s="133" t="s">
        <v>201</v>
      </c>
      <c r="R1676" s="133" t="s">
        <v>202</v>
      </c>
      <c r="S1676" s="127">
        <v>44349.399108796293</v>
      </c>
    </row>
    <row r="1677" spans="1:19" x14ac:dyDescent="0.2">
      <c r="A1677" s="133" t="s">
        <v>199</v>
      </c>
      <c r="B1677" s="133" t="s">
        <v>161</v>
      </c>
      <c r="C1677" s="127">
        <v>44324.75</v>
      </c>
      <c r="D1677" s="133">
        <v>232.22399999999999</v>
      </c>
      <c r="E1677" s="133">
        <v>210.88</v>
      </c>
      <c r="F1677" s="133">
        <v>21.344000000000001</v>
      </c>
      <c r="G1677" s="133">
        <v>0</v>
      </c>
      <c r="H1677" s="133">
        <v>409</v>
      </c>
      <c r="I1677" s="133">
        <v>748</v>
      </c>
      <c r="J1677" s="133">
        <v>210.88</v>
      </c>
      <c r="K1677" s="133">
        <v>753</v>
      </c>
      <c r="L1677" s="133"/>
      <c r="M1677" s="133">
        <v>409</v>
      </c>
      <c r="N1677" s="133">
        <v>753</v>
      </c>
      <c r="O1677" s="133">
        <v>795</v>
      </c>
      <c r="P1677" s="133" t="s">
        <v>204</v>
      </c>
      <c r="Q1677" s="133" t="s">
        <v>201</v>
      </c>
      <c r="R1677" s="133" t="s">
        <v>202</v>
      </c>
      <c r="S1677" s="127">
        <v>44349.399108796293</v>
      </c>
    </row>
    <row r="1678" spans="1:19" x14ac:dyDescent="0.2">
      <c r="A1678" s="133" t="s">
        <v>199</v>
      </c>
      <c r="B1678" s="133" t="s">
        <v>161</v>
      </c>
      <c r="C1678" s="127">
        <v>44324.791666666664</v>
      </c>
      <c r="D1678" s="133">
        <v>250.816</v>
      </c>
      <c r="E1678" s="133">
        <v>229.47200000000001</v>
      </c>
      <c r="F1678" s="133">
        <v>21.344000000000001</v>
      </c>
      <c r="G1678" s="133">
        <v>0</v>
      </c>
      <c r="H1678" s="133">
        <v>409</v>
      </c>
      <c r="I1678" s="133">
        <v>731</v>
      </c>
      <c r="J1678" s="133">
        <v>229.47200000000001</v>
      </c>
      <c r="K1678" s="133">
        <v>736</v>
      </c>
      <c r="L1678" s="133"/>
      <c r="M1678" s="133">
        <v>409</v>
      </c>
      <c r="N1678" s="133">
        <v>736</v>
      </c>
      <c r="O1678" s="133">
        <v>795</v>
      </c>
      <c r="P1678" s="133" t="s">
        <v>204</v>
      </c>
      <c r="Q1678" s="133" t="s">
        <v>201</v>
      </c>
      <c r="R1678" s="133" t="s">
        <v>202</v>
      </c>
      <c r="S1678" s="127">
        <v>44349.399108796293</v>
      </c>
    </row>
    <row r="1679" spans="1:19" x14ac:dyDescent="0.2">
      <c r="A1679" s="133" t="s">
        <v>199</v>
      </c>
      <c r="B1679" s="133" t="s">
        <v>161</v>
      </c>
      <c r="C1679" s="127">
        <v>44324.833333333336</v>
      </c>
      <c r="D1679" s="133">
        <v>259.32799999999997</v>
      </c>
      <c r="E1679" s="133">
        <v>237.792</v>
      </c>
      <c r="F1679" s="133">
        <v>21.536000000000001</v>
      </c>
      <c r="G1679" s="133">
        <v>0</v>
      </c>
      <c r="H1679" s="133">
        <v>410</v>
      </c>
      <c r="I1679" s="133">
        <v>790</v>
      </c>
      <c r="J1679" s="133">
        <v>237.792</v>
      </c>
      <c r="K1679" s="133">
        <v>795</v>
      </c>
      <c r="L1679" s="133"/>
      <c r="M1679" s="133">
        <v>410</v>
      </c>
      <c r="N1679" s="133">
        <v>795</v>
      </c>
      <c r="O1679" s="133">
        <v>795</v>
      </c>
      <c r="P1679" s="133" t="s">
        <v>204</v>
      </c>
      <c r="Q1679" s="133" t="s">
        <v>201</v>
      </c>
      <c r="R1679" s="133" t="s">
        <v>202</v>
      </c>
      <c r="S1679" s="127">
        <v>44349.399108796293</v>
      </c>
    </row>
    <row r="1680" spans="1:19" x14ac:dyDescent="0.2">
      <c r="A1680" s="133" t="s">
        <v>199</v>
      </c>
      <c r="B1680" s="133" t="s">
        <v>161</v>
      </c>
      <c r="C1680" s="127">
        <v>44324.875</v>
      </c>
      <c r="D1680" s="133">
        <v>248.89599999999999</v>
      </c>
      <c r="E1680" s="133">
        <v>227.55199999999999</v>
      </c>
      <c r="F1680" s="133">
        <v>21.344000000000001</v>
      </c>
      <c r="G1680" s="133">
        <v>0</v>
      </c>
      <c r="H1680" s="133">
        <v>410</v>
      </c>
      <c r="I1680" s="133">
        <v>790</v>
      </c>
      <c r="J1680" s="133">
        <v>227.55199999999999</v>
      </c>
      <c r="K1680" s="133">
        <v>795</v>
      </c>
      <c r="L1680" s="133"/>
      <c r="M1680" s="133">
        <v>410</v>
      </c>
      <c r="N1680" s="133">
        <v>795</v>
      </c>
      <c r="O1680" s="133">
        <v>795</v>
      </c>
      <c r="P1680" s="133" t="s">
        <v>204</v>
      </c>
      <c r="Q1680" s="133" t="s">
        <v>201</v>
      </c>
      <c r="R1680" s="133" t="s">
        <v>202</v>
      </c>
      <c r="S1680" s="127">
        <v>44349.399108796293</v>
      </c>
    </row>
    <row r="1681" spans="1:19" x14ac:dyDescent="0.2">
      <c r="A1681" s="133" t="s">
        <v>199</v>
      </c>
      <c r="B1681" s="133" t="s">
        <v>161</v>
      </c>
      <c r="C1681" s="127">
        <v>44324.916666666664</v>
      </c>
      <c r="D1681" s="133">
        <v>265.952</v>
      </c>
      <c r="E1681" s="133">
        <v>244.12799999999999</v>
      </c>
      <c r="F1681" s="133">
        <v>21.824000000000002</v>
      </c>
      <c r="G1681" s="133">
        <v>0</v>
      </c>
      <c r="H1681" s="133">
        <v>410</v>
      </c>
      <c r="I1681" s="133">
        <v>790</v>
      </c>
      <c r="J1681" s="133">
        <v>244.12799999999999</v>
      </c>
      <c r="K1681" s="133">
        <v>795</v>
      </c>
      <c r="L1681" s="133"/>
      <c r="M1681" s="133">
        <v>410</v>
      </c>
      <c r="N1681" s="133">
        <v>795</v>
      </c>
      <c r="O1681" s="133">
        <v>795</v>
      </c>
      <c r="P1681" s="133" t="s">
        <v>204</v>
      </c>
      <c r="Q1681" s="133" t="s">
        <v>201</v>
      </c>
      <c r="R1681" s="133" t="s">
        <v>202</v>
      </c>
      <c r="S1681" s="127">
        <v>44349.399108796293</v>
      </c>
    </row>
    <row r="1682" spans="1:19" x14ac:dyDescent="0.2">
      <c r="A1682" s="133" t="s">
        <v>199</v>
      </c>
      <c r="B1682" s="133" t="s">
        <v>161</v>
      </c>
      <c r="C1682" s="127">
        <v>44324.958333333336</v>
      </c>
      <c r="D1682" s="133">
        <v>309.34399999999999</v>
      </c>
      <c r="E1682" s="133">
        <v>286.11200000000002</v>
      </c>
      <c r="F1682" s="133">
        <v>23.231999999999999</v>
      </c>
      <c r="G1682" s="133">
        <v>0</v>
      </c>
      <c r="H1682" s="133">
        <v>569</v>
      </c>
      <c r="I1682" s="133">
        <v>702</v>
      </c>
      <c r="J1682" s="133">
        <v>286.11200000000002</v>
      </c>
      <c r="K1682" s="133">
        <v>795</v>
      </c>
      <c r="L1682" s="133"/>
      <c r="M1682" s="133">
        <v>410</v>
      </c>
      <c r="N1682" s="133">
        <v>795</v>
      </c>
      <c r="O1682" s="133">
        <v>795</v>
      </c>
      <c r="P1682" s="133" t="s">
        <v>204</v>
      </c>
      <c r="Q1682" s="133" t="s">
        <v>201</v>
      </c>
      <c r="R1682" s="133" t="s">
        <v>202</v>
      </c>
      <c r="S1682" s="127">
        <v>44349.399108796293</v>
      </c>
    </row>
    <row r="1683" spans="1:19" x14ac:dyDescent="0.2">
      <c r="A1683" s="133" t="s">
        <v>199</v>
      </c>
      <c r="B1683" s="133" t="s">
        <v>161</v>
      </c>
      <c r="C1683" s="127">
        <v>44325</v>
      </c>
      <c r="D1683" s="133">
        <v>326.33600000000001</v>
      </c>
      <c r="E1683" s="133">
        <v>302.72000000000003</v>
      </c>
      <c r="F1683" s="133">
        <v>23.616</v>
      </c>
      <c r="G1683" s="133">
        <v>0</v>
      </c>
      <c r="H1683" s="133">
        <v>414</v>
      </c>
      <c r="I1683" s="133">
        <v>788</v>
      </c>
      <c r="J1683" s="133">
        <v>302.72000000000003</v>
      </c>
      <c r="K1683" s="133">
        <v>795</v>
      </c>
      <c r="L1683" s="133"/>
      <c r="M1683" s="133">
        <v>410</v>
      </c>
      <c r="N1683" s="133">
        <v>795</v>
      </c>
      <c r="O1683" s="133">
        <v>795</v>
      </c>
      <c r="P1683" s="133" t="s">
        <v>204</v>
      </c>
      <c r="Q1683" s="133" t="s">
        <v>201</v>
      </c>
      <c r="R1683" s="133" t="s">
        <v>202</v>
      </c>
      <c r="S1683" s="127">
        <v>44349.399108796293</v>
      </c>
    </row>
    <row r="1684" spans="1:19" x14ac:dyDescent="0.2">
      <c r="A1684" s="133" t="s">
        <v>199</v>
      </c>
      <c r="B1684" s="133" t="s">
        <v>161</v>
      </c>
      <c r="C1684" s="127">
        <v>44325.041666666664</v>
      </c>
      <c r="D1684" s="133">
        <v>298.048</v>
      </c>
      <c r="E1684" s="133">
        <v>275.26400000000001</v>
      </c>
      <c r="F1684" s="133">
        <v>22.783999999999999</v>
      </c>
      <c r="G1684" s="133">
        <v>0</v>
      </c>
      <c r="H1684" s="133">
        <v>410</v>
      </c>
      <c r="I1684" s="133">
        <v>790</v>
      </c>
      <c r="J1684" s="133">
        <v>275.26400000000001</v>
      </c>
      <c r="K1684" s="133">
        <v>795</v>
      </c>
      <c r="L1684" s="133"/>
      <c r="M1684" s="133">
        <v>410</v>
      </c>
      <c r="N1684" s="133">
        <v>795</v>
      </c>
      <c r="O1684" s="133">
        <v>795</v>
      </c>
      <c r="P1684" s="133" t="s">
        <v>204</v>
      </c>
      <c r="Q1684" s="133" t="s">
        <v>201</v>
      </c>
      <c r="R1684" s="133" t="s">
        <v>202</v>
      </c>
      <c r="S1684" s="127">
        <v>44349.399108796293</v>
      </c>
    </row>
    <row r="1685" spans="1:19" x14ac:dyDescent="0.2">
      <c r="A1685" s="133" t="s">
        <v>199</v>
      </c>
      <c r="B1685" s="133" t="s">
        <v>161</v>
      </c>
      <c r="C1685" s="127">
        <v>44325.083333333336</v>
      </c>
      <c r="D1685" s="133">
        <v>233.696</v>
      </c>
      <c r="E1685" s="133">
        <v>212.672</v>
      </c>
      <c r="F1685" s="133">
        <v>21.024000000000001</v>
      </c>
      <c r="G1685" s="133">
        <v>0</v>
      </c>
      <c r="H1685" s="133">
        <v>409</v>
      </c>
      <c r="I1685" s="133">
        <v>636</v>
      </c>
      <c r="J1685" s="133">
        <v>212.672</v>
      </c>
      <c r="K1685" s="133">
        <v>639</v>
      </c>
      <c r="L1685" s="133"/>
      <c r="M1685" s="133">
        <v>409</v>
      </c>
      <c r="N1685" s="133">
        <v>639</v>
      </c>
      <c r="O1685" s="133">
        <v>795</v>
      </c>
      <c r="P1685" s="133" t="s">
        <v>204</v>
      </c>
      <c r="Q1685" s="133" t="s">
        <v>201</v>
      </c>
      <c r="R1685" s="133" t="s">
        <v>202</v>
      </c>
      <c r="S1685" s="127">
        <v>44349.399108796293</v>
      </c>
    </row>
    <row r="1686" spans="1:19" x14ac:dyDescent="0.2">
      <c r="A1686" s="133" t="s">
        <v>199</v>
      </c>
      <c r="B1686" s="133" t="s">
        <v>161</v>
      </c>
      <c r="C1686" s="127">
        <v>44325.125</v>
      </c>
      <c r="D1686" s="133">
        <v>228.512</v>
      </c>
      <c r="E1686" s="133">
        <v>207.232</v>
      </c>
      <c r="F1686" s="133">
        <v>21.28</v>
      </c>
      <c r="G1686" s="133">
        <v>0</v>
      </c>
      <c r="H1686" s="133">
        <v>409</v>
      </c>
      <c r="I1686" s="133">
        <v>641</v>
      </c>
      <c r="J1686" s="133">
        <v>207.232</v>
      </c>
      <c r="K1686" s="133">
        <v>644</v>
      </c>
      <c r="L1686" s="133"/>
      <c r="M1686" s="133">
        <v>409</v>
      </c>
      <c r="N1686" s="133">
        <v>644</v>
      </c>
      <c r="O1686" s="133">
        <v>795</v>
      </c>
      <c r="P1686" s="133" t="s">
        <v>204</v>
      </c>
      <c r="Q1686" s="133" t="s">
        <v>201</v>
      </c>
      <c r="R1686" s="133" t="s">
        <v>202</v>
      </c>
      <c r="S1686" s="127">
        <v>44349.399108796293</v>
      </c>
    </row>
    <row r="1687" spans="1:19" x14ac:dyDescent="0.2">
      <c r="A1687" s="133" t="s">
        <v>199</v>
      </c>
      <c r="B1687" s="133" t="s">
        <v>161</v>
      </c>
      <c r="C1687" s="127">
        <v>44325.166666666664</v>
      </c>
      <c r="D1687" s="133">
        <v>225.82400000000001</v>
      </c>
      <c r="E1687" s="133">
        <v>204.864</v>
      </c>
      <c r="F1687" s="133">
        <v>20.96</v>
      </c>
      <c r="G1687" s="133">
        <v>0</v>
      </c>
      <c r="H1687" s="133">
        <v>409</v>
      </c>
      <c r="I1687" s="133">
        <v>446</v>
      </c>
      <c r="J1687" s="133">
        <v>204.864</v>
      </c>
      <c r="K1687" s="133">
        <v>446</v>
      </c>
      <c r="L1687" s="133"/>
      <c r="M1687" s="133">
        <v>409</v>
      </c>
      <c r="N1687" s="133">
        <v>446</v>
      </c>
      <c r="O1687" s="133">
        <v>795</v>
      </c>
      <c r="P1687" s="133" t="s">
        <v>204</v>
      </c>
      <c r="Q1687" s="133" t="s">
        <v>201</v>
      </c>
      <c r="R1687" s="133" t="s">
        <v>202</v>
      </c>
      <c r="S1687" s="127">
        <v>44349.399108796293</v>
      </c>
    </row>
    <row r="1688" spans="1:19" x14ac:dyDescent="0.2">
      <c r="A1688" s="133" t="s">
        <v>199</v>
      </c>
      <c r="B1688" s="133" t="s">
        <v>161</v>
      </c>
      <c r="C1688" s="127">
        <v>44325.208333333336</v>
      </c>
      <c r="D1688" s="133">
        <v>225.72800000000001</v>
      </c>
      <c r="E1688" s="133">
        <v>204.864</v>
      </c>
      <c r="F1688" s="133">
        <v>20.864000000000001</v>
      </c>
      <c r="G1688" s="133">
        <v>0</v>
      </c>
      <c r="H1688" s="133">
        <v>409</v>
      </c>
      <c r="I1688" s="133">
        <v>477</v>
      </c>
      <c r="J1688" s="133">
        <v>204.864</v>
      </c>
      <c r="K1688" s="133">
        <v>478</v>
      </c>
      <c r="L1688" s="133"/>
      <c r="M1688" s="133">
        <v>409</v>
      </c>
      <c r="N1688" s="133">
        <v>478</v>
      </c>
      <c r="O1688" s="133">
        <v>795</v>
      </c>
      <c r="P1688" s="133" t="s">
        <v>204</v>
      </c>
      <c r="Q1688" s="133" t="s">
        <v>201</v>
      </c>
      <c r="R1688" s="133" t="s">
        <v>202</v>
      </c>
      <c r="S1688" s="127">
        <v>44349.399108796293</v>
      </c>
    </row>
    <row r="1689" spans="1:19" x14ac:dyDescent="0.2">
      <c r="A1689" s="133" t="s">
        <v>199</v>
      </c>
      <c r="B1689" s="133" t="s">
        <v>161</v>
      </c>
      <c r="C1689" s="127">
        <v>44325.25</v>
      </c>
      <c r="D1689" s="133">
        <v>225.76</v>
      </c>
      <c r="E1689" s="133">
        <v>204.864</v>
      </c>
      <c r="F1689" s="133">
        <v>20.896000000000001</v>
      </c>
      <c r="G1689" s="133">
        <v>0</v>
      </c>
      <c r="H1689" s="133">
        <v>409</v>
      </c>
      <c r="I1689" s="133">
        <v>451</v>
      </c>
      <c r="J1689" s="133">
        <v>204.864</v>
      </c>
      <c r="K1689" s="133">
        <v>452</v>
      </c>
      <c r="L1689" s="133"/>
      <c r="M1689" s="133">
        <v>409</v>
      </c>
      <c r="N1689" s="133">
        <v>452</v>
      </c>
      <c r="O1689" s="133">
        <v>795</v>
      </c>
      <c r="P1689" s="133" t="s">
        <v>204</v>
      </c>
      <c r="Q1689" s="133" t="s">
        <v>201</v>
      </c>
      <c r="R1689" s="133" t="s">
        <v>202</v>
      </c>
      <c r="S1689" s="127">
        <v>44349.399108796293</v>
      </c>
    </row>
    <row r="1690" spans="1:19" x14ac:dyDescent="0.2">
      <c r="A1690" s="133" t="s">
        <v>199</v>
      </c>
      <c r="B1690" s="133" t="s">
        <v>161</v>
      </c>
      <c r="C1690" s="127">
        <v>44325.291666666664</v>
      </c>
      <c r="D1690" s="133">
        <v>225.6</v>
      </c>
      <c r="E1690" s="133">
        <v>204.70400000000001</v>
      </c>
      <c r="F1690" s="133">
        <v>20.896000000000001</v>
      </c>
      <c r="G1690" s="133">
        <v>0</v>
      </c>
      <c r="H1690" s="133">
        <v>409</v>
      </c>
      <c r="I1690" s="133">
        <v>483</v>
      </c>
      <c r="J1690" s="133">
        <v>204.70400000000001</v>
      </c>
      <c r="K1690" s="133">
        <v>484</v>
      </c>
      <c r="L1690" s="133"/>
      <c r="M1690" s="133">
        <v>409</v>
      </c>
      <c r="N1690" s="133">
        <v>484</v>
      </c>
      <c r="O1690" s="133">
        <v>795</v>
      </c>
      <c r="P1690" s="133" t="s">
        <v>204</v>
      </c>
      <c r="Q1690" s="133" t="s">
        <v>201</v>
      </c>
      <c r="R1690" s="133" t="s">
        <v>202</v>
      </c>
      <c r="S1690" s="127">
        <v>44349.399108796293</v>
      </c>
    </row>
    <row r="1691" spans="1:19" x14ac:dyDescent="0.2">
      <c r="A1691" s="133" t="s">
        <v>199</v>
      </c>
      <c r="B1691" s="133" t="s">
        <v>161</v>
      </c>
      <c r="C1691" s="127">
        <v>44325.333333333336</v>
      </c>
      <c r="D1691" s="133">
        <v>225.792</v>
      </c>
      <c r="E1691" s="133">
        <v>204.89599999999999</v>
      </c>
      <c r="F1691" s="133">
        <v>20.896000000000001</v>
      </c>
      <c r="G1691" s="133">
        <v>0</v>
      </c>
      <c r="H1691" s="133">
        <v>409</v>
      </c>
      <c r="I1691" s="133">
        <v>468</v>
      </c>
      <c r="J1691" s="133">
        <v>204.89599999999999</v>
      </c>
      <c r="K1691" s="133">
        <v>469</v>
      </c>
      <c r="L1691" s="133"/>
      <c r="M1691" s="133">
        <v>409</v>
      </c>
      <c r="N1691" s="133">
        <v>469</v>
      </c>
      <c r="O1691" s="133">
        <v>795</v>
      </c>
      <c r="P1691" s="133" t="s">
        <v>204</v>
      </c>
      <c r="Q1691" s="133" t="s">
        <v>201</v>
      </c>
      <c r="R1691" s="133" t="s">
        <v>202</v>
      </c>
      <c r="S1691" s="127">
        <v>44349.399108796293</v>
      </c>
    </row>
    <row r="1692" spans="1:19" x14ac:dyDescent="0.2">
      <c r="A1692" s="133" t="s">
        <v>199</v>
      </c>
      <c r="B1692" s="133" t="s">
        <v>161</v>
      </c>
      <c r="C1692" s="127">
        <v>44325.375</v>
      </c>
      <c r="D1692" s="133">
        <v>227.71199999999999</v>
      </c>
      <c r="E1692" s="133">
        <v>206.24</v>
      </c>
      <c r="F1692" s="133">
        <v>21.472000000000001</v>
      </c>
      <c r="G1692" s="133">
        <v>0</v>
      </c>
      <c r="H1692" s="133">
        <v>409</v>
      </c>
      <c r="I1692" s="133">
        <v>655</v>
      </c>
      <c r="J1692" s="133">
        <v>206.24</v>
      </c>
      <c r="K1692" s="133">
        <v>658</v>
      </c>
      <c r="L1692" s="133"/>
      <c r="M1692" s="133">
        <v>409</v>
      </c>
      <c r="N1692" s="133">
        <v>658</v>
      </c>
      <c r="O1692" s="133">
        <v>795</v>
      </c>
      <c r="P1692" s="133" t="s">
        <v>204</v>
      </c>
      <c r="Q1692" s="133" t="s">
        <v>201</v>
      </c>
      <c r="R1692" s="133" t="s">
        <v>202</v>
      </c>
      <c r="S1692" s="127">
        <v>44349.399108796293</v>
      </c>
    </row>
    <row r="1693" spans="1:19" x14ac:dyDescent="0.2">
      <c r="A1693" s="133" t="s">
        <v>199</v>
      </c>
      <c r="B1693" s="133" t="s">
        <v>161</v>
      </c>
      <c r="C1693" s="127">
        <v>44325.416666666664</v>
      </c>
      <c r="D1693" s="133">
        <v>235.77600000000001</v>
      </c>
      <c r="E1693" s="133">
        <v>213.40799999999999</v>
      </c>
      <c r="F1693" s="133">
        <v>22.367999999999999</v>
      </c>
      <c r="G1693" s="133">
        <v>0</v>
      </c>
      <c r="H1693" s="133">
        <v>409</v>
      </c>
      <c r="I1693" s="133">
        <v>780</v>
      </c>
      <c r="J1693" s="133">
        <v>213.40799999999999</v>
      </c>
      <c r="K1693" s="133">
        <v>785</v>
      </c>
      <c r="L1693" s="133"/>
      <c r="M1693" s="133">
        <v>409</v>
      </c>
      <c r="N1693" s="133">
        <v>785</v>
      </c>
      <c r="O1693" s="133">
        <v>795</v>
      </c>
      <c r="P1693" s="133" t="s">
        <v>204</v>
      </c>
      <c r="Q1693" s="133" t="s">
        <v>201</v>
      </c>
      <c r="R1693" s="133" t="s">
        <v>202</v>
      </c>
      <c r="S1693" s="127">
        <v>44349.399108796293</v>
      </c>
    </row>
    <row r="1694" spans="1:19" x14ac:dyDescent="0.2">
      <c r="A1694" s="133" t="s">
        <v>199</v>
      </c>
      <c r="B1694" s="133" t="s">
        <v>161</v>
      </c>
      <c r="C1694" s="127">
        <v>44325.458333333336</v>
      </c>
      <c r="D1694" s="133">
        <v>227.584</v>
      </c>
      <c r="E1694" s="133">
        <v>205.47200000000001</v>
      </c>
      <c r="F1694" s="133">
        <v>22.111999999999998</v>
      </c>
      <c r="G1694" s="133">
        <v>0</v>
      </c>
      <c r="H1694" s="133">
        <v>409</v>
      </c>
      <c r="I1694" s="133">
        <v>618</v>
      </c>
      <c r="J1694" s="133">
        <v>205.47200000000001</v>
      </c>
      <c r="K1694" s="133">
        <v>621</v>
      </c>
      <c r="L1694" s="133"/>
      <c r="M1694" s="133">
        <v>409</v>
      </c>
      <c r="N1694" s="133">
        <v>621</v>
      </c>
      <c r="O1694" s="133">
        <v>795</v>
      </c>
      <c r="P1694" s="133" t="s">
        <v>204</v>
      </c>
      <c r="Q1694" s="133" t="s">
        <v>201</v>
      </c>
      <c r="R1694" s="133" t="s">
        <v>202</v>
      </c>
      <c r="S1694" s="127">
        <v>44349.399108796293</v>
      </c>
    </row>
    <row r="1695" spans="1:19" x14ac:dyDescent="0.2">
      <c r="A1695" s="133" t="s">
        <v>199</v>
      </c>
      <c r="B1695" s="133" t="s">
        <v>161</v>
      </c>
      <c r="C1695" s="127">
        <v>44325.5</v>
      </c>
      <c r="D1695" s="133">
        <v>232.096</v>
      </c>
      <c r="E1695" s="133">
        <v>209.88800000000001</v>
      </c>
      <c r="F1695" s="133">
        <v>22.207999999999998</v>
      </c>
      <c r="G1695" s="133">
        <v>0</v>
      </c>
      <c r="H1695" s="133">
        <v>409</v>
      </c>
      <c r="I1695" s="133">
        <v>783</v>
      </c>
      <c r="J1695" s="133">
        <v>209.88800000000001</v>
      </c>
      <c r="K1695" s="133">
        <v>788</v>
      </c>
      <c r="L1695" s="133"/>
      <c r="M1695" s="133">
        <v>409</v>
      </c>
      <c r="N1695" s="133">
        <v>788</v>
      </c>
      <c r="O1695" s="133">
        <v>795</v>
      </c>
      <c r="P1695" s="133" t="s">
        <v>204</v>
      </c>
      <c r="Q1695" s="133" t="s">
        <v>201</v>
      </c>
      <c r="R1695" s="133" t="s">
        <v>202</v>
      </c>
      <c r="S1695" s="127">
        <v>44349.399108796293</v>
      </c>
    </row>
    <row r="1696" spans="1:19" x14ac:dyDescent="0.2">
      <c r="A1696" s="133" t="s">
        <v>199</v>
      </c>
      <c r="B1696" s="133" t="s">
        <v>161</v>
      </c>
      <c r="C1696" s="127">
        <v>44325.541666666664</v>
      </c>
      <c r="D1696" s="133">
        <v>227.52</v>
      </c>
      <c r="E1696" s="133">
        <v>205.47200000000001</v>
      </c>
      <c r="F1696" s="133">
        <v>22.047999999999998</v>
      </c>
      <c r="G1696" s="133">
        <v>0</v>
      </c>
      <c r="H1696" s="133">
        <v>409</v>
      </c>
      <c r="I1696" s="133">
        <v>642</v>
      </c>
      <c r="J1696" s="133">
        <v>205.47200000000001</v>
      </c>
      <c r="K1696" s="133">
        <v>645</v>
      </c>
      <c r="L1696" s="133"/>
      <c r="M1696" s="133">
        <v>409</v>
      </c>
      <c r="N1696" s="133">
        <v>645</v>
      </c>
      <c r="O1696" s="133">
        <v>795</v>
      </c>
      <c r="P1696" s="133" t="s">
        <v>204</v>
      </c>
      <c r="Q1696" s="133" t="s">
        <v>201</v>
      </c>
      <c r="R1696" s="133" t="s">
        <v>202</v>
      </c>
      <c r="S1696" s="127">
        <v>44349.399108796293</v>
      </c>
    </row>
    <row r="1697" spans="1:19" x14ac:dyDescent="0.2">
      <c r="A1697" s="133" t="s">
        <v>199</v>
      </c>
      <c r="B1697" s="133" t="s">
        <v>161</v>
      </c>
      <c r="C1697" s="127">
        <v>44325.583333333336</v>
      </c>
      <c r="D1697" s="133">
        <v>237.98400000000001</v>
      </c>
      <c r="E1697" s="133">
        <v>215.68</v>
      </c>
      <c r="F1697" s="133">
        <v>22.303999999999998</v>
      </c>
      <c r="G1697" s="133">
        <v>0</v>
      </c>
      <c r="H1697" s="133">
        <v>410</v>
      </c>
      <c r="I1697" s="133">
        <v>790</v>
      </c>
      <c r="J1697" s="133">
        <v>215.68</v>
      </c>
      <c r="K1697" s="133">
        <v>795</v>
      </c>
      <c r="L1697" s="133"/>
      <c r="M1697" s="133">
        <v>410</v>
      </c>
      <c r="N1697" s="133">
        <v>795</v>
      </c>
      <c r="O1697" s="133">
        <v>795</v>
      </c>
      <c r="P1697" s="133" t="s">
        <v>204</v>
      </c>
      <c r="Q1697" s="133" t="s">
        <v>201</v>
      </c>
      <c r="R1697" s="133" t="s">
        <v>202</v>
      </c>
      <c r="S1697" s="127">
        <v>44349.399108796293</v>
      </c>
    </row>
    <row r="1698" spans="1:19" x14ac:dyDescent="0.2">
      <c r="A1698" s="133" t="s">
        <v>199</v>
      </c>
      <c r="B1698" s="133" t="s">
        <v>161</v>
      </c>
      <c r="C1698" s="127">
        <v>44325.625</v>
      </c>
      <c r="D1698" s="133">
        <v>228.06399999999999</v>
      </c>
      <c r="E1698" s="133">
        <v>205.98400000000001</v>
      </c>
      <c r="F1698" s="133">
        <v>22.08</v>
      </c>
      <c r="G1698" s="133">
        <v>0</v>
      </c>
      <c r="H1698" s="133">
        <v>409</v>
      </c>
      <c r="I1698" s="133">
        <v>624</v>
      </c>
      <c r="J1698" s="133">
        <v>205.98400000000001</v>
      </c>
      <c r="K1698" s="133">
        <v>627</v>
      </c>
      <c r="L1698" s="133"/>
      <c r="M1698" s="133">
        <v>409</v>
      </c>
      <c r="N1698" s="133">
        <v>627</v>
      </c>
      <c r="O1698" s="133">
        <v>795</v>
      </c>
      <c r="P1698" s="133" t="s">
        <v>204</v>
      </c>
      <c r="Q1698" s="133" t="s">
        <v>201</v>
      </c>
      <c r="R1698" s="133" t="s">
        <v>202</v>
      </c>
      <c r="S1698" s="127">
        <v>44349.399108796293</v>
      </c>
    </row>
    <row r="1699" spans="1:19" x14ac:dyDescent="0.2">
      <c r="A1699" s="133" t="s">
        <v>199</v>
      </c>
      <c r="B1699" s="133" t="s">
        <v>161</v>
      </c>
      <c r="C1699" s="127">
        <v>44325.666666666664</v>
      </c>
      <c r="D1699" s="133">
        <v>229.12</v>
      </c>
      <c r="E1699" s="133">
        <v>206.75200000000001</v>
      </c>
      <c r="F1699" s="133">
        <v>22.367999999999999</v>
      </c>
      <c r="G1699" s="133">
        <v>0</v>
      </c>
      <c r="H1699" s="133">
        <v>409</v>
      </c>
      <c r="I1699" s="133">
        <v>684</v>
      </c>
      <c r="J1699" s="133">
        <v>206.75200000000001</v>
      </c>
      <c r="K1699" s="133">
        <v>687</v>
      </c>
      <c r="L1699" s="133"/>
      <c r="M1699" s="133">
        <v>409</v>
      </c>
      <c r="N1699" s="133">
        <v>687</v>
      </c>
      <c r="O1699" s="133">
        <v>795</v>
      </c>
      <c r="P1699" s="133" t="s">
        <v>204</v>
      </c>
      <c r="Q1699" s="133" t="s">
        <v>201</v>
      </c>
      <c r="R1699" s="133" t="s">
        <v>202</v>
      </c>
      <c r="S1699" s="127">
        <v>44349.399108796293</v>
      </c>
    </row>
    <row r="1700" spans="1:19" x14ac:dyDescent="0.2">
      <c r="A1700" s="133" t="s">
        <v>199</v>
      </c>
      <c r="B1700" s="133" t="s">
        <v>161</v>
      </c>
      <c r="C1700" s="127">
        <v>44325.708333333336</v>
      </c>
      <c r="D1700" s="133">
        <v>241.08799999999999</v>
      </c>
      <c r="E1700" s="133">
        <v>218.72</v>
      </c>
      <c r="F1700" s="133">
        <v>22.367999999999999</v>
      </c>
      <c r="G1700" s="133">
        <v>0</v>
      </c>
      <c r="H1700" s="133">
        <v>409</v>
      </c>
      <c r="I1700" s="133">
        <v>715</v>
      </c>
      <c r="J1700" s="133">
        <v>218.72</v>
      </c>
      <c r="K1700" s="133">
        <v>719</v>
      </c>
      <c r="L1700" s="133"/>
      <c r="M1700" s="133">
        <v>409</v>
      </c>
      <c r="N1700" s="133">
        <v>719</v>
      </c>
      <c r="O1700" s="133">
        <v>795</v>
      </c>
      <c r="P1700" s="133" t="s">
        <v>204</v>
      </c>
      <c r="Q1700" s="133" t="s">
        <v>201</v>
      </c>
      <c r="R1700" s="133" t="s">
        <v>202</v>
      </c>
      <c r="S1700" s="127">
        <v>44349.399108796293</v>
      </c>
    </row>
    <row r="1701" spans="1:19" x14ac:dyDescent="0.2">
      <c r="A1701" s="133" t="s">
        <v>199</v>
      </c>
      <c r="B1701" s="133" t="s">
        <v>161</v>
      </c>
      <c r="C1701" s="127">
        <v>44325.75</v>
      </c>
      <c r="D1701" s="133">
        <v>256.928</v>
      </c>
      <c r="E1701" s="133">
        <v>234.208</v>
      </c>
      <c r="F1701" s="133">
        <v>22.72</v>
      </c>
      <c r="G1701" s="133">
        <v>0</v>
      </c>
      <c r="H1701" s="133">
        <v>410</v>
      </c>
      <c r="I1701" s="133">
        <v>790</v>
      </c>
      <c r="J1701" s="133">
        <v>234.208</v>
      </c>
      <c r="K1701" s="133">
        <v>795</v>
      </c>
      <c r="L1701" s="133"/>
      <c r="M1701" s="133">
        <v>410</v>
      </c>
      <c r="N1701" s="133">
        <v>795</v>
      </c>
      <c r="O1701" s="133">
        <v>795</v>
      </c>
      <c r="P1701" s="133" t="s">
        <v>204</v>
      </c>
      <c r="Q1701" s="133" t="s">
        <v>201</v>
      </c>
      <c r="R1701" s="133" t="s">
        <v>202</v>
      </c>
      <c r="S1701" s="127">
        <v>44349.399108796293</v>
      </c>
    </row>
    <row r="1702" spans="1:19" x14ac:dyDescent="0.2">
      <c r="A1702" s="133" t="s">
        <v>199</v>
      </c>
      <c r="B1702" s="133" t="s">
        <v>161</v>
      </c>
      <c r="C1702" s="127">
        <v>44325.791666666664</v>
      </c>
      <c r="D1702" s="133">
        <v>273.34399999999999</v>
      </c>
      <c r="E1702" s="133">
        <v>250.11199999999999</v>
      </c>
      <c r="F1702" s="133">
        <v>23.231999999999999</v>
      </c>
      <c r="G1702" s="133">
        <v>0</v>
      </c>
      <c r="H1702" s="133">
        <v>410</v>
      </c>
      <c r="I1702" s="133">
        <v>790</v>
      </c>
      <c r="J1702" s="133">
        <v>250.11199999999999</v>
      </c>
      <c r="K1702" s="133">
        <v>795</v>
      </c>
      <c r="L1702" s="133"/>
      <c r="M1702" s="133">
        <v>410</v>
      </c>
      <c r="N1702" s="133">
        <v>795</v>
      </c>
      <c r="O1702" s="133">
        <v>795</v>
      </c>
      <c r="P1702" s="133" t="s">
        <v>204</v>
      </c>
      <c r="Q1702" s="133" t="s">
        <v>201</v>
      </c>
      <c r="R1702" s="133" t="s">
        <v>202</v>
      </c>
      <c r="S1702" s="127">
        <v>44349.399108796293</v>
      </c>
    </row>
    <row r="1703" spans="1:19" x14ac:dyDescent="0.2">
      <c r="A1703" s="133" t="s">
        <v>199</v>
      </c>
      <c r="B1703" s="133" t="s">
        <v>161</v>
      </c>
      <c r="C1703" s="127">
        <v>44325.833333333336</v>
      </c>
      <c r="D1703" s="133">
        <v>286.17599999999999</v>
      </c>
      <c r="E1703" s="133">
        <v>262.91199999999998</v>
      </c>
      <c r="F1703" s="133">
        <v>23.263999999999999</v>
      </c>
      <c r="G1703" s="133">
        <v>0</v>
      </c>
      <c r="H1703" s="133">
        <v>410</v>
      </c>
      <c r="I1703" s="133">
        <v>790</v>
      </c>
      <c r="J1703" s="133">
        <v>262.91199999999998</v>
      </c>
      <c r="K1703" s="133">
        <v>795</v>
      </c>
      <c r="L1703" s="133"/>
      <c r="M1703" s="133">
        <v>410</v>
      </c>
      <c r="N1703" s="133">
        <v>795</v>
      </c>
      <c r="O1703" s="133">
        <v>795</v>
      </c>
      <c r="P1703" s="133" t="s">
        <v>204</v>
      </c>
      <c r="Q1703" s="133" t="s">
        <v>201</v>
      </c>
      <c r="R1703" s="133" t="s">
        <v>202</v>
      </c>
      <c r="S1703" s="127">
        <v>44349.399108796293</v>
      </c>
    </row>
    <row r="1704" spans="1:19" x14ac:dyDescent="0.2">
      <c r="A1704" s="133" t="s">
        <v>199</v>
      </c>
      <c r="B1704" s="133" t="s">
        <v>161</v>
      </c>
      <c r="C1704" s="127">
        <v>44325.875</v>
      </c>
      <c r="D1704" s="133">
        <v>310.048</v>
      </c>
      <c r="E1704" s="133">
        <v>286.88</v>
      </c>
      <c r="F1704" s="133">
        <v>23.167999999999999</v>
      </c>
      <c r="G1704" s="133">
        <v>0</v>
      </c>
      <c r="H1704" s="133">
        <v>410</v>
      </c>
      <c r="I1704" s="133">
        <v>790</v>
      </c>
      <c r="J1704" s="133">
        <v>286.88</v>
      </c>
      <c r="K1704" s="133">
        <v>795</v>
      </c>
      <c r="L1704" s="133"/>
      <c r="M1704" s="133">
        <v>410</v>
      </c>
      <c r="N1704" s="133">
        <v>795</v>
      </c>
      <c r="O1704" s="133">
        <v>795</v>
      </c>
      <c r="P1704" s="133" t="s">
        <v>204</v>
      </c>
      <c r="Q1704" s="133" t="s">
        <v>201</v>
      </c>
      <c r="R1704" s="133" t="s">
        <v>202</v>
      </c>
      <c r="S1704" s="127">
        <v>44349.399108796293</v>
      </c>
    </row>
    <row r="1705" spans="1:19" x14ac:dyDescent="0.2">
      <c r="A1705" s="133" t="s">
        <v>199</v>
      </c>
      <c r="B1705" s="133" t="s">
        <v>161</v>
      </c>
      <c r="C1705" s="127">
        <v>44325.916666666664</v>
      </c>
      <c r="D1705" s="133">
        <v>336.70400000000001</v>
      </c>
      <c r="E1705" s="133">
        <v>312.83199999999999</v>
      </c>
      <c r="F1705" s="133">
        <v>23.872</v>
      </c>
      <c r="G1705" s="133">
        <v>0</v>
      </c>
      <c r="H1705" s="133">
        <v>410</v>
      </c>
      <c r="I1705" s="133">
        <v>790</v>
      </c>
      <c r="J1705" s="133">
        <v>312.83199999999999</v>
      </c>
      <c r="K1705" s="133">
        <v>795</v>
      </c>
      <c r="L1705" s="133"/>
      <c r="M1705" s="133">
        <v>410</v>
      </c>
      <c r="N1705" s="133">
        <v>795</v>
      </c>
      <c r="O1705" s="133">
        <v>795</v>
      </c>
      <c r="P1705" s="133" t="s">
        <v>204</v>
      </c>
      <c r="Q1705" s="133" t="s">
        <v>201</v>
      </c>
      <c r="R1705" s="133" t="s">
        <v>202</v>
      </c>
      <c r="S1705" s="127">
        <v>44349.399108796293</v>
      </c>
    </row>
    <row r="1706" spans="1:19" x14ac:dyDescent="0.2">
      <c r="A1706" s="133" t="s">
        <v>199</v>
      </c>
      <c r="B1706" s="133" t="s">
        <v>161</v>
      </c>
      <c r="C1706" s="127">
        <v>44325.958333333336</v>
      </c>
      <c r="D1706" s="133">
        <v>331.13600000000002</v>
      </c>
      <c r="E1706" s="133">
        <v>307.488</v>
      </c>
      <c r="F1706" s="133">
        <v>23.648</v>
      </c>
      <c r="G1706" s="133">
        <v>0</v>
      </c>
      <c r="H1706" s="133">
        <v>410</v>
      </c>
      <c r="I1706" s="133">
        <v>790</v>
      </c>
      <c r="J1706" s="133">
        <v>307.488</v>
      </c>
      <c r="K1706" s="133">
        <v>795</v>
      </c>
      <c r="L1706" s="133"/>
      <c r="M1706" s="133">
        <v>410</v>
      </c>
      <c r="N1706" s="133">
        <v>795</v>
      </c>
      <c r="O1706" s="133">
        <v>795</v>
      </c>
      <c r="P1706" s="133" t="s">
        <v>204</v>
      </c>
      <c r="Q1706" s="133" t="s">
        <v>201</v>
      </c>
      <c r="R1706" s="133" t="s">
        <v>202</v>
      </c>
      <c r="S1706" s="127">
        <v>44349.399108796293</v>
      </c>
    </row>
    <row r="1707" spans="1:19" x14ac:dyDescent="0.2">
      <c r="A1707" s="133" t="s">
        <v>199</v>
      </c>
      <c r="B1707" s="133" t="s">
        <v>161</v>
      </c>
      <c r="C1707" s="127">
        <v>44326</v>
      </c>
      <c r="D1707" s="133">
        <v>313.60000000000002</v>
      </c>
      <c r="E1707" s="133">
        <v>290.56</v>
      </c>
      <c r="F1707" s="133">
        <v>23.04</v>
      </c>
      <c r="G1707" s="133">
        <v>0</v>
      </c>
      <c r="H1707" s="133">
        <v>410</v>
      </c>
      <c r="I1707" s="133">
        <v>790</v>
      </c>
      <c r="J1707" s="133">
        <v>290.56</v>
      </c>
      <c r="K1707" s="133">
        <v>795</v>
      </c>
      <c r="L1707" s="133"/>
      <c r="M1707" s="133">
        <v>410</v>
      </c>
      <c r="N1707" s="133">
        <v>795</v>
      </c>
      <c r="O1707" s="133">
        <v>795</v>
      </c>
      <c r="P1707" s="133" t="s">
        <v>204</v>
      </c>
      <c r="Q1707" s="133" t="s">
        <v>201</v>
      </c>
      <c r="R1707" s="133" t="s">
        <v>202</v>
      </c>
      <c r="S1707" s="127">
        <v>44349.399108796293</v>
      </c>
    </row>
    <row r="1708" spans="1:19" x14ac:dyDescent="0.2">
      <c r="A1708" s="133" t="s">
        <v>199</v>
      </c>
      <c r="B1708" s="133" t="s">
        <v>161</v>
      </c>
      <c r="C1708" s="127">
        <v>44326.041666666664</v>
      </c>
      <c r="D1708" s="133">
        <v>256.67200000000003</v>
      </c>
      <c r="E1708" s="133">
        <v>235.136</v>
      </c>
      <c r="F1708" s="133">
        <v>21.536000000000001</v>
      </c>
      <c r="G1708" s="133">
        <v>0</v>
      </c>
      <c r="H1708" s="133">
        <v>409</v>
      </c>
      <c r="I1708" s="133">
        <v>776</v>
      </c>
      <c r="J1708" s="133">
        <v>235.136</v>
      </c>
      <c r="K1708" s="133">
        <v>780</v>
      </c>
      <c r="L1708" s="133"/>
      <c r="M1708" s="133">
        <v>409</v>
      </c>
      <c r="N1708" s="133">
        <v>780</v>
      </c>
      <c r="O1708" s="133">
        <v>795</v>
      </c>
      <c r="P1708" s="133" t="s">
        <v>204</v>
      </c>
      <c r="Q1708" s="133" t="s">
        <v>201</v>
      </c>
      <c r="R1708" s="133" t="s">
        <v>202</v>
      </c>
      <c r="S1708" s="127">
        <v>44349.399108796293</v>
      </c>
    </row>
    <row r="1709" spans="1:19" x14ac:dyDescent="0.2">
      <c r="A1709" s="133" t="s">
        <v>199</v>
      </c>
      <c r="B1709" s="133" t="s">
        <v>161</v>
      </c>
      <c r="C1709" s="127">
        <v>44326.083333333336</v>
      </c>
      <c r="D1709" s="133">
        <v>226.816</v>
      </c>
      <c r="E1709" s="133">
        <v>206.048</v>
      </c>
      <c r="F1709" s="133">
        <v>20.768000000000001</v>
      </c>
      <c r="G1709" s="133">
        <v>0</v>
      </c>
      <c r="H1709" s="133">
        <v>409</v>
      </c>
      <c r="I1709" s="133">
        <v>665</v>
      </c>
      <c r="J1709" s="133">
        <v>206.048</v>
      </c>
      <c r="K1709" s="133">
        <v>668</v>
      </c>
      <c r="L1709" s="133"/>
      <c r="M1709" s="133">
        <v>409</v>
      </c>
      <c r="N1709" s="133">
        <v>668</v>
      </c>
      <c r="O1709" s="133">
        <v>795</v>
      </c>
      <c r="P1709" s="133" t="s">
        <v>204</v>
      </c>
      <c r="Q1709" s="133" t="s">
        <v>201</v>
      </c>
      <c r="R1709" s="133" t="s">
        <v>202</v>
      </c>
      <c r="S1709" s="127">
        <v>44349.399108796293</v>
      </c>
    </row>
    <row r="1710" spans="1:19" x14ac:dyDescent="0.2">
      <c r="A1710" s="133" t="s">
        <v>199</v>
      </c>
      <c r="B1710" s="133" t="s">
        <v>161</v>
      </c>
      <c r="C1710" s="127">
        <v>44326.125</v>
      </c>
      <c r="D1710" s="133">
        <v>226.304</v>
      </c>
      <c r="E1710" s="133">
        <v>205.50399999999999</v>
      </c>
      <c r="F1710" s="133">
        <v>20.8</v>
      </c>
      <c r="G1710" s="133">
        <v>0</v>
      </c>
      <c r="H1710" s="133">
        <v>409</v>
      </c>
      <c r="I1710" s="133">
        <v>512</v>
      </c>
      <c r="J1710" s="133">
        <v>205.50399999999999</v>
      </c>
      <c r="K1710" s="133">
        <v>513</v>
      </c>
      <c r="L1710" s="133"/>
      <c r="M1710" s="133">
        <v>409</v>
      </c>
      <c r="N1710" s="133">
        <v>513</v>
      </c>
      <c r="O1710" s="133">
        <v>795</v>
      </c>
      <c r="P1710" s="133" t="s">
        <v>204</v>
      </c>
      <c r="Q1710" s="133" t="s">
        <v>201</v>
      </c>
      <c r="R1710" s="133" t="s">
        <v>202</v>
      </c>
      <c r="S1710" s="127">
        <v>44349.399108796293</v>
      </c>
    </row>
    <row r="1711" spans="1:19" x14ac:dyDescent="0.2">
      <c r="A1711" s="133" t="s">
        <v>199</v>
      </c>
      <c r="B1711" s="133" t="s">
        <v>161</v>
      </c>
      <c r="C1711" s="127">
        <v>44326.166666666664</v>
      </c>
      <c r="D1711" s="133">
        <v>228.8</v>
      </c>
      <c r="E1711" s="133">
        <v>207.648</v>
      </c>
      <c r="F1711" s="133">
        <v>21.152000000000001</v>
      </c>
      <c r="G1711" s="133">
        <v>0</v>
      </c>
      <c r="H1711" s="133">
        <v>409</v>
      </c>
      <c r="I1711" s="133">
        <v>631</v>
      </c>
      <c r="J1711" s="133">
        <v>207.648</v>
      </c>
      <c r="K1711" s="133">
        <v>634</v>
      </c>
      <c r="L1711" s="133"/>
      <c r="M1711" s="133">
        <v>409</v>
      </c>
      <c r="N1711" s="133">
        <v>634</v>
      </c>
      <c r="O1711" s="133">
        <v>795</v>
      </c>
      <c r="P1711" s="133" t="s">
        <v>204</v>
      </c>
      <c r="Q1711" s="133" t="s">
        <v>201</v>
      </c>
      <c r="R1711" s="133" t="s">
        <v>202</v>
      </c>
      <c r="S1711" s="127">
        <v>44349.399108796293</v>
      </c>
    </row>
    <row r="1712" spans="1:19" x14ac:dyDescent="0.2">
      <c r="A1712" s="133" t="s">
        <v>199</v>
      </c>
      <c r="B1712" s="133" t="s">
        <v>161</v>
      </c>
      <c r="C1712" s="127">
        <v>44326.208333333336</v>
      </c>
      <c r="D1712" s="133">
        <v>226.208</v>
      </c>
      <c r="E1712" s="133">
        <v>205.50399999999999</v>
      </c>
      <c r="F1712" s="133">
        <v>20.704000000000001</v>
      </c>
      <c r="G1712" s="133">
        <v>0</v>
      </c>
      <c r="H1712" s="133">
        <v>409</v>
      </c>
      <c r="I1712" s="133">
        <v>517</v>
      </c>
      <c r="J1712" s="133">
        <v>205.50399999999999</v>
      </c>
      <c r="K1712" s="133">
        <v>518</v>
      </c>
      <c r="L1712" s="133"/>
      <c r="M1712" s="133">
        <v>409</v>
      </c>
      <c r="N1712" s="133">
        <v>518</v>
      </c>
      <c r="O1712" s="133">
        <v>795</v>
      </c>
      <c r="P1712" s="133" t="s">
        <v>204</v>
      </c>
      <c r="Q1712" s="133" t="s">
        <v>201</v>
      </c>
      <c r="R1712" s="133" t="s">
        <v>202</v>
      </c>
      <c r="S1712" s="127">
        <v>44349.399108796293</v>
      </c>
    </row>
    <row r="1713" spans="1:19" x14ac:dyDescent="0.2">
      <c r="A1713" s="133" t="s">
        <v>199</v>
      </c>
      <c r="B1713" s="133" t="s">
        <v>161</v>
      </c>
      <c r="C1713" s="127">
        <v>44326.25</v>
      </c>
      <c r="D1713" s="133">
        <v>229.34399999999999</v>
      </c>
      <c r="E1713" s="133">
        <v>208.54400000000001</v>
      </c>
      <c r="F1713" s="133">
        <v>20.8</v>
      </c>
      <c r="G1713" s="133">
        <v>0</v>
      </c>
      <c r="H1713" s="133">
        <v>409</v>
      </c>
      <c r="I1713" s="133">
        <v>743</v>
      </c>
      <c r="J1713" s="133">
        <v>208.54400000000001</v>
      </c>
      <c r="K1713" s="133">
        <v>747</v>
      </c>
      <c r="L1713" s="133"/>
      <c r="M1713" s="133">
        <v>409</v>
      </c>
      <c r="N1713" s="133">
        <v>747</v>
      </c>
      <c r="O1713" s="133">
        <v>795</v>
      </c>
      <c r="P1713" s="133" t="s">
        <v>204</v>
      </c>
      <c r="Q1713" s="133" t="s">
        <v>201</v>
      </c>
      <c r="R1713" s="133" t="s">
        <v>202</v>
      </c>
      <c r="S1713" s="127">
        <v>44349.399108796293</v>
      </c>
    </row>
    <row r="1714" spans="1:19" x14ac:dyDescent="0.2">
      <c r="A1714" s="133" t="s">
        <v>199</v>
      </c>
      <c r="B1714" s="133" t="s">
        <v>161</v>
      </c>
      <c r="C1714" s="127">
        <v>44326.291666666664</v>
      </c>
      <c r="D1714" s="133">
        <v>247.744</v>
      </c>
      <c r="E1714" s="133">
        <v>226.49600000000001</v>
      </c>
      <c r="F1714" s="133">
        <v>21.248000000000001</v>
      </c>
      <c r="G1714" s="133">
        <v>0</v>
      </c>
      <c r="H1714" s="133">
        <v>409</v>
      </c>
      <c r="I1714" s="133">
        <v>701</v>
      </c>
      <c r="J1714" s="133">
        <v>226.49600000000001</v>
      </c>
      <c r="K1714" s="133">
        <v>704</v>
      </c>
      <c r="L1714" s="133"/>
      <c r="M1714" s="133">
        <v>409</v>
      </c>
      <c r="N1714" s="133">
        <v>704</v>
      </c>
      <c r="O1714" s="133">
        <v>795</v>
      </c>
      <c r="P1714" s="133" t="s">
        <v>204</v>
      </c>
      <c r="Q1714" s="133" t="s">
        <v>201</v>
      </c>
      <c r="R1714" s="133" t="s">
        <v>202</v>
      </c>
      <c r="S1714" s="127">
        <v>44349.399108796293</v>
      </c>
    </row>
    <row r="1715" spans="1:19" x14ac:dyDescent="0.2">
      <c r="A1715" s="133" t="s">
        <v>199</v>
      </c>
      <c r="B1715" s="133" t="s">
        <v>161</v>
      </c>
      <c r="C1715" s="127">
        <v>44326.333333333336</v>
      </c>
      <c r="D1715" s="133">
        <v>304.35199999999998</v>
      </c>
      <c r="E1715" s="133">
        <v>281.21600000000001</v>
      </c>
      <c r="F1715" s="133">
        <v>23.135999999999999</v>
      </c>
      <c r="G1715" s="133">
        <v>0</v>
      </c>
      <c r="H1715" s="133">
        <v>410</v>
      </c>
      <c r="I1715" s="133">
        <v>790</v>
      </c>
      <c r="J1715" s="133">
        <v>281.21600000000001</v>
      </c>
      <c r="K1715" s="133">
        <v>795</v>
      </c>
      <c r="L1715" s="133"/>
      <c r="M1715" s="133">
        <v>410</v>
      </c>
      <c r="N1715" s="133">
        <v>795</v>
      </c>
      <c r="O1715" s="133">
        <v>795</v>
      </c>
      <c r="P1715" s="133" t="s">
        <v>204</v>
      </c>
      <c r="Q1715" s="133" t="s">
        <v>201</v>
      </c>
      <c r="R1715" s="133" t="s">
        <v>202</v>
      </c>
      <c r="S1715" s="127">
        <v>44349.399108796293</v>
      </c>
    </row>
    <row r="1716" spans="1:19" x14ac:dyDescent="0.2">
      <c r="A1716" s="133" t="s">
        <v>199</v>
      </c>
      <c r="B1716" s="133" t="s">
        <v>161</v>
      </c>
      <c r="C1716" s="127">
        <v>44326.375</v>
      </c>
      <c r="D1716" s="133">
        <v>338.048</v>
      </c>
      <c r="E1716" s="133">
        <v>312.8</v>
      </c>
      <c r="F1716" s="133">
        <v>25.248000000000001</v>
      </c>
      <c r="G1716" s="133">
        <v>0</v>
      </c>
      <c r="H1716" s="133">
        <v>410</v>
      </c>
      <c r="I1716" s="133">
        <v>790</v>
      </c>
      <c r="J1716" s="133">
        <v>312.8</v>
      </c>
      <c r="K1716" s="133">
        <v>795</v>
      </c>
      <c r="L1716" s="133"/>
      <c r="M1716" s="133">
        <v>410</v>
      </c>
      <c r="N1716" s="133">
        <v>795</v>
      </c>
      <c r="O1716" s="133">
        <v>795</v>
      </c>
      <c r="P1716" s="133" t="s">
        <v>204</v>
      </c>
      <c r="Q1716" s="133" t="s">
        <v>201</v>
      </c>
      <c r="R1716" s="133" t="s">
        <v>202</v>
      </c>
      <c r="S1716" s="127">
        <v>44349.399108796293</v>
      </c>
    </row>
    <row r="1717" spans="1:19" x14ac:dyDescent="0.2">
      <c r="A1717" s="133" t="s">
        <v>199</v>
      </c>
      <c r="B1717" s="133" t="s">
        <v>161</v>
      </c>
      <c r="C1717" s="127">
        <v>44326.416666666664</v>
      </c>
      <c r="D1717" s="133">
        <v>365.82400000000001</v>
      </c>
      <c r="E1717" s="133">
        <v>339.42399999999998</v>
      </c>
      <c r="F1717" s="133">
        <v>26.4</v>
      </c>
      <c r="G1717" s="133">
        <v>0</v>
      </c>
      <c r="H1717" s="133">
        <v>410</v>
      </c>
      <c r="I1717" s="133">
        <v>790</v>
      </c>
      <c r="J1717" s="133">
        <v>339.42399999999998</v>
      </c>
      <c r="K1717" s="133">
        <v>795</v>
      </c>
      <c r="L1717" s="133"/>
      <c r="M1717" s="133">
        <v>410</v>
      </c>
      <c r="N1717" s="133">
        <v>795</v>
      </c>
      <c r="O1717" s="133">
        <v>795</v>
      </c>
      <c r="P1717" s="133" t="s">
        <v>204</v>
      </c>
      <c r="Q1717" s="133" t="s">
        <v>201</v>
      </c>
      <c r="R1717" s="133" t="s">
        <v>202</v>
      </c>
      <c r="S1717" s="127">
        <v>44349.399108796293</v>
      </c>
    </row>
    <row r="1718" spans="1:19" x14ac:dyDescent="0.2">
      <c r="A1718" s="133" t="s">
        <v>199</v>
      </c>
      <c r="B1718" s="133" t="s">
        <v>161</v>
      </c>
      <c r="C1718" s="127">
        <v>44326.458333333336</v>
      </c>
      <c r="D1718" s="133">
        <v>386.4</v>
      </c>
      <c r="E1718" s="133">
        <v>359.26400000000001</v>
      </c>
      <c r="F1718" s="133">
        <v>27.135999999999999</v>
      </c>
      <c r="G1718" s="133">
        <v>0</v>
      </c>
      <c r="H1718" s="133">
        <v>410</v>
      </c>
      <c r="I1718" s="133">
        <v>790</v>
      </c>
      <c r="J1718" s="133">
        <v>359.26400000000001</v>
      </c>
      <c r="K1718" s="133">
        <v>795</v>
      </c>
      <c r="L1718" s="133"/>
      <c r="M1718" s="133">
        <v>410</v>
      </c>
      <c r="N1718" s="133">
        <v>795</v>
      </c>
      <c r="O1718" s="133">
        <v>795</v>
      </c>
      <c r="P1718" s="133" t="s">
        <v>204</v>
      </c>
      <c r="Q1718" s="133" t="s">
        <v>201</v>
      </c>
      <c r="R1718" s="133" t="s">
        <v>202</v>
      </c>
      <c r="S1718" s="127">
        <v>44349.399108796293</v>
      </c>
    </row>
    <row r="1719" spans="1:19" x14ac:dyDescent="0.2">
      <c r="A1719" s="133" t="s">
        <v>199</v>
      </c>
      <c r="B1719" s="133" t="s">
        <v>161</v>
      </c>
      <c r="C1719" s="127">
        <v>44326.5</v>
      </c>
      <c r="D1719" s="133">
        <v>366.75200000000001</v>
      </c>
      <c r="E1719" s="133">
        <v>340.512</v>
      </c>
      <c r="F1719" s="133">
        <v>26.24</v>
      </c>
      <c r="G1719" s="133">
        <v>0</v>
      </c>
      <c r="H1719" s="133">
        <v>410</v>
      </c>
      <c r="I1719" s="133">
        <v>790</v>
      </c>
      <c r="J1719" s="133">
        <v>340.512</v>
      </c>
      <c r="K1719" s="133">
        <v>795</v>
      </c>
      <c r="L1719" s="133"/>
      <c r="M1719" s="133">
        <v>410</v>
      </c>
      <c r="N1719" s="133">
        <v>795</v>
      </c>
      <c r="O1719" s="133">
        <v>795</v>
      </c>
      <c r="P1719" s="133" t="s">
        <v>204</v>
      </c>
      <c r="Q1719" s="133" t="s">
        <v>201</v>
      </c>
      <c r="R1719" s="133" t="s">
        <v>202</v>
      </c>
      <c r="S1719" s="127">
        <v>44349.399108796293</v>
      </c>
    </row>
    <row r="1720" spans="1:19" x14ac:dyDescent="0.2">
      <c r="A1720" s="133" t="s">
        <v>199</v>
      </c>
      <c r="B1720" s="133" t="s">
        <v>161</v>
      </c>
      <c r="C1720" s="127">
        <v>44326.541666666664</v>
      </c>
      <c r="D1720" s="133">
        <v>350.14400000000001</v>
      </c>
      <c r="E1720" s="133">
        <v>324.44799999999998</v>
      </c>
      <c r="F1720" s="133">
        <v>25.696000000000002</v>
      </c>
      <c r="G1720" s="133">
        <v>0</v>
      </c>
      <c r="H1720" s="133">
        <v>410</v>
      </c>
      <c r="I1720" s="133">
        <v>790</v>
      </c>
      <c r="J1720" s="133">
        <v>324.44799999999998</v>
      </c>
      <c r="K1720" s="133">
        <v>795</v>
      </c>
      <c r="L1720" s="133"/>
      <c r="M1720" s="133">
        <v>410</v>
      </c>
      <c r="N1720" s="133">
        <v>795</v>
      </c>
      <c r="O1720" s="133">
        <v>795</v>
      </c>
      <c r="P1720" s="133" t="s">
        <v>204</v>
      </c>
      <c r="Q1720" s="133" t="s">
        <v>201</v>
      </c>
      <c r="R1720" s="133" t="s">
        <v>202</v>
      </c>
      <c r="S1720" s="127">
        <v>44349.399108796293</v>
      </c>
    </row>
    <row r="1721" spans="1:19" x14ac:dyDescent="0.2">
      <c r="A1721" s="133" t="s">
        <v>199</v>
      </c>
      <c r="B1721" s="133" t="s">
        <v>161</v>
      </c>
      <c r="C1721" s="127">
        <v>44326.583333333336</v>
      </c>
      <c r="D1721" s="133">
        <v>339.00799999999998</v>
      </c>
      <c r="E1721" s="133">
        <v>313.63200000000001</v>
      </c>
      <c r="F1721" s="133">
        <v>25.376000000000001</v>
      </c>
      <c r="G1721" s="133">
        <v>0</v>
      </c>
      <c r="H1721" s="133">
        <v>410</v>
      </c>
      <c r="I1721" s="133">
        <v>790</v>
      </c>
      <c r="J1721" s="133">
        <v>313.63200000000001</v>
      </c>
      <c r="K1721" s="133">
        <v>795</v>
      </c>
      <c r="L1721" s="133"/>
      <c r="M1721" s="133">
        <v>410</v>
      </c>
      <c r="N1721" s="133">
        <v>795</v>
      </c>
      <c r="O1721" s="133">
        <v>795</v>
      </c>
      <c r="P1721" s="133" t="s">
        <v>204</v>
      </c>
      <c r="Q1721" s="133" t="s">
        <v>201</v>
      </c>
      <c r="R1721" s="133" t="s">
        <v>202</v>
      </c>
      <c r="S1721" s="127">
        <v>44349.399108796293</v>
      </c>
    </row>
    <row r="1722" spans="1:19" x14ac:dyDescent="0.2">
      <c r="A1722" s="133" t="s">
        <v>199</v>
      </c>
      <c r="B1722" s="133" t="s">
        <v>161</v>
      </c>
      <c r="C1722" s="127">
        <v>44326.625</v>
      </c>
      <c r="D1722" s="133">
        <v>334.976</v>
      </c>
      <c r="E1722" s="133">
        <v>309.63200000000001</v>
      </c>
      <c r="F1722" s="133">
        <v>25.344000000000001</v>
      </c>
      <c r="G1722" s="133">
        <v>0</v>
      </c>
      <c r="H1722" s="133">
        <v>410</v>
      </c>
      <c r="I1722" s="133">
        <v>790</v>
      </c>
      <c r="J1722" s="133">
        <v>309.63200000000001</v>
      </c>
      <c r="K1722" s="133">
        <v>795</v>
      </c>
      <c r="L1722" s="133"/>
      <c r="M1722" s="133">
        <v>410</v>
      </c>
      <c r="N1722" s="133">
        <v>795</v>
      </c>
      <c r="O1722" s="133">
        <v>795</v>
      </c>
      <c r="P1722" s="133" t="s">
        <v>204</v>
      </c>
      <c r="Q1722" s="133" t="s">
        <v>201</v>
      </c>
      <c r="R1722" s="133" t="s">
        <v>202</v>
      </c>
      <c r="S1722" s="127">
        <v>44349.399108796293</v>
      </c>
    </row>
    <row r="1723" spans="1:19" x14ac:dyDescent="0.2">
      <c r="A1723" s="133" t="s">
        <v>199</v>
      </c>
      <c r="B1723" s="133" t="s">
        <v>161</v>
      </c>
      <c r="C1723" s="127">
        <v>44326.666666666664</v>
      </c>
      <c r="D1723" s="133">
        <v>315.26400000000001</v>
      </c>
      <c r="E1723" s="133">
        <v>290.464</v>
      </c>
      <c r="F1723" s="133">
        <v>24.8</v>
      </c>
      <c r="G1723" s="133">
        <v>0</v>
      </c>
      <c r="H1723" s="133">
        <v>410</v>
      </c>
      <c r="I1723" s="133">
        <v>790</v>
      </c>
      <c r="J1723" s="133">
        <v>290.464</v>
      </c>
      <c r="K1723" s="133">
        <v>795</v>
      </c>
      <c r="L1723" s="133"/>
      <c r="M1723" s="133">
        <v>410</v>
      </c>
      <c r="N1723" s="133">
        <v>795</v>
      </c>
      <c r="O1723" s="133">
        <v>795</v>
      </c>
      <c r="P1723" s="133" t="s">
        <v>204</v>
      </c>
      <c r="Q1723" s="133" t="s">
        <v>201</v>
      </c>
      <c r="R1723" s="133" t="s">
        <v>202</v>
      </c>
      <c r="S1723" s="127">
        <v>44349.399108796293</v>
      </c>
    </row>
    <row r="1724" spans="1:19" x14ac:dyDescent="0.2">
      <c r="A1724" s="133" t="s">
        <v>199</v>
      </c>
      <c r="B1724" s="133" t="s">
        <v>161</v>
      </c>
      <c r="C1724" s="127">
        <v>44326.708333333336</v>
      </c>
      <c r="D1724" s="133">
        <v>324.38400000000001</v>
      </c>
      <c r="E1724" s="133">
        <v>299.71199999999999</v>
      </c>
      <c r="F1724" s="133">
        <v>24.672000000000001</v>
      </c>
      <c r="G1724" s="133">
        <v>0</v>
      </c>
      <c r="H1724" s="133">
        <v>410</v>
      </c>
      <c r="I1724" s="133">
        <v>790</v>
      </c>
      <c r="J1724" s="133">
        <v>299.71199999999999</v>
      </c>
      <c r="K1724" s="133">
        <v>795</v>
      </c>
      <c r="L1724" s="133"/>
      <c r="M1724" s="133">
        <v>410</v>
      </c>
      <c r="N1724" s="133">
        <v>795</v>
      </c>
      <c r="O1724" s="133">
        <v>795</v>
      </c>
      <c r="P1724" s="133" t="s">
        <v>204</v>
      </c>
      <c r="Q1724" s="133" t="s">
        <v>201</v>
      </c>
      <c r="R1724" s="133" t="s">
        <v>202</v>
      </c>
      <c r="S1724" s="127">
        <v>44349.399108796293</v>
      </c>
    </row>
    <row r="1725" spans="1:19" x14ac:dyDescent="0.2">
      <c r="A1725" s="133" t="s">
        <v>199</v>
      </c>
      <c r="B1725" s="133" t="s">
        <v>161</v>
      </c>
      <c r="C1725" s="127">
        <v>44326.75</v>
      </c>
      <c r="D1725" s="133">
        <v>297.18400000000003</v>
      </c>
      <c r="E1725" s="133">
        <v>273.37599999999998</v>
      </c>
      <c r="F1725" s="133">
        <v>23.808</v>
      </c>
      <c r="G1725" s="133">
        <v>0</v>
      </c>
      <c r="H1725" s="133">
        <v>410</v>
      </c>
      <c r="I1725" s="133">
        <v>790</v>
      </c>
      <c r="J1725" s="133">
        <v>273.37599999999998</v>
      </c>
      <c r="K1725" s="133">
        <v>795</v>
      </c>
      <c r="L1725" s="133"/>
      <c r="M1725" s="133">
        <v>410</v>
      </c>
      <c r="N1725" s="133">
        <v>795</v>
      </c>
      <c r="O1725" s="133">
        <v>795</v>
      </c>
      <c r="P1725" s="133" t="s">
        <v>204</v>
      </c>
      <c r="Q1725" s="133" t="s">
        <v>201</v>
      </c>
      <c r="R1725" s="133" t="s">
        <v>202</v>
      </c>
      <c r="S1725" s="127">
        <v>44349.399108796293</v>
      </c>
    </row>
    <row r="1726" spans="1:19" x14ac:dyDescent="0.2">
      <c r="A1726" s="133" t="s">
        <v>199</v>
      </c>
      <c r="B1726" s="133" t="s">
        <v>161</v>
      </c>
      <c r="C1726" s="127">
        <v>44326.791666666664</v>
      </c>
      <c r="D1726" s="133">
        <v>333.952</v>
      </c>
      <c r="E1726" s="133">
        <v>309.27999999999997</v>
      </c>
      <c r="F1726" s="133">
        <v>24.672000000000001</v>
      </c>
      <c r="G1726" s="133">
        <v>0</v>
      </c>
      <c r="H1726" s="133">
        <v>410</v>
      </c>
      <c r="I1726" s="133">
        <v>790</v>
      </c>
      <c r="J1726" s="133">
        <v>309.27999999999997</v>
      </c>
      <c r="K1726" s="133">
        <v>795</v>
      </c>
      <c r="L1726" s="133"/>
      <c r="M1726" s="133">
        <v>410</v>
      </c>
      <c r="N1726" s="133">
        <v>795</v>
      </c>
      <c r="O1726" s="133">
        <v>795</v>
      </c>
      <c r="P1726" s="133" t="s">
        <v>204</v>
      </c>
      <c r="Q1726" s="133" t="s">
        <v>201</v>
      </c>
      <c r="R1726" s="133" t="s">
        <v>202</v>
      </c>
      <c r="S1726" s="127">
        <v>44349.399108796293</v>
      </c>
    </row>
    <row r="1727" spans="1:19" x14ac:dyDescent="0.2">
      <c r="A1727" s="133" t="s">
        <v>199</v>
      </c>
      <c r="B1727" s="133" t="s">
        <v>161</v>
      </c>
      <c r="C1727" s="127">
        <v>44326.833333333336</v>
      </c>
      <c r="D1727" s="133">
        <v>359.392</v>
      </c>
      <c r="E1727" s="133">
        <v>333.76</v>
      </c>
      <c r="F1727" s="133">
        <v>25.632000000000001</v>
      </c>
      <c r="G1727" s="133">
        <v>0</v>
      </c>
      <c r="H1727" s="133">
        <v>410</v>
      </c>
      <c r="I1727" s="133">
        <v>790</v>
      </c>
      <c r="J1727" s="133">
        <v>333.76</v>
      </c>
      <c r="K1727" s="133">
        <v>795</v>
      </c>
      <c r="L1727" s="133"/>
      <c r="M1727" s="133">
        <v>410</v>
      </c>
      <c r="N1727" s="133">
        <v>795</v>
      </c>
      <c r="O1727" s="133">
        <v>795</v>
      </c>
      <c r="P1727" s="133" t="s">
        <v>204</v>
      </c>
      <c r="Q1727" s="133" t="s">
        <v>201</v>
      </c>
      <c r="R1727" s="133" t="s">
        <v>202</v>
      </c>
      <c r="S1727" s="127">
        <v>44349.399108796293</v>
      </c>
    </row>
    <row r="1728" spans="1:19" x14ac:dyDescent="0.2">
      <c r="A1728" s="133" t="s">
        <v>199</v>
      </c>
      <c r="B1728" s="133" t="s">
        <v>161</v>
      </c>
      <c r="C1728" s="127">
        <v>44326.875</v>
      </c>
      <c r="D1728" s="133">
        <v>371.29599999999999</v>
      </c>
      <c r="E1728" s="133">
        <v>345.92</v>
      </c>
      <c r="F1728" s="133">
        <v>25.376000000000001</v>
      </c>
      <c r="G1728" s="133">
        <v>0</v>
      </c>
      <c r="H1728" s="133">
        <v>410</v>
      </c>
      <c r="I1728" s="133">
        <v>790</v>
      </c>
      <c r="J1728" s="133">
        <v>345.92</v>
      </c>
      <c r="K1728" s="133">
        <v>795</v>
      </c>
      <c r="L1728" s="133"/>
      <c r="M1728" s="133">
        <v>410</v>
      </c>
      <c r="N1728" s="133">
        <v>795</v>
      </c>
      <c r="O1728" s="133">
        <v>795</v>
      </c>
      <c r="P1728" s="133" t="s">
        <v>204</v>
      </c>
      <c r="Q1728" s="133" t="s">
        <v>201</v>
      </c>
      <c r="R1728" s="133" t="s">
        <v>202</v>
      </c>
      <c r="S1728" s="127">
        <v>44349.399108796293</v>
      </c>
    </row>
    <row r="1729" spans="1:19" x14ac:dyDescent="0.2">
      <c r="A1729" s="133" t="s">
        <v>199</v>
      </c>
      <c r="B1729" s="133" t="s">
        <v>161</v>
      </c>
      <c r="C1729" s="127">
        <v>44326.916666666664</v>
      </c>
      <c r="D1729" s="133">
        <v>365.024</v>
      </c>
      <c r="E1729" s="133">
        <v>340.12799999999999</v>
      </c>
      <c r="F1729" s="133">
        <v>24.896000000000001</v>
      </c>
      <c r="G1729" s="133">
        <v>0</v>
      </c>
      <c r="H1729" s="133">
        <v>410</v>
      </c>
      <c r="I1729" s="133">
        <v>790</v>
      </c>
      <c r="J1729" s="133">
        <v>340.12799999999999</v>
      </c>
      <c r="K1729" s="133">
        <v>795</v>
      </c>
      <c r="L1729" s="133"/>
      <c r="M1729" s="133">
        <v>410</v>
      </c>
      <c r="N1729" s="133">
        <v>795</v>
      </c>
      <c r="O1729" s="133">
        <v>795</v>
      </c>
      <c r="P1729" s="133" t="s">
        <v>204</v>
      </c>
      <c r="Q1729" s="133" t="s">
        <v>201</v>
      </c>
      <c r="R1729" s="133" t="s">
        <v>202</v>
      </c>
      <c r="S1729" s="127">
        <v>44349.399108796293</v>
      </c>
    </row>
    <row r="1730" spans="1:19" x14ac:dyDescent="0.2">
      <c r="A1730" s="133" t="s">
        <v>199</v>
      </c>
      <c r="B1730" s="133" t="s">
        <v>161</v>
      </c>
      <c r="C1730" s="127">
        <v>44326.958333333336</v>
      </c>
      <c r="D1730" s="133">
        <v>316.416</v>
      </c>
      <c r="E1730" s="133">
        <v>293.15199999999999</v>
      </c>
      <c r="F1730" s="133">
        <v>23.263999999999999</v>
      </c>
      <c r="G1730" s="133">
        <v>0</v>
      </c>
      <c r="H1730" s="133">
        <v>410</v>
      </c>
      <c r="I1730" s="133">
        <v>790</v>
      </c>
      <c r="J1730" s="133">
        <v>293.15199999999999</v>
      </c>
      <c r="K1730" s="133">
        <v>795</v>
      </c>
      <c r="L1730" s="133"/>
      <c r="M1730" s="133">
        <v>410</v>
      </c>
      <c r="N1730" s="133">
        <v>795</v>
      </c>
      <c r="O1730" s="133">
        <v>795</v>
      </c>
      <c r="P1730" s="133" t="s">
        <v>204</v>
      </c>
      <c r="Q1730" s="133" t="s">
        <v>201</v>
      </c>
      <c r="R1730" s="133" t="s">
        <v>202</v>
      </c>
      <c r="S1730" s="127">
        <v>44349.399108796293</v>
      </c>
    </row>
    <row r="1731" spans="1:19" x14ac:dyDescent="0.2">
      <c r="A1731" s="133" t="s">
        <v>199</v>
      </c>
      <c r="B1731" s="133" t="s">
        <v>161</v>
      </c>
      <c r="C1731" s="127">
        <v>44327</v>
      </c>
      <c r="D1731" s="133">
        <v>256.096</v>
      </c>
      <c r="E1731" s="133">
        <v>234.624</v>
      </c>
      <c r="F1731" s="133">
        <v>21.472000000000001</v>
      </c>
      <c r="G1731" s="133">
        <v>0</v>
      </c>
      <c r="H1731" s="133">
        <v>410</v>
      </c>
      <c r="I1731" s="133">
        <v>790</v>
      </c>
      <c r="J1731" s="133">
        <v>234.624</v>
      </c>
      <c r="K1731" s="133">
        <v>795</v>
      </c>
      <c r="L1731" s="133"/>
      <c r="M1731" s="133">
        <v>410</v>
      </c>
      <c r="N1731" s="133">
        <v>795</v>
      </c>
      <c r="O1731" s="133">
        <v>795</v>
      </c>
      <c r="P1731" s="133" t="s">
        <v>204</v>
      </c>
      <c r="Q1731" s="133" t="s">
        <v>201</v>
      </c>
      <c r="R1731" s="133" t="s">
        <v>202</v>
      </c>
      <c r="S1731" s="127">
        <v>44349.399108796293</v>
      </c>
    </row>
    <row r="1732" spans="1:19" x14ac:dyDescent="0.2">
      <c r="A1732" s="133" t="s">
        <v>199</v>
      </c>
      <c r="B1732" s="133" t="s">
        <v>161</v>
      </c>
      <c r="C1732" s="127">
        <v>44327.041666666664</v>
      </c>
      <c r="D1732" s="133">
        <v>238.72</v>
      </c>
      <c r="E1732" s="133">
        <v>217.696</v>
      </c>
      <c r="F1732" s="133">
        <v>21.024000000000001</v>
      </c>
      <c r="G1732" s="133">
        <v>0</v>
      </c>
      <c r="H1732" s="133">
        <v>410</v>
      </c>
      <c r="I1732" s="133">
        <v>790</v>
      </c>
      <c r="J1732" s="133">
        <v>217.696</v>
      </c>
      <c r="K1732" s="133">
        <v>795</v>
      </c>
      <c r="L1732" s="133"/>
      <c r="M1732" s="133">
        <v>410</v>
      </c>
      <c r="N1732" s="133">
        <v>795</v>
      </c>
      <c r="O1732" s="133">
        <v>795</v>
      </c>
      <c r="P1732" s="133" t="s">
        <v>204</v>
      </c>
      <c r="Q1732" s="133" t="s">
        <v>201</v>
      </c>
      <c r="R1732" s="133" t="s">
        <v>202</v>
      </c>
      <c r="S1732" s="127">
        <v>44349.399108796293</v>
      </c>
    </row>
    <row r="1733" spans="1:19" x14ac:dyDescent="0.2">
      <c r="A1733" s="133" t="s">
        <v>199</v>
      </c>
      <c r="B1733" s="133" t="s">
        <v>161</v>
      </c>
      <c r="C1733" s="127">
        <v>44327.083333333336</v>
      </c>
      <c r="D1733" s="133">
        <v>228.512</v>
      </c>
      <c r="E1733" s="133">
        <v>207.68</v>
      </c>
      <c r="F1733" s="133">
        <v>20.832000000000001</v>
      </c>
      <c r="G1733" s="133">
        <v>0</v>
      </c>
      <c r="H1733" s="133">
        <v>409</v>
      </c>
      <c r="I1733" s="133">
        <v>607</v>
      </c>
      <c r="J1733" s="133">
        <v>207.68</v>
      </c>
      <c r="K1733" s="133">
        <v>609</v>
      </c>
      <c r="L1733" s="133"/>
      <c r="M1733" s="133">
        <v>409</v>
      </c>
      <c r="N1733" s="133">
        <v>609</v>
      </c>
      <c r="O1733" s="133">
        <v>795</v>
      </c>
      <c r="P1733" s="133" t="s">
        <v>204</v>
      </c>
      <c r="Q1733" s="133" t="s">
        <v>201</v>
      </c>
      <c r="R1733" s="133" t="s">
        <v>202</v>
      </c>
      <c r="S1733" s="127">
        <v>44349.399108796293</v>
      </c>
    </row>
    <row r="1734" spans="1:19" x14ac:dyDescent="0.2">
      <c r="A1734" s="133" t="s">
        <v>199</v>
      </c>
      <c r="B1734" s="133" t="s">
        <v>161</v>
      </c>
      <c r="C1734" s="127">
        <v>44327.125</v>
      </c>
      <c r="D1734" s="133">
        <v>233.47200000000001</v>
      </c>
      <c r="E1734" s="133">
        <v>212.32</v>
      </c>
      <c r="F1734" s="133">
        <v>21.152000000000001</v>
      </c>
      <c r="G1734" s="133">
        <v>0</v>
      </c>
      <c r="H1734" s="133">
        <v>410</v>
      </c>
      <c r="I1734" s="133">
        <v>790</v>
      </c>
      <c r="J1734" s="133">
        <v>212.32</v>
      </c>
      <c r="K1734" s="133">
        <v>795</v>
      </c>
      <c r="L1734" s="133"/>
      <c r="M1734" s="133">
        <v>410</v>
      </c>
      <c r="N1734" s="133">
        <v>795</v>
      </c>
      <c r="O1734" s="133">
        <v>795</v>
      </c>
      <c r="P1734" s="133" t="s">
        <v>204</v>
      </c>
      <c r="Q1734" s="133" t="s">
        <v>201</v>
      </c>
      <c r="R1734" s="133" t="s">
        <v>202</v>
      </c>
      <c r="S1734" s="127">
        <v>44349.399108796293</v>
      </c>
    </row>
    <row r="1735" spans="1:19" x14ac:dyDescent="0.2">
      <c r="A1735" s="133" t="s">
        <v>199</v>
      </c>
      <c r="B1735" s="133" t="s">
        <v>161</v>
      </c>
      <c r="C1735" s="127">
        <v>44327.166666666664</v>
      </c>
      <c r="D1735" s="133">
        <v>226.56</v>
      </c>
      <c r="E1735" s="133">
        <v>205.72800000000001</v>
      </c>
      <c r="F1735" s="133">
        <v>20.832000000000001</v>
      </c>
      <c r="G1735" s="133">
        <v>0</v>
      </c>
      <c r="H1735" s="133">
        <v>409</v>
      </c>
      <c r="I1735" s="133">
        <v>513</v>
      </c>
      <c r="J1735" s="133">
        <v>205.72800000000001</v>
      </c>
      <c r="K1735" s="133">
        <v>514</v>
      </c>
      <c r="L1735" s="133"/>
      <c r="M1735" s="133">
        <v>409</v>
      </c>
      <c r="N1735" s="133">
        <v>514</v>
      </c>
      <c r="O1735" s="133">
        <v>795</v>
      </c>
      <c r="P1735" s="133" t="s">
        <v>204</v>
      </c>
      <c r="Q1735" s="133" t="s">
        <v>201</v>
      </c>
      <c r="R1735" s="133" t="s">
        <v>202</v>
      </c>
      <c r="S1735" s="127">
        <v>44349.399108796293</v>
      </c>
    </row>
    <row r="1736" spans="1:19" x14ac:dyDescent="0.2">
      <c r="A1736" s="133" t="s">
        <v>199</v>
      </c>
      <c r="B1736" s="133" t="s">
        <v>161</v>
      </c>
      <c r="C1736" s="127">
        <v>44327.208333333336</v>
      </c>
      <c r="D1736" s="133">
        <v>227.26400000000001</v>
      </c>
      <c r="E1736" s="133">
        <v>206.43199999999999</v>
      </c>
      <c r="F1736" s="133">
        <v>20.832000000000001</v>
      </c>
      <c r="G1736" s="133">
        <v>0</v>
      </c>
      <c r="H1736" s="133">
        <v>409</v>
      </c>
      <c r="I1736" s="133">
        <v>744</v>
      </c>
      <c r="J1736" s="133">
        <v>206.43199999999999</v>
      </c>
      <c r="K1736" s="133">
        <v>748</v>
      </c>
      <c r="L1736" s="133"/>
      <c r="M1736" s="133">
        <v>409</v>
      </c>
      <c r="N1736" s="133">
        <v>748</v>
      </c>
      <c r="O1736" s="133">
        <v>795</v>
      </c>
      <c r="P1736" s="133" t="s">
        <v>204</v>
      </c>
      <c r="Q1736" s="133" t="s">
        <v>201</v>
      </c>
      <c r="R1736" s="133" t="s">
        <v>202</v>
      </c>
      <c r="S1736" s="127">
        <v>44349.399108796293</v>
      </c>
    </row>
    <row r="1737" spans="1:19" x14ac:dyDescent="0.2">
      <c r="A1737" s="133" t="s">
        <v>199</v>
      </c>
      <c r="B1737" s="133" t="s">
        <v>161</v>
      </c>
      <c r="C1737" s="127">
        <v>44327.25</v>
      </c>
      <c r="D1737" s="133">
        <v>240.16</v>
      </c>
      <c r="E1737" s="133">
        <v>219.04</v>
      </c>
      <c r="F1737" s="133">
        <v>21.12</v>
      </c>
      <c r="G1737" s="133">
        <v>0</v>
      </c>
      <c r="H1737" s="133">
        <v>409</v>
      </c>
      <c r="I1737" s="133">
        <v>694</v>
      </c>
      <c r="J1737" s="133">
        <v>219.04</v>
      </c>
      <c r="K1737" s="133">
        <v>698</v>
      </c>
      <c r="L1737" s="133"/>
      <c r="M1737" s="133">
        <v>409</v>
      </c>
      <c r="N1737" s="133">
        <v>698</v>
      </c>
      <c r="O1737" s="133">
        <v>795</v>
      </c>
      <c r="P1737" s="133" t="s">
        <v>204</v>
      </c>
      <c r="Q1737" s="133" t="s">
        <v>201</v>
      </c>
      <c r="R1737" s="133" t="s">
        <v>202</v>
      </c>
      <c r="S1737" s="127">
        <v>44349.399108796293</v>
      </c>
    </row>
    <row r="1738" spans="1:19" x14ac:dyDescent="0.2">
      <c r="A1738" s="133" t="s">
        <v>199</v>
      </c>
      <c r="B1738" s="133" t="s">
        <v>161</v>
      </c>
      <c r="C1738" s="127">
        <v>44327.291666666664</v>
      </c>
      <c r="D1738" s="133">
        <v>244.096</v>
      </c>
      <c r="E1738" s="133">
        <v>222.91200000000001</v>
      </c>
      <c r="F1738" s="133">
        <v>21.184000000000001</v>
      </c>
      <c r="G1738" s="133">
        <v>0</v>
      </c>
      <c r="H1738" s="133">
        <v>410</v>
      </c>
      <c r="I1738" s="133">
        <v>790</v>
      </c>
      <c r="J1738" s="133">
        <v>222.91200000000001</v>
      </c>
      <c r="K1738" s="133">
        <v>795</v>
      </c>
      <c r="L1738" s="133"/>
      <c r="M1738" s="133">
        <v>410</v>
      </c>
      <c r="N1738" s="133">
        <v>795</v>
      </c>
      <c r="O1738" s="133">
        <v>795</v>
      </c>
      <c r="P1738" s="133" t="s">
        <v>204</v>
      </c>
      <c r="Q1738" s="133" t="s">
        <v>201</v>
      </c>
      <c r="R1738" s="133" t="s">
        <v>202</v>
      </c>
      <c r="S1738" s="127">
        <v>44349.399108796293</v>
      </c>
    </row>
    <row r="1739" spans="1:19" x14ac:dyDescent="0.2">
      <c r="A1739" s="133" t="s">
        <v>199</v>
      </c>
      <c r="B1739" s="133" t="s">
        <v>161</v>
      </c>
      <c r="C1739" s="127">
        <v>44327.333333333336</v>
      </c>
      <c r="D1739" s="133">
        <v>239.328</v>
      </c>
      <c r="E1739" s="133">
        <v>218.17599999999999</v>
      </c>
      <c r="F1739" s="133">
        <v>21.152000000000001</v>
      </c>
      <c r="G1739" s="133">
        <v>0</v>
      </c>
      <c r="H1739" s="133">
        <v>409</v>
      </c>
      <c r="I1739" s="133">
        <v>742</v>
      </c>
      <c r="J1739" s="133">
        <v>218.17599999999999</v>
      </c>
      <c r="K1739" s="133">
        <v>747</v>
      </c>
      <c r="L1739" s="133"/>
      <c r="M1739" s="133">
        <v>409</v>
      </c>
      <c r="N1739" s="133">
        <v>747</v>
      </c>
      <c r="O1739" s="133">
        <v>795</v>
      </c>
      <c r="P1739" s="133" t="s">
        <v>204</v>
      </c>
      <c r="Q1739" s="133" t="s">
        <v>201</v>
      </c>
      <c r="R1739" s="133" t="s">
        <v>202</v>
      </c>
      <c r="S1739" s="127">
        <v>44349.399108796293</v>
      </c>
    </row>
    <row r="1740" spans="1:19" x14ac:dyDescent="0.2">
      <c r="A1740" s="133" t="s">
        <v>199</v>
      </c>
      <c r="B1740" s="133" t="s">
        <v>161</v>
      </c>
      <c r="C1740" s="127">
        <v>44327.375</v>
      </c>
      <c r="D1740" s="133">
        <v>235.232</v>
      </c>
      <c r="E1740" s="133">
        <v>214.14400000000001</v>
      </c>
      <c r="F1740" s="133">
        <v>21.088000000000001</v>
      </c>
      <c r="G1740" s="133">
        <v>0</v>
      </c>
      <c r="H1740" s="133">
        <v>409</v>
      </c>
      <c r="I1740" s="133">
        <v>771</v>
      </c>
      <c r="J1740" s="133">
        <v>214.14400000000001</v>
      </c>
      <c r="K1740" s="133">
        <v>776</v>
      </c>
      <c r="L1740" s="133"/>
      <c r="M1740" s="133">
        <v>409</v>
      </c>
      <c r="N1740" s="133">
        <v>776</v>
      </c>
      <c r="O1740" s="133">
        <v>795</v>
      </c>
      <c r="P1740" s="133" t="s">
        <v>204</v>
      </c>
      <c r="Q1740" s="133" t="s">
        <v>201</v>
      </c>
      <c r="R1740" s="133" t="s">
        <v>202</v>
      </c>
      <c r="S1740" s="127">
        <v>44349.399108796293</v>
      </c>
    </row>
    <row r="1741" spans="1:19" x14ac:dyDescent="0.2">
      <c r="A1741" s="133" t="s">
        <v>199</v>
      </c>
      <c r="B1741" s="133" t="s">
        <v>161</v>
      </c>
      <c r="C1741" s="127">
        <v>44327.416666666664</v>
      </c>
      <c r="D1741" s="133">
        <v>234.01599999999999</v>
      </c>
      <c r="E1741" s="133">
        <v>212.864</v>
      </c>
      <c r="F1741" s="133">
        <v>21.152000000000001</v>
      </c>
      <c r="G1741" s="133">
        <v>0</v>
      </c>
      <c r="H1741" s="133">
        <v>409</v>
      </c>
      <c r="I1741" s="133">
        <v>729</v>
      </c>
      <c r="J1741" s="133">
        <v>212.864</v>
      </c>
      <c r="K1741" s="133">
        <v>733</v>
      </c>
      <c r="L1741" s="133"/>
      <c r="M1741" s="133">
        <v>409</v>
      </c>
      <c r="N1741" s="133">
        <v>733</v>
      </c>
      <c r="O1741" s="133">
        <v>795</v>
      </c>
      <c r="P1741" s="133" t="s">
        <v>204</v>
      </c>
      <c r="Q1741" s="133" t="s">
        <v>201</v>
      </c>
      <c r="R1741" s="133" t="s">
        <v>202</v>
      </c>
      <c r="S1741" s="127">
        <v>44349.399108796293</v>
      </c>
    </row>
    <row r="1742" spans="1:19" x14ac:dyDescent="0.2">
      <c r="A1742" s="133" t="s">
        <v>199</v>
      </c>
      <c r="B1742" s="133" t="s">
        <v>161</v>
      </c>
      <c r="C1742" s="127">
        <v>44327.458333333336</v>
      </c>
      <c r="D1742" s="133">
        <v>259.64800000000002</v>
      </c>
      <c r="E1742" s="133">
        <v>237.82400000000001</v>
      </c>
      <c r="F1742" s="133">
        <v>21.824000000000002</v>
      </c>
      <c r="G1742" s="133">
        <v>0</v>
      </c>
      <c r="H1742" s="133">
        <v>410</v>
      </c>
      <c r="I1742" s="133">
        <v>790</v>
      </c>
      <c r="J1742" s="133">
        <v>237.82400000000001</v>
      </c>
      <c r="K1742" s="133">
        <v>795</v>
      </c>
      <c r="L1742" s="133"/>
      <c r="M1742" s="133">
        <v>410</v>
      </c>
      <c r="N1742" s="133">
        <v>795</v>
      </c>
      <c r="O1742" s="133">
        <v>795</v>
      </c>
      <c r="P1742" s="133" t="s">
        <v>204</v>
      </c>
      <c r="Q1742" s="133" t="s">
        <v>201</v>
      </c>
      <c r="R1742" s="133" t="s">
        <v>202</v>
      </c>
      <c r="S1742" s="127">
        <v>44349.399108796293</v>
      </c>
    </row>
    <row r="1743" spans="1:19" x14ac:dyDescent="0.2">
      <c r="A1743" s="133" t="s">
        <v>199</v>
      </c>
      <c r="B1743" s="133" t="s">
        <v>161</v>
      </c>
      <c r="C1743" s="127">
        <v>44327.5</v>
      </c>
      <c r="D1743" s="133">
        <v>247.45599999999999</v>
      </c>
      <c r="E1743" s="133">
        <v>225.952</v>
      </c>
      <c r="F1743" s="133">
        <v>21.504000000000001</v>
      </c>
      <c r="G1743" s="133">
        <v>0</v>
      </c>
      <c r="H1743" s="133">
        <v>410</v>
      </c>
      <c r="I1743" s="133">
        <v>790</v>
      </c>
      <c r="J1743" s="133">
        <v>225.952</v>
      </c>
      <c r="K1743" s="133">
        <v>795</v>
      </c>
      <c r="L1743" s="133"/>
      <c r="M1743" s="133">
        <v>410</v>
      </c>
      <c r="N1743" s="133">
        <v>795</v>
      </c>
      <c r="O1743" s="133">
        <v>795</v>
      </c>
      <c r="P1743" s="133" t="s">
        <v>204</v>
      </c>
      <c r="Q1743" s="133" t="s">
        <v>201</v>
      </c>
      <c r="R1743" s="133" t="s">
        <v>202</v>
      </c>
      <c r="S1743" s="127">
        <v>44349.399108796293</v>
      </c>
    </row>
    <row r="1744" spans="1:19" x14ac:dyDescent="0.2">
      <c r="A1744" s="133" t="s">
        <v>199</v>
      </c>
      <c r="B1744" s="133" t="s">
        <v>161</v>
      </c>
      <c r="C1744" s="127">
        <v>44327.541666666664</v>
      </c>
      <c r="D1744" s="133">
        <v>279.23200000000003</v>
      </c>
      <c r="E1744" s="133">
        <v>256.928</v>
      </c>
      <c r="F1744" s="133">
        <v>22.303999999999998</v>
      </c>
      <c r="G1744" s="133">
        <v>0</v>
      </c>
      <c r="H1744" s="133">
        <v>410</v>
      </c>
      <c r="I1744" s="133">
        <v>790</v>
      </c>
      <c r="J1744" s="133">
        <v>256.928</v>
      </c>
      <c r="K1744" s="133">
        <v>795</v>
      </c>
      <c r="L1744" s="133"/>
      <c r="M1744" s="133">
        <v>410</v>
      </c>
      <c r="N1744" s="133">
        <v>795</v>
      </c>
      <c r="O1744" s="133">
        <v>795</v>
      </c>
      <c r="P1744" s="133" t="s">
        <v>204</v>
      </c>
      <c r="Q1744" s="133" t="s">
        <v>201</v>
      </c>
      <c r="R1744" s="133" t="s">
        <v>202</v>
      </c>
      <c r="S1744" s="127">
        <v>44349.399108796293</v>
      </c>
    </row>
    <row r="1745" spans="1:19" x14ac:dyDescent="0.2">
      <c r="A1745" s="133" t="s">
        <v>199</v>
      </c>
      <c r="B1745" s="133" t="s">
        <v>161</v>
      </c>
      <c r="C1745" s="127">
        <v>44327.583333333336</v>
      </c>
      <c r="D1745" s="133">
        <v>288.73599999999999</v>
      </c>
      <c r="E1745" s="133">
        <v>266.048</v>
      </c>
      <c r="F1745" s="133">
        <v>22.687999999999999</v>
      </c>
      <c r="G1745" s="133">
        <v>0</v>
      </c>
      <c r="H1745" s="133">
        <v>410</v>
      </c>
      <c r="I1745" s="133">
        <v>790</v>
      </c>
      <c r="J1745" s="133">
        <v>266.048</v>
      </c>
      <c r="K1745" s="133">
        <v>795</v>
      </c>
      <c r="L1745" s="133"/>
      <c r="M1745" s="133">
        <v>410</v>
      </c>
      <c r="N1745" s="133">
        <v>795</v>
      </c>
      <c r="O1745" s="133">
        <v>795</v>
      </c>
      <c r="P1745" s="133" t="s">
        <v>204</v>
      </c>
      <c r="Q1745" s="133" t="s">
        <v>201</v>
      </c>
      <c r="R1745" s="133" t="s">
        <v>202</v>
      </c>
      <c r="S1745" s="127">
        <v>44349.399108796293</v>
      </c>
    </row>
    <row r="1746" spans="1:19" x14ac:dyDescent="0.2">
      <c r="A1746" s="133" t="s">
        <v>199</v>
      </c>
      <c r="B1746" s="133" t="s">
        <v>161</v>
      </c>
      <c r="C1746" s="127">
        <v>44327.625</v>
      </c>
      <c r="D1746" s="133">
        <v>283.87200000000001</v>
      </c>
      <c r="E1746" s="133">
        <v>261.05599999999998</v>
      </c>
      <c r="F1746" s="133">
        <v>22.815999999999999</v>
      </c>
      <c r="G1746" s="133">
        <v>0</v>
      </c>
      <c r="H1746" s="133">
        <v>410</v>
      </c>
      <c r="I1746" s="133">
        <v>790</v>
      </c>
      <c r="J1746" s="133">
        <v>261.05599999999998</v>
      </c>
      <c r="K1746" s="133">
        <v>795</v>
      </c>
      <c r="L1746" s="133"/>
      <c r="M1746" s="133">
        <v>410</v>
      </c>
      <c r="N1746" s="133">
        <v>795</v>
      </c>
      <c r="O1746" s="133">
        <v>795</v>
      </c>
      <c r="P1746" s="133" t="s">
        <v>204</v>
      </c>
      <c r="Q1746" s="133" t="s">
        <v>201</v>
      </c>
      <c r="R1746" s="133" t="s">
        <v>202</v>
      </c>
      <c r="S1746" s="127">
        <v>44349.399108796293</v>
      </c>
    </row>
    <row r="1747" spans="1:19" x14ac:dyDescent="0.2">
      <c r="A1747" s="133" t="s">
        <v>199</v>
      </c>
      <c r="B1747" s="133" t="s">
        <v>161</v>
      </c>
      <c r="C1747" s="127">
        <v>44327.666666666664</v>
      </c>
      <c r="D1747" s="133">
        <v>274.91199999999998</v>
      </c>
      <c r="E1747" s="133">
        <v>251.744</v>
      </c>
      <c r="F1747" s="133">
        <v>23.167999999999999</v>
      </c>
      <c r="G1747" s="133">
        <v>0</v>
      </c>
      <c r="H1747" s="133">
        <v>410</v>
      </c>
      <c r="I1747" s="133">
        <v>790</v>
      </c>
      <c r="J1747" s="133">
        <v>251.744</v>
      </c>
      <c r="K1747" s="133">
        <v>795</v>
      </c>
      <c r="L1747" s="133"/>
      <c r="M1747" s="133">
        <v>410</v>
      </c>
      <c r="N1747" s="133">
        <v>795</v>
      </c>
      <c r="O1747" s="133">
        <v>795</v>
      </c>
      <c r="P1747" s="133" t="s">
        <v>204</v>
      </c>
      <c r="Q1747" s="133" t="s">
        <v>201</v>
      </c>
      <c r="R1747" s="133" t="s">
        <v>202</v>
      </c>
      <c r="S1747" s="127">
        <v>44349.399108796293</v>
      </c>
    </row>
    <row r="1748" spans="1:19" x14ac:dyDescent="0.2">
      <c r="A1748" s="133" t="s">
        <v>199</v>
      </c>
      <c r="B1748" s="133" t="s">
        <v>161</v>
      </c>
      <c r="C1748" s="127">
        <v>44327.708333333336</v>
      </c>
      <c r="D1748" s="133">
        <v>268.32</v>
      </c>
      <c r="E1748" s="133">
        <v>245.376</v>
      </c>
      <c r="F1748" s="133">
        <v>22.943999999999999</v>
      </c>
      <c r="G1748" s="133">
        <v>0</v>
      </c>
      <c r="H1748" s="133">
        <v>410</v>
      </c>
      <c r="I1748" s="133">
        <v>790</v>
      </c>
      <c r="J1748" s="133">
        <v>245.376</v>
      </c>
      <c r="K1748" s="133">
        <v>795</v>
      </c>
      <c r="L1748" s="133"/>
      <c r="M1748" s="133">
        <v>410</v>
      </c>
      <c r="N1748" s="133">
        <v>795</v>
      </c>
      <c r="O1748" s="133">
        <v>795</v>
      </c>
      <c r="P1748" s="133" t="s">
        <v>204</v>
      </c>
      <c r="Q1748" s="133" t="s">
        <v>201</v>
      </c>
      <c r="R1748" s="133" t="s">
        <v>202</v>
      </c>
      <c r="S1748" s="127">
        <v>44349.399108796293</v>
      </c>
    </row>
    <row r="1749" spans="1:19" x14ac:dyDescent="0.2">
      <c r="A1749" s="133" t="s">
        <v>199</v>
      </c>
      <c r="B1749" s="133" t="s">
        <v>161</v>
      </c>
      <c r="C1749" s="127">
        <v>44327.75</v>
      </c>
      <c r="D1749" s="133">
        <v>269.40800000000002</v>
      </c>
      <c r="E1749" s="133">
        <v>246.33600000000001</v>
      </c>
      <c r="F1749" s="133">
        <v>23.071999999999999</v>
      </c>
      <c r="G1749" s="133">
        <v>0</v>
      </c>
      <c r="H1749" s="133">
        <v>410</v>
      </c>
      <c r="I1749" s="133">
        <v>790</v>
      </c>
      <c r="J1749" s="133">
        <v>246.33600000000001</v>
      </c>
      <c r="K1749" s="133">
        <v>795</v>
      </c>
      <c r="L1749" s="133"/>
      <c r="M1749" s="133">
        <v>410</v>
      </c>
      <c r="N1749" s="133">
        <v>795</v>
      </c>
      <c r="O1749" s="133">
        <v>795</v>
      </c>
      <c r="P1749" s="133" t="s">
        <v>204</v>
      </c>
      <c r="Q1749" s="133" t="s">
        <v>201</v>
      </c>
      <c r="R1749" s="133" t="s">
        <v>202</v>
      </c>
      <c r="S1749" s="127">
        <v>44349.399108796293</v>
      </c>
    </row>
    <row r="1750" spans="1:19" x14ac:dyDescent="0.2">
      <c r="A1750" s="133" t="s">
        <v>199</v>
      </c>
      <c r="B1750" s="133" t="s">
        <v>161</v>
      </c>
      <c r="C1750" s="127">
        <v>44327.791666666664</v>
      </c>
      <c r="D1750" s="133">
        <v>270.78399999999999</v>
      </c>
      <c r="E1750" s="133">
        <v>247.87200000000001</v>
      </c>
      <c r="F1750" s="133">
        <v>22.911999999999999</v>
      </c>
      <c r="G1750" s="133">
        <v>0</v>
      </c>
      <c r="H1750" s="133">
        <v>410</v>
      </c>
      <c r="I1750" s="133">
        <v>790</v>
      </c>
      <c r="J1750" s="133">
        <v>247.87200000000001</v>
      </c>
      <c r="K1750" s="133">
        <v>795</v>
      </c>
      <c r="L1750" s="133"/>
      <c r="M1750" s="133">
        <v>410</v>
      </c>
      <c r="N1750" s="133">
        <v>795</v>
      </c>
      <c r="O1750" s="133">
        <v>795</v>
      </c>
      <c r="P1750" s="133" t="s">
        <v>204</v>
      </c>
      <c r="Q1750" s="133" t="s">
        <v>201</v>
      </c>
      <c r="R1750" s="133" t="s">
        <v>202</v>
      </c>
      <c r="S1750" s="127">
        <v>44349.399108796293</v>
      </c>
    </row>
    <row r="1751" spans="1:19" x14ac:dyDescent="0.2">
      <c r="A1751" s="133" t="s">
        <v>199</v>
      </c>
      <c r="B1751" s="133" t="s">
        <v>161</v>
      </c>
      <c r="C1751" s="127">
        <v>44327.833333333336</v>
      </c>
      <c r="D1751" s="133">
        <v>269.69600000000003</v>
      </c>
      <c r="E1751" s="133">
        <v>246.59200000000001</v>
      </c>
      <c r="F1751" s="133">
        <v>23.103999999999999</v>
      </c>
      <c r="G1751" s="133">
        <v>0</v>
      </c>
      <c r="H1751" s="133">
        <v>410</v>
      </c>
      <c r="I1751" s="133">
        <v>790</v>
      </c>
      <c r="J1751" s="133">
        <v>246.59200000000001</v>
      </c>
      <c r="K1751" s="133">
        <v>795</v>
      </c>
      <c r="L1751" s="133"/>
      <c r="M1751" s="133">
        <v>410</v>
      </c>
      <c r="N1751" s="133">
        <v>795</v>
      </c>
      <c r="O1751" s="133">
        <v>795</v>
      </c>
      <c r="P1751" s="133" t="s">
        <v>204</v>
      </c>
      <c r="Q1751" s="133" t="s">
        <v>201</v>
      </c>
      <c r="R1751" s="133" t="s">
        <v>202</v>
      </c>
      <c r="S1751" s="127">
        <v>44349.399108796293</v>
      </c>
    </row>
    <row r="1752" spans="1:19" x14ac:dyDescent="0.2">
      <c r="A1752" s="133" t="s">
        <v>199</v>
      </c>
      <c r="B1752" s="133" t="s">
        <v>161</v>
      </c>
      <c r="C1752" s="127">
        <v>44327.875</v>
      </c>
      <c r="D1752" s="133">
        <v>244.70400000000001</v>
      </c>
      <c r="E1752" s="133">
        <v>222.14400000000001</v>
      </c>
      <c r="F1752" s="133">
        <v>22.56</v>
      </c>
      <c r="G1752" s="133">
        <v>0</v>
      </c>
      <c r="H1752" s="133">
        <v>409</v>
      </c>
      <c r="I1752" s="133">
        <v>779</v>
      </c>
      <c r="J1752" s="133">
        <v>222.14400000000001</v>
      </c>
      <c r="K1752" s="133">
        <v>784</v>
      </c>
      <c r="L1752" s="133"/>
      <c r="M1752" s="133">
        <v>409</v>
      </c>
      <c r="N1752" s="133">
        <v>784</v>
      </c>
      <c r="O1752" s="133">
        <v>795</v>
      </c>
      <c r="P1752" s="133" t="s">
        <v>204</v>
      </c>
      <c r="Q1752" s="133" t="s">
        <v>201</v>
      </c>
      <c r="R1752" s="133" t="s">
        <v>202</v>
      </c>
      <c r="S1752" s="127">
        <v>44349.399108796293</v>
      </c>
    </row>
    <row r="1753" spans="1:19" x14ac:dyDescent="0.2">
      <c r="A1753" s="133" t="s">
        <v>199</v>
      </c>
      <c r="B1753" s="133" t="s">
        <v>161</v>
      </c>
      <c r="C1753" s="127">
        <v>44327.916666666664</v>
      </c>
      <c r="D1753" s="133">
        <v>259.584</v>
      </c>
      <c r="E1753" s="133">
        <v>236.672</v>
      </c>
      <c r="F1753" s="133">
        <v>22.911999999999999</v>
      </c>
      <c r="G1753" s="133">
        <v>0</v>
      </c>
      <c r="H1753" s="133">
        <v>410</v>
      </c>
      <c r="I1753" s="133">
        <v>790</v>
      </c>
      <c r="J1753" s="133">
        <v>236.672</v>
      </c>
      <c r="K1753" s="133">
        <v>795</v>
      </c>
      <c r="L1753" s="133"/>
      <c r="M1753" s="133">
        <v>410</v>
      </c>
      <c r="N1753" s="133">
        <v>795</v>
      </c>
      <c r="O1753" s="133">
        <v>795</v>
      </c>
      <c r="P1753" s="133" t="s">
        <v>204</v>
      </c>
      <c r="Q1753" s="133" t="s">
        <v>201</v>
      </c>
      <c r="R1753" s="133" t="s">
        <v>202</v>
      </c>
      <c r="S1753" s="127">
        <v>44349.399108796293</v>
      </c>
    </row>
    <row r="1754" spans="1:19" x14ac:dyDescent="0.2">
      <c r="A1754" s="133" t="s">
        <v>199</v>
      </c>
      <c r="B1754" s="133" t="s">
        <v>161</v>
      </c>
      <c r="C1754" s="127">
        <v>44327.958333333336</v>
      </c>
      <c r="D1754" s="133">
        <v>265.40800000000002</v>
      </c>
      <c r="E1754" s="133">
        <v>242.33600000000001</v>
      </c>
      <c r="F1754" s="133">
        <v>23.071999999999999</v>
      </c>
      <c r="G1754" s="133">
        <v>0</v>
      </c>
      <c r="H1754" s="133">
        <v>410</v>
      </c>
      <c r="I1754" s="133">
        <v>790</v>
      </c>
      <c r="J1754" s="133">
        <v>242.33600000000001</v>
      </c>
      <c r="K1754" s="133">
        <v>795</v>
      </c>
      <c r="L1754" s="133"/>
      <c r="M1754" s="133">
        <v>410</v>
      </c>
      <c r="N1754" s="133">
        <v>795</v>
      </c>
      <c r="O1754" s="133">
        <v>795</v>
      </c>
      <c r="P1754" s="133" t="s">
        <v>204</v>
      </c>
      <c r="Q1754" s="133" t="s">
        <v>201</v>
      </c>
      <c r="R1754" s="133" t="s">
        <v>202</v>
      </c>
      <c r="S1754" s="127">
        <v>44349.399108796293</v>
      </c>
    </row>
    <row r="1755" spans="1:19" x14ac:dyDescent="0.2">
      <c r="A1755" s="133" t="s">
        <v>199</v>
      </c>
      <c r="B1755" s="133" t="s">
        <v>161</v>
      </c>
      <c r="C1755" s="127">
        <v>44328</v>
      </c>
      <c r="D1755" s="133">
        <v>235.84</v>
      </c>
      <c r="E1755" s="133">
        <v>213.376</v>
      </c>
      <c r="F1755" s="133">
        <v>22.463999999999999</v>
      </c>
      <c r="G1755" s="133">
        <v>0</v>
      </c>
      <c r="H1755" s="133">
        <v>409</v>
      </c>
      <c r="I1755" s="133">
        <v>766</v>
      </c>
      <c r="J1755" s="133">
        <v>213.376</v>
      </c>
      <c r="K1755" s="133">
        <v>771</v>
      </c>
      <c r="L1755" s="133"/>
      <c r="M1755" s="133">
        <v>409</v>
      </c>
      <c r="N1755" s="133">
        <v>771</v>
      </c>
      <c r="O1755" s="133">
        <v>795</v>
      </c>
      <c r="P1755" s="133" t="s">
        <v>204</v>
      </c>
      <c r="Q1755" s="133" t="s">
        <v>201</v>
      </c>
      <c r="R1755" s="133" t="s">
        <v>202</v>
      </c>
      <c r="S1755" s="127">
        <v>44349.399108796293</v>
      </c>
    </row>
    <row r="1756" spans="1:19" x14ac:dyDescent="0.2">
      <c r="A1756" s="133" t="s">
        <v>199</v>
      </c>
      <c r="B1756" s="133" t="s">
        <v>161</v>
      </c>
      <c r="C1756" s="127">
        <v>44328.041666666664</v>
      </c>
      <c r="D1756" s="133">
        <v>229.24799999999999</v>
      </c>
      <c r="E1756" s="133">
        <v>207.232</v>
      </c>
      <c r="F1756" s="133">
        <v>22.015999999999998</v>
      </c>
      <c r="G1756" s="133">
        <v>0</v>
      </c>
      <c r="H1756" s="133">
        <v>409</v>
      </c>
      <c r="I1756" s="133">
        <v>662</v>
      </c>
      <c r="J1756" s="133">
        <v>207.232</v>
      </c>
      <c r="K1756" s="133">
        <v>665</v>
      </c>
      <c r="L1756" s="133"/>
      <c r="M1756" s="133">
        <v>409</v>
      </c>
      <c r="N1756" s="133">
        <v>665</v>
      </c>
      <c r="O1756" s="133">
        <v>795</v>
      </c>
      <c r="P1756" s="133" t="s">
        <v>204</v>
      </c>
      <c r="Q1756" s="133" t="s">
        <v>201</v>
      </c>
      <c r="R1756" s="133" t="s">
        <v>202</v>
      </c>
      <c r="S1756" s="127">
        <v>44349.399108796293</v>
      </c>
    </row>
    <row r="1757" spans="1:19" x14ac:dyDescent="0.2">
      <c r="A1757" s="133" t="s">
        <v>199</v>
      </c>
      <c r="B1757" s="133" t="s">
        <v>161</v>
      </c>
      <c r="C1757" s="127">
        <v>44328.083333333336</v>
      </c>
      <c r="D1757" s="133">
        <v>230.49600000000001</v>
      </c>
      <c r="E1757" s="133">
        <v>208.57599999999999</v>
      </c>
      <c r="F1757" s="133">
        <v>21.92</v>
      </c>
      <c r="G1757" s="133">
        <v>0</v>
      </c>
      <c r="H1757" s="133">
        <v>409</v>
      </c>
      <c r="I1757" s="133">
        <v>755</v>
      </c>
      <c r="J1757" s="133">
        <v>208.57599999999999</v>
      </c>
      <c r="K1757" s="133">
        <v>759</v>
      </c>
      <c r="L1757" s="133"/>
      <c r="M1757" s="133">
        <v>409</v>
      </c>
      <c r="N1757" s="133">
        <v>759</v>
      </c>
      <c r="O1757" s="133">
        <v>795</v>
      </c>
      <c r="P1757" s="133" t="s">
        <v>204</v>
      </c>
      <c r="Q1757" s="133" t="s">
        <v>201</v>
      </c>
      <c r="R1757" s="133" t="s">
        <v>202</v>
      </c>
      <c r="S1757" s="127">
        <v>44349.399108796293</v>
      </c>
    </row>
    <row r="1758" spans="1:19" x14ac:dyDescent="0.2">
      <c r="A1758" s="133" t="s">
        <v>199</v>
      </c>
      <c r="B1758" s="133" t="s">
        <v>161</v>
      </c>
      <c r="C1758" s="127">
        <v>44328.125</v>
      </c>
      <c r="D1758" s="133">
        <v>227.26400000000001</v>
      </c>
      <c r="E1758" s="133">
        <v>205.44</v>
      </c>
      <c r="F1758" s="133">
        <v>21.824000000000002</v>
      </c>
      <c r="G1758" s="133">
        <v>0</v>
      </c>
      <c r="H1758" s="133">
        <v>409</v>
      </c>
      <c r="I1758" s="133">
        <v>605</v>
      </c>
      <c r="J1758" s="133">
        <v>205.44</v>
      </c>
      <c r="K1758" s="133">
        <v>607</v>
      </c>
      <c r="L1758" s="133"/>
      <c r="M1758" s="133">
        <v>409</v>
      </c>
      <c r="N1758" s="133">
        <v>607</v>
      </c>
      <c r="O1758" s="133">
        <v>795</v>
      </c>
      <c r="P1758" s="133" t="s">
        <v>204</v>
      </c>
      <c r="Q1758" s="133" t="s">
        <v>201</v>
      </c>
      <c r="R1758" s="133" t="s">
        <v>202</v>
      </c>
      <c r="S1758" s="127">
        <v>44349.399108796293</v>
      </c>
    </row>
    <row r="1759" spans="1:19" x14ac:dyDescent="0.2">
      <c r="A1759" s="133" t="s">
        <v>199</v>
      </c>
      <c r="B1759" s="133" t="s">
        <v>161</v>
      </c>
      <c r="C1759" s="127">
        <v>44328.166666666664</v>
      </c>
      <c r="D1759" s="133">
        <v>226.36799999999999</v>
      </c>
      <c r="E1759" s="133">
        <v>204.96</v>
      </c>
      <c r="F1759" s="133">
        <v>21.408000000000001</v>
      </c>
      <c r="G1759" s="133">
        <v>0</v>
      </c>
      <c r="H1759" s="133">
        <v>409</v>
      </c>
      <c r="I1759" s="133">
        <v>555</v>
      </c>
      <c r="J1759" s="133">
        <v>204.96</v>
      </c>
      <c r="K1759" s="133">
        <v>557</v>
      </c>
      <c r="L1759" s="133"/>
      <c r="M1759" s="133">
        <v>409</v>
      </c>
      <c r="N1759" s="133">
        <v>557</v>
      </c>
      <c r="O1759" s="133">
        <v>795</v>
      </c>
      <c r="P1759" s="133" t="s">
        <v>204</v>
      </c>
      <c r="Q1759" s="133" t="s">
        <v>201</v>
      </c>
      <c r="R1759" s="133" t="s">
        <v>202</v>
      </c>
      <c r="S1759" s="127">
        <v>44349.399108796293</v>
      </c>
    </row>
    <row r="1760" spans="1:19" x14ac:dyDescent="0.2">
      <c r="A1760" s="133" t="s">
        <v>199</v>
      </c>
      <c r="B1760" s="133" t="s">
        <v>161</v>
      </c>
      <c r="C1760" s="127">
        <v>44328.208333333336</v>
      </c>
      <c r="D1760" s="133">
        <v>225.952</v>
      </c>
      <c r="E1760" s="133">
        <v>205.21600000000001</v>
      </c>
      <c r="F1760" s="133">
        <v>20.736000000000001</v>
      </c>
      <c r="G1760" s="133">
        <v>0</v>
      </c>
      <c r="H1760" s="133">
        <v>409</v>
      </c>
      <c r="I1760" s="133">
        <v>508</v>
      </c>
      <c r="J1760" s="133">
        <v>205.21600000000001</v>
      </c>
      <c r="K1760" s="133">
        <v>510</v>
      </c>
      <c r="L1760" s="133"/>
      <c r="M1760" s="133">
        <v>409</v>
      </c>
      <c r="N1760" s="133">
        <v>510</v>
      </c>
      <c r="O1760" s="133">
        <v>795</v>
      </c>
      <c r="P1760" s="133" t="s">
        <v>204</v>
      </c>
      <c r="Q1760" s="133" t="s">
        <v>201</v>
      </c>
      <c r="R1760" s="133" t="s">
        <v>202</v>
      </c>
      <c r="S1760" s="127">
        <v>44349.399108796293</v>
      </c>
    </row>
    <row r="1761" spans="1:19" x14ac:dyDescent="0.2">
      <c r="A1761" s="133" t="s">
        <v>199</v>
      </c>
      <c r="B1761" s="133" t="s">
        <v>161</v>
      </c>
      <c r="C1761" s="127">
        <v>44328.25</v>
      </c>
      <c r="D1761" s="133">
        <v>228</v>
      </c>
      <c r="E1761" s="133">
        <v>207.136</v>
      </c>
      <c r="F1761" s="133">
        <v>20.864000000000001</v>
      </c>
      <c r="G1761" s="133">
        <v>0</v>
      </c>
      <c r="H1761" s="133">
        <v>409</v>
      </c>
      <c r="I1761" s="133">
        <v>709</v>
      </c>
      <c r="J1761" s="133">
        <v>207.136</v>
      </c>
      <c r="K1761" s="133">
        <v>713</v>
      </c>
      <c r="L1761" s="133"/>
      <c r="M1761" s="133">
        <v>409</v>
      </c>
      <c r="N1761" s="133">
        <v>713</v>
      </c>
      <c r="O1761" s="133">
        <v>795</v>
      </c>
      <c r="P1761" s="133" t="s">
        <v>204</v>
      </c>
      <c r="Q1761" s="133" t="s">
        <v>201</v>
      </c>
      <c r="R1761" s="133" t="s">
        <v>202</v>
      </c>
      <c r="S1761" s="127">
        <v>44349.399108796293</v>
      </c>
    </row>
    <row r="1762" spans="1:19" x14ac:dyDescent="0.2">
      <c r="A1762" s="133" t="s">
        <v>199</v>
      </c>
      <c r="B1762" s="133" t="s">
        <v>161</v>
      </c>
      <c r="C1762" s="127">
        <v>44328.291666666664</v>
      </c>
      <c r="D1762" s="133">
        <v>229.08799999999999</v>
      </c>
      <c r="E1762" s="133">
        <v>208.22399999999999</v>
      </c>
      <c r="F1762" s="133">
        <v>20.864000000000001</v>
      </c>
      <c r="G1762" s="133">
        <v>0</v>
      </c>
      <c r="H1762" s="133">
        <v>409</v>
      </c>
      <c r="I1762" s="133">
        <v>685</v>
      </c>
      <c r="J1762" s="133">
        <v>208.22399999999999</v>
      </c>
      <c r="K1762" s="133">
        <v>688</v>
      </c>
      <c r="L1762" s="133"/>
      <c r="M1762" s="133">
        <v>409</v>
      </c>
      <c r="N1762" s="133">
        <v>688</v>
      </c>
      <c r="O1762" s="133">
        <v>795</v>
      </c>
      <c r="P1762" s="133" t="s">
        <v>204</v>
      </c>
      <c r="Q1762" s="133" t="s">
        <v>201</v>
      </c>
      <c r="R1762" s="133" t="s">
        <v>202</v>
      </c>
      <c r="S1762" s="127">
        <v>44349.399108796293</v>
      </c>
    </row>
    <row r="1763" spans="1:19" x14ac:dyDescent="0.2">
      <c r="A1763" s="133" t="s">
        <v>199</v>
      </c>
      <c r="B1763" s="133" t="s">
        <v>161</v>
      </c>
      <c r="C1763" s="127">
        <v>44328.333333333336</v>
      </c>
      <c r="D1763" s="133">
        <v>272.48</v>
      </c>
      <c r="E1763" s="133">
        <v>250.4</v>
      </c>
      <c r="F1763" s="133">
        <v>22.08</v>
      </c>
      <c r="G1763" s="133">
        <v>0</v>
      </c>
      <c r="H1763" s="133">
        <v>410</v>
      </c>
      <c r="I1763" s="133">
        <v>790</v>
      </c>
      <c r="J1763" s="133">
        <v>250.4</v>
      </c>
      <c r="K1763" s="133">
        <v>795</v>
      </c>
      <c r="L1763" s="133"/>
      <c r="M1763" s="133">
        <v>410</v>
      </c>
      <c r="N1763" s="133">
        <v>795</v>
      </c>
      <c r="O1763" s="133">
        <v>795</v>
      </c>
      <c r="P1763" s="133" t="s">
        <v>204</v>
      </c>
      <c r="Q1763" s="133" t="s">
        <v>201</v>
      </c>
      <c r="R1763" s="133" t="s">
        <v>202</v>
      </c>
      <c r="S1763" s="127">
        <v>44349.399108796293</v>
      </c>
    </row>
    <row r="1764" spans="1:19" x14ac:dyDescent="0.2">
      <c r="A1764" s="133" t="s">
        <v>199</v>
      </c>
      <c r="B1764" s="133" t="s">
        <v>161</v>
      </c>
      <c r="C1764" s="127">
        <v>44328.375</v>
      </c>
      <c r="D1764" s="133">
        <v>335.77600000000001</v>
      </c>
      <c r="E1764" s="133">
        <v>311.80799999999999</v>
      </c>
      <c r="F1764" s="133">
        <v>23.968</v>
      </c>
      <c r="G1764" s="133">
        <v>0</v>
      </c>
      <c r="H1764" s="133">
        <v>410</v>
      </c>
      <c r="I1764" s="133">
        <v>790</v>
      </c>
      <c r="J1764" s="133">
        <v>311.80799999999999</v>
      </c>
      <c r="K1764" s="133">
        <v>795</v>
      </c>
      <c r="L1764" s="133"/>
      <c r="M1764" s="133">
        <v>410</v>
      </c>
      <c r="N1764" s="133">
        <v>795</v>
      </c>
      <c r="O1764" s="133">
        <v>795</v>
      </c>
      <c r="P1764" s="133" t="s">
        <v>204</v>
      </c>
      <c r="Q1764" s="133" t="s">
        <v>201</v>
      </c>
      <c r="R1764" s="133" t="s">
        <v>202</v>
      </c>
      <c r="S1764" s="127">
        <v>44349.399108796293</v>
      </c>
    </row>
    <row r="1765" spans="1:19" x14ac:dyDescent="0.2">
      <c r="A1765" s="133" t="s">
        <v>199</v>
      </c>
      <c r="B1765" s="133" t="s">
        <v>161</v>
      </c>
      <c r="C1765" s="127">
        <v>44328.416666666664</v>
      </c>
      <c r="D1765" s="133">
        <v>395.29599999999999</v>
      </c>
      <c r="E1765" s="133">
        <v>369.12</v>
      </c>
      <c r="F1765" s="133">
        <v>26.175999999999998</v>
      </c>
      <c r="G1765" s="133">
        <v>0</v>
      </c>
      <c r="H1765" s="133">
        <v>410</v>
      </c>
      <c r="I1765" s="133">
        <v>790</v>
      </c>
      <c r="J1765" s="133">
        <v>369.12</v>
      </c>
      <c r="K1765" s="133">
        <v>795</v>
      </c>
      <c r="L1765" s="133"/>
      <c r="M1765" s="133">
        <v>410</v>
      </c>
      <c r="N1765" s="133">
        <v>795</v>
      </c>
      <c r="O1765" s="133">
        <v>795</v>
      </c>
      <c r="P1765" s="133" t="s">
        <v>204</v>
      </c>
      <c r="Q1765" s="133" t="s">
        <v>201</v>
      </c>
      <c r="R1765" s="133" t="s">
        <v>202</v>
      </c>
      <c r="S1765" s="127">
        <v>44349.399108796293</v>
      </c>
    </row>
    <row r="1766" spans="1:19" x14ac:dyDescent="0.2">
      <c r="A1766" s="133" t="s">
        <v>199</v>
      </c>
      <c r="B1766" s="133" t="s">
        <v>161</v>
      </c>
      <c r="C1766" s="127">
        <v>44328.458333333336</v>
      </c>
      <c r="D1766" s="133">
        <v>390.49599999999998</v>
      </c>
      <c r="E1766" s="133">
        <v>364.70400000000001</v>
      </c>
      <c r="F1766" s="133">
        <v>25.792000000000002</v>
      </c>
      <c r="G1766" s="133">
        <v>0</v>
      </c>
      <c r="H1766" s="133">
        <v>410</v>
      </c>
      <c r="I1766" s="133">
        <v>790</v>
      </c>
      <c r="J1766" s="133">
        <v>364.70400000000001</v>
      </c>
      <c r="K1766" s="133">
        <v>795</v>
      </c>
      <c r="L1766" s="133"/>
      <c r="M1766" s="133">
        <v>410</v>
      </c>
      <c r="N1766" s="133">
        <v>795</v>
      </c>
      <c r="O1766" s="133">
        <v>795</v>
      </c>
      <c r="P1766" s="133" t="s">
        <v>204</v>
      </c>
      <c r="Q1766" s="133" t="s">
        <v>201</v>
      </c>
      <c r="R1766" s="133" t="s">
        <v>202</v>
      </c>
      <c r="S1766" s="127">
        <v>44349.399108796293</v>
      </c>
    </row>
    <row r="1767" spans="1:19" x14ac:dyDescent="0.2">
      <c r="A1767" s="133" t="s">
        <v>199</v>
      </c>
      <c r="B1767" s="133" t="s">
        <v>161</v>
      </c>
      <c r="C1767" s="127">
        <v>44328.5</v>
      </c>
      <c r="D1767" s="133">
        <v>404.70400000000001</v>
      </c>
      <c r="E1767" s="133">
        <v>378.27199999999999</v>
      </c>
      <c r="F1767" s="133">
        <v>26.431999999999999</v>
      </c>
      <c r="G1767" s="133">
        <v>0</v>
      </c>
      <c r="H1767" s="133">
        <v>410</v>
      </c>
      <c r="I1767" s="133">
        <v>790</v>
      </c>
      <c r="J1767" s="133">
        <v>378.27199999999999</v>
      </c>
      <c r="K1767" s="133">
        <v>795</v>
      </c>
      <c r="L1767" s="133"/>
      <c r="M1767" s="133">
        <v>410</v>
      </c>
      <c r="N1767" s="133">
        <v>795</v>
      </c>
      <c r="O1767" s="133">
        <v>795</v>
      </c>
      <c r="P1767" s="133" t="s">
        <v>204</v>
      </c>
      <c r="Q1767" s="133" t="s">
        <v>201</v>
      </c>
      <c r="R1767" s="133" t="s">
        <v>202</v>
      </c>
      <c r="S1767" s="127">
        <v>44349.399108796293</v>
      </c>
    </row>
    <row r="1768" spans="1:19" x14ac:dyDescent="0.2">
      <c r="A1768" s="133" t="s">
        <v>199</v>
      </c>
      <c r="B1768" s="133" t="s">
        <v>161</v>
      </c>
      <c r="C1768" s="127">
        <v>44328.541666666664</v>
      </c>
      <c r="D1768" s="133">
        <v>379.2</v>
      </c>
      <c r="E1768" s="133">
        <v>353.88799999999998</v>
      </c>
      <c r="F1768" s="133">
        <v>25.312000000000001</v>
      </c>
      <c r="G1768" s="133">
        <v>0</v>
      </c>
      <c r="H1768" s="133">
        <v>410</v>
      </c>
      <c r="I1768" s="133">
        <v>790</v>
      </c>
      <c r="J1768" s="133">
        <v>353.88799999999998</v>
      </c>
      <c r="K1768" s="133">
        <v>795</v>
      </c>
      <c r="L1768" s="133"/>
      <c r="M1768" s="133">
        <v>410</v>
      </c>
      <c r="N1768" s="133">
        <v>795</v>
      </c>
      <c r="O1768" s="133">
        <v>795</v>
      </c>
      <c r="P1768" s="133" t="s">
        <v>204</v>
      </c>
      <c r="Q1768" s="133" t="s">
        <v>201</v>
      </c>
      <c r="R1768" s="133" t="s">
        <v>202</v>
      </c>
      <c r="S1768" s="127">
        <v>44349.399108796293</v>
      </c>
    </row>
    <row r="1769" spans="1:19" x14ac:dyDescent="0.2">
      <c r="A1769" s="133" t="s">
        <v>199</v>
      </c>
      <c r="B1769" s="133" t="s">
        <v>161</v>
      </c>
      <c r="C1769" s="127">
        <v>44328.583333333336</v>
      </c>
      <c r="D1769" s="133">
        <v>395.80799999999999</v>
      </c>
      <c r="E1769" s="133">
        <v>369.72800000000001</v>
      </c>
      <c r="F1769" s="133">
        <v>26.08</v>
      </c>
      <c r="G1769" s="133">
        <v>0</v>
      </c>
      <c r="H1769" s="133">
        <v>410</v>
      </c>
      <c r="I1769" s="133">
        <v>790</v>
      </c>
      <c r="J1769" s="133">
        <v>369.72800000000001</v>
      </c>
      <c r="K1769" s="133">
        <v>795</v>
      </c>
      <c r="L1769" s="133"/>
      <c r="M1769" s="133">
        <v>410</v>
      </c>
      <c r="N1769" s="133">
        <v>795</v>
      </c>
      <c r="O1769" s="133">
        <v>795</v>
      </c>
      <c r="P1769" s="133" t="s">
        <v>204</v>
      </c>
      <c r="Q1769" s="133" t="s">
        <v>201</v>
      </c>
      <c r="R1769" s="133" t="s">
        <v>202</v>
      </c>
      <c r="S1769" s="127">
        <v>44349.399108796293</v>
      </c>
    </row>
    <row r="1770" spans="1:19" x14ac:dyDescent="0.2">
      <c r="A1770" s="133" t="s">
        <v>199</v>
      </c>
      <c r="B1770" s="133" t="s">
        <v>161</v>
      </c>
      <c r="C1770" s="127">
        <v>44328.625</v>
      </c>
      <c r="D1770" s="133">
        <v>387.80799999999999</v>
      </c>
      <c r="E1770" s="133">
        <v>362.048</v>
      </c>
      <c r="F1770" s="133">
        <v>25.76</v>
      </c>
      <c r="G1770" s="133">
        <v>0</v>
      </c>
      <c r="H1770" s="133">
        <v>410</v>
      </c>
      <c r="I1770" s="133">
        <v>790</v>
      </c>
      <c r="J1770" s="133">
        <v>362.048</v>
      </c>
      <c r="K1770" s="133">
        <v>795</v>
      </c>
      <c r="L1770" s="133"/>
      <c r="M1770" s="133">
        <v>410</v>
      </c>
      <c r="N1770" s="133">
        <v>795</v>
      </c>
      <c r="O1770" s="133">
        <v>795</v>
      </c>
      <c r="P1770" s="133" t="s">
        <v>204</v>
      </c>
      <c r="Q1770" s="133" t="s">
        <v>201</v>
      </c>
      <c r="R1770" s="133" t="s">
        <v>202</v>
      </c>
      <c r="S1770" s="127">
        <v>44349.399108796293</v>
      </c>
    </row>
    <row r="1771" spans="1:19" x14ac:dyDescent="0.2">
      <c r="A1771" s="133" t="s">
        <v>199</v>
      </c>
      <c r="B1771" s="133" t="s">
        <v>161</v>
      </c>
      <c r="C1771" s="127">
        <v>44328.666666666664</v>
      </c>
      <c r="D1771" s="133">
        <v>377.88799999999998</v>
      </c>
      <c r="E1771" s="133">
        <v>352.512</v>
      </c>
      <c r="F1771" s="133">
        <v>25.376000000000001</v>
      </c>
      <c r="G1771" s="133">
        <v>0</v>
      </c>
      <c r="H1771" s="133">
        <v>410</v>
      </c>
      <c r="I1771" s="133">
        <v>780</v>
      </c>
      <c r="J1771" s="133">
        <v>352.512</v>
      </c>
      <c r="K1771" s="133">
        <v>795</v>
      </c>
      <c r="L1771" s="133"/>
      <c r="M1771" s="133">
        <v>410</v>
      </c>
      <c r="N1771" s="133">
        <v>795</v>
      </c>
      <c r="O1771" s="133">
        <v>795</v>
      </c>
      <c r="P1771" s="133" t="s">
        <v>204</v>
      </c>
      <c r="Q1771" s="133" t="s">
        <v>201</v>
      </c>
      <c r="R1771" s="133" t="s">
        <v>202</v>
      </c>
      <c r="S1771" s="127">
        <v>44349.399108796293</v>
      </c>
    </row>
    <row r="1772" spans="1:19" x14ac:dyDescent="0.2">
      <c r="A1772" s="133" t="s">
        <v>199</v>
      </c>
      <c r="B1772" s="133" t="s">
        <v>161</v>
      </c>
      <c r="C1772" s="127">
        <v>44328.708333333336</v>
      </c>
      <c r="D1772" s="133">
        <v>338.43200000000002</v>
      </c>
      <c r="E1772" s="133">
        <v>314.27199999999999</v>
      </c>
      <c r="F1772" s="133">
        <v>24.16</v>
      </c>
      <c r="G1772" s="133">
        <v>0</v>
      </c>
      <c r="H1772" s="133">
        <v>410</v>
      </c>
      <c r="I1772" s="133">
        <v>668</v>
      </c>
      <c r="J1772" s="133">
        <v>314.27199999999999</v>
      </c>
      <c r="K1772" s="133">
        <v>795</v>
      </c>
      <c r="L1772" s="133"/>
      <c r="M1772" s="133">
        <v>410</v>
      </c>
      <c r="N1772" s="133">
        <v>795</v>
      </c>
      <c r="O1772" s="133">
        <v>795</v>
      </c>
      <c r="P1772" s="133" t="s">
        <v>204</v>
      </c>
      <c r="Q1772" s="133" t="s">
        <v>201</v>
      </c>
      <c r="R1772" s="133" t="s">
        <v>202</v>
      </c>
      <c r="S1772" s="127">
        <v>44349.399108796293</v>
      </c>
    </row>
    <row r="1773" spans="1:19" x14ac:dyDescent="0.2">
      <c r="A1773" s="133" t="s">
        <v>199</v>
      </c>
      <c r="B1773" s="133" t="s">
        <v>161</v>
      </c>
      <c r="C1773" s="127">
        <v>44328.75</v>
      </c>
      <c r="D1773" s="133">
        <v>328.67200000000003</v>
      </c>
      <c r="E1773" s="133">
        <v>304.83199999999999</v>
      </c>
      <c r="F1773" s="133">
        <v>23.84</v>
      </c>
      <c r="G1773" s="133">
        <v>0</v>
      </c>
      <c r="H1773" s="133">
        <v>410</v>
      </c>
      <c r="I1773" s="133">
        <v>790</v>
      </c>
      <c r="J1773" s="133">
        <v>304.83199999999999</v>
      </c>
      <c r="K1773" s="133">
        <v>795</v>
      </c>
      <c r="L1773" s="133"/>
      <c r="M1773" s="133">
        <v>410</v>
      </c>
      <c r="N1773" s="133">
        <v>795</v>
      </c>
      <c r="O1773" s="133">
        <v>795</v>
      </c>
      <c r="P1773" s="133" t="s">
        <v>204</v>
      </c>
      <c r="Q1773" s="133" t="s">
        <v>201</v>
      </c>
      <c r="R1773" s="133" t="s">
        <v>202</v>
      </c>
      <c r="S1773" s="127">
        <v>44349.399108796293</v>
      </c>
    </row>
    <row r="1774" spans="1:19" x14ac:dyDescent="0.2">
      <c r="A1774" s="133" t="s">
        <v>199</v>
      </c>
      <c r="B1774" s="133" t="s">
        <v>161</v>
      </c>
      <c r="C1774" s="127">
        <v>44328.791666666664</v>
      </c>
      <c r="D1774" s="133">
        <v>323.10399999999998</v>
      </c>
      <c r="E1774" s="133">
        <v>299.584</v>
      </c>
      <c r="F1774" s="133">
        <v>23.52</v>
      </c>
      <c r="G1774" s="133">
        <v>0</v>
      </c>
      <c r="H1774" s="133">
        <v>410</v>
      </c>
      <c r="I1774" s="133">
        <v>790</v>
      </c>
      <c r="J1774" s="133">
        <v>299.584</v>
      </c>
      <c r="K1774" s="133">
        <v>795</v>
      </c>
      <c r="L1774" s="133"/>
      <c r="M1774" s="133">
        <v>410</v>
      </c>
      <c r="N1774" s="133">
        <v>795</v>
      </c>
      <c r="O1774" s="133">
        <v>795</v>
      </c>
      <c r="P1774" s="133" t="s">
        <v>204</v>
      </c>
      <c r="Q1774" s="133" t="s">
        <v>201</v>
      </c>
      <c r="R1774" s="133" t="s">
        <v>202</v>
      </c>
      <c r="S1774" s="127">
        <v>44349.399108796293</v>
      </c>
    </row>
    <row r="1775" spans="1:19" x14ac:dyDescent="0.2">
      <c r="A1775" s="133" t="s">
        <v>199</v>
      </c>
      <c r="B1775" s="133" t="s">
        <v>161</v>
      </c>
      <c r="C1775" s="127">
        <v>44328.833333333336</v>
      </c>
      <c r="D1775" s="133">
        <v>328.096</v>
      </c>
      <c r="E1775" s="133">
        <v>303.80799999999999</v>
      </c>
      <c r="F1775" s="133">
        <v>24.288</v>
      </c>
      <c r="G1775" s="133">
        <v>0</v>
      </c>
      <c r="H1775" s="133">
        <v>410</v>
      </c>
      <c r="I1775" s="133">
        <v>790</v>
      </c>
      <c r="J1775" s="133">
        <v>303.80799999999999</v>
      </c>
      <c r="K1775" s="133">
        <v>795</v>
      </c>
      <c r="L1775" s="133"/>
      <c r="M1775" s="133">
        <v>410</v>
      </c>
      <c r="N1775" s="133">
        <v>795</v>
      </c>
      <c r="O1775" s="133">
        <v>795</v>
      </c>
      <c r="P1775" s="133" t="s">
        <v>204</v>
      </c>
      <c r="Q1775" s="133" t="s">
        <v>201</v>
      </c>
      <c r="R1775" s="133" t="s">
        <v>202</v>
      </c>
      <c r="S1775" s="127">
        <v>44349.399108796293</v>
      </c>
    </row>
    <row r="1776" spans="1:19" x14ac:dyDescent="0.2">
      <c r="A1776" s="133" t="s">
        <v>199</v>
      </c>
      <c r="B1776" s="133" t="s">
        <v>161</v>
      </c>
      <c r="C1776" s="127">
        <v>44328.875</v>
      </c>
      <c r="D1776" s="133">
        <v>344.64</v>
      </c>
      <c r="E1776" s="133">
        <v>318.84800000000001</v>
      </c>
      <c r="F1776" s="133">
        <v>25.792000000000002</v>
      </c>
      <c r="G1776" s="133">
        <v>0</v>
      </c>
      <c r="H1776" s="133">
        <v>410</v>
      </c>
      <c r="I1776" s="133">
        <v>790</v>
      </c>
      <c r="J1776" s="133">
        <v>318.84800000000001</v>
      </c>
      <c r="K1776" s="133">
        <v>795</v>
      </c>
      <c r="L1776" s="133"/>
      <c r="M1776" s="133">
        <v>410</v>
      </c>
      <c r="N1776" s="133">
        <v>795</v>
      </c>
      <c r="O1776" s="133">
        <v>795</v>
      </c>
      <c r="P1776" s="133" t="s">
        <v>204</v>
      </c>
      <c r="Q1776" s="133" t="s">
        <v>201</v>
      </c>
      <c r="R1776" s="133" t="s">
        <v>202</v>
      </c>
      <c r="S1776" s="127">
        <v>44349.399108796293</v>
      </c>
    </row>
    <row r="1777" spans="1:19" x14ac:dyDescent="0.2">
      <c r="A1777" s="133" t="s">
        <v>199</v>
      </c>
      <c r="B1777" s="133" t="s">
        <v>161</v>
      </c>
      <c r="C1777" s="127">
        <v>44328.916666666664</v>
      </c>
      <c r="D1777" s="133">
        <v>348.416</v>
      </c>
      <c r="E1777" s="133">
        <v>322.65600000000001</v>
      </c>
      <c r="F1777" s="133">
        <v>25.76</v>
      </c>
      <c r="G1777" s="133">
        <v>0</v>
      </c>
      <c r="H1777" s="133">
        <v>410</v>
      </c>
      <c r="I1777" s="133">
        <v>724</v>
      </c>
      <c r="J1777" s="133">
        <v>322.65600000000001</v>
      </c>
      <c r="K1777" s="133">
        <v>795</v>
      </c>
      <c r="L1777" s="133"/>
      <c r="M1777" s="133">
        <v>410</v>
      </c>
      <c r="N1777" s="133">
        <v>795</v>
      </c>
      <c r="O1777" s="133">
        <v>795</v>
      </c>
      <c r="P1777" s="133" t="s">
        <v>204</v>
      </c>
      <c r="Q1777" s="133" t="s">
        <v>201</v>
      </c>
      <c r="R1777" s="133" t="s">
        <v>202</v>
      </c>
      <c r="S1777" s="127">
        <v>44349.399108796293</v>
      </c>
    </row>
    <row r="1778" spans="1:19" x14ac:dyDescent="0.2">
      <c r="A1778" s="133" t="s">
        <v>199</v>
      </c>
      <c r="B1778" s="133" t="s">
        <v>161</v>
      </c>
      <c r="C1778" s="127">
        <v>44328.958333333336</v>
      </c>
      <c r="D1778" s="133">
        <v>315.904</v>
      </c>
      <c r="E1778" s="133">
        <v>291.13600000000002</v>
      </c>
      <c r="F1778" s="133">
        <v>24.768000000000001</v>
      </c>
      <c r="G1778" s="133">
        <v>0</v>
      </c>
      <c r="H1778" s="133">
        <v>410</v>
      </c>
      <c r="I1778" s="133">
        <v>675</v>
      </c>
      <c r="J1778" s="133">
        <v>291.13600000000002</v>
      </c>
      <c r="K1778" s="133">
        <v>795</v>
      </c>
      <c r="L1778" s="133"/>
      <c r="M1778" s="133">
        <v>410</v>
      </c>
      <c r="N1778" s="133">
        <v>795</v>
      </c>
      <c r="O1778" s="133">
        <v>795</v>
      </c>
      <c r="P1778" s="133" t="s">
        <v>204</v>
      </c>
      <c r="Q1778" s="133" t="s">
        <v>201</v>
      </c>
      <c r="R1778" s="133" t="s">
        <v>202</v>
      </c>
      <c r="S1778" s="127">
        <v>44349.399108796293</v>
      </c>
    </row>
    <row r="1779" spans="1:19" x14ac:dyDescent="0.2">
      <c r="A1779" s="133" t="s">
        <v>199</v>
      </c>
      <c r="B1779" s="133" t="s">
        <v>161</v>
      </c>
      <c r="C1779" s="127">
        <v>44329</v>
      </c>
      <c r="D1779" s="133">
        <v>256.35199999999998</v>
      </c>
      <c r="E1779" s="133">
        <v>233.34399999999999</v>
      </c>
      <c r="F1779" s="133">
        <v>23.007999999999999</v>
      </c>
      <c r="G1779" s="133">
        <v>0</v>
      </c>
      <c r="H1779" s="133">
        <v>409</v>
      </c>
      <c r="I1779" s="133">
        <v>695</v>
      </c>
      <c r="J1779" s="133">
        <v>233.34399999999999</v>
      </c>
      <c r="K1779" s="133">
        <v>759</v>
      </c>
      <c r="L1779" s="133"/>
      <c r="M1779" s="133">
        <v>409</v>
      </c>
      <c r="N1779" s="133">
        <v>759</v>
      </c>
      <c r="O1779" s="133">
        <v>795</v>
      </c>
      <c r="P1779" s="133" t="s">
        <v>204</v>
      </c>
      <c r="Q1779" s="133" t="s">
        <v>201</v>
      </c>
      <c r="R1779" s="133" t="s">
        <v>202</v>
      </c>
      <c r="S1779" s="127">
        <v>44349.399108796293</v>
      </c>
    </row>
    <row r="1780" spans="1:19" x14ac:dyDescent="0.2">
      <c r="A1780" s="133" t="s">
        <v>199</v>
      </c>
      <c r="B1780" s="133" t="s">
        <v>161</v>
      </c>
      <c r="C1780" s="127">
        <v>44329.041666666664</v>
      </c>
      <c r="D1780" s="133">
        <v>236.928</v>
      </c>
      <c r="E1780" s="133">
        <v>214.43199999999999</v>
      </c>
      <c r="F1780" s="133">
        <v>22.495999999999999</v>
      </c>
      <c r="G1780" s="133">
        <v>0</v>
      </c>
      <c r="H1780" s="133">
        <v>410</v>
      </c>
      <c r="I1780" s="133">
        <v>790</v>
      </c>
      <c r="J1780" s="133">
        <v>214.43199999999999</v>
      </c>
      <c r="K1780" s="133">
        <v>795</v>
      </c>
      <c r="L1780" s="133"/>
      <c r="M1780" s="133">
        <v>410</v>
      </c>
      <c r="N1780" s="133">
        <v>795</v>
      </c>
      <c r="O1780" s="133">
        <v>795</v>
      </c>
      <c r="P1780" s="133" t="s">
        <v>204</v>
      </c>
      <c r="Q1780" s="133" t="s">
        <v>201</v>
      </c>
      <c r="R1780" s="133" t="s">
        <v>202</v>
      </c>
      <c r="S1780" s="127">
        <v>44349.399108796293</v>
      </c>
    </row>
    <row r="1781" spans="1:19" x14ac:dyDescent="0.2">
      <c r="A1781" s="133" t="s">
        <v>199</v>
      </c>
      <c r="B1781" s="133" t="s">
        <v>161</v>
      </c>
      <c r="C1781" s="127">
        <v>44329.083333333336</v>
      </c>
      <c r="D1781" s="133">
        <v>227.52</v>
      </c>
      <c r="E1781" s="133">
        <v>205.28</v>
      </c>
      <c r="F1781" s="133">
        <v>22.24</v>
      </c>
      <c r="G1781" s="133">
        <v>0</v>
      </c>
      <c r="H1781" s="133">
        <v>409</v>
      </c>
      <c r="I1781" s="133">
        <v>620</v>
      </c>
      <c r="J1781" s="133">
        <v>205.28</v>
      </c>
      <c r="K1781" s="133">
        <v>623</v>
      </c>
      <c r="L1781" s="133"/>
      <c r="M1781" s="133">
        <v>409</v>
      </c>
      <c r="N1781" s="133">
        <v>623</v>
      </c>
      <c r="O1781" s="133">
        <v>795</v>
      </c>
      <c r="P1781" s="133" t="s">
        <v>204</v>
      </c>
      <c r="Q1781" s="133" t="s">
        <v>201</v>
      </c>
      <c r="R1781" s="133" t="s">
        <v>202</v>
      </c>
      <c r="S1781" s="127">
        <v>44349.399699074071</v>
      </c>
    </row>
    <row r="1782" spans="1:19" x14ac:dyDescent="0.2">
      <c r="A1782" s="133" t="s">
        <v>199</v>
      </c>
      <c r="B1782" s="133" t="s">
        <v>161</v>
      </c>
      <c r="C1782" s="127">
        <v>44329.125</v>
      </c>
      <c r="D1782" s="133">
        <v>227.52</v>
      </c>
      <c r="E1782" s="133">
        <v>205.24799999999999</v>
      </c>
      <c r="F1782" s="133">
        <v>22.271999999999998</v>
      </c>
      <c r="G1782" s="133">
        <v>0</v>
      </c>
      <c r="H1782" s="133">
        <v>409</v>
      </c>
      <c r="I1782" s="133">
        <v>673</v>
      </c>
      <c r="J1782" s="133">
        <v>205.24799999999999</v>
      </c>
      <c r="K1782" s="133">
        <v>677</v>
      </c>
      <c r="L1782" s="133"/>
      <c r="M1782" s="133">
        <v>409</v>
      </c>
      <c r="N1782" s="133">
        <v>677</v>
      </c>
      <c r="O1782" s="133">
        <v>795</v>
      </c>
      <c r="P1782" s="133" t="s">
        <v>204</v>
      </c>
      <c r="Q1782" s="133" t="s">
        <v>201</v>
      </c>
      <c r="R1782" s="133" t="s">
        <v>202</v>
      </c>
      <c r="S1782" s="127">
        <v>44349.399699074071</v>
      </c>
    </row>
    <row r="1783" spans="1:19" x14ac:dyDescent="0.2">
      <c r="A1783" s="133" t="s">
        <v>199</v>
      </c>
      <c r="B1783" s="133" t="s">
        <v>161</v>
      </c>
      <c r="C1783" s="127">
        <v>44329.166666666664</v>
      </c>
      <c r="D1783" s="133">
        <v>227.55199999999999</v>
      </c>
      <c r="E1783" s="133">
        <v>204.99199999999999</v>
      </c>
      <c r="F1783" s="133">
        <v>22.56</v>
      </c>
      <c r="G1783" s="133">
        <v>0</v>
      </c>
      <c r="H1783" s="133">
        <v>409</v>
      </c>
      <c r="I1783" s="133">
        <v>633</v>
      </c>
      <c r="J1783" s="133">
        <v>204.99199999999999</v>
      </c>
      <c r="K1783" s="133">
        <v>636</v>
      </c>
      <c r="L1783" s="133"/>
      <c r="M1783" s="133">
        <v>409</v>
      </c>
      <c r="N1783" s="133">
        <v>636</v>
      </c>
      <c r="O1783" s="133">
        <v>795</v>
      </c>
      <c r="P1783" s="133" t="s">
        <v>204</v>
      </c>
      <c r="Q1783" s="133" t="s">
        <v>201</v>
      </c>
      <c r="R1783" s="133" t="s">
        <v>202</v>
      </c>
      <c r="S1783" s="127">
        <v>44349.399699074071</v>
      </c>
    </row>
    <row r="1784" spans="1:19" x14ac:dyDescent="0.2">
      <c r="A1784" s="133" t="s">
        <v>199</v>
      </c>
      <c r="B1784" s="133" t="s">
        <v>161</v>
      </c>
      <c r="C1784" s="127">
        <v>44329.208333333336</v>
      </c>
      <c r="D1784" s="133">
        <v>227.45599999999999</v>
      </c>
      <c r="E1784" s="133">
        <v>205.536</v>
      </c>
      <c r="F1784" s="133">
        <v>21.92</v>
      </c>
      <c r="G1784" s="133">
        <v>0</v>
      </c>
      <c r="H1784" s="133">
        <v>409</v>
      </c>
      <c r="I1784" s="133">
        <v>658</v>
      </c>
      <c r="J1784" s="133">
        <v>205.536</v>
      </c>
      <c r="K1784" s="133">
        <v>662</v>
      </c>
      <c r="L1784" s="133"/>
      <c r="M1784" s="133">
        <v>409</v>
      </c>
      <c r="N1784" s="133">
        <v>662</v>
      </c>
      <c r="O1784" s="133">
        <v>795</v>
      </c>
      <c r="P1784" s="133" t="s">
        <v>204</v>
      </c>
      <c r="Q1784" s="133" t="s">
        <v>201</v>
      </c>
      <c r="R1784" s="133" t="s">
        <v>202</v>
      </c>
      <c r="S1784" s="127">
        <v>44349.399699074071</v>
      </c>
    </row>
    <row r="1785" spans="1:19" x14ac:dyDescent="0.2">
      <c r="A1785" s="133" t="s">
        <v>199</v>
      </c>
      <c r="B1785" s="133" t="s">
        <v>161</v>
      </c>
      <c r="C1785" s="127">
        <v>44329.25</v>
      </c>
      <c r="D1785" s="133">
        <v>240.096</v>
      </c>
      <c r="E1785" s="133">
        <v>218.01599999999999</v>
      </c>
      <c r="F1785" s="133">
        <v>22.08</v>
      </c>
      <c r="G1785" s="133">
        <v>0</v>
      </c>
      <c r="H1785" s="133">
        <v>410</v>
      </c>
      <c r="I1785" s="133">
        <v>790</v>
      </c>
      <c r="J1785" s="133">
        <v>218.01599999999999</v>
      </c>
      <c r="K1785" s="133">
        <v>795</v>
      </c>
      <c r="L1785" s="133"/>
      <c r="M1785" s="133">
        <v>410</v>
      </c>
      <c r="N1785" s="133">
        <v>795</v>
      </c>
      <c r="O1785" s="133">
        <v>795</v>
      </c>
      <c r="P1785" s="133" t="s">
        <v>204</v>
      </c>
      <c r="Q1785" s="133" t="s">
        <v>201</v>
      </c>
      <c r="R1785" s="133" t="s">
        <v>202</v>
      </c>
      <c r="S1785" s="127">
        <v>44349.399699074071</v>
      </c>
    </row>
    <row r="1786" spans="1:19" x14ac:dyDescent="0.2">
      <c r="A1786" s="133" t="s">
        <v>199</v>
      </c>
      <c r="B1786" s="133" t="s">
        <v>161</v>
      </c>
      <c r="C1786" s="127">
        <v>44329.291666666664</v>
      </c>
      <c r="D1786" s="133">
        <v>240.03200000000001</v>
      </c>
      <c r="E1786" s="133">
        <v>218.84800000000001</v>
      </c>
      <c r="F1786" s="133">
        <v>21.184000000000001</v>
      </c>
      <c r="G1786" s="133">
        <v>0</v>
      </c>
      <c r="H1786" s="133">
        <v>410</v>
      </c>
      <c r="I1786" s="133">
        <v>790</v>
      </c>
      <c r="J1786" s="133">
        <v>218.84800000000001</v>
      </c>
      <c r="K1786" s="133">
        <v>795</v>
      </c>
      <c r="L1786" s="133"/>
      <c r="M1786" s="133">
        <v>410</v>
      </c>
      <c r="N1786" s="133">
        <v>795</v>
      </c>
      <c r="O1786" s="133">
        <v>795</v>
      </c>
      <c r="P1786" s="133" t="s">
        <v>204</v>
      </c>
      <c r="Q1786" s="133" t="s">
        <v>201</v>
      </c>
      <c r="R1786" s="133" t="s">
        <v>202</v>
      </c>
      <c r="S1786" s="127">
        <v>44349.399699074071</v>
      </c>
    </row>
    <row r="1787" spans="1:19" x14ac:dyDescent="0.2">
      <c r="A1787" s="133" t="s">
        <v>199</v>
      </c>
      <c r="B1787" s="133" t="s">
        <v>161</v>
      </c>
      <c r="C1787" s="127">
        <v>44329.333333333336</v>
      </c>
      <c r="D1787" s="133">
        <v>228.54400000000001</v>
      </c>
      <c r="E1787" s="133">
        <v>207.68</v>
      </c>
      <c r="F1787" s="133">
        <v>20.864000000000001</v>
      </c>
      <c r="G1787" s="133">
        <v>0</v>
      </c>
      <c r="H1787" s="133">
        <v>409</v>
      </c>
      <c r="I1787" s="133">
        <v>572</v>
      </c>
      <c r="J1787" s="133">
        <v>207.68</v>
      </c>
      <c r="K1787" s="133">
        <v>574</v>
      </c>
      <c r="L1787" s="133"/>
      <c r="M1787" s="133">
        <v>409</v>
      </c>
      <c r="N1787" s="133">
        <v>574</v>
      </c>
      <c r="O1787" s="133">
        <v>795</v>
      </c>
      <c r="P1787" s="133" t="s">
        <v>204</v>
      </c>
      <c r="Q1787" s="133" t="s">
        <v>201</v>
      </c>
      <c r="R1787" s="133" t="s">
        <v>202</v>
      </c>
      <c r="S1787" s="127">
        <v>44349.399699074071</v>
      </c>
    </row>
    <row r="1788" spans="1:19" x14ac:dyDescent="0.2">
      <c r="A1788" s="133" t="s">
        <v>199</v>
      </c>
      <c r="B1788" s="133" t="s">
        <v>161</v>
      </c>
      <c r="C1788" s="127">
        <v>44329.375</v>
      </c>
      <c r="D1788" s="133">
        <v>225.66399999999999</v>
      </c>
      <c r="E1788" s="133">
        <v>204.864</v>
      </c>
      <c r="F1788" s="133">
        <v>20.8</v>
      </c>
      <c r="G1788" s="133">
        <v>0</v>
      </c>
      <c r="H1788" s="133">
        <v>409</v>
      </c>
      <c r="I1788" s="133">
        <v>499</v>
      </c>
      <c r="J1788" s="133">
        <v>204.864</v>
      </c>
      <c r="K1788" s="133">
        <v>500</v>
      </c>
      <c r="L1788" s="133"/>
      <c r="M1788" s="133">
        <v>409</v>
      </c>
      <c r="N1788" s="133">
        <v>500</v>
      </c>
      <c r="O1788" s="133">
        <v>795</v>
      </c>
      <c r="P1788" s="133" t="s">
        <v>204</v>
      </c>
      <c r="Q1788" s="133" t="s">
        <v>201</v>
      </c>
      <c r="R1788" s="133" t="s">
        <v>202</v>
      </c>
      <c r="S1788" s="127">
        <v>44349.399699074071</v>
      </c>
    </row>
    <row r="1789" spans="1:19" x14ac:dyDescent="0.2">
      <c r="A1789" s="133" t="s">
        <v>199</v>
      </c>
      <c r="B1789" s="133" t="s">
        <v>161</v>
      </c>
      <c r="C1789" s="127">
        <v>44329.416666666664</v>
      </c>
      <c r="D1789" s="133">
        <v>228.512</v>
      </c>
      <c r="E1789" s="133">
        <v>207.68</v>
      </c>
      <c r="F1789" s="133">
        <v>20.832000000000001</v>
      </c>
      <c r="G1789" s="133">
        <v>0</v>
      </c>
      <c r="H1789" s="133">
        <v>409</v>
      </c>
      <c r="I1789" s="133">
        <v>631</v>
      </c>
      <c r="J1789" s="133">
        <v>207.68</v>
      </c>
      <c r="K1789" s="133">
        <v>634</v>
      </c>
      <c r="L1789" s="133"/>
      <c r="M1789" s="133">
        <v>409</v>
      </c>
      <c r="N1789" s="133">
        <v>634</v>
      </c>
      <c r="O1789" s="133">
        <v>795</v>
      </c>
      <c r="P1789" s="133" t="s">
        <v>204</v>
      </c>
      <c r="Q1789" s="133" t="s">
        <v>201</v>
      </c>
      <c r="R1789" s="133" t="s">
        <v>202</v>
      </c>
      <c r="S1789" s="127">
        <v>44349.399699074071</v>
      </c>
    </row>
    <row r="1790" spans="1:19" x14ac:dyDescent="0.2">
      <c r="A1790" s="133" t="s">
        <v>199</v>
      </c>
      <c r="B1790" s="133" t="s">
        <v>161</v>
      </c>
      <c r="C1790" s="127">
        <v>44329.458333333336</v>
      </c>
      <c r="D1790" s="133">
        <v>229.28</v>
      </c>
      <c r="E1790" s="133">
        <v>208.28800000000001</v>
      </c>
      <c r="F1790" s="133">
        <v>20.992000000000001</v>
      </c>
      <c r="G1790" s="133">
        <v>0</v>
      </c>
      <c r="H1790" s="133">
        <v>409</v>
      </c>
      <c r="I1790" s="133">
        <v>748</v>
      </c>
      <c r="J1790" s="133">
        <v>208.28800000000001</v>
      </c>
      <c r="K1790" s="133">
        <v>753</v>
      </c>
      <c r="L1790" s="133"/>
      <c r="M1790" s="133">
        <v>409</v>
      </c>
      <c r="N1790" s="133">
        <v>753</v>
      </c>
      <c r="O1790" s="133">
        <v>795</v>
      </c>
      <c r="P1790" s="133" t="s">
        <v>204</v>
      </c>
      <c r="Q1790" s="133" t="s">
        <v>201</v>
      </c>
      <c r="R1790" s="133" t="s">
        <v>202</v>
      </c>
      <c r="S1790" s="127">
        <v>44349.399699074071</v>
      </c>
    </row>
    <row r="1791" spans="1:19" x14ac:dyDescent="0.2">
      <c r="A1791" s="133" t="s">
        <v>199</v>
      </c>
      <c r="B1791" s="133" t="s">
        <v>161</v>
      </c>
      <c r="C1791" s="127">
        <v>44329.5</v>
      </c>
      <c r="D1791" s="133">
        <v>231.232</v>
      </c>
      <c r="E1791" s="133">
        <v>210.14400000000001</v>
      </c>
      <c r="F1791" s="133">
        <v>21.088000000000001</v>
      </c>
      <c r="G1791" s="133">
        <v>0</v>
      </c>
      <c r="H1791" s="133">
        <v>409</v>
      </c>
      <c r="I1791" s="133">
        <v>631</v>
      </c>
      <c r="J1791" s="133">
        <v>210.14400000000001</v>
      </c>
      <c r="K1791" s="133">
        <v>634</v>
      </c>
      <c r="L1791" s="133"/>
      <c r="M1791" s="133">
        <v>409</v>
      </c>
      <c r="N1791" s="133">
        <v>634</v>
      </c>
      <c r="O1791" s="133">
        <v>795</v>
      </c>
      <c r="P1791" s="133" t="s">
        <v>204</v>
      </c>
      <c r="Q1791" s="133" t="s">
        <v>201</v>
      </c>
      <c r="R1791" s="133" t="s">
        <v>202</v>
      </c>
      <c r="S1791" s="127">
        <v>44349.399687500001</v>
      </c>
    </row>
    <row r="1792" spans="1:19" x14ac:dyDescent="0.2">
      <c r="A1792" s="133" t="s">
        <v>199</v>
      </c>
      <c r="B1792" s="133" t="s">
        <v>161</v>
      </c>
      <c r="C1792" s="127">
        <v>44329.541666666664</v>
      </c>
      <c r="D1792" s="133">
        <v>242.33600000000001</v>
      </c>
      <c r="E1792" s="133">
        <v>220.99199999999999</v>
      </c>
      <c r="F1792" s="133">
        <v>21.344000000000001</v>
      </c>
      <c r="G1792" s="133">
        <v>0</v>
      </c>
      <c r="H1792" s="133">
        <v>410</v>
      </c>
      <c r="I1792" s="133">
        <v>790</v>
      </c>
      <c r="J1792" s="133">
        <v>220.99199999999999</v>
      </c>
      <c r="K1792" s="133">
        <v>795</v>
      </c>
      <c r="L1792" s="133"/>
      <c r="M1792" s="133">
        <v>410</v>
      </c>
      <c r="N1792" s="133">
        <v>795</v>
      </c>
      <c r="O1792" s="133">
        <v>795</v>
      </c>
      <c r="P1792" s="133" t="s">
        <v>204</v>
      </c>
      <c r="Q1792" s="133" t="s">
        <v>201</v>
      </c>
      <c r="R1792" s="133" t="s">
        <v>202</v>
      </c>
      <c r="S1792" s="127">
        <v>44349.399699074071</v>
      </c>
    </row>
    <row r="1793" spans="1:19" x14ac:dyDescent="0.2">
      <c r="A1793" s="133" t="s">
        <v>199</v>
      </c>
      <c r="B1793" s="133" t="s">
        <v>161</v>
      </c>
      <c r="C1793" s="127">
        <v>44329.583333333336</v>
      </c>
      <c r="D1793" s="133">
        <v>280.70400000000001</v>
      </c>
      <c r="E1793" s="133">
        <v>258.33600000000001</v>
      </c>
      <c r="F1793" s="133">
        <v>22.367999999999999</v>
      </c>
      <c r="G1793" s="133">
        <v>0</v>
      </c>
      <c r="H1793" s="133">
        <v>410</v>
      </c>
      <c r="I1793" s="133">
        <v>790</v>
      </c>
      <c r="J1793" s="133">
        <v>258.33600000000001</v>
      </c>
      <c r="K1793" s="133">
        <v>795</v>
      </c>
      <c r="L1793" s="133"/>
      <c r="M1793" s="133">
        <v>410</v>
      </c>
      <c r="N1793" s="133">
        <v>795</v>
      </c>
      <c r="O1793" s="133">
        <v>795</v>
      </c>
      <c r="P1793" s="133" t="s">
        <v>204</v>
      </c>
      <c r="Q1793" s="133" t="s">
        <v>201</v>
      </c>
      <c r="R1793" s="133" t="s">
        <v>202</v>
      </c>
      <c r="S1793" s="127">
        <v>44349.399699074071</v>
      </c>
    </row>
    <row r="1794" spans="1:19" x14ac:dyDescent="0.2">
      <c r="A1794" s="133" t="s">
        <v>199</v>
      </c>
      <c r="B1794" s="133" t="s">
        <v>161</v>
      </c>
      <c r="C1794" s="127">
        <v>44329.625</v>
      </c>
      <c r="D1794" s="133">
        <v>309.12</v>
      </c>
      <c r="E1794" s="133">
        <v>285.92</v>
      </c>
      <c r="F1794" s="133">
        <v>23.2</v>
      </c>
      <c r="G1794" s="133">
        <v>0</v>
      </c>
      <c r="H1794" s="133">
        <v>410</v>
      </c>
      <c r="I1794" s="133">
        <v>790</v>
      </c>
      <c r="J1794" s="133">
        <v>285.92</v>
      </c>
      <c r="K1794" s="133">
        <v>795</v>
      </c>
      <c r="L1794" s="133"/>
      <c r="M1794" s="133">
        <v>410</v>
      </c>
      <c r="N1794" s="133">
        <v>795</v>
      </c>
      <c r="O1794" s="133">
        <v>795</v>
      </c>
      <c r="P1794" s="133" t="s">
        <v>204</v>
      </c>
      <c r="Q1794" s="133" t="s">
        <v>201</v>
      </c>
      <c r="R1794" s="133" t="s">
        <v>202</v>
      </c>
      <c r="S1794" s="127">
        <v>44349.399699074071</v>
      </c>
    </row>
    <row r="1795" spans="1:19" x14ac:dyDescent="0.2">
      <c r="A1795" s="133" t="s">
        <v>199</v>
      </c>
      <c r="B1795" s="133" t="s">
        <v>161</v>
      </c>
      <c r="C1795" s="127">
        <v>44329.666666666664</v>
      </c>
      <c r="D1795" s="133">
        <v>309.63200000000001</v>
      </c>
      <c r="E1795" s="133">
        <v>286.33600000000001</v>
      </c>
      <c r="F1795" s="133">
        <v>23.295999999999999</v>
      </c>
      <c r="G1795" s="133">
        <v>0</v>
      </c>
      <c r="H1795" s="133">
        <v>410</v>
      </c>
      <c r="I1795" s="133">
        <v>790</v>
      </c>
      <c r="J1795" s="133">
        <v>286.33600000000001</v>
      </c>
      <c r="K1795" s="133">
        <v>795</v>
      </c>
      <c r="L1795" s="133"/>
      <c r="M1795" s="133">
        <v>410</v>
      </c>
      <c r="N1795" s="133">
        <v>795</v>
      </c>
      <c r="O1795" s="133">
        <v>795</v>
      </c>
      <c r="P1795" s="133" t="s">
        <v>204</v>
      </c>
      <c r="Q1795" s="133" t="s">
        <v>201</v>
      </c>
      <c r="R1795" s="133" t="s">
        <v>202</v>
      </c>
      <c r="S1795" s="127">
        <v>44349.399699074071</v>
      </c>
    </row>
    <row r="1796" spans="1:19" x14ac:dyDescent="0.2">
      <c r="A1796" s="133" t="s">
        <v>199</v>
      </c>
      <c r="B1796" s="133" t="s">
        <v>161</v>
      </c>
      <c r="C1796" s="127">
        <v>44329.708333333336</v>
      </c>
      <c r="D1796" s="133">
        <v>299.16800000000001</v>
      </c>
      <c r="E1796" s="133">
        <v>276.28800000000001</v>
      </c>
      <c r="F1796" s="133">
        <v>22.88</v>
      </c>
      <c r="G1796" s="133">
        <v>0</v>
      </c>
      <c r="H1796" s="133">
        <v>410</v>
      </c>
      <c r="I1796" s="133">
        <v>790</v>
      </c>
      <c r="J1796" s="133">
        <v>276.28800000000001</v>
      </c>
      <c r="K1796" s="133">
        <v>795</v>
      </c>
      <c r="L1796" s="133"/>
      <c r="M1796" s="133">
        <v>410</v>
      </c>
      <c r="N1796" s="133">
        <v>795</v>
      </c>
      <c r="O1796" s="133">
        <v>795</v>
      </c>
      <c r="P1796" s="133" t="s">
        <v>204</v>
      </c>
      <c r="Q1796" s="133" t="s">
        <v>201</v>
      </c>
      <c r="R1796" s="133" t="s">
        <v>202</v>
      </c>
      <c r="S1796" s="127">
        <v>44349.399699074071</v>
      </c>
    </row>
    <row r="1797" spans="1:19" x14ac:dyDescent="0.2">
      <c r="A1797" s="133" t="s">
        <v>199</v>
      </c>
      <c r="B1797" s="133" t="s">
        <v>161</v>
      </c>
      <c r="C1797" s="127">
        <v>44329.75</v>
      </c>
      <c r="D1797" s="133">
        <v>304.89600000000002</v>
      </c>
      <c r="E1797" s="133">
        <v>281.92</v>
      </c>
      <c r="F1797" s="133">
        <v>22.975999999999999</v>
      </c>
      <c r="G1797" s="133">
        <v>0</v>
      </c>
      <c r="H1797" s="133">
        <v>410</v>
      </c>
      <c r="I1797" s="133">
        <v>790</v>
      </c>
      <c r="J1797" s="133">
        <v>281.92</v>
      </c>
      <c r="K1797" s="133">
        <v>795</v>
      </c>
      <c r="L1797" s="133"/>
      <c r="M1797" s="133">
        <v>410</v>
      </c>
      <c r="N1797" s="133">
        <v>795</v>
      </c>
      <c r="O1797" s="133">
        <v>795</v>
      </c>
      <c r="P1797" s="133" t="s">
        <v>204</v>
      </c>
      <c r="Q1797" s="133" t="s">
        <v>201</v>
      </c>
      <c r="R1797" s="133" t="s">
        <v>202</v>
      </c>
      <c r="S1797" s="127">
        <v>44349.399699074071</v>
      </c>
    </row>
    <row r="1798" spans="1:19" x14ac:dyDescent="0.2">
      <c r="A1798" s="133" t="s">
        <v>199</v>
      </c>
      <c r="B1798" s="133" t="s">
        <v>161</v>
      </c>
      <c r="C1798" s="127">
        <v>44329.791666666664</v>
      </c>
      <c r="D1798" s="133">
        <v>294.56</v>
      </c>
      <c r="E1798" s="133">
        <v>271.77600000000001</v>
      </c>
      <c r="F1798" s="133">
        <v>22.783999999999999</v>
      </c>
      <c r="G1798" s="133">
        <v>0</v>
      </c>
      <c r="H1798" s="133">
        <v>410</v>
      </c>
      <c r="I1798" s="133">
        <v>790</v>
      </c>
      <c r="J1798" s="133">
        <v>271.77600000000001</v>
      </c>
      <c r="K1798" s="133">
        <v>795</v>
      </c>
      <c r="L1798" s="133"/>
      <c r="M1798" s="133">
        <v>410</v>
      </c>
      <c r="N1798" s="133">
        <v>795</v>
      </c>
      <c r="O1798" s="133">
        <v>795</v>
      </c>
      <c r="P1798" s="133" t="s">
        <v>204</v>
      </c>
      <c r="Q1798" s="133" t="s">
        <v>201</v>
      </c>
      <c r="R1798" s="133" t="s">
        <v>202</v>
      </c>
      <c r="S1798" s="127">
        <v>44349.399699074071</v>
      </c>
    </row>
    <row r="1799" spans="1:19" x14ac:dyDescent="0.2">
      <c r="A1799" s="133" t="s">
        <v>199</v>
      </c>
      <c r="B1799" s="133" t="s">
        <v>161</v>
      </c>
      <c r="C1799" s="127">
        <v>44329.833333333336</v>
      </c>
      <c r="D1799" s="133">
        <v>271.61599999999999</v>
      </c>
      <c r="E1799" s="133">
        <v>249.536</v>
      </c>
      <c r="F1799" s="133">
        <v>22.08</v>
      </c>
      <c r="G1799" s="133">
        <v>0</v>
      </c>
      <c r="H1799" s="133">
        <v>410</v>
      </c>
      <c r="I1799" s="133">
        <v>790</v>
      </c>
      <c r="J1799" s="133">
        <v>249.536</v>
      </c>
      <c r="K1799" s="133">
        <v>795</v>
      </c>
      <c r="L1799" s="133"/>
      <c r="M1799" s="133">
        <v>410</v>
      </c>
      <c r="N1799" s="133">
        <v>795</v>
      </c>
      <c r="O1799" s="133">
        <v>795</v>
      </c>
      <c r="P1799" s="133" t="s">
        <v>204</v>
      </c>
      <c r="Q1799" s="133" t="s">
        <v>201</v>
      </c>
      <c r="R1799" s="133" t="s">
        <v>202</v>
      </c>
      <c r="S1799" s="127">
        <v>44349.399699074071</v>
      </c>
    </row>
    <row r="1800" spans="1:19" x14ac:dyDescent="0.2">
      <c r="A1800" s="133" t="s">
        <v>199</v>
      </c>
      <c r="B1800" s="133" t="s">
        <v>161</v>
      </c>
      <c r="C1800" s="127">
        <v>44329.875</v>
      </c>
      <c r="D1800" s="133">
        <v>257.08800000000002</v>
      </c>
      <c r="E1800" s="133">
        <v>235.36</v>
      </c>
      <c r="F1800" s="133">
        <v>21.728000000000002</v>
      </c>
      <c r="G1800" s="133">
        <v>0</v>
      </c>
      <c r="H1800" s="133">
        <v>410</v>
      </c>
      <c r="I1800" s="133">
        <v>790</v>
      </c>
      <c r="J1800" s="133">
        <v>235.36</v>
      </c>
      <c r="K1800" s="133">
        <v>795</v>
      </c>
      <c r="L1800" s="133"/>
      <c r="M1800" s="133">
        <v>410</v>
      </c>
      <c r="N1800" s="133">
        <v>795</v>
      </c>
      <c r="O1800" s="133">
        <v>795</v>
      </c>
      <c r="P1800" s="133" t="s">
        <v>204</v>
      </c>
      <c r="Q1800" s="133" t="s">
        <v>201</v>
      </c>
      <c r="R1800" s="133" t="s">
        <v>202</v>
      </c>
      <c r="S1800" s="127">
        <v>44349.399699074071</v>
      </c>
    </row>
    <row r="1801" spans="1:19" x14ac:dyDescent="0.2">
      <c r="A1801" s="133" t="s">
        <v>199</v>
      </c>
      <c r="B1801" s="133" t="s">
        <v>161</v>
      </c>
      <c r="C1801" s="127">
        <v>44329.916666666664</v>
      </c>
      <c r="D1801" s="133">
        <v>267.42399999999998</v>
      </c>
      <c r="E1801" s="133">
        <v>245.40799999999999</v>
      </c>
      <c r="F1801" s="133">
        <v>22.015999999999998</v>
      </c>
      <c r="G1801" s="133">
        <v>0</v>
      </c>
      <c r="H1801" s="133">
        <v>410</v>
      </c>
      <c r="I1801" s="133">
        <v>790</v>
      </c>
      <c r="J1801" s="133">
        <v>245.40799999999999</v>
      </c>
      <c r="K1801" s="133">
        <v>795</v>
      </c>
      <c r="L1801" s="133"/>
      <c r="M1801" s="133">
        <v>410</v>
      </c>
      <c r="N1801" s="133">
        <v>795</v>
      </c>
      <c r="O1801" s="133">
        <v>795</v>
      </c>
      <c r="P1801" s="133" t="s">
        <v>204</v>
      </c>
      <c r="Q1801" s="133" t="s">
        <v>201</v>
      </c>
      <c r="R1801" s="133" t="s">
        <v>202</v>
      </c>
      <c r="S1801" s="127">
        <v>44349.399699074071</v>
      </c>
    </row>
    <row r="1802" spans="1:19" x14ac:dyDescent="0.2">
      <c r="A1802" s="133" t="s">
        <v>199</v>
      </c>
      <c r="B1802" s="133" t="s">
        <v>161</v>
      </c>
      <c r="C1802" s="127">
        <v>44329.958333333336</v>
      </c>
      <c r="D1802" s="133">
        <v>230.94399999999999</v>
      </c>
      <c r="E1802" s="133">
        <v>209.792</v>
      </c>
      <c r="F1802" s="133">
        <v>21.152000000000001</v>
      </c>
      <c r="G1802" s="133">
        <v>0</v>
      </c>
      <c r="H1802" s="133">
        <v>409</v>
      </c>
      <c r="I1802" s="133">
        <v>761</v>
      </c>
      <c r="J1802" s="133">
        <v>209.792</v>
      </c>
      <c r="K1802" s="133">
        <v>765</v>
      </c>
      <c r="L1802" s="133"/>
      <c r="M1802" s="133">
        <v>409</v>
      </c>
      <c r="N1802" s="133">
        <v>765</v>
      </c>
      <c r="O1802" s="133">
        <v>795</v>
      </c>
      <c r="P1802" s="133" t="s">
        <v>204</v>
      </c>
      <c r="Q1802" s="133" t="s">
        <v>201</v>
      </c>
      <c r="R1802" s="133" t="s">
        <v>202</v>
      </c>
      <c r="S1802" s="127">
        <v>44349.399687500001</v>
      </c>
    </row>
    <row r="1803" spans="1:19" x14ac:dyDescent="0.2">
      <c r="A1803" s="133" t="s">
        <v>199</v>
      </c>
      <c r="B1803" s="133" t="s">
        <v>161</v>
      </c>
      <c r="C1803" s="127">
        <v>44330</v>
      </c>
      <c r="D1803" s="133">
        <v>226.01599999999999</v>
      </c>
      <c r="E1803" s="133">
        <v>204.96</v>
      </c>
      <c r="F1803" s="133">
        <v>21.056000000000001</v>
      </c>
      <c r="G1803" s="133">
        <v>0</v>
      </c>
      <c r="H1803" s="133">
        <v>409</v>
      </c>
      <c r="I1803" s="133">
        <v>483</v>
      </c>
      <c r="J1803" s="133">
        <v>204.96</v>
      </c>
      <c r="K1803" s="133">
        <v>484</v>
      </c>
      <c r="L1803" s="133"/>
      <c r="M1803" s="133">
        <v>409</v>
      </c>
      <c r="N1803" s="133">
        <v>484</v>
      </c>
      <c r="O1803" s="133">
        <v>795</v>
      </c>
      <c r="P1803" s="133" t="s">
        <v>204</v>
      </c>
      <c r="Q1803" s="133" t="s">
        <v>201</v>
      </c>
      <c r="R1803" s="133" t="s">
        <v>202</v>
      </c>
      <c r="S1803" s="127">
        <v>44349.399699074071</v>
      </c>
    </row>
    <row r="1804" spans="1:19" x14ac:dyDescent="0.2">
      <c r="A1804" s="133" t="s">
        <v>199</v>
      </c>
      <c r="B1804" s="133" t="s">
        <v>161</v>
      </c>
      <c r="C1804" s="127">
        <v>44330.041666666664</v>
      </c>
      <c r="D1804" s="133">
        <v>229.696</v>
      </c>
      <c r="E1804" s="133">
        <v>208.512</v>
      </c>
      <c r="F1804" s="133">
        <v>21.184000000000001</v>
      </c>
      <c r="G1804" s="133">
        <v>0</v>
      </c>
      <c r="H1804" s="133">
        <v>409</v>
      </c>
      <c r="I1804" s="133">
        <v>727</v>
      </c>
      <c r="J1804" s="133">
        <v>208.512</v>
      </c>
      <c r="K1804" s="133">
        <v>731</v>
      </c>
      <c r="L1804" s="133"/>
      <c r="M1804" s="133">
        <v>409</v>
      </c>
      <c r="N1804" s="133">
        <v>731</v>
      </c>
      <c r="O1804" s="133">
        <v>795</v>
      </c>
      <c r="P1804" s="133" t="s">
        <v>204</v>
      </c>
      <c r="Q1804" s="133" t="s">
        <v>201</v>
      </c>
      <c r="R1804" s="133" t="s">
        <v>202</v>
      </c>
      <c r="S1804" s="127">
        <v>44349.399699074071</v>
      </c>
    </row>
    <row r="1805" spans="1:19" x14ac:dyDescent="0.2">
      <c r="A1805" s="133" t="s">
        <v>199</v>
      </c>
      <c r="B1805" s="133" t="s">
        <v>161</v>
      </c>
      <c r="C1805" s="127">
        <v>44330.083333333336</v>
      </c>
      <c r="D1805" s="133">
        <v>226.01599999999999</v>
      </c>
      <c r="E1805" s="133">
        <v>204.99199999999999</v>
      </c>
      <c r="F1805" s="133">
        <v>21.024000000000001</v>
      </c>
      <c r="G1805" s="133">
        <v>0</v>
      </c>
      <c r="H1805" s="133">
        <v>409</v>
      </c>
      <c r="I1805" s="133">
        <v>454</v>
      </c>
      <c r="J1805" s="133">
        <v>204.99199999999999</v>
      </c>
      <c r="K1805" s="133">
        <v>455</v>
      </c>
      <c r="L1805" s="133"/>
      <c r="M1805" s="133">
        <v>409</v>
      </c>
      <c r="N1805" s="133">
        <v>455</v>
      </c>
      <c r="O1805" s="133">
        <v>795</v>
      </c>
      <c r="P1805" s="133" t="s">
        <v>204</v>
      </c>
      <c r="Q1805" s="133" t="s">
        <v>201</v>
      </c>
      <c r="R1805" s="133" t="s">
        <v>202</v>
      </c>
      <c r="S1805" s="127">
        <v>44349.399699074071</v>
      </c>
    </row>
    <row r="1806" spans="1:19" x14ac:dyDescent="0.2">
      <c r="A1806" s="133" t="s">
        <v>199</v>
      </c>
      <c r="B1806" s="133" t="s">
        <v>161</v>
      </c>
      <c r="C1806" s="127">
        <v>44330.125</v>
      </c>
      <c r="D1806" s="133">
        <v>225.792</v>
      </c>
      <c r="E1806" s="133">
        <v>204.73599999999999</v>
      </c>
      <c r="F1806" s="133">
        <v>21.056000000000001</v>
      </c>
      <c r="G1806" s="133">
        <v>0</v>
      </c>
      <c r="H1806" s="133">
        <v>409</v>
      </c>
      <c r="I1806" s="133">
        <v>552</v>
      </c>
      <c r="J1806" s="133">
        <v>204.73599999999999</v>
      </c>
      <c r="K1806" s="133">
        <v>553</v>
      </c>
      <c r="L1806" s="133"/>
      <c r="M1806" s="133">
        <v>409</v>
      </c>
      <c r="N1806" s="133">
        <v>553</v>
      </c>
      <c r="O1806" s="133">
        <v>795</v>
      </c>
      <c r="P1806" s="133" t="s">
        <v>204</v>
      </c>
      <c r="Q1806" s="133" t="s">
        <v>201</v>
      </c>
      <c r="R1806" s="133" t="s">
        <v>202</v>
      </c>
      <c r="S1806" s="127">
        <v>44349.399699074071</v>
      </c>
    </row>
    <row r="1807" spans="1:19" x14ac:dyDescent="0.2">
      <c r="A1807" s="133" t="s">
        <v>199</v>
      </c>
      <c r="B1807" s="133" t="s">
        <v>161</v>
      </c>
      <c r="C1807" s="127">
        <v>44330.166666666664</v>
      </c>
      <c r="D1807" s="133">
        <v>226.27199999999999</v>
      </c>
      <c r="E1807" s="133">
        <v>204.928</v>
      </c>
      <c r="F1807" s="133">
        <v>21.344000000000001</v>
      </c>
      <c r="G1807" s="133">
        <v>0</v>
      </c>
      <c r="H1807" s="133">
        <v>409</v>
      </c>
      <c r="I1807" s="133">
        <v>528</v>
      </c>
      <c r="J1807" s="133">
        <v>204.928</v>
      </c>
      <c r="K1807" s="133">
        <v>530</v>
      </c>
      <c r="L1807" s="133"/>
      <c r="M1807" s="133">
        <v>409</v>
      </c>
      <c r="N1807" s="133">
        <v>530</v>
      </c>
      <c r="O1807" s="133">
        <v>795</v>
      </c>
      <c r="P1807" s="133" t="s">
        <v>204</v>
      </c>
      <c r="Q1807" s="133" t="s">
        <v>201</v>
      </c>
      <c r="R1807" s="133" t="s">
        <v>202</v>
      </c>
      <c r="S1807" s="127">
        <v>44349.399699074071</v>
      </c>
    </row>
    <row r="1808" spans="1:19" x14ac:dyDescent="0.2">
      <c r="A1808" s="133" t="s">
        <v>199</v>
      </c>
      <c r="B1808" s="133" t="s">
        <v>161</v>
      </c>
      <c r="C1808" s="127">
        <v>44330.208333333336</v>
      </c>
      <c r="D1808" s="133">
        <v>226.11199999999999</v>
      </c>
      <c r="E1808" s="133">
        <v>204.99199999999999</v>
      </c>
      <c r="F1808" s="133">
        <v>21.12</v>
      </c>
      <c r="G1808" s="133">
        <v>0</v>
      </c>
      <c r="H1808" s="133">
        <v>409</v>
      </c>
      <c r="I1808" s="133">
        <v>542</v>
      </c>
      <c r="J1808" s="133">
        <v>204.99199999999999</v>
      </c>
      <c r="K1808" s="133">
        <v>544</v>
      </c>
      <c r="L1808" s="133"/>
      <c r="M1808" s="133">
        <v>409</v>
      </c>
      <c r="N1808" s="133">
        <v>544</v>
      </c>
      <c r="O1808" s="133">
        <v>795</v>
      </c>
      <c r="P1808" s="133" t="s">
        <v>204</v>
      </c>
      <c r="Q1808" s="133" t="s">
        <v>201</v>
      </c>
      <c r="R1808" s="133" t="s">
        <v>202</v>
      </c>
      <c r="S1808" s="127">
        <v>44349.399699074071</v>
      </c>
    </row>
    <row r="1809" spans="1:19" x14ac:dyDescent="0.2">
      <c r="A1809" s="133" t="s">
        <v>199</v>
      </c>
      <c r="B1809" s="133" t="s">
        <v>161</v>
      </c>
      <c r="C1809" s="127">
        <v>44330.25</v>
      </c>
      <c r="D1809" s="133">
        <v>227.52</v>
      </c>
      <c r="E1809" s="133">
        <v>205.376</v>
      </c>
      <c r="F1809" s="133">
        <v>22.143999999999998</v>
      </c>
      <c r="G1809" s="133">
        <v>0</v>
      </c>
      <c r="H1809" s="133">
        <v>409</v>
      </c>
      <c r="I1809" s="133">
        <v>632</v>
      </c>
      <c r="J1809" s="133">
        <v>205.376</v>
      </c>
      <c r="K1809" s="133">
        <v>635</v>
      </c>
      <c r="L1809" s="133"/>
      <c r="M1809" s="133">
        <v>409</v>
      </c>
      <c r="N1809" s="133">
        <v>635</v>
      </c>
      <c r="O1809" s="133">
        <v>795</v>
      </c>
      <c r="P1809" s="133" t="s">
        <v>204</v>
      </c>
      <c r="Q1809" s="133" t="s">
        <v>201</v>
      </c>
      <c r="R1809" s="133" t="s">
        <v>202</v>
      </c>
      <c r="S1809" s="127">
        <v>44349.399699074071</v>
      </c>
    </row>
    <row r="1810" spans="1:19" x14ac:dyDescent="0.2">
      <c r="A1810" s="133" t="s">
        <v>199</v>
      </c>
      <c r="B1810" s="133" t="s">
        <v>161</v>
      </c>
      <c r="C1810" s="127">
        <v>44330.291666666664</v>
      </c>
      <c r="D1810" s="133">
        <v>230.33600000000001</v>
      </c>
      <c r="E1810" s="133">
        <v>208.096</v>
      </c>
      <c r="F1810" s="133">
        <v>22.24</v>
      </c>
      <c r="G1810" s="133">
        <v>0</v>
      </c>
      <c r="H1810" s="133">
        <v>409</v>
      </c>
      <c r="I1810" s="133">
        <v>704</v>
      </c>
      <c r="J1810" s="133">
        <v>208.096</v>
      </c>
      <c r="K1810" s="133">
        <v>708</v>
      </c>
      <c r="L1810" s="133"/>
      <c r="M1810" s="133">
        <v>409</v>
      </c>
      <c r="N1810" s="133">
        <v>708</v>
      </c>
      <c r="O1810" s="133">
        <v>795</v>
      </c>
      <c r="P1810" s="133" t="s">
        <v>204</v>
      </c>
      <c r="Q1810" s="133" t="s">
        <v>201</v>
      </c>
      <c r="R1810" s="133" t="s">
        <v>202</v>
      </c>
      <c r="S1810" s="127">
        <v>44349.399699074071</v>
      </c>
    </row>
    <row r="1811" spans="1:19" x14ac:dyDescent="0.2">
      <c r="A1811" s="133" t="s">
        <v>199</v>
      </c>
      <c r="B1811" s="133" t="s">
        <v>161</v>
      </c>
      <c r="C1811" s="127">
        <v>44330.333333333336</v>
      </c>
      <c r="D1811" s="133">
        <v>227.04</v>
      </c>
      <c r="E1811" s="133">
        <v>204.864</v>
      </c>
      <c r="F1811" s="133">
        <v>22.175999999999998</v>
      </c>
      <c r="G1811" s="133">
        <v>0</v>
      </c>
      <c r="H1811" s="133">
        <v>409</v>
      </c>
      <c r="I1811" s="133">
        <v>610</v>
      </c>
      <c r="J1811" s="133">
        <v>204.864</v>
      </c>
      <c r="K1811" s="133">
        <v>612</v>
      </c>
      <c r="L1811" s="133"/>
      <c r="M1811" s="133">
        <v>409</v>
      </c>
      <c r="N1811" s="133">
        <v>612</v>
      </c>
      <c r="O1811" s="133">
        <v>795</v>
      </c>
      <c r="P1811" s="133" t="s">
        <v>204</v>
      </c>
      <c r="Q1811" s="133" t="s">
        <v>201</v>
      </c>
      <c r="R1811" s="133" t="s">
        <v>202</v>
      </c>
      <c r="S1811" s="127">
        <v>44349.399699074071</v>
      </c>
    </row>
    <row r="1812" spans="1:19" x14ac:dyDescent="0.2">
      <c r="A1812" s="133" t="s">
        <v>199</v>
      </c>
      <c r="B1812" s="133" t="s">
        <v>161</v>
      </c>
      <c r="C1812" s="127">
        <v>44330.375</v>
      </c>
      <c r="D1812" s="133">
        <v>227.61600000000001</v>
      </c>
      <c r="E1812" s="133">
        <v>205.24799999999999</v>
      </c>
      <c r="F1812" s="133">
        <v>22.367999999999999</v>
      </c>
      <c r="G1812" s="133">
        <v>0</v>
      </c>
      <c r="H1812" s="133">
        <v>409</v>
      </c>
      <c r="I1812" s="133">
        <v>680</v>
      </c>
      <c r="J1812" s="133">
        <v>205.24799999999999</v>
      </c>
      <c r="K1812" s="133">
        <v>683</v>
      </c>
      <c r="L1812" s="133"/>
      <c r="M1812" s="133">
        <v>409</v>
      </c>
      <c r="N1812" s="133">
        <v>683</v>
      </c>
      <c r="O1812" s="133">
        <v>795</v>
      </c>
      <c r="P1812" s="133" t="s">
        <v>204</v>
      </c>
      <c r="Q1812" s="133" t="s">
        <v>201</v>
      </c>
      <c r="R1812" s="133" t="s">
        <v>202</v>
      </c>
      <c r="S1812" s="127">
        <v>44349.399699074071</v>
      </c>
    </row>
    <row r="1813" spans="1:19" x14ac:dyDescent="0.2">
      <c r="A1813" s="133" t="s">
        <v>199</v>
      </c>
      <c r="B1813" s="133" t="s">
        <v>161</v>
      </c>
      <c r="C1813" s="127">
        <v>44330.416666666664</v>
      </c>
      <c r="D1813" s="133">
        <v>256.57600000000002</v>
      </c>
      <c r="E1813" s="133">
        <v>233.21600000000001</v>
      </c>
      <c r="F1813" s="133">
        <v>23.36</v>
      </c>
      <c r="G1813" s="133">
        <v>0</v>
      </c>
      <c r="H1813" s="133">
        <v>410</v>
      </c>
      <c r="I1813" s="133">
        <v>790</v>
      </c>
      <c r="J1813" s="133">
        <v>233.21600000000001</v>
      </c>
      <c r="K1813" s="133">
        <v>795</v>
      </c>
      <c r="L1813" s="133"/>
      <c r="M1813" s="133">
        <v>410</v>
      </c>
      <c r="N1813" s="133">
        <v>795</v>
      </c>
      <c r="O1813" s="133">
        <v>795</v>
      </c>
      <c r="P1813" s="133" t="s">
        <v>204</v>
      </c>
      <c r="Q1813" s="133" t="s">
        <v>201</v>
      </c>
      <c r="R1813" s="133" t="s">
        <v>202</v>
      </c>
      <c r="S1813" s="127">
        <v>44349.399699074071</v>
      </c>
    </row>
    <row r="1814" spans="1:19" x14ac:dyDescent="0.2">
      <c r="A1814" s="133" t="s">
        <v>199</v>
      </c>
      <c r="B1814" s="133" t="s">
        <v>161</v>
      </c>
      <c r="C1814" s="127">
        <v>44330.458333333336</v>
      </c>
      <c r="D1814" s="133">
        <v>280.512</v>
      </c>
      <c r="E1814" s="133">
        <v>256.35199999999998</v>
      </c>
      <c r="F1814" s="133">
        <v>24.16</v>
      </c>
      <c r="G1814" s="133">
        <v>0</v>
      </c>
      <c r="H1814" s="133">
        <v>410</v>
      </c>
      <c r="I1814" s="133">
        <v>790</v>
      </c>
      <c r="J1814" s="133">
        <v>256.35199999999998</v>
      </c>
      <c r="K1814" s="133">
        <v>795</v>
      </c>
      <c r="L1814" s="133"/>
      <c r="M1814" s="133">
        <v>410</v>
      </c>
      <c r="N1814" s="133">
        <v>795</v>
      </c>
      <c r="O1814" s="133">
        <v>795</v>
      </c>
      <c r="P1814" s="133" t="s">
        <v>204</v>
      </c>
      <c r="Q1814" s="133" t="s">
        <v>201</v>
      </c>
      <c r="R1814" s="133" t="s">
        <v>202</v>
      </c>
      <c r="S1814" s="127">
        <v>44349.399699074071</v>
      </c>
    </row>
    <row r="1815" spans="1:19" x14ac:dyDescent="0.2">
      <c r="A1815" s="133" t="s">
        <v>199</v>
      </c>
      <c r="B1815" s="133" t="s">
        <v>161</v>
      </c>
      <c r="C1815" s="127">
        <v>44330.5</v>
      </c>
      <c r="D1815" s="133">
        <v>317.27999999999997</v>
      </c>
      <c r="E1815" s="133">
        <v>292.096</v>
      </c>
      <c r="F1815" s="133">
        <v>25.184000000000001</v>
      </c>
      <c r="G1815" s="133">
        <v>0</v>
      </c>
      <c r="H1815" s="133">
        <v>410</v>
      </c>
      <c r="I1815" s="133">
        <v>790</v>
      </c>
      <c r="J1815" s="133">
        <v>292.096</v>
      </c>
      <c r="K1815" s="133">
        <v>795</v>
      </c>
      <c r="L1815" s="133"/>
      <c r="M1815" s="133">
        <v>410</v>
      </c>
      <c r="N1815" s="133">
        <v>795</v>
      </c>
      <c r="O1815" s="133">
        <v>795</v>
      </c>
      <c r="P1815" s="133" t="s">
        <v>204</v>
      </c>
      <c r="Q1815" s="133" t="s">
        <v>201</v>
      </c>
      <c r="R1815" s="133" t="s">
        <v>202</v>
      </c>
      <c r="S1815" s="127">
        <v>44349.399699074071</v>
      </c>
    </row>
    <row r="1816" spans="1:19" x14ac:dyDescent="0.2">
      <c r="A1816" s="133" t="s">
        <v>199</v>
      </c>
      <c r="B1816" s="133" t="s">
        <v>161</v>
      </c>
      <c r="C1816" s="127">
        <v>44330.541666666664</v>
      </c>
      <c r="D1816" s="133">
        <v>357.05599999999998</v>
      </c>
      <c r="E1816" s="133">
        <v>330.4</v>
      </c>
      <c r="F1816" s="133">
        <v>26.655999999999999</v>
      </c>
      <c r="G1816" s="133">
        <v>0</v>
      </c>
      <c r="H1816" s="133">
        <v>410</v>
      </c>
      <c r="I1816" s="133">
        <v>790</v>
      </c>
      <c r="J1816" s="133">
        <v>330.4</v>
      </c>
      <c r="K1816" s="133">
        <v>795</v>
      </c>
      <c r="L1816" s="133"/>
      <c r="M1816" s="133">
        <v>410</v>
      </c>
      <c r="N1816" s="133">
        <v>795</v>
      </c>
      <c r="O1816" s="133">
        <v>795</v>
      </c>
      <c r="P1816" s="133" t="s">
        <v>204</v>
      </c>
      <c r="Q1816" s="133" t="s">
        <v>201</v>
      </c>
      <c r="R1816" s="133" t="s">
        <v>202</v>
      </c>
      <c r="S1816" s="127">
        <v>44349.399699074071</v>
      </c>
    </row>
    <row r="1817" spans="1:19" x14ac:dyDescent="0.2">
      <c r="A1817" s="133" t="s">
        <v>199</v>
      </c>
      <c r="B1817" s="133" t="s">
        <v>161</v>
      </c>
      <c r="C1817" s="127">
        <v>44330.583333333336</v>
      </c>
      <c r="D1817" s="133">
        <v>378.14400000000001</v>
      </c>
      <c r="E1817" s="133">
        <v>350.84800000000001</v>
      </c>
      <c r="F1817" s="133">
        <v>27.295999999999999</v>
      </c>
      <c r="G1817" s="133">
        <v>0</v>
      </c>
      <c r="H1817" s="133">
        <v>410</v>
      </c>
      <c r="I1817" s="133">
        <v>790</v>
      </c>
      <c r="J1817" s="133">
        <v>350.84800000000001</v>
      </c>
      <c r="K1817" s="133">
        <v>795</v>
      </c>
      <c r="L1817" s="133"/>
      <c r="M1817" s="133">
        <v>410</v>
      </c>
      <c r="N1817" s="133">
        <v>795</v>
      </c>
      <c r="O1817" s="133">
        <v>795</v>
      </c>
      <c r="P1817" s="133" t="s">
        <v>204</v>
      </c>
      <c r="Q1817" s="133" t="s">
        <v>201</v>
      </c>
      <c r="R1817" s="133" t="s">
        <v>202</v>
      </c>
      <c r="S1817" s="127">
        <v>44349.399699074071</v>
      </c>
    </row>
    <row r="1818" spans="1:19" x14ac:dyDescent="0.2">
      <c r="A1818" s="133" t="s">
        <v>199</v>
      </c>
      <c r="B1818" s="133" t="s">
        <v>161</v>
      </c>
      <c r="C1818" s="127">
        <v>44330.625</v>
      </c>
      <c r="D1818" s="133">
        <v>355.80799999999999</v>
      </c>
      <c r="E1818" s="133">
        <v>329.50400000000002</v>
      </c>
      <c r="F1818" s="133">
        <v>26.303999999999998</v>
      </c>
      <c r="G1818" s="133">
        <v>0</v>
      </c>
      <c r="H1818" s="133">
        <v>410</v>
      </c>
      <c r="I1818" s="133">
        <v>790</v>
      </c>
      <c r="J1818" s="133">
        <v>329.50400000000002</v>
      </c>
      <c r="K1818" s="133">
        <v>795</v>
      </c>
      <c r="L1818" s="133"/>
      <c r="M1818" s="133">
        <v>410</v>
      </c>
      <c r="N1818" s="133">
        <v>795</v>
      </c>
      <c r="O1818" s="133">
        <v>795</v>
      </c>
      <c r="P1818" s="133" t="s">
        <v>204</v>
      </c>
      <c r="Q1818" s="133" t="s">
        <v>201</v>
      </c>
      <c r="R1818" s="133" t="s">
        <v>202</v>
      </c>
      <c r="S1818" s="127">
        <v>44349.399699074071</v>
      </c>
    </row>
    <row r="1819" spans="1:19" x14ac:dyDescent="0.2">
      <c r="A1819" s="133" t="s">
        <v>199</v>
      </c>
      <c r="B1819" s="133" t="s">
        <v>161</v>
      </c>
      <c r="C1819" s="127">
        <v>44330.666666666664</v>
      </c>
      <c r="D1819" s="133">
        <v>327.16800000000001</v>
      </c>
      <c r="E1819" s="133">
        <v>301.72800000000001</v>
      </c>
      <c r="F1819" s="133">
        <v>25.44</v>
      </c>
      <c r="G1819" s="133">
        <v>0</v>
      </c>
      <c r="H1819" s="133">
        <v>410</v>
      </c>
      <c r="I1819" s="133">
        <v>790</v>
      </c>
      <c r="J1819" s="133">
        <v>301.72800000000001</v>
      </c>
      <c r="K1819" s="133">
        <v>795</v>
      </c>
      <c r="L1819" s="133"/>
      <c r="M1819" s="133">
        <v>410</v>
      </c>
      <c r="N1819" s="133">
        <v>795</v>
      </c>
      <c r="O1819" s="133">
        <v>795</v>
      </c>
      <c r="P1819" s="133" t="s">
        <v>204</v>
      </c>
      <c r="Q1819" s="133" t="s">
        <v>201</v>
      </c>
      <c r="R1819" s="133" t="s">
        <v>202</v>
      </c>
      <c r="S1819" s="127">
        <v>44349.399699074071</v>
      </c>
    </row>
    <row r="1820" spans="1:19" x14ac:dyDescent="0.2">
      <c r="A1820" s="133" t="s">
        <v>199</v>
      </c>
      <c r="B1820" s="133" t="s">
        <v>161</v>
      </c>
      <c r="C1820" s="127">
        <v>44330.708333333336</v>
      </c>
      <c r="D1820" s="133">
        <v>307.71199999999999</v>
      </c>
      <c r="E1820" s="133">
        <v>282.84800000000001</v>
      </c>
      <c r="F1820" s="133">
        <v>24.864000000000001</v>
      </c>
      <c r="G1820" s="133">
        <v>0</v>
      </c>
      <c r="H1820" s="133">
        <v>410</v>
      </c>
      <c r="I1820" s="133">
        <v>790</v>
      </c>
      <c r="J1820" s="133">
        <v>282.84800000000001</v>
      </c>
      <c r="K1820" s="133">
        <v>795</v>
      </c>
      <c r="L1820" s="133"/>
      <c r="M1820" s="133">
        <v>410</v>
      </c>
      <c r="N1820" s="133">
        <v>795</v>
      </c>
      <c r="O1820" s="133">
        <v>795</v>
      </c>
      <c r="P1820" s="133" t="s">
        <v>204</v>
      </c>
      <c r="Q1820" s="133" t="s">
        <v>201</v>
      </c>
      <c r="R1820" s="133" t="s">
        <v>202</v>
      </c>
      <c r="S1820" s="127">
        <v>44349.399699074071</v>
      </c>
    </row>
    <row r="1821" spans="1:19" x14ac:dyDescent="0.2">
      <c r="A1821" s="133" t="s">
        <v>199</v>
      </c>
      <c r="B1821" s="133" t="s">
        <v>161</v>
      </c>
      <c r="C1821" s="127">
        <v>44330.75</v>
      </c>
      <c r="D1821" s="133">
        <v>280.16000000000003</v>
      </c>
      <c r="E1821" s="133">
        <v>256.73599999999999</v>
      </c>
      <c r="F1821" s="133">
        <v>23.423999999999999</v>
      </c>
      <c r="G1821" s="133">
        <v>0</v>
      </c>
      <c r="H1821" s="133">
        <v>410</v>
      </c>
      <c r="I1821" s="133">
        <v>790</v>
      </c>
      <c r="J1821" s="133">
        <v>256.73599999999999</v>
      </c>
      <c r="K1821" s="133">
        <v>795</v>
      </c>
      <c r="L1821" s="133"/>
      <c r="M1821" s="133">
        <v>410</v>
      </c>
      <c r="N1821" s="133">
        <v>795</v>
      </c>
      <c r="O1821" s="133">
        <v>795</v>
      </c>
      <c r="P1821" s="133" t="s">
        <v>204</v>
      </c>
      <c r="Q1821" s="133" t="s">
        <v>201</v>
      </c>
      <c r="R1821" s="133" t="s">
        <v>202</v>
      </c>
      <c r="S1821" s="127">
        <v>44349.399687500001</v>
      </c>
    </row>
    <row r="1822" spans="1:19" x14ac:dyDescent="0.2">
      <c r="A1822" s="133" t="s">
        <v>199</v>
      </c>
      <c r="B1822" s="133" t="s">
        <v>161</v>
      </c>
      <c r="C1822" s="127">
        <v>44330.791666666664</v>
      </c>
      <c r="D1822" s="133">
        <v>264</v>
      </c>
      <c r="E1822" s="133">
        <v>241.024</v>
      </c>
      <c r="F1822" s="133">
        <v>22.975999999999999</v>
      </c>
      <c r="G1822" s="133">
        <v>0</v>
      </c>
      <c r="H1822" s="133">
        <v>410</v>
      </c>
      <c r="I1822" s="133">
        <v>790</v>
      </c>
      <c r="J1822" s="133">
        <v>241.024</v>
      </c>
      <c r="K1822" s="133">
        <v>795</v>
      </c>
      <c r="L1822" s="133"/>
      <c r="M1822" s="133">
        <v>410</v>
      </c>
      <c r="N1822" s="133">
        <v>795</v>
      </c>
      <c r="O1822" s="133">
        <v>795</v>
      </c>
      <c r="P1822" s="133" t="s">
        <v>204</v>
      </c>
      <c r="Q1822" s="133" t="s">
        <v>201</v>
      </c>
      <c r="R1822" s="133" t="s">
        <v>202</v>
      </c>
      <c r="S1822" s="127">
        <v>44349.399699074071</v>
      </c>
    </row>
    <row r="1823" spans="1:19" x14ac:dyDescent="0.2">
      <c r="A1823" s="133" t="s">
        <v>199</v>
      </c>
      <c r="B1823" s="133" t="s">
        <v>161</v>
      </c>
      <c r="C1823" s="127">
        <v>44330.833333333336</v>
      </c>
      <c r="D1823" s="133">
        <v>250.49600000000001</v>
      </c>
      <c r="E1823" s="133">
        <v>227.96799999999999</v>
      </c>
      <c r="F1823" s="133">
        <v>22.527999999999999</v>
      </c>
      <c r="G1823" s="133">
        <v>0</v>
      </c>
      <c r="H1823" s="133">
        <v>410</v>
      </c>
      <c r="I1823" s="133">
        <v>790</v>
      </c>
      <c r="J1823" s="133">
        <v>227.96799999999999</v>
      </c>
      <c r="K1823" s="133">
        <v>795</v>
      </c>
      <c r="L1823" s="133"/>
      <c r="M1823" s="133">
        <v>410</v>
      </c>
      <c r="N1823" s="133">
        <v>795</v>
      </c>
      <c r="O1823" s="133">
        <v>795</v>
      </c>
      <c r="P1823" s="133" t="s">
        <v>204</v>
      </c>
      <c r="Q1823" s="133" t="s">
        <v>201</v>
      </c>
      <c r="R1823" s="133" t="s">
        <v>202</v>
      </c>
      <c r="S1823" s="127">
        <v>44349.399699074071</v>
      </c>
    </row>
    <row r="1824" spans="1:19" x14ac:dyDescent="0.2">
      <c r="A1824" s="133" t="s">
        <v>199</v>
      </c>
      <c r="B1824" s="133" t="s">
        <v>161</v>
      </c>
      <c r="C1824" s="127">
        <v>44330.875</v>
      </c>
      <c r="D1824" s="133">
        <v>251.16800000000001</v>
      </c>
      <c r="E1824" s="133">
        <v>228.57599999999999</v>
      </c>
      <c r="F1824" s="133">
        <v>22.591999999999999</v>
      </c>
      <c r="G1824" s="133">
        <v>0</v>
      </c>
      <c r="H1824" s="133">
        <v>410</v>
      </c>
      <c r="I1824" s="133">
        <v>790</v>
      </c>
      <c r="J1824" s="133">
        <v>228.57599999999999</v>
      </c>
      <c r="K1824" s="133">
        <v>795</v>
      </c>
      <c r="L1824" s="133"/>
      <c r="M1824" s="133">
        <v>410</v>
      </c>
      <c r="N1824" s="133">
        <v>795</v>
      </c>
      <c r="O1824" s="133">
        <v>795</v>
      </c>
      <c r="P1824" s="133" t="s">
        <v>204</v>
      </c>
      <c r="Q1824" s="133" t="s">
        <v>201</v>
      </c>
      <c r="R1824" s="133" t="s">
        <v>202</v>
      </c>
      <c r="S1824" s="127">
        <v>44349.399699074071</v>
      </c>
    </row>
    <row r="1825" spans="1:19" x14ac:dyDescent="0.2">
      <c r="A1825" s="133" t="s">
        <v>199</v>
      </c>
      <c r="B1825" s="133" t="s">
        <v>161</v>
      </c>
      <c r="C1825" s="127">
        <v>44330.916666666664</v>
      </c>
      <c r="D1825" s="133">
        <v>253.44</v>
      </c>
      <c r="E1825" s="133">
        <v>230.78399999999999</v>
      </c>
      <c r="F1825" s="133">
        <v>22.655999999999999</v>
      </c>
      <c r="G1825" s="133">
        <v>0</v>
      </c>
      <c r="H1825" s="133">
        <v>410</v>
      </c>
      <c r="I1825" s="133">
        <v>790</v>
      </c>
      <c r="J1825" s="133">
        <v>230.78399999999999</v>
      </c>
      <c r="K1825" s="133">
        <v>795</v>
      </c>
      <c r="L1825" s="133"/>
      <c r="M1825" s="133">
        <v>410</v>
      </c>
      <c r="N1825" s="133">
        <v>795</v>
      </c>
      <c r="O1825" s="133">
        <v>795</v>
      </c>
      <c r="P1825" s="133" t="s">
        <v>204</v>
      </c>
      <c r="Q1825" s="133" t="s">
        <v>201</v>
      </c>
      <c r="R1825" s="133" t="s">
        <v>202</v>
      </c>
      <c r="S1825" s="127">
        <v>44349.399699074071</v>
      </c>
    </row>
    <row r="1826" spans="1:19" x14ac:dyDescent="0.2">
      <c r="A1826" s="133" t="s">
        <v>199</v>
      </c>
      <c r="B1826" s="133" t="s">
        <v>161</v>
      </c>
      <c r="C1826" s="127">
        <v>44330.958333333336</v>
      </c>
      <c r="D1826" s="133">
        <v>238.75200000000001</v>
      </c>
      <c r="E1826" s="133">
        <v>216.44800000000001</v>
      </c>
      <c r="F1826" s="133">
        <v>22.303999999999998</v>
      </c>
      <c r="G1826" s="133">
        <v>0</v>
      </c>
      <c r="H1826" s="133">
        <v>409</v>
      </c>
      <c r="I1826" s="133">
        <v>739</v>
      </c>
      <c r="J1826" s="133">
        <v>216.44800000000001</v>
      </c>
      <c r="K1826" s="133">
        <v>743</v>
      </c>
      <c r="L1826" s="133"/>
      <c r="M1826" s="133">
        <v>409</v>
      </c>
      <c r="N1826" s="133">
        <v>743</v>
      </c>
      <c r="O1826" s="133">
        <v>795</v>
      </c>
      <c r="P1826" s="133" t="s">
        <v>204</v>
      </c>
      <c r="Q1826" s="133" t="s">
        <v>201</v>
      </c>
      <c r="R1826" s="133" t="s">
        <v>202</v>
      </c>
      <c r="S1826" s="127">
        <v>44349.399699074071</v>
      </c>
    </row>
    <row r="1827" spans="1:19" x14ac:dyDescent="0.2">
      <c r="A1827" s="133" t="s">
        <v>199</v>
      </c>
      <c r="B1827" s="133" t="s">
        <v>161</v>
      </c>
      <c r="C1827" s="127">
        <v>44331</v>
      </c>
      <c r="D1827" s="133">
        <v>232.73599999999999</v>
      </c>
      <c r="E1827" s="133">
        <v>210.49600000000001</v>
      </c>
      <c r="F1827" s="133">
        <v>22.24</v>
      </c>
      <c r="G1827" s="133">
        <v>0</v>
      </c>
      <c r="H1827" s="133">
        <v>409</v>
      </c>
      <c r="I1827" s="133">
        <v>747</v>
      </c>
      <c r="J1827" s="133">
        <v>210.49600000000001</v>
      </c>
      <c r="K1827" s="133">
        <v>752</v>
      </c>
      <c r="L1827" s="133"/>
      <c r="M1827" s="133">
        <v>409</v>
      </c>
      <c r="N1827" s="133">
        <v>752</v>
      </c>
      <c r="O1827" s="133">
        <v>795</v>
      </c>
      <c r="P1827" s="133" t="s">
        <v>204</v>
      </c>
      <c r="Q1827" s="133" t="s">
        <v>201</v>
      </c>
      <c r="R1827" s="133" t="s">
        <v>202</v>
      </c>
      <c r="S1827" s="127">
        <v>44349.399699074071</v>
      </c>
    </row>
    <row r="1828" spans="1:19" x14ac:dyDescent="0.2">
      <c r="A1828" s="133" t="s">
        <v>199</v>
      </c>
      <c r="B1828" s="133" t="s">
        <v>161</v>
      </c>
      <c r="C1828" s="127">
        <v>44331.041666666664</v>
      </c>
      <c r="D1828" s="133">
        <v>229.05600000000001</v>
      </c>
      <c r="E1828" s="133">
        <v>206.91200000000001</v>
      </c>
      <c r="F1828" s="133">
        <v>22.143999999999998</v>
      </c>
      <c r="G1828" s="133">
        <v>0</v>
      </c>
      <c r="H1828" s="133">
        <v>409</v>
      </c>
      <c r="I1828" s="133">
        <v>695</v>
      </c>
      <c r="J1828" s="133">
        <v>206.91200000000001</v>
      </c>
      <c r="K1828" s="133">
        <v>699</v>
      </c>
      <c r="L1828" s="133"/>
      <c r="M1828" s="133">
        <v>409</v>
      </c>
      <c r="N1828" s="133">
        <v>699</v>
      </c>
      <c r="O1828" s="133">
        <v>795</v>
      </c>
      <c r="P1828" s="133" t="s">
        <v>204</v>
      </c>
      <c r="Q1828" s="133" t="s">
        <v>201</v>
      </c>
      <c r="R1828" s="133" t="s">
        <v>202</v>
      </c>
      <c r="S1828" s="127">
        <v>44349.399699074071</v>
      </c>
    </row>
    <row r="1829" spans="1:19" x14ac:dyDescent="0.2">
      <c r="A1829" s="133" t="s">
        <v>199</v>
      </c>
      <c r="B1829" s="133" t="s">
        <v>161</v>
      </c>
      <c r="C1829" s="127">
        <v>44331.083333333336</v>
      </c>
      <c r="D1829" s="133">
        <v>237.34399999999999</v>
      </c>
      <c r="E1829" s="133">
        <v>215.52</v>
      </c>
      <c r="F1829" s="133">
        <v>21.824000000000002</v>
      </c>
      <c r="G1829" s="133">
        <v>0</v>
      </c>
      <c r="H1829" s="133">
        <v>410</v>
      </c>
      <c r="I1829" s="133">
        <v>790</v>
      </c>
      <c r="J1829" s="133">
        <v>215.52</v>
      </c>
      <c r="K1829" s="133">
        <v>795</v>
      </c>
      <c r="L1829" s="133"/>
      <c r="M1829" s="133">
        <v>410</v>
      </c>
      <c r="N1829" s="133">
        <v>795</v>
      </c>
      <c r="O1829" s="133">
        <v>795</v>
      </c>
      <c r="P1829" s="133" t="s">
        <v>204</v>
      </c>
      <c r="Q1829" s="133" t="s">
        <v>201</v>
      </c>
      <c r="R1829" s="133" t="s">
        <v>202</v>
      </c>
      <c r="S1829" s="127">
        <v>44349.399699074071</v>
      </c>
    </row>
    <row r="1830" spans="1:19" x14ac:dyDescent="0.2">
      <c r="A1830" s="133" t="s">
        <v>199</v>
      </c>
      <c r="B1830" s="133" t="s">
        <v>161</v>
      </c>
      <c r="C1830" s="127">
        <v>44331.125</v>
      </c>
      <c r="D1830" s="133">
        <v>226.4</v>
      </c>
      <c r="E1830" s="133">
        <v>205.31200000000001</v>
      </c>
      <c r="F1830" s="133">
        <v>21.088000000000001</v>
      </c>
      <c r="G1830" s="133">
        <v>0</v>
      </c>
      <c r="H1830" s="133">
        <v>409</v>
      </c>
      <c r="I1830" s="133">
        <v>510</v>
      </c>
      <c r="J1830" s="133">
        <v>205.31200000000001</v>
      </c>
      <c r="K1830" s="133">
        <v>512</v>
      </c>
      <c r="L1830" s="133"/>
      <c r="M1830" s="133">
        <v>409</v>
      </c>
      <c r="N1830" s="133">
        <v>512</v>
      </c>
      <c r="O1830" s="133">
        <v>795</v>
      </c>
      <c r="P1830" s="133" t="s">
        <v>204</v>
      </c>
      <c r="Q1830" s="133" t="s">
        <v>201</v>
      </c>
      <c r="R1830" s="133" t="s">
        <v>202</v>
      </c>
      <c r="S1830" s="127">
        <v>44349.399699074071</v>
      </c>
    </row>
    <row r="1831" spans="1:19" x14ac:dyDescent="0.2">
      <c r="A1831" s="133" t="s">
        <v>199</v>
      </c>
      <c r="B1831" s="133" t="s">
        <v>161</v>
      </c>
      <c r="C1831" s="127">
        <v>44331.166666666664</v>
      </c>
      <c r="D1831" s="133">
        <v>226.24</v>
      </c>
      <c r="E1831" s="133">
        <v>204.99199999999999</v>
      </c>
      <c r="F1831" s="133">
        <v>21.248000000000001</v>
      </c>
      <c r="G1831" s="133">
        <v>0</v>
      </c>
      <c r="H1831" s="133">
        <v>409</v>
      </c>
      <c r="I1831" s="133">
        <v>525</v>
      </c>
      <c r="J1831" s="133">
        <v>204.99199999999999</v>
      </c>
      <c r="K1831" s="133">
        <v>527</v>
      </c>
      <c r="L1831" s="133"/>
      <c r="M1831" s="133">
        <v>409</v>
      </c>
      <c r="N1831" s="133">
        <v>527</v>
      </c>
      <c r="O1831" s="133">
        <v>795</v>
      </c>
      <c r="P1831" s="133" t="s">
        <v>204</v>
      </c>
      <c r="Q1831" s="133" t="s">
        <v>201</v>
      </c>
      <c r="R1831" s="133" t="s">
        <v>202</v>
      </c>
      <c r="S1831" s="127">
        <v>44349.399699074071</v>
      </c>
    </row>
    <row r="1832" spans="1:19" x14ac:dyDescent="0.2">
      <c r="A1832" s="133" t="s">
        <v>199</v>
      </c>
      <c r="B1832" s="133" t="s">
        <v>161</v>
      </c>
      <c r="C1832" s="127">
        <v>44331.208333333336</v>
      </c>
      <c r="D1832" s="133">
        <v>226.52799999999999</v>
      </c>
      <c r="E1832" s="133">
        <v>205.536</v>
      </c>
      <c r="F1832" s="133">
        <v>20.992000000000001</v>
      </c>
      <c r="G1832" s="133">
        <v>0</v>
      </c>
      <c r="H1832" s="133">
        <v>409</v>
      </c>
      <c r="I1832" s="133">
        <v>607</v>
      </c>
      <c r="J1832" s="133">
        <v>205.536</v>
      </c>
      <c r="K1832" s="133">
        <v>610</v>
      </c>
      <c r="L1832" s="133"/>
      <c r="M1832" s="133">
        <v>409</v>
      </c>
      <c r="N1832" s="133">
        <v>610</v>
      </c>
      <c r="O1832" s="133">
        <v>795</v>
      </c>
      <c r="P1832" s="133" t="s">
        <v>204</v>
      </c>
      <c r="Q1832" s="133" t="s">
        <v>201</v>
      </c>
      <c r="R1832" s="133" t="s">
        <v>202</v>
      </c>
      <c r="S1832" s="127">
        <v>44349.399699074071</v>
      </c>
    </row>
    <row r="1833" spans="1:19" x14ac:dyDescent="0.2">
      <c r="A1833" s="133" t="s">
        <v>199</v>
      </c>
      <c r="B1833" s="133" t="s">
        <v>161</v>
      </c>
      <c r="C1833" s="127">
        <v>44331.25</v>
      </c>
      <c r="D1833" s="133">
        <v>228</v>
      </c>
      <c r="E1833" s="133">
        <v>207.232</v>
      </c>
      <c r="F1833" s="133">
        <v>20.768000000000001</v>
      </c>
      <c r="G1833" s="133">
        <v>0</v>
      </c>
      <c r="H1833" s="133">
        <v>409</v>
      </c>
      <c r="I1833" s="133">
        <v>703</v>
      </c>
      <c r="J1833" s="133">
        <v>207.232</v>
      </c>
      <c r="K1833" s="133">
        <v>707</v>
      </c>
      <c r="L1833" s="133"/>
      <c r="M1833" s="133">
        <v>409</v>
      </c>
      <c r="N1833" s="133">
        <v>707</v>
      </c>
      <c r="O1833" s="133">
        <v>795</v>
      </c>
      <c r="P1833" s="133" t="s">
        <v>204</v>
      </c>
      <c r="Q1833" s="133" t="s">
        <v>201</v>
      </c>
      <c r="R1833" s="133" t="s">
        <v>202</v>
      </c>
      <c r="S1833" s="127">
        <v>44349.399699074071</v>
      </c>
    </row>
    <row r="1834" spans="1:19" x14ac:dyDescent="0.2">
      <c r="A1834" s="133" t="s">
        <v>199</v>
      </c>
      <c r="B1834" s="133" t="s">
        <v>161</v>
      </c>
      <c r="C1834" s="127">
        <v>44331.291666666664</v>
      </c>
      <c r="D1834" s="133">
        <v>225.88800000000001</v>
      </c>
      <c r="E1834" s="133">
        <v>205.08799999999999</v>
      </c>
      <c r="F1834" s="133">
        <v>20.8</v>
      </c>
      <c r="G1834" s="133">
        <v>0</v>
      </c>
      <c r="H1834" s="133">
        <v>409</v>
      </c>
      <c r="I1834" s="133">
        <v>519</v>
      </c>
      <c r="J1834" s="133">
        <v>205.08799999999999</v>
      </c>
      <c r="K1834" s="133">
        <v>520</v>
      </c>
      <c r="L1834" s="133"/>
      <c r="M1834" s="133">
        <v>409</v>
      </c>
      <c r="N1834" s="133">
        <v>520</v>
      </c>
      <c r="O1834" s="133">
        <v>795</v>
      </c>
      <c r="P1834" s="133" t="s">
        <v>204</v>
      </c>
      <c r="Q1834" s="133" t="s">
        <v>201</v>
      </c>
      <c r="R1834" s="133" t="s">
        <v>202</v>
      </c>
      <c r="S1834" s="127">
        <v>44349.399699074071</v>
      </c>
    </row>
    <row r="1835" spans="1:19" x14ac:dyDescent="0.2">
      <c r="A1835" s="133" t="s">
        <v>199</v>
      </c>
      <c r="B1835" s="133" t="s">
        <v>161</v>
      </c>
      <c r="C1835" s="127">
        <v>44331.333333333336</v>
      </c>
      <c r="D1835" s="133">
        <v>226.14400000000001</v>
      </c>
      <c r="E1835" s="133">
        <v>205.376</v>
      </c>
      <c r="F1835" s="133">
        <v>20.768000000000001</v>
      </c>
      <c r="G1835" s="133">
        <v>0</v>
      </c>
      <c r="H1835" s="133">
        <v>409</v>
      </c>
      <c r="I1835" s="133">
        <v>684</v>
      </c>
      <c r="J1835" s="133">
        <v>205.376</v>
      </c>
      <c r="K1835" s="133">
        <v>687</v>
      </c>
      <c r="L1835" s="133"/>
      <c r="M1835" s="133">
        <v>409</v>
      </c>
      <c r="N1835" s="133">
        <v>687</v>
      </c>
      <c r="O1835" s="133">
        <v>795</v>
      </c>
      <c r="P1835" s="133" t="s">
        <v>204</v>
      </c>
      <c r="Q1835" s="133" t="s">
        <v>201</v>
      </c>
      <c r="R1835" s="133" t="s">
        <v>202</v>
      </c>
      <c r="S1835" s="127">
        <v>44349.399699074071</v>
      </c>
    </row>
    <row r="1836" spans="1:19" x14ac:dyDescent="0.2">
      <c r="A1836" s="133" t="s">
        <v>199</v>
      </c>
      <c r="B1836" s="133" t="s">
        <v>161</v>
      </c>
      <c r="C1836" s="127">
        <v>44331.375</v>
      </c>
      <c r="D1836" s="133">
        <v>226.17599999999999</v>
      </c>
      <c r="E1836" s="133">
        <v>205.40799999999999</v>
      </c>
      <c r="F1836" s="133">
        <v>20.768000000000001</v>
      </c>
      <c r="G1836" s="133">
        <v>0</v>
      </c>
      <c r="H1836" s="133">
        <v>409</v>
      </c>
      <c r="I1836" s="133">
        <v>511</v>
      </c>
      <c r="J1836" s="133">
        <v>205.40799999999999</v>
      </c>
      <c r="K1836" s="133">
        <v>512</v>
      </c>
      <c r="L1836" s="133"/>
      <c r="M1836" s="133">
        <v>409</v>
      </c>
      <c r="N1836" s="133">
        <v>512</v>
      </c>
      <c r="O1836" s="133">
        <v>795</v>
      </c>
      <c r="P1836" s="133" t="s">
        <v>204</v>
      </c>
      <c r="Q1836" s="133" t="s">
        <v>201</v>
      </c>
      <c r="R1836" s="133" t="s">
        <v>202</v>
      </c>
      <c r="S1836" s="127">
        <v>44349.399699074071</v>
      </c>
    </row>
    <row r="1837" spans="1:19" x14ac:dyDescent="0.2">
      <c r="A1837" s="133" t="s">
        <v>199</v>
      </c>
      <c r="B1837" s="133" t="s">
        <v>161</v>
      </c>
      <c r="C1837" s="127">
        <v>44331.416666666664</v>
      </c>
      <c r="D1837" s="133">
        <v>231.96799999999999</v>
      </c>
      <c r="E1837" s="133">
        <v>210.976</v>
      </c>
      <c r="F1837" s="133">
        <v>20.992000000000001</v>
      </c>
      <c r="G1837" s="133">
        <v>0</v>
      </c>
      <c r="H1837" s="133">
        <v>409</v>
      </c>
      <c r="I1837" s="133">
        <v>765</v>
      </c>
      <c r="J1837" s="133">
        <v>210.976</v>
      </c>
      <c r="K1837" s="133">
        <v>770</v>
      </c>
      <c r="L1837" s="133"/>
      <c r="M1837" s="133">
        <v>409</v>
      </c>
      <c r="N1837" s="133">
        <v>770</v>
      </c>
      <c r="O1837" s="133">
        <v>795</v>
      </c>
      <c r="P1837" s="133" t="s">
        <v>204</v>
      </c>
      <c r="Q1837" s="133" t="s">
        <v>201</v>
      </c>
      <c r="R1837" s="133" t="s">
        <v>202</v>
      </c>
      <c r="S1837" s="127">
        <v>44349.399699074071</v>
      </c>
    </row>
    <row r="1838" spans="1:19" x14ac:dyDescent="0.2">
      <c r="A1838" s="133" t="s">
        <v>199</v>
      </c>
      <c r="B1838" s="133" t="s">
        <v>161</v>
      </c>
      <c r="C1838" s="127">
        <v>44331.458333333336</v>
      </c>
      <c r="D1838" s="133">
        <v>244.096</v>
      </c>
      <c r="E1838" s="133">
        <v>222.68799999999999</v>
      </c>
      <c r="F1838" s="133">
        <v>21.408000000000001</v>
      </c>
      <c r="G1838" s="133">
        <v>0</v>
      </c>
      <c r="H1838" s="133">
        <v>409</v>
      </c>
      <c r="I1838" s="133">
        <v>763</v>
      </c>
      <c r="J1838" s="133">
        <v>222.68799999999999</v>
      </c>
      <c r="K1838" s="133">
        <v>768</v>
      </c>
      <c r="L1838" s="133"/>
      <c r="M1838" s="133">
        <v>409</v>
      </c>
      <c r="N1838" s="133">
        <v>768</v>
      </c>
      <c r="O1838" s="133">
        <v>795</v>
      </c>
      <c r="P1838" s="133" t="s">
        <v>204</v>
      </c>
      <c r="Q1838" s="133" t="s">
        <v>201</v>
      </c>
      <c r="R1838" s="133" t="s">
        <v>202</v>
      </c>
      <c r="S1838" s="127">
        <v>44349.399699074071</v>
      </c>
    </row>
    <row r="1839" spans="1:19" x14ac:dyDescent="0.2">
      <c r="A1839" s="133" t="s">
        <v>199</v>
      </c>
      <c r="B1839" s="133" t="s">
        <v>161</v>
      </c>
      <c r="C1839" s="127">
        <v>44331.5</v>
      </c>
      <c r="D1839" s="133">
        <v>226.59200000000001</v>
      </c>
      <c r="E1839" s="133">
        <v>205.6</v>
      </c>
      <c r="F1839" s="133">
        <v>20.992000000000001</v>
      </c>
      <c r="G1839" s="133">
        <v>0</v>
      </c>
      <c r="H1839" s="133">
        <v>409</v>
      </c>
      <c r="I1839" s="133">
        <v>506</v>
      </c>
      <c r="J1839" s="133">
        <v>205.6</v>
      </c>
      <c r="K1839" s="133">
        <v>507</v>
      </c>
      <c r="L1839" s="133"/>
      <c r="M1839" s="133">
        <v>409</v>
      </c>
      <c r="N1839" s="133">
        <v>507</v>
      </c>
      <c r="O1839" s="133">
        <v>795</v>
      </c>
      <c r="P1839" s="133" t="s">
        <v>204</v>
      </c>
      <c r="Q1839" s="133" t="s">
        <v>201</v>
      </c>
      <c r="R1839" s="133" t="s">
        <v>202</v>
      </c>
      <c r="S1839" s="127">
        <v>44349.399699074071</v>
      </c>
    </row>
    <row r="1840" spans="1:19" x14ac:dyDescent="0.2">
      <c r="A1840" s="133" t="s">
        <v>199</v>
      </c>
      <c r="B1840" s="133" t="s">
        <v>161</v>
      </c>
      <c r="C1840" s="127">
        <v>44331.541666666664</v>
      </c>
      <c r="D1840" s="133">
        <v>231.328</v>
      </c>
      <c r="E1840" s="133">
        <v>210.36799999999999</v>
      </c>
      <c r="F1840" s="133">
        <v>20.96</v>
      </c>
      <c r="G1840" s="133">
        <v>0</v>
      </c>
      <c r="H1840" s="133">
        <v>410</v>
      </c>
      <c r="I1840" s="133">
        <v>790</v>
      </c>
      <c r="J1840" s="133">
        <v>210.36799999999999</v>
      </c>
      <c r="K1840" s="133">
        <v>795</v>
      </c>
      <c r="L1840" s="133"/>
      <c r="M1840" s="133">
        <v>410</v>
      </c>
      <c r="N1840" s="133">
        <v>795</v>
      </c>
      <c r="O1840" s="133">
        <v>795</v>
      </c>
      <c r="P1840" s="133" t="s">
        <v>204</v>
      </c>
      <c r="Q1840" s="133" t="s">
        <v>201</v>
      </c>
      <c r="R1840" s="133" t="s">
        <v>202</v>
      </c>
      <c r="S1840" s="127">
        <v>44349.399699074071</v>
      </c>
    </row>
    <row r="1841" spans="1:19" x14ac:dyDescent="0.2">
      <c r="A1841" s="133" t="s">
        <v>199</v>
      </c>
      <c r="B1841" s="133" t="s">
        <v>161</v>
      </c>
      <c r="C1841" s="127">
        <v>44331.583333333336</v>
      </c>
      <c r="D1841" s="133">
        <v>239.77600000000001</v>
      </c>
      <c r="E1841" s="133">
        <v>218.72</v>
      </c>
      <c r="F1841" s="133">
        <v>21.056000000000001</v>
      </c>
      <c r="G1841" s="133">
        <v>0</v>
      </c>
      <c r="H1841" s="133">
        <v>409</v>
      </c>
      <c r="I1841" s="133">
        <v>782</v>
      </c>
      <c r="J1841" s="133">
        <v>218.72</v>
      </c>
      <c r="K1841" s="133">
        <v>787</v>
      </c>
      <c r="L1841" s="133"/>
      <c r="M1841" s="133">
        <v>409</v>
      </c>
      <c r="N1841" s="133">
        <v>787</v>
      </c>
      <c r="O1841" s="133">
        <v>795</v>
      </c>
      <c r="P1841" s="133" t="s">
        <v>204</v>
      </c>
      <c r="Q1841" s="133" t="s">
        <v>201</v>
      </c>
      <c r="R1841" s="133" t="s">
        <v>202</v>
      </c>
      <c r="S1841" s="127">
        <v>44349.399699074071</v>
      </c>
    </row>
    <row r="1842" spans="1:19" x14ac:dyDescent="0.2">
      <c r="A1842" s="133" t="s">
        <v>199</v>
      </c>
      <c r="B1842" s="133" t="s">
        <v>161</v>
      </c>
      <c r="C1842" s="127">
        <v>44331.625</v>
      </c>
      <c r="D1842" s="133">
        <v>229.024</v>
      </c>
      <c r="E1842" s="133">
        <v>208.096</v>
      </c>
      <c r="F1842" s="133">
        <v>20.928000000000001</v>
      </c>
      <c r="G1842" s="133">
        <v>0</v>
      </c>
      <c r="H1842" s="133">
        <v>409</v>
      </c>
      <c r="I1842" s="133">
        <v>655</v>
      </c>
      <c r="J1842" s="133">
        <v>208.096</v>
      </c>
      <c r="K1842" s="133">
        <v>659</v>
      </c>
      <c r="L1842" s="133"/>
      <c r="M1842" s="133">
        <v>409</v>
      </c>
      <c r="N1842" s="133">
        <v>659</v>
      </c>
      <c r="O1842" s="133">
        <v>795</v>
      </c>
      <c r="P1842" s="133" t="s">
        <v>204</v>
      </c>
      <c r="Q1842" s="133" t="s">
        <v>201</v>
      </c>
      <c r="R1842" s="133" t="s">
        <v>202</v>
      </c>
      <c r="S1842" s="127">
        <v>44349.399699074071</v>
      </c>
    </row>
    <row r="1843" spans="1:19" x14ac:dyDescent="0.2">
      <c r="A1843" s="133" t="s">
        <v>199</v>
      </c>
      <c r="B1843" s="133" t="s">
        <v>161</v>
      </c>
      <c r="C1843" s="127">
        <v>44331.666666666664</v>
      </c>
      <c r="D1843" s="133">
        <v>233.82400000000001</v>
      </c>
      <c r="E1843" s="133">
        <v>212.512</v>
      </c>
      <c r="F1843" s="133">
        <v>21.312000000000001</v>
      </c>
      <c r="G1843" s="133">
        <v>0</v>
      </c>
      <c r="H1843" s="133">
        <v>409</v>
      </c>
      <c r="I1843" s="133">
        <v>651</v>
      </c>
      <c r="J1843" s="133">
        <v>212.512</v>
      </c>
      <c r="K1843" s="133">
        <v>655</v>
      </c>
      <c r="L1843" s="133"/>
      <c r="M1843" s="133">
        <v>409</v>
      </c>
      <c r="N1843" s="133">
        <v>655</v>
      </c>
      <c r="O1843" s="133">
        <v>795</v>
      </c>
      <c r="P1843" s="133" t="s">
        <v>204</v>
      </c>
      <c r="Q1843" s="133" t="s">
        <v>201</v>
      </c>
      <c r="R1843" s="133" t="s">
        <v>202</v>
      </c>
      <c r="S1843" s="127">
        <v>44349.399699074071</v>
      </c>
    </row>
    <row r="1844" spans="1:19" x14ac:dyDescent="0.2">
      <c r="A1844" s="133" t="s">
        <v>199</v>
      </c>
      <c r="B1844" s="133" t="s">
        <v>161</v>
      </c>
      <c r="C1844" s="127">
        <v>44331.708333333336</v>
      </c>
      <c r="D1844" s="133">
        <v>246.94399999999999</v>
      </c>
      <c r="E1844" s="133">
        <v>225.63200000000001</v>
      </c>
      <c r="F1844" s="133">
        <v>21.312000000000001</v>
      </c>
      <c r="G1844" s="133">
        <v>0</v>
      </c>
      <c r="H1844" s="133">
        <v>410</v>
      </c>
      <c r="I1844" s="133">
        <v>790</v>
      </c>
      <c r="J1844" s="133">
        <v>225.63200000000001</v>
      </c>
      <c r="K1844" s="133">
        <v>795</v>
      </c>
      <c r="L1844" s="133"/>
      <c r="M1844" s="133">
        <v>410</v>
      </c>
      <c r="N1844" s="133">
        <v>795</v>
      </c>
      <c r="O1844" s="133">
        <v>795</v>
      </c>
      <c r="P1844" s="133" t="s">
        <v>204</v>
      </c>
      <c r="Q1844" s="133" t="s">
        <v>201</v>
      </c>
      <c r="R1844" s="133" t="s">
        <v>202</v>
      </c>
      <c r="S1844" s="127">
        <v>44349.399699074071</v>
      </c>
    </row>
    <row r="1845" spans="1:19" x14ac:dyDescent="0.2">
      <c r="A1845" s="133" t="s">
        <v>199</v>
      </c>
      <c r="B1845" s="133" t="s">
        <v>161</v>
      </c>
      <c r="C1845" s="127">
        <v>44331.75</v>
      </c>
      <c r="D1845" s="133">
        <v>246.88</v>
      </c>
      <c r="E1845" s="133">
        <v>225.56800000000001</v>
      </c>
      <c r="F1845" s="133">
        <v>21.312000000000001</v>
      </c>
      <c r="G1845" s="133">
        <v>0</v>
      </c>
      <c r="H1845" s="133">
        <v>410</v>
      </c>
      <c r="I1845" s="133">
        <v>790</v>
      </c>
      <c r="J1845" s="133">
        <v>225.56800000000001</v>
      </c>
      <c r="K1845" s="133">
        <v>795</v>
      </c>
      <c r="L1845" s="133"/>
      <c r="M1845" s="133">
        <v>410</v>
      </c>
      <c r="N1845" s="133">
        <v>795</v>
      </c>
      <c r="O1845" s="133">
        <v>795</v>
      </c>
      <c r="P1845" s="133" t="s">
        <v>204</v>
      </c>
      <c r="Q1845" s="133" t="s">
        <v>201</v>
      </c>
      <c r="R1845" s="133" t="s">
        <v>202</v>
      </c>
      <c r="S1845" s="127">
        <v>44349.399699074071</v>
      </c>
    </row>
    <row r="1846" spans="1:19" x14ac:dyDescent="0.2">
      <c r="A1846" s="133" t="s">
        <v>199</v>
      </c>
      <c r="B1846" s="133" t="s">
        <v>161</v>
      </c>
      <c r="C1846" s="127">
        <v>44331.791666666664</v>
      </c>
      <c r="D1846" s="133">
        <v>233.31200000000001</v>
      </c>
      <c r="E1846" s="133">
        <v>212.22399999999999</v>
      </c>
      <c r="F1846" s="133">
        <v>21.088000000000001</v>
      </c>
      <c r="G1846" s="133">
        <v>0</v>
      </c>
      <c r="H1846" s="133">
        <v>409</v>
      </c>
      <c r="I1846" s="133">
        <v>645</v>
      </c>
      <c r="J1846" s="133">
        <v>212.22399999999999</v>
      </c>
      <c r="K1846" s="133">
        <v>648</v>
      </c>
      <c r="L1846" s="133"/>
      <c r="M1846" s="133">
        <v>409</v>
      </c>
      <c r="N1846" s="133">
        <v>648</v>
      </c>
      <c r="O1846" s="133">
        <v>795</v>
      </c>
      <c r="P1846" s="133" t="s">
        <v>204</v>
      </c>
      <c r="Q1846" s="133" t="s">
        <v>201</v>
      </c>
      <c r="R1846" s="133" t="s">
        <v>202</v>
      </c>
      <c r="S1846" s="127">
        <v>44349.399699074071</v>
      </c>
    </row>
    <row r="1847" spans="1:19" x14ac:dyDescent="0.2">
      <c r="A1847" s="133" t="s">
        <v>199</v>
      </c>
      <c r="B1847" s="133" t="s">
        <v>161</v>
      </c>
      <c r="C1847" s="127">
        <v>44331.833333333336</v>
      </c>
      <c r="D1847" s="133">
        <v>232.512</v>
      </c>
      <c r="E1847" s="133">
        <v>211.45599999999999</v>
      </c>
      <c r="F1847" s="133">
        <v>21.056000000000001</v>
      </c>
      <c r="G1847" s="133">
        <v>0</v>
      </c>
      <c r="H1847" s="133">
        <v>409</v>
      </c>
      <c r="I1847" s="133">
        <v>626</v>
      </c>
      <c r="J1847" s="133">
        <v>211.45599999999999</v>
      </c>
      <c r="K1847" s="133">
        <v>629</v>
      </c>
      <c r="L1847" s="133"/>
      <c r="M1847" s="133">
        <v>409</v>
      </c>
      <c r="N1847" s="133">
        <v>629</v>
      </c>
      <c r="O1847" s="133">
        <v>795</v>
      </c>
      <c r="P1847" s="133" t="s">
        <v>204</v>
      </c>
      <c r="Q1847" s="133" t="s">
        <v>201</v>
      </c>
      <c r="R1847" s="133" t="s">
        <v>202</v>
      </c>
      <c r="S1847" s="127">
        <v>44349.399699074071</v>
      </c>
    </row>
    <row r="1848" spans="1:19" x14ac:dyDescent="0.2">
      <c r="A1848" s="133" t="s">
        <v>199</v>
      </c>
      <c r="B1848" s="133" t="s">
        <v>161</v>
      </c>
      <c r="C1848" s="127">
        <v>44331.875</v>
      </c>
      <c r="D1848" s="133">
        <v>231.584</v>
      </c>
      <c r="E1848" s="133">
        <v>210.59200000000001</v>
      </c>
      <c r="F1848" s="133">
        <v>20.992000000000001</v>
      </c>
      <c r="G1848" s="133">
        <v>0</v>
      </c>
      <c r="H1848" s="133">
        <v>409</v>
      </c>
      <c r="I1848" s="133">
        <v>719</v>
      </c>
      <c r="J1848" s="133">
        <v>210.59200000000001</v>
      </c>
      <c r="K1848" s="133">
        <v>723</v>
      </c>
      <c r="L1848" s="133"/>
      <c r="M1848" s="133">
        <v>409</v>
      </c>
      <c r="N1848" s="133">
        <v>723</v>
      </c>
      <c r="O1848" s="133">
        <v>795</v>
      </c>
      <c r="P1848" s="133" t="s">
        <v>204</v>
      </c>
      <c r="Q1848" s="133" t="s">
        <v>201</v>
      </c>
      <c r="R1848" s="133" t="s">
        <v>202</v>
      </c>
      <c r="S1848" s="127">
        <v>44349.399687500001</v>
      </c>
    </row>
    <row r="1849" spans="1:19" x14ac:dyDescent="0.2">
      <c r="A1849" s="133" t="s">
        <v>199</v>
      </c>
      <c r="B1849" s="133" t="s">
        <v>161</v>
      </c>
      <c r="C1849" s="127">
        <v>44331.916666666664</v>
      </c>
      <c r="D1849" s="133">
        <v>282.39999999999998</v>
      </c>
      <c r="E1849" s="133">
        <v>260</v>
      </c>
      <c r="F1849" s="133">
        <v>22.4</v>
      </c>
      <c r="G1849" s="133">
        <v>0</v>
      </c>
      <c r="H1849" s="133">
        <v>410</v>
      </c>
      <c r="I1849" s="133">
        <v>790</v>
      </c>
      <c r="J1849" s="133">
        <v>260</v>
      </c>
      <c r="K1849" s="133">
        <v>795</v>
      </c>
      <c r="L1849" s="133"/>
      <c r="M1849" s="133">
        <v>410</v>
      </c>
      <c r="N1849" s="133">
        <v>795</v>
      </c>
      <c r="O1849" s="133">
        <v>795</v>
      </c>
      <c r="P1849" s="133" t="s">
        <v>204</v>
      </c>
      <c r="Q1849" s="133" t="s">
        <v>201</v>
      </c>
      <c r="R1849" s="133" t="s">
        <v>202</v>
      </c>
      <c r="S1849" s="127">
        <v>44349.399699074071</v>
      </c>
    </row>
    <row r="1850" spans="1:19" x14ac:dyDescent="0.2">
      <c r="A1850" s="133" t="s">
        <v>199</v>
      </c>
      <c r="B1850" s="133" t="s">
        <v>161</v>
      </c>
      <c r="C1850" s="127">
        <v>44331.958333333336</v>
      </c>
      <c r="D1850" s="133">
        <v>304.83199999999999</v>
      </c>
      <c r="E1850" s="133">
        <v>281.82400000000001</v>
      </c>
      <c r="F1850" s="133">
        <v>23.007999999999999</v>
      </c>
      <c r="G1850" s="133">
        <v>0</v>
      </c>
      <c r="H1850" s="133">
        <v>497</v>
      </c>
      <c r="I1850" s="133">
        <v>679</v>
      </c>
      <c r="J1850" s="133">
        <v>281.82400000000001</v>
      </c>
      <c r="K1850" s="133">
        <v>795</v>
      </c>
      <c r="L1850" s="133"/>
      <c r="M1850" s="133">
        <v>410</v>
      </c>
      <c r="N1850" s="133">
        <v>795</v>
      </c>
      <c r="O1850" s="133">
        <v>795</v>
      </c>
      <c r="P1850" s="133" t="s">
        <v>204</v>
      </c>
      <c r="Q1850" s="133" t="s">
        <v>201</v>
      </c>
      <c r="R1850" s="133" t="s">
        <v>202</v>
      </c>
      <c r="S1850" s="127">
        <v>44349.399699074071</v>
      </c>
    </row>
    <row r="1851" spans="1:19" x14ac:dyDescent="0.2">
      <c r="A1851" s="133" t="s">
        <v>199</v>
      </c>
      <c r="B1851" s="133" t="s">
        <v>161</v>
      </c>
      <c r="C1851" s="127">
        <v>44332</v>
      </c>
      <c r="D1851" s="133">
        <v>247.072</v>
      </c>
      <c r="E1851" s="133">
        <v>225.696</v>
      </c>
      <c r="F1851" s="133">
        <v>21.376000000000001</v>
      </c>
      <c r="G1851" s="133">
        <v>0</v>
      </c>
      <c r="H1851" s="133">
        <v>409</v>
      </c>
      <c r="I1851" s="133">
        <v>710</v>
      </c>
      <c r="J1851" s="133">
        <v>225.696</v>
      </c>
      <c r="K1851" s="133">
        <v>714</v>
      </c>
      <c r="L1851" s="133"/>
      <c r="M1851" s="133">
        <v>409</v>
      </c>
      <c r="N1851" s="133">
        <v>714</v>
      </c>
      <c r="O1851" s="133">
        <v>795</v>
      </c>
      <c r="P1851" s="133" t="s">
        <v>204</v>
      </c>
      <c r="Q1851" s="133" t="s">
        <v>201</v>
      </c>
      <c r="R1851" s="133" t="s">
        <v>202</v>
      </c>
      <c r="S1851" s="127">
        <v>44349.399699074071</v>
      </c>
    </row>
    <row r="1852" spans="1:19" x14ac:dyDescent="0.2">
      <c r="A1852" s="133" t="s">
        <v>199</v>
      </c>
      <c r="B1852" s="133" t="s">
        <v>161</v>
      </c>
      <c r="C1852" s="127">
        <v>44332.041666666664</v>
      </c>
      <c r="D1852" s="133">
        <v>226.52799999999999</v>
      </c>
      <c r="E1852" s="133">
        <v>205.56800000000001</v>
      </c>
      <c r="F1852" s="133">
        <v>20.96</v>
      </c>
      <c r="G1852" s="133">
        <v>0</v>
      </c>
      <c r="H1852" s="133">
        <v>409</v>
      </c>
      <c r="I1852" s="133">
        <v>535</v>
      </c>
      <c r="J1852" s="133">
        <v>205.56800000000001</v>
      </c>
      <c r="K1852" s="133">
        <v>536</v>
      </c>
      <c r="L1852" s="133"/>
      <c r="M1852" s="133">
        <v>409</v>
      </c>
      <c r="N1852" s="133">
        <v>536</v>
      </c>
      <c r="O1852" s="133">
        <v>795</v>
      </c>
      <c r="P1852" s="133" t="s">
        <v>204</v>
      </c>
      <c r="Q1852" s="133" t="s">
        <v>201</v>
      </c>
      <c r="R1852" s="133" t="s">
        <v>202</v>
      </c>
      <c r="S1852" s="127">
        <v>44349.399699074071</v>
      </c>
    </row>
    <row r="1853" spans="1:19" x14ac:dyDescent="0.2">
      <c r="A1853" s="133" t="s">
        <v>199</v>
      </c>
      <c r="B1853" s="133" t="s">
        <v>161</v>
      </c>
      <c r="C1853" s="127">
        <v>44332.083333333336</v>
      </c>
      <c r="D1853" s="133">
        <v>225.6</v>
      </c>
      <c r="E1853" s="133">
        <v>204.70400000000001</v>
      </c>
      <c r="F1853" s="133">
        <v>20.896000000000001</v>
      </c>
      <c r="G1853" s="133">
        <v>0</v>
      </c>
      <c r="H1853" s="133">
        <v>409</v>
      </c>
      <c r="I1853" s="133">
        <v>486</v>
      </c>
      <c r="J1853" s="133">
        <v>204.70400000000001</v>
      </c>
      <c r="K1853" s="133">
        <v>487</v>
      </c>
      <c r="L1853" s="133"/>
      <c r="M1853" s="133">
        <v>409</v>
      </c>
      <c r="N1853" s="133">
        <v>487</v>
      </c>
      <c r="O1853" s="133">
        <v>795</v>
      </c>
      <c r="P1853" s="133" t="s">
        <v>204</v>
      </c>
      <c r="Q1853" s="133" t="s">
        <v>201</v>
      </c>
      <c r="R1853" s="133" t="s">
        <v>202</v>
      </c>
      <c r="S1853" s="127">
        <v>44349.399699074071</v>
      </c>
    </row>
    <row r="1854" spans="1:19" x14ac:dyDescent="0.2">
      <c r="A1854" s="133" t="s">
        <v>199</v>
      </c>
      <c r="B1854" s="133" t="s">
        <v>161</v>
      </c>
      <c r="C1854" s="127">
        <v>44332.125</v>
      </c>
      <c r="D1854" s="133">
        <v>226.17599999999999</v>
      </c>
      <c r="E1854" s="133">
        <v>205.05600000000001</v>
      </c>
      <c r="F1854" s="133">
        <v>21.12</v>
      </c>
      <c r="G1854" s="133">
        <v>0</v>
      </c>
      <c r="H1854" s="133">
        <v>409</v>
      </c>
      <c r="I1854" s="133">
        <v>571</v>
      </c>
      <c r="J1854" s="133">
        <v>205.05600000000001</v>
      </c>
      <c r="K1854" s="133">
        <v>573</v>
      </c>
      <c r="L1854" s="133"/>
      <c r="M1854" s="133">
        <v>409</v>
      </c>
      <c r="N1854" s="133">
        <v>573</v>
      </c>
      <c r="O1854" s="133">
        <v>795</v>
      </c>
      <c r="P1854" s="133" t="s">
        <v>204</v>
      </c>
      <c r="Q1854" s="133" t="s">
        <v>201</v>
      </c>
      <c r="R1854" s="133" t="s">
        <v>202</v>
      </c>
      <c r="S1854" s="127">
        <v>44349.399699074071</v>
      </c>
    </row>
    <row r="1855" spans="1:19" x14ac:dyDescent="0.2">
      <c r="A1855" s="133" t="s">
        <v>199</v>
      </c>
      <c r="B1855" s="133" t="s">
        <v>161</v>
      </c>
      <c r="C1855" s="127">
        <v>44332.166666666664</v>
      </c>
      <c r="D1855" s="133">
        <v>225.85599999999999</v>
      </c>
      <c r="E1855" s="133">
        <v>204.928</v>
      </c>
      <c r="F1855" s="133">
        <v>20.928000000000001</v>
      </c>
      <c r="G1855" s="133">
        <v>0</v>
      </c>
      <c r="H1855" s="133">
        <v>409</v>
      </c>
      <c r="I1855" s="133">
        <v>509</v>
      </c>
      <c r="J1855" s="133">
        <v>204.928</v>
      </c>
      <c r="K1855" s="133">
        <v>511</v>
      </c>
      <c r="L1855" s="133"/>
      <c r="M1855" s="133">
        <v>409</v>
      </c>
      <c r="N1855" s="133">
        <v>511</v>
      </c>
      <c r="O1855" s="133">
        <v>795</v>
      </c>
      <c r="P1855" s="133" t="s">
        <v>204</v>
      </c>
      <c r="Q1855" s="133" t="s">
        <v>201</v>
      </c>
      <c r="R1855" s="133" t="s">
        <v>202</v>
      </c>
      <c r="S1855" s="127">
        <v>44349.399699074071</v>
      </c>
    </row>
    <row r="1856" spans="1:19" x14ac:dyDescent="0.2">
      <c r="A1856" s="133" t="s">
        <v>199</v>
      </c>
      <c r="B1856" s="133" t="s">
        <v>161</v>
      </c>
      <c r="C1856" s="127">
        <v>44332.208333333336</v>
      </c>
      <c r="D1856" s="133">
        <v>225.63200000000001</v>
      </c>
      <c r="E1856" s="133">
        <v>204.96</v>
      </c>
      <c r="F1856" s="133">
        <v>20.672000000000001</v>
      </c>
      <c r="G1856" s="133">
        <v>0</v>
      </c>
      <c r="H1856" s="133">
        <v>409</v>
      </c>
      <c r="I1856" s="133">
        <v>537</v>
      </c>
      <c r="J1856" s="133">
        <v>204.96</v>
      </c>
      <c r="K1856" s="133">
        <v>539</v>
      </c>
      <c r="L1856" s="133"/>
      <c r="M1856" s="133">
        <v>409</v>
      </c>
      <c r="N1856" s="133">
        <v>539</v>
      </c>
      <c r="O1856" s="133">
        <v>795</v>
      </c>
      <c r="P1856" s="133" t="s">
        <v>204</v>
      </c>
      <c r="Q1856" s="133" t="s">
        <v>201</v>
      </c>
      <c r="R1856" s="133" t="s">
        <v>202</v>
      </c>
      <c r="S1856" s="127">
        <v>44349.399699074071</v>
      </c>
    </row>
    <row r="1857" spans="1:19" x14ac:dyDescent="0.2">
      <c r="A1857" s="133" t="s">
        <v>199</v>
      </c>
      <c r="B1857" s="133" t="s">
        <v>161</v>
      </c>
      <c r="C1857" s="127">
        <v>44332.25</v>
      </c>
      <c r="D1857" s="133">
        <v>225.44</v>
      </c>
      <c r="E1857" s="133">
        <v>204.8</v>
      </c>
      <c r="F1857" s="133">
        <v>20.64</v>
      </c>
      <c r="G1857" s="133">
        <v>0</v>
      </c>
      <c r="H1857" s="133">
        <v>409</v>
      </c>
      <c r="I1857" s="133">
        <v>513</v>
      </c>
      <c r="J1857" s="133">
        <v>204.8</v>
      </c>
      <c r="K1857" s="133">
        <v>514</v>
      </c>
      <c r="L1857" s="133"/>
      <c r="M1857" s="133">
        <v>409</v>
      </c>
      <c r="N1857" s="133">
        <v>514</v>
      </c>
      <c r="O1857" s="133">
        <v>795</v>
      </c>
      <c r="P1857" s="133" t="s">
        <v>204</v>
      </c>
      <c r="Q1857" s="133" t="s">
        <v>201</v>
      </c>
      <c r="R1857" s="133" t="s">
        <v>202</v>
      </c>
      <c r="S1857" s="127">
        <v>44349.399699074071</v>
      </c>
    </row>
    <row r="1858" spans="1:19" x14ac:dyDescent="0.2">
      <c r="A1858" s="133" t="s">
        <v>199</v>
      </c>
      <c r="B1858" s="133" t="s">
        <v>161</v>
      </c>
      <c r="C1858" s="127">
        <v>44332.291666666664</v>
      </c>
      <c r="D1858" s="133">
        <v>227.488</v>
      </c>
      <c r="E1858" s="133">
        <v>206.75200000000001</v>
      </c>
      <c r="F1858" s="133">
        <v>20.736000000000001</v>
      </c>
      <c r="G1858" s="133">
        <v>0</v>
      </c>
      <c r="H1858" s="133">
        <v>409</v>
      </c>
      <c r="I1858" s="133">
        <v>740</v>
      </c>
      <c r="J1858" s="133">
        <v>206.75200000000001</v>
      </c>
      <c r="K1858" s="133">
        <v>744</v>
      </c>
      <c r="L1858" s="133"/>
      <c r="M1858" s="133">
        <v>409</v>
      </c>
      <c r="N1858" s="133">
        <v>744</v>
      </c>
      <c r="O1858" s="133">
        <v>795</v>
      </c>
      <c r="P1858" s="133" t="s">
        <v>204</v>
      </c>
      <c r="Q1858" s="133" t="s">
        <v>201</v>
      </c>
      <c r="R1858" s="133" t="s">
        <v>202</v>
      </c>
      <c r="S1858" s="127">
        <v>44349.399687500001</v>
      </c>
    </row>
    <row r="1859" spans="1:19" x14ac:dyDescent="0.2">
      <c r="A1859" s="133" t="s">
        <v>199</v>
      </c>
      <c r="B1859" s="133" t="s">
        <v>161</v>
      </c>
      <c r="C1859" s="127">
        <v>44332.333333333336</v>
      </c>
      <c r="D1859" s="133">
        <v>226.27199999999999</v>
      </c>
      <c r="E1859" s="133">
        <v>204.928</v>
      </c>
      <c r="F1859" s="133">
        <v>21.344000000000001</v>
      </c>
      <c r="G1859" s="133">
        <v>0</v>
      </c>
      <c r="H1859" s="133">
        <v>409</v>
      </c>
      <c r="I1859" s="133">
        <v>539</v>
      </c>
      <c r="J1859" s="133">
        <v>204.928</v>
      </c>
      <c r="K1859" s="133">
        <v>541</v>
      </c>
      <c r="L1859" s="133"/>
      <c r="M1859" s="133">
        <v>409</v>
      </c>
      <c r="N1859" s="133">
        <v>541</v>
      </c>
      <c r="O1859" s="133">
        <v>795</v>
      </c>
      <c r="P1859" s="133" t="s">
        <v>204</v>
      </c>
      <c r="Q1859" s="133" t="s">
        <v>201</v>
      </c>
      <c r="R1859" s="133" t="s">
        <v>202</v>
      </c>
      <c r="S1859" s="127">
        <v>44349.399699074071</v>
      </c>
    </row>
    <row r="1860" spans="1:19" x14ac:dyDescent="0.2">
      <c r="A1860" s="133" t="s">
        <v>199</v>
      </c>
      <c r="B1860" s="133" t="s">
        <v>161</v>
      </c>
      <c r="C1860" s="127">
        <v>44332.375</v>
      </c>
      <c r="D1860" s="133">
        <v>229.28</v>
      </c>
      <c r="E1860" s="133">
        <v>207.45599999999999</v>
      </c>
      <c r="F1860" s="133">
        <v>21.824000000000002</v>
      </c>
      <c r="G1860" s="133">
        <v>0</v>
      </c>
      <c r="H1860" s="133">
        <v>409</v>
      </c>
      <c r="I1860" s="133">
        <v>745</v>
      </c>
      <c r="J1860" s="133">
        <v>207.45599999999999</v>
      </c>
      <c r="K1860" s="133">
        <v>749</v>
      </c>
      <c r="L1860" s="133"/>
      <c r="M1860" s="133">
        <v>409</v>
      </c>
      <c r="N1860" s="133">
        <v>749</v>
      </c>
      <c r="O1860" s="133">
        <v>795</v>
      </c>
      <c r="P1860" s="133" t="s">
        <v>204</v>
      </c>
      <c r="Q1860" s="133" t="s">
        <v>201</v>
      </c>
      <c r="R1860" s="133" t="s">
        <v>202</v>
      </c>
      <c r="S1860" s="127">
        <v>44349.399699074071</v>
      </c>
    </row>
    <row r="1861" spans="1:19" x14ac:dyDescent="0.2">
      <c r="A1861" s="133" t="s">
        <v>199</v>
      </c>
      <c r="B1861" s="133" t="s">
        <v>161</v>
      </c>
      <c r="C1861" s="127">
        <v>44332.416666666664</v>
      </c>
      <c r="D1861" s="133">
        <v>227.87200000000001</v>
      </c>
      <c r="E1861" s="133">
        <v>206.14400000000001</v>
      </c>
      <c r="F1861" s="133">
        <v>21.728000000000002</v>
      </c>
      <c r="G1861" s="133">
        <v>0</v>
      </c>
      <c r="H1861" s="133">
        <v>409</v>
      </c>
      <c r="I1861" s="133">
        <v>637</v>
      </c>
      <c r="J1861" s="133">
        <v>206.14400000000001</v>
      </c>
      <c r="K1861" s="133">
        <v>640</v>
      </c>
      <c r="L1861" s="133"/>
      <c r="M1861" s="133">
        <v>409</v>
      </c>
      <c r="N1861" s="133">
        <v>640</v>
      </c>
      <c r="O1861" s="133">
        <v>795</v>
      </c>
      <c r="P1861" s="133" t="s">
        <v>204</v>
      </c>
      <c r="Q1861" s="133" t="s">
        <v>201</v>
      </c>
      <c r="R1861" s="133" t="s">
        <v>202</v>
      </c>
      <c r="S1861" s="127">
        <v>44349.399699074071</v>
      </c>
    </row>
    <row r="1862" spans="1:19" x14ac:dyDescent="0.2">
      <c r="A1862" s="133" t="s">
        <v>199</v>
      </c>
      <c r="B1862" s="133" t="s">
        <v>161</v>
      </c>
      <c r="C1862" s="127">
        <v>44332.458333333336</v>
      </c>
      <c r="D1862" s="133">
        <v>227.36</v>
      </c>
      <c r="E1862" s="133">
        <v>205.56800000000001</v>
      </c>
      <c r="F1862" s="133">
        <v>21.792000000000002</v>
      </c>
      <c r="G1862" s="133">
        <v>0</v>
      </c>
      <c r="H1862" s="133">
        <v>409</v>
      </c>
      <c r="I1862" s="133">
        <v>660</v>
      </c>
      <c r="J1862" s="133">
        <v>205.56800000000001</v>
      </c>
      <c r="K1862" s="133">
        <v>663</v>
      </c>
      <c r="L1862" s="133"/>
      <c r="M1862" s="133">
        <v>409</v>
      </c>
      <c r="N1862" s="133">
        <v>663</v>
      </c>
      <c r="O1862" s="133">
        <v>795</v>
      </c>
      <c r="P1862" s="133" t="s">
        <v>204</v>
      </c>
      <c r="Q1862" s="133" t="s">
        <v>201</v>
      </c>
      <c r="R1862" s="133" t="s">
        <v>202</v>
      </c>
      <c r="S1862" s="127">
        <v>44349.399699074071</v>
      </c>
    </row>
    <row r="1863" spans="1:19" x14ac:dyDescent="0.2">
      <c r="A1863" s="133" t="s">
        <v>199</v>
      </c>
      <c r="B1863" s="133" t="s">
        <v>161</v>
      </c>
      <c r="C1863" s="127">
        <v>44332.5</v>
      </c>
      <c r="D1863" s="133">
        <v>232.512</v>
      </c>
      <c r="E1863" s="133">
        <v>210.624</v>
      </c>
      <c r="F1863" s="133">
        <v>21.888000000000002</v>
      </c>
      <c r="G1863" s="133">
        <v>0</v>
      </c>
      <c r="H1863" s="133">
        <v>409</v>
      </c>
      <c r="I1863" s="133">
        <v>691</v>
      </c>
      <c r="J1863" s="133">
        <v>210.624</v>
      </c>
      <c r="K1863" s="133">
        <v>695</v>
      </c>
      <c r="L1863" s="133"/>
      <c r="M1863" s="133">
        <v>409</v>
      </c>
      <c r="N1863" s="133">
        <v>695</v>
      </c>
      <c r="O1863" s="133">
        <v>795</v>
      </c>
      <c r="P1863" s="133" t="s">
        <v>204</v>
      </c>
      <c r="Q1863" s="133" t="s">
        <v>201</v>
      </c>
      <c r="R1863" s="133" t="s">
        <v>202</v>
      </c>
      <c r="S1863" s="127">
        <v>44349.399687500001</v>
      </c>
    </row>
    <row r="1864" spans="1:19" x14ac:dyDescent="0.2">
      <c r="A1864" s="133" t="s">
        <v>199</v>
      </c>
      <c r="B1864" s="133" t="s">
        <v>161</v>
      </c>
      <c r="C1864" s="127">
        <v>44332.541666666664</v>
      </c>
      <c r="D1864" s="133">
        <v>230.91200000000001</v>
      </c>
      <c r="E1864" s="133">
        <v>209.12</v>
      </c>
      <c r="F1864" s="133">
        <v>21.792000000000002</v>
      </c>
      <c r="G1864" s="133">
        <v>0</v>
      </c>
      <c r="H1864" s="133">
        <v>409</v>
      </c>
      <c r="I1864" s="133">
        <v>693</v>
      </c>
      <c r="J1864" s="133">
        <v>209.12</v>
      </c>
      <c r="K1864" s="133">
        <v>697</v>
      </c>
      <c r="L1864" s="133"/>
      <c r="M1864" s="133">
        <v>409</v>
      </c>
      <c r="N1864" s="133">
        <v>697</v>
      </c>
      <c r="O1864" s="133">
        <v>795</v>
      </c>
      <c r="P1864" s="133" t="s">
        <v>204</v>
      </c>
      <c r="Q1864" s="133" t="s">
        <v>201</v>
      </c>
      <c r="R1864" s="133" t="s">
        <v>202</v>
      </c>
      <c r="S1864" s="127">
        <v>44349.399699074071</v>
      </c>
    </row>
    <row r="1865" spans="1:19" x14ac:dyDescent="0.2">
      <c r="A1865" s="133" t="s">
        <v>199</v>
      </c>
      <c r="B1865" s="133" t="s">
        <v>161</v>
      </c>
      <c r="C1865" s="127">
        <v>44332.583333333336</v>
      </c>
      <c r="D1865" s="133">
        <v>228.096</v>
      </c>
      <c r="E1865" s="133">
        <v>206.33600000000001</v>
      </c>
      <c r="F1865" s="133">
        <v>21.76</v>
      </c>
      <c r="G1865" s="133">
        <v>0</v>
      </c>
      <c r="H1865" s="133">
        <v>409</v>
      </c>
      <c r="I1865" s="133">
        <v>649</v>
      </c>
      <c r="J1865" s="133">
        <v>206.33600000000001</v>
      </c>
      <c r="K1865" s="133">
        <v>652</v>
      </c>
      <c r="L1865" s="133"/>
      <c r="M1865" s="133">
        <v>409</v>
      </c>
      <c r="N1865" s="133">
        <v>652</v>
      </c>
      <c r="O1865" s="133">
        <v>795</v>
      </c>
      <c r="P1865" s="133" t="s">
        <v>204</v>
      </c>
      <c r="Q1865" s="133" t="s">
        <v>201</v>
      </c>
      <c r="R1865" s="133" t="s">
        <v>202</v>
      </c>
      <c r="S1865" s="127">
        <v>44349.399699074071</v>
      </c>
    </row>
    <row r="1866" spans="1:19" x14ac:dyDescent="0.2">
      <c r="A1866" s="133" t="s">
        <v>199</v>
      </c>
      <c r="B1866" s="133" t="s">
        <v>161</v>
      </c>
      <c r="C1866" s="127">
        <v>44332.625</v>
      </c>
      <c r="D1866" s="133">
        <v>231.29599999999999</v>
      </c>
      <c r="E1866" s="133">
        <v>209.34399999999999</v>
      </c>
      <c r="F1866" s="133">
        <v>21.952000000000002</v>
      </c>
      <c r="G1866" s="133">
        <v>0</v>
      </c>
      <c r="H1866" s="133">
        <v>409</v>
      </c>
      <c r="I1866" s="133">
        <v>765</v>
      </c>
      <c r="J1866" s="133">
        <v>209.34399999999999</v>
      </c>
      <c r="K1866" s="133">
        <v>770</v>
      </c>
      <c r="L1866" s="133"/>
      <c r="M1866" s="133">
        <v>409</v>
      </c>
      <c r="N1866" s="133">
        <v>770</v>
      </c>
      <c r="O1866" s="133">
        <v>795</v>
      </c>
      <c r="P1866" s="133" t="s">
        <v>204</v>
      </c>
      <c r="Q1866" s="133" t="s">
        <v>201</v>
      </c>
      <c r="R1866" s="133" t="s">
        <v>202</v>
      </c>
      <c r="S1866" s="127">
        <v>44349.399699074071</v>
      </c>
    </row>
    <row r="1867" spans="1:19" x14ac:dyDescent="0.2">
      <c r="A1867" s="133" t="s">
        <v>199</v>
      </c>
      <c r="B1867" s="133" t="s">
        <v>161</v>
      </c>
      <c r="C1867" s="127">
        <v>44332.666666666664</v>
      </c>
      <c r="D1867" s="133">
        <v>236.64</v>
      </c>
      <c r="E1867" s="133">
        <v>214.36799999999999</v>
      </c>
      <c r="F1867" s="133">
        <v>22.271999999999998</v>
      </c>
      <c r="G1867" s="133">
        <v>0</v>
      </c>
      <c r="H1867" s="133">
        <v>409</v>
      </c>
      <c r="I1867" s="133">
        <v>697</v>
      </c>
      <c r="J1867" s="133">
        <v>214.36799999999999</v>
      </c>
      <c r="K1867" s="133">
        <v>701</v>
      </c>
      <c r="L1867" s="133"/>
      <c r="M1867" s="133">
        <v>409</v>
      </c>
      <c r="N1867" s="133">
        <v>701</v>
      </c>
      <c r="O1867" s="133">
        <v>795</v>
      </c>
      <c r="P1867" s="133" t="s">
        <v>204</v>
      </c>
      <c r="Q1867" s="133" t="s">
        <v>201</v>
      </c>
      <c r="R1867" s="133" t="s">
        <v>202</v>
      </c>
      <c r="S1867" s="127">
        <v>44349.399699074071</v>
      </c>
    </row>
    <row r="1868" spans="1:19" x14ac:dyDescent="0.2">
      <c r="A1868" s="133" t="s">
        <v>199</v>
      </c>
      <c r="B1868" s="133" t="s">
        <v>161</v>
      </c>
      <c r="C1868" s="127">
        <v>44332.708333333336</v>
      </c>
      <c r="D1868" s="133">
        <v>251.26400000000001</v>
      </c>
      <c r="E1868" s="133">
        <v>228.99199999999999</v>
      </c>
      <c r="F1868" s="133">
        <v>22.271999999999998</v>
      </c>
      <c r="G1868" s="133">
        <v>0</v>
      </c>
      <c r="H1868" s="133">
        <v>410</v>
      </c>
      <c r="I1868" s="133">
        <v>790</v>
      </c>
      <c r="J1868" s="133">
        <v>228.99199999999999</v>
      </c>
      <c r="K1868" s="133">
        <v>795</v>
      </c>
      <c r="L1868" s="133"/>
      <c r="M1868" s="133">
        <v>410</v>
      </c>
      <c r="N1868" s="133">
        <v>795</v>
      </c>
      <c r="O1868" s="133">
        <v>795</v>
      </c>
      <c r="P1868" s="133" t="s">
        <v>204</v>
      </c>
      <c r="Q1868" s="133" t="s">
        <v>201</v>
      </c>
      <c r="R1868" s="133" t="s">
        <v>202</v>
      </c>
      <c r="S1868" s="127">
        <v>44349.399699074071</v>
      </c>
    </row>
    <row r="1869" spans="1:19" x14ac:dyDescent="0.2">
      <c r="A1869" s="133" t="s">
        <v>199</v>
      </c>
      <c r="B1869" s="133" t="s">
        <v>161</v>
      </c>
      <c r="C1869" s="127">
        <v>44332.75</v>
      </c>
      <c r="D1869" s="133">
        <v>292.19200000000001</v>
      </c>
      <c r="E1869" s="133">
        <v>268.64</v>
      </c>
      <c r="F1869" s="133">
        <v>23.552</v>
      </c>
      <c r="G1869" s="133">
        <v>0</v>
      </c>
      <c r="H1869" s="133">
        <v>410</v>
      </c>
      <c r="I1869" s="133">
        <v>790</v>
      </c>
      <c r="J1869" s="133">
        <v>268.64</v>
      </c>
      <c r="K1869" s="133">
        <v>795</v>
      </c>
      <c r="L1869" s="133"/>
      <c r="M1869" s="133">
        <v>410</v>
      </c>
      <c r="N1869" s="133">
        <v>795</v>
      </c>
      <c r="O1869" s="133">
        <v>795</v>
      </c>
      <c r="P1869" s="133" t="s">
        <v>204</v>
      </c>
      <c r="Q1869" s="133" t="s">
        <v>201</v>
      </c>
      <c r="R1869" s="133" t="s">
        <v>202</v>
      </c>
      <c r="S1869" s="127">
        <v>44349.399699074071</v>
      </c>
    </row>
    <row r="1870" spans="1:19" x14ac:dyDescent="0.2">
      <c r="A1870" s="133" t="s">
        <v>199</v>
      </c>
      <c r="B1870" s="133" t="s">
        <v>161</v>
      </c>
      <c r="C1870" s="127">
        <v>44332.791666666664</v>
      </c>
      <c r="D1870" s="133">
        <v>311.77600000000001</v>
      </c>
      <c r="E1870" s="133">
        <v>287.74400000000003</v>
      </c>
      <c r="F1870" s="133">
        <v>24.032</v>
      </c>
      <c r="G1870" s="133">
        <v>0</v>
      </c>
      <c r="H1870" s="133">
        <v>410</v>
      </c>
      <c r="I1870" s="133">
        <v>790</v>
      </c>
      <c r="J1870" s="133">
        <v>287.74400000000003</v>
      </c>
      <c r="K1870" s="133">
        <v>795</v>
      </c>
      <c r="L1870" s="133"/>
      <c r="M1870" s="133">
        <v>410</v>
      </c>
      <c r="N1870" s="133">
        <v>795</v>
      </c>
      <c r="O1870" s="133">
        <v>795</v>
      </c>
      <c r="P1870" s="133" t="s">
        <v>204</v>
      </c>
      <c r="Q1870" s="133" t="s">
        <v>201</v>
      </c>
      <c r="R1870" s="133" t="s">
        <v>202</v>
      </c>
      <c r="S1870" s="127">
        <v>44349.399699074071</v>
      </c>
    </row>
    <row r="1871" spans="1:19" x14ac:dyDescent="0.2">
      <c r="A1871" s="133" t="s">
        <v>199</v>
      </c>
      <c r="B1871" s="133" t="s">
        <v>161</v>
      </c>
      <c r="C1871" s="127">
        <v>44332.833333333336</v>
      </c>
      <c r="D1871" s="133">
        <v>282.43200000000002</v>
      </c>
      <c r="E1871" s="133">
        <v>259.32799999999997</v>
      </c>
      <c r="F1871" s="133">
        <v>23.103999999999999</v>
      </c>
      <c r="G1871" s="133">
        <v>0</v>
      </c>
      <c r="H1871" s="133">
        <v>410</v>
      </c>
      <c r="I1871" s="133">
        <v>790</v>
      </c>
      <c r="J1871" s="133">
        <v>259.32799999999997</v>
      </c>
      <c r="K1871" s="133">
        <v>795</v>
      </c>
      <c r="L1871" s="133"/>
      <c r="M1871" s="133">
        <v>410</v>
      </c>
      <c r="N1871" s="133">
        <v>795</v>
      </c>
      <c r="O1871" s="133">
        <v>795</v>
      </c>
      <c r="P1871" s="133" t="s">
        <v>204</v>
      </c>
      <c r="Q1871" s="133" t="s">
        <v>201</v>
      </c>
      <c r="R1871" s="133" t="s">
        <v>202</v>
      </c>
      <c r="S1871" s="127">
        <v>44349.399687500001</v>
      </c>
    </row>
    <row r="1872" spans="1:19" x14ac:dyDescent="0.2">
      <c r="A1872" s="133" t="s">
        <v>199</v>
      </c>
      <c r="B1872" s="133" t="s">
        <v>161</v>
      </c>
      <c r="C1872" s="127">
        <v>44332.875</v>
      </c>
      <c r="D1872" s="133">
        <v>259.23200000000003</v>
      </c>
      <c r="E1872" s="133">
        <v>236.70400000000001</v>
      </c>
      <c r="F1872" s="133">
        <v>22.527999999999999</v>
      </c>
      <c r="G1872" s="133">
        <v>0</v>
      </c>
      <c r="H1872" s="133">
        <v>410</v>
      </c>
      <c r="I1872" s="133">
        <v>790</v>
      </c>
      <c r="J1872" s="133">
        <v>236.70400000000001</v>
      </c>
      <c r="K1872" s="133">
        <v>795</v>
      </c>
      <c r="L1872" s="133"/>
      <c r="M1872" s="133">
        <v>410</v>
      </c>
      <c r="N1872" s="133">
        <v>795</v>
      </c>
      <c r="O1872" s="133">
        <v>795</v>
      </c>
      <c r="P1872" s="133" t="s">
        <v>204</v>
      </c>
      <c r="Q1872" s="133" t="s">
        <v>201</v>
      </c>
      <c r="R1872" s="133" t="s">
        <v>202</v>
      </c>
      <c r="S1872" s="127">
        <v>44349.399699074071</v>
      </c>
    </row>
    <row r="1873" spans="1:19" x14ac:dyDescent="0.2">
      <c r="A1873" s="133" t="s">
        <v>199</v>
      </c>
      <c r="B1873" s="133" t="s">
        <v>161</v>
      </c>
      <c r="C1873" s="127">
        <v>44332.916666666664</v>
      </c>
      <c r="D1873" s="133">
        <v>262.048</v>
      </c>
      <c r="E1873" s="133">
        <v>239.55199999999999</v>
      </c>
      <c r="F1873" s="133">
        <v>22.495999999999999</v>
      </c>
      <c r="G1873" s="133">
        <v>0</v>
      </c>
      <c r="H1873" s="133">
        <v>410</v>
      </c>
      <c r="I1873" s="133">
        <v>790</v>
      </c>
      <c r="J1873" s="133">
        <v>239.55199999999999</v>
      </c>
      <c r="K1873" s="133">
        <v>795</v>
      </c>
      <c r="L1873" s="133"/>
      <c r="M1873" s="133">
        <v>410</v>
      </c>
      <c r="N1873" s="133">
        <v>795</v>
      </c>
      <c r="O1873" s="133">
        <v>795</v>
      </c>
      <c r="P1873" s="133" t="s">
        <v>204</v>
      </c>
      <c r="Q1873" s="133" t="s">
        <v>201</v>
      </c>
      <c r="R1873" s="133" t="s">
        <v>202</v>
      </c>
      <c r="S1873" s="127">
        <v>44349.399687500001</v>
      </c>
    </row>
    <row r="1874" spans="1:19" x14ac:dyDescent="0.2">
      <c r="A1874" s="133" t="s">
        <v>199</v>
      </c>
      <c r="B1874" s="133" t="s">
        <v>161</v>
      </c>
      <c r="C1874" s="127">
        <v>44332.958333333336</v>
      </c>
      <c r="D1874" s="133">
        <v>235.96799999999999</v>
      </c>
      <c r="E1874" s="133">
        <v>213.98400000000001</v>
      </c>
      <c r="F1874" s="133">
        <v>21.984000000000002</v>
      </c>
      <c r="G1874" s="133">
        <v>0</v>
      </c>
      <c r="H1874" s="133">
        <v>409</v>
      </c>
      <c r="I1874" s="133">
        <v>750</v>
      </c>
      <c r="J1874" s="133">
        <v>213.98400000000001</v>
      </c>
      <c r="K1874" s="133">
        <v>754</v>
      </c>
      <c r="L1874" s="133"/>
      <c r="M1874" s="133">
        <v>409</v>
      </c>
      <c r="N1874" s="133">
        <v>754</v>
      </c>
      <c r="O1874" s="133">
        <v>795</v>
      </c>
      <c r="P1874" s="133" t="s">
        <v>204</v>
      </c>
      <c r="Q1874" s="133" t="s">
        <v>201</v>
      </c>
      <c r="R1874" s="133" t="s">
        <v>202</v>
      </c>
      <c r="S1874" s="127">
        <v>44349.399699074071</v>
      </c>
    </row>
    <row r="1875" spans="1:19" x14ac:dyDescent="0.2">
      <c r="A1875" s="133" t="s">
        <v>199</v>
      </c>
      <c r="B1875" s="133" t="s">
        <v>161</v>
      </c>
      <c r="C1875" s="127">
        <v>44333</v>
      </c>
      <c r="D1875" s="133">
        <v>234.56</v>
      </c>
      <c r="E1875" s="133">
        <v>212.512</v>
      </c>
      <c r="F1875" s="133">
        <v>22.047999999999998</v>
      </c>
      <c r="G1875" s="133">
        <v>0</v>
      </c>
      <c r="H1875" s="133">
        <v>409</v>
      </c>
      <c r="I1875" s="133">
        <v>683</v>
      </c>
      <c r="J1875" s="133">
        <v>212.512</v>
      </c>
      <c r="K1875" s="133">
        <v>686</v>
      </c>
      <c r="L1875" s="133"/>
      <c r="M1875" s="133">
        <v>409</v>
      </c>
      <c r="N1875" s="133">
        <v>686</v>
      </c>
      <c r="O1875" s="133">
        <v>795</v>
      </c>
      <c r="P1875" s="133" t="s">
        <v>204</v>
      </c>
      <c r="Q1875" s="133" t="s">
        <v>201</v>
      </c>
      <c r="R1875" s="133" t="s">
        <v>202</v>
      </c>
      <c r="S1875" s="127">
        <v>44349.399699074071</v>
      </c>
    </row>
    <row r="1876" spans="1:19" x14ac:dyDescent="0.2">
      <c r="A1876" s="133" t="s">
        <v>199</v>
      </c>
      <c r="B1876" s="133" t="s">
        <v>161</v>
      </c>
      <c r="C1876" s="127">
        <v>44333.041666666664</v>
      </c>
      <c r="D1876" s="133">
        <v>230.84800000000001</v>
      </c>
      <c r="E1876" s="133">
        <v>209.63200000000001</v>
      </c>
      <c r="F1876" s="133">
        <v>21.216000000000001</v>
      </c>
      <c r="G1876" s="133">
        <v>0</v>
      </c>
      <c r="H1876" s="133">
        <v>409</v>
      </c>
      <c r="I1876" s="133">
        <v>705</v>
      </c>
      <c r="J1876" s="133">
        <v>209.63200000000001</v>
      </c>
      <c r="K1876" s="133">
        <v>709</v>
      </c>
      <c r="L1876" s="133"/>
      <c r="M1876" s="133">
        <v>409</v>
      </c>
      <c r="N1876" s="133">
        <v>709</v>
      </c>
      <c r="O1876" s="133">
        <v>795</v>
      </c>
      <c r="P1876" s="133" t="s">
        <v>204</v>
      </c>
      <c r="Q1876" s="133" t="s">
        <v>201</v>
      </c>
      <c r="R1876" s="133" t="s">
        <v>202</v>
      </c>
      <c r="S1876" s="127">
        <v>44349.399687500001</v>
      </c>
    </row>
    <row r="1877" spans="1:19" x14ac:dyDescent="0.2">
      <c r="A1877" s="133" t="s">
        <v>199</v>
      </c>
      <c r="B1877" s="133" t="s">
        <v>161</v>
      </c>
      <c r="C1877" s="127">
        <v>44333.083333333336</v>
      </c>
      <c r="D1877" s="133">
        <v>225.696</v>
      </c>
      <c r="E1877" s="133">
        <v>204.89599999999999</v>
      </c>
      <c r="F1877" s="133">
        <v>20.8</v>
      </c>
      <c r="G1877" s="133">
        <v>0</v>
      </c>
      <c r="H1877" s="133">
        <v>409</v>
      </c>
      <c r="I1877" s="133">
        <v>477</v>
      </c>
      <c r="J1877" s="133">
        <v>204.89599999999999</v>
      </c>
      <c r="K1877" s="133">
        <v>478</v>
      </c>
      <c r="L1877" s="133"/>
      <c r="M1877" s="133">
        <v>409</v>
      </c>
      <c r="N1877" s="133">
        <v>478</v>
      </c>
      <c r="O1877" s="133">
        <v>795</v>
      </c>
      <c r="P1877" s="133" t="s">
        <v>204</v>
      </c>
      <c r="Q1877" s="133" t="s">
        <v>201</v>
      </c>
      <c r="R1877" s="133" t="s">
        <v>202</v>
      </c>
      <c r="S1877" s="127">
        <v>44349.399699074071</v>
      </c>
    </row>
    <row r="1878" spans="1:19" x14ac:dyDescent="0.2">
      <c r="A1878" s="133" t="s">
        <v>199</v>
      </c>
      <c r="B1878" s="133" t="s">
        <v>161</v>
      </c>
      <c r="C1878" s="127">
        <v>44333.125</v>
      </c>
      <c r="D1878" s="133">
        <v>225.72800000000001</v>
      </c>
      <c r="E1878" s="133">
        <v>204.8</v>
      </c>
      <c r="F1878" s="133">
        <v>20.928000000000001</v>
      </c>
      <c r="G1878" s="133">
        <v>0</v>
      </c>
      <c r="H1878" s="133">
        <v>409</v>
      </c>
      <c r="I1878" s="133">
        <v>431</v>
      </c>
      <c r="J1878" s="133">
        <v>204.8</v>
      </c>
      <c r="K1878" s="133">
        <v>431</v>
      </c>
      <c r="L1878" s="133"/>
      <c r="M1878" s="133">
        <v>409</v>
      </c>
      <c r="N1878" s="133">
        <v>431</v>
      </c>
      <c r="O1878" s="133">
        <v>795</v>
      </c>
      <c r="P1878" s="133" t="s">
        <v>204</v>
      </c>
      <c r="Q1878" s="133" t="s">
        <v>201</v>
      </c>
      <c r="R1878" s="133" t="s">
        <v>202</v>
      </c>
      <c r="S1878" s="127">
        <v>44349.399699074071</v>
      </c>
    </row>
    <row r="1879" spans="1:19" x14ac:dyDescent="0.2">
      <c r="A1879" s="133" t="s">
        <v>199</v>
      </c>
      <c r="B1879" s="133" t="s">
        <v>161</v>
      </c>
      <c r="C1879" s="127">
        <v>44333.166666666664</v>
      </c>
      <c r="D1879" s="133">
        <v>225.98400000000001</v>
      </c>
      <c r="E1879" s="133">
        <v>204.864</v>
      </c>
      <c r="F1879" s="133">
        <v>21.12</v>
      </c>
      <c r="G1879" s="133">
        <v>0</v>
      </c>
      <c r="H1879" s="133">
        <v>409</v>
      </c>
      <c r="I1879" s="133">
        <v>449</v>
      </c>
      <c r="J1879" s="133">
        <v>204.864</v>
      </c>
      <c r="K1879" s="133">
        <v>450</v>
      </c>
      <c r="L1879" s="133"/>
      <c r="M1879" s="133">
        <v>409</v>
      </c>
      <c r="N1879" s="133">
        <v>450</v>
      </c>
      <c r="O1879" s="133">
        <v>795</v>
      </c>
      <c r="P1879" s="133" t="s">
        <v>204</v>
      </c>
      <c r="Q1879" s="133" t="s">
        <v>201</v>
      </c>
      <c r="R1879" s="133" t="s">
        <v>202</v>
      </c>
      <c r="S1879" s="127">
        <v>44349.399699074071</v>
      </c>
    </row>
    <row r="1880" spans="1:19" x14ac:dyDescent="0.2">
      <c r="A1880" s="133" t="s">
        <v>199</v>
      </c>
      <c r="B1880" s="133" t="s">
        <v>161</v>
      </c>
      <c r="C1880" s="127">
        <v>44333.208333333336</v>
      </c>
      <c r="D1880" s="133">
        <v>225.72800000000001</v>
      </c>
      <c r="E1880" s="133">
        <v>204.768</v>
      </c>
      <c r="F1880" s="133">
        <v>20.96</v>
      </c>
      <c r="G1880" s="133">
        <v>0</v>
      </c>
      <c r="H1880" s="133">
        <v>409</v>
      </c>
      <c r="I1880" s="133">
        <v>429</v>
      </c>
      <c r="J1880" s="133">
        <v>204.768</v>
      </c>
      <c r="K1880" s="133">
        <v>429</v>
      </c>
      <c r="L1880" s="133"/>
      <c r="M1880" s="133">
        <v>409</v>
      </c>
      <c r="N1880" s="133">
        <v>429</v>
      </c>
      <c r="O1880" s="133">
        <v>795</v>
      </c>
      <c r="P1880" s="133" t="s">
        <v>204</v>
      </c>
      <c r="Q1880" s="133" t="s">
        <v>201</v>
      </c>
      <c r="R1880" s="133" t="s">
        <v>202</v>
      </c>
      <c r="S1880" s="127">
        <v>44349.399699074071</v>
      </c>
    </row>
    <row r="1881" spans="1:19" x14ac:dyDescent="0.2">
      <c r="A1881" s="133" t="s">
        <v>199</v>
      </c>
      <c r="B1881" s="133" t="s">
        <v>161</v>
      </c>
      <c r="C1881" s="127">
        <v>44333.25</v>
      </c>
      <c r="D1881" s="133">
        <v>226.17599999999999</v>
      </c>
      <c r="E1881" s="133">
        <v>205.28</v>
      </c>
      <c r="F1881" s="133">
        <v>20.896000000000001</v>
      </c>
      <c r="G1881" s="133">
        <v>0</v>
      </c>
      <c r="H1881" s="133">
        <v>409</v>
      </c>
      <c r="I1881" s="133">
        <v>502</v>
      </c>
      <c r="J1881" s="133">
        <v>205.28</v>
      </c>
      <c r="K1881" s="133">
        <v>503</v>
      </c>
      <c r="L1881" s="133"/>
      <c r="M1881" s="133">
        <v>409</v>
      </c>
      <c r="N1881" s="133">
        <v>503</v>
      </c>
      <c r="O1881" s="133">
        <v>795</v>
      </c>
      <c r="P1881" s="133" t="s">
        <v>204</v>
      </c>
      <c r="Q1881" s="133" t="s">
        <v>201</v>
      </c>
      <c r="R1881" s="133" t="s">
        <v>202</v>
      </c>
      <c r="S1881" s="127">
        <v>44349.399699074071</v>
      </c>
    </row>
    <row r="1882" spans="1:19" x14ac:dyDescent="0.2">
      <c r="A1882" s="133" t="s">
        <v>199</v>
      </c>
      <c r="B1882" s="133" t="s">
        <v>161</v>
      </c>
      <c r="C1882" s="127">
        <v>44333.291666666664</v>
      </c>
      <c r="D1882" s="133">
        <v>256.19200000000001</v>
      </c>
      <c r="E1882" s="133">
        <v>234.52799999999999</v>
      </c>
      <c r="F1882" s="133">
        <v>21.664000000000001</v>
      </c>
      <c r="G1882" s="133">
        <v>0</v>
      </c>
      <c r="H1882" s="133">
        <v>409</v>
      </c>
      <c r="I1882" s="133">
        <v>729</v>
      </c>
      <c r="J1882" s="133">
        <v>234.52799999999999</v>
      </c>
      <c r="K1882" s="133">
        <v>733</v>
      </c>
      <c r="L1882" s="133"/>
      <c r="M1882" s="133">
        <v>409</v>
      </c>
      <c r="N1882" s="133">
        <v>733</v>
      </c>
      <c r="O1882" s="133">
        <v>795</v>
      </c>
      <c r="P1882" s="133" t="s">
        <v>204</v>
      </c>
      <c r="Q1882" s="133" t="s">
        <v>201</v>
      </c>
      <c r="R1882" s="133" t="s">
        <v>202</v>
      </c>
      <c r="S1882" s="127">
        <v>44349.399699074071</v>
      </c>
    </row>
    <row r="1883" spans="1:19" x14ac:dyDescent="0.2">
      <c r="A1883" s="133" t="s">
        <v>199</v>
      </c>
      <c r="B1883" s="133" t="s">
        <v>161</v>
      </c>
      <c r="C1883" s="127">
        <v>44333.333333333336</v>
      </c>
      <c r="D1883" s="133">
        <v>268.928</v>
      </c>
      <c r="E1883" s="133">
        <v>246.94399999999999</v>
      </c>
      <c r="F1883" s="133">
        <v>21.984000000000002</v>
      </c>
      <c r="G1883" s="133">
        <v>0</v>
      </c>
      <c r="H1883" s="133">
        <v>410</v>
      </c>
      <c r="I1883" s="133">
        <v>790</v>
      </c>
      <c r="J1883" s="133">
        <v>246.94399999999999</v>
      </c>
      <c r="K1883" s="133">
        <v>795</v>
      </c>
      <c r="L1883" s="133"/>
      <c r="M1883" s="133">
        <v>410</v>
      </c>
      <c r="N1883" s="133">
        <v>795</v>
      </c>
      <c r="O1883" s="133">
        <v>795</v>
      </c>
      <c r="P1883" s="133" t="s">
        <v>204</v>
      </c>
      <c r="Q1883" s="133" t="s">
        <v>201</v>
      </c>
      <c r="R1883" s="133" t="s">
        <v>202</v>
      </c>
      <c r="S1883" s="127">
        <v>44349.399699074071</v>
      </c>
    </row>
    <row r="1884" spans="1:19" x14ac:dyDescent="0.2">
      <c r="A1884" s="133" t="s">
        <v>199</v>
      </c>
      <c r="B1884" s="133" t="s">
        <v>161</v>
      </c>
      <c r="C1884" s="127">
        <v>44333.375</v>
      </c>
      <c r="D1884" s="133">
        <v>247.072</v>
      </c>
      <c r="E1884" s="133">
        <v>225.82400000000001</v>
      </c>
      <c r="F1884" s="133">
        <v>21.248000000000001</v>
      </c>
      <c r="G1884" s="133">
        <v>0</v>
      </c>
      <c r="H1884" s="133">
        <v>409</v>
      </c>
      <c r="I1884" s="133">
        <v>776</v>
      </c>
      <c r="J1884" s="133">
        <v>225.82400000000001</v>
      </c>
      <c r="K1884" s="133">
        <v>780</v>
      </c>
      <c r="L1884" s="133"/>
      <c r="M1884" s="133">
        <v>409</v>
      </c>
      <c r="N1884" s="133">
        <v>780</v>
      </c>
      <c r="O1884" s="133">
        <v>795</v>
      </c>
      <c r="P1884" s="133" t="s">
        <v>204</v>
      </c>
      <c r="Q1884" s="133" t="s">
        <v>201</v>
      </c>
      <c r="R1884" s="133" t="s">
        <v>202</v>
      </c>
      <c r="S1884" s="127">
        <v>44349.399699074071</v>
      </c>
    </row>
    <row r="1885" spans="1:19" x14ac:dyDescent="0.2">
      <c r="A1885" s="133" t="s">
        <v>199</v>
      </c>
      <c r="B1885" s="133" t="s">
        <v>161</v>
      </c>
      <c r="C1885" s="127">
        <v>44333.416666666664</v>
      </c>
      <c r="D1885" s="133">
        <v>241.184</v>
      </c>
      <c r="E1885" s="133">
        <v>219.93600000000001</v>
      </c>
      <c r="F1885" s="133">
        <v>21.248000000000001</v>
      </c>
      <c r="G1885" s="133">
        <v>0</v>
      </c>
      <c r="H1885" s="133">
        <v>409</v>
      </c>
      <c r="I1885" s="133">
        <v>727</v>
      </c>
      <c r="J1885" s="133">
        <v>219.93600000000001</v>
      </c>
      <c r="K1885" s="133">
        <v>731</v>
      </c>
      <c r="L1885" s="133"/>
      <c r="M1885" s="133">
        <v>409</v>
      </c>
      <c r="N1885" s="133">
        <v>731</v>
      </c>
      <c r="O1885" s="133">
        <v>795</v>
      </c>
      <c r="P1885" s="133" t="s">
        <v>204</v>
      </c>
      <c r="Q1885" s="133" t="s">
        <v>201</v>
      </c>
      <c r="R1885" s="133" t="s">
        <v>202</v>
      </c>
      <c r="S1885" s="127">
        <v>44349.399699074071</v>
      </c>
    </row>
    <row r="1886" spans="1:19" x14ac:dyDescent="0.2">
      <c r="A1886" s="133" t="s">
        <v>199</v>
      </c>
      <c r="B1886" s="133" t="s">
        <v>161</v>
      </c>
      <c r="C1886" s="127">
        <v>44333.458333333336</v>
      </c>
      <c r="D1886" s="133">
        <v>249.47200000000001</v>
      </c>
      <c r="E1886" s="133">
        <v>228.096</v>
      </c>
      <c r="F1886" s="133">
        <v>21.376000000000001</v>
      </c>
      <c r="G1886" s="133">
        <v>0</v>
      </c>
      <c r="H1886" s="133">
        <v>410</v>
      </c>
      <c r="I1886" s="133">
        <v>790</v>
      </c>
      <c r="J1886" s="133">
        <v>228.096</v>
      </c>
      <c r="K1886" s="133">
        <v>795</v>
      </c>
      <c r="L1886" s="133"/>
      <c r="M1886" s="133">
        <v>410</v>
      </c>
      <c r="N1886" s="133">
        <v>795</v>
      </c>
      <c r="O1886" s="133">
        <v>795</v>
      </c>
      <c r="P1886" s="133" t="s">
        <v>204</v>
      </c>
      <c r="Q1886" s="133" t="s">
        <v>201</v>
      </c>
      <c r="R1886" s="133" t="s">
        <v>202</v>
      </c>
      <c r="S1886" s="127">
        <v>44349.399699074071</v>
      </c>
    </row>
    <row r="1887" spans="1:19" x14ac:dyDescent="0.2">
      <c r="A1887" s="133" t="s">
        <v>199</v>
      </c>
      <c r="B1887" s="133" t="s">
        <v>161</v>
      </c>
      <c r="C1887" s="127">
        <v>44333.5</v>
      </c>
      <c r="D1887" s="133">
        <v>255.648</v>
      </c>
      <c r="E1887" s="133">
        <v>233.952</v>
      </c>
      <c r="F1887" s="133">
        <v>21.696000000000002</v>
      </c>
      <c r="G1887" s="133">
        <v>0</v>
      </c>
      <c r="H1887" s="133">
        <v>409</v>
      </c>
      <c r="I1887" s="133">
        <v>756</v>
      </c>
      <c r="J1887" s="133">
        <v>233.952</v>
      </c>
      <c r="K1887" s="133">
        <v>761</v>
      </c>
      <c r="L1887" s="133"/>
      <c r="M1887" s="133">
        <v>409</v>
      </c>
      <c r="N1887" s="133">
        <v>761</v>
      </c>
      <c r="O1887" s="133">
        <v>795</v>
      </c>
      <c r="P1887" s="133" t="s">
        <v>204</v>
      </c>
      <c r="Q1887" s="133" t="s">
        <v>201</v>
      </c>
      <c r="R1887" s="133" t="s">
        <v>202</v>
      </c>
      <c r="S1887" s="127">
        <v>44349.399687500001</v>
      </c>
    </row>
    <row r="1888" spans="1:19" x14ac:dyDescent="0.2">
      <c r="A1888" s="133" t="s">
        <v>199</v>
      </c>
      <c r="B1888" s="133" t="s">
        <v>161</v>
      </c>
      <c r="C1888" s="127">
        <v>44333.541666666664</v>
      </c>
      <c r="D1888" s="133">
        <v>283.93599999999998</v>
      </c>
      <c r="E1888" s="133">
        <v>261.47199999999998</v>
      </c>
      <c r="F1888" s="133">
        <v>22.463999999999999</v>
      </c>
      <c r="G1888" s="133">
        <v>0</v>
      </c>
      <c r="H1888" s="133">
        <v>410</v>
      </c>
      <c r="I1888" s="133">
        <v>790</v>
      </c>
      <c r="J1888" s="133">
        <v>261.47199999999998</v>
      </c>
      <c r="K1888" s="133">
        <v>795</v>
      </c>
      <c r="L1888" s="133"/>
      <c r="M1888" s="133">
        <v>410</v>
      </c>
      <c r="N1888" s="133">
        <v>795</v>
      </c>
      <c r="O1888" s="133">
        <v>795</v>
      </c>
      <c r="P1888" s="133" t="s">
        <v>204</v>
      </c>
      <c r="Q1888" s="133" t="s">
        <v>201</v>
      </c>
      <c r="R1888" s="133" t="s">
        <v>202</v>
      </c>
      <c r="S1888" s="127">
        <v>44349.399699074071</v>
      </c>
    </row>
    <row r="1889" spans="1:19" x14ac:dyDescent="0.2">
      <c r="A1889" s="133" t="s">
        <v>199</v>
      </c>
      <c r="B1889" s="133" t="s">
        <v>161</v>
      </c>
      <c r="C1889" s="127">
        <v>44333.583333333336</v>
      </c>
      <c r="D1889" s="133">
        <v>325.69600000000003</v>
      </c>
      <c r="E1889" s="133">
        <v>302.01600000000002</v>
      </c>
      <c r="F1889" s="133">
        <v>23.68</v>
      </c>
      <c r="G1889" s="133">
        <v>0</v>
      </c>
      <c r="H1889" s="133">
        <v>410</v>
      </c>
      <c r="I1889" s="133">
        <v>790</v>
      </c>
      <c r="J1889" s="133">
        <v>302.01600000000002</v>
      </c>
      <c r="K1889" s="133">
        <v>795</v>
      </c>
      <c r="L1889" s="133"/>
      <c r="M1889" s="133">
        <v>410</v>
      </c>
      <c r="N1889" s="133">
        <v>795</v>
      </c>
      <c r="O1889" s="133">
        <v>795</v>
      </c>
      <c r="P1889" s="133" t="s">
        <v>204</v>
      </c>
      <c r="Q1889" s="133" t="s">
        <v>201</v>
      </c>
      <c r="R1889" s="133" t="s">
        <v>202</v>
      </c>
      <c r="S1889" s="127">
        <v>44349.399699074071</v>
      </c>
    </row>
    <row r="1890" spans="1:19" x14ac:dyDescent="0.2">
      <c r="A1890" s="133" t="s">
        <v>199</v>
      </c>
      <c r="B1890" s="133" t="s">
        <v>161</v>
      </c>
      <c r="C1890" s="127">
        <v>44333.625</v>
      </c>
      <c r="D1890" s="133">
        <v>352.8</v>
      </c>
      <c r="E1890" s="133">
        <v>328.19200000000001</v>
      </c>
      <c r="F1890" s="133">
        <v>24.608000000000001</v>
      </c>
      <c r="G1890" s="133">
        <v>0</v>
      </c>
      <c r="H1890" s="133">
        <v>410</v>
      </c>
      <c r="I1890" s="133">
        <v>790</v>
      </c>
      <c r="J1890" s="133">
        <v>328.19200000000001</v>
      </c>
      <c r="K1890" s="133">
        <v>795</v>
      </c>
      <c r="L1890" s="133"/>
      <c r="M1890" s="133">
        <v>410</v>
      </c>
      <c r="N1890" s="133">
        <v>795</v>
      </c>
      <c r="O1890" s="133">
        <v>795</v>
      </c>
      <c r="P1890" s="133" t="s">
        <v>204</v>
      </c>
      <c r="Q1890" s="133" t="s">
        <v>201</v>
      </c>
      <c r="R1890" s="133" t="s">
        <v>202</v>
      </c>
      <c r="S1890" s="127">
        <v>44349.399687500001</v>
      </c>
    </row>
    <row r="1891" spans="1:19" x14ac:dyDescent="0.2">
      <c r="A1891" s="133" t="s">
        <v>199</v>
      </c>
      <c r="B1891" s="133" t="s">
        <v>161</v>
      </c>
      <c r="C1891" s="127">
        <v>44333.666666666664</v>
      </c>
      <c r="D1891" s="133">
        <v>334.36799999999999</v>
      </c>
      <c r="E1891" s="133">
        <v>310.52800000000002</v>
      </c>
      <c r="F1891" s="133">
        <v>23.84</v>
      </c>
      <c r="G1891" s="133">
        <v>0</v>
      </c>
      <c r="H1891" s="133">
        <v>410</v>
      </c>
      <c r="I1891" s="133">
        <v>790</v>
      </c>
      <c r="J1891" s="133">
        <v>310.52800000000002</v>
      </c>
      <c r="K1891" s="133">
        <v>795</v>
      </c>
      <c r="L1891" s="133"/>
      <c r="M1891" s="133">
        <v>410</v>
      </c>
      <c r="N1891" s="133">
        <v>795</v>
      </c>
      <c r="O1891" s="133">
        <v>795</v>
      </c>
      <c r="P1891" s="133" t="s">
        <v>204</v>
      </c>
      <c r="Q1891" s="133" t="s">
        <v>201</v>
      </c>
      <c r="R1891" s="133" t="s">
        <v>202</v>
      </c>
      <c r="S1891" s="127">
        <v>44349.399699074071</v>
      </c>
    </row>
    <row r="1892" spans="1:19" x14ac:dyDescent="0.2">
      <c r="A1892" s="133" t="s">
        <v>199</v>
      </c>
      <c r="B1892" s="133" t="s">
        <v>161</v>
      </c>
      <c r="C1892" s="127">
        <v>44333.708333333336</v>
      </c>
      <c r="D1892" s="133">
        <v>334.65600000000001</v>
      </c>
      <c r="E1892" s="133">
        <v>310.52800000000002</v>
      </c>
      <c r="F1892" s="133">
        <v>24.128</v>
      </c>
      <c r="G1892" s="133">
        <v>0</v>
      </c>
      <c r="H1892" s="133">
        <v>410</v>
      </c>
      <c r="I1892" s="133">
        <v>790</v>
      </c>
      <c r="J1892" s="133">
        <v>310.52800000000002</v>
      </c>
      <c r="K1892" s="133">
        <v>795</v>
      </c>
      <c r="L1892" s="133"/>
      <c r="M1892" s="133">
        <v>410</v>
      </c>
      <c r="N1892" s="133">
        <v>795</v>
      </c>
      <c r="O1892" s="133">
        <v>795</v>
      </c>
      <c r="P1892" s="133" t="s">
        <v>204</v>
      </c>
      <c r="Q1892" s="133" t="s">
        <v>201</v>
      </c>
      <c r="R1892" s="133" t="s">
        <v>202</v>
      </c>
      <c r="S1892" s="127">
        <v>44349.399699074071</v>
      </c>
    </row>
    <row r="1893" spans="1:19" x14ac:dyDescent="0.2">
      <c r="A1893" s="133" t="s">
        <v>199</v>
      </c>
      <c r="B1893" s="133" t="s">
        <v>161</v>
      </c>
      <c r="C1893" s="127">
        <v>44333.75</v>
      </c>
      <c r="D1893" s="133">
        <v>338.01600000000002</v>
      </c>
      <c r="E1893" s="133">
        <v>314.048</v>
      </c>
      <c r="F1893" s="133">
        <v>23.968</v>
      </c>
      <c r="G1893" s="133">
        <v>0</v>
      </c>
      <c r="H1893" s="133">
        <v>410</v>
      </c>
      <c r="I1893" s="133">
        <v>790</v>
      </c>
      <c r="J1893" s="133">
        <v>314.048</v>
      </c>
      <c r="K1893" s="133">
        <v>795</v>
      </c>
      <c r="L1893" s="133"/>
      <c r="M1893" s="133">
        <v>410</v>
      </c>
      <c r="N1893" s="133">
        <v>795</v>
      </c>
      <c r="O1893" s="133">
        <v>795</v>
      </c>
      <c r="P1893" s="133" t="s">
        <v>204</v>
      </c>
      <c r="Q1893" s="133" t="s">
        <v>201</v>
      </c>
      <c r="R1893" s="133" t="s">
        <v>202</v>
      </c>
      <c r="S1893" s="127">
        <v>44349.399699074071</v>
      </c>
    </row>
    <row r="1894" spans="1:19" x14ac:dyDescent="0.2">
      <c r="A1894" s="133" t="s">
        <v>199</v>
      </c>
      <c r="B1894" s="133" t="s">
        <v>161</v>
      </c>
      <c r="C1894" s="127">
        <v>44333.791666666664</v>
      </c>
      <c r="D1894" s="133">
        <v>388.44799999999998</v>
      </c>
      <c r="E1894" s="133">
        <v>361.98399999999998</v>
      </c>
      <c r="F1894" s="133">
        <v>26.463999999999999</v>
      </c>
      <c r="G1894" s="133">
        <v>0</v>
      </c>
      <c r="H1894" s="133">
        <v>410</v>
      </c>
      <c r="I1894" s="133">
        <v>790</v>
      </c>
      <c r="J1894" s="133">
        <v>361.98399999999998</v>
      </c>
      <c r="K1894" s="133">
        <v>795</v>
      </c>
      <c r="L1894" s="133"/>
      <c r="M1894" s="133">
        <v>410</v>
      </c>
      <c r="N1894" s="133">
        <v>795</v>
      </c>
      <c r="O1894" s="133">
        <v>795</v>
      </c>
      <c r="P1894" s="133" t="s">
        <v>204</v>
      </c>
      <c r="Q1894" s="133" t="s">
        <v>201</v>
      </c>
      <c r="R1894" s="133" t="s">
        <v>202</v>
      </c>
      <c r="S1894" s="127">
        <v>44349.399699074071</v>
      </c>
    </row>
    <row r="1895" spans="1:19" x14ac:dyDescent="0.2">
      <c r="A1895" s="133" t="s">
        <v>199</v>
      </c>
      <c r="B1895" s="133" t="s">
        <v>161</v>
      </c>
      <c r="C1895" s="127">
        <v>44333.833333333336</v>
      </c>
      <c r="D1895" s="133">
        <v>406.78399999999999</v>
      </c>
      <c r="E1895" s="133">
        <v>379.488</v>
      </c>
      <c r="F1895" s="133">
        <v>27.295999999999999</v>
      </c>
      <c r="G1895" s="133">
        <v>0</v>
      </c>
      <c r="H1895" s="133">
        <v>410</v>
      </c>
      <c r="I1895" s="133">
        <v>790</v>
      </c>
      <c r="J1895" s="133">
        <v>379.488</v>
      </c>
      <c r="K1895" s="133">
        <v>795</v>
      </c>
      <c r="L1895" s="133"/>
      <c r="M1895" s="133">
        <v>410</v>
      </c>
      <c r="N1895" s="133">
        <v>795</v>
      </c>
      <c r="O1895" s="133">
        <v>795</v>
      </c>
      <c r="P1895" s="133" t="s">
        <v>204</v>
      </c>
      <c r="Q1895" s="133" t="s">
        <v>201</v>
      </c>
      <c r="R1895" s="133" t="s">
        <v>202</v>
      </c>
      <c r="S1895" s="127">
        <v>44349.399699074071</v>
      </c>
    </row>
    <row r="1896" spans="1:19" x14ac:dyDescent="0.2">
      <c r="A1896" s="133" t="s">
        <v>199</v>
      </c>
      <c r="B1896" s="133" t="s">
        <v>161</v>
      </c>
      <c r="C1896" s="127">
        <v>44333.875</v>
      </c>
      <c r="D1896" s="133">
        <v>389.82400000000001</v>
      </c>
      <c r="E1896" s="133">
        <v>363.26400000000001</v>
      </c>
      <c r="F1896" s="133">
        <v>26.56</v>
      </c>
      <c r="G1896" s="133">
        <v>0</v>
      </c>
      <c r="H1896" s="133">
        <v>410</v>
      </c>
      <c r="I1896" s="133">
        <v>790</v>
      </c>
      <c r="J1896" s="133">
        <v>363.26400000000001</v>
      </c>
      <c r="K1896" s="133">
        <v>795</v>
      </c>
      <c r="L1896" s="133"/>
      <c r="M1896" s="133">
        <v>410</v>
      </c>
      <c r="N1896" s="133">
        <v>795</v>
      </c>
      <c r="O1896" s="133">
        <v>795</v>
      </c>
      <c r="P1896" s="133" t="s">
        <v>204</v>
      </c>
      <c r="Q1896" s="133" t="s">
        <v>201</v>
      </c>
      <c r="R1896" s="133" t="s">
        <v>202</v>
      </c>
      <c r="S1896" s="127">
        <v>44349.399699074071</v>
      </c>
    </row>
    <row r="1897" spans="1:19" x14ac:dyDescent="0.2">
      <c r="A1897" s="133" t="s">
        <v>199</v>
      </c>
      <c r="B1897" s="133" t="s">
        <v>161</v>
      </c>
      <c r="C1897" s="127">
        <v>44333.916666666664</v>
      </c>
      <c r="D1897" s="133">
        <v>396.99200000000002</v>
      </c>
      <c r="E1897" s="133">
        <v>370.20800000000003</v>
      </c>
      <c r="F1897" s="133">
        <v>26.783999999999999</v>
      </c>
      <c r="G1897" s="133">
        <v>0</v>
      </c>
      <c r="H1897" s="133">
        <v>410</v>
      </c>
      <c r="I1897" s="133">
        <v>790</v>
      </c>
      <c r="J1897" s="133">
        <v>370.20800000000003</v>
      </c>
      <c r="K1897" s="133">
        <v>795</v>
      </c>
      <c r="L1897" s="133"/>
      <c r="M1897" s="133">
        <v>410</v>
      </c>
      <c r="N1897" s="133">
        <v>795</v>
      </c>
      <c r="O1897" s="133">
        <v>795</v>
      </c>
      <c r="P1897" s="133" t="s">
        <v>204</v>
      </c>
      <c r="Q1897" s="133" t="s">
        <v>201</v>
      </c>
      <c r="R1897" s="133" t="s">
        <v>202</v>
      </c>
      <c r="S1897" s="127">
        <v>44349.399699074071</v>
      </c>
    </row>
    <row r="1898" spans="1:19" x14ac:dyDescent="0.2">
      <c r="A1898" s="133" t="s">
        <v>199</v>
      </c>
      <c r="B1898" s="133" t="s">
        <v>161</v>
      </c>
      <c r="C1898" s="127">
        <v>44333.958333333336</v>
      </c>
      <c r="D1898" s="133">
        <v>345.24799999999999</v>
      </c>
      <c r="E1898" s="133">
        <v>320.608</v>
      </c>
      <c r="F1898" s="133">
        <v>24.64</v>
      </c>
      <c r="G1898" s="133">
        <v>0</v>
      </c>
      <c r="H1898" s="133">
        <v>410</v>
      </c>
      <c r="I1898" s="133">
        <v>790</v>
      </c>
      <c r="J1898" s="133">
        <v>320.608</v>
      </c>
      <c r="K1898" s="133">
        <v>795</v>
      </c>
      <c r="L1898" s="133"/>
      <c r="M1898" s="133">
        <v>410</v>
      </c>
      <c r="N1898" s="133">
        <v>795</v>
      </c>
      <c r="O1898" s="133">
        <v>795</v>
      </c>
      <c r="P1898" s="133" t="s">
        <v>204</v>
      </c>
      <c r="Q1898" s="133" t="s">
        <v>201</v>
      </c>
      <c r="R1898" s="133" t="s">
        <v>202</v>
      </c>
      <c r="S1898" s="127">
        <v>44349.399687500001</v>
      </c>
    </row>
    <row r="1899" spans="1:19" x14ac:dyDescent="0.2">
      <c r="A1899" s="133" t="s">
        <v>199</v>
      </c>
      <c r="B1899" s="133" t="s">
        <v>161</v>
      </c>
      <c r="C1899" s="127">
        <v>44334</v>
      </c>
      <c r="D1899" s="133">
        <v>323.96800000000002</v>
      </c>
      <c r="E1899" s="133">
        <v>300.03199999999998</v>
      </c>
      <c r="F1899" s="133">
        <v>23.936</v>
      </c>
      <c r="G1899" s="133">
        <v>0</v>
      </c>
      <c r="H1899" s="133">
        <v>410</v>
      </c>
      <c r="I1899" s="133">
        <v>790</v>
      </c>
      <c r="J1899" s="133">
        <v>300.03199999999998</v>
      </c>
      <c r="K1899" s="133">
        <v>795</v>
      </c>
      <c r="L1899" s="133"/>
      <c r="M1899" s="133">
        <v>410</v>
      </c>
      <c r="N1899" s="133">
        <v>795</v>
      </c>
      <c r="O1899" s="133">
        <v>795</v>
      </c>
      <c r="P1899" s="133" t="s">
        <v>204</v>
      </c>
      <c r="Q1899" s="133" t="s">
        <v>201</v>
      </c>
      <c r="R1899" s="133" t="s">
        <v>202</v>
      </c>
      <c r="S1899" s="127">
        <v>44349.399699074071</v>
      </c>
    </row>
    <row r="1900" spans="1:19" x14ac:dyDescent="0.2">
      <c r="A1900" s="133" t="s">
        <v>199</v>
      </c>
      <c r="B1900" s="133" t="s">
        <v>161</v>
      </c>
      <c r="C1900" s="127">
        <v>44334.041666666664</v>
      </c>
      <c r="D1900" s="133">
        <v>270.43200000000002</v>
      </c>
      <c r="E1900" s="133">
        <v>248.19200000000001</v>
      </c>
      <c r="F1900" s="133">
        <v>22.24</v>
      </c>
      <c r="G1900" s="133">
        <v>0</v>
      </c>
      <c r="H1900" s="133">
        <v>410</v>
      </c>
      <c r="I1900" s="133">
        <v>790</v>
      </c>
      <c r="J1900" s="133">
        <v>248.19200000000001</v>
      </c>
      <c r="K1900" s="133">
        <v>795</v>
      </c>
      <c r="L1900" s="133"/>
      <c r="M1900" s="133">
        <v>410</v>
      </c>
      <c r="N1900" s="133">
        <v>795</v>
      </c>
      <c r="O1900" s="133">
        <v>795</v>
      </c>
      <c r="P1900" s="133" t="s">
        <v>204</v>
      </c>
      <c r="Q1900" s="133" t="s">
        <v>201</v>
      </c>
      <c r="R1900" s="133" t="s">
        <v>202</v>
      </c>
      <c r="S1900" s="127">
        <v>44349.399699074071</v>
      </c>
    </row>
    <row r="1901" spans="1:19" x14ac:dyDescent="0.2">
      <c r="A1901" s="133" t="s">
        <v>199</v>
      </c>
      <c r="B1901" s="133" t="s">
        <v>161</v>
      </c>
      <c r="C1901" s="127">
        <v>44334.083333333336</v>
      </c>
      <c r="D1901" s="133">
        <v>225.696</v>
      </c>
      <c r="E1901" s="133">
        <v>204.672</v>
      </c>
      <c r="F1901" s="133">
        <v>21.024000000000001</v>
      </c>
      <c r="G1901" s="133">
        <v>0</v>
      </c>
      <c r="H1901" s="133">
        <v>409</v>
      </c>
      <c r="I1901" s="133">
        <v>450</v>
      </c>
      <c r="J1901" s="133">
        <v>204.672</v>
      </c>
      <c r="K1901" s="133">
        <v>451</v>
      </c>
      <c r="L1901" s="133"/>
      <c r="M1901" s="133">
        <v>409</v>
      </c>
      <c r="N1901" s="133">
        <v>451</v>
      </c>
      <c r="O1901" s="133">
        <v>795</v>
      </c>
      <c r="P1901" s="133" t="s">
        <v>204</v>
      </c>
      <c r="Q1901" s="133" t="s">
        <v>201</v>
      </c>
      <c r="R1901" s="133" t="s">
        <v>202</v>
      </c>
      <c r="S1901" s="127">
        <v>44349.399699074071</v>
      </c>
    </row>
    <row r="1902" spans="1:19" x14ac:dyDescent="0.2">
      <c r="A1902" s="133" t="s">
        <v>199</v>
      </c>
      <c r="B1902" s="133" t="s">
        <v>161</v>
      </c>
      <c r="C1902" s="127">
        <v>44334.125</v>
      </c>
      <c r="D1902" s="133">
        <v>225.92</v>
      </c>
      <c r="E1902" s="133">
        <v>204.83199999999999</v>
      </c>
      <c r="F1902" s="133">
        <v>21.088000000000001</v>
      </c>
      <c r="G1902" s="133">
        <v>0</v>
      </c>
      <c r="H1902" s="133">
        <v>409</v>
      </c>
      <c r="I1902" s="133">
        <v>485</v>
      </c>
      <c r="J1902" s="133">
        <v>204.83199999999999</v>
      </c>
      <c r="K1902" s="133">
        <v>486</v>
      </c>
      <c r="L1902" s="133"/>
      <c r="M1902" s="133">
        <v>409</v>
      </c>
      <c r="N1902" s="133">
        <v>486</v>
      </c>
      <c r="O1902" s="133">
        <v>795</v>
      </c>
      <c r="P1902" s="133" t="s">
        <v>204</v>
      </c>
      <c r="Q1902" s="133" t="s">
        <v>201</v>
      </c>
      <c r="R1902" s="133" t="s">
        <v>202</v>
      </c>
      <c r="S1902" s="127">
        <v>44349.399699074071</v>
      </c>
    </row>
    <row r="1903" spans="1:19" x14ac:dyDescent="0.2">
      <c r="A1903" s="133" t="s">
        <v>199</v>
      </c>
      <c r="B1903" s="133" t="s">
        <v>161</v>
      </c>
      <c r="C1903" s="127">
        <v>44334.166666666664</v>
      </c>
      <c r="D1903" s="133">
        <v>226.33600000000001</v>
      </c>
      <c r="E1903" s="133">
        <v>204.96</v>
      </c>
      <c r="F1903" s="133">
        <v>21.376000000000001</v>
      </c>
      <c r="G1903" s="133">
        <v>0</v>
      </c>
      <c r="H1903" s="133">
        <v>409</v>
      </c>
      <c r="I1903" s="133">
        <v>537</v>
      </c>
      <c r="J1903" s="133">
        <v>204.96</v>
      </c>
      <c r="K1903" s="133">
        <v>539</v>
      </c>
      <c r="L1903" s="133"/>
      <c r="M1903" s="133">
        <v>409</v>
      </c>
      <c r="N1903" s="133">
        <v>539</v>
      </c>
      <c r="O1903" s="133">
        <v>795</v>
      </c>
      <c r="P1903" s="133" t="s">
        <v>204</v>
      </c>
      <c r="Q1903" s="133" t="s">
        <v>201</v>
      </c>
      <c r="R1903" s="133" t="s">
        <v>202</v>
      </c>
      <c r="S1903" s="127">
        <v>44349.399699074071</v>
      </c>
    </row>
    <row r="1904" spans="1:19" x14ac:dyDescent="0.2">
      <c r="A1904" s="133" t="s">
        <v>199</v>
      </c>
      <c r="B1904" s="133" t="s">
        <v>161</v>
      </c>
      <c r="C1904" s="127">
        <v>44334.208333333336</v>
      </c>
      <c r="D1904" s="133">
        <v>226.91200000000001</v>
      </c>
      <c r="E1904" s="133">
        <v>204.99199999999999</v>
      </c>
      <c r="F1904" s="133">
        <v>21.92</v>
      </c>
      <c r="G1904" s="133">
        <v>0</v>
      </c>
      <c r="H1904" s="133">
        <v>409</v>
      </c>
      <c r="I1904" s="133">
        <v>581</v>
      </c>
      <c r="J1904" s="133">
        <v>204.99199999999999</v>
      </c>
      <c r="K1904" s="133">
        <v>584</v>
      </c>
      <c r="L1904" s="133"/>
      <c r="M1904" s="133">
        <v>409</v>
      </c>
      <c r="N1904" s="133">
        <v>584</v>
      </c>
      <c r="O1904" s="133">
        <v>795</v>
      </c>
      <c r="P1904" s="133" t="s">
        <v>204</v>
      </c>
      <c r="Q1904" s="133" t="s">
        <v>201</v>
      </c>
      <c r="R1904" s="133" t="s">
        <v>202</v>
      </c>
      <c r="S1904" s="127">
        <v>44349.399699074071</v>
      </c>
    </row>
    <row r="1905" spans="1:19" x14ac:dyDescent="0.2">
      <c r="A1905" s="133" t="s">
        <v>199</v>
      </c>
      <c r="B1905" s="133" t="s">
        <v>161</v>
      </c>
      <c r="C1905" s="127">
        <v>44334.25</v>
      </c>
      <c r="D1905" s="133">
        <v>228.03200000000001</v>
      </c>
      <c r="E1905" s="133">
        <v>205.792</v>
      </c>
      <c r="F1905" s="133">
        <v>22.24</v>
      </c>
      <c r="G1905" s="133">
        <v>0</v>
      </c>
      <c r="H1905" s="133">
        <v>409</v>
      </c>
      <c r="I1905" s="133">
        <v>665</v>
      </c>
      <c r="J1905" s="133">
        <v>205.792</v>
      </c>
      <c r="K1905" s="133">
        <v>668</v>
      </c>
      <c r="L1905" s="133"/>
      <c r="M1905" s="133">
        <v>409</v>
      </c>
      <c r="N1905" s="133">
        <v>668</v>
      </c>
      <c r="O1905" s="133">
        <v>795</v>
      </c>
      <c r="P1905" s="133" t="s">
        <v>204</v>
      </c>
      <c r="Q1905" s="133" t="s">
        <v>201</v>
      </c>
      <c r="R1905" s="133" t="s">
        <v>202</v>
      </c>
      <c r="S1905" s="127">
        <v>44349.399699074071</v>
      </c>
    </row>
    <row r="1906" spans="1:19" x14ac:dyDescent="0.2">
      <c r="A1906" s="133" t="s">
        <v>199</v>
      </c>
      <c r="B1906" s="133" t="s">
        <v>161</v>
      </c>
      <c r="C1906" s="127">
        <v>44334.291666666664</v>
      </c>
      <c r="D1906" s="133">
        <v>229.21600000000001</v>
      </c>
      <c r="E1906" s="133">
        <v>206.94399999999999</v>
      </c>
      <c r="F1906" s="133">
        <v>22.271999999999998</v>
      </c>
      <c r="G1906" s="133">
        <v>0</v>
      </c>
      <c r="H1906" s="133">
        <v>409</v>
      </c>
      <c r="I1906" s="133">
        <v>732</v>
      </c>
      <c r="J1906" s="133">
        <v>206.94399999999999</v>
      </c>
      <c r="K1906" s="133">
        <v>736</v>
      </c>
      <c r="L1906" s="133"/>
      <c r="M1906" s="133">
        <v>409</v>
      </c>
      <c r="N1906" s="133">
        <v>736</v>
      </c>
      <c r="O1906" s="133">
        <v>795</v>
      </c>
      <c r="P1906" s="133" t="s">
        <v>204</v>
      </c>
      <c r="Q1906" s="133" t="s">
        <v>201</v>
      </c>
      <c r="R1906" s="133" t="s">
        <v>202</v>
      </c>
      <c r="S1906" s="127">
        <v>44349.399699074071</v>
      </c>
    </row>
    <row r="1907" spans="1:19" x14ac:dyDescent="0.2">
      <c r="A1907" s="133" t="s">
        <v>199</v>
      </c>
      <c r="B1907" s="133" t="s">
        <v>161</v>
      </c>
      <c r="C1907" s="127">
        <v>44334.333333333336</v>
      </c>
      <c r="D1907" s="133">
        <v>229.98400000000001</v>
      </c>
      <c r="E1907" s="133">
        <v>207.744</v>
      </c>
      <c r="F1907" s="133">
        <v>22.24</v>
      </c>
      <c r="G1907" s="133">
        <v>0</v>
      </c>
      <c r="H1907" s="133">
        <v>409</v>
      </c>
      <c r="I1907" s="133">
        <v>717</v>
      </c>
      <c r="J1907" s="133">
        <v>207.744</v>
      </c>
      <c r="K1907" s="133">
        <v>721</v>
      </c>
      <c r="L1907" s="133"/>
      <c r="M1907" s="133">
        <v>409</v>
      </c>
      <c r="N1907" s="133">
        <v>721</v>
      </c>
      <c r="O1907" s="133">
        <v>795</v>
      </c>
      <c r="P1907" s="133" t="s">
        <v>204</v>
      </c>
      <c r="Q1907" s="133" t="s">
        <v>201</v>
      </c>
      <c r="R1907" s="133" t="s">
        <v>202</v>
      </c>
      <c r="S1907" s="127">
        <v>44349.399699074071</v>
      </c>
    </row>
    <row r="1908" spans="1:19" x14ac:dyDescent="0.2">
      <c r="A1908" s="133" t="s">
        <v>199</v>
      </c>
      <c r="B1908" s="133" t="s">
        <v>161</v>
      </c>
      <c r="C1908" s="127">
        <v>44334.375</v>
      </c>
      <c r="D1908" s="133">
        <v>236.28800000000001</v>
      </c>
      <c r="E1908" s="133">
        <v>213.92</v>
      </c>
      <c r="F1908" s="133">
        <v>22.367999999999999</v>
      </c>
      <c r="G1908" s="133">
        <v>0</v>
      </c>
      <c r="H1908" s="133">
        <v>410</v>
      </c>
      <c r="I1908" s="133">
        <v>790</v>
      </c>
      <c r="J1908" s="133">
        <v>213.92</v>
      </c>
      <c r="K1908" s="133">
        <v>795</v>
      </c>
      <c r="L1908" s="133"/>
      <c r="M1908" s="133">
        <v>410</v>
      </c>
      <c r="N1908" s="133">
        <v>795</v>
      </c>
      <c r="O1908" s="133">
        <v>795</v>
      </c>
      <c r="P1908" s="133" t="s">
        <v>204</v>
      </c>
      <c r="Q1908" s="133" t="s">
        <v>201</v>
      </c>
      <c r="R1908" s="133" t="s">
        <v>202</v>
      </c>
      <c r="S1908" s="127">
        <v>44349.399687500001</v>
      </c>
    </row>
    <row r="1909" spans="1:19" x14ac:dyDescent="0.2">
      <c r="A1909" s="133" t="s">
        <v>199</v>
      </c>
      <c r="B1909" s="133" t="s">
        <v>161</v>
      </c>
      <c r="C1909" s="127">
        <v>44334.416666666664</v>
      </c>
      <c r="D1909" s="133">
        <v>229.952</v>
      </c>
      <c r="E1909" s="133">
        <v>207.80799999999999</v>
      </c>
      <c r="F1909" s="133">
        <v>22.143999999999998</v>
      </c>
      <c r="G1909" s="133">
        <v>0</v>
      </c>
      <c r="H1909" s="133">
        <v>409</v>
      </c>
      <c r="I1909" s="133">
        <v>693</v>
      </c>
      <c r="J1909" s="133">
        <v>207.80799999999999</v>
      </c>
      <c r="K1909" s="133">
        <v>697</v>
      </c>
      <c r="L1909" s="133"/>
      <c r="M1909" s="133">
        <v>409</v>
      </c>
      <c r="N1909" s="133">
        <v>697</v>
      </c>
      <c r="O1909" s="133">
        <v>795</v>
      </c>
      <c r="P1909" s="133" t="s">
        <v>204</v>
      </c>
      <c r="Q1909" s="133" t="s">
        <v>201</v>
      </c>
      <c r="R1909" s="133" t="s">
        <v>202</v>
      </c>
      <c r="S1909" s="127">
        <v>44349.399699074071</v>
      </c>
    </row>
    <row r="1910" spans="1:19" x14ac:dyDescent="0.2">
      <c r="A1910" s="133" t="s">
        <v>199</v>
      </c>
      <c r="B1910" s="133" t="s">
        <v>161</v>
      </c>
      <c r="C1910" s="127">
        <v>44334.458333333336</v>
      </c>
      <c r="D1910" s="133">
        <v>230.49600000000001</v>
      </c>
      <c r="E1910" s="133">
        <v>208.28800000000001</v>
      </c>
      <c r="F1910" s="133">
        <v>22.207999999999998</v>
      </c>
      <c r="G1910" s="133">
        <v>0</v>
      </c>
      <c r="H1910" s="133">
        <v>410</v>
      </c>
      <c r="I1910" s="133">
        <v>790</v>
      </c>
      <c r="J1910" s="133">
        <v>208.28800000000001</v>
      </c>
      <c r="K1910" s="133">
        <v>795</v>
      </c>
      <c r="L1910" s="133"/>
      <c r="M1910" s="133">
        <v>410</v>
      </c>
      <c r="N1910" s="133">
        <v>795</v>
      </c>
      <c r="O1910" s="133">
        <v>795</v>
      </c>
      <c r="P1910" s="133" t="s">
        <v>204</v>
      </c>
      <c r="Q1910" s="133" t="s">
        <v>201</v>
      </c>
      <c r="R1910" s="133" t="s">
        <v>202</v>
      </c>
      <c r="S1910" s="127">
        <v>44349.399699074071</v>
      </c>
    </row>
    <row r="1911" spans="1:19" x14ac:dyDescent="0.2">
      <c r="A1911" s="133" t="s">
        <v>199</v>
      </c>
      <c r="B1911" s="133" t="s">
        <v>161</v>
      </c>
      <c r="C1911" s="127">
        <v>44334.5</v>
      </c>
      <c r="D1911" s="133">
        <v>272.928</v>
      </c>
      <c r="E1911" s="133">
        <v>249.50399999999999</v>
      </c>
      <c r="F1911" s="133">
        <v>23.423999999999999</v>
      </c>
      <c r="G1911" s="133">
        <v>0</v>
      </c>
      <c r="H1911" s="133">
        <v>410</v>
      </c>
      <c r="I1911" s="133">
        <v>790</v>
      </c>
      <c r="J1911" s="133">
        <v>249.50399999999999</v>
      </c>
      <c r="K1911" s="133">
        <v>795</v>
      </c>
      <c r="L1911" s="133"/>
      <c r="M1911" s="133">
        <v>410</v>
      </c>
      <c r="N1911" s="133">
        <v>795</v>
      </c>
      <c r="O1911" s="133">
        <v>795</v>
      </c>
      <c r="P1911" s="133" t="s">
        <v>204</v>
      </c>
      <c r="Q1911" s="133" t="s">
        <v>201</v>
      </c>
      <c r="R1911" s="133" t="s">
        <v>202</v>
      </c>
      <c r="S1911" s="127">
        <v>44349.399699074071</v>
      </c>
    </row>
    <row r="1912" spans="1:19" x14ac:dyDescent="0.2">
      <c r="A1912" s="133" t="s">
        <v>199</v>
      </c>
      <c r="B1912" s="133" t="s">
        <v>161</v>
      </c>
      <c r="C1912" s="127">
        <v>44334.541666666664</v>
      </c>
      <c r="D1912" s="133">
        <v>291.36</v>
      </c>
      <c r="E1912" s="133">
        <v>267.52</v>
      </c>
      <c r="F1912" s="133">
        <v>23.84</v>
      </c>
      <c r="G1912" s="133">
        <v>0</v>
      </c>
      <c r="H1912" s="133">
        <v>410</v>
      </c>
      <c r="I1912" s="133">
        <v>790</v>
      </c>
      <c r="J1912" s="133">
        <v>267.52</v>
      </c>
      <c r="K1912" s="133">
        <v>795</v>
      </c>
      <c r="L1912" s="133"/>
      <c r="M1912" s="133">
        <v>410</v>
      </c>
      <c r="N1912" s="133">
        <v>795</v>
      </c>
      <c r="O1912" s="133">
        <v>795</v>
      </c>
      <c r="P1912" s="133" t="s">
        <v>204</v>
      </c>
      <c r="Q1912" s="133" t="s">
        <v>201</v>
      </c>
      <c r="R1912" s="133" t="s">
        <v>202</v>
      </c>
      <c r="S1912" s="127">
        <v>44349.399687500001</v>
      </c>
    </row>
    <row r="1913" spans="1:19" x14ac:dyDescent="0.2">
      <c r="A1913" s="133" t="s">
        <v>199</v>
      </c>
      <c r="B1913" s="133" t="s">
        <v>161</v>
      </c>
      <c r="C1913" s="127">
        <v>44334.583333333336</v>
      </c>
      <c r="D1913" s="133">
        <v>341.34399999999999</v>
      </c>
      <c r="E1913" s="133">
        <v>315.87200000000001</v>
      </c>
      <c r="F1913" s="133">
        <v>25.472000000000001</v>
      </c>
      <c r="G1913" s="133">
        <v>0</v>
      </c>
      <c r="H1913" s="133">
        <v>410</v>
      </c>
      <c r="I1913" s="133">
        <v>790</v>
      </c>
      <c r="J1913" s="133">
        <v>315.87200000000001</v>
      </c>
      <c r="K1913" s="133">
        <v>795</v>
      </c>
      <c r="L1913" s="133"/>
      <c r="M1913" s="133">
        <v>410</v>
      </c>
      <c r="N1913" s="133">
        <v>795</v>
      </c>
      <c r="O1913" s="133">
        <v>795</v>
      </c>
      <c r="P1913" s="133" t="s">
        <v>204</v>
      </c>
      <c r="Q1913" s="133" t="s">
        <v>201</v>
      </c>
      <c r="R1913" s="133" t="s">
        <v>202</v>
      </c>
      <c r="S1913" s="127">
        <v>44349.399699074071</v>
      </c>
    </row>
    <row r="1914" spans="1:19" x14ac:dyDescent="0.2">
      <c r="A1914" s="133" t="s">
        <v>199</v>
      </c>
      <c r="B1914" s="133" t="s">
        <v>161</v>
      </c>
      <c r="C1914" s="127">
        <v>44334.625</v>
      </c>
      <c r="D1914" s="133">
        <v>399.61599999999999</v>
      </c>
      <c r="E1914" s="133">
        <v>371.42399999999998</v>
      </c>
      <c r="F1914" s="133">
        <v>28.192</v>
      </c>
      <c r="G1914" s="133">
        <v>0</v>
      </c>
      <c r="H1914" s="133">
        <v>410</v>
      </c>
      <c r="I1914" s="133">
        <v>790</v>
      </c>
      <c r="J1914" s="133">
        <v>371.42399999999998</v>
      </c>
      <c r="K1914" s="133">
        <v>795</v>
      </c>
      <c r="L1914" s="133"/>
      <c r="M1914" s="133">
        <v>410</v>
      </c>
      <c r="N1914" s="133">
        <v>795</v>
      </c>
      <c r="O1914" s="133">
        <v>795</v>
      </c>
      <c r="P1914" s="133" t="s">
        <v>204</v>
      </c>
      <c r="Q1914" s="133" t="s">
        <v>201</v>
      </c>
      <c r="R1914" s="133" t="s">
        <v>202</v>
      </c>
      <c r="S1914" s="127">
        <v>44349.399699074071</v>
      </c>
    </row>
    <row r="1915" spans="1:19" x14ac:dyDescent="0.2">
      <c r="A1915" s="133" t="s">
        <v>199</v>
      </c>
      <c r="B1915" s="133" t="s">
        <v>161</v>
      </c>
      <c r="C1915" s="127">
        <v>44334.666666666664</v>
      </c>
      <c r="D1915" s="133">
        <v>406.78399999999999</v>
      </c>
      <c r="E1915" s="133">
        <v>378.72</v>
      </c>
      <c r="F1915" s="133">
        <v>28.064</v>
      </c>
      <c r="G1915" s="133">
        <v>0</v>
      </c>
      <c r="H1915" s="133">
        <v>410</v>
      </c>
      <c r="I1915" s="133">
        <v>790</v>
      </c>
      <c r="J1915" s="133">
        <v>378.72</v>
      </c>
      <c r="K1915" s="133">
        <v>795</v>
      </c>
      <c r="L1915" s="133"/>
      <c r="M1915" s="133">
        <v>410</v>
      </c>
      <c r="N1915" s="133">
        <v>795</v>
      </c>
      <c r="O1915" s="133">
        <v>795</v>
      </c>
      <c r="P1915" s="133" t="s">
        <v>204</v>
      </c>
      <c r="Q1915" s="133" t="s">
        <v>201</v>
      </c>
      <c r="R1915" s="133" t="s">
        <v>202</v>
      </c>
      <c r="S1915" s="127">
        <v>44349.399699074071</v>
      </c>
    </row>
    <row r="1916" spans="1:19" x14ac:dyDescent="0.2">
      <c r="A1916" s="133" t="s">
        <v>199</v>
      </c>
      <c r="B1916" s="133" t="s">
        <v>161</v>
      </c>
      <c r="C1916" s="127">
        <v>44334.708333333336</v>
      </c>
      <c r="D1916" s="133">
        <v>411.16800000000001</v>
      </c>
      <c r="E1916" s="133">
        <v>382.75200000000001</v>
      </c>
      <c r="F1916" s="133">
        <v>28.416</v>
      </c>
      <c r="G1916" s="133">
        <v>0</v>
      </c>
      <c r="H1916" s="133">
        <v>410</v>
      </c>
      <c r="I1916" s="133">
        <v>790</v>
      </c>
      <c r="J1916" s="133">
        <v>382.75200000000001</v>
      </c>
      <c r="K1916" s="133">
        <v>795</v>
      </c>
      <c r="L1916" s="133"/>
      <c r="M1916" s="133">
        <v>410</v>
      </c>
      <c r="N1916" s="133">
        <v>795</v>
      </c>
      <c r="O1916" s="133">
        <v>795</v>
      </c>
      <c r="P1916" s="133" t="s">
        <v>204</v>
      </c>
      <c r="Q1916" s="133" t="s">
        <v>201</v>
      </c>
      <c r="R1916" s="133" t="s">
        <v>202</v>
      </c>
      <c r="S1916" s="127">
        <v>44349.399699074071</v>
      </c>
    </row>
    <row r="1917" spans="1:19" x14ac:dyDescent="0.2">
      <c r="A1917" s="133" t="s">
        <v>199</v>
      </c>
      <c r="B1917" s="133" t="s">
        <v>161</v>
      </c>
      <c r="C1917" s="127">
        <v>44334.75</v>
      </c>
      <c r="D1917" s="133">
        <v>414.36799999999999</v>
      </c>
      <c r="E1917" s="133">
        <v>385.76</v>
      </c>
      <c r="F1917" s="133">
        <v>28.608000000000001</v>
      </c>
      <c r="G1917" s="133">
        <v>0</v>
      </c>
      <c r="H1917" s="133">
        <v>410</v>
      </c>
      <c r="I1917" s="133">
        <v>790</v>
      </c>
      <c r="J1917" s="133">
        <v>385.76</v>
      </c>
      <c r="K1917" s="133">
        <v>795</v>
      </c>
      <c r="L1917" s="133"/>
      <c r="M1917" s="133">
        <v>410</v>
      </c>
      <c r="N1917" s="133">
        <v>795</v>
      </c>
      <c r="O1917" s="133">
        <v>795</v>
      </c>
      <c r="P1917" s="133" t="s">
        <v>204</v>
      </c>
      <c r="Q1917" s="133" t="s">
        <v>201</v>
      </c>
      <c r="R1917" s="133" t="s">
        <v>202</v>
      </c>
      <c r="S1917" s="127">
        <v>44349.399699074071</v>
      </c>
    </row>
    <row r="1918" spans="1:19" x14ac:dyDescent="0.2">
      <c r="A1918" s="133" t="s">
        <v>199</v>
      </c>
      <c r="B1918" s="133" t="s">
        <v>161</v>
      </c>
      <c r="C1918" s="127">
        <v>44334.791666666664</v>
      </c>
      <c r="D1918" s="133">
        <v>424.03199999999998</v>
      </c>
      <c r="E1918" s="133">
        <v>394.976</v>
      </c>
      <c r="F1918" s="133">
        <v>29.056000000000001</v>
      </c>
      <c r="G1918" s="133">
        <v>0</v>
      </c>
      <c r="H1918" s="133">
        <v>410</v>
      </c>
      <c r="I1918" s="133">
        <v>791</v>
      </c>
      <c r="J1918" s="133">
        <v>394.976</v>
      </c>
      <c r="K1918" s="133">
        <v>795</v>
      </c>
      <c r="L1918" s="133"/>
      <c r="M1918" s="133">
        <v>410</v>
      </c>
      <c r="N1918" s="133">
        <v>795</v>
      </c>
      <c r="O1918" s="133">
        <v>795</v>
      </c>
      <c r="P1918" s="133" t="s">
        <v>204</v>
      </c>
      <c r="Q1918" s="133" t="s">
        <v>201</v>
      </c>
      <c r="R1918" s="133" t="s">
        <v>202</v>
      </c>
      <c r="S1918" s="127">
        <v>44349.399699074071</v>
      </c>
    </row>
    <row r="1919" spans="1:19" x14ac:dyDescent="0.2">
      <c r="A1919" s="133" t="s">
        <v>199</v>
      </c>
      <c r="B1919" s="133" t="s">
        <v>161</v>
      </c>
      <c r="C1919" s="127">
        <v>44334.833333333336</v>
      </c>
      <c r="D1919" s="133">
        <v>395.2</v>
      </c>
      <c r="E1919" s="133">
        <v>367.71199999999999</v>
      </c>
      <c r="F1919" s="133">
        <v>27.488</v>
      </c>
      <c r="G1919" s="133">
        <v>0</v>
      </c>
      <c r="H1919" s="133">
        <v>410</v>
      </c>
      <c r="I1919" s="133">
        <v>791</v>
      </c>
      <c r="J1919" s="133">
        <v>367.71199999999999</v>
      </c>
      <c r="K1919" s="133">
        <v>795</v>
      </c>
      <c r="L1919" s="133"/>
      <c r="M1919" s="133">
        <v>410</v>
      </c>
      <c r="N1919" s="133">
        <v>795</v>
      </c>
      <c r="O1919" s="133">
        <v>795</v>
      </c>
      <c r="P1919" s="133" t="s">
        <v>204</v>
      </c>
      <c r="Q1919" s="133" t="s">
        <v>201</v>
      </c>
      <c r="R1919" s="133" t="s">
        <v>202</v>
      </c>
      <c r="S1919" s="127">
        <v>44349.399699074071</v>
      </c>
    </row>
    <row r="1920" spans="1:19" x14ac:dyDescent="0.2">
      <c r="A1920" s="133" t="s">
        <v>199</v>
      </c>
      <c r="B1920" s="133" t="s">
        <v>161</v>
      </c>
      <c r="C1920" s="127">
        <v>44334.875</v>
      </c>
      <c r="D1920" s="133">
        <v>378.17599999999999</v>
      </c>
      <c r="E1920" s="133">
        <v>351.392</v>
      </c>
      <c r="F1920" s="133">
        <v>26.783999999999999</v>
      </c>
      <c r="G1920" s="133">
        <v>0</v>
      </c>
      <c r="H1920" s="133">
        <v>410</v>
      </c>
      <c r="I1920" s="133">
        <v>790</v>
      </c>
      <c r="J1920" s="133">
        <v>351.392</v>
      </c>
      <c r="K1920" s="133">
        <v>795</v>
      </c>
      <c r="L1920" s="133"/>
      <c r="M1920" s="133">
        <v>410</v>
      </c>
      <c r="N1920" s="133">
        <v>795</v>
      </c>
      <c r="O1920" s="133">
        <v>795</v>
      </c>
      <c r="P1920" s="133" t="s">
        <v>204</v>
      </c>
      <c r="Q1920" s="133" t="s">
        <v>201</v>
      </c>
      <c r="R1920" s="133" t="s">
        <v>202</v>
      </c>
      <c r="S1920" s="127">
        <v>44349.399699074071</v>
      </c>
    </row>
    <row r="1921" spans="1:19" x14ac:dyDescent="0.2">
      <c r="A1921" s="133" t="s">
        <v>199</v>
      </c>
      <c r="B1921" s="133" t="s">
        <v>161</v>
      </c>
      <c r="C1921" s="127">
        <v>44334.916666666664</v>
      </c>
      <c r="D1921" s="133">
        <v>404.83199999999999</v>
      </c>
      <c r="E1921" s="133">
        <v>376.8</v>
      </c>
      <c r="F1921" s="133">
        <v>28.032</v>
      </c>
      <c r="G1921" s="133">
        <v>0</v>
      </c>
      <c r="H1921" s="133">
        <v>410</v>
      </c>
      <c r="I1921" s="133">
        <v>790</v>
      </c>
      <c r="J1921" s="133">
        <v>376.8</v>
      </c>
      <c r="K1921" s="133">
        <v>795</v>
      </c>
      <c r="L1921" s="133"/>
      <c r="M1921" s="133">
        <v>410</v>
      </c>
      <c r="N1921" s="133">
        <v>795</v>
      </c>
      <c r="O1921" s="133">
        <v>795</v>
      </c>
      <c r="P1921" s="133" t="s">
        <v>204</v>
      </c>
      <c r="Q1921" s="133" t="s">
        <v>201</v>
      </c>
      <c r="R1921" s="133" t="s">
        <v>202</v>
      </c>
      <c r="S1921" s="127">
        <v>44349.399699074071</v>
      </c>
    </row>
    <row r="1922" spans="1:19" x14ac:dyDescent="0.2">
      <c r="A1922" s="133" t="s">
        <v>199</v>
      </c>
      <c r="B1922" s="133" t="s">
        <v>161</v>
      </c>
      <c r="C1922" s="127">
        <v>44334.958333333336</v>
      </c>
      <c r="D1922" s="133">
        <v>355.74400000000003</v>
      </c>
      <c r="E1922" s="133">
        <v>329.98399999999998</v>
      </c>
      <c r="F1922" s="133">
        <v>25.76</v>
      </c>
      <c r="G1922" s="133">
        <v>0</v>
      </c>
      <c r="H1922" s="133">
        <v>410</v>
      </c>
      <c r="I1922" s="133">
        <v>790</v>
      </c>
      <c r="J1922" s="133">
        <v>329.98399999999998</v>
      </c>
      <c r="K1922" s="133">
        <v>795</v>
      </c>
      <c r="L1922" s="133"/>
      <c r="M1922" s="133">
        <v>410</v>
      </c>
      <c r="N1922" s="133">
        <v>795</v>
      </c>
      <c r="O1922" s="133">
        <v>795</v>
      </c>
      <c r="P1922" s="133" t="s">
        <v>204</v>
      </c>
      <c r="Q1922" s="133" t="s">
        <v>201</v>
      </c>
      <c r="R1922" s="133" t="s">
        <v>202</v>
      </c>
      <c r="S1922" s="127">
        <v>44349.399687500001</v>
      </c>
    </row>
    <row r="1923" spans="1:19" x14ac:dyDescent="0.2">
      <c r="A1923" s="133" t="s">
        <v>199</v>
      </c>
      <c r="B1923" s="133" t="s">
        <v>161</v>
      </c>
      <c r="C1923" s="127">
        <v>44335</v>
      </c>
      <c r="D1923" s="133">
        <v>281.88799999999998</v>
      </c>
      <c r="E1923" s="133">
        <v>258.56</v>
      </c>
      <c r="F1923" s="133">
        <v>23.327999999999999</v>
      </c>
      <c r="G1923" s="133">
        <v>0</v>
      </c>
      <c r="H1923" s="133">
        <v>410</v>
      </c>
      <c r="I1923" s="133">
        <v>790</v>
      </c>
      <c r="J1923" s="133">
        <v>258.56</v>
      </c>
      <c r="K1923" s="133">
        <v>795</v>
      </c>
      <c r="L1923" s="133"/>
      <c r="M1923" s="133">
        <v>410</v>
      </c>
      <c r="N1923" s="133">
        <v>795</v>
      </c>
      <c r="O1923" s="133">
        <v>795</v>
      </c>
      <c r="P1923" s="133" t="s">
        <v>204</v>
      </c>
      <c r="Q1923" s="133" t="s">
        <v>201</v>
      </c>
      <c r="R1923" s="133" t="s">
        <v>202</v>
      </c>
      <c r="S1923" s="127">
        <v>44349.399699074071</v>
      </c>
    </row>
    <row r="1924" spans="1:19" x14ac:dyDescent="0.2">
      <c r="A1924" s="133" t="s">
        <v>199</v>
      </c>
      <c r="B1924" s="133" t="s">
        <v>161</v>
      </c>
      <c r="C1924" s="127">
        <v>44335.041666666664</v>
      </c>
      <c r="D1924" s="133">
        <v>242.14400000000001</v>
      </c>
      <c r="E1924" s="133">
        <v>219.93600000000001</v>
      </c>
      <c r="F1924" s="133">
        <v>22.207999999999998</v>
      </c>
      <c r="G1924" s="133">
        <v>0</v>
      </c>
      <c r="H1924" s="133">
        <v>409</v>
      </c>
      <c r="I1924" s="133">
        <v>754</v>
      </c>
      <c r="J1924" s="133">
        <v>219.93600000000001</v>
      </c>
      <c r="K1924" s="133">
        <v>758</v>
      </c>
      <c r="L1924" s="133"/>
      <c r="M1924" s="133">
        <v>409</v>
      </c>
      <c r="N1924" s="133">
        <v>758</v>
      </c>
      <c r="O1924" s="133">
        <v>795</v>
      </c>
      <c r="P1924" s="133" t="s">
        <v>204</v>
      </c>
      <c r="Q1924" s="133" t="s">
        <v>201</v>
      </c>
      <c r="R1924" s="133" t="s">
        <v>202</v>
      </c>
      <c r="S1924" s="127">
        <v>44349.399687500001</v>
      </c>
    </row>
    <row r="1925" spans="1:19" x14ac:dyDescent="0.2">
      <c r="A1925" s="133" t="s">
        <v>199</v>
      </c>
      <c r="B1925" s="133" t="s">
        <v>161</v>
      </c>
      <c r="C1925" s="127">
        <v>44335.083333333336</v>
      </c>
      <c r="D1925" s="133">
        <v>226.94399999999999</v>
      </c>
      <c r="E1925" s="133">
        <v>204.99199999999999</v>
      </c>
      <c r="F1925" s="133">
        <v>21.952000000000002</v>
      </c>
      <c r="G1925" s="133">
        <v>0</v>
      </c>
      <c r="H1925" s="133">
        <v>409</v>
      </c>
      <c r="I1925" s="133">
        <v>673</v>
      </c>
      <c r="J1925" s="133">
        <v>204.99199999999999</v>
      </c>
      <c r="K1925" s="133">
        <v>677</v>
      </c>
      <c r="L1925" s="133"/>
      <c r="M1925" s="133">
        <v>409</v>
      </c>
      <c r="N1925" s="133">
        <v>677</v>
      </c>
      <c r="O1925" s="133">
        <v>795</v>
      </c>
      <c r="P1925" s="133" t="s">
        <v>204</v>
      </c>
      <c r="Q1925" s="133" t="s">
        <v>201</v>
      </c>
      <c r="R1925" s="133" t="s">
        <v>202</v>
      </c>
      <c r="S1925" s="127">
        <v>44349.400277777779</v>
      </c>
    </row>
    <row r="1926" spans="1:19" x14ac:dyDescent="0.2">
      <c r="A1926" s="133" t="s">
        <v>199</v>
      </c>
      <c r="B1926" s="133" t="s">
        <v>161</v>
      </c>
      <c r="C1926" s="127">
        <v>44335.125</v>
      </c>
      <c r="D1926" s="133">
        <v>226.33600000000001</v>
      </c>
      <c r="E1926" s="133">
        <v>204.99199999999999</v>
      </c>
      <c r="F1926" s="133">
        <v>21.344000000000001</v>
      </c>
      <c r="G1926" s="133">
        <v>0</v>
      </c>
      <c r="H1926" s="133">
        <v>409</v>
      </c>
      <c r="I1926" s="133">
        <v>543</v>
      </c>
      <c r="J1926" s="133">
        <v>204.99199999999999</v>
      </c>
      <c r="K1926" s="133">
        <v>545</v>
      </c>
      <c r="L1926" s="133"/>
      <c r="M1926" s="133">
        <v>409</v>
      </c>
      <c r="N1926" s="133">
        <v>545</v>
      </c>
      <c r="O1926" s="133">
        <v>795</v>
      </c>
      <c r="P1926" s="133" t="s">
        <v>204</v>
      </c>
      <c r="Q1926" s="133" t="s">
        <v>201</v>
      </c>
      <c r="R1926" s="133" t="s">
        <v>202</v>
      </c>
      <c r="S1926" s="127">
        <v>44349.400277777779</v>
      </c>
    </row>
    <row r="1927" spans="1:19" x14ac:dyDescent="0.2">
      <c r="A1927" s="133" t="s">
        <v>199</v>
      </c>
      <c r="B1927" s="133" t="s">
        <v>161</v>
      </c>
      <c r="C1927" s="127">
        <v>44335.166666666664</v>
      </c>
      <c r="D1927" s="133">
        <v>225.50399999999999</v>
      </c>
      <c r="E1927" s="133">
        <v>204.73599999999999</v>
      </c>
      <c r="F1927" s="133">
        <v>20.768000000000001</v>
      </c>
      <c r="G1927" s="133">
        <v>0</v>
      </c>
      <c r="H1927" s="133">
        <v>409</v>
      </c>
      <c r="I1927" s="133">
        <v>447</v>
      </c>
      <c r="J1927" s="133">
        <v>204.73599999999999</v>
      </c>
      <c r="K1927" s="133">
        <v>448</v>
      </c>
      <c r="L1927" s="133"/>
      <c r="M1927" s="133">
        <v>409</v>
      </c>
      <c r="N1927" s="133">
        <v>448</v>
      </c>
      <c r="O1927" s="133">
        <v>795</v>
      </c>
      <c r="P1927" s="133" t="s">
        <v>204</v>
      </c>
      <c r="Q1927" s="133" t="s">
        <v>201</v>
      </c>
      <c r="R1927" s="133" t="s">
        <v>202</v>
      </c>
      <c r="S1927" s="127">
        <v>44349.400277777779</v>
      </c>
    </row>
    <row r="1928" spans="1:19" x14ac:dyDescent="0.2">
      <c r="A1928" s="133" t="s">
        <v>199</v>
      </c>
      <c r="B1928" s="133" t="s">
        <v>161</v>
      </c>
      <c r="C1928" s="127">
        <v>44335.208333333336</v>
      </c>
      <c r="D1928" s="133">
        <v>225.82400000000001</v>
      </c>
      <c r="E1928" s="133">
        <v>204.83199999999999</v>
      </c>
      <c r="F1928" s="133">
        <v>20.992000000000001</v>
      </c>
      <c r="G1928" s="133">
        <v>0</v>
      </c>
      <c r="H1928" s="133">
        <v>409</v>
      </c>
      <c r="I1928" s="133">
        <v>434</v>
      </c>
      <c r="J1928" s="133">
        <v>204.83199999999999</v>
      </c>
      <c r="K1928" s="133">
        <v>435</v>
      </c>
      <c r="L1928" s="133"/>
      <c r="M1928" s="133">
        <v>409</v>
      </c>
      <c r="N1928" s="133">
        <v>435</v>
      </c>
      <c r="O1928" s="133">
        <v>795</v>
      </c>
      <c r="P1928" s="133" t="s">
        <v>204</v>
      </c>
      <c r="Q1928" s="133" t="s">
        <v>201</v>
      </c>
      <c r="R1928" s="133" t="s">
        <v>202</v>
      </c>
      <c r="S1928" s="127">
        <v>44349.400277777779</v>
      </c>
    </row>
    <row r="1929" spans="1:19" x14ac:dyDescent="0.2">
      <c r="A1929" s="133" t="s">
        <v>199</v>
      </c>
      <c r="B1929" s="133" t="s">
        <v>161</v>
      </c>
      <c r="C1929" s="127">
        <v>44335.25</v>
      </c>
      <c r="D1929" s="133">
        <v>225.92</v>
      </c>
      <c r="E1929" s="133">
        <v>205.24799999999999</v>
      </c>
      <c r="F1929" s="133">
        <v>20.672000000000001</v>
      </c>
      <c r="G1929" s="133">
        <v>0</v>
      </c>
      <c r="H1929" s="133">
        <v>409</v>
      </c>
      <c r="I1929" s="133">
        <v>522</v>
      </c>
      <c r="J1929" s="133">
        <v>205.24799999999999</v>
      </c>
      <c r="K1929" s="133">
        <v>524</v>
      </c>
      <c r="L1929" s="133"/>
      <c r="M1929" s="133">
        <v>409</v>
      </c>
      <c r="N1929" s="133">
        <v>524</v>
      </c>
      <c r="O1929" s="133">
        <v>795</v>
      </c>
      <c r="P1929" s="133" t="s">
        <v>204</v>
      </c>
      <c r="Q1929" s="133" t="s">
        <v>201</v>
      </c>
      <c r="R1929" s="133" t="s">
        <v>202</v>
      </c>
      <c r="S1929" s="127">
        <v>44349.400277777779</v>
      </c>
    </row>
    <row r="1930" spans="1:19" x14ac:dyDescent="0.2">
      <c r="A1930" s="133" t="s">
        <v>199</v>
      </c>
      <c r="B1930" s="133" t="s">
        <v>161</v>
      </c>
      <c r="C1930" s="127">
        <v>44335.291666666664</v>
      </c>
      <c r="D1930" s="133">
        <v>227.072</v>
      </c>
      <c r="E1930" s="133">
        <v>206.36799999999999</v>
      </c>
      <c r="F1930" s="133">
        <v>20.704000000000001</v>
      </c>
      <c r="G1930" s="133">
        <v>0</v>
      </c>
      <c r="H1930" s="133">
        <v>409</v>
      </c>
      <c r="I1930" s="133">
        <v>584</v>
      </c>
      <c r="J1930" s="133">
        <v>206.36799999999999</v>
      </c>
      <c r="K1930" s="133">
        <v>587</v>
      </c>
      <c r="L1930" s="133"/>
      <c r="M1930" s="133">
        <v>409</v>
      </c>
      <c r="N1930" s="133">
        <v>587</v>
      </c>
      <c r="O1930" s="133">
        <v>795</v>
      </c>
      <c r="P1930" s="133" t="s">
        <v>204</v>
      </c>
      <c r="Q1930" s="133" t="s">
        <v>201</v>
      </c>
      <c r="R1930" s="133" t="s">
        <v>202</v>
      </c>
      <c r="S1930" s="127">
        <v>44349.400277777779</v>
      </c>
    </row>
    <row r="1931" spans="1:19" x14ac:dyDescent="0.2">
      <c r="A1931" s="133" t="s">
        <v>199</v>
      </c>
      <c r="B1931" s="133" t="s">
        <v>161</v>
      </c>
      <c r="C1931" s="127">
        <v>44335.333333333336</v>
      </c>
      <c r="D1931" s="133">
        <v>227.61600000000001</v>
      </c>
      <c r="E1931" s="133">
        <v>206.84800000000001</v>
      </c>
      <c r="F1931" s="133">
        <v>20.768000000000001</v>
      </c>
      <c r="G1931" s="133">
        <v>0</v>
      </c>
      <c r="H1931" s="133">
        <v>409</v>
      </c>
      <c r="I1931" s="133">
        <v>684</v>
      </c>
      <c r="J1931" s="133">
        <v>206.84800000000001</v>
      </c>
      <c r="K1931" s="133">
        <v>687</v>
      </c>
      <c r="L1931" s="133"/>
      <c r="M1931" s="133">
        <v>409</v>
      </c>
      <c r="N1931" s="133">
        <v>687</v>
      </c>
      <c r="O1931" s="133">
        <v>795</v>
      </c>
      <c r="P1931" s="133" t="s">
        <v>204</v>
      </c>
      <c r="Q1931" s="133" t="s">
        <v>201</v>
      </c>
      <c r="R1931" s="133" t="s">
        <v>202</v>
      </c>
      <c r="S1931" s="127">
        <v>44349.400277777779</v>
      </c>
    </row>
    <row r="1932" spans="1:19" x14ac:dyDescent="0.2">
      <c r="A1932" s="133" t="s">
        <v>199</v>
      </c>
      <c r="B1932" s="133" t="s">
        <v>161</v>
      </c>
      <c r="C1932" s="127">
        <v>44335.375</v>
      </c>
      <c r="D1932" s="133">
        <v>232.64</v>
      </c>
      <c r="E1932" s="133">
        <v>211.80799999999999</v>
      </c>
      <c r="F1932" s="133">
        <v>20.832000000000001</v>
      </c>
      <c r="G1932" s="133">
        <v>0</v>
      </c>
      <c r="H1932" s="133">
        <v>409</v>
      </c>
      <c r="I1932" s="133">
        <v>733</v>
      </c>
      <c r="J1932" s="133">
        <v>211.80799999999999</v>
      </c>
      <c r="K1932" s="133">
        <v>738</v>
      </c>
      <c r="L1932" s="133"/>
      <c r="M1932" s="133">
        <v>409</v>
      </c>
      <c r="N1932" s="133">
        <v>738</v>
      </c>
      <c r="O1932" s="133">
        <v>795</v>
      </c>
      <c r="P1932" s="133" t="s">
        <v>204</v>
      </c>
      <c r="Q1932" s="133" t="s">
        <v>201</v>
      </c>
      <c r="R1932" s="133" t="s">
        <v>202</v>
      </c>
      <c r="S1932" s="127">
        <v>44349.400277777779</v>
      </c>
    </row>
    <row r="1933" spans="1:19" x14ac:dyDescent="0.2">
      <c r="A1933" s="133" t="s">
        <v>199</v>
      </c>
      <c r="B1933" s="133" t="s">
        <v>161</v>
      </c>
      <c r="C1933" s="127">
        <v>44335.416666666664</v>
      </c>
      <c r="D1933" s="133">
        <v>227.55199999999999</v>
      </c>
      <c r="E1933" s="133">
        <v>206.84800000000001</v>
      </c>
      <c r="F1933" s="133">
        <v>20.704000000000001</v>
      </c>
      <c r="G1933" s="133">
        <v>0</v>
      </c>
      <c r="H1933" s="133">
        <v>409</v>
      </c>
      <c r="I1933" s="133">
        <v>700</v>
      </c>
      <c r="J1933" s="133">
        <v>206.84800000000001</v>
      </c>
      <c r="K1933" s="133">
        <v>703</v>
      </c>
      <c r="L1933" s="133"/>
      <c r="M1933" s="133">
        <v>409</v>
      </c>
      <c r="N1933" s="133">
        <v>703</v>
      </c>
      <c r="O1933" s="133">
        <v>795</v>
      </c>
      <c r="P1933" s="133" t="s">
        <v>204</v>
      </c>
      <c r="Q1933" s="133" t="s">
        <v>201</v>
      </c>
      <c r="R1933" s="133" t="s">
        <v>202</v>
      </c>
      <c r="S1933" s="127">
        <v>44349.400277777779</v>
      </c>
    </row>
    <row r="1934" spans="1:19" x14ac:dyDescent="0.2">
      <c r="A1934" s="133" t="s">
        <v>199</v>
      </c>
      <c r="B1934" s="133" t="s">
        <v>161</v>
      </c>
      <c r="C1934" s="127">
        <v>44335.458333333336</v>
      </c>
      <c r="D1934" s="133">
        <v>229.72800000000001</v>
      </c>
      <c r="E1934" s="133">
        <v>208.928</v>
      </c>
      <c r="F1934" s="133">
        <v>20.8</v>
      </c>
      <c r="G1934" s="133">
        <v>0</v>
      </c>
      <c r="H1934" s="133">
        <v>409</v>
      </c>
      <c r="I1934" s="133">
        <v>713</v>
      </c>
      <c r="J1934" s="133">
        <v>208.928</v>
      </c>
      <c r="K1934" s="133">
        <v>717</v>
      </c>
      <c r="L1934" s="133"/>
      <c r="M1934" s="133">
        <v>409</v>
      </c>
      <c r="N1934" s="133">
        <v>717</v>
      </c>
      <c r="O1934" s="133">
        <v>795</v>
      </c>
      <c r="P1934" s="133" t="s">
        <v>204</v>
      </c>
      <c r="Q1934" s="133" t="s">
        <v>201</v>
      </c>
      <c r="R1934" s="133" t="s">
        <v>202</v>
      </c>
      <c r="S1934" s="127">
        <v>44349.400277777779</v>
      </c>
    </row>
    <row r="1935" spans="1:19" x14ac:dyDescent="0.2">
      <c r="A1935" s="133" t="s">
        <v>199</v>
      </c>
      <c r="B1935" s="133" t="s">
        <v>161</v>
      </c>
      <c r="C1935" s="127">
        <v>44335.5</v>
      </c>
      <c r="D1935" s="133">
        <v>231.136</v>
      </c>
      <c r="E1935" s="133">
        <v>210.208</v>
      </c>
      <c r="F1935" s="133">
        <v>20.928000000000001</v>
      </c>
      <c r="G1935" s="133">
        <v>0</v>
      </c>
      <c r="H1935" s="133">
        <v>409</v>
      </c>
      <c r="I1935" s="133">
        <v>661</v>
      </c>
      <c r="J1935" s="133">
        <v>210.208</v>
      </c>
      <c r="K1935" s="133">
        <v>665</v>
      </c>
      <c r="L1935" s="133"/>
      <c r="M1935" s="133">
        <v>409</v>
      </c>
      <c r="N1935" s="133">
        <v>665</v>
      </c>
      <c r="O1935" s="133">
        <v>795</v>
      </c>
      <c r="P1935" s="133" t="s">
        <v>204</v>
      </c>
      <c r="Q1935" s="133" t="s">
        <v>201</v>
      </c>
      <c r="R1935" s="133" t="s">
        <v>202</v>
      </c>
      <c r="S1935" s="127">
        <v>44349.400277777779</v>
      </c>
    </row>
    <row r="1936" spans="1:19" x14ac:dyDescent="0.2">
      <c r="A1936" s="133" t="s">
        <v>199</v>
      </c>
      <c r="B1936" s="133" t="s">
        <v>161</v>
      </c>
      <c r="C1936" s="127">
        <v>44335.541666666664</v>
      </c>
      <c r="D1936" s="133">
        <v>231.93600000000001</v>
      </c>
      <c r="E1936" s="133">
        <v>211.072</v>
      </c>
      <c r="F1936" s="133">
        <v>20.864000000000001</v>
      </c>
      <c r="G1936" s="133">
        <v>0</v>
      </c>
      <c r="H1936" s="133">
        <v>410</v>
      </c>
      <c r="I1936" s="133">
        <v>790</v>
      </c>
      <c r="J1936" s="133">
        <v>211.072</v>
      </c>
      <c r="K1936" s="133">
        <v>795</v>
      </c>
      <c r="L1936" s="133"/>
      <c r="M1936" s="133">
        <v>410</v>
      </c>
      <c r="N1936" s="133">
        <v>795</v>
      </c>
      <c r="O1936" s="133">
        <v>795</v>
      </c>
      <c r="P1936" s="133" t="s">
        <v>204</v>
      </c>
      <c r="Q1936" s="133" t="s">
        <v>201</v>
      </c>
      <c r="R1936" s="133" t="s">
        <v>202</v>
      </c>
      <c r="S1936" s="127">
        <v>44349.400277777779</v>
      </c>
    </row>
    <row r="1937" spans="1:19" x14ac:dyDescent="0.2">
      <c r="A1937" s="133" t="s">
        <v>199</v>
      </c>
      <c r="B1937" s="133" t="s">
        <v>161</v>
      </c>
      <c r="C1937" s="127">
        <v>44335.583333333336</v>
      </c>
      <c r="D1937" s="133">
        <v>264.64</v>
      </c>
      <c r="E1937" s="133">
        <v>242.78399999999999</v>
      </c>
      <c r="F1937" s="133">
        <v>21.856000000000002</v>
      </c>
      <c r="G1937" s="133">
        <v>0</v>
      </c>
      <c r="H1937" s="133">
        <v>410</v>
      </c>
      <c r="I1937" s="133">
        <v>790</v>
      </c>
      <c r="J1937" s="133">
        <v>242.78399999999999</v>
      </c>
      <c r="K1937" s="133">
        <v>795</v>
      </c>
      <c r="L1937" s="133"/>
      <c r="M1937" s="133">
        <v>410</v>
      </c>
      <c r="N1937" s="133">
        <v>795</v>
      </c>
      <c r="O1937" s="133">
        <v>795</v>
      </c>
      <c r="P1937" s="133" t="s">
        <v>204</v>
      </c>
      <c r="Q1937" s="133" t="s">
        <v>201</v>
      </c>
      <c r="R1937" s="133" t="s">
        <v>202</v>
      </c>
      <c r="S1937" s="127">
        <v>44349.400277777779</v>
      </c>
    </row>
    <row r="1938" spans="1:19" x14ac:dyDescent="0.2">
      <c r="A1938" s="133" t="s">
        <v>199</v>
      </c>
      <c r="B1938" s="133" t="s">
        <v>161</v>
      </c>
      <c r="C1938" s="127">
        <v>44335.625</v>
      </c>
      <c r="D1938" s="133">
        <v>303.64800000000002</v>
      </c>
      <c r="E1938" s="133">
        <v>280.416</v>
      </c>
      <c r="F1938" s="133">
        <v>23.231999999999999</v>
      </c>
      <c r="G1938" s="133">
        <v>0</v>
      </c>
      <c r="H1938" s="133">
        <v>410</v>
      </c>
      <c r="I1938" s="133">
        <v>790</v>
      </c>
      <c r="J1938" s="133">
        <v>280.416</v>
      </c>
      <c r="K1938" s="133">
        <v>795</v>
      </c>
      <c r="L1938" s="133"/>
      <c r="M1938" s="133">
        <v>410</v>
      </c>
      <c r="N1938" s="133">
        <v>795</v>
      </c>
      <c r="O1938" s="133">
        <v>795</v>
      </c>
      <c r="P1938" s="133" t="s">
        <v>204</v>
      </c>
      <c r="Q1938" s="133" t="s">
        <v>201</v>
      </c>
      <c r="R1938" s="133" t="s">
        <v>202</v>
      </c>
      <c r="S1938" s="127">
        <v>44349.400277777779</v>
      </c>
    </row>
    <row r="1939" spans="1:19" x14ac:dyDescent="0.2">
      <c r="A1939" s="133" t="s">
        <v>199</v>
      </c>
      <c r="B1939" s="133" t="s">
        <v>161</v>
      </c>
      <c r="C1939" s="127">
        <v>44335.666666666664</v>
      </c>
      <c r="D1939" s="133">
        <v>367.16800000000001</v>
      </c>
      <c r="E1939" s="133">
        <v>341.50400000000002</v>
      </c>
      <c r="F1939" s="133">
        <v>25.664000000000001</v>
      </c>
      <c r="G1939" s="133">
        <v>0</v>
      </c>
      <c r="H1939" s="133">
        <v>410</v>
      </c>
      <c r="I1939" s="133">
        <v>790</v>
      </c>
      <c r="J1939" s="133">
        <v>341.50400000000002</v>
      </c>
      <c r="K1939" s="133">
        <v>795</v>
      </c>
      <c r="L1939" s="133"/>
      <c r="M1939" s="133">
        <v>410</v>
      </c>
      <c r="N1939" s="133">
        <v>795</v>
      </c>
      <c r="O1939" s="133">
        <v>795</v>
      </c>
      <c r="P1939" s="133" t="s">
        <v>204</v>
      </c>
      <c r="Q1939" s="133" t="s">
        <v>201</v>
      </c>
      <c r="R1939" s="133" t="s">
        <v>202</v>
      </c>
      <c r="S1939" s="127">
        <v>44349.400277777779</v>
      </c>
    </row>
    <row r="1940" spans="1:19" x14ac:dyDescent="0.2">
      <c r="A1940" s="133" t="s">
        <v>199</v>
      </c>
      <c r="B1940" s="133" t="s">
        <v>161</v>
      </c>
      <c r="C1940" s="127">
        <v>44335.708333333336</v>
      </c>
      <c r="D1940" s="133">
        <v>411.96800000000002</v>
      </c>
      <c r="E1940" s="133">
        <v>384.25599999999997</v>
      </c>
      <c r="F1940" s="133">
        <v>27.712</v>
      </c>
      <c r="G1940" s="133">
        <v>0</v>
      </c>
      <c r="H1940" s="133">
        <v>410</v>
      </c>
      <c r="I1940" s="133">
        <v>790</v>
      </c>
      <c r="J1940" s="133">
        <v>384.25599999999997</v>
      </c>
      <c r="K1940" s="133">
        <v>795</v>
      </c>
      <c r="L1940" s="133"/>
      <c r="M1940" s="133">
        <v>410</v>
      </c>
      <c r="N1940" s="133">
        <v>795</v>
      </c>
      <c r="O1940" s="133">
        <v>795</v>
      </c>
      <c r="P1940" s="133" t="s">
        <v>204</v>
      </c>
      <c r="Q1940" s="133" t="s">
        <v>201</v>
      </c>
      <c r="R1940" s="133" t="s">
        <v>202</v>
      </c>
      <c r="S1940" s="127">
        <v>44349.400277777779</v>
      </c>
    </row>
    <row r="1941" spans="1:19" x14ac:dyDescent="0.2">
      <c r="A1941" s="133" t="s">
        <v>199</v>
      </c>
      <c r="B1941" s="133" t="s">
        <v>161</v>
      </c>
      <c r="C1941" s="127">
        <v>44335.75</v>
      </c>
      <c r="D1941" s="133">
        <v>421.72800000000001</v>
      </c>
      <c r="E1941" s="133">
        <v>393.44</v>
      </c>
      <c r="F1941" s="133">
        <v>28.288</v>
      </c>
      <c r="G1941" s="133">
        <v>0</v>
      </c>
      <c r="H1941" s="133">
        <v>410</v>
      </c>
      <c r="I1941" s="133">
        <v>791</v>
      </c>
      <c r="J1941" s="133">
        <v>393.44</v>
      </c>
      <c r="K1941" s="133">
        <v>795</v>
      </c>
      <c r="L1941" s="133"/>
      <c r="M1941" s="133">
        <v>410</v>
      </c>
      <c r="N1941" s="133">
        <v>795</v>
      </c>
      <c r="O1941" s="133">
        <v>795</v>
      </c>
      <c r="P1941" s="133" t="s">
        <v>204</v>
      </c>
      <c r="Q1941" s="133" t="s">
        <v>201</v>
      </c>
      <c r="R1941" s="133" t="s">
        <v>202</v>
      </c>
      <c r="S1941" s="127">
        <v>44349.400277777779</v>
      </c>
    </row>
    <row r="1942" spans="1:19" x14ac:dyDescent="0.2">
      <c r="A1942" s="133" t="s">
        <v>199</v>
      </c>
      <c r="B1942" s="133" t="s">
        <v>161</v>
      </c>
      <c r="C1942" s="127">
        <v>44335.791666666664</v>
      </c>
      <c r="D1942" s="133">
        <v>413.76</v>
      </c>
      <c r="E1942" s="133">
        <v>385.88799999999998</v>
      </c>
      <c r="F1942" s="133">
        <v>27.872</v>
      </c>
      <c r="G1942" s="133">
        <v>0</v>
      </c>
      <c r="H1942" s="133">
        <v>410</v>
      </c>
      <c r="I1942" s="133">
        <v>791</v>
      </c>
      <c r="J1942" s="133">
        <v>385.88799999999998</v>
      </c>
      <c r="K1942" s="133">
        <v>795</v>
      </c>
      <c r="L1942" s="133"/>
      <c r="M1942" s="133">
        <v>410</v>
      </c>
      <c r="N1942" s="133">
        <v>795</v>
      </c>
      <c r="O1942" s="133">
        <v>795</v>
      </c>
      <c r="P1942" s="133" t="s">
        <v>204</v>
      </c>
      <c r="Q1942" s="133" t="s">
        <v>201</v>
      </c>
      <c r="R1942" s="133" t="s">
        <v>202</v>
      </c>
      <c r="S1942" s="127">
        <v>44349.400289351855</v>
      </c>
    </row>
    <row r="1943" spans="1:19" x14ac:dyDescent="0.2">
      <c r="A1943" s="133" t="s">
        <v>199</v>
      </c>
      <c r="B1943" s="133" t="s">
        <v>161</v>
      </c>
      <c r="C1943" s="127">
        <v>44335.833333333336</v>
      </c>
      <c r="D1943" s="133">
        <v>410.048</v>
      </c>
      <c r="E1943" s="133">
        <v>382.36799999999999</v>
      </c>
      <c r="F1943" s="133">
        <v>27.68</v>
      </c>
      <c r="G1943" s="133">
        <v>0</v>
      </c>
      <c r="H1943" s="133">
        <v>410</v>
      </c>
      <c r="I1943" s="133">
        <v>791</v>
      </c>
      <c r="J1943" s="133">
        <v>382.36799999999999</v>
      </c>
      <c r="K1943" s="133">
        <v>795</v>
      </c>
      <c r="L1943" s="133"/>
      <c r="M1943" s="133">
        <v>410</v>
      </c>
      <c r="N1943" s="133">
        <v>795</v>
      </c>
      <c r="O1943" s="133">
        <v>795</v>
      </c>
      <c r="P1943" s="133" t="s">
        <v>204</v>
      </c>
      <c r="Q1943" s="133" t="s">
        <v>201</v>
      </c>
      <c r="R1943" s="133" t="s">
        <v>202</v>
      </c>
      <c r="S1943" s="127">
        <v>44349.400277777779</v>
      </c>
    </row>
    <row r="1944" spans="1:19" x14ac:dyDescent="0.2">
      <c r="A1944" s="133" t="s">
        <v>199</v>
      </c>
      <c r="B1944" s="133" t="s">
        <v>161</v>
      </c>
      <c r="C1944" s="127">
        <v>44335.875</v>
      </c>
      <c r="D1944" s="133">
        <v>369.15199999999999</v>
      </c>
      <c r="E1944" s="133">
        <v>343.392</v>
      </c>
      <c r="F1944" s="133">
        <v>25.76</v>
      </c>
      <c r="G1944" s="133">
        <v>0</v>
      </c>
      <c r="H1944" s="133">
        <v>410</v>
      </c>
      <c r="I1944" s="133">
        <v>790</v>
      </c>
      <c r="J1944" s="133">
        <v>343.392</v>
      </c>
      <c r="K1944" s="133">
        <v>795</v>
      </c>
      <c r="L1944" s="133"/>
      <c r="M1944" s="133">
        <v>410</v>
      </c>
      <c r="N1944" s="133">
        <v>795</v>
      </c>
      <c r="O1944" s="133">
        <v>795</v>
      </c>
      <c r="P1944" s="133" t="s">
        <v>204</v>
      </c>
      <c r="Q1944" s="133" t="s">
        <v>201</v>
      </c>
      <c r="R1944" s="133" t="s">
        <v>202</v>
      </c>
      <c r="S1944" s="127">
        <v>44349.400277777779</v>
      </c>
    </row>
    <row r="1945" spans="1:19" x14ac:dyDescent="0.2">
      <c r="A1945" s="133" t="s">
        <v>199</v>
      </c>
      <c r="B1945" s="133" t="s">
        <v>161</v>
      </c>
      <c r="C1945" s="127">
        <v>44335.916666666664</v>
      </c>
      <c r="D1945" s="133">
        <v>393.44</v>
      </c>
      <c r="E1945" s="133">
        <v>366.43200000000002</v>
      </c>
      <c r="F1945" s="133">
        <v>27.007999999999999</v>
      </c>
      <c r="G1945" s="133">
        <v>0</v>
      </c>
      <c r="H1945" s="133">
        <v>410</v>
      </c>
      <c r="I1945" s="133">
        <v>790</v>
      </c>
      <c r="J1945" s="133">
        <v>366.43200000000002</v>
      </c>
      <c r="K1945" s="133">
        <v>795</v>
      </c>
      <c r="L1945" s="133"/>
      <c r="M1945" s="133">
        <v>410</v>
      </c>
      <c r="N1945" s="133">
        <v>795</v>
      </c>
      <c r="O1945" s="133">
        <v>795</v>
      </c>
      <c r="P1945" s="133" t="s">
        <v>204</v>
      </c>
      <c r="Q1945" s="133" t="s">
        <v>201</v>
      </c>
      <c r="R1945" s="133" t="s">
        <v>202</v>
      </c>
      <c r="S1945" s="127">
        <v>44349.400277777779</v>
      </c>
    </row>
    <row r="1946" spans="1:19" x14ac:dyDescent="0.2">
      <c r="A1946" s="133" t="s">
        <v>199</v>
      </c>
      <c r="B1946" s="133" t="s">
        <v>161</v>
      </c>
      <c r="C1946" s="127">
        <v>44335.958333333336</v>
      </c>
      <c r="D1946" s="133">
        <v>385.34399999999999</v>
      </c>
      <c r="E1946" s="133">
        <v>358.94400000000002</v>
      </c>
      <c r="F1946" s="133">
        <v>26.4</v>
      </c>
      <c r="G1946" s="133">
        <v>0</v>
      </c>
      <c r="H1946" s="133">
        <v>410</v>
      </c>
      <c r="I1946" s="133">
        <v>790</v>
      </c>
      <c r="J1946" s="133">
        <v>358.94400000000002</v>
      </c>
      <c r="K1946" s="133">
        <v>795</v>
      </c>
      <c r="L1946" s="133"/>
      <c r="M1946" s="133">
        <v>410</v>
      </c>
      <c r="N1946" s="133">
        <v>795</v>
      </c>
      <c r="O1946" s="133">
        <v>795</v>
      </c>
      <c r="P1946" s="133" t="s">
        <v>204</v>
      </c>
      <c r="Q1946" s="133" t="s">
        <v>201</v>
      </c>
      <c r="R1946" s="133" t="s">
        <v>202</v>
      </c>
      <c r="S1946" s="127">
        <v>44349.400277777779</v>
      </c>
    </row>
    <row r="1947" spans="1:19" x14ac:dyDescent="0.2">
      <c r="A1947" s="133" t="s">
        <v>199</v>
      </c>
      <c r="B1947" s="133" t="s">
        <v>161</v>
      </c>
      <c r="C1947" s="127">
        <v>44336</v>
      </c>
      <c r="D1947" s="133">
        <v>334.52800000000002</v>
      </c>
      <c r="E1947" s="133">
        <v>310.20800000000003</v>
      </c>
      <c r="F1947" s="133">
        <v>24.32</v>
      </c>
      <c r="G1947" s="133">
        <v>0</v>
      </c>
      <c r="H1947" s="133">
        <v>410</v>
      </c>
      <c r="I1947" s="133">
        <v>790</v>
      </c>
      <c r="J1947" s="133">
        <v>310.20800000000003</v>
      </c>
      <c r="K1947" s="133">
        <v>795</v>
      </c>
      <c r="L1947" s="133"/>
      <c r="M1947" s="133">
        <v>410</v>
      </c>
      <c r="N1947" s="133">
        <v>795</v>
      </c>
      <c r="O1947" s="133">
        <v>795</v>
      </c>
      <c r="P1947" s="133" t="s">
        <v>204</v>
      </c>
      <c r="Q1947" s="133" t="s">
        <v>201</v>
      </c>
      <c r="R1947" s="133" t="s">
        <v>202</v>
      </c>
      <c r="S1947" s="127">
        <v>44349.400277777779</v>
      </c>
    </row>
    <row r="1948" spans="1:19" x14ac:dyDescent="0.2">
      <c r="A1948" s="133" t="s">
        <v>199</v>
      </c>
      <c r="B1948" s="133" t="s">
        <v>161</v>
      </c>
      <c r="C1948" s="127">
        <v>44336.041666666664</v>
      </c>
      <c r="D1948" s="133">
        <v>254.464</v>
      </c>
      <c r="E1948" s="133">
        <v>232.256</v>
      </c>
      <c r="F1948" s="133">
        <v>22.207999999999998</v>
      </c>
      <c r="G1948" s="133">
        <v>0</v>
      </c>
      <c r="H1948" s="133">
        <v>409</v>
      </c>
      <c r="I1948" s="133">
        <v>756</v>
      </c>
      <c r="J1948" s="133">
        <v>232.256</v>
      </c>
      <c r="K1948" s="133">
        <v>760</v>
      </c>
      <c r="L1948" s="133"/>
      <c r="M1948" s="133">
        <v>409</v>
      </c>
      <c r="N1948" s="133">
        <v>760</v>
      </c>
      <c r="O1948" s="133">
        <v>795</v>
      </c>
      <c r="P1948" s="133" t="s">
        <v>204</v>
      </c>
      <c r="Q1948" s="133" t="s">
        <v>201</v>
      </c>
      <c r="R1948" s="133" t="s">
        <v>202</v>
      </c>
      <c r="S1948" s="127">
        <v>44349.400277777779</v>
      </c>
    </row>
    <row r="1949" spans="1:19" x14ac:dyDescent="0.2">
      <c r="A1949" s="133" t="s">
        <v>199</v>
      </c>
      <c r="B1949" s="133" t="s">
        <v>161</v>
      </c>
      <c r="C1949" s="127">
        <v>44336.083333333336</v>
      </c>
      <c r="D1949" s="133">
        <v>228.12799999999999</v>
      </c>
      <c r="E1949" s="133">
        <v>206.01599999999999</v>
      </c>
      <c r="F1949" s="133">
        <v>22.111999999999998</v>
      </c>
      <c r="G1949" s="133">
        <v>0</v>
      </c>
      <c r="H1949" s="133">
        <v>409</v>
      </c>
      <c r="I1949" s="133">
        <v>695</v>
      </c>
      <c r="J1949" s="133">
        <v>206.01599999999999</v>
      </c>
      <c r="K1949" s="133">
        <v>699</v>
      </c>
      <c r="L1949" s="133"/>
      <c r="M1949" s="133">
        <v>409</v>
      </c>
      <c r="N1949" s="133">
        <v>699</v>
      </c>
      <c r="O1949" s="133">
        <v>795</v>
      </c>
      <c r="P1949" s="133" t="s">
        <v>204</v>
      </c>
      <c r="Q1949" s="133" t="s">
        <v>201</v>
      </c>
      <c r="R1949" s="133" t="s">
        <v>202</v>
      </c>
      <c r="S1949" s="127">
        <v>44349.400277777779</v>
      </c>
    </row>
    <row r="1950" spans="1:19" x14ac:dyDescent="0.2">
      <c r="A1950" s="133" t="s">
        <v>199</v>
      </c>
      <c r="B1950" s="133" t="s">
        <v>161</v>
      </c>
      <c r="C1950" s="127">
        <v>44336.125</v>
      </c>
      <c r="D1950" s="133">
        <v>227.072</v>
      </c>
      <c r="E1950" s="133">
        <v>204.928</v>
      </c>
      <c r="F1950" s="133">
        <v>22.143999999999998</v>
      </c>
      <c r="G1950" s="133">
        <v>0</v>
      </c>
      <c r="H1950" s="133">
        <v>409</v>
      </c>
      <c r="I1950" s="133">
        <v>627</v>
      </c>
      <c r="J1950" s="133">
        <v>204.928</v>
      </c>
      <c r="K1950" s="133">
        <v>630</v>
      </c>
      <c r="L1950" s="133"/>
      <c r="M1950" s="133">
        <v>409</v>
      </c>
      <c r="N1950" s="133">
        <v>630</v>
      </c>
      <c r="O1950" s="133">
        <v>795</v>
      </c>
      <c r="P1950" s="133" t="s">
        <v>204</v>
      </c>
      <c r="Q1950" s="133" t="s">
        <v>201</v>
      </c>
      <c r="R1950" s="133" t="s">
        <v>202</v>
      </c>
      <c r="S1950" s="127">
        <v>44349.400277777779</v>
      </c>
    </row>
    <row r="1951" spans="1:19" x14ac:dyDescent="0.2">
      <c r="A1951" s="133" t="s">
        <v>199</v>
      </c>
      <c r="B1951" s="133" t="s">
        <v>161</v>
      </c>
      <c r="C1951" s="127">
        <v>44336.166666666664</v>
      </c>
      <c r="D1951" s="133">
        <v>227.2</v>
      </c>
      <c r="E1951" s="133">
        <v>205.05600000000001</v>
      </c>
      <c r="F1951" s="133">
        <v>22.143999999999998</v>
      </c>
      <c r="G1951" s="133">
        <v>0</v>
      </c>
      <c r="H1951" s="133">
        <v>409</v>
      </c>
      <c r="I1951" s="133">
        <v>632</v>
      </c>
      <c r="J1951" s="133">
        <v>205.05600000000001</v>
      </c>
      <c r="K1951" s="133">
        <v>635</v>
      </c>
      <c r="L1951" s="133"/>
      <c r="M1951" s="133">
        <v>409</v>
      </c>
      <c r="N1951" s="133">
        <v>635</v>
      </c>
      <c r="O1951" s="133">
        <v>795</v>
      </c>
      <c r="P1951" s="133" t="s">
        <v>204</v>
      </c>
      <c r="Q1951" s="133" t="s">
        <v>201</v>
      </c>
      <c r="R1951" s="133" t="s">
        <v>202</v>
      </c>
      <c r="S1951" s="127">
        <v>44349.400277777779</v>
      </c>
    </row>
    <row r="1952" spans="1:19" x14ac:dyDescent="0.2">
      <c r="A1952" s="133" t="s">
        <v>199</v>
      </c>
      <c r="B1952" s="133" t="s">
        <v>161</v>
      </c>
      <c r="C1952" s="127">
        <v>44336.208333333336</v>
      </c>
      <c r="D1952" s="133">
        <v>227.45599999999999</v>
      </c>
      <c r="E1952" s="133">
        <v>205.12</v>
      </c>
      <c r="F1952" s="133">
        <v>22.335999999999999</v>
      </c>
      <c r="G1952" s="133">
        <v>0</v>
      </c>
      <c r="H1952" s="133">
        <v>409</v>
      </c>
      <c r="I1952" s="133">
        <v>637</v>
      </c>
      <c r="J1952" s="133">
        <v>205.12</v>
      </c>
      <c r="K1952" s="133">
        <v>640</v>
      </c>
      <c r="L1952" s="133"/>
      <c r="M1952" s="133">
        <v>409</v>
      </c>
      <c r="N1952" s="133">
        <v>640</v>
      </c>
      <c r="O1952" s="133">
        <v>795</v>
      </c>
      <c r="P1952" s="133" t="s">
        <v>204</v>
      </c>
      <c r="Q1952" s="133" t="s">
        <v>201</v>
      </c>
      <c r="R1952" s="133" t="s">
        <v>202</v>
      </c>
      <c r="S1952" s="127">
        <v>44349.400277777779</v>
      </c>
    </row>
    <row r="1953" spans="1:19" x14ac:dyDescent="0.2">
      <c r="A1953" s="133" t="s">
        <v>199</v>
      </c>
      <c r="B1953" s="133" t="s">
        <v>161</v>
      </c>
      <c r="C1953" s="127">
        <v>44336.25</v>
      </c>
      <c r="D1953" s="133">
        <v>227.136</v>
      </c>
      <c r="E1953" s="133">
        <v>205.024</v>
      </c>
      <c r="F1953" s="133">
        <v>22.111999999999998</v>
      </c>
      <c r="G1953" s="133">
        <v>0</v>
      </c>
      <c r="H1953" s="133">
        <v>409</v>
      </c>
      <c r="I1953" s="133">
        <v>617</v>
      </c>
      <c r="J1953" s="133">
        <v>205.024</v>
      </c>
      <c r="K1953" s="133">
        <v>620</v>
      </c>
      <c r="L1953" s="133"/>
      <c r="M1953" s="133">
        <v>409</v>
      </c>
      <c r="N1953" s="133">
        <v>620</v>
      </c>
      <c r="O1953" s="133">
        <v>795</v>
      </c>
      <c r="P1953" s="133" t="s">
        <v>204</v>
      </c>
      <c r="Q1953" s="133" t="s">
        <v>201</v>
      </c>
      <c r="R1953" s="133" t="s">
        <v>202</v>
      </c>
      <c r="S1953" s="127">
        <v>44349.400277777779</v>
      </c>
    </row>
    <row r="1954" spans="1:19" x14ac:dyDescent="0.2">
      <c r="A1954" s="133" t="s">
        <v>199</v>
      </c>
      <c r="B1954" s="133" t="s">
        <v>161</v>
      </c>
      <c r="C1954" s="127">
        <v>44336.291666666664</v>
      </c>
      <c r="D1954" s="133">
        <v>227.61600000000001</v>
      </c>
      <c r="E1954" s="133">
        <v>205.536</v>
      </c>
      <c r="F1954" s="133">
        <v>22.08</v>
      </c>
      <c r="G1954" s="133">
        <v>0</v>
      </c>
      <c r="H1954" s="133">
        <v>409</v>
      </c>
      <c r="I1954" s="133">
        <v>634</v>
      </c>
      <c r="J1954" s="133">
        <v>205.536</v>
      </c>
      <c r="K1954" s="133">
        <v>637</v>
      </c>
      <c r="L1954" s="133"/>
      <c r="M1954" s="133">
        <v>409</v>
      </c>
      <c r="N1954" s="133">
        <v>637</v>
      </c>
      <c r="O1954" s="133">
        <v>795</v>
      </c>
      <c r="P1954" s="133" t="s">
        <v>204</v>
      </c>
      <c r="Q1954" s="133" t="s">
        <v>201</v>
      </c>
      <c r="R1954" s="133" t="s">
        <v>202</v>
      </c>
      <c r="S1954" s="127">
        <v>44349.400277777779</v>
      </c>
    </row>
    <row r="1955" spans="1:19" x14ac:dyDescent="0.2">
      <c r="A1955" s="133" t="s">
        <v>199</v>
      </c>
      <c r="B1955" s="133" t="s">
        <v>161</v>
      </c>
      <c r="C1955" s="127">
        <v>44336.333333333336</v>
      </c>
      <c r="D1955" s="133">
        <v>227.80799999999999</v>
      </c>
      <c r="E1955" s="133">
        <v>205.63200000000001</v>
      </c>
      <c r="F1955" s="133">
        <v>22.175999999999998</v>
      </c>
      <c r="G1955" s="133">
        <v>0</v>
      </c>
      <c r="H1955" s="133">
        <v>409</v>
      </c>
      <c r="I1955" s="133">
        <v>654</v>
      </c>
      <c r="J1955" s="133">
        <v>205.63200000000001</v>
      </c>
      <c r="K1955" s="133">
        <v>657</v>
      </c>
      <c r="L1955" s="133"/>
      <c r="M1955" s="133">
        <v>409</v>
      </c>
      <c r="N1955" s="133">
        <v>657</v>
      </c>
      <c r="O1955" s="133">
        <v>795</v>
      </c>
      <c r="P1955" s="133" t="s">
        <v>204</v>
      </c>
      <c r="Q1955" s="133" t="s">
        <v>201</v>
      </c>
      <c r="R1955" s="133" t="s">
        <v>202</v>
      </c>
      <c r="S1955" s="127">
        <v>44349.400277777779</v>
      </c>
    </row>
    <row r="1956" spans="1:19" x14ac:dyDescent="0.2">
      <c r="A1956" s="133" t="s">
        <v>199</v>
      </c>
      <c r="B1956" s="133" t="s">
        <v>161</v>
      </c>
      <c r="C1956" s="127">
        <v>44336.375</v>
      </c>
      <c r="D1956" s="133">
        <v>229.12</v>
      </c>
      <c r="E1956" s="133">
        <v>207.00800000000001</v>
      </c>
      <c r="F1956" s="133">
        <v>22.111999999999998</v>
      </c>
      <c r="G1956" s="133">
        <v>0</v>
      </c>
      <c r="H1956" s="133">
        <v>409</v>
      </c>
      <c r="I1956" s="133">
        <v>679</v>
      </c>
      <c r="J1956" s="133">
        <v>207.00800000000001</v>
      </c>
      <c r="K1956" s="133">
        <v>682</v>
      </c>
      <c r="L1956" s="133"/>
      <c r="M1956" s="133">
        <v>409</v>
      </c>
      <c r="N1956" s="133">
        <v>682</v>
      </c>
      <c r="O1956" s="133">
        <v>795</v>
      </c>
      <c r="P1956" s="133" t="s">
        <v>204</v>
      </c>
      <c r="Q1956" s="133" t="s">
        <v>201</v>
      </c>
      <c r="R1956" s="133" t="s">
        <v>202</v>
      </c>
      <c r="S1956" s="127">
        <v>44349.400277777779</v>
      </c>
    </row>
    <row r="1957" spans="1:19" x14ac:dyDescent="0.2">
      <c r="A1957" s="133" t="s">
        <v>199</v>
      </c>
      <c r="B1957" s="133" t="s">
        <v>161</v>
      </c>
      <c r="C1957" s="127">
        <v>44336.416666666664</v>
      </c>
      <c r="D1957" s="133">
        <v>236.73599999999999</v>
      </c>
      <c r="E1957" s="133">
        <v>214.36799999999999</v>
      </c>
      <c r="F1957" s="133">
        <v>22.367999999999999</v>
      </c>
      <c r="G1957" s="133">
        <v>0</v>
      </c>
      <c r="H1957" s="133">
        <v>409</v>
      </c>
      <c r="I1957" s="133">
        <v>731</v>
      </c>
      <c r="J1957" s="133">
        <v>214.36799999999999</v>
      </c>
      <c r="K1957" s="133">
        <v>736</v>
      </c>
      <c r="L1957" s="133"/>
      <c r="M1957" s="133">
        <v>409</v>
      </c>
      <c r="N1957" s="133">
        <v>736</v>
      </c>
      <c r="O1957" s="133">
        <v>795</v>
      </c>
      <c r="P1957" s="133" t="s">
        <v>204</v>
      </c>
      <c r="Q1957" s="133" t="s">
        <v>201</v>
      </c>
      <c r="R1957" s="133" t="s">
        <v>202</v>
      </c>
      <c r="S1957" s="127">
        <v>44349.400277777779</v>
      </c>
    </row>
    <row r="1958" spans="1:19" x14ac:dyDescent="0.2">
      <c r="A1958" s="133" t="s">
        <v>199</v>
      </c>
      <c r="B1958" s="133" t="s">
        <v>161</v>
      </c>
      <c r="C1958" s="127">
        <v>44336.458333333336</v>
      </c>
      <c r="D1958" s="133">
        <v>260.28800000000001</v>
      </c>
      <c r="E1958" s="133">
        <v>237.31200000000001</v>
      </c>
      <c r="F1958" s="133">
        <v>22.975999999999999</v>
      </c>
      <c r="G1958" s="133">
        <v>0</v>
      </c>
      <c r="H1958" s="133">
        <v>410</v>
      </c>
      <c r="I1958" s="133">
        <v>790</v>
      </c>
      <c r="J1958" s="133">
        <v>237.31200000000001</v>
      </c>
      <c r="K1958" s="133">
        <v>795</v>
      </c>
      <c r="L1958" s="133"/>
      <c r="M1958" s="133">
        <v>410</v>
      </c>
      <c r="N1958" s="133">
        <v>795</v>
      </c>
      <c r="O1958" s="133">
        <v>795</v>
      </c>
      <c r="P1958" s="133" t="s">
        <v>204</v>
      </c>
      <c r="Q1958" s="133" t="s">
        <v>201</v>
      </c>
      <c r="R1958" s="133" t="s">
        <v>202</v>
      </c>
      <c r="S1958" s="127">
        <v>44349.400289351855</v>
      </c>
    </row>
    <row r="1959" spans="1:19" x14ac:dyDescent="0.2">
      <c r="A1959" s="133" t="s">
        <v>199</v>
      </c>
      <c r="B1959" s="133" t="s">
        <v>161</v>
      </c>
      <c r="C1959" s="127">
        <v>44336.5</v>
      </c>
      <c r="D1959" s="133">
        <v>276.86399999999998</v>
      </c>
      <c r="E1959" s="133">
        <v>253.40799999999999</v>
      </c>
      <c r="F1959" s="133">
        <v>23.456</v>
      </c>
      <c r="G1959" s="133">
        <v>0</v>
      </c>
      <c r="H1959" s="133">
        <v>410</v>
      </c>
      <c r="I1959" s="133">
        <v>790</v>
      </c>
      <c r="J1959" s="133">
        <v>253.40799999999999</v>
      </c>
      <c r="K1959" s="133">
        <v>795</v>
      </c>
      <c r="L1959" s="133"/>
      <c r="M1959" s="133">
        <v>410</v>
      </c>
      <c r="N1959" s="133">
        <v>795</v>
      </c>
      <c r="O1959" s="133">
        <v>795</v>
      </c>
      <c r="P1959" s="133" t="s">
        <v>204</v>
      </c>
      <c r="Q1959" s="133" t="s">
        <v>201</v>
      </c>
      <c r="R1959" s="133" t="s">
        <v>202</v>
      </c>
      <c r="S1959" s="127">
        <v>44349.400277777779</v>
      </c>
    </row>
    <row r="1960" spans="1:19" x14ac:dyDescent="0.2">
      <c r="A1960" s="133" t="s">
        <v>199</v>
      </c>
      <c r="B1960" s="133" t="s">
        <v>161</v>
      </c>
      <c r="C1960" s="127">
        <v>44336.541666666664</v>
      </c>
      <c r="D1960" s="133">
        <v>257.12</v>
      </c>
      <c r="E1960" s="133">
        <v>234.17599999999999</v>
      </c>
      <c r="F1960" s="133">
        <v>22.943999999999999</v>
      </c>
      <c r="G1960" s="133">
        <v>0</v>
      </c>
      <c r="H1960" s="133">
        <v>410</v>
      </c>
      <c r="I1960" s="133">
        <v>790</v>
      </c>
      <c r="J1960" s="133">
        <v>234.17599999999999</v>
      </c>
      <c r="K1960" s="133">
        <v>795</v>
      </c>
      <c r="L1960" s="133"/>
      <c r="M1960" s="133">
        <v>410</v>
      </c>
      <c r="N1960" s="133">
        <v>795</v>
      </c>
      <c r="O1960" s="133">
        <v>795</v>
      </c>
      <c r="P1960" s="133" t="s">
        <v>204</v>
      </c>
      <c r="Q1960" s="133" t="s">
        <v>201</v>
      </c>
      <c r="R1960" s="133" t="s">
        <v>202</v>
      </c>
      <c r="S1960" s="127">
        <v>44349.400277777779</v>
      </c>
    </row>
    <row r="1961" spans="1:19" x14ac:dyDescent="0.2">
      <c r="A1961" s="133" t="s">
        <v>199</v>
      </c>
      <c r="B1961" s="133" t="s">
        <v>161</v>
      </c>
      <c r="C1961" s="127">
        <v>44336.583333333336</v>
      </c>
      <c r="D1961" s="133">
        <v>297.79199999999997</v>
      </c>
      <c r="E1961" s="133">
        <v>273.40800000000002</v>
      </c>
      <c r="F1961" s="133">
        <v>24.384</v>
      </c>
      <c r="G1961" s="133">
        <v>0</v>
      </c>
      <c r="H1961" s="133">
        <v>410</v>
      </c>
      <c r="I1961" s="133">
        <v>790</v>
      </c>
      <c r="J1961" s="133">
        <v>273.40800000000002</v>
      </c>
      <c r="K1961" s="133">
        <v>795</v>
      </c>
      <c r="L1961" s="133"/>
      <c r="M1961" s="133">
        <v>410</v>
      </c>
      <c r="N1961" s="133">
        <v>795</v>
      </c>
      <c r="O1961" s="133">
        <v>795</v>
      </c>
      <c r="P1961" s="133" t="s">
        <v>204</v>
      </c>
      <c r="Q1961" s="133" t="s">
        <v>201</v>
      </c>
      <c r="R1961" s="133" t="s">
        <v>202</v>
      </c>
      <c r="S1961" s="127">
        <v>44349.400277777779</v>
      </c>
    </row>
    <row r="1962" spans="1:19" x14ac:dyDescent="0.2">
      <c r="A1962" s="133" t="s">
        <v>199</v>
      </c>
      <c r="B1962" s="133" t="s">
        <v>161</v>
      </c>
      <c r="C1962" s="127">
        <v>44336.625</v>
      </c>
      <c r="D1962" s="133">
        <v>331.16800000000001</v>
      </c>
      <c r="E1962" s="133">
        <v>305.69600000000003</v>
      </c>
      <c r="F1962" s="133">
        <v>25.472000000000001</v>
      </c>
      <c r="G1962" s="133">
        <v>0</v>
      </c>
      <c r="H1962" s="133">
        <v>410</v>
      </c>
      <c r="I1962" s="133">
        <v>790</v>
      </c>
      <c r="J1962" s="133">
        <v>305.69600000000003</v>
      </c>
      <c r="K1962" s="133">
        <v>795</v>
      </c>
      <c r="L1962" s="133"/>
      <c r="M1962" s="133">
        <v>410</v>
      </c>
      <c r="N1962" s="133">
        <v>795</v>
      </c>
      <c r="O1962" s="133">
        <v>795</v>
      </c>
      <c r="P1962" s="133" t="s">
        <v>204</v>
      </c>
      <c r="Q1962" s="133" t="s">
        <v>201</v>
      </c>
      <c r="R1962" s="133" t="s">
        <v>202</v>
      </c>
      <c r="S1962" s="127">
        <v>44349.400289351855</v>
      </c>
    </row>
    <row r="1963" spans="1:19" x14ac:dyDescent="0.2">
      <c r="A1963" s="133" t="s">
        <v>199</v>
      </c>
      <c r="B1963" s="133" t="s">
        <v>161</v>
      </c>
      <c r="C1963" s="127">
        <v>44336.666666666664</v>
      </c>
      <c r="D1963" s="133">
        <v>374.43200000000002</v>
      </c>
      <c r="E1963" s="133">
        <v>346.94400000000002</v>
      </c>
      <c r="F1963" s="133">
        <v>27.488</v>
      </c>
      <c r="G1963" s="133">
        <v>0</v>
      </c>
      <c r="H1963" s="133">
        <v>410</v>
      </c>
      <c r="I1963" s="133">
        <v>790</v>
      </c>
      <c r="J1963" s="133">
        <v>346.94400000000002</v>
      </c>
      <c r="K1963" s="133">
        <v>795</v>
      </c>
      <c r="L1963" s="133"/>
      <c r="M1963" s="133">
        <v>410</v>
      </c>
      <c r="N1963" s="133">
        <v>795</v>
      </c>
      <c r="O1963" s="133">
        <v>795</v>
      </c>
      <c r="P1963" s="133" t="s">
        <v>204</v>
      </c>
      <c r="Q1963" s="133" t="s">
        <v>201</v>
      </c>
      <c r="R1963" s="133" t="s">
        <v>202</v>
      </c>
      <c r="S1963" s="127">
        <v>44349.400277777779</v>
      </c>
    </row>
    <row r="1964" spans="1:19" x14ac:dyDescent="0.2">
      <c r="A1964" s="133" t="s">
        <v>199</v>
      </c>
      <c r="B1964" s="133" t="s">
        <v>161</v>
      </c>
      <c r="C1964" s="127">
        <v>44336.708333333336</v>
      </c>
      <c r="D1964" s="133">
        <v>420.416</v>
      </c>
      <c r="E1964" s="133">
        <v>390.91199999999998</v>
      </c>
      <c r="F1964" s="133">
        <v>29.504000000000001</v>
      </c>
      <c r="G1964" s="133">
        <v>0</v>
      </c>
      <c r="H1964" s="133">
        <v>410</v>
      </c>
      <c r="I1964" s="133">
        <v>791</v>
      </c>
      <c r="J1964" s="133">
        <v>390.91199999999998</v>
      </c>
      <c r="K1964" s="133">
        <v>795</v>
      </c>
      <c r="L1964" s="133"/>
      <c r="M1964" s="133">
        <v>410</v>
      </c>
      <c r="N1964" s="133">
        <v>795</v>
      </c>
      <c r="O1964" s="133">
        <v>795</v>
      </c>
      <c r="P1964" s="133" t="s">
        <v>204</v>
      </c>
      <c r="Q1964" s="133" t="s">
        <v>201</v>
      </c>
      <c r="R1964" s="133" t="s">
        <v>202</v>
      </c>
      <c r="S1964" s="127">
        <v>44349.400277777779</v>
      </c>
    </row>
    <row r="1965" spans="1:19" x14ac:dyDescent="0.2">
      <c r="A1965" s="133" t="s">
        <v>199</v>
      </c>
      <c r="B1965" s="133" t="s">
        <v>161</v>
      </c>
      <c r="C1965" s="127">
        <v>44336.75</v>
      </c>
      <c r="D1965" s="133">
        <v>424.73599999999999</v>
      </c>
      <c r="E1965" s="133">
        <v>395.10399999999998</v>
      </c>
      <c r="F1965" s="133">
        <v>29.632000000000001</v>
      </c>
      <c r="G1965" s="133">
        <v>0</v>
      </c>
      <c r="H1965" s="133">
        <v>410</v>
      </c>
      <c r="I1965" s="133">
        <v>791</v>
      </c>
      <c r="J1965" s="133">
        <v>395.10399999999998</v>
      </c>
      <c r="K1965" s="133">
        <v>795</v>
      </c>
      <c r="L1965" s="133"/>
      <c r="M1965" s="133">
        <v>410</v>
      </c>
      <c r="N1965" s="133">
        <v>795</v>
      </c>
      <c r="O1965" s="133">
        <v>795</v>
      </c>
      <c r="P1965" s="133" t="s">
        <v>204</v>
      </c>
      <c r="Q1965" s="133" t="s">
        <v>201</v>
      </c>
      <c r="R1965" s="133" t="s">
        <v>202</v>
      </c>
      <c r="S1965" s="127">
        <v>44349.400277777779</v>
      </c>
    </row>
    <row r="1966" spans="1:19" x14ac:dyDescent="0.2">
      <c r="A1966" s="133" t="s">
        <v>199</v>
      </c>
      <c r="B1966" s="133" t="s">
        <v>161</v>
      </c>
      <c r="C1966" s="127">
        <v>44336.791666666664</v>
      </c>
      <c r="D1966" s="133">
        <v>424.86399999999998</v>
      </c>
      <c r="E1966" s="133">
        <v>395.13600000000002</v>
      </c>
      <c r="F1966" s="133">
        <v>29.728000000000002</v>
      </c>
      <c r="G1966" s="133">
        <v>0</v>
      </c>
      <c r="H1966" s="133">
        <v>410</v>
      </c>
      <c r="I1966" s="133">
        <v>791</v>
      </c>
      <c r="J1966" s="133">
        <v>395.13600000000002</v>
      </c>
      <c r="K1966" s="133">
        <v>795</v>
      </c>
      <c r="L1966" s="133"/>
      <c r="M1966" s="133">
        <v>410</v>
      </c>
      <c r="N1966" s="133">
        <v>795</v>
      </c>
      <c r="O1966" s="133">
        <v>795</v>
      </c>
      <c r="P1966" s="133" t="s">
        <v>204</v>
      </c>
      <c r="Q1966" s="133" t="s">
        <v>201</v>
      </c>
      <c r="R1966" s="133" t="s">
        <v>202</v>
      </c>
      <c r="S1966" s="127">
        <v>44349.400277777779</v>
      </c>
    </row>
    <row r="1967" spans="1:19" x14ac:dyDescent="0.2">
      <c r="A1967" s="133" t="s">
        <v>199</v>
      </c>
      <c r="B1967" s="133" t="s">
        <v>161</v>
      </c>
      <c r="C1967" s="127">
        <v>44336.833333333336</v>
      </c>
      <c r="D1967" s="133">
        <v>420.928</v>
      </c>
      <c r="E1967" s="133">
        <v>392.512</v>
      </c>
      <c r="F1967" s="133">
        <v>28.416</v>
      </c>
      <c r="G1967" s="133">
        <v>0</v>
      </c>
      <c r="H1967" s="133">
        <v>410</v>
      </c>
      <c r="I1967" s="133">
        <v>791</v>
      </c>
      <c r="J1967" s="133">
        <v>392.512</v>
      </c>
      <c r="K1967" s="133">
        <v>795</v>
      </c>
      <c r="L1967" s="133"/>
      <c r="M1967" s="133">
        <v>410</v>
      </c>
      <c r="N1967" s="133">
        <v>795</v>
      </c>
      <c r="O1967" s="133">
        <v>795</v>
      </c>
      <c r="P1967" s="133" t="s">
        <v>204</v>
      </c>
      <c r="Q1967" s="133" t="s">
        <v>201</v>
      </c>
      <c r="R1967" s="133" t="s">
        <v>202</v>
      </c>
      <c r="S1967" s="127">
        <v>44349.400277777779</v>
      </c>
    </row>
    <row r="1968" spans="1:19" x14ac:dyDescent="0.2">
      <c r="A1968" s="133" t="s">
        <v>199</v>
      </c>
      <c r="B1968" s="133" t="s">
        <v>161</v>
      </c>
      <c r="C1968" s="127">
        <v>44336.875</v>
      </c>
      <c r="D1968" s="133">
        <v>416.73599999999999</v>
      </c>
      <c r="E1968" s="133">
        <v>388.83199999999999</v>
      </c>
      <c r="F1968" s="133">
        <v>27.904</v>
      </c>
      <c r="G1968" s="133">
        <v>0</v>
      </c>
      <c r="H1968" s="133">
        <v>410</v>
      </c>
      <c r="I1968" s="133">
        <v>790</v>
      </c>
      <c r="J1968" s="133">
        <v>388.83199999999999</v>
      </c>
      <c r="K1968" s="133">
        <v>795</v>
      </c>
      <c r="L1968" s="133"/>
      <c r="M1968" s="133">
        <v>410</v>
      </c>
      <c r="N1968" s="133">
        <v>795</v>
      </c>
      <c r="O1968" s="133">
        <v>795</v>
      </c>
      <c r="P1968" s="133" t="s">
        <v>204</v>
      </c>
      <c r="Q1968" s="133" t="s">
        <v>201</v>
      </c>
      <c r="R1968" s="133" t="s">
        <v>202</v>
      </c>
      <c r="S1968" s="127">
        <v>44349.400277777779</v>
      </c>
    </row>
    <row r="1969" spans="1:19" x14ac:dyDescent="0.2">
      <c r="A1969" s="133" t="s">
        <v>199</v>
      </c>
      <c r="B1969" s="133" t="s">
        <v>161</v>
      </c>
      <c r="C1969" s="127">
        <v>44336.916666666664</v>
      </c>
      <c r="D1969" s="133">
        <v>412.16</v>
      </c>
      <c r="E1969" s="133">
        <v>384.54399999999998</v>
      </c>
      <c r="F1969" s="133">
        <v>27.616</v>
      </c>
      <c r="G1969" s="133">
        <v>0</v>
      </c>
      <c r="H1969" s="133">
        <v>410</v>
      </c>
      <c r="I1969" s="133">
        <v>791</v>
      </c>
      <c r="J1969" s="133">
        <v>384.54399999999998</v>
      </c>
      <c r="K1969" s="133">
        <v>795</v>
      </c>
      <c r="L1969" s="133"/>
      <c r="M1969" s="133">
        <v>410</v>
      </c>
      <c r="N1969" s="133">
        <v>795</v>
      </c>
      <c r="O1969" s="133">
        <v>795</v>
      </c>
      <c r="P1969" s="133" t="s">
        <v>204</v>
      </c>
      <c r="Q1969" s="133" t="s">
        <v>201</v>
      </c>
      <c r="R1969" s="133" t="s">
        <v>202</v>
      </c>
      <c r="S1969" s="127">
        <v>44349.400277777779</v>
      </c>
    </row>
    <row r="1970" spans="1:19" x14ac:dyDescent="0.2">
      <c r="A1970" s="133" t="s">
        <v>199</v>
      </c>
      <c r="B1970" s="133" t="s">
        <v>161</v>
      </c>
      <c r="C1970" s="127">
        <v>44336.958333333336</v>
      </c>
      <c r="D1970" s="133">
        <v>371.42399999999998</v>
      </c>
      <c r="E1970" s="133">
        <v>345.82400000000001</v>
      </c>
      <c r="F1970" s="133">
        <v>25.6</v>
      </c>
      <c r="G1970" s="133">
        <v>0</v>
      </c>
      <c r="H1970" s="133">
        <v>410</v>
      </c>
      <c r="I1970" s="133">
        <v>790</v>
      </c>
      <c r="J1970" s="133">
        <v>345.82400000000001</v>
      </c>
      <c r="K1970" s="133">
        <v>795</v>
      </c>
      <c r="L1970" s="133"/>
      <c r="M1970" s="133">
        <v>410</v>
      </c>
      <c r="N1970" s="133">
        <v>795</v>
      </c>
      <c r="O1970" s="133">
        <v>795</v>
      </c>
      <c r="P1970" s="133" t="s">
        <v>204</v>
      </c>
      <c r="Q1970" s="133" t="s">
        <v>201</v>
      </c>
      <c r="R1970" s="133" t="s">
        <v>202</v>
      </c>
      <c r="S1970" s="127">
        <v>44349.400277777779</v>
      </c>
    </row>
    <row r="1971" spans="1:19" x14ac:dyDescent="0.2">
      <c r="A1971" s="133" t="s">
        <v>199</v>
      </c>
      <c r="B1971" s="133" t="s">
        <v>161</v>
      </c>
      <c r="C1971" s="127">
        <v>44337</v>
      </c>
      <c r="D1971" s="133">
        <v>299.68</v>
      </c>
      <c r="E1971" s="133">
        <v>276.86399999999998</v>
      </c>
      <c r="F1971" s="133">
        <v>22.815999999999999</v>
      </c>
      <c r="G1971" s="133">
        <v>0</v>
      </c>
      <c r="H1971" s="133">
        <v>410</v>
      </c>
      <c r="I1971" s="133">
        <v>790</v>
      </c>
      <c r="J1971" s="133">
        <v>276.86399999999998</v>
      </c>
      <c r="K1971" s="133">
        <v>795</v>
      </c>
      <c r="L1971" s="133"/>
      <c r="M1971" s="133">
        <v>410</v>
      </c>
      <c r="N1971" s="133">
        <v>795</v>
      </c>
      <c r="O1971" s="133">
        <v>795</v>
      </c>
      <c r="P1971" s="133" t="s">
        <v>204</v>
      </c>
      <c r="Q1971" s="133" t="s">
        <v>201</v>
      </c>
      <c r="R1971" s="133" t="s">
        <v>202</v>
      </c>
      <c r="S1971" s="127">
        <v>44349.400277777779</v>
      </c>
    </row>
    <row r="1972" spans="1:19" x14ac:dyDescent="0.2">
      <c r="A1972" s="133" t="s">
        <v>199</v>
      </c>
      <c r="B1972" s="133" t="s">
        <v>161</v>
      </c>
      <c r="C1972" s="127">
        <v>44337.041666666664</v>
      </c>
      <c r="D1972" s="133">
        <v>234.78399999999999</v>
      </c>
      <c r="E1972" s="133">
        <v>213.76</v>
      </c>
      <c r="F1972" s="133">
        <v>21.024000000000001</v>
      </c>
      <c r="G1972" s="133">
        <v>0</v>
      </c>
      <c r="H1972" s="133">
        <v>409</v>
      </c>
      <c r="I1972" s="133">
        <v>639</v>
      </c>
      <c r="J1972" s="133">
        <v>213.76</v>
      </c>
      <c r="K1972" s="133">
        <v>642</v>
      </c>
      <c r="L1972" s="133"/>
      <c r="M1972" s="133">
        <v>409</v>
      </c>
      <c r="N1972" s="133">
        <v>642</v>
      </c>
      <c r="O1972" s="133">
        <v>795</v>
      </c>
      <c r="P1972" s="133" t="s">
        <v>204</v>
      </c>
      <c r="Q1972" s="133" t="s">
        <v>201</v>
      </c>
      <c r="R1972" s="133" t="s">
        <v>202</v>
      </c>
      <c r="S1972" s="127">
        <v>44349.400277777779</v>
      </c>
    </row>
    <row r="1973" spans="1:19" x14ac:dyDescent="0.2">
      <c r="A1973" s="133" t="s">
        <v>199</v>
      </c>
      <c r="B1973" s="133" t="s">
        <v>161</v>
      </c>
      <c r="C1973" s="127">
        <v>44337.083333333336</v>
      </c>
      <c r="D1973" s="133">
        <v>229.536</v>
      </c>
      <c r="E1973" s="133">
        <v>208.54400000000001</v>
      </c>
      <c r="F1973" s="133">
        <v>20.992000000000001</v>
      </c>
      <c r="G1973" s="133">
        <v>0</v>
      </c>
      <c r="H1973" s="133">
        <v>409</v>
      </c>
      <c r="I1973" s="133">
        <v>683</v>
      </c>
      <c r="J1973" s="133">
        <v>208.54400000000001</v>
      </c>
      <c r="K1973" s="133">
        <v>686</v>
      </c>
      <c r="L1973" s="133"/>
      <c r="M1973" s="133">
        <v>409</v>
      </c>
      <c r="N1973" s="133">
        <v>686</v>
      </c>
      <c r="O1973" s="133">
        <v>795</v>
      </c>
      <c r="P1973" s="133" t="s">
        <v>204</v>
      </c>
      <c r="Q1973" s="133" t="s">
        <v>201</v>
      </c>
      <c r="R1973" s="133" t="s">
        <v>202</v>
      </c>
      <c r="S1973" s="127">
        <v>44349.400277777779</v>
      </c>
    </row>
    <row r="1974" spans="1:19" x14ac:dyDescent="0.2">
      <c r="A1974" s="133" t="s">
        <v>199</v>
      </c>
      <c r="B1974" s="133" t="s">
        <v>161</v>
      </c>
      <c r="C1974" s="127">
        <v>44337.125</v>
      </c>
      <c r="D1974" s="133">
        <v>226.048</v>
      </c>
      <c r="E1974" s="133">
        <v>205.15199999999999</v>
      </c>
      <c r="F1974" s="133">
        <v>20.896000000000001</v>
      </c>
      <c r="G1974" s="133">
        <v>0</v>
      </c>
      <c r="H1974" s="133">
        <v>409</v>
      </c>
      <c r="I1974" s="133">
        <v>463</v>
      </c>
      <c r="J1974" s="133">
        <v>205.15199999999999</v>
      </c>
      <c r="K1974" s="133">
        <v>464</v>
      </c>
      <c r="L1974" s="133"/>
      <c r="M1974" s="133">
        <v>409</v>
      </c>
      <c r="N1974" s="133">
        <v>464</v>
      </c>
      <c r="O1974" s="133">
        <v>795</v>
      </c>
      <c r="P1974" s="133" t="s">
        <v>204</v>
      </c>
      <c r="Q1974" s="133" t="s">
        <v>201</v>
      </c>
      <c r="R1974" s="133" t="s">
        <v>202</v>
      </c>
      <c r="S1974" s="127">
        <v>44349.400277777779</v>
      </c>
    </row>
    <row r="1975" spans="1:19" x14ac:dyDescent="0.2">
      <c r="A1975" s="133" t="s">
        <v>199</v>
      </c>
      <c r="B1975" s="133" t="s">
        <v>161</v>
      </c>
      <c r="C1975" s="127">
        <v>44337.166666666664</v>
      </c>
      <c r="D1975" s="133">
        <v>225.696</v>
      </c>
      <c r="E1975" s="133">
        <v>204.608</v>
      </c>
      <c r="F1975" s="133">
        <v>21.088000000000001</v>
      </c>
      <c r="G1975" s="133">
        <v>0</v>
      </c>
      <c r="H1975" s="133">
        <v>409</v>
      </c>
      <c r="I1975" s="133">
        <v>421</v>
      </c>
      <c r="J1975" s="133">
        <v>204.608</v>
      </c>
      <c r="K1975" s="133">
        <v>421</v>
      </c>
      <c r="L1975" s="133"/>
      <c r="M1975" s="133">
        <v>409</v>
      </c>
      <c r="N1975" s="133">
        <v>421</v>
      </c>
      <c r="O1975" s="133">
        <v>795</v>
      </c>
      <c r="P1975" s="133" t="s">
        <v>204</v>
      </c>
      <c r="Q1975" s="133" t="s">
        <v>201</v>
      </c>
      <c r="R1975" s="133" t="s">
        <v>202</v>
      </c>
      <c r="S1975" s="127">
        <v>44349.400277777779</v>
      </c>
    </row>
    <row r="1976" spans="1:19" x14ac:dyDescent="0.2">
      <c r="A1976" s="133" t="s">
        <v>199</v>
      </c>
      <c r="B1976" s="133" t="s">
        <v>161</v>
      </c>
      <c r="C1976" s="127">
        <v>44337.208333333336</v>
      </c>
      <c r="D1976" s="133">
        <v>225.88800000000001</v>
      </c>
      <c r="E1976" s="133">
        <v>205.08799999999999</v>
      </c>
      <c r="F1976" s="133">
        <v>20.8</v>
      </c>
      <c r="G1976" s="133">
        <v>0</v>
      </c>
      <c r="H1976" s="133">
        <v>409</v>
      </c>
      <c r="I1976" s="133">
        <v>442</v>
      </c>
      <c r="J1976" s="133">
        <v>205.08799999999999</v>
      </c>
      <c r="K1976" s="133">
        <v>442</v>
      </c>
      <c r="L1976" s="133"/>
      <c r="M1976" s="133">
        <v>409</v>
      </c>
      <c r="N1976" s="133">
        <v>442</v>
      </c>
      <c r="O1976" s="133">
        <v>795</v>
      </c>
      <c r="P1976" s="133" t="s">
        <v>204</v>
      </c>
      <c r="Q1976" s="133" t="s">
        <v>201</v>
      </c>
      <c r="R1976" s="133" t="s">
        <v>202</v>
      </c>
      <c r="S1976" s="127">
        <v>44349.400277777779</v>
      </c>
    </row>
    <row r="1977" spans="1:19" x14ac:dyDescent="0.2">
      <c r="A1977" s="133" t="s">
        <v>199</v>
      </c>
      <c r="B1977" s="133" t="s">
        <v>161</v>
      </c>
      <c r="C1977" s="127">
        <v>44337.25</v>
      </c>
      <c r="D1977" s="133">
        <v>225.44</v>
      </c>
      <c r="E1977" s="133">
        <v>204.70400000000001</v>
      </c>
      <c r="F1977" s="133">
        <v>20.736000000000001</v>
      </c>
      <c r="G1977" s="133">
        <v>0</v>
      </c>
      <c r="H1977" s="133">
        <v>409</v>
      </c>
      <c r="I1977" s="133">
        <v>444</v>
      </c>
      <c r="J1977" s="133">
        <v>204.70400000000001</v>
      </c>
      <c r="K1977" s="133">
        <v>444</v>
      </c>
      <c r="L1977" s="133"/>
      <c r="M1977" s="133">
        <v>409</v>
      </c>
      <c r="N1977" s="133">
        <v>444</v>
      </c>
      <c r="O1977" s="133">
        <v>795</v>
      </c>
      <c r="P1977" s="133" t="s">
        <v>204</v>
      </c>
      <c r="Q1977" s="133" t="s">
        <v>201</v>
      </c>
      <c r="R1977" s="133" t="s">
        <v>202</v>
      </c>
      <c r="S1977" s="127">
        <v>44349.400277777779</v>
      </c>
    </row>
    <row r="1978" spans="1:19" x14ac:dyDescent="0.2">
      <c r="A1978" s="133" t="s">
        <v>199</v>
      </c>
      <c r="B1978" s="133" t="s">
        <v>161</v>
      </c>
      <c r="C1978" s="127">
        <v>44337.291666666664</v>
      </c>
      <c r="D1978" s="133">
        <v>225.66399999999999</v>
      </c>
      <c r="E1978" s="133">
        <v>204.864</v>
      </c>
      <c r="F1978" s="133">
        <v>20.8</v>
      </c>
      <c r="G1978" s="133">
        <v>0</v>
      </c>
      <c r="H1978" s="133">
        <v>409</v>
      </c>
      <c r="I1978" s="133">
        <v>448</v>
      </c>
      <c r="J1978" s="133">
        <v>204.864</v>
      </c>
      <c r="K1978" s="133">
        <v>449</v>
      </c>
      <c r="L1978" s="133"/>
      <c r="M1978" s="133">
        <v>409</v>
      </c>
      <c r="N1978" s="133">
        <v>449</v>
      </c>
      <c r="O1978" s="133">
        <v>795</v>
      </c>
      <c r="P1978" s="133" t="s">
        <v>204</v>
      </c>
      <c r="Q1978" s="133" t="s">
        <v>201</v>
      </c>
      <c r="R1978" s="133" t="s">
        <v>202</v>
      </c>
      <c r="S1978" s="127">
        <v>44349.400277777779</v>
      </c>
    </row>
    <row r="1979" spans="1:19" x14ac:dyDescent="0.2">
      <c r="A1979" s="133" t="s">
        <v>199</v>
      </c>
      <c r="B1979" s="133" t="s">
        <v>161</v>
      </c>
      <c r="C1979" s="127">
        <v>44337.333333333336</v>
      </c>
      <c r="D1979" s="133">
        <v>225.56800000000001</v>
      </c>
      <c r="E1979" s="133">
        <v>204.73599999999999</v>
      </c>
      <c r="F1979" s="133">
        <v>20.832000000000001</v>
      </c>
      <c r="G1979" s="133">
        <v>0</v>
      </c>
      <c r="H1979" s="133">
        <v>409</v>
      </c>
      <c r="I1979" s="133">
        <v>429</v>
      </c>
      <c r="J1979" s="133">
        <v>204.73599999999999</v>
      </c>
      <c r="K1979" s="133">
        <v>429</v>
      </c>
      <c r="L1979" s="133"/>
      <c r="M1979" s="133">
        <v>409</v>
      </c>
      <c r="N1979" s="133">
        <v>429</v>
      </c>
      <c r="O1979" s="133">
        <v>795</v>
      </c>
      <c r="P1979" s="133" t="s">
        <v>204</v>
      </c>
      <c r="Q1979" s="133" t="s">
        <v>201</v>
      </c>
      <c r="R1979" s="133" t="s">
        <v>202</v>
      </c>
      <c r="S1979" s="127">
        <v>44349.400277777779</v>
      </c>
    </row>
    <row r="1980" spans="1:19" x14ac:dyDescent="0.2">
      <c r="A1980" s="133" t="s">
        <v>199</v>
      </c>
      <c r="B1980" s="133" t="s">
        <v>161</v>
      </c>
      <c r="C1980" s="127">
        <v>44337.375</v>
      </c>
      <c r="D1980" s="133">
        <v>225.82400000000001</v>
      </c>
      <c r="E1980" s="133">
        <v>204.8</v>
      </c>
      <c r="F1980" s="133">
        <v>21.024000000000001</v>
      </c>
      <c r="G1980" s="133">
        <v>0</v>
      </c>
      <c r="H1980" s="133">
        <v>409</v>
      </c>
      <c r="I1980" s="133">
        <v>431</v>
      </c>
      <c r="J1980" s="133">
        <v>204.8</v>
      </c>
      <c r="K1980" s="133">
        <v>431</v>
      </c>
      <c r="L1980" s="133"/>
      <c r="M1980" s="133">
        <v>409</v>
      </c>
      <c r="N1980" s="133">
        <v>431</v>
      </c>
      <c r="O1980" s="133">
        <v>795</v>
      </c>
      <c r="P1980" s="133" t="s">
        <v>204</v>
      </c>
      <c r="Q1980" s="133" t="s">
        <v>201</v>
      </c>
      <c r="R1980" s="133" t="s">
        <v>202</v>
      </c>
      <c r="S1980" s="127">
        <v>44349.400277777779</v>
      </c>
    </row>
    <row r="1981" spans="1:19" x14ac:dyDescent="0.2">
      <c r="A1981" s="133" t="s">
        <v>199</v>
      </c>
      <c r="B1981" s="133" t="s">
        <v>161</v>
      </c>
      <c r="C1981" s="127">
        <v>44337.416666666664</v>
      </c>
      <c r="D1981" s="133">
        <v>231.36</v>
      </c>
      <c r="E1981" s="133">
        <v>210.01599999999999</v>
      </c>
      <c r="F1981" s="133">
        <v>21.344000000000001</v>
      </c>
      <c r="G1981" s="133">
        <v>0</v>
      </c>
      <c r="H1981" s="133">
        <v>409</v>
      </c>
      <c r="I1981" s="133">
        <v>638</v>
      </c>
      <c r="J1981" s="133">
        <v>210.01599999999999</v>
      </c>
      <c r="K1981" s="133">
        <v>641</v>
      </c>
      <c r="L1981" s="133"/>
      <c r="M1981" s="133">
        <v>409</v>
      </c>
      <c r="N1981" s="133">
        <v>641</v>
      </c>
      <c r="O1981" s="133">
        <v>795</v>
      </c>
      <c r="P1981" s="133" t="s">
        <v>204</v>
      </c>
      <c r="Q1981" s="133" t="s">
        <v>201</v>
      </c>
      <c r="R1981" s="133" t="s">
        <v>202</v>
      </c>
      <c r="S1981" s="127">
        <v>44349.400277777779</v>
      </c>
    </row>
    <row r="1982" spans="1:19" x14ac:dyDescent="0.2">
      <c r="A1982" s="133" t="s">
        <v>199</v>
      </c>
      <c r="B1982" s="133" t="s">
        <v>161</v>
      </c>
      <c r="C1982" s="127">
        <v>44337.458333333336</v>
      </c>
      <c r="D1982" s="133">
        <v>254.91200000000001</v>
      </c>
      <c r="E1982" s="133">
        <v>232.73599999999999</v>
      </c>
      <c r="F1982" s="133">
        <v>22.175999999999998</v>
      </c>
      <c r="G1982" s="133">
        <v>0</v>
      </c>
      <c r="H1982" s="133">
        <v>410</v>
      </c>
      <c r="I1982" s="133">
        <v>790</v>
      </c>
      <c r="J1982" s="133">
        <v>232.73599999999999</v>
      </c>
      <c r="K1982" s="133">
        <v>795</v>
      </c>
      <c r="L1982" s="133"/>
      <c r="M1982" s="133">
        <v>410</v>
      </c>
      <c r="N1982" s="133">
        <v>795</v>
      </c>
      <c r="O1982" s="133">
        <v>795</v>
      </c>
      <c r="P1982" s="133" t="s">
        <v>204</v>
      </c>
      <c r="Q1982" s="133" t="s">
        <v>201</v>
      </c>
      <c r="R1982" s="133" t="s">
        <v>202</v>
      </c>
      <c r="S1982" s="127">
        <v>44349.400277777779</v>
      </c>
    </row>
    <row r="1983" spans="1:19" x14ac:dyDescent="0.2">
      <c r="A1983" s="133" t="s">
        <v>199</v>
      </c>
      <c r="B1983" s="133" t="s">
        <v>161</v>
      </c>
      <c r="C1983" s="127">
        <v>44337.5</v>
      </c>
      <c r="D1983" s="133">
        <v>231.072</v>
      </c>
      <c r="E1983" s="133">
        <v>209.76</v>
      </c>
      <c r="F1983" s="133">
        <v>21.312000000000001</v>
      </c>
      <c r="G1983" s="133">
        <v>0</v>
      </c>
      <c r="H1983" s="133">
        <v>409</v>
      </c>
      <c r="I1983" s="133">
        <v>633</v>
      </c>
      <c r="J1983" s="133">
        <v>209.76</v>
      </c>
      <c r="K1983" s="133">
        <v>636</v>
      </c>
      <c r="L1983" s="133"/>
      <c r="M1983" s="133">
        <v>409</v>
      </c>
      <c r="N1983" s="133">
        <v>636</v>
      </c>
      <c r="O1983" s="133">
        <v>795</v>
      </c>
      <c r="P1983" s="133" t="s">
        <v>204</v>
      </c>
      <c r="Q1983" s="133" t="s">
        <v>201</v>
      </c>
      <c r="R1983" s="133" t="s">
        <v>202</v>
      </c>
      <c r="S1983" s="127">
        <v>44349.400277777779</v>
      </c>
    </row>
    <row r="1984" spans="1:19" x14ac:dyDescent="0.2">
      <c r="A1984" s="133" t="s">
        <v>199</v>
      </c>
      <c r="B1984" s="133" t="s">
        <v>161</v>
      </c>
      <c r="C1984" s="127">
        <v>44337.541666666664</v>
      </c>
      <c r="D1984" s="133">
        <v>248.768</v>
      </c>
      <c r="E1984" s="133">
        <v>226.4</v>
      </c>
      <c r="F1984" s="133">
        <v>22.367999999999999</v>
      </c>
      <c r="G1984" s="133">
        <v>0</v>
      </c>
      <c r="H1984" s="133">
        <v>409</v>
      </c>
      <c r="I1984" s="133">
        <v>777</v>
      </c>
      <c r="J1984" s="133">
        <v>226.4</v>
      </c>
      <c r="K1984" s="133">
        <v>782</v>
      </c>
      <c r="L1984" s="133"/>
      <c r="M1984" s="133">
        <v>409</v>
      </c>
      <c r="N1984" s="133">
        <v>782</v>
      </c>
      <c r="O1984" s="133">
        <v>795</v>
      </c>
      <c r="P1984" s="133" t="s">
        <v>204</v>
      </c>
      <c r="Q1984" s="133" t="s">
        <v>201</v>
      </c>
      <c r="R1984" s="133" t="s">
        <v>202</v>
      </c>
      <c r="S1984" s="127">
        <v>44349.400277777779</v>
      </c>
    </row>
    <row r="1985" spans="1:19" x14ac:dyDescent="0.2">
      <c r="A1985" s="133" t="s">
        <v>199</v>
      </c>
      <c r="B1985" s="133" t="s">
        <v>161</v>
      </c>
      <c r="C1985" s="127">
        <v>44337.583333333336</v>
      </c>
      <c r="D1985" s="133">
        <v>260.48</v>
      </c>
      <c r="E1985" s="133">
        <v>237.56800000000001</v>
      </c>
      <c r="F1985" s="133">
        <v>22.911999999999999</v>
      </c>
      <c r="G1985" s="133">
        <v>0</v>
      </c>
      <c r="H1985" s="133">
        <v>410</v>
      </c>
      <c r="I1985" s="133">
        <v>790</v>
      </c>
      <c r="J1985" s="133">
        <v>237.56800000000001</v>
      </c>
      <c r="K1985" s="133">
        <v>795</v>
      </c>
      <c r="L1985" s="133"/>
      <c r="M1985" s="133">
        <v>410</v>
      </c>
      <c r="N1985" s="133">
        <v>795</v>
      </c>
      <c r="O1985" s="133">
        <v>795</v>
      </c>
      <c r="P1985" s="133" t="s">
        <v>204</v>
      </c>
      <c r="Q1985" s="133" t="s">
        <v>201</v>
      </c>
      <c r="R1985" s="133" t="s">
        <v>202</v>
      </c>
      <c r="S1985" s="127">
        <v>44349.400277777779</v>
      </c>
    </row>
    <row r="1986" spans="1:19" x14ac:dyDescent="0.2">
      <c r="A1986" s="133" t="s">
        <v>199</v>
      </c>
      <c r="B1986" s="133" t="s">
        <v>161</v>
      </c>
      <c r="C1986" s="127">
        <v>44337.625</v>
      </c>
      <c r="D1986" s="133">
        <v>237.85599999999999</v>
      </c>
      <c r="E1986" s="133">
        <v>215.45599999999999</v>
      </c>
      <c r="F1986" s="133">
        <v>22.4</v>
      </c>
      <c r="G1986" s="133">
        <v>0</v>
      </c>
      <c r="H1986" s="133">
        <v>409</v>
      </c>
      <c r="I1986" s="133">
        <v>754</v>
      </c>
      <c r="J1986" s="133">
        <v>215.45599999999999</v>
      </c>
      <c r="K1986" s="133">
        <v>758</v>
      </c>
      <c r="L1986" s="133"/>
      <c r="M1986" s="133">
        <v>409</v>
      </c>
      <c r="N1986" s="133">
        <v>758</v>
      </c>
      <c r="O1986" s="133">
        <v>795</v>
      </c>
      <c r="P1986" s="133" t="s">
        <v>204</v>
      </c>
      <c r="Q1986" s="133" t="s">
        <v>201</v>
      </c>
      <c r="R1986" s="133" t="s">
        <v>202</v>
      </c>
      <c r="S1986" s="127">
        <v>44349.400277777779</v>
      </c>
    </row>
    <row r="1987" spans="1:19" x14ac:dyDescent="0.2">
      <c r="A1987" s="133" t="s">
        <v>199</v>
      </c>
      <c r="B1987" s="133" t="s">
        <v>161</v>
      </c>
      <c r="C1987" s="127">
        <v>44337.666666666664</v>
      </c>
      <c r="D1987" s="133">
        <v>276.57600000000002</v>
      </c>
      <c r="E1987" s="133">
        <v>252.672</v>
      </c>
      <c r="F1987" s="133">
        <v>23.904</v>
      </c>
      <c r="G1987" s="133">
        <v>0</v>
      </c>
      <c r="H1987" s="133">
        <v>410</v>
      </c>
      <c r="I1987" s="133">
        <v>790</v>
      </c>
      <c r="J1987" s="133">
        <v>252.672</v>
      </c>
      <c r="K1987" s="133">
        <v>795</v>
      </c>
      <c r="L1987" s="133"/>
      <c r="M1987" s="133">
        <v>410</v>
      </c>
      <c r="N1987" s="133">
        <v>795</v>
      </c>
      <c r="O1987" s="133">
        <v>795</v>
      </c>
      <c r="P1987" s="133" t="s">
        <v>204</v>
      </c>
      <c r="Q1987" s="133" t="s">
        <v>201</v>
      </c>
      <c r="R1987" s="133" t="s">
        <v>202</v>
      </c>
      <c r="S1987" s="127">
        <v>44349.400277777779</v>
      </c>
    </row>
    <row r="1988" spans="1:19" x14ac:dyDescent="0.2">
      <c r="A1988" s="133" t="s">
        <v>199</v>
      </c>
      <c r="B1988" s="133" t="s">
        <v>161</v>
      </c>
      <c r="C1988" s="127">
        <v>44337.708333333336</v>
      </c>
      <c r="D1988" s="133">
        <v>344</v>
      </c>
      <c r="E1988" s="133">
        <v>318.08</v>
      </c>
      <c r="F1988" s="133">
        <v>25.92</v>
      </c>
      <c r="G1988" s="133">
        <v>0</v>
      </c>
      <c r="H1988" s="133">
        <v>410</v>
      </c>
      <c r="I1988" s="133">
        <v>790</v>
      </c>
      <c r="J1988" s="133">
        <v>318.08</v>
      </c>
      <c r="K1988" s="133">
        <v>795</v>
      </c>
      <c r="L1988" s="133"/>
      <c r="M1988" s="133">
        <v>410</v>
      </c>
      <c r="N1988" s="133">
        <v>795</v>
      </c>
      <c r="O1988" s="133">
        <v>795</v>
      </c>
      <c r="P1988" s="133" t="s">
        <v>204</v>
      </c>
      <c r="Q1988" s="133" t="s">
        <v>201</v>
      </c>
      <c r="R1988" s="133" t="s">
        <v>202</v>
      </c>
      <c r="S1988" s="127">
        <v>44349.400277777779</v>
      </c>
    </row>
    <row r="1989" spans="1:19" x14ac:dyDescent="0.2">
      <c r="A1989" s="133" t="s">
        <v>199</v>
      </c>
      <c r="B1989" s="133" t="s">
        <v>161</v>
      </c>
      <c r="C1989" s="127">
        <v>44337.75</v>
      </c>
      <c r="D1989" s="133">
        <v>404.70400000000001</v>
      </c>
      <c r="E1989" s="133">
        <v>376.096</v>
      </c>
      <c r="F1989" s="133">
        <v>28.608000000000001</v>
      </c>
      <c r="G1989" s="133">
        <v>0</v>
      </c>
      <c r="H1989" s="133">
        <v>410</v>
      </c>
      <c r="I1989" s="133">
        <v>790</v>
      </c>
      <c r="J1989" s="133">
        <v>376.096</v>
      </c>
      <c r="K1989" s="133">
        <v>795</v>
      </c>
      <c r="L1989" s="133"/>
      <c r="M1989" s="133">
        <v>410</v>
      </c>
      <c r="N1989" s="133">
        <v>795</v>
      </c>
      <c r="O1989" s="133">
        <v>795</v>
      </c>
      <c r="P1989" s="133" t="s">
        <v>204</v>
      </c>
      <c r="Q1989" s="133" t="s">
        <v>201</v>
      </c>
      <c r="R1989" s="133" t="s">
        <v>202</v>
      </c>
      <c r="S1989" s="127">
        <v>44349.400277777779</v>
      </c>
    </row>
    <row r="1990" spans="1:19" x14ac:dyDescent="0.2">
      <c r="A1990" s="133" t="s">
        <v>199</v>
      </c>
      <c r="B1990" s="133" t="s">
        <v>161</v>
      </c>
      <c r="C1990" s="127">
        <v>44337.791666666664</v>
      </c>
      <c r="D1990" s="133">
        <v>416.64</v>
      </c>
      <c r="E1990" s="133">
        <v>387.488</v>
      </c>
      <c r="F1990" s="133">
        <v>29.152000000000001</v>
      </c>
      <c r="G1990" s="133">
        <v>0</v>
      </c>
      <c r="H1990" s="133">
        <v>410</v>
      </c>
      <c r="I1990" s="133">
        <v>790</v>
      </c>
      <c r="J1990" s="133">
        <v>387.488</v>
      </c>
      <c r="K1990" s="133">
        <v>795</v>
      </c>
      <c r="L1990" s="133"/>
      <c r="M1990" s="133">
        <v>410</v>
      </c>
      <c r="N1990" s="133">
        <v>795</v>
      </c>
      <c r="O1990" s="133">
        <v>795</v>
      </c>
      <c r="P1990" s="133" t="s">
        <v>204</v>
      </c>
      <c r="Q1990" s="133" t="s">
        <v>201</v>
      </c>
      <c r="R1990" s="133" t="s">
        <v>202</v>
      </c>
      <c r="S1990" s="127">
        <v>44349.400277777779</v>
      </c>
    </row>
    <row r="1991" spans="1:19" x14ac:dyDescent="0.2">
      <c r="A1991" s="133" t="s">
        <v>199</v>
      </c>
      <c r="B1991" s="133" t="s">
        <v>161</v>
      </c>
      <c r="C1991" s="127">
        <v>44337.833333333336</v>
      </c>
      <c r="D1991" s="133">
        <v>405.37599999999998</v>
      </c>
      <c r="E1991" s="133">
        <v>376.86399999999998</v>
      </c>
      <c r="F1991" s="133">
        <v>28.512</v>
      </c>
      <c r="G1991" s="133">
        <v>0</v>
      </c>
      <c r="H1991" s="133">
        <v>410</v>
      </c>
      <c r="I1991" s="133">
        <v>790</v>
      </c>
      <c r="J1991" s="133">
        <v>376.86399999999998</v>
      </c>
      <c r="K1991" s="133">
        <v>795</v>
      </c>
      <c r="L1991" s="133"/>
      <c r="M1991" s="133">
        <v>410</v>
      </c>
      <c r="N1991" s="133">
        <v>795</v>
      </c>
      <c r="O1991" s="133">
        <v>795</v>
      </c>
      <c r="P1991" s="133" t="s">
        <v>204</v>
      </c>
      <c r="Q1991" s="133" t="s">
        <v>201</v>
      </c>
      <c r="R1991" s="133" t="s">
        <v>202</v>
      </c>
      <c r="S1991" s="127">
        <v>44349.400277777779</v>
      </c>
    </row>
    <row r="1992" spans="1:19" x14ac:dyDescent="0.2">
      <c r="A1992" s="133" t="s">
        <v>199</v>
      </c>
      <c r="B1992" s="133" t="s">
        <v>161</v>
      </c>
      <c r="C1992" s="127">
        <v>44337.875</v>
      </c>
      <c r="D1992" s="133">
        <v>369.536</v>
      </c>
      <c r="E1992" s="133">
        <v>342.976</v>
      </c>
      <c r="F1992" s="133">
        <v>26.56</v>
      </c>
      <c r="G1992" s="133">
        <v>0</v>
      </c>
      <c r="H1992" s="133">
        <v>410</v>
      </c>
      <c r="I1992" s="133">
        <v>790</v>
      </c>
      <c r="J1992" s="133">
        <v>342.976</v>
      </c>
      <c r="K1992" s="133">
        <v>795</v>
      </c>
      <c r="L1992" s="133"/>
      <c r="M1992" s="133">
        <v>410</v>
      </c>
      <c r="N1992" s="133">
        <v>795</v>
      </c>
      <c r="O1992" s="133">
        <v>795</v>
      </c>
      <c r="P1992" s="133" t="s">
        <v>204</v>
      </c>
      <c r="Q1992" s="133" t="s">
        <v>201</v>
      </c>
      <c r="R1992" s="133" t="s">
        <v>202</v>
      </c>
      <c r="S1992" s="127">
        <v>44349.400277777779</v>
      </c>
    </row>
    <row r="1993" spans="1:19" x14ac:dyDescent="0.2">
      <c r="A1993" s="133" t="s">
        <v>199</v>
      </c>
      <c r="B1993" s="133" t="s">
        <v>161</v>
      </c>
      <c r="C1993" s="127">
        <v>44337.916666666664</v>
      </c>
      <c r="D1993" s="133">
        <v>341.69600000000003</v>
      </c>
      <c r="E1993" s="133">
        <v>316.73599999999999</v>
      </c>
      <c r="F1993" s="133">
        <v>24.96</v>
      </c>
      <c r="G1993" s="133">
        <v>0</v>
      </c>
      <c r="H1993" s="133">
        <v>410</v>
      </c>
      <c r="I1993" s="133">
        <v>790</v>
      </c>
      <c r="J1993" s="133">
        <v>316.73599999999999</v>
      </c>
      <c r="K1993" s="133">
        <v>795</v>
      </c>
      <c r="L1993" s="133"/>
      <c r="M1993" s="133">
        <v>410</v>
      </c>
      <c r="N1993" s="133">
        <v>795</v>
      </c>
      <c r="O1993" s="133">
        <v>795</v>
      </c>
      <c r="P1993" s="133" t="s">
        <v>204</v>
      </c>
      <c r="Q1993" s="133" t="s">
        <v>201</v>
      </c>
      <c r="R1993" s="133" t="s">
        <v>202</v>
      </c>
      <c r="S1993" s="127">
        <v>44349.400277777779</v>
      </c>
    </row>
    <row r="1994" spans="1:19" x14ac:dyDescent="0.2">
      <c r="A1994" s="133" t="s">
        <v>199</v>
      </c>
      <c r="B1994" s="133" t="s">
        <v>161</v>
      </c>
      <c r="C1994" s="127">
        <v>44337.958333333336</v>
      </c>
      <c r="D1994" s="133">
        <v>309.15199999999999</v>
      </c>
      <c r="E1994" s="133">
        <v>285.88799999999998</v>
      </c>
      <c r="F1994" s="133">
        <v>23.263999999999999</v>
      </c>
      <c r="G1994" s="133">
        <v>0</v>
      </c>
      <c r="H1994" s="133">
        <v>410</v>
      </c>
      <c r="I1994" s="133">
        <v>790</v>
      </c>
      <c r="J1994" s="133">
        <v>285.88799999999998</v>
      </c>
      <c r="K1994" s="133">
        <v>795</v>
      </c>
      <c r="L1994" s="133"/>
      <c r="M1994" s="133">
        <v>410</v>
      </c>
      <c r="N1994" s="133">
        <v>795</v>
      </c>
      <c r="O1994" s="133">
        <v>795</v>
      </c>
      <c r="P1994" s="133" t="s">
        <v>204</v>
      </c>
      <c r="Q1994" s="133" t="s">
        <v>201</v>
      </c>
      <c r="R1994" s="133" t="s">
        <v>202</v>
      </c>
      <c r="S1994" s="127">
        <v>44349.400277777779</v>
      </c>
    </row>
    <row r="1995" spans="1:19" x14ac:dyDescent="0.2">
      <c r="A1995" s="133" t="s">
        <v>199</v>
      </c>
      <c r="B1995" s="133" t="s">
        <v>161</v>
      </c>
      <c r="C1995" s="127">
        <v>44338</v>
      </c>
      <c r="D1995" s="133">
        <v>252.44800000000001</v>
      </c>
      <c r="E1995" s="133">
        <v>231.16800000000001</v>
      </c>
      <c r="F1995" s="133">
        <v>21.28</v>
      </c>
      <c r="G1995" s="133">
        <v>0</v>
      </c>
      <c r="H1995" s="133">
        <v>409</v>
      </c>
      <c r="I1995" s="133">
        <v>753</v>
      </c>
      <c r="J1995" s="133">
        <v>231.16800000000001</v>
      </c>
      <c r="K1995" s="133">
        <v>758</v>
      </c>
      <c r="L1995" s="133"/>
      <c r="M1995" s="133">
        <v>409</v>
      </c>
      <c r="N1995" s="133">
        <v>758</v>
      </c>
      <c r="O1995" s="133">
        <v>795</v>
      </c>
      <c r="P1995" s="133" t="s">
        <v>204</v>
      </c>
      <c r="Q1995" s="133" t="s">
        <v>201</v>
      </c>
      <c r="R1995" s="133" t="s">
        <v>202</v>
      </c>
      <c r="S1995" s="127">
        <v>44349.400277777779</v>
      </c>
    </row>
    <row r="1996" spans="1:19" x14ac:dyDescent="0.2">
      <c r="A1996" s="133" t="s">
        <v>199</v>
      </c>
      <c r="B1996" s="133" t="s">
        <v>161</v>
      </c>
      <c r="C1996" s="127">
        <v>44338.041666666664</v>
      </c>
      <c r="D1996" s="133">
        <v>234.976</v>
      </c>
      <c r="E1996" s="133">
        <v>214.17599999999999</v>
      </c>
      <c r="F1996" s="133">
        <v>20.8</v>
      </c>
      <c r="G1996" s="133">
        <v>0</v>
      </c>
      <c r="H1996" s="133">
        <v>409</v>
      </c>
      <c r="I1996" s="133">
        <v>747</v>
      </c>
      <c r="J1996" s="133">
        <v>214.17599999999999</v>
      </c>
      <c r="K1996" s="133">
        <v>752</v>
      </c>
      <c r="L1996" s="133"/>
      <c r="M1996" s="133">
        <v>409</v>
      </c>
      <c r="N1996" s="133">
        <v>752</v>
      </c>
      <c r="O1996" s="133">
        <v>795</v>
      </c>
      <c r="P1996" s="133" t="s">
        <v>204</v>
      </c>
      <c r="Q1996" s="133" t="s">
        <v>201</v>
      </c>
      <c r="R1996" s="133" t="s">
        <v>202</v>
      </c>
      <c r="S1996" s="127">
        <v>44349.400277777779</v>
      </c>
    </row>
    <row r="1997" spans="1:19" x14ac:dyDescent="0.2">
      <c r="A1997" s="133" t="s">
        <v>199</v>
      </c>
      <c r="B1997" s="133" t="s">
        <v>161</v>
      </c>
      <c r="C1997" s="127">
        <v>44338.083333333336</v>
      </c>
      <c r="D1997" s="133">
        <v>227.87200000000001</v>
      </c>
      <c r="E1997" s="133">
        <v>207.29599999999999</v>
      </c>
      <c r="F1997" s="133">
        <v>20.576000000000001</v>
      </c>
      <c r="G1997" s="133">
        <v>0</v>
      </c>
      <c r="H1997" s="133">
        <v>409</v>
      </c>
      <c r="I1997" s="133">
        <v>717</v>
      </c>
      <c r="J1997" s="133">
        <v>207.29599999999999</v>
      </c>
      <c r="K1997" s="133">
        <v>721</v>
      </c>
      <c r="L1997" s="133"/>
      <c r="M1997" s="133">
        <v>409</v>
      </c>
      <c r="N1997" s="133">
        <v>721</v>
      </c>
      <c r="O1997" s="133">
        <v>795</v>
      </c>
      <c r="P1997" s="133" t="s">
        <v>204</v>
      </c>
      <c r="Q1997" s="133" t="s">
        <v>201</v>
      </c>
      <c r="R1997" s="133" t="s">
        <v>202</v>
      </c>
      <c r="S1997" s="127">
        <v>44349.400277777779</v>
      </c>
    </row>
    <row r="1998" spans="1:19" x14ac:dyDescent="0.2">
      <c r="A1998" s="133" t="s">
        <v>199</v>
      </c>
      <c r="B1998" s="133" t="s">
        <v>161</v>
      </c>
      <c r="C1998" s="127">
        <v>44338.125</v>
      </c>
      <c r="D1998" s="133">
        <v>225.376</v>
      </c>
      <c r="E1998" s="133">
        <v>204.864</v>
      </c>
      <c r="F1998" s="133">
        <v>20.512</v>
      </c>
      <c r="G1998" s="133">
        <v>0</v>
      </c>
      <c r="H1998" s="133">
        <v>409</v>
      </c>
      <c r="I1998" s="133">
        <v>488</v>
      </c>
      <c r="J1998" s="133">
        <v>204.864</v>
      </c>
      <c r="K1998" s="133">
        <v>489</v>
      </c>
      <c r="L1998" s="133"/>
      <c r="M1998" s="133">
        <v>409</v>
      </c>
      <c r="N1998" s="133">
        <v>489</v>
      </c>
      <c r="O1998" s="133">
        <v>795</v>
      </c>
      <c r="P1998" s="133" t="s">
        <v>204</v>
      </c>
      <c r="Q1998" s="133" t="s">
        <v>201</v>
      </c>
      <c r="R1998" s="133" t="s">
        <v>202</v>
      </c>
      <c r="S1998" s="127">
        <v>44349.400277777779</v>
      </c>
    </row>
    <row r="1999" spans="1:19" x14ac:dyDescent="0.2">
      <c r="A1999" s="133" t="s">
        <v>199</v>
      </c>
      <c r="B1999" s="133" t="s">
        <v>161</v>
      </c>
      <c r="C1999" s="127">
        <v>44338.166666666664</v>
      </c>
      <c r="D1999" s="133">
        <v>225.66399999999999</v>
      </c>
      <c r="E1999" s="133">
        <v>204.89599999999999</v>
      </c>
      <c r="F1999" s="133">
        <v>20.768000000000001</v>
      </c>
      <c r="G1999" s="133">
        <v>0</v>
      </c>
      <c r="H1999" s="133">
        <v>409</v>
      </c>
      <c r="I1999" s="133">
        <v>438</v>
      </c>
      <c r="J1999" s="133">
        <v>204.89599999999999</v>
      </c>
      <c r="K1999" s="133">
        <v>438</v>
      </c>
      <c r="L1999" s="133"/>
      <c r="M1999" s="133">
        <v>409</v>
      </c>
      <c r="N1999" s="133">
        <v>438</v>
      </c>
      <c r="O1999" s="133">
        <v>795</v>
      </c>
      <c r="P1999" s="133" t="s">
        <v>204</v>
      </c>
      <c r="Q1999" s="133" t="s">
        <v>201</v>
      </c>
      <c r="R1999" s="133" t="s">
        <v>202</v>
      </c>
      <c r="S1999" s="127">
        <v>44349.400289351855</v>
      </c>
    </row>
    <row r="2000" spans="1:19" x14ac:dyDescent="0.2">
      <c r="A2000" s="133" t="s">
        <v>199</v>
      </c>
      <c r="B2000" s="133" t="s">
        <v>161</v>
      </c>
      <c r="C2000" s="127">
        <v>44338.208333333336</v>
      </c>
      <c r="D2000" s="133">
        <v>225.15199999999999</v>
      </c>
      <c r="E2000" s="133">
        <v>204.768</v>
      </c>
      <c r="F2000" s="133">
        <v>20.384</v>
      </c>
      <c r="G2000" s="133">
        <v>0</v>
      </c>
      <c r="H2000" s="133">
        <v>409</v>
      </c>
      <c r="I2000" s="133">
        <v>465</v>
      </c>
      <c r="J2000" s="133">
        <v>204.768</v>
      </c>
      <c r="K2000" s="133">
        <v>466</v>
      </c>
      <c r="L2000" s="133"/>
      <c r="M2000" s="133">
        <v>409</v>
      </c>
      <c r="N2000" s="133">
        <v>466</v>
      </c>
      <c r="O2000" s="133">
        <v>795</v>
      </c>
      <c r="P2000" s="133" t="s">
        <v>204</v>
      </c>
      <c r="Q2000" s="133" t="s">
        <v>201</v>
      </c>
      <c r="R2000" s="133" t="s">
        <v>202</v>
      </c>
      <c r="S2000" s="127">
        <v>44349.400277777779</v>
      </c>
    </row>
    <row r="2001" spans="1:19" x14ac:dyDescent="0.2">
      <c r="A2001" s="133" t="s">
        <v>199</v>
      </c>
      <c r="B2001" s="133" t="s">
        <v>161</v>
      </c>
      <c r="C2001" s="127">
        <v>44338.25</v>
      </c>
      <c r="D2001" s="133">
        <v>225.44</v>
      </c>
      <c r="E2001" s="133">
        <v>204.96</v>
      </c>
      <c r="F2001" s="133">
        <v>20.48</v>
      </c>
      <c r="G2001" s="133">
        <v>0</v>
      </c>
      <c r="H2001" s="133">
        <v>409</v>
      </c>
      <c r="I2001" s="133">
        <v>451</v>
      </c>
      <c r="J2001" s="133">
        <v>204.96</v>
      </c>
      <c r="K2001" s="133">
        <v>452</v>
      </c>
      <c r="L2001" s="133"/>
      <c r="M2001" s="133">
        <v>409</v>
      </c>
      <c r="N2001" s="133">
        <v>452</v>
      </c>
      <c r="O2001" s="133">
        <v>795</v>
      </c>
      <c r="P2001" s="133" t="s">
        <v>204</v>
      </c>
      <c r="Q2001" s="133" t="s">
        <v>201</v>
      </c>
      <c r="R2001" s="133" t="s">
        <v>202</v>
      </c>
      <c r="S2001" s="127">
        <v>44349.400277777779</v>
      </c>
    </row>
    <row r="2002" spans="1:19" x14ac:dyDescent="0.2">
      <c r="A2002" s="133" t="s">
        <v>199</v>
      </c>
      <c r="B2002" s="133" t="s">
        <v>161</v>
      </c>
      <c r="C2002" s="127">
        <v>44338.291666666664</v>
      </c>
      <c r="D2002" s="133">
        <v>225.34399999999999</v>
      </c>
      <c r="E2002" s="133">
        <v>204.83199999999999</v>
      </c>
      <c r="F2002" s="133">
        <v>20.512</v>
      </c>
      <c r="G2002" s="133">
        <v>0</v>
      </c>
      <c r="H2002" s="133">
        <v>409</v>
      </c>
      <c r="I2002" s="133">
        <v>476</v>
      </c>
      <c r="J2002" s="133">
        <v>204.83199999999999</v>
      </c>
      <c r="K2002" s="133">
        <v>476</v>
      </c>
      <c r="L2002" s="133"/>
      <c r="M2002" s="133">
        <v>409</v>
      </c>
      <c r="N2002" s="133">
        <v>476</v>
      </c>
      <c r="O2002" s="133">
        <v>795</v>
      </c>
      <c r="P2002" s="133" t="s">
        <v>204</v>
      </c>
      <c r="Q2002" s="133" t="s">
        <v>201</v>
      </c>
      <c r="R2002" s="133" t="s">
        <v>202</v>
      </c>
      <c r="S2002" s="127">
        <v>44349.400277777779</v>
      </c>
    </row>
    <row r="2003" spans="1:19" x14ac:dyDescent="0.2">
      <c r="A2003" s="133" t="s">
        <v>199</v>
      </c>
      <c r="B2003" s="133" t="s">
        <v>161</v>
      </c>
      <c r="C2003" s="127">
        <v>44338.333333333336</v>
      </c>
      <c r="D2003" s="133">
        <v>225.50399999999999</v>
      </c>
      <c r="E2003" s="133">
        <v>204.99199999999999</v>
      </c>
      <c r="F2003" s="133">
        <v>20.512</v>
      </c>
      <c r="G2003" s="133">
        <v>0</v>
      </c>
      <c r="H2003" s="133">
        <v>409</v>
      </c>
      <c r="I2003" s="133">
        <v>575</v>
      </c>
      <c r="J2003" s="133">
        <v>204.99199999999999</v>
      </c>
      <c r="K2003" s="133">
        <v>577</v>
      </c>
      <c r="L2003" s="133"/>
      <c r="M2003" s="133">
        <v>409</v>
      </c>
      <c r="N2003" s="133">
        <v>577</v>
      </c>
      <c r="O2003" s="133">
        <v>795</v>
      </c>
      <c r="P2003" s="133" t="s">
        <v>204</v>
      </c>
      <c r="Q2003" s="133" t="s">
        <v>201</v>
      </c>
      <c r="R2003" s="133" t="s">
        <v>202</v>
      </c>
      <c r="S2003" s="127">
        <v>44349.400277777779</v>
      </c>
    </row>
    <row r="2004" spans="1:19" x14ac:dyDescent="0.2">
      <c r="A2004" s="133" t="s">
        <v>199</v>
      </c>
      <c r="B2004" s="133" t="s">
        <v>161</v>
      </c>
      <c r="C2004" s="127">
        <v>44338.375</v>
      </c>
      <c r="D2004" s="133">
        <v>225.56800000000001</v>
      </c>
      <c r="E2004" s="133">
        <v>205.024</v>
      </c>
      <c r="F2004" s="133">
        <v>20.544</v>
      </c>
      <c r="G2004" s="133">
        <v>0</v>
      </c>
      <c r="H2004" s="133">
        <v>409</v>
      </c>
      <c r="I2004" s="133">
        <v>537</v>
      </c>
      <c r="J2004" s="133">
        <v>205.024</v>
      </c>
      <c r="K2004" s="133">
        <v>539</v>
      </c>
      <c r="L2004" s="133"/>
      <c r="M2004" s="133">
        <v>409</v>
      </c>
      <c r="N2004" s="133">
        <v>539</v>
      </c>
      <c r="O2004" s="133">
        <v>795</v>
      </c>
      <c r="P2004" s="133" t="s">
        <v>204</v>
      </c>
      <c r="Q2004" s="133" t="s">
        <v>201</v>
      </c>
      <c r="R2004" s="133" t="s">
        <v>202</v>
      </c>
      <c r="S2004" s="127">
        <v>44349.400277777779</v>
      </c>
    </row>
    <row r="2005" spans="1:19" x14ac:dyDescent="0.2">
      <c r="A2005" s="133" t="s">
        <v>199</v>
      </c>
      <c r="B2005" s="133" t="s">
        <v>161</v>
      </c>
      <c r="C2005" s="127">
        <v>44338.416666666664</v>
      </c>
      <c r="D2005" s="133">
        <v>226.56</v>
      </c>
      <c r="E2005" s="133">
        <v>205.12</v>
      </c>
      <c r="F2005" s="133">
        <v>21.44</v>
      </c>
      <c r="G2005" s="133">
        <v>0</v>
      </c>
      <c r="H2005" s="133">
        <v>409</v>
      </c>
      <c r="I2005" s="133">
        <v>549</v>
      </c>
      <c r="J2005" s="133">
        <v>205.12</v>
      </c>
      <c r="K2005" s="133">
        <v>551</v>
      </c>
      <c r="L2005" s="133"/>
      <c r="M2005" s="133">
        <v>409</v>
      </c>
      <c r="N2005" s="133">
        <v>551</v>
      </c>
      <c r="O2005" s="133">
        <v>795</v>
      </c>
      <c r="P2005" s="133" t="s">
        <v>204</v>
      </c>
      <c r="Q2005" s="133" t="s">
        <v>201</v>
      </c>
      <c r="R2005" s="133" t="s">
        <v>202</v>
      </c>
      <c r="S2005" s="127">
        <v>44349.400277777779</v>
      </c>
    </row>
    <row r="2006" spans="1:19" x14ac:dyDescent="0.2">
      <c r="A2006" s="133" t="s">
        <v>199</v>
      </c>
      <c r="B2006" s="133" t="s">
        <v>161</v>
      </c>
      <c r="C2006" s="127">
        <v>44338.458333333336</v>
      </c>
      <c r="D2006" s="133">
        <v>233.34399999999999</v>
      </c>
      <c r="E2006" s="133">
        <v>211.29599999999999</v>
      </c>
      <c r="F2006" s="133">
        <v>22.047999999999998</v>
      </c>
      <c r="G2006" s="133">
        <v>0</v>
      </c>
      <c r="H2006" s="133">
        <v>410</v>
      </c>
      <c r="I2006" s="133">
        <v>790</v>
      </c>
      <c r="J2006" s="133">
        <v>211.29599999999999</v>
      </c>
      <c r="K2006" s="133">
        <v>795</v>
      </c>
      <c r="L2006" s="133"/>
      <c r="M2006" s="133">
        <v>410</v>
      </c>
      <c r="N2006" s="133">
        <v>795</v>
      </c>
      <c r="O2006" s="133">
        <v>795</v>
      </c>
      <c r="P2006" s="133" t="s">
        <v>204</v>
      </c>
      <c r="Q2006" s="133" t="s">
        <v>201</v>
      </c>
      <c r="R2006" s="133" t="s">
        <v>202</v>
      </c>
      <c r="S2006" s="127">
        <v>44349.400277777779</v>
      </c>
    </row>
    <row r="2007" spans="1:19" x14ac:dyDescent="0.2">
      <c r="A2007" s="133" t="s">
        <v>199</v>
      </c>
      <c r="B2007" s="133" t="s">
        <v>161</v>
      </c>
      <c r="C2007" s="127">
        <v>44338.5</v>
      </c>
      <c r="D2007" s="133">
        <v>233.12</v>
      </c>
      <c r="E2007" s="133">
        <v>211.04</v>
      </c>
      <c r="F2007" s="133">
        <v>22.08</v>
      </c>
      <c r="G2007" s="133">
        <v>0</v>
      </c>
      <c r="H2007" s="133">
        <v>409</v>
      </c>
      <c r="I2007" s="133">
        <v>782</v>
      </c>
      <c r="J2007" s="133">
        <v>211.04</v>
      </c>
      <c r="K2007" s="133">
        <v>787</v>
      </c>
      <c r="L2007" s="133"/>
      <c r="M2007" s="133">
        <v>409</v>
      </c>
      <c r="N2007" s="133">
        <v>787</v>
      </c>
      <c r="O2007" s="133">
        <v>795</v>
      </c>
      <c r="P2007" s="133" t="s">
        <v>204</v>
      </c>
      <c r="Q2007" s="133" t="s">
        <v>201</v>
      </c>
      <c r="R2007" s="133" t="s">
        <v>202</v>
      </c>
      <c r="S2007" s="127">
        <v>44349.400277777779</v>
      </c>
    </row>
    <row r="2008" spans="1:19" x14ac:dyDescent="0.2">
      <c r="A2008" s="133" t="s">
        <v>199</v>
      </c>
      <c r="B2008" s="133" t="s">
        <v>161</v>
      </c>
      <c r="C2008" s="127">
        <v>44338.541666666664</v>
      </c>
      <c r="D2008" s="133">
        <v>227.68</v>
      </c>
      <c r="E2008" s="133">
        <v>205.82400000000001</v>
      </c>
      <c r="F2008" s="133">
        <v>21.856000000000002</v>
      </c>
      <c r="G2008" s="133">
        <v>0</v>
      </c>
      <c r="H2008" s="133">
        <v>409</v>
      </c>
      <c r="I2008" s="133">
        <v>639</v>
      </c>
      <c r="J2008" s="133">
        <v>205.82400000000001</v>
      </c>
      <c r="K2008" s="133">
        <v>642</v>
      </c>
      <c r="L2008" s="133"/>
      <c r="M2008" s="133">
        <v>409</v>
      </c>
      <c r="N2008" s="133">
        <v>642</v>
      </c>
      <c r="O2008" s="133">
        <v>795</v>
      </c>
      <c r="P2008" s="133" t="s">
        <v>204</v>
      </c>
      <c r="Q2008" s="133" t="s">
        <v>201</v>
      </c>
      <c r="R2008" s="133" t="s">
        <v>202</v>
      </c>
      <c r="S2008" s="127">
        <v>44349.400277777779</v>
      </c>
    </row>
    <row r="2009" spans="1:19" x14ac:dyDescent="0.2">
      <c r="A2009" s="133" t="s">
        <v>199</v>
      </c>
      <c r="B2009" s="133" t="s">
        <v>161</v>
      </c>
      <c r="C2009" s="127">
        <v>44338.583333333336</v>
      </c>
      <c r="D2009" s="133">
        <v>242.816</v>
      </c>
      <c r="E2009" s="133">
        <v>220.416</v>
      </c>
      <c r="F2009" s="133">
        <v>22.4</v>
      </c>
      <c r="G2009" s="133">
        <v>0</v>
      </c>
      <c r="H2009" s="133">
        <v>409</v>
      </c>
      <c r="I2009" s="133">
        <v>787</v>
      </c>
      <c r="J2009" s="133">
        <v>220.416</v>
      </c>
      <c r="K2009" s="133">
        <v>792</v>
      </c>
      <c r="L2009" s="133"/>
      <c r="M2009" s="133">
        <v>409</v>
      </c>
      <c r="N2009" s="133">
        <v>792</v>
      </c>
      <c r="O2009" s="133">
        <v>795</v>
      </c>
      <c r="P2009" s="133" t="s">
        <v>204</v>
      </c>
      <c r="Q2009" s="133" t="s">
        <v>201</v>
      </c>
      <c r="R2009" s="133" t="s">
        <v>202</v>
      </c>
      <c r="S2009" s="127">
        <v>44349.400277777779</v>
      </c>
    </row>
    <row r="2010" spans="1:19" x14ac:dyDescent="0.2">
      <c r="A2010" s="133" t="s">
        <v>199</v>
      </c>
      <c r="B2010" s="133" t="s">
        <v>161</v>
      </c>
      <c r="C2010" s="127">
        <v>44338.625</v>
      </c>
      <c r="D2010" s="133">
        <v>278.11200000000002</v>
      </c>
      <c r="E2010" s="133">
        <v>254.78399999999999</v>
      </c>
      <c r="F2010" s="133">
        <v>23.327999999999999</v>
      </c>
      <c r="G2010" s="133">
        <v>0</v>
      </c>
      <c r="H2010" s="133">
        <v>410</v>
      </c>
      <c r="I2010" s="133">
        <v>790</v>
      </c>
      <c r="J2010" s="133">
        <v>254.78399999999999</v>
      </c>
      <c r="K2010" s="133">
        <v>795</v>
      </c>
      <c r="L2010" s="133"/>
      <c r="M2010" s="133">
        <v>410</v>
      </c>
      <c r="N2010" s="133">
        <v>795</v>
      </c>
      <c r="O2010" s="133">
        <v>795</v>
      </c>
      <c r="P2010" s="133" t="s">
        <v>204</v>
      </c>
      <c r="Q2010" s="133" t="s">
        <v>201</v>
      </c>
      <c r="R2010" s="133" t="s">
        <v>202</v>
      </c>
      <c r="S2010" s="127">
        <v>44349.400277777779</v>
      </c>
    </row>
    <row r="2011" spans="1:19" x14ac:dyDescent="0.2">
      <c r="A2011" s="133" t="s">
        <v>199</v>
      </c>
      <c r="B2011" s="133" t="s">
        <v>161</v>
      </c>
      <c r="C2011" s="127">
        <v>44338.666666666664</v>
      </c>
      <c r="D2011" s="133">
        <v>315.072</v>
      </c>
      <c r="E2011" s="133">
        <v>290.68799999999999</v>
      </c>
      <c r="F2011" s="133">
        <v>24.384</v>
      </c>
      <c r="G2011" s="133">
        <v>0</v>
      </c>
      <c r="H2011" s="133">
        <v>410</v>
      </c>
      <c r="I2011" s="133">
        <v>790</v>
      </c>
      <c r="J2011" s="133">
        <v>290.68799999999999</v>
      </c>
      <c r="K2011" s="133">
        <v>795</v>
      </c>
      <c r="L2011" s="133"/>
      <c r="M2011" s="133">
        <v>410</v>
      </c>
      <c r="N2011" s="133">
        <v>795</v>
      </c>
      <c r="O2011" s="133">
        <v>795</v>
      </c>
      <c r="P2011" s="133" t="s">
        <v>204</v>
      </c>
      <c r="Q2011" s="133" t="s">
        <v>201</v>
      </c>
      <c r="R2011" s="133" t="s">
        <v>202</v>
      </c>
      <c r="S2011" s="127">
        <v>44349.400277777779</v>
      </c>
    </row>
    <row r="2012" spans="1:19" x14ac:dyDescent="0.2">
      <c r="A2012" s="133" t="s">
        <v>199</v>
      </c>
      <c r="B2012" s="133" t="s">
        <v>161</v>
      </c>
      <c r="C2012" s="127">
        <v>44338.708333333336</v>
      </c>
      <c r="D2012" s="133">
        <v>334.08</v>
      </c>
      <c r="E2012" s="133">
        <v>309.24799999999999</v>
      </c>
      <c r="F2012" s="133">
        <v>24.832000000000001</v>
      </c>
      <c r="G2012" s="133">
        <v>0</v>
      </c>
      <c r="H2012" s="133">
        <v>410</v>
      </c>
      <c r="I2012" s="133">
        <v>790</v>
      </c>
      <c r="J2012" s="133">
        <v>309.24799999999999</v>
      </c>
      <c r="K2012" s="133">
        <v>795</v>
      </c>
      <c r="L2012" s="133"/>
      <c r="M2012" s="133">
        <v>410</v>
      </c>
      <c r="N2012" s="133">
        <v>795</v>
      </c>
      <c r="O2012" s="133">
        <v>795</v>
      </c>
      <c r="P2012" s="133" t="s">
        <v>204</v>
      </c>
      <c r="Q2012" s="133" t="s">
        <v>201</v>
      </c>
      <c r="R2012" s="133" t="s">
        <v>202</v>
      </c>
      <c r="S2012" s="127">
        <v>44349.400277777779</v>
      </c>
    </row>
    <row r="2013" spans="1:19" x14ac:dyDescent="0.2">
      <c r="A2013" s="133" t="s">
        <v>199</v>
      </c>
      <c r="B2013" s="133" t="s">
        <v>161</v>
      </c>
      <c r="C2013" s="127">
        <v>44338.75</v>
      </c>
      <c r="D2013" s="133">
        <v>336.89600000000002</v>
      </c>
      <c r="E2013" s="133">
        <v>311.87200000000001</v>
      </c>
      <c r="F2013" s="133">
        <v>25.024000000000001</v>
      </c>
      <c r="G2013" s="133">
        <v>0</v>
      </c>
      <c r="H2013" s="133">
        <v>410</v>
      </c>
      <c r="I2013" s="133">
        <v>790</v>
      </c>
      <c r="J2013" s="133">
        <v>311.87200000000001</v>
      </c>
      <c r="K2013" s="133">
        <v>795</v>
      </c>
      <c r="L2013" s="133"/>
      <c r="M2013" s="133">
        <v>410</v>
      </c>
      <c r="N2013" s="133">
        <v>795</v>
      </c>
      <c r="O2013" s="133">
        <v>795</v>
      </c>
      <c r="P2013" s="133" t="s">
        <v>204</v>
      </c>
      <c r="Q2013" s="133" t="s">
        <v>201</v>
      </c>
      <c r="R2013" s="133" t="s">
        <v>202</v>
      </c>
      <c r="S2013" s="127">
        <v>44349.400277777779</v>
      </c>
    </row>
    <row r="2014" spans="1:19" x14ac:dyDescent="0.2">
      <c r="A2014" s="133" t="s">
        <v>199</v>
      </c>
      <c r="B2014" s="133" t="s">
        <v>161</v>
      </c>
      <c r="C2014" s="127">
        <v>44338.791666666664</v>
      </c>
      <c r="D2014" s="133">
        <v>363.68</v>
      </c>
      <c r="E2014" s="133">
        <v>337.47199999999998</v>
      </c>
      <c r="F2014" s="133">
        <v>26.207999999999998</v>
      </c>
      <c r="G2014" s="133">
        <v>0</v>
      </c>
      <c r="H2014" s="133">
        <v>410</v>
      </c>
      <c r="I2014" s="133">
        <v>790</v>
      </c>
      <c r="J2014" s="133">
        <v>337.47199999999998</v>
      </c>
      <c r="K2014" s="133">
        <v>795</v>
      </c>
      <c r="L2014" s="133"/>
      <c r="M2014" s="133">
        <v>410</v>
      </c>
      <c r="N2014" s="133">
        <v>795</v>
      </c>
      <c r="O2014" s="133">
        <v>795</v>
      </c>
      <c r="P2014" s="133" t="s">
        <v>204</v>
      </c>
      <c r="Q2014" s="133" t="s">
        <v>201</v>
      </c>
      <c r="R2014" s="133" t="s">
        <v>202</v>
      </c>
      <c r="S2014" s="127">
        <v>44349.400277777779</v>
      </c>
    </row>
    <row r="2015" spans="1:19" x14ac:dyDescent="0.2">
      <c r="A2015" s="133" t="s">
        <v>199</v>
      </c>
      <c r="B2015" s="133" t="s">
        <v>161</v>
      </c>
      <c r="C2015" s="127">
        <v>44338.833333333336</v>
      </c>
      <c r="D2015" s="133">
        <v>344.73599999999999</v>
      </c>
      <c r="E2015" s="133">
        <v>319.904</v>
      </c>
      <c r="F2015" s="133">
        <v>24.832000000000001</v>
      </c>
      <c r="G2015" s="133">
        <v>0</v>
      </c>
      <c r="H2015" s="133">
        <v>410</v>
      </c>
      <c r="I2015" s="133">
        <v>790</v>
      </c>
      <c r="J2015" s="133">
        <v>319.904</v>
      </c>
      <c r="K2015" s="133">
        <v>795</v>
      </c>
      <c r="L2015" s="133"/>
      <c r="M2015" s="133">
        <v>410</v>
      </c>
      <c r="N2015" s="133">
        <v>795</v>
      </c>
      <c r="O2015" s="133">
        <v>795</v>
      </c>
      <c r="P2015" s="133" t="s">
        <v>204</v>
      </c>
      <c r="Q2015" s="133" t="s">
        <v>201</v>
      </c>
      <c r="R2015" s="133" t="s">
        <v>202</v>
      </c>
      <c r="S2015" s="127">
        <v>44349.400289351855</v>
      </c>
    </row>
    <row r="2016" spans="1:19" x14ac:dyDescent="0.2">
      <c r="A2016" s="133" t="s">
        <v>199</v>
      </c>
      <c r="B2016" s="133" t="s">
        <v>161</v>
      </c>
      <c r="C2016" s="127">
        <v>44338.875</v>
      </c>
      <c r="D2016" s="133">
        <v>298.59199999999998</v>
      </c>
      <c r="E2016" s="133">
        <v>276</v>
      </c>
      <c r="F2016" s="133">
        <v>22.591999999999999</v>
      </c>
      <c r="G2016" s="133">
        <v>0</v>
      </c>
      <c r="H2016" s="133">
        <v>410</v>
      </c>
      <c r="I2016" s="133">
        <v>790</v>
      </c>
      <c r="J2016" s="133">
        <v>276</v>
      </c>
      <c r="K2016" s="133">
        <v>795</v>
      </c>
      <c r="L2016" s="133"/>
      <c r="M2016" s="133">
        <v>410</v>
      </c>
      <c r="N2016" s="133">
        <v>795</v>
      </c>
      <c r="O2016" s="133">
        <v>795</v>
      </c>
      <c r="P2016" s="133" t="s">
        <v>204</v>
      </c>
      <c r="Q2016" s="133" t="s">
        <v>201</v>
      </c>
      <c r="R2016" s="133" t="s">
        <v>202</v>
      </c>
      <c r="S2016" s="127">
        <v>44349.400277777779</v>
      </c>
    </row>
    <row r="2017" spans="1:19" x14ac:dyDescent="0.2">
      <c r="A2017" s="133" t="s">
        <v>199</v>
      </c>
      <c r="B2017" s="133" t="s">
        <v>161</v>
      </c>
      <c r="C2017" s="127">
        <v>44338.916666666664</v>
      </c>
      <c r="D2017" s="133">
        <v>298.17599999999999</v>
      </c>
      <c r="E2017" s="133">
        <v>275.61599999999999</v>
      </c>
      <c r="F2017" s="133">
        <v>22.56</v>
      </c>
      <c r="G2017" s="133">
        <v>0</v>
      </c>
      <c r="H2017" s="133">
        <v>410</v>
      </c>
      <c r="I2017" s="133">
        <v>790</v>
      </c>
      <c r="J2017" s="133">
        <v>275.61599999999999</v>
      </c>
      <c r="K2017" s="133">
        <v>795</v>
      </c>
      <c r="L2017" s="133"/>
      <c r="M2017" s="133">
        <v>410</v>
      </c>
      <c r="N2017" s="133">
        <v>795</v>
      </c>
      <c r="O2017" s="133">
        <v>795</v>
      </c>
      <c r="P2017" s="133" t="s">
        <v>204</v>
      </c>
      <c r="Q2017" s="133" t="s">
        <v>201</v>
      </c>
      <c r="R2017" s="133" t="s">
        <v>202</v>
      </c>
      <c r="S2017" s="127">
        <v>44349.400277777779</v>
      </c>
    </row>
    <row r="2018" spans="1:19" x14ac:dyDescent="0.2">
      <c r="A2018" s="133" t="s">
        <v>199</v>
      </c>
      <c r="B2018" s="133" t="s">
        <v>161</v>
      </c>
      <c r="C2018" s="127">
        <v>44338.958333333336</v>
      </c>
      <c r="D2018" s="133">
        <v>256.64</v>
      </c>
      <c r="E2018" s="133">
        <v>235.29599999999999</v>
      </c>
      <c r="F2018" s="133">
        <v>21.344000000000001</v>
      </c>
      <c r="G2018" s="133">
        <v>0</v>
      </c>
      <c r="H2018" s="133">
        <v>410</v>
      </c>
      <c r="I2018" s="133">
        <v>790</v>
      </c>
      <c r="J2018" s="133">
        <v>235.29599999999999</v>
      </c>
      <c r="K2018" s="133">
        <v>795</v>
      </c>
      <c r="L2018" s="133"/>
      <c r="M2018" s="133">
        <v>410</v>
      </c>
      <c r="N2018" s="133">
        <v>795</v>
      </c>
      <c r="O2018" s="133">
        <v>795</v>
      </c>
      <c r="P2018" s="133" t="s">
        <v>204</v>
      </c>
      <c r="Q2018" s="133" t="s">
        <v>201</v>
      </c>
      <c r="R2018" s="133" t="s">
        <v>202</v>
      </c>
      <c r="S2018" s="127">
        <v>44349.400277777779</v>
      </c>
    </row>
    <row r="2019" spans="1:19" x14ac:dyDescent="0.2">
      <c r="A2019" s="133" t="s">
        <v>199</v>
      </c>
      <c r="B2019" s="133" t="s">
        <v>161</v>
      </c>
      <c r="C2019" s="127">
        <v>44339</v>
      </c>
      <c r="D2019" s="133">
        <v>230.75200000000001</v>
      </c>
      <c r="E2019" s="133">
        <v>210.01599999999999</v>
      </c>
      <c r="F2019" s="133">
        <v>20.736000000000001</v>
      </c>
      <c r="G2019" s="133">
        <v>0</v>
      </c>
      <c r="H2019" s="133">
        <v>409</v>
      </c>
      <c r="I2019" s="133">
        <v>729</v>
      </c>
      <c r="J2019" s="133">
        <v>210.01599999999999</v>
      </c>
      <c r="K2019" s="133">
        <v>733</v>
      </c>
      <c r="L2019" s="133"/>
      <c r="M2019" s="133">
        <v>409</v>
      </c>
      <c r="N2019" s="133">
        <v>733</v>
      </c>
      <c r="O2019" s="133">
        <v>795</v>
      </c>
      <c r="P2019" s="133" t="s">
        <v>204</v>
      </c>
      <c r="Q2019" s="133" t="s">
        <v>201</v>
      </c>
      <c r="R2019" s="133" t="s">
        <v>202</v>
      </c>
      <c r="S2019" s="127">
        <v>44349.400277777779</v>
      </c>
    </row>
    <row r="2020" spans="1:19" x14ac:dyDescent="0.2">
      <c r="A2020" s="133" t="s">
        <v>199</v>
      </c>
      <c r="B2020" s="133" t="s">
        <v>161</v>
      </c>
      <c r="C2020" s="127">
        <v>44339.041666666664</v>
      </c>
      <c r="D2020" s="133">
        <v>225.82400000000001</v>
      </c>
      <c r="E2020" s="133">
        <v>205.12</v>
      </c>
      <c r="F2020" s="133">
        <v>20.704000000000001</v>
      </c>
      <c r="G2020" s="133">
        <v>0</v>
      </c>
      <c r="H2020" s="133">
        <v>409</v>
      </c>
      <c r="I2020" s="133">
        <v>520</v>
      </c>
      <c r="J2020" s="133">
        <v>205.12</v>
      </c>
      <c r="K2020" s="133">
        <v>521</v>
      </c>
      <c r="L2020" s="133"/>
      <c r="M2020" s="133">
        <v>409</v>
      </c>
      <c r="N2020" s="133">
        <v>521</v>
      </c>
      <c r="O2020" s="133">
        <v>795</v>
      </c>
      <c r="P2020" s="133" t="s">
        <v>204</v>
      </c>
      <c r="Q2020" s="133" t="s">
        <v>201</v>
      </c>
      <c r="R2020" s="133" t="s">
        <v>202</v>
      </c>
      <c r="S2020" s="127">
        <v>44349.400277777779</v>
      </c>
    </row>
    <row r="2021" spans="1:19" x14ac:dyDescent="0.2">
      <c r="A2021" s="133" t="s">
        <v>199</v>
      </c>
      <c r="B2021" s="133" t="s">
        <v>161</v>
      </c>
      <c r="C2021" s="127">
        <v>44339.083333333336</v>
      </c>
      <c r="D2021" s="133">
        <v>226.49600000000001</v>
      </c>
      <c r="E2021" s="133">
        <v>205.66399999999999</v>
      </c>
      <c r="F2021" s="133">
        <v>20.832000000000001</v>
      </c>
      <c r="G2021" s="133">
        <v>0</v>
      </c>
      <c r="H2021" s="133">
        <v>409</v>
      </c>
      <c r="I2021" s="133">
        <v>545</v>
      </c>
      <c r="J2021" s="133">
        <v>205.66399999999999</v>
      </c>
      <c r="K2021" s="133">
        <v>547</v>
      </c>
      <c r="L2021" s="133"/>
      <c r="M2021" s="133">
        <v>409</v>
      </c>
      <c r="N2021" s="133">
        <v>547</v>
      </c>
      <c r="O2021" s="133">
        <v>795</v>
      </c>
      <c r="P2021" s="133" t="s">
        <v>204</v>
      </c>
      <c r="Q2021" s="133" t="s">
        <v>201</v>
      </c>
      <c r="R2021" s="133" t="s">
        <v>202</v>
      </c>
      <c r="S2021" s="127">
        <v>44349.400277777779</v>
      </c>
    </row>
    <row r="2022" spans="1:19" x14ac:dyDescent="0.2">
      <c r="A2022" s="133" t="s">
        <v>199</v>
      </c>
      <c r="B2022" s="133" t="s">
        <v>161</v>
      </c>
      <c r="C2022" s="127">
        <v>44339.125</v>
      </c>
      <c r="D2022" s="133">
        <v>227.96799999999999</v>
      </c>
      <c r="E2022" s="133">
        <v>207.16800000000001</v>
      </c>
      <c r="F2022" s="133">
        <v>20.8</v>
      </c>
      <c r="G2022" s="133">
        <v>0</v>
      </c>
      <c r="H2022" s="133">
        <v>409</v>
      </c>
      <c r="I2022" s="133">
        <v>564</v>
      </c>
      <c r="J2022" s="133">
        <v>207.16800000000001</v>
      </c>
      <c r="K2022" s="133">
        <v>566</v>
      </c>
      <c r="L2022" s="133"/>
      <c r="M2022" s="133">
        <v>409</v>
      </c>
      <c r="N2022" s="133">
        <v>566</v>
      </c>
      <c r="O2022" s="133">
        <v>795</v>
      </c>
      <c r="P2022" s="133" t="s">
        <v>204</v>
      </c>
      <c r="Q2022" s="133" t="s">
        <v>201</v>
      </c>
      <c r="R2022" s="133" t="s">
        <v>202</v>
      </c>
      <c r="S2022" s="127">
        <v>44349.400277777779</v>
      </c>
    </row>
    <row r="2023" spans="1:19" x14ac:dyDescent="0.2">
      <c r="A2023" s="133" t="s">
        <v>199</v>
      </c>
      <c r="B2023" s="133" t="s">
        <v>161</v>
      </c>
      <c r="C2023" s="127">
        <v>44339.166666666664</v>
      </c>
      <c r="D2023" s="133">
        <v>225.792</v>
      </c>
      <c r="E2023" s="133">
        <v>204.83199999999999</v>
      </c>
      <c r="F2023" s="133">
        <v>20.96</v>
      </c>
      <c r="G2023" s="133">
        <v>0</v>
      </c>
      <c r="H2023" s="133">
        <v>409</v>
      </c>
      <c r="I2023" s="133">
        <v>470</v>
      </c>
      <c r="J2023" s="133">
        <v>204.83199999999999</v>
      </c>
      <c r="K2023" s="133">
        <v>471</v>
      </c>
      <c r="L2023" s="133"/>
      <c r="M2023" s="133">
        <v>409</v>
      </c>
      <c r="N2023" s="133">
        <v>471</v>
      </c>
      <c r="O2023" s="133">
        <v>795</v>
      </c>
      <c r="P2023" s="133" t="s">
        <v>204</v>
      </c>
      <c r="Q2023" s="133" t="s">
        <v>201</v>
      </c>
      <c r="R2023" s="133" t="s">
        <v>202</v>
      </c>
      <c r="S2023" s="127">
        <v>44349.400277777779</v>
      </c>
    </row>
    <row r="2024" spans="1:19" x14ac:dyDescent="0.2">
      <c r="A2024" s="133" t="s">
        <v>199</v>
      </c>
      <c r="B2024" s="133" t="s">
        <v>161</v>
      </c>
      <c r="C2024" s="127">
        <v>44339.208333333336</v>
      </c>
      <c r="D2024" s="133">
        <v>225.50399999999999</v>
      </c>
      <c r="E2024" s="133">
        <v>204.864</v>
      </c>
      <c r="F2024" s="133">
        <v>20.64</v>
      </c>
      <c r="G2024" s="133">
        <v>0</v>
      </c>
      <c r="H2024" s="133">
        <v>409</v>
      </c>
      <c r="I2024" s="133">
        <v>466</v>
      </c>
      <c r="J2024" s="133">
        <v>204.864</v>
      </c>
      <c r="K2024" s="133">
        <v>467</v>
      </c>
      <c r="L2024" s="133"/>
      <c r="M2024" s="133">
        <v>409</v>
      </c>
      <c r="N2024" s="133">
        <v>467</v>
      </c>
      <c r="O2024" s="133">
        <v>795</v>
      </c>
      <c r="P2024" s="133" t="s">
        <v>204</v>
      </c>
      <c r="Q2024" s="133" t="s">
        <v>201</v>
      </c>
      <c r="R2024" s="133" t="s">
        <v>202</v>
      </c>
      <c r="S2024" s="127">
        <v>44349.400289351855</v>
      </c>
    </row>
    <row r="2025" spans="1:19" x14ac:dyDescent="0.2">
      <c r="A2025" s="133" t="s">
        <v>199</v>
      </c>
      <c r="B2025" s="133" t="s">
        <v>161</v>
      </c>
      <c r="C2025" s="127">
        <v>44339.25</v>
      </c>
      <c r="D2025" s="133">
        <v>225.31200000000001</v>
      </c>
      <c r="E2025" s="133">
        <v>204.73599999999999</v>
      </c>
      <c r="F2025" s="133">
        <v>20.576000000000001</v>
      </c>
      <c r="G2025" s="133">
        <v>0</v>
      </c>
      <c r="H2025" s="133">
        <v>409</v>
      </c>
      <c r="I2025" s="133">
        <v>474</v>
      </c>
      <c r="J2025" s="133">
        <v>204.73599999999999</v>
      </c>
      <c r="K2025" s="133">
        <v>474</v>
      </c>
      <c r="L2025" s="133"/>
      <c r="M2025" s="133">
        <v>409</v>
      </c>
      <c r="N2025" s="133">
        <v>474</v>
      </c>
      <c r="O2025" s="133">
        <v>795</v>
      </c>
      <c r="P2025" s="133" t="s">
        <v>204</v>
      </c>
      <c r="Q2025" s="133" t="s">
        <v>201</v>
      </c>
      <c r="R2025" s="133" t="s">
        <v>202</v>
      </c>
      <c r="S2025" s="127">
        <v>44349.400277777779</v>
      </c>
    </row>
    <row r="2026" spans="1:19" x14ac:dyDescent="0.2">
      <c r="A2026" s="133" t="s">
        <v>199</v>
      </c>
      <c r="B2026" s="133" t="s">
        <v>161</v>
      </c>
      <c r="C2026" s="127">
        <v>44339.291666666664</v>
      </c>
      <c r="D2026" s="133">
        <v>225.69800000000001</v>
      </c>
      <c r="E2026" s="133">
        <v>205.0915</v>
      </c>
      <c r="F2026" s="133">
        <v>20.608000000000001</v>
      </c>
      <c r="G2026" s="133">
        <v>0</v>
      </c>
      <c r="H2026" s="133">
        <v>409</v>
      </c>
      <c r="I2026" s="133">
        <v>464</v>
      </c>
      <c r="J2026" s="133">
        <v>205.09</v>
      </c>
      <c r="K2026" s="133">
        <v>465</v>
      </c>
      <c r="L2026" s="133"/>
      <c r="M2026" s="133">
        <v>409</v>
      </c>
      <c r="N2026" s="133">
        <v>465</v>
      </c>
      <c r="O2026" s="133">
        <v>795</v>
      </c>
      <c r="P2026" s="133" t="s">
        <v>204</v>
      </c>
      <c r="Q2026" s="133" t="s">
        <v>201</v>
      </c>
      <c r="R2026" s="133" t="s">
        <v>202</v>
      </c>
      <c r="S2026" s="127">
        <v>44349.400277777779</v>
      </c>
    </row>
    <row r="2027" spans="1:19" x14ac:dyDescent="0.2">
      <c r="A2027" s="133" t="s">
        <v>199</v>
      </c>
      <c r="B2027" s="133" t="s">
        <v>161</v>
      </c>
      <c r="C2027" s="127">
        <v>44339.333333333336</v>
      </c>
      <c r="D2027" s="133">
        <v>226.56800000000001</v>
      </c>
      <c r="E2027" s="133">
        <v>205.79949999999999</v>
      </c>
      <c r="F2027" s="133">
        <v>20.768000000000001</v>
      </c>
      <c r="G2027" s="133">
        <v>0</v>
      </c>
      <c r="H2027" s="133">
        <v>409</v>
      </c>
      <c r="I2027" s="133">
        <v>705</v>
      </c>
      <c r="J2027" s="133">
        <v>205.8</v>
      </c>
      <c r="K2027" s="133">
        <v>709</v>
      </c>
      <c r="L2027" s="133"/>
      <c r="M2027" s="133">
        <v>409</v>
      </c>
      <c r="N2027" s="133">
        <v>709</v>
      </c>
      <c r="O2027" s="133">
        <v>795</v>
      </c>
      <c r="P2027" s="133" t="s">
        <v>204</v>
      </c>
      <c r="Q2027" s="133" t="s">
        <v>201</v>
      </c>
      <c r="R2027" s="133" t="s">
        <v>202</v>
      </c>
      <c r="S2027" s="127">
        <v>44349.400277777779</v>
      </c>
    </row>
    <row r="2028" spans="1:19" x14ac:dyDescent="0.2">
      <c r="A2028" s="133" t="s">
        <v>199</v>
      </c>
      <c r="B2028" s="133" t="s">
        <v>161</v>
      </c>
      <c r="C2028" s="127">
        <v>44339.375</v>
      </c>
      <c r="D2028" s="133">
        <v>225.36799999999999</v>
      </c>
      <c r="E2028" s="133">
        <v>204.47</v>
      </c>
      <c r="F2028" s="133">
        <v>20.896000000000001</v>
      </c>
      <c r="G2028" s="133">
        <v>0</v>
      </c>
      <c r="H2028" s="133">
        <v>409</v>
      </c>
      <c r="I2028" s="133">
        <v>450</v>
      </c>
      <c r="J2028" s="133">
        <v>204.47200000000001</v>
      </c>
      <c r="K2028" s="133">
        <v>451</v>
      </c>
      <c r="L2028" s="133"/>
      <c r="M2028" s="133">
        <v>408</v>
      </c>
      <c r="N2028" s="133">
        <v>451</v>
      </c>
      <c r="O2028" s="133">
        <v>795</v>
      </c>
      <c r="P2028" s="133" t="s">
        <v>204</v>
      </c>
      <c r="Q2028" s="133" t="s">
        <v>201</v>
      </c>
      <c r="R2028" s="133" t="s">
        <v>202</v>
      </c>
      <c r="S2028" s="127">
        <v>44349.400277777779</v>
      </c>
    </row>
    <row r="2029" spans="1:19" x14ac:dyDescent="0.2">
      <c r="A2029" s="133" t="s">
        <v>199</v>
      </c>
      <c r="B2029" s="133" t="s">
        <v>161</v>
      </c>
      <c r="C2029" s="127">
        <v>44339.416666666664</v>
      </c>
      <c r="D2029" s="133">
        <v>231.709</v>
      </c>
      <c r="E2029" s="133">
        <v>209.5975</v>
      </c>
      <c r="F2029" s="133">
        <v>22.111999999999998</v>
      </c>
      <c r="G2029" s="133">
        <v>0</v>
      </c>
      <c r="H2029" s="133">
        <v>409</v>
      </c>
      <c r="I2029" s="133">
        <v>686</v>
      </c>
      <c r="J2029" s="133">
        <v>209.59700000000001</v>
      </c>
      <c r="K2029" s="133">
        <v>689</v>
      </c>
      <c r="L2029" s="133"/>
      <c r="M2029" s="133">
        <v>409</v>
      </c>
      <c r="N2029" s="133">
        <v>689</v>
      </c>
      <c r="O2029" s="133">
        <v>795</v>
      </c>
      <c r="P2029" s="133" t="s">
        <v>204</v>
      </c>
      <c r="Q2029" s="133" t="s">
        <v>201</v>
      </c>
      <c r="R2029" s="133" t="s">
        <v>202</v>
      </c>
      <c r="S2029" s="127">
        <v>44349.400277777779</v>
      </c>
    </row>
    <row r="2030" spans="1:19" x14ac:dyDescent="0.2">
      <c r="A2030" s="133" t="s">
        <v>199</v>
      </c>
      <c r="B2030" s="133" t="s">
        <v>161</v>
      </c>
      <c r="C2030" s="127">
        <v>44339.458333333336</v>
      </c>
      <c r="D2030" s="133">
        <v>267.91399999999999</v>
      </c>
      <c r="E2030" s="133">
        <v>244.65</v>
      </c>
      <c r="F2030" s="133">
        <v>23.263999999999999</v>
      </c>
      <c r="G2030" s="133">
        <v>0</v>
      </c>
      <c r="H2030" s="133">
        <v>487</v>
      </c>
      <c r="I2030" s="133">
        <v>508</v>
      </c>
      <c r="J2030" s="133">
        <v>244.65</v>
      </c>
      <c r="K2030" s="133">
        <v>795</v>
      </c>
      <c r="L2030" s="133"/>
      <c r="M2030" s="133">
        <v>410</v>
      </c>
      <c r="N2030" s="133">
        <v>795</v>
      </c>
      <c r="O2030" s="133">
        <v>795</v>
      </c>
      <c r="P2030" s="133" t="s">
        <v>204</v>
      </c>
      <c r="Q2030" s="133" t="s">
        <v>201</v>
      </c>
      <c r="R2030" s="133" t="s">
        <v>202</v>
      </c>
      <c r="S2030" s="127">
        <v>44349.400289351855</v>
      </c>
    </row>
    <row r="2031" spans="1:19" x14ac:dyDescent="0.2">
      <c r="A2031" s="133" t="s">
        <v>199</v>
      </c>
      <c r="B2031" s="133" t="s">
        <v>161</v>
      </c>
      <c r="C2031" s="127">
        <v>44339.5</v>
      </c>
      <c r="D2031" s="133">
        <v>273.59199999999998</v>
      </c>
      <c r="E2031" s="133">
        <v>250.1995</v>
      </c>
      <c r="F2031" s="133">
        <v>23.391999999999999</v>
      </c>
      <c r="G2031" s="133">
        <v>0</v>
      </c>
      <c r="H2031" s="133">
        <v>471</v>
      </c>
      <c r="I2031" s="133">
        <v>592</v>
      </c>
      <c r="J2031" s="133">
        <v>250.2</v>
      </c>
      <c r="K2031" s="133">
        <v>795</v>
      </c>
      <c r="L2031" s="133"/>
      <c r="M2031" s="133">
        <v>410</v>
      </c>
      <c r="N2031" s="133">
        <v>795</v>
      </c>
      <c r="O2031" s="133">
        <v>795</v>
      </c>
      <c r="P2031" s="133" t="s">
        <v>204</v>
      </c>
      <c r="Q2031" s="133" t="s">
        <v>201</v>
      </c>
      <c r="R2031" s="133" t="s">
        <v>202</v>
      </c>
      <c r="S2031" s="127">
        <v>44349.400277777779</v>
      </c>
    </row>
    <row r="2032" spans="1:19" x14ac:dyDescent="0.2">
      <c r="A2032" s="133" t="s">
        <v>199</v>
      </c>
      <c r="B2032" s="133" t="s">
        <v>161</v>
      </c>
      <c r="C2032" s="127">
        <v>44339.541666666664</v>
      </c>
      <c r="D2032" s="133">
        <v>300.18900000000002</v>
      </c>
      <c r="E2032" s="133">
        <v>276.0915</v>
      </c>
      <c r="F2032" s="133">
        <v>24.096</v>
      </c>
      <c r="G2032" s="133">
        <v>0</v>
      </c>
      <c r="H2032" s="133">
        <v>410</v>
      </c>
      <c r="I2032" s="133">
        <v>790</v>
      </c>
      <c r="J2032" s="133">
        <v>276.09300000000002</v>
      </c>
      <c r="K2032" s="133">
        <v>795</v>
      </c>
      <c r="L2032" s="133"/>
      <c r="M2032" s="133">
        <v>410</v>
      </c>
      <c r="N2032" s="133">
        <v>795</v>
      </c>
      <c r="O2032" s="133">
        <v>795</v>
      </c>
      <c r="P2032" s="133" t="s">
        <v>204</v>
      </c>
      <c r="Q2032" s="133" t="s">
        <v>201</v>
      </c>
      <c r="R2032" s="133" t="s">
        <v>202</v>
      </c>
      <c r="S2032" s="127">
        <v>44349.400277777779</v>
      </c>
    </row>
    <row r="2033" spans="1:19" x14ac:dyDescent="0.2">
      <c r="A2033" s="133" t="s">
        <v>199</v>
      </c>
      <c r="B2033" s="133" t="s">
        <v>161</v>
      </c>
      <c r="C2033" s="127">
        <v>44339.583333333336</v>
      </c>
      <c r="D2033" s="133">
        <v>340.33499999999998</v>
      </c>
      <c r="E2033" s="133">
        <v>315.05450000000002</v>
      </c>
      <c r="F2033" s="133">
        <v>25.28</v>
      </c>
      <c r="G2033" s="133">
        <v>0</v>
      </c>
      <c r="H2033" s="133">
        <v>410</v>
      </c>
      <c r="I2033" s="133">
        <v>790</v>
      </c>
      <c r="J2033" s="133">
        <v>315.05500000000001</v>
      </c>
      <c r="K2033" s="133">
        <v>795</v>
      </c>
      <c r="L2033" s="133"/>
      <c r="M2033" s="133">
        <v>410</v>
      </c>
      <c r="N2033" s="133">
        <v>795</v>
      </c>
      <c r="O2033" s="133">
        <v>795</v>
      </c>
      <c r="P2033" s="133" t="s">
        <v>204</v>
      </c>
      <c r="Q2033" s="133" t="s">
        <v>201</v>
      </c>
      <c r="R2033" s="133" t="s">
        <v>202</v>
      </c>
      <c r="S2033" s="127">
        <v>44349.400277777779</v>
      </c>
    </row>
    <row r="2034" spans="1:19" x14ac:dyDescent="0.2">
      <c r="A2034" s="133" t="s">
        <v>199</v>
      </c>
      <c r="B2034" s="133" t="s">
        <v>161</v>
      </c>
      <c r="C2034" s="127">
        <v>44339.625</v>
      </c>
      <c r="D2034" s="133">
        <v>374.30700000000002</v>
      </c>
      <c r="E2034" s="133">
        <v>347.45850000000002</v>
      </c>
      <c r="F2034" s="133">
        <v>26.847999999999999</v>
      </c>
      <c r="G2034" s="133">
        <v>0</v>
      </c>
      <c r="H2034" s="133">
        <v>410</v>
      </c>
      <c r="I2034" s="133">
        <v>790</v>
      </c>
      <c r="J2034" s="133">
        <v>347.459</v>
      </c>
      <c r="K2034" s="133">
        <v>795</v>
      </c>
      <c r="L2034" s="133"/>
      <c r="M2034" s="133">
        <v>410</v>
      </c>
      <c r="N2034" s="133">
        <v>795</v>
      </c>
      <c r="O2034" s="133">
        <v>795</v>
      </c>
      <c r="P2034" s="133" t="s">
        <v>204</v>
      </c>
      <c r="Q2034" s="133" t="s">
        <v>201</v>
      </c>
      <c r="R2034" s="133" t="s">
        <v>202</v>
      </c>
      <c r="S2034" s="127">
        <v>44349.400277777779</v>
      </c>
    </row>
    <row r="2035" spans="1:19" x14ac:dyDescent="0.2">
      <c r="A2035" s="133" t="s">
        <v>199</v>
      </c>
      <c r="B2035" s="133" t="s">
        <v>161</v>
      </c>
      <c r="C2035" s="127">
        <v>44339.666666666664</v>
      </c>
      <c r="D2035" s="133">
        <v>386.47300000000001</v>
      </c>
      <c r="E2035" s="133">
        <v>358.63350000000003</v>
      </c>
      <c r="F2035" s="133">
        <v>27.84</v>
      </c>
      <c r="G2035" s="133">
        <v>0</v>
      </c>
      <c r="H2035" s="133">
        <v>410</v>
      </c>
      <c r="I2035" s="133">
        <v>790</v>
      </c>
      <c r="J2035" s="133">
        <v>358.63299999999998</v>
      </c>
      <c r="K2035" s="133">
        <v>795</v>
      </c>
      <c r="L2035" s="133"/>
      <c r="M2035" s="133">
        <v>410</v>
      </c>
      <c r="N2035" s="133">
        <v>795</v>
      </c>
      <c r="O2035" s="133">
        <v>795</v>
      </c>
      <c r="P2035" s="133" t="s">
        <v>204</v>
      </c>
      <c r="Q2035" s="133" t="s">
        <v>201</v>
      </c>
      <c r="R2035" s="133" t="s">
        <v>202</v>
      </c>
      <c r="S2035" s="127">
        <v>44349.400277777779</v>
      </c>
    </row>
    <row r="2036" spans="1:19" x14ac:dyDescent="0.2">
      <c r="A2036" s="133" t="s">
        <v>199</v>
      </c>
      <c r="B2036" s="133" t="s">
        <v>161</v>
      </c>
      <c r="C2036" s="127">
        <v>44339.708333333336</v>
      </c>
      <c r="D2036" s="133">
        <v>422.31700000000001</v>
      </c>
      <c r="E2036" s="133">
        <v>392.9085</v>
      </c>
      <c r="F2036" s="133">
        <v>29.408000000000001</v>
      </c>
      <c r="G2036" s="133">
        <v>0</v>
      </c>
      <c r="H2036" s="133">
        <v>410</v>
      </c>
      <c r="I2036" s="133">
        <v>791</v>
      </c>
      <c r="J2036" s="133">
        <v>392.90899999999999</v>
      </c>
      <c r="K2036" s="133">
        <v>795</v>
      </c>
      <c r="L2036" s="133"/>
      <c r="M2036" s="133">
        <v>410</v>
      </c>
      <c r="N2036" s="133">
        <v>795</v>
      </c>
      <c r="O2036" s="133">
        <v>795</v>
      </c>
      <c r="P2036" s="133" t="s">
        <v>204</v>
      </c>
      <c r="Q2036" s="133" t="s">
        <v>201</v>
      </c>
      <c r="R2036" s="133" t="s">
        <v>202</v>
      </c>
      <c r="S2036" s="127">
        <v>44349.400277777779</v>
      </c>
    </row>
    <row r="2037" spans="1:19" x14ac:dyDescent="0.2">
      <c r="A2037" s="133" t="s">
        <v>199</v>
      </c>
      <c r="B2037" s="133" t="s">
        <v>161</v>
      </c>
      <c r="C2037" s="127">
        <v>44339.75</v>
      </c>
      <c r="D2037" s="133">
        <v>415.37799999999999</v>
      </c>
      <c r="E2037" s="133">
        <v>386.44900000000001</v>
      </c>
      <c r="F2037" s="133">
        <v>28.928000000000001</v>
      </c>
      <c r="G2037" s="133">
        <v>0</v>
      </c>
      <c r="H2037" s="133">
        <v>410</v>
      </c>
      <c r="I2037" s="133">
        <v>791</v>
      </c>
      <c r="J2037" s="133">
        <v>386.45</v>
      </c>
      <c r="K2037" s="133">
        <v>795</v>
      </c>
      <c r="L2037" s="133"/>
      <c r="M2037" s="133">
        <v>410</v>
      </c>
      <c r="N2037" s="133">
        <v>795</v>
      </c>
      <c r="O2037" s="133">
        <v>795</v>
      </c>
      <c r="P2037" s="133" t="s">
        <v>204</v>
      </c>
      <c r="Q2037" s="133" t="s">
        <v>201</v>
      </c>
      <c r="R2037" s="133" t="s">
        <v>202</v>
      </c>
      <c r="S2037" s="127">
        <v>44349.400277777779</v>
      </c>
    </row>
    <row r="2038" spans="1:19" x14ac:dyDescent="0.2">
      <c r="A2038" s="133" t="s">
        <v>199</v>
      </c>
      <c r="B2038" s="133" t="s">
        <v>161</v>
      </c>
      <c r="C2038" s="127">
        <v>44339.791666666664</v>
      </c>
      <c r="D2038" s="133">
        <v>409.46699999999998</v>
      </c>
      <c r="E2038" s="133">
        <v>381.56200000000001</v>
      </c>
      <c r="F2038" s="133">
        <v>27.904</v>
      </c>
      <c r="G2038" s="133">
        <v>0</v>
      </c>
      <c r="H2038" s="133">
        <v>410</v>
      </c>
      <c r="I2038" s="133">
        <v>790</v>
      </c>
      <c r="J2038" s="133">
        <v>381.56299999999999</v>
      </c>
      <c r="K2038" s="133">
        <v>795</v>
      </c>
      <c r="L2038" s="133"/>
      <c r="M2038" s="133">
        <v>410</v>
      </c>
      <c r="N2038" s="133">
        <v>795</v>
      </c>
      <c r="O2038" s="133">
        <v>795</v>
      </c>
      <c r="P2038" s="133" t="s">
        <v>204</v>
      </c>
      <c r="Q2038" s="133" t="s">
        <v>201</v>
      </c>
      <c r="R2038" s="133" t="s">
        <v>202</v>
      </c>
      <c r="S2038" s="127">
        <v>44349.400277777779</v>
      </c>
    </row>
    <row r="2039" spans="1:19" x14ac:dyDescent="0.2">
      <c r="A2039" s="133" t="s">
        <v>199</v>
      </c>
      <c r="B2039" s="133" t="s">
        <v>161</v>
      </c>
      <c r="C2039" s="127">
        <v>44339.833333333336</v>
      </c>
      <c r="D2039" s="133">
        <v>408.81900000000002</v>
      </c>
      <c r="E2039" s="133">
        <v>381.17250000000001</v>
      </c>
      <c r="F2039" s="133">
        <v>27.648</v>
      </c>
      <c r="G2039" s="133">
        <v>0</v>
      </c>
      <c r="H2039" s="133">
        <v>410</v>
      </c>
      <c r="I2039" s="133">
        <v>790</v>
      </c>
      <c r="J2039" s="133">
        <v>381.17099999999999</v>
      </c>
      <c r="K2039" s="133">
        <v>795</v>
      </c>
      <c r="L2039" s="133"/>
      <c r="M2039" s="133">
        <v>410</v>
      </c>
      <c r="N2039" s="133">
        <v>795</v>
      </c>
      <c r="O2039" s="133">
        <v>795</v>
      </c>
      <c r="P2039" s="133" t="s">
        <v>204</v>
      </c>
      <c r="Q2039" s="133" t="s">
        <v>201</v>
      </c>
      <c r="R2039" s="133" t="s">
        <v>202</v>
      </c>
      <c r="S2039" s="127">
        <v>44349.400277777779</v>
      </c>
    </row>
    <row r="2040" spans="1:19" x14ac:dyDescent="0.2">
      <c r="A2040" s="133" t="s">
        <v>199</v>
      </c>
      <c r="B2040" s="133" t="s">
        <v>161</v>
      </c>
      <c r="C2040" s="127">
        <v>44339.875</v>
      </c>
      <c r="D2040" s="133">
        <v>417.255</v>
      </c>
      <c r="E2040" s="133">
        <v>389.25450000000001</v>
      </c>
      <c r="F2040" s="133">
        <v>28</v>
      </c>
      <c r="G2040" s="133">
        <v>0</v>
      </c>
      <c r="H2040" s="133">
        <v>410</v>
      </c>
      <c r="I2040" s="133">
        <v>790</v>
      </c>
      <c r="J2040" s="133">
        <v>389.255</v>
      </c>
      <c r="K2040" s="133">
        <v>795</v>
      </c>
      <c r="L2040" s="133"/>
      <c r="M2040" s="133">
        <v>410</v>
      </c>
      <c r="N2040" s="133">
        <v>795</v>
      </c>
      <c r="O2040" s="133">
        <v>795</v>
      </c>
      <c r="P2040" s="133" t="s">
        <v>204</v>
      </c>
      <c r="Q2040" s="133" t="s">
        <v>201</v>
      </c>
      <c r="R2040" s="133" t="s">
        <v>202</v>
      </c>
      <c r="S2040" s="127">
        <v>44349.400277777779</v>
      </c>
    </row>
    <row r="2041" spans="1:19" x14ac:dyDescent="0.2">
      <c r="A2041" s="133" t="s">
        <v>199</v>
      </c>
      <c r="B2041" s="133" t="s">
        <v>161</v>
      </c>
      <c r="C2041" s="127">
        <v>44339.916666666664</v>
      </c>
      <c r="D2041" s="133">
        <v>402.84699999999998</v>
      </c>
      <c r="E2041" s="133">
        <v>375.77499999999998</v>
      </c>
      <c r="F2041" s="133">
        <v>27.071999999999999</v>
      </c>
      <c r="G2041" s="133">
        <v>0</v>
      </c>
      <c r="H2041" s="133">
        <v>410</v>
      </c>
      <c r="I2041" s="133">
        <v>790</v>
      </c>
      <c r="J2041" s="133">
        <v>375.77499999999998</v>
      </c>
      <c r="K2041" s="133">
        <v>795</v>
      </c>
      <c r="L2041" s="133"/>
      <c r="M2041" s="133">
        <v>410</v>
      </c>
      <c r="N2041" s="133">
        <v>795</v>
      </c>
      <c r="O2041" s="133">
        <v>795</v>
      </c>
      <c r="P2041" s="133" t="s">
        <v>204</v>
      </c>
      <c r="Q2041" s="133" t="s">
        <v>201</v>
      </c>
      <c r="R2041" s="133" t="s">
        <v>202</v>
      </c>
      <c r="S2041" s="127">
        <v>44349.400289351855</v>
      </c>
    </row>
    <row r="2042" spans="1:19" x14ac:dyDescent="0.2">
      <c r="A2042" s="133" t="s">
        <v>199</v>
      </c>
      <c r="B2042" s="133" t="s">
        <v>161</v>
      </c>
      <c r="C2042" s="127">
        <v>44339.958333333336</v>
      </c>
      <c r="D2042" s="133">
        <v>365.52300000000002</v>
      </c>
      <c r="E2042" s="133">
        <v>340.05200000000002</v>
      </c>
      <c r="F2042" s="133">
        <v>25.472000000000001</v>
      </c>
      <c r="G2042" s="133">
        <v>0</v>
      </c>
      <c r="H2042" s="133">
        <v>410</v>
      </c>
      <c r="I2042" s="133">
        <v>790</v>
      </c>
      <c r="J2042" s="133">
        <v>340.05099999999999</v>
      </c>
      <c r="K2042" s="133">
        <v>795</v>
      </c>
      <c r="L2042" s="133"/>
      <c r="M2042" s="133">
        <v>410</v>
      </c>
      <c r="N2042" s="133">
        <v>795</v>
      </c>
      <c r="O2042" s="133">
        <v>795</v>
      </c>
      <c r="P2042" s="133" t="s">
        <v>204</v>
      </c>
      <c r="Q2042" s="133" t="s">
        <v>201</v>
      </c>
      <c r="R2042" s="133" t="s">
        <v>202</v>
      </c>
      <c r="S2042" s="127">
        <v>44349.400289351855</v>
      </c>
    </row>
    <row r="2043" spans="1:19" x14ac:dyDescent="0.2">
      <c r="A2043" s="133" t="s">
        <v>199</v>
      </c>
      <c r="B2043" s="133" t="s">
        <v>161</v>
      </c>
      <c r="C2043" s="127">
        <v>44340</v>
      </c>
      <c r="D2043" s="133">
        <v>331.64</v>
      </c>
      <c r="E2043" s="133">
        <v>307.67250000000001</v>
      </c>
      <c r="F2043" s="133">
        <v>23.968</v>
      </c>
      <c r="G2043" s="133">
        <v>0</v>
      </c>
      <c r="H2043" s="133">
        <v>410</v>
      </c>
      <c r="I2043" s="133">
        <v>790</v>
      </c>
      <c r="J2043" s="133">
        <v>307.67200000000003</v>
      </c>
      <c r="K2043" s="133">
        <v>795</v>
      </c>
      <c r="L2043" s="133"/>
      <c r="M2043" s="133">
        <v>410</v>
      </c>
      <c r="N2043" s="133">
        <v>795</v>
      </c>
      <c r="O2043" s="133">
        <v>795</v>
      </c>
      <c r="P2043" s="133" t="s">
        <v>204</v>
      </c>
      <c r="Q2043" s="133" t="s">
        <v>201</v>
      </c>
      <c r="R2043" s="133" t="s">
        <v>202</v>
      </c>
      <c r="S2043" s="127">
        <v>44349.400277777779</v>
      </c>
    </row>
    <row r="2044" spans="1:19" x14ac:dyDescent="0.2">
      <c r="A2044" s="133" t="s">
        <v>199</v>
      </c>
      <c r="B2044" s="133" t="s">
        <v>161</v>
      </c>
      <c r="C2044" s="127">
        <v>44340.041666666664</v>
      </c>
      <c r="D2044" s="133">
        <v>332.19499999999999</v>
      </c>
      <c r="E2044" s="133">
        <v>308.3245</v>
      </c>
      <c r="F2044" s="133">
        <v>23.872</v>
      </c>
      <c r="G2044" s="133">
        <v>0</v>
      </c>
      <c r="H2044" s="133">
        <v>410</v>
      </c>
      <c r="I2044" s="133">
        <v>790</v>
      </c>
      <c r="J2044" s="133">
        <v>308.32299999999998</v>
      </c>
      <c r="K2044" s="133">
        <v>795</v>
      </c>
      <c r="L2044" s="133"/>
      <c r="M2044" s="133">
        <v>410</v>
      </c>
      <c r="N2044" s="133">
        <v>795</v>
      </c>
      <c r="O2044" s="133">
        <v>795</v>
      </c>
      <c r="P2044" s="133" t="s">
        <v>204</v>
      </c>
      <c r="Q2044" s="133" t="s">
        <v>201</v>
      </c>
      <c r="R2044" s="133" t="s">
        <v>202</v>
      </c>
      <c r="S2044" s="127">
        <v>44349.400289351855</v>
      </c>
    </row>
    <row r="2045" spans="1:19" x14ac:dyDescent="0.2">
      <c r="A2045" s="133" t="s">
        <v>199</v>
      </c>
      <c r="B2045" s="133" t="s">
        <v>161</v>
      </c>
      <c r="C2045" s="127">
        <v>44340.083333333336</v>
      </c>
      <c r="D2045" s="133">
        <v>279.17200000000003</v>
      </c>
      <c r="E2045" s="133">
        <v>257.09100000000001</v>
      </c>
      <c r="F2045" s="133">
        <v>22.08</v>
      </c>
      <c r="G2045" s="133">
        <v>0</v>
      </c>
      <c r="H2045" s="133">
        <v>410</v>
      </c>
      <c r="I2045" s="133">
        <v>790</v>
      </c>
      <c r="J2045" s="133">
        <v>257.09199999999998</v>
      </c>
      <c r="K2045" s="133">
        <v>795</v>
      </c>
      <c r="L2045" s="133"/>
      <c r="M2045" s="133">
        <v>410</v>
      </c>
      <c r="N2045" s="133">
        <v>795</v>
      </c>
      <c r="O2045" s="133">
        <v>795</v>
      </c>
      <c r="P2045" s="133" t="s">
        <v>204</v>
      </c>
      <c r="Q2045" s="133" t="s">
        <v>201</v>
      </c>
      <c r="R2045" s="133" t="s">
        <v>202</v>
      </c>
      <c r="S2045" s="127">
        <v>44349.400277777779</v>
      </c>
    </row>
    <row r="2046" spans="1:19" x14ac:dyDescent="0.2">
      <c r="A2046" s="133" t="s">
        <v>199</v>
      </c>
      <c r="B2046" s="133" t="s">
        <v>161</v>
      </c>
      <c r="C2046" s="127">
        <v>44340.125</v>
      </c>
      <c r="D2046" s="133">
        <v>237.084</v>
      </c>
      <c r="E2046" s="133">
        <v>216.25149999999999</v>
      </c>
      <c r="F2046" s="133">
        <v>20.832000000000001</v>
      </c>
      <c r="G2046" s="133">
        <v>0</v>
      </c>
      <c r="H2046" s="133">
        <v>409</v>
      </c>
      <c r="I2046" s="133">
        <v>738</v>
      </c>
      <c r="J2046" s="133">
        <v>216.25200000000001</v>
      </c>
      <c r="K2046" s="133">
        <v>742</v>
      </c>
      <c r="L2046" s="133"/>
      <c r="M2046" s="133">
        <v>409</v>
      </c>
      <c r="N2046" s="133">
        <v>742</v>
      </c>
      <c r="O2046" s="133">
        <v>795</v>
      </c>
      <c r="P2046" s="133" t="s">
        <v>204</v>
      </c>
      <c r="Q2046" s="133" t="s">
        <v>201</v>
      </c>
      <c r="R2046" s="133" t="s">
        <v>202</v>
      </c>
      <c r="S2046" s="127">
        <v>44349.400277777779</v>
      </c>
    </row>
    <row r="2047" spans="1:19" x14ac:dyDescent="0.2">
      <c r="A2047" s="133" t="s">
        <v>199</v>
      </c>
      <c r="B2047" s="133" t="s">
        <v>161</v>
      </c>
      <c r="C2047" s="127">
        <v>44340.166666666664</v>
      </c>
      <c r="D2047" s="133">
        <v>226.126</v>
      </c>
      <c r="E2047" s="133">
        <v>205.35650000000001</v>
      </c>
      <c r="F2047" s="133">
        <v>20.768000000000001</v>
      </c>
      <c r="G2047" s="133">
        <v>0</v>
      </c>
      <c r="H2047" s="133">
        <v>409</v>
      </c>
      <c r="I2047" s="133">
        <v>564</v>
      </c>
      <c r="J2047" s="133">
        <v>205.358</v>
      </c>
      <c r="K2047" s="133">
        <v>566</v>
      </c>
      <c r="L2047" s="133"/>
      <c r="M2047" s="133">
        <v>409</v>
      </c>
      <c r="N2047" s="133">
        <v>566</v>
      </c>
      <c r="O2047" s="133">
        <v>795</v>
      </c>
      <c r="P2047" s="133" t="s">
        <v>204</v>
      </c>
      <c r="Q2047" s="133" t="s">
        <v>201</v>
      </c>
      <c r="R2047" s="133" t="s">
        <v>202</v>
      </c>
      <c r="S2047" s="127">
        <v>44349.400277777779</v>
      </c>
    </row>
    <row r="2048" spans="1:19" x14ac:dyDescent="0.2">
      <c r="A2048" s="133" t="s">
        <v>199</v>
      </c>
      <c r="B2048" s="133" t="s">
        <v>161</v>
      </c>
      <c r="C2048" s="127">
        <v>44340.208333333336</v>
      </c>
      <c r="D2048" s="133">
        <v>225.661</v>
      </c>
      <c r="E2048" s="133">
        <v>205.05199999999999</v>
      </c>
      <c r="F2048" s="133">
        <v>20.608000000000001</v>
      </c>
      <c r="G2048" s="133">
        <v>0</v>
      </c>
      <c r="H2048" s="133">
        <v>409</v>
      </c>
      <c r="I2048" s="133">
        <v>546</v>
      </c>
      <c r="J2048" s="133">
        <v>205.053</v>
      </c>
      <c r="K2048" s="133">
        <v>548</v>
      </c>
      <c r="L2048" s="133"/>
      <c r="M2048" s="133">
        <v>409</v>
      </c>
      <c r="N2048" s="133">
        <v>548</v>
      </c>
      <c r="O2048" s="133">
        <v>795</v>
      </c>
      <c r="P2048" s="133" t="s">
        <v>204</v>
      </c>
      <c r="Q2048" s="133" t="s">
        <v>201</v>
      </c>
      <c r="R2048" s="133" t="s">
        <v>202</v>
      </c>
      <c r="S2048" s="127">
        <v>44349.400277777779</v>
      </c>
    </row>
    <row r="2049" spans="1:19" x14ac:dyDescent="0.2">
      <c r="A2049" s="133" t="s">
        <v>199</v>
      </c>
      <c r="B2049" s="133" t="s">
        <v>161</v>
      </c>
      <c r="C2049" s="127">
        <v>44340.25</v>
      </c>
      <c r="D2049" s="133">
        <v>234.09100000000001</v>
      </c>
      <c r="E2049" s="133">
        <v>213.35550000000001</v>
      </c>
      <c r="F2049" s="133">
        <v>20.736000000000001</v>
      </c>
      <c r="G2049" s="133">
        <v>0</v>
      </c>
      <c r="H2049" s="133">
        <v>410</v>
      </c>
      <c r="I2049" s="133">
        <v>790</v>
      </c>
      <c r="J2049" s="133">
        <v>213.35499999999999</v>
      </c>
      <c r="K2049" s="133">
        <v>795</v>
      </c>
      <c r="L2049" s="133"/>
      <c r="M2049" s="133">
        <v>410</v>
      </c>
      <c r="N2049" s="133">
        <v>795</v>
      </c>
      <c r="O2049" s="133">
        <v>795</v>
      </c>
      <c r="P2049" s="133" t="s">
        <v>204</v>
      </c>
      <c r="Q2049" s="133" t="s">
        <v>201</v>
      </c>
      <c r="R2049" s="133" t="s">
        <v>202</v>
      </c>
      <c r="S2049" s="127">
        <v>44349.400277777779</v>
      </c>
    </row>
    <row r="2050" spans="1:19" x14ac:dyDescent="0.2">
      <c r="A2050" s="133" t="s">
        <v>199</v>
      </c>
      <c r="B2050" s="133" t="s">
        <v>161</v>
      </c>
      <c r="C2050" s="127">
        <v>44340.291666666664</v>
      </c>
      <c r="D2050" s="133">
        <v>227.298</v>
      </c>
      <c r="E2050" s="133">
        <v>206.71950000000001</v>
      </c>
      <c r="F2050" s="133">
        <v>20.576000000000001</v>
      </c>
      <c r="G2050" s="133">
        <v>0</v>
      </c>
      <c r="H2050" s="133">
        <v>409</v>
      </c>
      <c r="I2050" s="133">
        <v>590</v>
      </c>
      <c r="J2050" s="133">
        <v>206.72200000000001</v>
      </c>
      <c r="K2050" s="133">
        <v>694</v>
      </c>
      <c r="L2050" s="133"/>
      <c r="M2050" s="133">
        <v>409</v>
      </c>
      <c r="N2050" s="133">
        <v>694</v>
      </c>
      <c r="O2050" s="133">
        <v>795</v>
      </c>
      <c r="P2050" s="133" t="s">
        <v>204</v>
      </c>
      <c r="Q2050" s="133" t="s">
        <v>201</v>
      </c>
      <c r="R2050" s="133" t="s">
        <v>202</v>
      </c>
      <c r="S2050" s="127">
        <v>44349.400277777779</v>
      </c>
    </row>
    <row r="2051" spans="1:19" x14ac:dyDescent="0.2">
      <c r="A2051" s="133" t="s">
        <v>199</v>
      </c>
      <c r="B2051" s="133" t="s">
        <v>161</v>
      </c>
      <c r="C2051" s="127">
        <v>44340.333333333336</v>
      </c>
      <c r="D2051" s="133">
        <v>245.011</v>
      </c>
      <c r="E2051" s="133">
        <v>223.73249999999999</v>
      </c>
      <c r="F2051" s="133">
        <v>21.28</v>
      </c>
      <c r="G2051" s="133">
        <v>0</v>
      </c>
      <c r="H2051" s="133">
        <v>409</v>
      </c>
      <c r="I2051" s="133">
        <v>646</v>
      </c>
      <c r="J2051" s="133">
        <v>223.73099999999999</v>
      </c>
      <c r="K2051" s="133">
        <v>789</v>
      </c>
      <c r="L2051" s="133"/>
      <c r="M2051" s="133">
        <v>409</v>
      </c>
      <c r="N2051" s="133">
        <v>789</v>
      </c>
      <c r="O2051" s="133">
        <v>795</v>
      </c>
      <c r="P2051" s="133" t="s">
        <v>204</v>
      </c>
      <c r="Q2051" s="133" t="s">
        <v>201</v>
      </c>
      <c r="R2051" s="133" t="s">
        <v>202</v>
      </c>
      <c r="S2051" s="127">
        <v>44349.400289351855</v>
      </c>
    </row>
    <row r="2052" spans="1:19" x14ac:dyDescent="0.2">
      <c r="A2052" s="133" t="s">
        <v>199</v>
      </c>
      <c r="B2052" s="133" t="s">
        <v>161</v>
      </c>
      <c r="C2052" s="127">
        <v>44340.375</v>
      </c>
      <c r="D2052" s="133">
        <v>232.48699999999999</v>
      </c>
      <c r="E2052" s="133">
        <v>211.30099999999999</v>
      </c>
      <c r="F2052" s="133">
        <v>21.184000000000001</v>
      </c>
      <c r="G2052" s="133">
        <v>0</v>
      </c>
      <c r="H2052" s="133">
        <v>409</v>
      </c>
      <c r="I2052" s="133">
        <v>647</v>
      </c>
      <c r="J2052" s="133">
        <v>211.303</v>
      </c>
      <c r="K2052" s="133">
        <v>790</v>
      </c>
      <c r="L2052" s="133"/>
      <c r="M2052" s="133">
        <v>409</v>
      </c>
      <c r="N2052" s="133">
        <v>790</v>
      </c>
      <c r="O2052" s="133">
        <v>795</v>
      </c>
      <c r="P2052" s="133" t="s">
        <v>204</v>
      </c>
      <c r="Q2052" s="133" t="s">
        <v>201</v>
      </c>
      <c r="R2052" s="133" t="s">
        <v>202</v>
      </c>
      <c r="S2052" s="127">
        <v>44349.400277777779</v>
      </c>
    </row>
    <row r="2053" spans="1:19" x14ac:dyDescent="0.2">
      <c r="A2053" s="133" t="s">
        <v>199</v>
      </c>
      <c r="B2053" s="133" t="s">
        <v>161</v>
      </c>
      <c r="C2053" s="127">
        <v>44340.416666666664</v>
      </c>
      <c r="D2053" s="133">
        <v>260.23899999999998</v>
      </c>
      <c r="E2053" s="133">
        <v>238.31899999999999</v>
      </c>
      <c r="F2053" s="133">
        <v>21.92</v>
      </c>
      <c r="G2053" s="133">
        <v>0</v>
      </c>
      <c r="H2053" s="133">
        <v>410</v>
      </c>
      <c r="I2053" s="133">
        <v>650</v>
      </c>
      <c r="J2053" s="133">
        <v>238.31899999999999</v>
      </c>
      <c r="K2053" s="133">
        <v>795</v>
      </c>
      <c r="L2053" s="133"/>
      <c r="M2053" s="133">
        <v>410</v>
      </c>
      <c r="N2053" s="133">
        <v>795</v>
      </c>
      <c r="O2053" s="133">
        <v>795</v>
      </c>
      <c r="P2053" s="133" t="s">
        <v>204</v>
      </c>
      <c r="Q2053" s="133" t="s">
        <v>201</v>
      </c>
      <c r="R2053" s="133" t="s">
        <v>202</v>
      </c>
      <c r="S2053" s="127">
        <v>44349.400277777779</v>
      </c>
    </row>
    <row r="2054" spans="1:19" x14ac:dyDescent="0.2">
      <c r="A2054" s="133" t="s">
        <v>199</v>
      </c>
      <c r="B2054" s="133" t="s">
        <v>161</v>
      </c>
      <c r="C2054" s="127">
        <v>44340.458333333336</v>
      </c>
      <c r="D2054" s="133">
        <v>274.95400000000001</v>
      </c>
      <c r="E2054" s="133">
        <v>252.458</v>
      </c>
      <c r="F2054" s="133">
        <v>22.495999999999999</v>
      </c>
      <c r="G2054" s="133">
        <v>0</v>
      </c>
      <c r="H2054" s="133">
        <v>410</v>
      </c>
      <c r="I2054" s="133">
        <v>650</v>
      </c>
      <c r="J2054" s="133">
        <v>252.458</v>
      </c>
      <c r="K2054" s="133">
        <v>795</v>
      </c>
      <c r="L2054" s="133"/>
      <c r="M2054" s="133">
        <v>410</v>
      </c>
      <c r="N2054" s="133">
        <v>795</v>
      </c>
      <c r="O2054" s="133">
        <v>795</v>
      </c>
      <c r="P2054" s="133" t="s">
        <v>204</v>
      </c>
      <c r="Q2054" s="133" t="s">
        <v>201</v>
      </c>
      <c r="R2054" s="133" t="s">
        <v>202</v>
      </c>
      <c r="S2054" s="127">
        <v>44349.400277777779</v>
      </c>
    </row>
    <row r="2055" spans="1:19" x14ac:dyDescent="0.2">
      <c r="A2055" s="133" t="s">
        <v>199</v>
      </c>
      <c r="B2055" s="133" t="s">
        <v>161</v>
      </c>
      <c r="C2055" s="127">
        <v>44340.5</v>
      </c>
      <c r="D2055" s="133">
        <v>324.81</v>
      </c>
      <c r="E2055" s="133">
        <v>300.74599999999998</v>
      </c>
      <c r="F2055" s="133">
        <v>24.064</v>
      </c>
      <c r="G2055" s="133">
        <v>0</v>
      </c>
      <c r="H2055" s="133">
        <v>410</v>
      </c>
      <c r="I2055" s="133">
        <v>651</v>
      </c>
      <c r="J2055" s="133">
        <v>300.74599999999998</v>
      </c>
      <c r="K2055" s="133">
        <v>709</v>
      </c>
      <c r="L2055" s="133"/>
      <c r="M2055" s="133">
        <v>410</v>
      </c>
      <c r="N2055" s="133">
        <v>709</v>
      </c>
      <c r="O2055" s="133">
        <v>708</v>
      </c>
      <c r="P2055" s="133" t="s">
        <v>204</v>
      </c>
      <c r="Q2055" s="133" t="s">
        <v>201</v>
      </c>
      <c r="R2055" s="133" t="s">
        <v>202</v>
      </c>
      <c r="S2055" s="127">
        <v>44349.400277777779</v>
      </c>
    </row>
    <row r="2056" spans="1:19" x14ac:dyDescent="0.2">
      <c r="A2056" s="133" t="s">
        <v>199</v>
      </c>
      <c r="B2056" s="133" t="s">
        <v>161</v>
      </c>
      <c r="C2056" s="127">
        <v>44340.541666666664</v>
      </c>
      <c r="D2056" s="133">
        <v>377.34300000000002</v>
      </c>
      <c r="E2056" s="133">
        <v>350.78300000000002</v>
      </c>
      <c r="F2056" s="133">
        <v>26.56</v>
      </c>
      <c r="G2056" s="133">
        <v>0</v>
      </c>
      <c r="H2056" s="133">
        <v>410</v>
      </c>
      <c r="I2056" s="133">
        <v>771</v>
      </c>
      <c r="J2056" s="133">
        <v>350.78300000000002</v>
      </c>
      <c r="K2056" s="133">
        <v>771</v>
      </c>
      <c r="L2056" s="133"/>
      <c r="M2056" s="133">
        <v>410</v>
      </c>
      <c r="N2056" s="133">
        <v>771</v>
      </c>
      <c r="O2056" s="133">
        <v>771</v>
      </c>
      <c r="P2056" s="133" t="s">
        <v>204</v>
      </c>
      <c r="Q2056" s="133" t="s">
        <v>201</v>
      </c>
      <c r="R2056" s="133" t="s">
        <v>202</v>
      </c>
      <c r="S2056" s="127">
        <v>44349.400277777779</v>
      </c>
    </row>
    <row r="2057" spans="1:19" x14ac:dyDescent="0.2">
      <c r="A2057" s="133" t="s">
        <v>199</v>
      </c>
      <c r="B2057" s="133" t="s">
        <v>161</v>
      </c>
      <c r="C2057" s="127">
        <v>44340.583333333336</v>
      </c>
      <c r="D2057" s="133">
        <v>419.81700000000001</v>
      </c>
      <c r="E2057" s="133">
        <v>390.31299999999999</v>
      </c>
      <c r="F2057" s="133">
        <v>29.504000000000001</v>
      </c>
      <c r="G2057" s="133">
        <v>0</v>
      </c>
      <c r="H2057" s="133">
        <v>410</v>
      </c>
      <c r="I2057" s="133">
        <v>791</v>
      </c>
      <c r="J2057" s="133">
        <v>390.31299999999999</v>
      </c>
      <c r="K2057" s="133">
        <v>791</v>
      </c>
      <c r="L2057" s="133"/>
      <c r="M2057" s="133">
        <v>410</v>
      </c>
      <c r="N2057" s="133">
        <v>791</v>
      </c>
      <c r="O2057" s="133">
        <v>790</v>
      </c>
      <c r="P2057" s="133" t="s">
        <v>204</v>
      </c>
      <c r="Q2057" s="133" t="s">
        <v>201</v>
      </c>
      <c r="R2057" s="133" t="s">
        <v>202</v>
      </c>
      <c r="S2057" s="127">
        <v>44349.400277777779</v>
      </c>
    </row>
    <row r="2058" spans="1:19" x14ac:dyDescent="0.2">
      <c r="A2058" s="133" t="s">
        <v>199</v>
      </c>
      <c r="B2058" s="133" t="s">
        <v>161</v>
      </c>
      <c r="C2058" s="127">
        <v>44340.625</v>
      </c>
      <c r="D2058" s="133">
        <v>404.38600000000002</v>
      </c>
      <c r="E2058" s="133">
        <v>375.81</v>
      </c>
      <c r="F2058" s="133">
        <v>28.576000000000001</v>
      </c>
      <c r="G2058" s="133">
        <v>0</v>
      </c>
      <c r="H2058" s="133">
        <v>410</v>
      </c>
      <c r="I2058" s="133">
        <v>790</v>
      </c>
      <c r="J2058" s="133">
        <v>375.81</v>
      </c>
      <c r="K2058" s="133">
        <v>790</v>
      </c>
      <c r="L2058" s="133"/>
      <c r="M2058" s="133">
        <v>410</v>
      </c>
      <c r="N2058" s="133">
        <v>790</v>
      </c>
      <c r="O2058" s="133">
        <v>790</v>
      </c>
      <c r="P2058" s="133" t="s">
        <v>204</v>
      </c>
      <c r="Q2058" s="133" t="s">
        <v>201</v>
      </c>
      <c r="R2058" s="133" t="s">
        <v>202</v>
      </c>
      <c r="S2058" s="127">
        <v>44349.400277777779</v>
      </c>
    </row>
    <row r="2059" spans="1:19" x14ac:dyDescent="0.2">
      <c r="A2059" s="133" t="s">
        <v>199</v>
      </c>
      <c r="B2059" s="133" t="s">
        <v>161</v>
      </c>
      <c r="C2059" s="127">
        <v>44340.666666666664</v>
      </c>
      <c r="D2059" s="133">
        <v>390.31299999999999</v>
      </c>
      <c r="E2059" s="133">
        <v>362.15300000000002</v>
      </c>
      <c r="F2059" s="133">
        <v>28.16</v>
      </c>
      <c r="G2059" s="133">
        <v>0</v>
      </c>
      <c r="H2059" s="133">
        <v>410</v>
      </c>
      <c r="I2059" s="133">
        <v>790</v>
      </c>
      <c r="J2059" s="133">
        <v>362.15300000000002</v>
      </c>
      <c r="K2059" s="133">
        <v>790</v>
      </c>
      <c r="L2059" s="133"/>
      <c r="M2059" s="133">
        <v>410</v>
      </c>
      <c r="N2059" s="133">
        <v>790</v>
      </c>
      <c r="O2059" s="133">
        <v>790</v>
      </c>
      <c r="P2059" s="133" t="s">
        <v>204</v>
      </c>
      <c r="Q2059" s="133" t="s">
        <v>201</v>
      </c>
      <c r="R2059" s="133" t="s">
        <v>202</v>
      </c>
      <c r="S2059" s="127">
        <v>44349.400277777779</v>
      </c>
    </row>
    <row r="2060" spans="1:19" x14ac:dyDescent="0.2">
      <c r="A2060" s="133" t="s">
        <v>199</v>
      </c>
      <c r="B2060" s="133" t="s">
        <v>161</v>
      </c>
      <c r="C2060" s="127">
        <v>44340.708333333336</v>
      </c>
      <c r="D2060" s="133">
        <v>365.75099999999998</v>
      </c>
      <c r="E2060" s="133">
        <v>339.03100000000001</v>
      </c>
      <c r="F2060" s="133">
        <v>26.72</v>
      </c>
      <c r="G2060" s="133">
        <v>0</v>
      </c>
      <c r="H2060" s="133">
        <v>410</v>
      </c>
      <c r="I2060" s="133">
        <v>790</v>
      </c>
      <c r="J2060" s="133">
        <v>339.03100000000001</v>
      </c>
      <c r="K2060" s="133">
        <v>790</v>
      </c>
      <c r="L2060" s="133"/>
      <c r="M2060" s="133">
        <v>410</v>
      </c>
      <c r="N2060" s="133">
        <v>790</v>
      </c>
      <c r="O2060" s="133">
        <v>790</v>
      </c>
      <c r="P2060" s="133" t="s">
        <v>204</v>
      </c>
      <c r="Q2060" s="133" t="s">
        <v>201</v>
      </c>
      <c r="R2060" s="133" t="s">
        <v>202</v>
      </c>
      <c r="S2060" s="127">
        <v>44349.400289351855</v>
      </c>
    </row>
    <row r="2061" spans="1:19" x14ac:dyDescent="0.2">
      <c r="A2061" s="133" t="s">
        <v>199</v>
      </c>
      <c r="B2061" s="133" t="s">
        <v>161</v>
      </c>
      <c r="C2061" s="127">
        <v>44340.75</v>
      </c>
      <c r="D2061" s="133">
        <v>351.71800000000002</v>
      </c>
      <c r="E2061" s="133">
        <v>325.54199999999997</v>
      </c>
      <c r="F2061" s="133">
        <v>26.175999999999998</v>
      </c>
      <c r="G2061" s="133">
        <v>0</v>
      </c>
      <c r="H2061" s="133">
        <v>436</v>
      </c>
      <c r="I2061" s="133">
        <v>790</v>
      </c>
      <c r="J2061" s="133">
        <v>325.54199999999997</v>
      </c>
      <c r="K2061" s="133">
        <v>790</v>
      </c>
      <c r="L2061" s="133"/>
      <c r="M2061" s="133">
        <v>410</v>
      </c>
      <c r="N2061" s="133">
        <v>790</v>
      </c>
      <c r="O2061" s="133">
        <v>790</v>
      </c>
      <c r="P2061" s="133" t="s">
        <v>204</v>
      </c>
      <c r="Q2061" s="133" t="s">
        <v>201</v>
      </c>
      <c r="R2061" s="133" t="s">
        <v>202</v>
      </c>
      <c r="S2061" s="127">
        <v>44349.400277777779</v>
      </c>
    </row>
    <row r="2062" spans="1:19" x14ac:dyDescent="0.2">
      <c r="A2062" s="133" t="s">
        <v>199</v>
      </c>
      <c r="B2062" s="133" t="s">
        <v>161</v>
      </c>
      <c r="C2062" s="127">
        <v>44340.791666666664</v>
      </c>
      <c r="D2062" s="133">
        <v>385.66500000000002</v>
      </c>
      <c r="E2062" s="133">
        <v>358.04899999999998</v>
      </c>
      <c r="F2062" s="133">
        <v>27.616</v>
      </c>
      <c r="G2062" s="133">
        <v>0</v>
      </c>
      <c r="H2062" s="133">
        <v>439</v>
      </c>
      <c r="I2062" s="133">
        <v>790</v>
      </c>
      <c r="J2062" s="133">
        <v>358.04899999999998</v>
      </c>
      <c r="K2062" s="133">
        <v>790</v>
      </c>
      <c r="L2062" s="133"/>
      <c r="M2062" s="133">
        <v>410</v>
      </c>
      <c r="N2062" s="133">
        <v>790</v>
      </c>
      <c r="O2062" s="133">
        <v>790</v>
      </c>
      <c r="P2062" s="133" t="s">
        <v>204</v>
      </c>
      <c r="Q2062" s="133" t="s">
        <v>201</v>
      </c>
      <c r="R2062" s="133" t="s">
        <v>202</v>
      </c>
      <c r="S2062" s="127">
        <v>44349.400277777779</v>
      </c>
    </row>
    <row r="2063" spans="1:19" x14ac:dyDescent="0.2">
      <c r="A2063" s="133" t="s">
        <v>199</v>
      </c>
      <c r="B2063" s="133" t="s">
        <v>161</v>
      </c>
      <c r="C2063" s="127">
        <v>44340.833333333336</v>
      </c>
      <c r="D2063" s="133">
        <v>383.59899999999999</v>
      </c>
      <c r="E2063" s="133">
        <v>356.01499999999999</v>
      </c>
      <c r="F2063" s="133">
        <v>27.584</v>
      </c>
      <c r="G2063" s="133">
        <v>0</v>
      </c>
      <c r="H2063" s="133">
        <v>410</v>
      </c>
      <c r="I2063" s="133">
        <v>790</v>
      </c>
      <c r="J2063" s="133">
        <v>356.01499999999999</v>
      </c>
      <c r="K2063" s="133">
        <v>790</v>
      </c>
      <c r="L2063" s="133"/>
      <c r="M2063" s="133">
        <v>410</v>
      </c>
      <c r="N2063" s="133">
        <v>790</v>
      </c>
      <c r="O2063" s="133">
        <v>790</v>
      </c>
      <c r="P2063" s="133" t="s">
        <v>204</v>
      </c>
      <c r="Q2063" s="133" t="s">
        <v>201</v>
      </c>
      <c r="R2063" s="133" t="s">
        <v>202</v>
      </c>
      <c r="S2063" s="127">
        <v>44349.400289351855</v>
      </c>
    </row>
    <row r="2064" spans="1:19" x14ac:dyDescent="0.2">
      <c r="A2064" s="133" t="s">
        <v>199</v>
      </c>
      <c r="B2064" s="133" t="s">
        <v>161</v>
      </c>
      <c r="C2064" s="127">
        <v>44340.875</v>
      </c>
      <c r="D2064" s="133">
        <v>370.988</v>
      </c>
      <c r="E2064" s="133">
        <v>343.94799999999998</v>
      </c>
      <c r="F2064" s="133">
        <v>27.04</v>
      </c>
      <c r="G2064" s="133">
        <v>0</v>
      </c>
      <c r="H2064" s="133">
        <v>410</v>
      </c>
      <c r="I2064" s="133">
        <v>790</v>
      </c>
      <c r="J2064" s="133">
        <v>343.94799999999998</v>
      </c>
      <c r="K2064" s="133">
        <v>790</v>
      </c>
      <c r="L2064" s="133"/>
      <c r="M2064" s="133">
        <v>410</v>
      </c>
      <c r="N2064" s="133">
        <v>790</v>
      </c>
      <c r="O2064" s="133">
        <v>790</v>
      </c>
      <c r="P2064" s="133" t="s">
        <v>204</v>
      </c>
      <c r="Q2064" s="133" t="s">
        <v>201</v>
      </c>
      <c r="R2064" s="133" t="s">
        <v>202</v>
      </c>
      <c r="S2064" s="127">
        <v>44349.400277777779</v>
      </c>
    </row>
    <row r="2065" spans="1:19" x14ac:dyDescent="0.2">
      <c r="A2065" s="133" t="s">
        <v>199</v>
      </c>
      <c r="B2065" s="133" t="s">
        <v>161</v>
      </c>
      <c r="C2065" s="127">
        <v>44340.916666666664</v>
      </c>
      <c r="D2065" s="133">
        <v>341.09899999999999</v>
      </c>
      <c r="E2065" s="133">
        <v>315.46699999999998</v>
      </c>
      <c r="F2065" s="133">
        <v>25.632000000000001</v>
      </c>
      <c r="G2065" s="133">
        <v>0</v>
      </c>
      <c r="H2065" s="133">
        <v>410</v>
      </c>
      <c r="I2065" s="133">
        <v>790</v>
      </c>
      <c r="J2065" s="133">
        <v>315.46699999999998</v>
      </c>
      <c r="K2065" s="133">
        <v>790</v>
      </c>
      <c r="L2065" s="133"/>
      <c r="M2065" s="133">
        <v>410</v>
      </c>
      <c r="N2065" s="133">
        <v>790</v>
      </c>
      <c r="O2065" s="133">
        <v>790</v>
      </c>
      <c r="P2065" s="133" t="s">
        <v>204</v>
      </c>
      <c r="Q2065" s="133" t="s">
        <v>201</v>
      </c>
      <c r="R2065" s="133" t="s">
        <v>202</v>
      </c>
      <c r="S2065" s="127">
        <v>44349.400277777779</v>
      </c>
    </row>
    <row r="2066" spans="1:19" x14ac:dyDescent="0.2">
      <c r="A2066" s="133" t="s">
        <v>199</v>
      </c>
      <c r="B2066" s="133" t="s">
        <v>161</v>
      </c>
      <c r="C2066" s="127">
        <v>44340.958333333336</v>
      </c>
      <c r="D2066" s="133">
        <v>317.161</v>
      </c>
      <c r="E2066" s="133">
        <v>292.68099999999998</v>
      </c>
      <c r="F2066" s="133">
        <v>24.48</v>
      </c>
      <c r="G2066" s="133">
        <v>0</v>
      </c>
      <c r="H2066" s="133">
        <v>410</v>
      </c>
      <c r="I2066" s="133">
        <v>790</v>
      </c>
      <c r="J2066" s="133">
        <v>292.68099999999998</v>
      </c>
      <c r="K2066" s="133">
        <v>790</v>
      </c>
      <c r="L2066" s="133"/>
      <c r="M2066" s="133">
        <v>410</v>
      </c>
      <c r="N2066" s="133">
        <v>790</v>
      </c>
      <c r="O2066" s="133">
        <v>790</v>
      </c>
      <c r="P2066" s="133" t="s">
        <v>204</v>
      </c>
      <c r="Q2066" s="133" t="s">
        <v>201</v>
      </c>
      <c r="R2066" s="133" t="s">
        <v>202</v>
      </c>
      <c r="S2066" s="127">
        <v>44349.400277777779</v>
      </c>
    </row>
    <row r="2067" spans="1:19" x14ac:dyDescent="0.2">
      <c r="A2067" s="133" t="s">
        <v>199</v>
      </c>
      <c r="B2067" s="133" t="s">
        <v>161</v>
      </c>
      <c r="C2067" s="127">
        <v>44341</v>
      </c>
      <c r="D2067" s="133">
        <v>261.673</v>
      </c>
      <c r="E2067" s="133">
        <v>238.88900000000001</v>
      </c>
      <c r="F2067" s="133">
        <v>22.783999999999999</v>
      </c>
      <c r="G2067" s="133">
        <v>0</v>
      </c>
      <c r="H2067" s="133">
        <v>409</v>
      </c>
      <c r="I2067" s="133">
        <v>780</v>
      </c>
      <c r="J2067" s="133">
        <v>238.88900000000001</v>
      </c>
      <c r="K2067" s="133">
        <v>780</v>
      </c>
      <c r="L2067" s="133"/>
      <c r="M2067" s="133">
        <v>409</v>
      </c>
      <c r="N2067" s="133">
        <v>780</v>
      </c>
      <c r="O2067" s="133">
        <v>790</v>
      </c>
      <c r="P2067" s="133" t="s">
        <v>204</v>
      </c>
      <c r="Q2067" s="133" t="s">
        <v>201</v>
      </c>
      <c r="R2067" s="133" t="s">
        <v>202</v>
      </c>
      <c r="S2067" s="127">
        <v>44349.400277777779</v>
      </c>
    </row>
    <row r="2068" spans="1:19" x14ac:dyDescent="0.2">
      <c r="A2068" s="133" t="s">
        <v>199</v>
      </c>
      <c r="B2068" s="133" t="s">
        <v>161</v>
      </c>
      <c r="C2068" s="127">
        <v>44341.041666666664</v>
      </c>
      <c r="D2068" s="133">
        <v>231.541</v>
      </c>
      <c r="E2068" s="133">
        <v>209.749</v>
      </c>
      <c r="F2068" s="133">
        <v>21.792000000000002</v>
      </c>
      <c r="G2068" s="133">
        <v>0</v>
      </c>
      <c r="H2068" s="133">
        <v>409</v>
      </c>
      <c r="I2068" s="133">
        <v>738</v>
      </c>
      <c r="J2068" s="133">
        <v>209.749</v>
      </c>
      <c r="K2068" s="133">
        <v>738</v>
      </c>
      <c r="L2068" s="133"/>
      <c r="M2068" s="133">
        <v>409</v>
      </c>
      <c r="N2068" s="133">
        <v>738</v>
      </c>
      <c r="O2068" s="133">
        <v>790</v>
      </c>
      <c r="P2068" s="133" t="s">
        <v>204</v>
      </c>
      <c r="Q2068" s="133" t="s">
        <v>201</v>
      </c>
      <c r="R2068" s="133" t="s">
        <v>202</v>
      </c>
      <c r="S2068" s="127">
        <v>44349.400277777779</v>
      </c>
    </row>
    <row r="2069" spans="1:19" x14ac:dyDescent="0.2">
      <c r="A2069" s="133" t="s">
        <v>199</v>
      </c>
      <c r="B2069" s="133" t="s">
        <v>161</v>
      </c>
      <c r="C2069" s="127">
        <v>44341.083333333336</v>
      </c>
      <c r="D2069" s="133">
        <v>226.392</v>
      </c>
      <c r="E2069" s="133">
        <v>204.82400000000001</v>
      </c>
      <c r="F2069" s="133">
        <v>21.568000000000001</v>
      </c>
      <c r="G2069" s="133">
        <v>0</v>
      </c>
      <c r="H2069" s="133">
        <v>409</v>
      </c>
      <c r="I2069" s="133">
        <v>574</v>
      </c>
      <c r="J2069" s="133">
        <v>204.82400000000001</v>
      </c>
      <c r="K2069" s="133">
        <v>574</v>
      </c>
      <c r="L2069" s="133"/>
      <c r="M2069" s="133">
        <v>409</v>
      </c>
      <c r="N2069" s="133">
        <v>574</v>
      </c>
      <c r="O2069" s="133">
        <v>790</v>
      </c>
      <c r="P2069" s="133" t="s">
        <v>204</v>
      </c>
      <c r="Q2069" s="133" t="s">
        <v>201</v>
      </c>
      <c r="R2069" s="133" t="s">
        <v>202</v>
      </c>
      <c r="S2069" s="127">
        <v>44349.400856481479</v>
      </c>
    </row>
    <row r="2070" spans="1:19" x14ac:dyDescent="0.2">
      <c r="A2070" s="133" t="s">
        <v>199</v>
      </c>
      <c r="B2070" s="133" t="s">
        <v>161</v>
      </c>
      <c r="C2070" s="127">
        <v>44341.125</v>
      </c>
      <c r="D2070" s="133">
        <v>226.73099999999999</v>
      </c>
      <c r="E2070" s="133">
        <v>204.90700000000001</v>
      </c>
      <c r="F2070" s="133">
        <v>21.824000000000002</v>
      </c>
      <c r="G2070" s="133">
        <v>0</v>
      </c>
      <c r="H2070" s="133">
        <v>409</v>
      </c>
      <c r="I2070" s="133">
        <v>569</v>
      </c>
      <c r="J2070" s="133">
        <v>204.90700000000001</v>
      </c>
      <c r="K2070" s="133">
        <v>569</v>
      </c>
      <c r="L2070" s="133"/>
      <c r="M2070" s="133">
        <v>409</v>
      </c>
      <c r="N2070" s="133">
        <v>569</v>
      </c>
      <c r="O2070" s="133">
        <v>790</v>
      </c>
      <c r="P2070" s="133" t="s">
        <v>204</v>
      </c>
      <c r="Q2070" s="133" t="s">
        <v>201</v>
      </c>
      <c r="R2070" s="133" t="s">
        <v>202</v>
      </c>
      <c r="S2070" s="127">
        <v>44349.400856481479</v>
      </c>
    </row>
    <row r="2071" spans="1:19" x14ac:dyDescent="0.2">
      <c r="A2071" s="133" t="s">
        <v>199</v>
      </c>
      <c r="B2071" s="133" t="s">
        <v>161</v>
      </c>
      <c r="C2071" s="127">
        <v>44341.166666666664</v>
      </c>
      <c r="D2071" s="133">
        <v>227.00200000000001</v>
      </c>
      <c r="E2071" s="133">
        <v>205.114</v>
      </c>
      <c r="F2071" s="133">
        <v>21.888000000000002</v>
      </c>
      <c r="G2071" s="133">
        <v>0</v>
      </c>
      <c r="H2071" s="133">
        <v>409</v>
      </c>
      <c r="I2071" s="133">
        <v>625</v>
      </c>
      <c r="J2071" s="133">
        <v>205.114</v>
      </c>
      <c r="K2071" s="133">
        <v>625</v>
      </c>
      <c r="L2071" s="133"/>
      <c r="M2071" s="133">
        <v>409</v>
      </c>
      <c r="N2071" s="133">
        <v>625</v>
      </c>
      <c r="O2071" s="133">
        <v>790</v>
      </c>
      <c r="P2071" s="133" t="s">
        <v>204</v>
      </c>
      <c r="Q2071" s="133" t="s">
        <v>201</v>
      </c>
      <c r="R2071" s="133" t="s">
        <v>202</v>
      </c>
      <c r="S2071" s="127">
        <v>44349.400856481479</v>
      </c>
    </row>
    <row r="2072" spans="1:19" x14ac:dyDescent="0.2">
      <c r="A2072" s="133" t="s">
        <v>199</v>
      </c>
      <c r="B2072" s="133" t="s">
        <v>161</v>
      </c>
      <c r="C2072" s="127">
        <v>44341.208333333336</v>
      </c>
      <c r="D2072" s="133">
        <v>226.81299999999999</v>
      </c>
      <c r="E2072" s="133">
        <v>204.989</v>
      </c>
      <c r="F2072" s="133">
        <v>21.824000000000002</v>
      </c>
      <c r="G2072" s="133">
        <v>0</v>
      </c>
      <c r="H2072" s="133">
        <v>409</v>
      </c>
      <c r="I2072" s="133">
        <v>573</v>
      </c>
      <c r="J2072" s="133">
        <v>204.989</v>
      </c>
      <c r="K2072" s="133">
        <v>573</v>
      </c>
      <c r="L2072" s="133"/>
      <c r="M2072" s="133">
        <v>409</v>
      </c>
      <c r="N2072" s="133">
        <v>573</v>
      </c>
      <c r="O2072" s="133">
        <v>790</v>
      </c>
      <c r="P2072" s="133" t="s">
        <v>204</v>
      </c>
      <c r="Q2072" s="133" t="s">
        <v>201</v>
      </c>
      <c r="R2072" s="133" t="s">
        <v>202</v>
      </c>
      <c r="S2072" s="127">
        <v>44349.400856481479</v>
      </c>
    </row>
    <row r="2073" spans="1:19" x14ac:dyDescent="0.2">
      <c r="A2073" s="133" t="s">
        <v>199</v>
      </c>
      <c r="B2073" s="133" t="s">
        <v>161</v>
      </c>
      <c r="C2073" s="127">
        <v>44341.25</v>
      </c>
      <c r="D2073" s="133">
        <v>226.98</v>
      </c>
      <c r="E2073" s="133">
        <v>205.18799999999999</v>
      </c>
      <c r="F2073" s="133">
        <v>21.792000000000002</v>
      </c>
      <c r="G2073" s="133">
        <v>0</v>
      </c>
      <c r="H2073" s="133">
        <v>409</v>
      </c>
      <c r="I2073" s="133">
        <v>642</v>
      </c>
      <c r="J2073" s="133">
        <v>205.18799999999999</v>
      </c>
      <c r="K2073" s="133">
        <v>642</v>
      </c>
      <c r="L2073" s="133"/>
      <c r="M2073" s="133">
        <v>409</v>
      </c>
      <c r="N2073" s="133">
        <v>642</v>
      </c>
      <c r="O2073" s="133">
        <v>790</v>
      </c>
      <c r="P2073" s="133" t="s">
        <v>204</v>
      </c>
      <c r="Q2073" s="133" t="s">
        <v>201</v>
      </c>
      <c r="R2073" s="133" t="s">
        <v>202</v>
      </c>
      <c r="S2073" s="127">
        <v>44349.400856481479</v>
      </c>
    </row>
    <row r="2074" spans="1:19" x14ac:dyDescent="0.2">
      <c r="A2074" s="133" t="s">
        <v>199</v>
      </c>
      <c r="B2074" s="133" t="s">
        <v>161</v>
      </c>
      <c r="C2074" s="127">
        <v>44341.291666666664</v>
      </c>
      <c r="D2074" s="133">
        <v>226.15299999999999</v>
      </c>
      <c r="E2074" s="133">
        <v>205.38499999999999</v>
      </c>
      <c r="F2074" s="133">
        <v>20.768000000000001</v>
      </c>
      <c r="G2074" s="133">
        <v>0</v>
      </c>
      <c r="H2074" s="133">
        <v>409</v>
      </c>
      <c r="I2074" s="133">
        <v>505</v>
      </c>
      <c r="J2074" s="133">
        <v>205.38499999999999</v>
      </c>
      <c r="K2074" s="133">
        <v>555</v>
      </c>
      <c r="L2074" s="133"/>
      <c r="M2074" s="133">
        <v>409</v>
      </c>
      <c r="N2074" s="133">
        <v>555</v>
      </c>
      <c r="O2074" s="133">
        <v>790</v>
      </c>
      <c r="P2074" s="133" t="s">
        <v>204</v>
      </c>
      <c r="Q2074" s="133" t="s">
        <v>201</v>
      </c>
      <c r="R2074" s="133" t="s">
        <v>202</v>
      </c>
      <c r="S2074" s="127">
        <v>44349.400856481479</v>
      </c>
    </row>
    <row r="2075" spans="1:19" x14ac:dyDescent="0.2">
      <c r="A2075" s="133" t="s">
        <v>199</v>
      </c>
      <c r="B2075" s="133" t="s">
        <v>161</v>
      </c>
      <c r="C2075" s="127">
        <v>44341.333333333336</v>
      </c>
      <c r="D2075" s="133">
        <v>237.99600000000001</v>
      </c>
      <c r="E2075" s="133">
        <v>216.84399999999999</v>
      </c>
      <c r="F2075" s="133">
        <v>21.152000000000001</v>
      </c>
      <c r="G2075" s="133">
        <v>0</v>
      </c>
      <c r="H2075" s="133">
        <v>410</v>
      </c>
      <c r="I2075" s="133">
        <v>650</v>
      </c>
      <c r="J2075" s="133">
        <v>216.84399999999999</v>
      </c>
      <c r="K2075" s="133">
        <v>790</v>
      </c>
      <c r="L2075" s="133"/>
      <c r="M2075" s="133">
        <v>410</v>
      </c>
      <c r="N2075" s="133">
        <v>790</v>
      </c>
      <c r="O2075" s="133">
        <v>790</v>
      </c>
      <c r="P2075" s="133" t="s">
        <v>204</v>
      </c>
      <c r="Q2075" s="133" t="s">
        <v>201</v>
      </c>
      <c r="R2075" s="133" t="s">
        <v>202</v>
      </c>
      <c r="S2075" s="127">
        <v>44349.400856481479</v>
      </c>
    </row>
    <row r="2076" spans="1:19" x14ac:dyDescent="0.2">
      <c r="A2076" s="133" t="s">
        <v>199</v>
      </c>
      <c r="B2076" s="133" t="s">
        <v>161</v>
      </c>
      <c r="C2076" s="127">
        <v>44341.375</v>
      </c>
      <c r="D2076" s="133">
        <v>261.35599999999999</v>
      </c>
      <c r="E2076" s="133">
        <v>239.596</v>
      </c>
      <c r="F2076" s="133">
        <v>21.76</v>
      </c>
      <c r="G2076" s="133">
        <v>0</v>
      </c>
      <c r="H2076" s="133">
        <v>410</v>
      </c>
      <c r="I2076" s="133">
        <v>650</v>
      </c>
      <c r="J2076" s="133">
        <v>239.596</v>
      </c>
      <c r="K2076" s="133">
        <v>790</v>
      </c>
      <c r="L2076" s="133"/>
      <c r="M2076" s="133">
        <v>410</v>
      </c>
      <c r="N2076" s="133">
        <v>790</v>
      </c>
      <c r="O2076" s="133">
        <v>790</v>
      </c>
      <c r="P2076" s="133" t="s">
        <v>204</v>
      </c>
      <c r="Q2076" s="133" t="s">
        <v>201</v>
      </c>
      <c r="R2076" s="133" t="s">
        <v>202</v>
      </c>
      <c r="S2076" s="127">
        <v>44349.400856481479</v>
      </c>
    </row>
    <row r="2077" spans="1:19" x14ac:dyDescent="0.2">
      <c r="A2077" s="133" t="s">
        <v>199</v>
      </c>
      <c r="B2077" s="133" t="s">
        <v>161</v>
      </c>
      <c r="C2077" s="127">
        <v>44341.416666666664</v>
      </c>
      <c r="D2077" s="133">
        <v>281.858</v>
      </c>
      <c r="E2077" s="133">
        <v>259.55399999999997</v>
      </c>
      <c r="F2077" s="133">
        <v>22.303999999999998</v>
      </c>
      <c r="G2077" s="133">
        <v>0</v>
      </c>
      <c r="H2077" s="133">
        <v>410</v>
      </c>
      <c r="I2077" s="133">
        <v>650</v>
      </c>
      <c r="J2077" s="133">
        <v>259.55399999999997</v>
      </c>
      <c r="K2077" s="133">
        <v>790</v>
      </c>
      <c r="L2077" s="133"/>
      <c r="M2077" s="133">
        <v>410</v>
      </c>
      <c r="N2077" s="133">
        <v>790</v>
      </c>
      <c r="O2077" s="133">
        <v>790</v>
      </c>
      <c r="P2077" s="133" t="s">
        <v>204</v>
      </c>
      <c r="Q2077" s="133" t="s">
        <v>201</v>
      </c>
      <c r="R2077" s="133" t="s">
        <v>202</v>
      </c>
      <c r="S2077" s="127">
        <v>44349.400856481479</v>
      </c>
    </row>
    <row r="2078" spans="1:19" x14ac:dyDescent="0.2">
      <c r="A2078" s="133" t="s">
        <v>199</v>
      </c>
      <c r="B2078" s="133" t="s">
        <v>161</v>
      </c>
      <c r="C2078" s="127">
        <v>44341.458333333336</v>
      </c>
      <c r="D2078" s="133">
        <v>275.48700000000002</v>
      </c>
      <c r="E2078" s="133">
        <v>253.18299999999999</v>
      </c>
      <c r="F2078" s="133">
        <v>22.303999999999998</v>
      </c>
      <c r="G2078" s="133">
        <v>0</v>
      </c>
      <c r="H2078" s="133">
        <v>410</v>
      </c>
      <c r="I2078" s="133">
        <v>650</v>
      </c>
      <c r="J2078" s="133">
        <v>253.18299999999999</v>
      </c>
      <c r="K2078" s="133">
        <v>790</v>
      </c>
      <c r="L2078" s="133"/>
      <c r="M2078" s="133">
        <v>410</v>
      </c>
      <c r="N2078" s="133">
        <v>790</v>
      </c>
      <c r="O2078" s="133">
        <v>790</v>
      </c>
      <c r="P2078" s="133" t="s">
        <v>204</v>
      </c>
      <c r="Q2078" s="133" t="s">
        <v>201</v>
      </c>
      <c r="R2078" s="133" t="s">
        <v>202</v>
      </c>
      <c r="S2078" s="127">
        <v>44349.400856481479</v>
      </c>
    </row>
    <row r="2079" spans="1:19" x14ac:dyDescent="0.2">
      <c r="A2079" s="133" t="s">
        <v>199</v>
      </c>
      <c r="B2079" s="133" t="s">
        <v>161</v>
      </c>
      <c r="C2079" s="127">
        <v>44341.5</v>
      </c>
      <c r="D2079" s="133">
        <v>285.80399999999997</v>
      </c>
      <c r="E2079" s="133">
        <v>263.11599999999999</v>
      </c>
      <c r="F2079" s="133">
        <v>22.687999999999999</v>
      </c>
      <c r="G2079" s="133">
        <v>0</v>
      </c>
      <c r="H2079" s="133">
        <v>410</v>
      </c>
      <c r="I2079" s="133">
        <v>670</v>
      </c>
      <c r="J2079" s="133">
        <v>263.11599999999999</v>
      </c>
      <c r="K2079" s="133">
        <v>790</v>
      </c>
      <c r="L2079" s="133"/>
      <c r="M2079" s="133">
        <v>410</v>
      </c>
      <c r="N2079" s="133">
        <v>790</v>
      </c>
      <c r="O2079" s="133">
        <v>790</v>
      </c>
      <c r="P2079" s="133" t="s">
        <v>204</v>
      </c>
      <c r="Q2079" s="133" t="s">
        <v>201</v>
      </c>
      <c r="R2079" s="133" t="s">
        <v>202</v>
      </c>
      <c r="S2079" s="127">
        <v>44349.400856481479</v>
      </c>
    </row>
    <row r="2080" spans="1:19" x14ac:dyDescent="0.2">
      <c r="A2080" s="133" t="s">
        <v>199</v>
      </c>
      <c r="B2080" s="133" t="s">
        <v>161</v>
      </c>
      <c r="C2080" s="127">
        <v>44341.541666666664</v>
      </c>
      <c r="D2080" s="133">
        <v>321.20499999999998</v>
      </c>
      <c r="E2080" s="133">
        <v>297.42899999999997</v>
      </c>
      <c r="F2080" s="133">
        <v>23.776</v>
      </c>
      <c r="G2080" s="133">
        <v>0</v>
      </c>
      <c r="H2080" s="133">
        <v>410</v>
      </c>
      <c r="I2080" s="133">
        <v>790</v>
      </c>
      <c r="J2080" s="133">
        <v>297.42899999999997</v>
      </c>
      <c r="K2080" s="133">
        <v>790</v>
      </c>
      <c r="L2080" s="133"/>
      <c r="M2080" s="133">
        <v>410</v>
      </c>
      <c r="N2080" s="133">
        <v>790</v>
      </c>
      <c r="O2080" s="133">
        <v>790</v>
      </c>
      <c r="P2080" s="133" t="s">
        <v>204</v>
      </c>
      <c r="Q2080" s="133" t="s">
        <v>201</v>
      </c>
      <c r="R2080" s="133" t="s">
        <v>202</v>
      </c>
      <c r="S2080" s="127">
        <v>44349.400856481479</v>
      </c>
    </row>
    <row r="2081" spans="1:19" x14ac:dyDescent="0.2">
      <c r="A2081" s="133" t="s">
        <v>199</v>
      </c>
      <c r="B2081" s="133" t="s">
        <v>161</v>
      </c>
      <c r="C2081" s="127">
        <v>44341.583333333336</v>
      </c>
      <c r="D2081" s="133">
        <v>349.72</v>
      </c>
      <c r="E2081" s="133">
        <v>324.82400000000001</v>
      </c>
      <c r="F2081" s="133">
        <v>24.896000000000001</v>
      </c>
      <c r="G2081" s="133">
        <v>0</v>
      </c>
      <c r="H2081" s="133">
        <v>410</v>
      </c>
      <c r="I2081" s="133">
        <v>790</v>
      </c>
      <c r="J2081" s="133">
        <v>324.82400000000001</v>
      </c>
      <c r="K2081" s="133">
        <v>790</v>
      </c>
      <c r="L2081" s="133"/>
      <c r="M2081" s="133">
        <v>410</v>
      </c>
      <c r="N2081" s="133">
        <v>790</v>
      </c>
      <c r="O2081" s="133">
        <v>790</v>
      </c>
      <c r="P2081" s="133" t="s">
        <v>204</v>
      </c>
      <c r="Q2081" s="133" t="s">
        <v>201</v>
      </c>
      <c r="R2081" s="133" t="s">
        <v>202</v>
      </c>
      <c r="S2081" s="127">
        <v>44349.400856481479</v>
      </c>
    </row>
    <row r="2082" spans="1:19" x14ac:dyDescent="0.2">
      <c r="A2082" s="133" t="s">
        <v>199</v>
      </c>
      <c r="B2082" s="133" t="s">
        <v>161</v>
      </c>
      <c r="C2082" s="127">
        <v>44341.625</v>
      </c>
      <c r="D2082" s="133">
        <v>356.74400000000003</v>
      </c>
      <c r="E2082" s="133">
        <v>331.52800000000002</v>
      </c>
      <c r="F2082" s="133">
        <v>25.216000000000001</v>
      </c>
      <c r="G2082" s="133">
        <v>0</v>
      </c>
      <c r="H2082" s="133">
        <v>410</v>
      </c>
      <c r="I2082" s="133">
        <v>790</v>
      </c>
      <c r="J2082" s="133">
        <v>331.52800000000002</v>
      </c>
      <c r="K2082" s="133">
        <v>790</v>
      </c>
      <c r="L2082" s="133"/>
      <c r="M2082" s="133">
        <v>410</v>
      </c>
      <c r="N2082" s="133">
        <v>790</v>
      </c>
      <c r="O2082" s="133">
        <v>790</v>
      </c>
      <c r="P2082" s="133" t="s">
        <v>204</v>
      </c>
      <c r="Q2082" s="133" t="s">
        <v>201</v>
      </c>
      <c r="R2082" s="133" t="s">
        <v>202</v>
      </c>
      <c r="S2082" s="127">
        <v>44349.400856481479</v>
      </c>
    </row>
    <row r="2083" spans="1:19" x14ac:dyDescent="0.2">
      <c r="A2083" s="133" t="s">
        <v>199</v>
      </c>
      <c r="B2083" s="133" t="s">
        <v>161</v>
      </c>
      <c r="C2083" s="127">
        <v>44341.666666666664</v>
      </c>
      <c r="D2083" s="133">
        <v>388.59399999999999</v>
      </c>
      <c r="E2083" s="133">
        <v>361.49</v>
      </c>
      <c r="F2083" s="133">
        <v>27.103999999999999</v>
      </c>
      <c r="G2083" s="133">
        <v>0</v>
      </c>
      <c r="H2083" s="133">
        <v>410</v>
      </c>
      <c r="I2083" s="133">
        <v>790</v>
      </c>
      <c r="J2083" s="133">
        <v>361.49</v>
      </c>
      <c r="K2083" s="133">
        <v>790</v>
      </c>
      <c r="L2083" s="133"/>
      <c r="M2083" s="133">
        <v>410</v>
      </c>
      <c r="N2083" s="133">
        <v>790</v>
      </c>
      <c r="O2083" s="133">
        <v>790</v>
      </c>
      <c r="P2083" s="133" t="s">
        <v>204</v>
      </c>
      <c r="Q2083" s="133" t="s">
        <v>201</v>
      </c>
      <c r="R2083" s="133" t="s">
        <v>202</v>
      </c>
      <c r="S2083" s="127">
        <v>44349.400856481479</v>
      </c>
    </row>
    <row r="2084" spans="1:19" x14ac:dyDescent="0.2">
      <c r="A2084" s="133" t="s">
        <v>199</v>
      </c>
      <c r="B2084" s="133" t="s">
        <v>161</v>
      </c>
      <c r="C2084" s="127">
        <v>44341.708333333336</v>
      </c>
      <c r="D2084" s="133">
        <v>420.28</v>
      </c>
      <c r="E2084" s="133">
        <v>391.83199999999999</v>
      </c>
      <c r="F2084" s="133">
        <v>28.448</v>
      </c>
      <c r="G2084" s="133">
        <v>0</v>
      </c>
      <c r="H2084" s="133">
        <v>410</v>
      </c>
      <c r="I2084" s="133">
        <v>790</v>
      </c>
      <c r="J2084" s="133">
        <v>391.83199999999999</v>
      </c>
      <c r="K2084" s="133">
        <v>790</v>
      </c>
      <c r="L2084" s="133"/>
      <c r="M2084" s="133">
        <v>410</v>
      </c>
      <c r="N2084" s="133">
        <v>790</v>
      </c>
      <c r="O2084" s="133">
        <v>790</v>
      </c>
      <c r="P2084" s="133" t="s">
        <v>204</v>
      </c>
      <c r="Q2084" s="133" t="s">
        <v>201</v>
      </c>
      <c r="R2084" s="133" t="s">
        <v>202</v>
      </c>
      <c r="S2084" s="127">
        <v>44349.400856481479</v>
      </c>
    </row>
    <row r="2085" spans="1:19" x14ac:dyDescent="0.2">
      <c r="A2085" s="133" t="s">
        <v>199</v>
      </c>
      <c r="B2085" s="133" t="s">
        <v>161</v>
      </c>
      <c r="C2085" s="127">
        <v>44341.75</v>
      </c>
      <c r="D2085" s="133">
        <v>422.3</v>
      </c>
      <c r="E2085" s="133">
        <v>393.82</v>
      </c>
      <c r="F2085" s="133">
        <v>28.48</v>
      </c>
      <c r="G2085" s="133">
        <v>0</v>
      </c>
      <c r="H2085" s="133">
        <v>410</v>
      </c>
      <c r="I2085" s="133">
        <v>791</v>
      </c>
      <c r="J2085" s="133">
        <v>393.82</v>
      </c>
      <c r="K2085" s="133">
        <v>791</v>
      </c>
      <c r="L2085" s="133"/>
      <c r="M2085" s="133">
        <v>410</v>
      </c>
      <c r="N2085" s="133">
        <v>791</v>
      </c>
      <c r="O2085" s="133">
        <v>790</v>
      </c>
      <c r="P2085" s="133" t="s">
        <v>204</v>
      </c>
      <c r="Q2085" s="133" t="s">
        <v>201</v>
      </c>
      <c r="R2085" s="133" t="s">
        <v>202</v>
      </c>
      <c r="S2085" s="127">
        <v>44349.400856481479</v>
      </c>
    </row>
    <row r="2086" spans="1:19" x14ac:dyDescent="0.2">
      <c r="A2086" s="133" t="s">
        <v>199</v>
      </c>
      <c r="B2086" s="133" t="s">
        <v>161</v>
      </c>
      <c r="C2086" s="127">
        <v>44341.791666666664</v>
      </c>
      <c r="D2086" s="133">
        <v>422.70400000000001</v>
      </c>
      <c r="E2086" s="133">
        <v>394.54399999999998</v>
      </c>
      <c r="F2086" s="133">
        <v>28.16</v>
      </c>
      <c r="G2086" s="133">
        <v>0</v>
      </c>
      <c r="H2086" s="133">
        <v>410</v>
      </c>
      <c r="I2086" s="133">
        <v>791</v>
      </c>
      <c r="J2086" s="133">
        <v>394.54399999999998</v>
      </c>
      <c r="K2086" s="133">
        <v>791</v>
      </c>
      <c r="L2086" s="133"/>
      <c r="M2086" s="133">
        <v>410</v>
      </c>
      <c r="N2086" s="133">
        <v>791</v>
      </c>
      <c r="O2086" s="133">
        <v>790</v>
      </c>
      <c r="P2086" s="133" t="s">
        <v>204</v>
      </c>
      <c r="Q2086" s="133" t="s">
        <v>201</v>
      </c>
      <c r="R2086" s="133" t="s">
        <v>202</v>
      </c>
      <c r="S2086" s="127">
        <v>44349.400856481479</v>
      </c>
    </row>
    <row r="2087" spans="1:19" x14ac:dyDescent="0.2">
      <c r="A2087" s="133" t="s">
        <v>199</v>
      </c>
      <c r="B2087" s="133" t="s">
        <v>161</v>
      </c>
      <c r="C2087" s="127">
        <v>44341.833333333336</v>
      </c>
      <c r="D2087" s="133">
        <v>423.21</v>
      </c>
      <c r="E2087" s="133">
        <v>394.79399999999998</v>
      </c>
      <c r="F2087" s="133">
        <v>28.416</v>
      </c>
      <c r="G2087" s="133">
        <v>0</v>
      </c>
      <c r="H2087" s="133">
        <v>410</v>
      </c>
      <c r="I2087" s="133">
        <v>791</v>
      </c>
      <c r="J2087" s="133">
        <v>394.79399999999998</v>
      </c>
      <c r="K2087" s="133">
        <v>791</v>
      </c>
      <c r="L2087" s="133"/>
      <c r="M2087" s="133">
        <v>410</v>
      </c>
      <c r="N2087" s="133">
        <v>791</v>
      </c>
      <c r="O2087" s="133">
        <v>790</v>
      </c>
      <c r="P2087" s="133" t="s">
        <v>204</v>
      </c>
      <c r="Q2087" s="133" t="s">
        <v>201</v>
      </c>
      <c r="R2087" s="133" t="s">
        <v>202</v>
      </c>
      <c r="S2087" s="127">
        <v>44349.400856481479</v>
      </c>
    </row>
    <row r="2088" spans="1:19" x14ac:dyDescent="0.2">
      <c r="A2088" s="133" t="s">
        <v>199</v>
      </c>
      <c r="B2088" s="133" t="s">
        <v>161</v>
      </c>
      <c r="C2088" s="127">
        <v>44341.875</v>
      </c>
      <c r="D2088" s="133">
        <v>419.49</v>
      </c>
      <c r="E2088" s="133">
        <v>391.298</v>
      </c>
      <c r="F2088" s="133">
        <v>28.192</v>
      </c>
      <c r="G2088" s="133">
        <v>0</v>
      </c>
      <c r="H2088" s="133">
        <v>410</v>
      </c>
      <c r="I2088" s="133">
        <v>791</v>
      </c>
      <c r="J2088" s="133">
        <v>391.298</v>
      </c>
      <c r="K2088" s="133">
        <v>791</v>
      </c>
      <c r="L2088" s="133"/>
      <c r="M2088" s="133">
        <v>410</v>
      </c>
      <c r="N2088" s="133">
        <v>791</v>
      </c>
      <c r="O2088" s="133">
        <v>790</v>
      </c>
      <c r="P2088" s="133" t="s">
        <v>204</v>
      </c>
      <c r="Q2088" s="133" t="s">
        <v>201</v>
      </c>
      <c r="R2088" s="133" t="s">
        <v>202</v>
      </c>
      <c r="S2088" s="127">
        <v>44349.400856481479</v>
      </c>
    </row>
    <row r="2089" spans="1:19" x14ac:dyDescent="0.2">
      <c r="A2089" s="133" t="s">
        <v>199</v>
      </c>
      <c r="B2089" s="133" t="s">
        <v>161</v>
      </c>
      <c r="C2089" s="127">
        <v>44341.916666666664</v>
      </c>
      <c r="D2089" s="133">
        <v>389.22</v>
      </c>
      <c r="E2089" s="133">
        <v>362.62799999999999</v>
      </c>
      <c r="F2089" s="133">
        <v>26.591999999999999</v>
      </c>
      <c r="G2089" s="133">
        <v>0</v>
      </c>
      <c r="H2089" s="133">
        <v>410</v>
      </c>
      <c r="I2089" s="133">
        <v>790</v>
      </c>
      <c r="J2089" s="133">
        <v>362.62799999999999</v>
      </c>
      <c r="K2089" s="133">
        <v>790</v>
      </c>
      <c r="L2089" s="133"/>
      <c r="M2089" s="133">
        <v>410</v>
      </c>
      <c r="N2089" s="133">
        <v>790</v>
      </c>
      <c r="O2089" s="133">
        <v>790</v>
      </c>
      <c r="P2089" s="133" t="s">
        <v>204</v>
      </c>
      <c r="Q2089" s="133" t="s">
        <v>201</v>
      </c>
      <c r="R2089" s="133" t="s">
        <v>202</v>
      </c>
      <c r="S2089" s="127">
        <v>44349.400856481479</v>
      </c>
    </row>
    <row r="2090" spans="1:19" x14ac:dyDescent="0.2">
      <c r="A2090" s="133" t="s">
        <v>199</v>
      </c>
      <c r="B2090" s="133" t="s">
        <v>161</v>
      </c>
      <c r="C2090" s="127">
        <v>44341.958333333336</v>
      </c>
      <c r="D2090" s="133">
        <v>392.64800000000002</v>
      </c>
      <c r="E2090" s="133">
        <v>365.99200000000002</v>
      </c>
      <c r="F2090" s="133">
        <v>26.655999999999999</v>
      </c>
      <c r="G2090" s="133">
        <v>0</v>
      </c>
      <c r="H2090" s="133">
        <v>410</v>
      </c>
      <c r="I2090" s="133">
        <v>780</v>
      </c>
      <c r="J2090" s="133">
        <v>365.99200000000002</v>
      </c>
      <c r="K2090" s="133">
        <v>790</v>
      </c>
      <c r="L2090" s="133"/>
      <c r="M2090" s="133">
        <v>410</v>
      </c>
      <c r="N2090" s="133">
        <v>790</v>
      </c>
      <c r="O2090" s="133">
        <v>790</v>
      </c>
      <c r="P2090" s="133" t="s">
        <v>204</v>
      </c>
      <c r="Q2090" s="133" t="s">
        <v>201</v>
      </c>
      <c r="R2090" s="133" t="s">
        <v>202</v>
      </c>
      <c r="S2090" s="127">
        <v>44349.400856481479</v>
      </c>
    </row>
    <row r="2091" spans="1:19" x14ac:dyDescent="0.2">
      <c r="A2091" s="133" t="s">
        <v>199</v>
      </c>
      <c r="B2091" s="133" t="s">
        <v>161</v>
      </c>
      <c r="C2091" s="127">
        <v>44342</v>
      </c>
      <c r="D2091" s="133">
        <v>373.47</v>
      </c>
      <c r="E2091" s="133">
        <v>347.678</v>
      </c>
      <c r="F2091" s="133">
        <v>25.792000000000002</v>
      </c>
      <c r="G2091" s="133">
        <v>0</v>
      </c>
      <c r="H2091" s="133">
        <v>410</v>
      </c>
      <c r="I2091" s="133">
        <v>790</v>
      </c>
      <c r="J2091" s="133">
        <v>347.678</v>
      </c>
      <c r="K2091" s="133">
        <v>790</v>
      </c>
      <c r="L2091" s="133"/>
      <c r="M2091" s="133">
        <v>410</v>
      </c>
      <c r="N2091" s="133">
        <v>790</v>
      </c>
      <c r="O2091" s="133">
        <v>790</v>
      </c>
      <c r="P2091" s="133" t="s">
        <v>204</v>
      </c>
      <c r="Q2091" s="133" t="s">
        <v>201</v>
      </c>
      <c r="R2091" s="133" t="s">
        <v>202</v>
      </c>
      <c r="S2091" s="127">
        <v>44349.400856481479</v>
      </c>
    </row>
    <row r="2092" spans="1:19" x14ac:dyDescent="0.2">
      <c r="A2092" s="133" t="s">
        <v>199</v>
      </c>
      <c r="B2092" s="133" t="s">
        <v>161</v>
      </c>
      <c r="C2092" s="127">
        <v>44342.041666666664</v>
      </c>
      <c r="D2092" s="133">
        <v>337.98</v>
      </c>
      <c r="E2092" s="133">
        <v>313.98</v>
      </c>
      <c r="F2092" s="133">
        <v>24</v>
      </c>
      <c r="G2092" s="133">
        <v>0</v>
      </c>
      <c r="H2092" s="133">
        <v>410</v>
      </c>
      <c r="I2092" s="133">
        <v>790</v>
      </c>
      <c r="J2092" s="133">
        <v>313.98</v>
      </c>
      <c r="K2092" s="133">
        <v>790</v>
      </c>
      <c r="L2092" s="133"/>
      <c r="M2092" s="133">
        <v>410</v>
      </c>
      <c r="N2092" s="133">
        <v>790</v>
      </c>
      <c r="O2092" s="133">
        <v>790</v>
      </c>
      <c r="P2092" s="133" t="s">
        <v>204</v>
      </c>
      <c r="Q2092" s="133" t="s">
        <v>201</v>
      </c>
      <c r="R2092" s="133" t="s">
        <v>202</v>
      </c>
      <c r="S2092" s="127">
        <v>44349.400856481479</v>
      </c>
    </row>
    <row r="2093" spans="1:19" x14ac:dyDescent="0.2">
      <c r="A2093" s="133" t="s">
        <v>199</v>
      </c>
      <c r="B2093" s="133" t="s">
        <v>161</v>
      </c>
      <c r="C2093" s="127">
        <v>44342.083333333336</v>
      </c>
      <c r="D2093" s="133">
        <v>284.34800000000001</v>
      </c>
      <c r="E2093" s="133">
        <v>262.17200000000003</v>
      </c>
      <c r="F2093" s="133">
        <v>22.175999999999998</v>
      </c>
      <c r="G2093" s="133">
        <v>0</v>
      </c>
      <c r="H2093" s="133">
        <v>410</v>
      </c>
      <c r="I2093" s="133">
        <v>790</v>
      </c>
      <c r="J2093" s="133">
        <v>262.17200000000003</v>
      </c>
      <c r="K2093" s="133">
        <v>790</v>
      </c>
      <c r="L2093" s="133"/>
      <c r="M2093" s="133">
        <v>410</v>
      </c>
      <c r="N2093" s="133">
        <v>790</v>
      </c>
      <c r="O2093" s="133">
        <v>790</v>
      </c>
      <c r="P2093" s="133" t="s">
        <v>204</v>
      </c>
      <c r="Q2093" s="133" t="s">
        <v>201</v>
      </c>
      <c r="R2093" s="133" t="s">
        <v>202</v>
      </c>
      <c r="S2093" s="127">
        <v>44349.400856481479</v>
      </c>
    </row>
    <row r="2094" spans="1:19" x14ac:dyDescent="0.2">
      <c r="A2094" s="133" t="s">
        <v>199</v>
      </c>
      <c r="B2094" s="133" t="s">
        <v>161</v>
      </c>
      <c r="C2094" s="127">
        <v>44342.125</v>
      </c>
      <c r="D2094" s="133">
        <v>227.24</v>
      </c>
      <c r="E2094" s="133">
        <v>206.56800000000001</v>
      </c>
      <c r="F2094" s="133">
        <v>20.672000000000001</v>
      </c>
      <c r="G2094" s="133">
        <v>0</v>
      </c>
      <c r="H2094" s="133">
        <v>409</v>
      </c>
      <c r="I2094" s="133">
        <v>598</v>
      </c>
      <c r="J2094" s="133">
        <v>206.56800000000001</v>
      </c>
      <c r="K2094" s="133">
        <v>598</v>
      </c>
      <c r="L2094" s="133"/>
      <c r="M2094" s="133">
        <v>409</v>
      </c>
      <c r="N2094" s="133">
        <v>598</v>
      </c>
      <c r="O2094" s="133">
        <v>790</v>
      </c>
      <c r="P2094" s="133" t="s">
        <v>204</v>
      </c>
      <c r="Q2094" s="133" t="s">
        <v>201</v>
      </c>
      <c r="R2094" s="133" t="s">
        <v>202</v>
      </c>
      <c r="S2094" s="127">
        <v>44349.400856481479</v>
      </c>
    </row>
    <row r="2095" spans="1:19" x14ac:dyDescent="0.2">
      <c r="A2095" s="133" t="s">
        <v>199</v>
      </c>
      <c r="B2095" s="133" t="s">
        <v>161</v>
      </c>
      <c r="C2095" s="127">
        <v>44342.166666666664</v>
      </c>
      <c r="D2095" s="133">
        <v>226.1</v>
      </c>
      <c r="E2095" s="133">
        <v>204.78800000000001</v>
      </c>
      <c r="F2095" s="133">
        <v>21.312000000000001</v>
      </c>
      <c r="G2095" s="133">
        <v>0</v>
      </c>
      <c r="H2095" s="133">
        <v>408</v>
      </c>
      <c r="I2095" s="133">
        <v>580</v>
      </c>
      <c r="J2095" s="133">
        <v>204.78800000000001</v>
      </c>
      <c r="K2095" s="133">
        <v>580</v>
      </c>
      <c r="L2095" s="133"/>
      <c r="M2095" s="133">
        <v>408</v>
      </c>
      <c r="N2095" s="133">
        <v>580</v>
      </c>
      <c r="O2095" s="133">
        <v>790</v>
      </c>
      <c r="P2095" s="133" t="s">
        <v>204</v>
      </c>
      <c r="Q2095" s="133" t="s">
        <v>201</v>
      </c>
      <c r="R2095" s="133" t="s">
        <v>202</v>
      </c>
      <c r="S2095" s="127">
        <v>44349.400856481479</v>
      </c>
    </row>
    <row r="2096" spans="1:19" x14ac:dyDescent="0.2">
      <c r="A2096" s="133" t="s">
        <v>199</v>
      </c>
      <c r="B2096" s="133" t="s">
        <v>161</v>
      </c>
      <c r="C2096" s="127">
        <v>44342.208333333336</v>
      </c>
      <c r="D2096" s="133">
        <v>227.00399999999999</v>
      </c>
      <c r="E2096" s="133">
        <v>205.27600000000001</v>
      </c>
      <c r="F2096" s="133">
        <v>21.728000000000002</v>
      </c>
      <c r="G2096" s="133">
        <v>0</v>
      </c>
      <c r="H2096" s="133">
        <v>409</v>
      </c>
      <c r="I2096" s="133">
        <v>651</v>
      </c>
      <c r="J2096" s="133">
        <v>205.27600000000001</v>
      </c>
      <c r="K2096" s="133">
        <v>651</v>
      </c>
      <c r="L2096" s="133"/>
      <c r="M2096" s="133">
        <v>409</v>
      </c>
      <c r="N2096" s="133">
        <v>651</v>
      </c>
      <c r="O2096" s="133">
        <v>790</v>
      </c>
      <c r="P2096" s="133" t="s">
        <v>204</v>
      </c>
      <c r="Q2096" s="133" t="s">
        <v>201</v>
      </c>
      <c r="R2096" s="133" t="s">
        <v>202</v>
      </c>
      <c r="S2096" s="127">
        <v>44349.400856481479</v>
      </c>
    </row>
    <row r="2097" spans="1:19" x14ac:dyDescent="0.2">
      <c r="A2097" s="133" t="s">
        <v>199</v>
      </c>
      <c r="B2097" s="133" t="s">
        <v>161</v>
      </c>
      <c r="C2097" s="127">
        <v>44342.25</v>
      </c>
      <c r="D2097" s="133">
        <v>227.298</v>
      </c>
      <c r="E2097" s="133">
        <v>205.44200000000001</v>
      </c>
      <c r="F2097" s="133">
        <v>21.856000000000002</v>
      </c>
      <c r="G2097" s="133">
        <v>0</v>
      </c>
      <c r="H2097" s="133">
        <v>409</v>
      </c>
      <c r="I2097" s="133">
        <v>619</v>
      </c>
      <c r="J2097" s="133">
        <v>205.44200000000001</v>
      </c>
      <c r="K2097" s="133">
        <v>619</v>
      </c>
      <c r="L2097" s="133"/>
      <c r="M2097" s="133">
        <v>409</v>
      </c>
      <c r="N2097" s="133">
        <v>619</v>
      </c>
      <c r="O2097" s="133">
        <v>790</v>
      </c>
      <c r="P2097" s="133" t="s">
        <v>204</v>
      </c>
      <c r="Q2097" s="133" t="s">
        <v>201</v>
      </c>
      <c r="R2097" s="133" t="s">
        <v>202</v>
      </c>
      <c r="S2097" s="127">
        <v>44349.400856481479</v>
      </c>
    </row>
    <row r="2098" spans="1:19" x14ac:dyDescent="0.2">
      <c r="A2098" s="133" t="s">
        <v>199</v>
      </c>
      <c r="B2098" s="133" t="s">
        <v>161</v>
      </c>
      <c r="C2098" s="127">
        <v>44342.291666666664</v>
      </c>
      <c r="D2098" s="133">
        <v>234.38399999999999</v>
      </c>
      <c r="E2098" s="133">
        <v>212.4</v>
      </c>
      <c r="F2098" s="133">
        <v>21.984000000000002</v>
      </c>
      <c r="G2098" s="133">
        <v>0</v>
      </c>
      <c r="H2098" s="133">
        <v>410</v>
      </c>
      <c r="I2098" s="133">
        <v>789</v>
      </c>
      <c r="J2098" s="133">
        <v>212.4</v>
      </c>
      <c r="K2098" s="133">
        <v>789</v>
      </c>
      <c r="L2098" s="133"/>
      <c r="M2098" s="133">
        <v>410</v>
      </c>
      <c r="N2098" s="133">
        <v>789</v>
      </c>
      <c r="O2098" s="133">
        <v>790</v>
      </c>
      <c r="P2098" s="133" t="s">
        <v>204</v>
      </c>
      <c r="Q2098" s="133" t="s">
        <v>201</v>
      </c>
      <c r="R2098" s="133" t="s">
        <v>202</v>
      </c>
      <c r="S2098" s="127">
        <v>44349.400856481479</v>
      </c>
    </row>
    <row r="2099" spans="1:19" x14ac:dyDescent="0.2">
      <c r="A2099" s="133" t="s">
        <v>199</v>
      </c>
      <c r="B2099" s="133" t="s">
        <v>161</v>
      </c>
      <c r="C2099" s="127">
        <v>44342.333333333336</v>
      </c>
      <c r="D2099" s="133">
        <v>248.14599999999999</v>
      </c>
      <c r="E2099" s="133">
        <v>225.61799999999999</v>
      </c>
      <c r="F2099" s="133">
        <v>22.527999999999999</v>
      </c>
      <c r="G2099" s="133">
        <v>0</v>
      </c>
      <c r="H2099" s="133">
        <v>410</v>
      </c>
      <c r="I2099" s="133">
        <v>790</v>
      </c>
      <c r="J2099" s="133">
        <v>225.61799999999999</v>
      </c>
      <c r="K2099" s="133">
        <v>790</v>
      </c>
      <c r="L2099" s="133"/>
      <c r="M2099" s="133">
        <v>410</v>
      </c>
      <c r="N2099" s="133">
        <v>790</v>
      </c>
      <c r="O2099" s="133">
        <v>790</v>
      </c>
      <c r="P2099" s="133" t="s">
        <v>204</v>
      </c>
      <c r="Q2099" s="133" t="s">
        <v>201</v>
      </c>
      <c r="R2099" s="133" t="s">
        <v>202</v>
      </c>
      <c r="S2099" s="127">
        <v>44349.400856481479</v>
      </c>
    </row>
    <row r="2100" spans="1:19" x14ac:dyDescent="0.2">
      <c r="A2100" s="133" t="s">
        <v>199</v>
      </c>
      <c r="B2100" s="133" t="s">
        <v>161</v>
      </c>
      <c r="C2100" s="127">
        <v>44342.375</v>
      </c>
      <c r="D2100" s="133">
        <v>250.32</v>
      </c>
      <c r="E2100" s="133">
        <v>227.56800000000001</v>
      </c>
      <c r="F2100" s="133">
        <v>22.751999999999999</v>
      </c>
      <c r="G2100" s="133">
        <v>0</v>
      </c>
      <c r="H2100" s="133">
        <v>410</v>
      </c>
      <c r="I2100" s="133">
        <v>790</v>
      </c>
      <c r="J2100" s="133">
        <v>227.56800000000001</v>
      </c>
      <c r="K2100" s="133">
        <v>790</v>
      </c>
      <c r="L2100" s="133"/>
      <c r="M2100" s="133">
        <v>410</v>
      </c>
      <c r="N2100" s="133">
        <v>790</v>
      </c>
      <c r="O2100" s="133">
        <v>790</v>
      </c>
      <c r="P2100" s="133" t="s">
        <v>204</v>
      </c>
      <c r="Q2100" s="133" t="s">
        <v>201</v>
      </c>
      <c r="R2100" s="133" t="s">
        <v>202</v>
      </c>
      <c r="S2100" s="127">
        <v>44349.400856481479</v>
      </c>
    </row>
    <row r="2101" spans="1:19" x14ac:dyDescent="0.2">
      <c r="A2101" s="133" t="s">
        <v>199</v>
      </c>
      <c r="B2101" s="133" t="s">
        <v>161</v>
      </c>
      <c r="C2101" s="127">
        <v>44342.416666666664</v>
      </c>
      <c r="D2101" s="133">
        <v>300.37599999999998</v>
      </c>
      <c r="E2101" s="133">
        <v>276.05599999999998</v>
      </c>
      <c r="F2101" s="133">
        <v>24.32</v>
      </c>
      <c r="G2101" s="133">
        <v>0</v>
      </c>
      <c r="H2101" s="133">
        <v>410</v>
      </c>
      <c r="I2101" s="133">
        <v>790</v>
      </c>
      <c r="J2101" s="133">
        <v>276.05599999999998</v>
      </c>
      <c r="K2101" s="133">
        <v>790</v>
      </c>
      <c r="L2101" s="133"/>
      <c r="M2101" s="133">
        <v>410</v>
      </c>
      <c r="N2101" s="133">
        <v>790</v>
      </c>
      <c r="O2101" s="133">
        <v>790</v>
      </c>
      <c r="P2101" s="133" t="s">
        <v>204</v>
      </c>
      <c r="Q2101" s="133" t="s">
        <v>201</v>
      </c>
      <c r="R2101" s="133" t="s">
        <v>202</v>
      </c>
      <c r="S2101" s="127">
        <v>44349.400856481479</v>
      </c>
    </row>
    <row r="2102" spans="1:19" x14ac:dyDescent="0.2">
      <c r="A2102" s="133" t="s">
        <v>199</v>
      </c>
      <c r="B2102" s="133" t="s">
        <v>161</v>
      </c>
      <c r="C2102" s="127">
        <v>44342.458333333336</v>
      </c>
      <c r="D2102" s="133">
        <v>369.52</v>
      </c>
      <c r="E2102" s="133">
        <v>342.35199999999998</v>
      </c>
      <c r="F2102" s="133">
        <v>27.167999999999999</v>
      </c>
      <c r="G2102" s="133">
        <v>0</v>
      </c>
      <c r="H2102" s="133">
        <v>410</v>
      </c>
      <c r="I2102" s="133">
        <v>790</v>
      </c>
      <c r="J2102" s="133">
        <v>342.35199999999998</v>
      </c>
      <c r="K2102" s="133">
        <v>790</v>
      </c>
      <c r="L2102" s="133"/>
      <c r="M2102" s="133">
        <v>410</v>
      </c>
      <c r="N2102" s="133">
        <v>790</v>
      </c>
      <c r="O2102" s="133">
        <v>790</v>
      </c>
      <c r="P2102" s="133" t="s">
        <v>204</v>
      </c>
      <c r="Q2102" s="133" t="s">
        <v>201</v>
      </c>
      <c r="R2102" s="133" t="s">
        <v>202</v>
      </c>
      <c r="S2102" s="127">
        <v>44349.400856481479</v>
      </c>
    </row>
    <row r="2103" spans="1:19" x14ac:dyDescent="0.2">
      <c r="A2103" s="133" t="s">
        <v>199</v>
      </c>
      <c r="B2103" s="133" t="s">
        <v>161</v>
      </c>
      <c r="C2103" s="127">
        <v>44342.5</v>
      </c>
      <c r="D2103" s="133">
        <v>398.50799999999998</v>
      </c>
      <c r="E2103" s="133">
        <v>370.06</v>
      </c>
      <c r="F2103" s="133">
        <v>28.448</v>
      </c>
      <c r="G2103" s="133">
        <v>0</v>
      </c>
      <c r="H2103" s="133">
        <v>410</v>
      </c>
      <c r="I2103" s="133">
        <v>790</v>
      </c>
      <c r="J2103" s="133">
        <v>370.06</v>
      </c>
      <c r="K2103" s="133">
        <v>790</v>
      </c>
      <c r="L2103" s="133"/>
      <c r="M2103" s="133">
        <v>410</v>
      </c>
      <c r="N2103" s="133">
        <v>790</v>
      </c>
      <c r="O2103" s="133">
        <v>790</v>
      </c>
      <c r="P2103" s="133" t="s">
        <v>204</v>
      </c>
      <c r="Q2103" s="133" t="s">
        <v>201</v>
      </c>
      <c r="R2103" s="133" t="s">
        <v>202</v>
      </c>
      <c r="S2103" s="127">
        <v>44349.400856481479</v>
      </c>
    </row>
    <row r="2104" spans="1:19" x14ac:dyDescent="0.2">
      <c r="A2104" s="133" t="s">
        <v>199</v>
      </c>
      <c r="B2104" s="133" t="s">
        <v>161</v>
      </c>
      <c r="C2104" s="127">
        <v>44342.541666666664</v>
      </c>
      <c r="D2104" s="133">
        <v>409.48200000000003</v>
      </c>
      <c r="E2104" s="133">
        <v>380.45800000000003</v>
      </c>
      <c r="F2104" s="133">
        <v>29.024000000000001</v>
      </c>
      <c r="G2104" s="133">
        <v>0</v>
      </c>
      <c r="H2104" s="133">
        <v>410</v>
      </c>
      <c r="I2104" s="133">
        <v>790</v>
      </c>
      <c r="J2104" s="133">
        <v>380.45800000000003</v>
      </c>
      <c r="K2104" s="133">
        <v>790</v>
      </c>
      <c r="L2104" s="133"/>
      <c r="M2104" s="133">
        <v>410</v>
      </c>
      <c r="N2104" s="133">
        <v>790</v>
      </c>
      <c r="O2104" s="133">
        <v>790</v>
      </c>
      <c r="P2104" s="133" t="s">
        <v>204</v>
      </c>
      <c r="Q2104" s="133" t="s">
        <v>201</v>
      </c>
      <c r="R2104" s="133" t="s">
        <v>202</v>
      </c>
      <c r="S2104" s="127">
        <v>44349.400856481479</v>
      </c>
    </row>
    <row r="2105" spans="1:19" x14ac:dyDescent="0.2">
      <c r="A2105" s="133" t="s">
        <v>199</v>
      </c>
      <c r="B2105" s="133" t="s">
        <v>161</v>
      </c>
      <c r="C2105" s="127">
        <v>44342.583333333336</v>
      </c>
      <c r="D2105" s="133">
        <v>416.66</v>
      </c>
      <c r="E2105" s="133">
        <v>386.86799999999999</v>
      </c>
      <c r="F2105" s="133">
        <v>29.792000000000002</v>
      </c>
      <c r="G2105" s="133">
        <v>0</v>
      </c>
      <c r="H2105" s="133">
        <v>410</v>
      </c>
      <c r="I2105" s="133">
        <v>790</v>
      </c>
      <c r="J2105" s="133">
        <v>386.86799999999999</v>
      </c>
      <c r="K2105" s="133">
        <v>790</v>
      </c>
      <c r="L2105" s="133"/>
      <c r="M2105" s="133">
        <v>410</v>
      </c>
      <c r="N2105" s="133">
        <v>790</v>
      </c>
      <c r="O2105" s="133">
        <v>790</v>
      </c>
      <c r="P2105" s="133" t="s">
        <v>204</v>
      </c>
      <c r="Q2105" s="133" t="s">
        <v>201</v>
      </c>
      <c r="R2105" s="133" t="s">
        <v>202</v>
      </c>
      <c r="S2105" s="127">
        <v>44349.400856481479</v>
      </c>
    </row>
    <row r="2106" spans="1:19" x14ac:dyDescent="0.2">
      <c r="A2106" s="133" t="s">
        <v>199</v>
      </c>
      <c r="B2106" s="133" t="s">
        <v>161</v>
      </c>
      <c r="C2106" s="127">
        <v>44342.625</v>
      </c>
      <c r="D2106" s="133">
        <v>401.57400000000001</v>
      </c>
      <c r="E2106" s="133">
        <v>372.48599999999999</v>
      </c>
      <c r="F2106" s="133">
        <v>29.088000000000001</v>
      </c>
      <c r="G2106" s="133">
        <v>0</v>
      </c>
      <c r="H2106" s="133">
        <v>410</v>
      </c>
      <c r="I2106" s="133">
        <v>790</v>
      </c>
      <c r="J2106" s="133">
        <v>372.48599999999999</v>
      </c>
      <c r="K2106" s="133">
        <v>790</v>
      </c>
      <c r="L2106" s="133"/>
      <c r="M2106" s="133">
        <v>410</v>
      </c>
      <c r="N2106" s="133">
        <v>790</v>
      </c>
      <c r="O2106" s="133">
        <v>790</v>
      </c>
      <c r="P2106" s="133" t="s">
        <v>204</v>
      </c>
      <c r="Q2106" s="133" t="s">
        <v>201</v>
      </c>
      <c r="R2106" s="133" t="s">
        <v>202</v>
      </c>
      <c r="S2106" s="127">
        <v>44349.400856481479</v>
      </c>
    </row>
    <row r="2107" spans="1:19" x14ac:dyDescent="0.2">
      <c r="A2107" s="133" t="s">
        <v>199</v>
      </c>
      <c r="B2107" s="133" t="s">
        <v>161</v>
      </c>
      <c r="C2107" s="127">
        <v>44342.666666666664</v>
      </c>
      <c r="D2107" s="133">
        <v>421.53199999999998</v>
      </c>
      <c r="E2107" s="133">
        <v>391.35599999999999</v>
      </c>
      <c r="F2107" s="133">
        <v>30.175999999999998</v>
      </c>
      <c r="G2107" s="133">
        <v>0</v>
      </c>
      <c r="H2107" s="133">
        <v>410</v>
      </c>
      <c r="I2107" s="133">
        <v>791</v>
      </c>
      <c r="J2107" s="133">
        <v>391.35599999999999</v>
      </c>
      <c r="K2107" s="133">
        <v>791</v>
      </c>
      <c r="L2107" s="133"/>
      <c r="M2107" s="133">
        <v>410</v>
      </c>
      <c r="N2107" s="133">
        <v>791</v>
      </c>
      <c r="O2107" s="133">
        <v>790</v>
      </c>
      <c r="P2107" s="133" t="s">
        <v>204</v>
      </c>
      <c r="Q2107" s="133" t="s">
        <v>201</v>
      </c>
      <c r="R2107" s="133" t="s">
        <v>202</v>
      </c>
      <c r="S2107" s="127">
        <v>44349.400856481479</v>
      </c>
    </row>
    <row r="2108" spans="1:19" x14ac:dyDescent="0.2">
      <c r="A2108" s="133" t="s">
        <v>199</v>
      </c>
      <c r="B2108" s="133" t="s">
        <v>161</v>
      </c>
      <c r="C2108" s="127">
        <v>44342.708333333336</v>
      </c>
      <c r="D2108" s="133">
        <v>424.99599999999998</v>
      </c>
      <c r="E2108" s="133">
        <v>395.17200000000003</v>
      </c>
      <c r="F2108" s="133">
        <v>29.824000000000002</v>
      </c>
      <c r="G2108" s="133">
        <v>0</v>
      </c>
      <c r="H2108" s="133">
        <v>410</v>
      </c>
      <c r="I2108" s="133">
        <v>791</v>
      </c>
      <c r="J2108" s="133">
        <v>395.17200000000003</v>
      </c>
      <c r="K2108" s="133">
        <v>791</v>
      </c>
      <c r="L2108" s="133"/>
      <c r="M2108" s="133">
        <v>410</v>
      </c>
      <c r="N2108" s="133">
        <v>791</v>
      </c>
      <c r="O2108" s="133">
        <v>790</v>
      </c>
      <c r="P2108" s="133" t="s">
        <v>204</v>
      </c>
      <c r="Q2108" s="133" t="s">
        <v>201</v>
      </c>
      <c r="R2108" s="133" t="s">
        <v>202</v>
      </c>
      <c r="S2108" s="127">
        <v>44349.400856481479</v>
      </c>
    </row>
    <row r="2109" spans="1:19" x14ac:dyDescent="0.2">
      <c r="A2109" s="133" t="s">
        <v>199</v>
      </c>
      <c r="B2109" s="133" t="s">
        <v>161</v>
      </c>
      <c r="C2109" s="127">
        <v>44342.75</v>
      </c>
      <c r="D2109" s="133">
        <v>401.06400000000002</v>
      </c>
      <c r="E2109" s="133">
        <v>372.74400000000003</v>
      </c>
      <c r="F2109" s="133">
        <v>28.32</v>
      </c>
      <c r="G2109" s="133">
        <v>0</v>
      </c>
      <c r="H2109" s="133">
        <v>410</v>
      </c>
      <c r="I2109" s="133">
        <v>791</v>
      </c>
      <c r="J2109" s="133">
        <v>372.74400000000003</v>
      </c>
      <c r="K2109" s="133">
        <v>791</v>
      </c>
      <c r="L2109" s="133"/>
      <c r="M2109" s="133">
        <v>410</v>
      </c>
      <c r="N2109" s="133">
        <v>791</v>
      </c>
      <c r="O2109" s="133">
        <v>790</v>
      </c>
      <c r="P2109" s="133" t="s">
        <v>204</v>
      </c>
      <c r="Q2109" s="133" t="s">
        <v>201</v>
      </c>
      <c r="R2109" s="133" t="s">
        <v>202</v>
      </c>
      <c r="S2109" s="127">
        <v>44349.400856481479</v>
      </c>
    </row>
    <row r="2110" spans="1:19" x14ac:dyDescent="0.2">
      <c r="A2110" s="133" t="s">
        <v>199</v>
      </c>
      <c r="B2110" s="133" t="s">
        <v>161</v>
      </c>
      <c r="C2110" s="127">
        <v>44342.791666666664</v>
      </c>
      <c r="D2110" s="133">
        <v>403.41</v>
      </c>
      <c r="E2110" s="133">
        <v>375.25</v>
      </c>
      <c r="F2110" s="133">
        <v>28.16</v>
      </c>
      <c r="G2110" s="133">
        <v>0</v>
      </c>
      <c r="H2110" s="133">
        <v>410</v>
      </c>
      <c r="I2110" s="133">
        <v>790</v>
      </c>
      <c r="J2110" s="133">
        <v>375.25</v>
      </c>
      <c r="K2110" s="133">
        <v>790</v>
      </c>
      <c r="L2110" s="133"/>
      <c r="M2110" s="133">
        <v>410</v>
      </c>
      <c r="N2110" s="133">
        <v>790</v>
      </c>
      <c r="O2110" s="133">
        <v>790</v>
      </c>
      <c r="P2110" s="133" t="s">
        <v>204</v>
      </c>
      <c r="Q2110" s="133" t="s">
        <v>201</v>
      </c>
      <c r="R2110" s="133" t="s">
        <v>202</v>
      </c>
      <c r="S2110" s="127">
        <v>44349.400856481479</v>
      </c>
    </row>
    <row r="2111" spans="1:19" x14ac:dyDescent="0.2">
      <c r="A2111" s="133" t="s">
        <v>199</v>
      </c>
      <c r="B2111" s="133" t="s">
        <v>161</v>
      </c>
      <c r="C2111" s="127">
        <v>44342.833333333336</v>
      </c>
      <c r="D2111" s="133">
        <v>389.86399999999998</v>
      </c>
      <c r="E2111" s="133">
        <v>362.18400000000003</v>
      </c>
      <c r="F2111" s="133">
        <v>27.68</v>
      </c>
      <c r="G2111" s="133">
        <v>0</v>
      </c>
      <c r="H2111" s="133">
        <v>410</v>
      </c>
      <c r="I2111" s="133">
        <v>790</v>
      </c>
      <c r="J2111" s="133">
        <v>362.18400000000003</v>
      </c>
      <c r="K2111" s="133">
        <v>790</v>
      </c>
      <c r="L2111" s="133"/>
      <c r="M2111" s="133">
        <v>410</v>
      </c>
      <c r="N2111" s="133">
        <v>790</v>
      </c>
      <c r="O2111" s="133">
        <v>790</v>
      </c>
      <c r="P2111" s="133" t="s">
        <v>204</v>
      </c>
      <c r="Q2111" s="133" t="s">
        <v>201</v>
      </c>
      <c r="R2111" s="133" t="s">
        <v>202</v>
      </c>
      <c r="S2111" s="127">
        <v>44349.400856481479</v>
      </c>
    </row>
    <row r="2112" spans="1:19" x14ac:dyDescent="0.2">
      <c r="A2112" s="133" t="s">
        <v>199</v>
      </c>
      <c r="B2112" s="133" t="s">
        <v>161</v>
      </c>
      <c r="C2112" s="127">
        <v>44342.875</v>
      </c>
      <c r="D2112" s="133">
        <v>396.60399999999998</v>
      </c>
      <c r="E2112" s="133">
        <v>368.7</v>
      </c>
      <c r="F2112" s="133">
        <v>27.904</v>
      </c>
      <c r="G2112" s="133">
        <v>0</v>
      </c>
      <c r="H2112" s="133">
        <v>410</v>
      </c>
      <c r="I2112" s="133">
        <v>783</v>
      </c>
      <c r="J2112" s="133">
        <v>368.7</v>
      </c>
      <c r="K2112" s="133">
        <v>790</v>
      </c>
      <c r="L2112" s="133"/>
      <c r="M2112" s="133">
        <v>410</v>
      </c>
      <c r="N2112" s="133">
        <v>790</v>
      </c>
      <c r="O2112" s="133">
        <v>790</v>
      </c>
      <c r="P2112" s="133" t="s">
        <v>204</v>
      </c>
      <c r="Q2112" s="133" t="s">
        <v>201</v>
      </c>
      <c r="R2112" s="133" t="s">
        <v>202</v>
      </c>
      <c r="S2112" s="127">
        <v>44349.400856481479</v>
      </c>
    </row>
    <row r="2113" spans="1:19" x14ac:dyDescent="0.2">
      <c r="A2113" s="133" t="s">
        <v>199</v>
      </c>
      <c r="B2113" s="133" t="s">
        <v>161</v>
      </c>
      <c r="C2113" s="127">
        <v>44342.916666666664</v>
      </c>
      <c r="D2113" s="133">
        <v>392.01</v>
      </c>
      <c r="E2113" s="133">
        <v>364.45800000000003</v>
      </c>
      <c r="F2113" s="133">
        <v>27.552</v>
      </c>
      <c r="G2113" s="133">
        <v>0</v>
      </c>
      <c r="H2113" s="133">
        <v>410</v>
      </c>
      <c r="I2113" s="133">
        <v>790</v>
      </c>
      <c r="J2113" s="133">
        <v>364.45800000000003</v>
      </c>
      <c r="K2113" s="133">
        <v>790</v>
      </c>
      <c r="L2113" s="133"/>
      <c r="M2113" s="133">
        <v>410</v>
      </c>
      <c r="N2113" s="133">
        <v>790</v>
      </c>
      <c r="O2113" s="133">
        <v>790</v>
      </c>
      <c r="P2113" s="133" t="s">
        <v>204</v>
      </c>
      <c r="Q2113" s="133" t="s">
        <v>201</v>
      </c>
      <c r="R2113" s="133" t="s">
        <v>202</v>
      </c>
      <c r="S2113" s="127">
        <v>44349.400856481479</v>
      </c>
    </row>
    <row r="2114" spans="1:19" x14ac:dyDescent="0.2">
      <c r="A2114" s="133" t="s">
        <v>199</v>
      </c>
      <c r="B2114" s="133" t="s">
        <v>161</v>
      </c>
      <c r="C2114" s="127">
        <v>44342.958333333336</v>
      </c>
      <c r="D2114" s="133">
        <v>404.13200000000001</v>
      </c>
      <c r="E2114" s="133">
        <v>376.00400000000002</v>
      </c>
      <c r="F2114" s="133">
        <v>28.128</v>
      </c>
      <c r="G2114" s="133">
        <v>0</v>
      </c>
      <c r="H2114" s="133">
        <v>410</v>
      </c>
      <c r="I2114" s="133">
        <v>790</v>
      </c>
      <c r="J2114" s="133">
        <v>376.00400000000002</v>
      </c>
      <c r="K2114" s="133">
        <v>790</v>
      </c>
      <c r="L2114" s="133"/>
      <c r="M2114" s="133">
        <v>410</v>
      </c>
      <c r="N2114" s="133">
        <v>790</v>
      </c>
      <c r="O2114" s="133">
        <v>790</v>
      </c>
      <c r="P2114" s="133" t="s">
        <v>204</v>
      </c>
      <c r="Q2114" s="133" t="s">
        <v>201</v>
      </c>
      <c r="R2114" s="133" t="s">
        <v>202</v>
      </c>
      <c r="S2114" s="127">
        <v>44349.400856481479</v>
      </c>
    </row>
    <row r="2115" spans="1:19" x14ac:dyDescent="0.2">
      <c r="A2115" s="133" t="s">
        <v>199</v>
      </c>
      <c r="B2115" s="133" t="s">
        <v>161</v>
      </c>
      <c r="C2115" s="127">
        <v>44343</v>
      </c>
      <c r="D2115" s="133">
        <v>395.77600000000001</v>
      </c>
      <c r="E2115" s="133">
        <v>367.87200000000001</v>
      </c>
      <c r="F2115" s="133">
        <v>27.904</v>
      </c>
      <c r="G2115" s="133">
        <v>0</v>
      </c>
      <c r="H2115" s="133">
        <v>410</v>
      </c>
      <c r="I2115" s="133">
        <v>790</v>
      </c>
      <c r="J2115" s="133">
        <v>367.87200000000001</v>
      </c>
      <c r="K2115" s="133">
        <v>790</v>
      </c>
      <c r="L2115" s="133"/>
      <c r="M2115" s="133">
        <v>410</v>
      </c>
      <c r="N2115" s="133">
        <v>790</v>
      </c>
      <c r="O2115" s="133">
        <v>790</v>
      </c>
      <c r="P2115" s="133" t="s">
        <v>204</v>
      </c>
      <c r="Q2115" s="133" t="s">
        <v>201</v>
      </c>
      <c r="R2115" s="133" t="s">
        <v>202</v>
      </c>
      <c r="S2115" s="127">
        <v>44349.400856481479</v>
      </c>
    </row>
    <row r="2116" spans="1:19" x14ac:dyDescent="0.2">
      <c r="A2116" s="133" t="s">
        <v>199</v>
      </c>
      <c r="B2116" s="133" t="s">
        <v>161</v>
      </c>
      <c r="C2116" s="127">
        <v>44343.041666666664</v>
      </c>
      <c r="D2116" s="133">
        <v>366.286</v>
      </c>
      <c r="E2116" s="133">
        <v>339.85399999999998</v>
      </c>
      <c r="F2116" s="133">
        <v>26.431999999999999</v>
      </c>
      <c r="G2116" s="133">
        <v>0</v>
      </c>
      <c r="H2116" s="133">
        <v>410</v>
      </c>
      <c r="I2116" s="133">
        <v>790</v>
      </c>
      <c r="J2116" s="133">
        <v>339.85399999999998</v>
      </c>
      <c r="K2116" s="133">
        <v>790</v>
      </c>
      <c r="L2116" s="133"/>
      <c r="M2116" s="133">
        <v>410</v>
      </c>
      <c r="N2116" s="133">
        <v>790</v>
      </c>
      <c r="O2116" s="133">
        <v>790</v>
      </c>
      <c r="P2116" s="133" t="s">
        <v>204</v>
      </c>
      <c r="Q2116" s="133" t="s">
        <v>201</v>
      </c>
      <c r="R2116" s="133" t="s">
        <v>202</v>
      </c>
      <c r="S2116" s="127">
        <v>44349.400856481479</v>
      </c>
    </row>
    <row r="2117" spans="1:19" x14ac:dyDescent="0.2">
      <c r="A2117" s="133" t="s">
        <v>199</v>
      </c>
      <c r="B2117" s="133" t="s">
        <v>161</v>
      </c>
      <c r="C2117" s="127">
        <v>44343.083333333336</v>
      </c>
      <c r="D2117" s="133">
        <v>330.67599999999999</v>
      </c>
      <c r="E2117" s="133">
        <v>305.97199999999998</v>
      </c>
      <c r="F2117" s="133">
        <v>24.704000000000001</v>
      </c>
      <c r="G2117" s="133">
        <v>0</v>
      </c>
      <c r="H2117" s="133">
        <v>410</v>
      </c>
      <c r="I2117" s="133">
        <v>790</v>
      </c>
      <c r="J2117" s="133">
        <v>305.97199999999998</v>
      </c>
      <c r="K2117" s="133">
        <v>790</v>
      </c>
      <c r="L2117" s="133"/>
      <c r="M2117" s="133">
        <v>410</v>
      </c>
      <c r="N2117" s="133">
        <v>790</v>
      </c>
      <c r="O2117" s="133">
        <v>790</v>
      </c>
      <c r="P2117" s="133" t="s">
        <v>204</v>
      </c>
      <c r="Q2117" s="133" t="s">
        <v>201</v>
      </c>
      <c r="R2117" s="133" t="s">
        <v>202</v>
      </c>
      <c r="S2117" s="127">
        <v>44349.400856481479</v>
      </c>
    </row>
    <row r="2118" spans="1:19" x14ac:dyDescent="0.2">
      <c r="A2118" s="133" t="s">
        <v>199</v>
      </c>
      <c r="B2118" s="133" t="s">
        <v>161</v>
      </c>
      <c r="C2118" s="127">
        <v>44343.125</v>
      </c>
      <c r="D2118" s="133">
        <v>307.69600000000003</v>
      </c>
      <c r="E2118" s="133">
        <v>283.60000000000002</v>
      </c>
      <c r="F2118" s="133">
        <v>24.096</v>
      </c>
      <c r="G2118" s="133">
        <v>0</v>
      </c>
      <c r="H2118" s="133">
        <v>410</v>
      </c>
      <c r="I2118" s="133">
        <v>790</v>
      </c>
      <c r="J2118" s="133">
        <v>283.60000000000002</v>
      </c>
      <c r="K2118" s="133">
        <v>790</v>
      </c>
      <c r="L2118" s="133"/>
      <c r="M2118" s="133">
        <v>410</v>
      </c>
      <c r="N2118" s="133">
        <v>790</v>
      </c>
      <c r="O2118" s="133">
        <v>790</v>
      </c>
      <c r="P2118" s="133" t="s">
        <v>204</v>
      </c>
      <c r="Q2118" s="133" t="s">
        <v>201</v>
      </c>
      <c r="R2118" s="133" t="s">
        <v>202</v>
      </c>
      <c r="S2118" s="127">
        <v>44349.400856481479</v>
      </c>
    </row>
    <row r="2119" spans="1:19" x14ac:dyDescent="0.2">
      <c r="A2119" s="133" t="s">
        <v>199</v>
      </c>
      <c r="B2119" s="133" t="s">
        <v>161</v>
      </c>
      <c r="C2119" s="127">
        <v>44343.166666666664</v>
      </c>
      <c r="D2119" s="133">
        <v>280.39800000000002</v>
      </c>
      <c r="E2119" s="133">
        <v>258.25400000000002</v>
      </c>
      <c r="F2119" s="133">
        <v>22.143999999999998</v>
      </c>
      <c r="G2119" s="133">
        <v>0</v>
      </c>
      <c r="H2119" s="133">
        <v>410</v>
      </c>
      <c r="I2119" s="133">
        <v>790</v>
      </c>
      <c r="J2119" s="133">
        <v>258.25400000000002</v>
      </c>
      <c r="K2119" s="133">
        <v>790</v>
      </c>
      <c r="L2119" s="133"/>
      <c r="M2119" s="133">
        <v>410</v>
      </c>
      <c r="N2119" s="133">
        <v>790</v>
      </c>
      <c r="O2119" s="133">
        <v>790</v>
      </c>
      <c r="P2119" s="133" t="s">
        <v>204</v>
      </c>
      <c r="Q2119" s="133" t="s">
        <v>201</v>
      </c>
      <c r="R2119" s="133" t="s">
        <v>202</v>
      </c>
      <c r="S2119" s="127">
        <v>44349.400856481479</v>
      </c>
    </row>
    <row r="2120" spans="1:19" x14ac:dyDescent="0.2">
      <c r="A2120" s="133" t="s">
        <v>199</v>
      </c>
      <c r="B2120" s="133" t="s">
        <v>161</v>
      </c>
      <c r="C2120" s="127">
        <v>44343.208333333336</v>
      </c>
      <c r="D2120" s="133">
        <v>243.02600000000001</v>
      </c>
      <c r="E2120" s="133">
        <v>222.03399999999999</v>
      </c>
      <c r="F2120" s="133">
        <v>20.992000000000001</v>
      </c>
      <c r="G2120" s="133">
        <v>0</v>
      </c>
      <c r="H2120" s="133">
        <v>410</v>
      </c>
      <c r="I2120" s="133">
        <v>790</v>
      </c>
      <c r="J2120" s="133">
        <v>222.03399999999999</v>
      </c>
      <c r="K2120" s="133">
        <v>790</v>
      </c>
      <c r="L2120" s="133"/>
      <c r="M2120" s="133">
        <v>410</v>
      </c>
      <c r="N2120" s="133">
        <v>790</v>
      </c>
      <c r="O2120" s="133">
        <v>790</v>
      </c>
      <c r="P2120" s="133" t="s">
        <v>204</v>
      </c>
      <c r="Q2120" s="133" t="s">
        <v>201</v>
      </c>
      <c r="R2120" s="133" t="s">
        <v>202</v>
      </c>
      <c r="S2120" s="127">
        <v>44349.400856481479</v>
      </c>
    </row>
    <row r="2121" spans="1:19" x14ac:dyDescent="0.2">
      <c r="A2121" s="133" t="s">
        <v>199</v>
      </c>
      <c r="B2121" s="133" t="s">
        <v>161</v>
      </c>
      <c r="C2121" s="127">
        <v>44343.25</v>
      </c>
      <c r="D2121" s="133">
        <v>236.46199999999999</v>
      </c>
      <c r="E2121" s="133">
        <v>215.566</v>
      </c>
      <c r="F2121" s="133">
        <v>20.896000000000001</v>
      </c>
      <c r="G2121" s="133">
        <v>0</v>
      </c>
      <c r="H2121" s="133">
        <v>410</v>
      </c>
      <c r="I2121" s="133">
        <v>790</v>
      </c>
      <c r="J2121" s="133">
        <v>215.566</v>
      </c>
      <c r="K2121" s="133">
        <v>790</v>
      </c>
      <c r="L2121" s="133"/>
      <c r="M2121" s="133">
        <v>410</v>
      </c>
      <c r="N2121" s="133">
        <v>790</v>
      </c>
      <c r="O2121" s="133">
        <v>790</v>
      </c>
      <c r="P2121" s="133" t="s">
        <v>204</v>
      </c>
      <c r="Q2121" s="133" t="s">
        <v>201</v>
      </c>
      <c r="R2121" s="133" t="s">
        <v>202</v>
      </c>
      <c r="S2121" s="127">
        <v>44349.400856481479</v>
      </c>
    </row>
    <row r="2122" spans="1:19" x14ac:dyDescent="0.2">
      <c r="A2122" s="133" t="s">
        <v>199</v>
      </c>
      <c r="B2122" s="133" t="s">
        <v>161</v>
      </c>
      <c r="C2122" s="127">
        <v>44343.291666666664</v>
      </c>
      <c r="D2122" s="133">
        <v>226.03399999999999</v>
      </c>
      <c r="E2122" s="133">
        <v>205.52199999999999</v>
      </c>
      <c r="F2122" s="133">
        <v>20.512</v>
      </c>
      <c r="G2122" s="133">
        <v>0</v>
      </c>
      <c r="H2122" s="133">
        <v>409</v>
      </c>
      <c r="I2122" s="133">
        <v>673</v>
      </c>
      <c r="J2122" s="133">
        <v>205.52199999999999</v>
      </c>
      <c r="K2122" s="133">
        <v>673</v>
      </c>
      <c r="L2122" s="133"/>
      <c r="M2122" s="133">
        <v>409</v>
      </c>
      <c r="N2122" s="133">
        <v>673</v>
      </c>
      <c r="O2122" s="133">
        <v>790</v>
      </c>
      <c r="P2122" s="133" t="s">
        <v>204</v>
      </c>
      <c r="Q2122" s="133" t="s">
        <v>201</v>
      </c>
      <c r="R2122" s="133" t="s">
        <v>202</v>
      </c>
      <c r="S2122" s="127">
        <v>44349.400856481479</v>
      </c>
    </row>
    <row r="2123" spans="1:19" x14ac:dyDescent="0.2">
      <c r="A2123" s="133" t="s">
        <v>199</v>
      </c>
      <c r="B2123" s="133" t="s">
        <v>161</v>
      </c>
      <c r="C2123" s="127">
        <v>44343.333333333336</v>
      </c>
      <c r="D2123" s="133">
        <v>246.85400000000001</v>
      </c>
      <c r="E2123" s="133">
        <v>225.57400000000001</v>
      </c>
      <c r="F2123" s="133">
        <v>21.28</v>
      </c>
      <c r="G2123" s="133">
        <v>0</v>
      </c>
      <c r="H2123" s="133">
        <v>410</v>
      </c>
      <c r="I2123" s="133">
        <v>790</v>
      </c>
      <c r="J2123" s="133">
        <v>225.57400000000001</v>
      </c>
      <c r="K2123" s="133">
        <v>790</v>
      </c>
      <c r="L2123" s="133"/>
      <c r="M2123" s="133">
        <v>410</v>
      </c>
      <c r="N2123" s="133">
        <v>790</v>
      </c>
      <c r="O2123" s="133">
        <v>790</v>
      </c>
      <c r="P2123" s="133" t="s">
        <v>204</v>
      </c>
      <c r="Q2123" s="133" t="s">
        <v>201</v>
      </c>
      <c r="R2123" s="133" t="s">
        <v>202</v>
      </c>
      <c r="S2123" s="127">
        <v>44349.400856481479</v>
      </c>
    </row>
    <row r="2124" spans="1:19" x14ac:dyDescent="0.2">
      <c r="A2124" s="133" t="s">
        <v>199</v>
      </c>
      <c r="B2124" s="133" t="s">
        <v>161</v>
      </c>
      <c r="C2124" s="127">
        <v>44343.375</v>
      </c>
      <c r="D2124" s="133">
        <v>285.464</v>
      </c>
      <c r="E2124" s="133">
        <v>262.80799999999999</v>
      </c>
      <c r="F2124" s="133">
        <v>22.655999999999999</v>
      </c>
      <c r="G2124" s="133">
        <v>0</v>
      </c>
      <c r="H2124" s="133">
        <v>410</v>
      </c>
      <c r="I2124" s="133">
        <v>790</v>
      </c>
      <c r="J2124" s="133">
        <v>262.80799999999999</v>
      </c>
      <c r="K2124" s="133">
        <v>790</v>
      </c>
      <c r="L2124" s="133"/>
      <c r="M2124" s="133">
        <v>410</v>
      </c>
      <c r="N2124" s="133">
        <v>790</v>
      </c>
      <c r="O2124" s="133">
        <v>790</v>
      </c>
      <c r="P2124" s="133" t="s">
        <v>204</v>
      </c>
      <c r="Q2124" s="133" t="s">
        <v>201</v>
      </c>
      <c r="R2124" s="133" t="s">
        <v>202</v>
      </c>
      <c r="S2124" s="127">
        <v>44349.400856481479</v>
      </c>
    </row>
    <row r="2125" spans="1:19" x14ac:dyDescent="0.2">
      <c r="A2125" s="133" t="s">
        <v>199</v>
      </c>
      <c r="B2125" s="133" t="s">
        <v>161</v>
      </c>
      <c r="C2125" s="127">
        <v>44343.416666666664</v>
      </c>
      <c r="D2125" s="133">
        <v>302.06200000000001</v>
      </c>
      <c r="E2125" s="133">
        <v>278.92599999999999</v>
      </c>
      <c r="F2125" s="133">
        <v>23.135999999999999</v>
      </c>
      <c r="G2125" s="133">
        <v>0</v>
      </c>
      <c r="H2125" s="133">
        <v>410</v>
      </c>
      <c r="I2125" s="133">
        <v>790</v>
      </c>
      <c r="J2125" s="133">
        <v>278.92599999999999</v>
      </c>
      <c r="K2125" s="133">
        <v>790</v>
      </c>
      <c r="L2125" s="133"/>
      <c r="M2125" s="133">
        <v>410</v>
      </c>
      <c r="N2125" s="133">
        <v>790</v>
      </c>
      <c r="O2125" s="133">
        <v>790</v>
      </c>
      <c r="P2125" s="133" t="s">
        <v>204</v>
      </c>
      <c r="Q2125" s="133" t="s">
        <v>201</v>
      </c>
      <c r="R2125" s="133" t="s">
        <v>202</v>
      </c>
      <c r="S2125" s="127">
        <v>44349.400856481479</v>
      </c>
    </row>
    <row r="2126" spans="1:19" x14ac:dyDescent="0.2">
      <c r="A2126" s="133" t="s">
        <v>199</v>
      </c>
      <c r="B2126" s="133" t="s">
        <v>161</v>
      </c>
      <c r="C2126" s="127">
        <v>44343.458333333336</v>
      </c>
      <c r="D2126" s="133">
        <v>321.10199999999998</v>
      </c>
      <c r="E2126" s="133">
        <v>297.45400000000001</v>
      </c>
      <c r="F2126" s="133">
        <v>23.648</v>
      </c>
      <c r="G2126" s="133">
        <v>0</v>
      </c>
      <c r="H2126" s="133">
        <v>410</v>
      </c>
      <c r="I2126" s="133">
        <v>790</v>
      </c>
      <c r="J2126" s="133">
        <v>297.45400000000001</v>
      </c>
      <c r="K2126" s="133">
        <v>790</v>
      </c>
      <c r="L2126" s="133"/>
      <c r="M2126" s="133">
        <v>410</v>
      </c>
      <c r="N2126" s="133">
        <v>790</v>
      </c>
      <c r="O2126" s="133">
        <v>790</v>
      </c>
      <c r="P2126" s="133" t="s">
        <v>204</v>
      </c>
      <c r="Q2126" s="133" t="s">
        <v>201</v>
      </c>
      <c r="R2126" s="133" t="s">
        <v>202</v>
      </c>
      <c r="S2126" s="127">
        <v>44349.400856481479</v>
      </c>
    </row>
    <row r="2127" spans="1:19" x14ac:dyDescent="0.2">
      <c r="A2127" s="133" t="s">
        <v>199</v>
      </c>
      <c r="B2127" s="133" t="s">
        <v>161</v>
      </c>
      <c r="C2127" s="127">
        <v>44343.5</v>
      </c>
      <c r="D2127" s="133">
        <v>317.41399999999999</v>
      </c>
      <c r="E2127" s="133">
        <v>293.89400000000001</v>
      </c>
      <c r="F2127" s="133">
        <v>23.52</v>
      </c>
      <c r="G2127" s="133">
        <v>0</v>
      </c>
      <c r="H2127" s="133">
        <v>410</v>
      </c>
      <c r="I2127" s="133">
        <v>790</v>
      </c>
      <c r="J2127" s="133">
        <v>293.89400000000001</v>
      </c>
      <c r="K2127" s="133">
        <v>790</v>
      </c>
      <c r="L2127" s="133"/>
      <c r="M2127" s="133">
        <v>410</v>
      </c>
      <c r="N2127" s="133">
        <v>790</v>
      </c>
      <c r="O2127" s="133">
        <v>790</v>
      </c>
      <c r="P2127" s="133" t="s">
        <v>204</v>
      </c>
      <c r="Q2127" s="133" t="s">
        <v>201</v>
      </c>
      <c r="R2127" s="133" t="s">
        <v>202</v>
      </c>
      <c r="S2127" s="127">
        <v>44349.400856481479</v>
      </c>
    </row>
    <row r="2128" spans="1:19" x14ac:dyDescent="0.2">
      <c r="A2128" s="133" t="s">
        <v>199</v>
      </c>
      <c r="B2128" s="133" t="s">
        <v>161</v>
      </c>
      <c r="C2128" s="127">
        <v>44343.541666666664</v>
      </c>
      <c r="D2128" s="133">
        <v>348.786</v>
      </c>
      <c r="E2128" s="133">
        <v>324.01799999999997</v>
      </c>
      <c r="F2128" s="133">
        <v>24.768000000000001</v>
      </c>
      <c r="G2128" s="133">
        <v>0</v>
      </c>
      <c r="H2128" s="133">
        <v>410</v>
      </c>
      <c r="I2128" s="133">
        <v>790</v>
      </c>
      <c r="J2128" s="133">
        <v>324.01799999999997</v>
      </c>
      <c r="K2128" s="133">
        <v>790</v>
      </c>
      <c r="L2128" s="133"/>
      <c r="M2128" s="133">
        <v>410</v>
      </c>
      <c r="N2128" s="133">
        <v>790</v>
      </c>
      <c r="O2128" s="133">
        <v>790</v>
      </c>
      <c r="P2128" s="133" t="s">
        <v>204</v>
      </c>
      <c r="Q2128" s="133" t="s">
        <v>201</v>
      </c>
      <c r="R2128" s="133" t="s">
        <v>202</v>
      </c>
      <c r="S2128" s="127">
        <v>44349.400856481479</v>
      </c>
    </row>
    <row r="2129" spans="1:19" x14ac:dyDescent="0.2">
      <c r="A2129" s="133" t="s">
        <v>199</v>
      </c>
      <c r="B2129" s="133" t="s">
        <v>161</v>
      </c>
      <c r="C2129" s="127">
        <v>44343.583333333336</v>
      </c>
      <c r="D2129" s="133">
        <v>370.346</v>
      </c>
      <c r="E2129" s="133">
        <v>344.68200000000002</v>
      </c>
      <c r="F2129" s="133">
        <v>25.664000000000001</v>
      </c>
      <c r="G2129" s="133">
        <v>0</v>
      </c>
      <c r="H2129" s="133">
        <v>410</v>
      </c>
      <c r="I2129" s="133">
        <v>790</v>
      </c>
      <c r="J2129" s="133">
        <v>344.68200000000002</v>
      </c>
      <c r="K2129" s="133">
        <v>790</v>
      </c>
      <c r="L2129" s="133"/>
      <c r="M2129" s="133">
        <v>410</v>
      </c>
      <c r="N2129" s="133">
        <v>790</v>
      </c>
      <c r="O2129" s="133">
        <v>790</v>
      </c>
      <c r="P2129" s="133" t="s">
        <v>204</v>
      </c>
      <c r="Q2129" s="133" t="s">
        <v>201</v>
      </c>
      <c r="R2129" s="133" t="s">
        <v>202</v>
      </c>
      <c r="S2129" s="127">
        <v>44349.400856481479</v>
      </c>
    </row>
    <row r="2130" spans="1:19" x14ac:dyDescent="0.2">
      <c r="A2130" s="133" t="s">
        <v>199</v>
      </c>
      <c r="B2130" s="133" t="s">
        <v>161</v>
      </c>
      <c r="C2130" s="127">
        <v>44343.625</v>
      </c>
      <c r="D2130" s="133">
        <v>396.13400000000001</v>
      </c>
      <c r="E2130" s="133">
        <v>369.41399999999999</v>
      </c>
      <c r="F2130" s="133">
        <v>26.72</v>
      </c>
      <c r="G2130" s="133">
        <v>0</v>
      </c>
      <c r="H2130" s="133">
        <v>410</v>
      </c>
      <c r="I2130" s="133">
        <v>790</v>
      </c>
      <c r="J2130" s="133">
        <v>369.41399999999999</v>
      </c>
      <c r="K2130" s="133">
        <v>790</v>
      </c>
      <c r="L2130" s="133"/>
      <c r="M2130" s="133">
        <v>410</v>
      </c>
      <c r="N2130" s="133">
        <v>790</v>
      </c>
      <c r="O2130" s="133">
        <v>790</v>
      </c>
      <c r="P2130" s="133" t="s">
        <v>204</v>
      </c>
      <c r="Q2130" s="133" t="s">
        <v>201</v>
      </c>
      <c r="R2130" s="133" t="s">
        <v>202</v>
      </c>
      <c r="S2130" s="127">
        <v>44349.400856481479</v>
      </c>
    </row>
    <row r="2131" spans="1:19" x14ac:dyDescent="0.2">
      <c r="A2131" s="133" t="s">
        <v>199</v>
      </c>
      <c r="B2131" s="133" t="s">
        <v>161</v>
      </c>
      <c r="C2131" s="127">
        <v>44343.666666666664</v>
      </c>
      <c r="D2131" s="133">
        <v>418.82</v>
      </c>
      <c r="E2131" s="133">
        <v>390.75599999999997</v>
      </c>
      <c r="F2131" s="133">
        <v>28.064</v>
      </c>
      <c r="G2131" s="133">
        <v>0</v>
      </c>
      <c r="H2131" s="133">
        <v>410</v>
      </c>
      <c r="I2131" s="133">
        <v>791</v>
      </c>
      <c r="J2131" s="133">
        <v>390.75599999999997</v>
      </c>
      <c r="K2131" s="133">
        <v>791</v>
      </c>
      <c r="L2131" s="133"/>
      <c r="M2131" s="133">
        <v>410</v>
      </c>
      <c r="N2131" s="133">
        <v>791</v>
      </c>
      <c r="O2131" s="133">
        <v>790</v>
      </c>
      <c r="P2131" s="133" t="s">
        <v>204</v>
      </c>
      <c r="Q2131" s="133" t="s">
        <v>201</v>
      </c>
      <c r="R2131" s="133" t="s">
        <v>202</v>
      </c>
      <c r="S2131" s="127">
        <v>44349.400856481479</v>
      </c>
    </row>
    <row r="2132" spans="1:19" x14ac:dyDescent="0.2">
      <c r="A2132" s="133" t="s">
        <v>199</v>
      </c>
      <c r="B2132" s="133" t="s">
        <v>161</v>
      </c>
      <c r="C2132" s="127">
        <v>44343.708333333336</v>
      </c>
      <c r="D2132" s="133">
        <v>419.86799999999999</v>
      </c>
      <c r="E2132" s="133">
        <v>391.67599999999999</v>
      </c>
      <c r="F2132" s="133">
        <v>28.192</v>
      </c>
      <c r="G2132" s="133">
        <v>0</v>
      </c>
      <c r="H2132" s="133">
        <v>410</v>
      </c>
      <c r="I2132" s="133">
        <v>790</v>
      </c>
      <c r="J2132" s="133">
        <v>391.67599999999999</v>
      </c>
      <c r="K2132" s="133">
        <v>790</v>
      </c>
      <c r="L2132" s="133"/>
      <c r="M2132" s="133">
        <v>410</v>
      </c>
      <c r="N2132" s="133">
        <v>790</v>
      </c>
      <c r="O2132" s="133">
        <v>790</v>
      </c>
      <c r="P2132" s="133" t="s">
        <v>204</v>
      </c>
      <c r="Q2132" s="133" t="s">
        <v>201</v>
      </c>
      <c r="R2132" s="133" t="s">
        <v>202</v>
      </c>
      <c r="S2132" s="127">
        <v>44349.400856481479</v>
      </c>
    </row>
    <row r="2133" spans="1:19" x14ac:dyDescent="0.2">
      <c r="A2133" s="133" t="s">
        <v>199</v>
      </c>
      <c r="B2133" s="133" t="s">
        <v>161</v>
      </c>
      <c r="C2133" s="127">
        <v>44343.75</v>
      </c>
      <c r="D2133" s="133">
        <v>417.76799999999997</v>
      </c>
      <c r="E2133" s="133">
        <v>389.96</v>
      </c>
      <c r="F2133" s="133">
        <v>27.808</v>
      </c>
      <c r="G2133" s="133">
        <v>0</v>
      </c>
      <c r="H2133" s="133">
        <v>410</v>
      </c>
      <c r="I2133" s="133">
        <v>790</v>
      </c>
      <c r="J2133" s="133">
        <v>389.96</v>
      </c>
      <c r="K2133" s="133">
        <v>790</v>
      </c>
      <c r="L2133" s="133"/>
      <c r="M2133" s="133">
        <v>410</v>
      </c>
      <c r="N2133" s="133">
        <v>790</v>
      </c>
      <c r="O2133" s="133">
        <v>790</v>
      </c>
      <c r="P2133" s="133" t="s">
        <v>204</v>
      </c>
      <c r="Q2133" s="133" t="s">
        <v>201</v>
      </c>
      <c r="R2133" s="133" t="s">
        <v>202</v>
      </c>
      <c r="S2133" s="127">
        <v>44349.400856481479</v>
      </c>
    </row>
    <row r="2134" spans="1:19" x14ac:dyDescent="0.2">
      <c r="A2134" s="133" t="s">
        <v>199</v>
      </c>
      <c r="B2134" s="133" t="s">
        <v>161</v>
      </c>
      <c r="C2134" s="127">
        <v>44343.791666666664</v>
      </c>
      <c r="D2134" s="133">
        <v>421.89600000000002</v>
      </c>
      <c r="E2134" s="133">
        <v>394.12</v>
      </c>
      <c r="F2134" s="133">
        <v>27.776</v>
      </c>
      <c r="G2134" s="133">
        <v>0</v>
      </c>
      <c r="H2134" s="133">
        <v>410</v>
      </c>
      <c r="I2134" s="133">
        <v>791</v>
      </c>
      <c r="J2134" s="133">
        <v>394.12</v>
      </c>
      <c r="K2134" s="133">
        <v>791</v>
      </c>
      <c r="L2134" s="133"/>
      <c r="M2134" s="133">
        <v>410</v>
      </c>
      <c r="N2134" s="133">
        <v>791</v>
      </c>
      <c r="O2134" s="133">
        <v>790</v>
      </c>
      <c r="P2134" s="133" t="s">
        <v>204</v>
      </c>
      <c r="Q2134" s="133" t="s">
        <v>201</v>
      </c>
      <c r="R2134" s="133" t="s">
        <v>202</v>
      </c>
      <c r="S2134" s="127">
        <v>44349.400856481479</v>
      </c>
    </row>
    <row r="2135" spans="1:19" x14ac:dyDescent="0.2">
      <c r="A2135" s="133" t="s">
        <v>199</v>
      </c>
      <c r="B2135" s="133" t="s">
        <v>161</v>
      </c>
      <c r="C2135" s="127">
        <v>44343.833333333336</v>
      </c>
      <c r="D2135" s="133">
        <v>423.06</v>
      </c>
      <c r="E2135" s="133">
        <v>395.15600000000001</v>
      </c>
      <c r="F2135" s="133">
        <v>27.904</v>
      </c>
      <c r="G2135" s="133">
        <v>0</v>
      </c>
      <c r="H2135" s="133">
        <v>410</v>
      </c>
      <c r="I2135" s="133">
        <v>791</v>
      </c>
      <c r="J2135" s="133">
        <v>395.15600000000001</v>
      </c>
      <c r="K2135" s="133">
        <v>791</v>
      </c>
      <c r="L2135" s="133"/>
      <c r="M2135" s="133">
        <v>410</v>
      </c>
      <c r="N2135" s="133">
        <v>791</v>
      </c>
      <c r="O2135" s="133">
        <v>790</v>
      </c>
      <c r="P2135" s="133" t="s">
        <v>204</v>
      </c>
      <c r="Q2135" s="133" t="s">
        <v>201</v>
      </c>
      <c r="R2135" s="133" t="s">
        <v>202</v>
      </c>
      <c r="S2135" s="127">
        <v>44349.400856481479</v>
      </c>
    </row>
    <row r="2136" spans="1:19" x14ac:dyDescent="0.2">
      <c r="A2136" s="133" t="s">
        <v>199</v>
      </c>
      <c r="B2136" s="133" t="s">
        <v>161</v>
      </c>
      <c r="C2136" s="127">
        <v>44343.875</v>
      </c>
      <c r="D2136" s="133">
        <v>417.33600000000001</v>
      </c>
      <c r="E2136" s="133">
        <v>389.78399999999999</v>
      </c>
      <c r="F2136" s="133">
        <v>27.552</v>
      </c>
      <c r="G2136" s="133">
        <v>0</v>
      </c>
      <c r="H2136" s="133">
        <v>410</v>
      </c>
      <c r="I2136" s="133">
        <v>791</v>
      </c>
      <c r="J2136" s="133">
        <v>389.78399999999999</v>
      </c>
      <c r="K2136" s="133">
        <v>791</v>
      </c>
      <c r="L2136" s="133"/>
      <c r="M2136" s="133">
        <v>410</v>
      </c>
      <c r="N2136" s="133">
        <v>791</v>
      </c>
      <c r="O2136" s="133">
        <v>790</v>
      </c>
      <c r="P2136" s="133" t="s">
        <v>204</v>
      </c>
      <c r="Q2136" s="133" t="s">
        <v>201</v>
      </c>
      <c r="R2136" s="133" t="s">
        <v>202</v>
      </c>
      <c r="S2136" s="127">
        <v>44349.400856481479</v>
      </c>
    </row>
    <row r="2137" spans="1:19" x14ac:dyDescent="0.2">
      <c r="A2137" s="133" t="s">
        <v>199</v>
      </c>
      <c r="B2137" s="133" t="s">
        <v>161</v>
      </c>
      <c r="C2137" s="127">
        <v>44343.916666666664</v>
      </c>
      <c r="D2137" s="133">
        <v>391.79599999999999</v>
      </c>
      <c r="E2137" s="133">
        <v>365.428</v>
      </c>
      <c r="F2137" s="133">
        <v>26.367999999999999</v>
      </c>
      <c r="G2137" s="133">
        <v>0</v>
      </c>
      <c r="H2137" s="133">
        <v>410</v>
      </c>
      <c r="I2137" s="133">
        <v>790</v>
      </c>
      <c r="J2137" s="133">
        <v>365.428</v>
      </c>
      <c r="K2137" s="133">
        <v>790</v>
      </c>
      <c r="L2137" s="133"/>
      <c r="M2137" s="133">
        <v>410</v>
      </c>
      <c r="N2137" s="133">
        <v>790</v>
      </c>
      <c r="O2137" s="133">
        <v>790</v>
      </c>
      <c r="P2137" s="133" t="s">
        <v>204</v>
      </c>
      <c r="Q2137" s="133" t="s">
        <v>201</v>
      </c>
      <c r="R2137" s="133" t="s">
        <v>202</v>
      </c>
      <c r="S2137" s="127">
        <v>44349.400856481479</v>
      </c>
    </row>
    <row r="2138" spans="1:19" x14ac:dyDescent="0.2">
      <c r="A2138" s="133" t="s">
        <v>199</v>
      </c>
      <c r="B2138" s="133" t="s">
        <v>161</v>
      </c>
      <c r="C2138" s="127">
        <v>44343.958333333336</v>
      </c>
      <c r="D2138" s="133">
        <v>364.76799999999997</v>
      </c>
      <c r="E2138" s="133">
        <v>339.71199999999999</v>
      </c>
      <c r="F2138" s="133">
        <v>25.056000000000001</v>
      </c>
      <c r="G2138" s="133">
        <v>0</v>
      </c>
      <c r="H2138" s="133">
        <v>410</v>
      </c>
      <c r="I2138" s="133">
        <v>790</v>
      </c>
      <c r="J2138" s="133">
        <v>339.71199999999999</v>
      </c>
      <c r="K2138" s="133">
        <v>790</v>
      </c>
      <c r="L2138" s="133"/>
      <c r="M2138" s="133">
        <v>410</v>
      </c>
      <c r="N2138" s="133">
        <v>790</v>
      </c>
      <c r="O2138" s="133">
        <v>790</v>
      </c>
      <c r="P2138" s="133" t="s">
        <v>204</v>
      </c>
      <c r="Q2138" s="133" t="s">
        <v>201</v>
      </c>
      <c r="R2138" s="133" t="s">
        <v>202</v>
      </c>
      <c r="S2138" s="127">
        <v>44349.400856481479</v>
      </c>
    </row>
    <row r="2139" spans="1:19" x14ac:dyDescent="0.2">
      <c r="A2139" s="133" t="s">
        <v>199</v>
      </c>
      <c r="B2139" s="133" t="s">
        <v>161</v>
      </c>
      <c r="C2139" s="127">
        <v>44344</v>
      </c>
      <c r="D2139" s="133">
        <v>292.39999999999998</v>
      </c>
      <c r="E2139" s="133">
        <v>269.93599999999998</v>
      </c>
      <c r="F2139" s="133">
        <v>22.463999999999999</v>
      </c>
      <c r="G2139" s="133">
        <v>0</v>
      </c>
      <c r="H2139" s="133">
        <v>410</v>
      </c>
      <c r="I2139" s="133">
        <v>790</v>
      </c>
      <c r="J2139" s="133">
        <v>269.93599999999998</v>
      </c>
      <c r="K2139" s="133">
        <v>790</v>
      </c>
      <c r="L2139" s="133"/>
      <c r="M2139" s="133">
        <v>410</v>
      </c>
      <c r="N2139" s="133">
        <v>790</v>
      </c>
      <c r="O2139" s="133">
        <v>790</v>
      </c>
      <c r="P2139" s="133" t="s">
        <v>204</v>
      </c>
      <c r="Q2139" s="133" t="s">
        <v>201</v>
      </c>
      <c r="R2139" s="133" t="s">
        <v>202</v>
      </c>
      <c r="S2139" s="127">
        <v>44349.400856481479</v>
      </c>
    </row>
    <row r="2140" spans="1:19" x14ac:dyDescent="0.2">
      <c r="A2140" s="133" t="s">
        <v>199</v>
      </c>
      <c r="B2140" s="133" t="s">
        <v>161</v>
      </c>
      <c r="C2140" s="127">
        <v>44344.041666666664</v>
      </c>
      <c r="D2140" s="133">
        <v>237.268</v>
      </c>
      <c r="E2140" s="133">
        <v>216.34</v>
      </c>
      <c r="F2140" s="133">
        <v>20.928000000000001</v>
      </c>
      <c r="G2140" s="133">
        <v>0</v>
      </c>
      <c r="H2140" s="133">
        <v>409</v>
      </c>
      <c r="I2140" s="133">
        <v>728</v>
      </c>
      <c r="J2140" s="133">
        <v>216.34</v>
      </c>
      <c r="K2140" s="133">
        <v>728</v>
      </c>
      <c r="L2140" s="133"/>
      <c r="M2140" s="133">
        <v>409</v>
      </c>
      <c r="N2140" s="133">
        <v>728</v>
      </c>
      <c r="O2140" s="133">
        <v>790</v>
      </c>
      <c r="P2140" s="133" t="s">
        <v>204</v>
      </c>
      <c r="Q2140" s="133" t="s">
        <v>201</v>
      </c>
      <c r="R2140" s="133" t="s">
        <v>202</v>
      </c>
      <c r="S2140" s="127">
        <v>44349.400856481479</v>
      </c>
    </row>
    <row r="2141" spans="1:19" x14ac:dyDescent="0.2">
      <c r="A2141" s="133" t="s">
        <v>199</v>
      </c>
      <c r="B2141" s="133" t="s">
        <v>161</v>
      </c>
      <c r="C2141" s="127">
        <v>44344.083333333336</v>
      </c>
      <c r="D2141" s="133">
        <v>227.904</v>
      </c>
      <c r="E2141" s="133">
        <v>206.72</v>
      </c>
      <c r="F2141" s="133">
        <v>21.184000000000001</v>
      </c>
      <c r="G2141" s="133">
        <v>0</v>
      </c>
      <c r="H2141" s="133">
        <v>409</v>
      </c>
      <c r="I2141" s="133">
        <v>689</v>
      </c>
      <c r="J2141" s="133">
        <v>206.72</v>
      </c>
      <c r="K2141" s="133">
        <v>689</v>
      </c>
      <c r="L2141" s="133"/>
      <c r="M2141" s="133">
        <v>409</v>
      </c>
      <c r="N2141" s="133">
        <v>689</v>
      </c>
      <c r="O2141" s="133">
        <v>790</v>
      </c>
      <c r="P2141" s="133" t="s">
        <v>204</v>
      </c>
      <c r="Q2141" s="133" t="s">
        <v>201</v>
      </c>
      <c r="R2141" s="133" t="s">
        <v>202</v>
      </c>
      <c r="S2141" s="127">
        <v>44349.400856481479</v>
      </c>
    </row>
    <row r="2142" spans="1:19" x14ac:dyDescent="0.2">
      <c r="A2142" s="133" t="s">
        <v>199</v>
      </c>
      <c r="B2142" s="133" t="s">
        <v>161</v>
      </c>
      <c r="C2142" s="127">
        <v>44344.125</v>
      </c>
      <c r="D2142" s="133">
        <v>229.00399999999999</v>
      </c>
      <c r="E2142" s="133">
        <v>207.27600000000001</v>
      </c>
      <c r="F2142" s="133">
        <v>21.728000000000002</v>
      </c>
      <c r="G2142" s="133">
        <v>0</v>
      </c>
      <c r="H2142" s="133">
        <v>409</v>
      </c>
      <c r="I2142" s="133">
        <v>755</v>
      </c>
      <c r="J2142" s="133">
        <v>207.27600000000001</v>
      </c>
      <c r="K2142" s="133">
        <v>755</v>
      </c>
      <c r="L2142" s="133"/>
      <c r="M2142" s="133">
        <v>409</v>
      </c>
      <c r="N2142" s="133">
        <v>755</v>
      </c>
      <c r="O2142" s="133">
        <v>790</v>
      </c>
      <c r="P2142" s="133" t="s">
        <v>204</v>
      </c>
      <c r="Q2142" s="133" t="s">
        <v>201</v>
      </c>
      <c r="R2142" s="133" t="s">
        <v>202</v>
      </c>
      <c r="S2142" s="127">
        <v>44349.400856481479</v>
      </c>
    </row>
    <row r="2143" spans="1:19" x14ac:dyDescent="0.2">
      <c r="A2143" s="133" t="s">
        <v>199</v>
      </c>
      <c r="B2143" s="133" t="s">
        <v>161</v>
      </c>
      <c r="C2143" s="127">
        <v>44344.166666666664</v>
      </c>
      <c r="D2143" s="133">
        <v>227.40799999999999</v>
      </c>
      <c r="E2143" s="133">
        <v>205.392</v>
      </c>
      <c r="F2143" s="133">
        <v>22.015999999999998</v>
      </c>
      <c r="G2143" s="133">
        <v>0</v>
      </c>
      <c r="H2143" s="133">
        <v>409</v>
      </c>
      <c r="I2143" s="133">
        <v>642</v>
      </c>
      <c r="J2143" s="133">
        <v>205.392</v>
      </c>
      <c r="K2143" s="133">
        <v>642</v>
      </c>
      <c r="L2143" s="133"/>
      <c r="M2143" s="133">
        <v>409</v>
      </c>
      <c r="N2143" s="133">
        <v>642</v>
      </c>
      <c r="O2143" s="133">
        <v>790</v>
      </c>
      <c r="P2143" s="133" t="s">
        <v>204</v>
      </c>
      <c r="Q2143" s="133" t="s">
        <v>201</v>
      </c>
      <c r="R2143" s="133" t="s">
        <v>202</v>
      </c>
      <c r="S2143" s="127">
        <v>44349.400856481479</v>
      </c>
    </row>
    <row r="2144" spans="1:19" x14ac:dyDescent="0.2">
      <c r="A2144" s="133" t="s">
        <v>199</v>
      </c>
      <c r="B2144" s="133" t="s">
        <v>161</v>
      </c>
      <c r="C2144" s="127">
        <v>44344.208333333336</v>
      </c>
      <c r="D2144" s="133">
        <v>228.46799999999999</v>
      </c>
      <c r="E2144" s="133">
        <v>206.77199999999999</v>
      </c>
      <c r="F2144" s="133">
        <v>21.696000000000002</v>
      </c>
      <c r="G2144" s="133">
        <v>0</v>
      </c>
      <c r="H2144" s="133">
        <v>409</v>
      </c>
      <c r="I2144" s="133">
        <v>701</v>
      </c>
      <c r="J2144" s="133">
        <v>206.77199999999999</v>
      </c>
      <c r="K2144" s="133">
        <v>701</v>
      </c>
      <c r="L2144" s="133"/>
      <c r="M2144" s="133">
        <v>409</v>
      </c>
      <c r="N2144" s="133">
        <v>701</v>
      </c>
      <c r="O2144" s="133">
        <v>790</v>
      </c>
      <c r="P2144" s="133" t="s">
        <v>204</v>
      </c>
      <c r="Q2144" s="133" t="s">
        <v>201</v>
      </c>
      <c r="R2144" s="133" t="s">
        <v>202</v>
      </c>
      <c r="S2144" s="127">
        <v>44349.400856481479</v>
      </c>
    </row>
    <row r="2145" spans="1:19" x14ac:dyDescent="0.2">
      <c r="A2145" s="133" t="s">
        <v>199</v>
      </c>
      <c r="B2145" s="133" t="s">
        <v>161</v>
      </c>
      <c r="C2145" s="127">
        <v>44344.25</v>
      </c>
      <c r="D2145" s="133">
        <v>228.08799999999999</v>
      </c>
      <c r="E2145" s="133">
        <v>206.45599999999999</v>
      </c>
      <c r="F2145" s="133">
        <v>21.632000000000001</v>
      </c>
      <c r="G2145" s="133">
        <v>0</v>
      </c>
      <c r="H2145" s="133">
        <v>409</v>
      </c>
      <c r="I2145" s="133">
        <v>684</v>
      </c>
      <c r="J2145" s="133">
        <v>206.45599999999999</v>
      </c>
      <c r="K2145" s="133">
        <v>684</v>
      </c>
      <c r="L2145" s="133"/>
      <c r="M2145" s="133">
        <v>409</v>
      </c>
      <c r="N2145" s="133">
        <v>684</v>
      </c>
      <c r="O2145" s="133">
        <v>790</v>
      </c>
      <c r="P2145" s="133" t="s">
        <v>204</v>
      </c>
      <c r="Q2145" s="133" t="s">
        <v>201</v>
      </c>
      <c r="R2145" s="133" t="s">
        <v>202</v>
      </c>
      <c r="S2145" s="127">
        <v>44349.400856481479</v>
      </c>
    </row>
    <row r="2146" spans="1:19" x14ac:dyDescent="0.2">
      <c r="A2146" s="133" t="s">
        <v>199</v>
      </c>
      <c r="B2146" s="133" t="s">
        <v>161</v>
      </c>
      <c r="C2146" s="127">
        <v>44344.291666666664</v>
      </c>
      <c r="D2146" s="133">
        <v>231.12</v>
      </c>
      <c r="E2146" s="133">
        <v>209.392</v>
      </c>
      <c r="F2146" s="133">
        <v>21.728000000000002</v>
      </c>
      <c r="G2146" s="133">
        <v>0</v>
      </c>
      <c r="H2146" s="133">
        <v>409</v>
      </c>
      <c r="I2146" s="133">
        <v>750</v>
      </c>
      <c r="J2146" s="133">
        <v>209.392</v>
      </c>
      <c r="K2146" s="133">
        <v>750</v>
      </c>
      <c r="L2146" s="133"/>
      <c r="M2146" s="133">
        <v>409</v>
      </c>
      <c r="N2146" s="133">
        <v>750</v>
      </c>
      <c r="O2146" s="133">
        <v>790</v>
      </c>
      <c r="P2146" s="133" t="s">
        <v>204</v>
      </c>
      <c r="Q2146" s="133" t="s">
        <v>201</v>
      </c>
      <c r="R2146" s="133" t="s">
        <v>202</v>
      </c>
      <c r="S2146" s="127">
        <v>44349.400856481479</v>
      </c>
    </row>
    <row r="2147" spans="1:19" x14ac:dyDescent="0.2">
      <c r="A2147" s="133" t="s">
        <v>199</v>
      </c>
      <c r="B2147" s="133" t="s">
        <v>161</v>
      </c>
      <c r="C2147" s="127">
        <v>44344.333333333336</v>
      </c>
      <c r="D2147" s="133">
        <v>226.85599999999999</v>
      </c>
      <c r="E2147" s="133">
        <v>205.12799999999999</v>
      </c>
      <c r="F2147" s="133">
        <v>21.728000000000002</v>
      </c>
      <c r="G2147" s="133">
        <v>0</v>
      </c>
      <c r="H2147" s="133">
        <v>409</v>
      </c>
      <c r="I2147" s="133">
        <v>640</v>
      </c>
      <c r="J2147" s="133">
        <v>205.12799999999999</v>
      </c>
      <c r="K2147" s="133">
        <v>640</v>
      </c>
      <c r="L2147" s="133"/>
      <c r="M2147" s="133">
        <v>409</v>
      </c>
      <c r="N2147" s="133">
        <v>640</v>
      </c>
      <c r="O2147" s="133">
        <v>790</v>
      </c>
      <c r="P2147" s="133" t="s">
        <v>204</v>
      </c>
      <c r="Q2147" s="133" t="s">
        <v>201</v>
      </c>
      <c r="R2147" s="133" t="s">
        <v>202</v>
      </c>
      <c r="S2147" s="127">
        <v>44349.400856481479</v>
      </c>
    </row>
    <row r="2148" spans="1:19" x14ac:dyDescent="0.2">
      <c r="A2148" s="133" t="s">
        <v>199</v>
      </c>
      <c r="B2148" s="133" t="s">
        <v>161</v>
      </c>
      <c r="C2148" s="127">
        <v>44344.375</v>
      </c>
      <c r="D2148" s="133">
        <v>234.28</v>
      </c>
      <c r="E2148" s="133">
        <v>211.68799999999999</v>
      </c>
      <c r="F2148" s="133">
        <v>22.591999999999999</v>
      </c>
      <c r="G2148" s="133">
        <v>0</v>
      </c>
      <c r="H2148" s="133">
        <v>409</v>
      </c>
      <c r="I2148" s="133">
        <v>731</v>
      </c>
      <c r="J2148" s="133">
        <v>211.68799999999999</v>
      </c>
      <c r="K2148" s="133">
        <v>731</v>
      </c>
      <c r="L2148" s="133"/>
      <c r="M2148" s="133">
        <v>409</v>
      </c>
      <c r="N2148" s="133">
        <v>731</v>
      </c>
      <c r="O2148" s="133">
        <v>790</v>
      </c>
      <c r="P2148" s="133" t="s">
        <v>204</v>
      </c>
      <c r="Q2148" s="133" t="s">
        <v>201</v>
      </c>
      <c r="R2148" s="133" t="s">
        <v>202</v>
      </c>
      <c r="S2148" s="127">
        <v>44349.400856481479</v>
      </c>
    </row>
    <row r="2149" spans="1:19" x14ac:dyDescent="0.2">
      <c r="A2149" s="133" t="s">
        <v>199</v>
      </c>
      <c r="B2149" s="133" t="s">
        <v>161</v>
      </c>
      <c r="C2149" s="127">
        <v>44344.416666666664</v>
      </c>
      <c r="D2149" s="133">
        <v>231.08</v>
      </c>
      <c r="E2149" s="133">
        <v>208.328</v>
      </c>
      <c r="F2149" s="133">
        <v>22.751999999999999</v>
      </c>
      <c r="G2149" s="133">
        <v>0</v>
      </c>
      <c r="H2149" s="133">
        <v>409</v>
      </c>
      <c r="I2149" s="133">
        <v>699</v>
      </c>
      <c r="J2149" s="133">
        <v>208.328</v>
      </c>
      <c r="K2149" s="133">
        <v>699</v>
      </c>
      <c r="L2149" s="133"/>
      <c r="M2149" s="133">
        <v>409</v>
      </c>
      <c r="N2149" s="133">
        <v>699</v>
      </c>
      <c r="O2149" s="133">
        <v>790</v>
      </c>
      <c r="P2149" s="133" t="s">
        <v>204</v>
      </c>
      <c r="Q2149" s="133" t="s">
        <v>201</v>
      </c>
      <c r="R2149" s="133" t="s">
        <v>202</v>
      </c>
      <c r="S2149" s="127">
        <v>44349.400856481479</v>
      </c>
    </row>
    <row r="2150" spans="1:19" x14ac:dyDescent="0.2">
      <c r="A2150" s="133" t="s">
        <v>199</v>
      </c>
      <c r="B2150" s="133" t="s">
        <v>161</v>
      </c>
      <c r="C2150" s="127">
        <v>44344.458333333336</v>
      </c>
      <c r="D2150" s="133">
        <v>233.88</v>
      </c>
      <c r="E2150" s="133">
        <v>211</v>
      </c>
      <c r="F2150" s="133">
        <v>22.88</v>
      </c>
      <c r="G2150" s="133">
        <v>0</v>
      </c>
      <c r="H2150" s="133">
        <v>409</v>
      </c>
      <c r="I2150" s="133">
        <v>745</v>
      </c>
      <c r="J2150" s="133">
        <v>211</v>
      </c>
      <c r="K2150" s="133">
        <v>745</v>
      </c>
      <c r="L2150" s="133"/>
      <c r="M2150" s="133">
        <v>409</v>
      </c>
      <c r="N2150" s="133">
        <v>745</v>
      </c>
      <c r="O2150" s="133">
        <v>790</v>
      </c>
      <c r="P2150" s="133" t="s">
        <v>204</v>
      </c>
      <c r="Q2150" s="133" t="s">
        <v>201</v>
      </c>
      <c r="R2150" s="133" t="s">
        <v>202</v>
      </c>
      <c r="S2150" s="127">
        <v>44349.400856481479</v>
      </c>
    </row>
    <row r="2151" spans="1:19" x14ac:dyDescent="0.2">
      <c r="A2151" s="133" t="s">
        <v>199</v>
      </c>
      <c r="B2151" s="133" t="s">
        <v>161</v>
      </c>
      <c r="C2151" s="127">
        <v>44344.5</v>
      </c>
      <c r="D2151" s="133">
        <v>261.084</v>
      </c>
      <c r="E2151" s="133">
        <v>237.916</v>
      </c>
      <c r="F2151" s="133">
        <v>23.167999999999999</v>
      </c>
      <c r="G2151" s="133">
        <v>0</v>
      </c>
      <c r="H2151" s="133">
        <v>409</v>
      </c>
      <c r="I2151" s="133">
        <v>768</v>
      </c>
      <c r="J2151" s="133">
        <v>237.916</v>
      </c>
      <c r="K2151" s="133">
        <v>768</v>
      </c>
      <c r="L2151" s="133"/>
      <c r="M2151" s="133">
        <v>409</v>
      </c>
      <c r="N2151" s="133">
        <v>768</v>
      </c>
      <c r="O2151" s="133">
        <v>790</v>
      </c>
      <c r="P2151" s="133" t="s">
        <v>204</v>
      </c>
      <c r="Q2151" s="133" t="s">
        <v>201</v>
      </c>
      <c r="R2151" s="133" t="s">
        <v>202</v>
      </c>
      <c r="S2151" s="127">
        <v>44349.400856481479</v>
      </c>
    </row>
    <row r="2152" spans="1:19" x14ac:dyDescent="0.2">
      <c r="A2152" s="133" t="s">
        <v>199</v>
      </c>
      <c r="B2152" s="133" t="s">
        <v>161</v>
      </c>
      <c r="C2152" s="127">
        <v>44344.541666666664</v>
      </c>
      <c r="D2152" s="133">
        <v>288.952</v>
      </c>
      <c r="E2152" s="133">
        <v>265.24</v>
      </c>
      <c r="F2152" s="133">
        <v>23.712</v>
      </c>
      <c r="G2152" s="133">
        <v>0</v>
      </c>
      <c r="H2152" s="133">
        <v>410</v>
      </c>
      <c r="I2152" s="133">
        <v>790</v>
      </c>
      <c r="J2152" s="133">
        <v>265.24</v>
      </c>
      <c r="K2152" s="133">
        <v>790</v>
      </c>
      <c r="L2152" s="133"/>
      <c r="M2152" s="133">
        <v>410</v>
      </c>
      <c r="N2152" s="133">
        <v>790</v>
      </c>
      <c r="O2152" s="133">
        <v>790</v>
      </c>
      <c r="P2152" s="133" t="s">
        <v>204</v>
      </c>
      <c r="Q2152" s="133" t="s">
        <v>201</v>
      </c>
      <c r="R2152" s="133" t="s">
        <v>202</v>
      </c>
      <c r="S2152" s="127">
        <v>44349.400856481479</v>
      </c>
    </row>
    <row r="2153" spans="1:19" x14ac:dyDescent="0.2">
      <c r="A2153" s="133" t="s">
        <v>199</v>
      </c>
      <c r="B2153" s="133" t="s">
        <v>161</v>
      </c>
      <c r="C2153" s="127">
        <v>44344.583333333336</v>
      </c>
      <c r="D2153" s="133">
        <v>294.14800000000002</v>
      </c>
      <c r="E2153" s="133">
        <v>270.33999999999997</v>
      </c>
      <c r="F2153" s="133">
        <v>23.808</v>
      </c>
      <c r="G2153" s="133">
        <v>0</v>
      </c>
      <c r="H2153" s="133">
        <v>410</v>
      </c>
      <c r="I2153" s="133">
        <v>790</v>
      </c>
      <c r="J2153" s="133">
        <v>270.33999999999997</v>
      </c>
      <c r="K2153" s="133">
        <v>790</v>
      </c>
      <c r="L2153" s="133"/>
      <c r="M2153" s="133">
        <v>410</v>
      </c>
      <c r="N2153" s="133">
        <v>790</v>
      </c>
      <c r="O2153" s="133">
        <v>790</v>
      </c>
      <c r="P2153" s="133" t="s">
        <v>204</v>
      </c>
      <c r="Q2153" s="133" t="s">
        <v>201</v>
      </c>
      <c r="R2153" s="133" t="s">
        <v>202</v>
      </c>
      <c r="S2153" s="127">
        <v>44349.400856481479</v>
      </c>
    </row>
    <row r="2154" spans="1:19" x14ac:dyDescent="0.2">
      <c r="A2154" s="133" t="s">
        <v>199</v>
      </c>
      <c r="B2154" s="133" t="s">
        <v>161</v>
      </c>
      <c r="C2154" s="127">
        <v>44344.625</v>
      </c>
      <c r="D2154" s="133">
        <v>266.30399999999997</v>
      </c>
      <c r="E2154" s="133">
        <v>243.29599999999999</v>
      </c>
      <c r="F2154" s="133">
        <v>23.007999999999999</v>
      </c>
      <c r="G2154" s="133">
        <v>0</v>
      </c>
      <c r="H2154" s="133">
        <v>410</v>
      </c>
      <c r="I2154" s="133">
        <v>790</v>
      </c>
      <c r="J2154" s="133">
        <v>243.29599999999999</v>
      </c>
      <c r="K2154" s="133">
        <v>790</v>
      </c>
      <c r="L2154" s="133"/>
      <c r="M2154" s="133">
        <v>410</v>
      </c>
      <c r="N2154" s="133">
        <v>790</v>
      </c>
      <c r="O2154" s="133">
        <v>790</v>
      </c>
      <c r="P2154" s="133" t="s">
        <v>204</v>
      </c>
      <c r="Q2154" s="133" t="s">
        <v>201</v>
      </c>
      <c r="R2154" s="133" t="s">
        <v>202</v>
      </c>
      <c r="S2154" s="127">
        <v>44349.400856481479</v>
      </c>
    </row>
    <row r="2155" spans="1:19" x14ac:dyDescent="0.2">
      <c r="A2155" s="133" t="s">
        <v>199</v>
      </c>
      <c r="B2155" s="133" t="s">
        <v>161</v>
      </c>
      <c r="C2155" s="127">
        <v>44344.666666666664</v>
      </c>
      <c r="D2155" s="133">
        <v>233.38399999999999</v>
      </c>
      <c r="E2155" s="133">
        <v>211.24</v>
      </c>
      <c r="F2155" s="133">
        <v>22.143999999999998</v>
      </c>
      <c r="G2155" s="133">
        <v>0</v>
      </c>
      <c r="H2155" s="133">
        <v>409</v>
      </c>
      <c r="I2155" s="133">
        <v>671</v>
      </c>
      <c r="J2155" s="133">
        <v>211.24</v>
      </c>
      <c r="K2155" s="133">
        <v>671</v>
      </c>
      <c r="L2155" s="133"/>
      <c r="M2155" s="133">
        <v>409</v>
      </c>
      <c r="N2155" s="133">
        <v>671</v>
      </c>
      <c r="O2155" s="133">
        <v>790</v>
      </c>
      <c r="P2155" s="133" t="s">
        <v>204</v>
      </c>
      <c r="Q2155" s="133" t="s">
        <v>201</v>
      </c>
      <c r="R2155" s="133" t="s">
        <v>202</v>
      </c>
      <c r="S2155" s="127">
        <v>44349.400856481479</v>
      </c>
    </row>
    <row r="2156" spans="1:19" x14ac:dyDescent="0.2">
      <c r="A2156" s="133" t="s">
        <v>199</v>
      </c>
      <c r="B2156" s="133" t="s">
        <v>161</v>
      </c>
      <c r="C2156" s="127">
        <v>44344.708333333336</v>
      </c>
      <c r="D2156" s="133">
        <v>227.76</v>
      </c>
      <c r="E2156" s="133">
        <v>205.52</v>
      </c>
      <c r="F2156" s="133">
        <v>22.24</v>
      </c>
      <c r="G2156" s="133">
        <v>0</v>
      </c>
      <c r="H2156" s="133">
        <v>409</v>
      </c>
      <c r="I2156" s="133">
        <v>637</v>
      </c>
      <c r="J2156" s="133">
        <v>205.52</v>
      </c>
      <c r="K2156" s="133">
        <v>637</v>
      </c>
      <c r="L2156" s="133"/>
      <c r="M2156" s="133">
        <v>409</v>
      </c>
      <c r="N2156" s="133">
        <v>637</v>
      </c>
      <c r="O2156" s="133">
        <v>790</v>
      </c>
      <c r="P2156" s="133" t="s">
        <v>204</v>
      </c>
      <c r="Q2156" s="133" t="s">
        <v>201</v>
      </c>
      <c r="R2156" s="133" t="s">
        <v>202</v>
      </c>
      <c r="S2156" s="127">
        <v>44349.400856481479</v>
      </c>
    </row>
    <row r="2157" spans="1:19" x14ac:dyDescent="0.2">
      <c r="A2157" s="133" t="s">
        <v>199</v>
      </c>
      <c r="B2157" s="133" t="s">
        <v>161</v>
      </c>
      <c r="C2157" s="127">
        <v>44344.75</v>
      </c>
      <c r="D2157" s="133">
        <v>239.00800000000001</v>
      </c>
      <c r="E2157" s="133">
        <v>216.672</v>
      </c>
      <c r="F2157" s="133">
        <v>22.335999999999999</v>
      </c>
      <c r="G2157" s="133">
        <v>0</v>
      </c>
      <c r="H2157" s="133">
        <v>410</v>
      </c>
      <c r="I2157" s="133">
        <v>790</v>
      </c>
      <c r="J2157" s="133">
        <v>216.672</v>
      </c>
      <c r="K2157" s="133">
        <v>790</v>
      </c>
      <c r="L2157" s="133"/>
      <c r="M2157" s="133">
        <v>410</v>
      </c>
      <c r="N2157" s="133">
        <v>790</v>
      </c>
      <c r="O2157" s="133">
        <v>790</v>
      </c>
      <c r="P2157" s="133" t="s">
        <v>204</v>
      </c>
      <c r="Q2157" s="133" t="s">
        <v>201</v>
      </c>
      <c r="R2157" s="133" t="s">
        <v>202</v>
      </c>
      <c r="S2157" s="127">
        <v>44349.400856481479</v>
      </c>
    </row>
    <row r="2158" spans="1:19" x14ac:dyDescent="0.2">
      <c r="A2158" s="133" t="s">
        <v>199</v>
      </c>
      <c r="B2158" s="133" t="s">
        <v>161</v>
      </c>
      <c r="C2158" s="127">
        <v>44344.791666666664</v>
      </c>
      <c r="D2158" s="133">
        <v>227.58799999999999</v>
      </c>
      <c r="E2158" s="133">
        <v>205.50800000000001</v>
      </c>
      <c r="F2158" s="133">
        <v>22.08</v>
      </c>
      <c r="G2158" s="133">
        <v>0</v>
      </c>
      <c r="H2158" s="133">
        <v>409</v>
      </c>
      <c r="I2158" s="133">
        <v>608</v>
      </c>
      <c r="J2158" s="133">
        <v>205.50800000000001</v>
      </c>
      <c r="K2158" s="133">
        <v>608</v>
      </c>
      <c r="L2158" s="133"/>
      <c r="M2158" s="133">
        <v>409</v>
      </c>
      <c r="N2158" s="133">
        <v>608</v>
      </c>
      <c r="O2158" s="133">
        <v>790</v>
      </c>
      <c r="P2158" s="133" t="s">
        <v>204</v>
      </c>
      <c r="Q2158" s="133" t="s">
        <v>201</v>
      </c>
      <c r="R2158" s="133" t="s">
        <v>202</v>
      </c>
      <c r="S2158" s="127">
        <v>44349.400856481479</v>
      </c>
    </row>
    <row r="2159" spans="1:19" x14ac:dyDescent="0.2">
      <c r="A2159" s="133" t="s">
        <v>199</v>
      </c>
      <c r="B2159" s="133" t="s">
        <v>161</v>
      </c>
      <c r="C2159" s="127">
        <v>44344.833333333336</v>
      </c>
      <c r="D2159" s="133">
        <v>227.99199999999999</v>
      </c>
      <c r="E2159" s="133">
        <v>205.84800000000001</v>
      </c>
      <c r="F2159" s="133">
        <v>22.143999999999998</v>
      </c>
      <c r="G2159" s="133">
        <v>0</v>
      </c>
      <c r="H2159" s="133">
        <v>409</v>
      </c>
      <c r="I2159" s="133">
        <v>739</v>
      </c>
      <c r="J2159" s="133">
        <v>205.84800000000001</v>
      </c>
      <c r="K2159" s="133">
        <v>739</v>
      </c>
      <c r="L2159" s="133"/>
      <c r="M2159" s="133">
        <v>409</v>
      </c>
      <c r="N2159" s="133">
        <v>739</v>
      </c>
      <c r="O2159" s="133">
        <v>790</v>
      </c>
      <c r="P2159" s="133" t="s">
        <v>204</v>
      </c>
      <c r="Q2159" s="133" t="s">
        <v>201</v>
      </c>
      <c r="R2159" s="133" t="s">
        <v>202</v>
      </c>
      <c r="S2159" s="127">
        <v>44349.400856481479</v>
      </c>
    </row>
    <row r="2160" spans="1:19" x14ac:dyDescent="0.2">
      <c r="A2160" s="133" t="s">
        <v>199</v>
      </c>
      <c r="B2160" s="133" t="s">
        <v>161</v>
      </c>
      <c r="C2160" s="127">
        <v>44344.875</v>
      </c>
      <c r="D2160" s="133">
        <v>227.46799999999999</v>
      </c>
      <c r="E2160" s="133">
        <v>205.35599999999999</v>
      </c>
      <c r="F2160" s="133">
        <v>22.111999999999998</v>
      </c>
      <c r="G2160" s="133">
        <v>0</v>
      </c>
      <c r="H2160" s="133">
        <v>409</v>
      </c>
      <c r="I2160" s="133">
        <v>632</v>
      </c>
      <c r="J2160" s="133">
        <v>205.35599999999999</v>
      </c>
      <c r="K2160" s="133">
        <v>632</v>
      </c>
      <c r="L2160" s="133"/>
      <c r="M2160" s="133">
        <v>409</v>
      </c>
      <c r="N2160" s="133">
        <v>632</v>
      </c>
      <c r="O2160" s="133">
        <v>790</v>
      </c>
      <c r="P2160" s="133" t="s">
        <v>204</v>
      </c>
      <c r="Q2160" s="133" t="s">
        <v>201</v>
      </c>
      <c r="R2160" s="133" t="s">
        <v>202</v>
      </c>
      <c r="S2160" s="127">
        <v>44349.400856481479</v>
      </c>
    </row>
    <row r="2161" spans="1:19" x14ac:dyDescent="0.2">
      <c r="A2161" s="133" t="s">
        <v>199</v>
      </c>
      <c r="B2161" s="133" t="s">
        <v>161</v>
      </c>
      <c r="C2161" s="127">
        <v>44344.916666666664</v>
      </c>
      <c r="D2161" s="133">
        <v>237.572</v>
      </c>
      <c r="E2161" s="133">
        <v>215.268</v>
      </c>
      <c r="F2161" s="133">
        <v>22.303999999999998</v>
      </c>
      <c r="G2161" s="133">
        <v>0</v>
      </c>
      <c r="H2161" s="133">
        <v>410</v>
      </c>
      <c r="I2161" s="133">
        <v>790</v>
      </c>
      <c r="J2161" s="133">
        <v>215.268</v>
      </c>
      <c r="K2161" s="133">
        <v>790</v>
      </c>
      <c r="L2161" s="133"/>
      <c r="M2161" s="133">
        <v>410</v>
      </c>
      <c r="N2161" s="133">
        <v>790</v>
      </c>
      <c r="O2161" s="133">
        <v>790</v>
      </c>
      <c r="P2161" s="133" t="s">
        <v>204</v>
      </c>
      <c r="Q2161" s="133" t="s">
        <v>201</v>
      </c>
      <c r="R2161" s="133" t="s">
        <v>202</v>
      </c>
      <c r="S2161" s="127">
        <v>44349.400856481479</v>
      </c>
    </row>
    <row r="2162" spans="1:19" x14ac:dyDescent="0.2">
      <c r="A2162" s="133" t="s">
        <v>199</v>
      </c>
      <c r="B2162" s="133" t="s">
        <v>161</v>
      </c>
      <c r="C2162" s="127">
        <v>44344.958333333336</v>
      </c>
      <c r="D2162" s="133">
        <v>270.88799999999998</v>
      </c>
      <c r="E2162" s="133">
        <v>248.52</v>
      </c>
      <c r="F2162" s="133">
        <v>22.367999999999999</v>
      </c>
      <c r="G2162" s="133">
        <v>0</v>
      </c>
      <c r="H2162" s="133">
        <v>494</v>
      </c>
      <c r="I2162" s="133">
        <v>508</v>
      </c>
      <c r="J2162" s="133">
        <v>248.52</v>
      </c>
      <c r="K2162" s="133">
        <v>790</v>
      </c>
      <c r="L2162" s="133"/>
      <c r="M2162" s="133">
        <v>410</v>
      </c>
      <c r="N2162" s="133">
        <v>790</v>
      </c>
      <c r="O2162" s="133">
        <v>790</v>
      </c>
      <c r="P2162" s="133" t="s">
        <v>204</v>
      </c>
      <c r="Q2162" s="133" t="s">
        <v>201</v>
      </c>
      <c r="R2162" s="133" t="s">
        <v>202</v>
      </c>
      <c r="S2162" s="127">
        <v>44349.400856481479</v>
      </c>
    </row>
    <row r="2163" spans="1:19" x14ac:dyDescent="0.2">
      <c r="A2163" s="133" t="s">
        <v>199</v>
      </c>
      <c r="B2163" s="133" t="s">
        <v>161</v>
      </c>
      <c r="C2163" s="127">
        <v>44345</v>
      </c>
      <c r="D2163" s="133">
        <v>240.94</v>
      </c>
      <c r="E2163" s="133">
        <v>219.88399999999999</v>
      </c>
      <c r="F2163" s="133">
        <v>21.056000000000001</v>
      </c>
      <c r="G2163" s="133">
        <v>0</v>
      </c>
      <c r="H2163" s="133">
        <v>411</v>
      </c>
      <c r="I2163" s="133">
        <v>646</v>
      </c>
      <c r="J2163" s="133">
        <v>219.88399999999999</v>
      </c>
      <c r="K2163" s="133">
        <v>652</v>
      </c>
      <c r="L2163" s="133"/>
      <c r="M2163" s="133">
        <v>409</v>
      </c>
      <c r="N2163" s="133">
        <v>652</v>
      </c>
      <c r="O2163" s="133">
        <v>790</v>
      </c>
      <c r="P2163" s="133" t="s">
        <v>204</v>
      </c>
      <c r="Q2163" s="133" t="s">
        <v>201</v>
      </c>
      <c r="R2163" s="133" t="s">
        <v>202</v>
      </c>
      <c r="S2163" s="127">
        <v>44349.400856481479</v>
      </c>
    </row>
    <row r="2164" spans="1:19" x14ac:dyDescent="0.2">
      <c r="A2164" s="133" t="s">
        <v>199</v>
      </c>
      <c r="B2164" s="133" t="s">
        <v>161</v>
      </c>
      <c r="C2164" s="127">
        <v>44345.041666666664</v>
      </c>
      <c r="D2164" s="133">
        <v>225.548</v>
      </c>
      <c r="E2164" s="133">
        <v>204.78</v>
      </c>
      <c r="F2164" s="133">
        <v>20.768000000000001</v>
      </c>
      <c r="G2164" s="133">
        <v>0</v>
      </c>
      <c r="H2164" s="133">
        <v>409</v>
      </c>
      <c r="I2164" s="133">
        <v>445</v>
      </c>
      <c r="J2164" s="133">
        <v>204.78</v>
      </c>
      <c r="K2164" s="133">
        <v>445</v>
      </c>
      <c r="L2164" s="133"/>
      <c r="M2164" s="133">
        <v>409</v>
      </c>
      <c r="N2164" s="133">
        <v>445</v>
      </c>
      <c r="O2164" s="133">
        <v>790</v>
      </c>
      <c r="P2164" s="133" t="s">
        <v>204</v>
      </c>
      <c r="Q2164" s="133" t="s">
        <v>201</v>
      </c>
      <c r="R2164" s="133" t="s">
        <v>202</v>
      </c>
      <c r="S2164" s="127">
        <v>44349.400856481479</v>
      </c>
    </row>
    <row r="2165" spans="1:19" x14ac:dyDescent="0.2">
      <c r="A2165" s="133" t="s">
        <v>199</v>
      </c>
      <c r="B2165" s="133" t="s">
        <v>161</v>
      </c>
      <c r="C2165" s="127">
        <v>44345.083333333336</v>
      </c>
      <c r="D2165" s="133">
        <v>225.68</v>
      </c>
      <c r="E2165" s="133">
        <v>204.88</v>
      </c>
      <c r="F2165" s="133">
        <v>20.8</v>
      </c>
      <c r="G2165" s="133">
        <v>0</v>
      </c>
      <c r="H2165" s="133">
        <v>409</v>
      </c>
      <c r="I2165" s="133">
        <v>550</v>
      </c>
      <c r="J2165" s="133">
        <v>204.88</v>
      </c>
      <c r="K2165" s="133">
        <v>550</v>
      </c>
      <c r="L2165" s="133"/>
      <c r="M2165" s="133">
        <v>409</v>
      </c>
      <c r="N2165" s="133">
        <v>550</v>
      </c>
      <c r="O2165" s="133">
        <v>790</v>
      </c>
      <c r="P2165" s="133" t="s">
        <v>204</v>
      </c>
      <c r="Q2165" s="133" t="s">
        <v>201</v>
      </c>
      <c r="R2165" s="133" t="s">
        <v>202</v>
      </c>
      <c r="S2165" s="127">
        <v>44349.400856481479</v>
      </c>
    </row>
    <row r="2166" spans="1:19" x14ac:dyDescent="0.2">
      <c r="A2166" s="133" t="s">
        <v>199</v>
      </c>
      <c r="B2166" s="133" t="s">
        <v>161</v>
      </c>
      <c r="C2166" s="127">
        <v>44345.125</v>
      </c>
      <c r="D2166" s="133">
        <v>225.52799999999999</v>
      </c>
      <c r="E2166" s="133">
        <v>204.952</v>
      </c>
      <c r="F2166" s="133">
        <v>20.576000000000001</v>
      </c>
      <c r="G2166" s="133">
        <v>0</v>
      </c>
      <c r="H2166" s="133">
        <v>409</v>
      </c>
      <c r="I2166" s="133">
        <v>448</v>
      </c>
      <c r="J2166" s="133">
        <v>204.952</v>
      </c>
      <c r="K2166" s="133">
        <v>448</v>
      </c>
      <c r="L2166" s="133"/>
      <c r="M2166" s="133">
        <v>409</v>
      </c>
      <c r="N2166" s="133">
        <v>448</v>
      </c>
      <c r="O2166" s="133">
        <v>790</v>
      </c>
      <c r="P2166" s="133" t="s">
        <v>204</v>
      </c>
      <c r="Q2166" s="133" t="s">
        <v>201</v>
      </c>
      <c r="R2166" s="133" t="s">
        <v>202</v>
      </c>
      <c r="S2166" s="127">
        <v>44349.400856481479</v>
      </c>
    </row>
    <row r="2167" spans="1:19" x14ac:dyDescent="0.2">
      <c r="A2167" s="133" t="s">
        <v>199</v>
      </c>
      <c r="B2167" s="133" t="s">
        <v>161</v>
      </c>
      <c r="C2167" s="127">
        <v>44345.166666666664</v>
      </c>
      <c r="D2167" s="133">
        <v>225.232</v>
      </c>
      <c r="E2167" s="133">
        <v>204.68799999999999</v>
      </c>
      <c r="F2167" s="133">
        <v>20.544</v>
      </c>
      <c r="G2167" s="133">
        <v>0</v>
      </c>
      <c r="H2167" s="133">
        <v>409</v>
      </c>
      <c r="I2167" s="133">
        <v>454</v>
      </c>
      <c r="J2167" s="133">
        <v>204.68799999999999</v>
      </c>
      <c r="K2167" s="133">
        <v>454</v>
      </c>
      <c r="L2167" s="133"/>
      <c r="M2167" s="133">
        <v>409</v>
      </c>
      <c r="N2167" s="133">
        <v>454</v>
      </c>
      <c r="O2167" s="133">
        <v>790</v>
      </c>
      <c r="P2167" s="133" t="s">
        <v>204</v>
      </c>
      <c r="Q2167" s="133" t="s">
        <v>201</v>
      </c>
      <c r="R2167" s="133" t="s">
        <v>202</v>
      </c>
      <c r="S2167" s="127">
        <v>44349.400856481479</v>
      </c>
    </row>
    <row r="2168" spans="1:19" x14ac:dyDescent="0.2">
      <c r="A2168" s="133" t="s">
        <v>199</v>
      </c>
      <c r="B2168" s="133" t="s">
        <v>161</v>
      </c>
      <c r="C2168" s="127">
        <v>44345.208333333336</v>
      </c>
      <c r="D2168" s="133">
        <v>225.44</v>
      </c>
      <c r="E2168" s="133">
        <v>204.864</v>
      </c>
      <c r="F2168" s="133">
        <v>20.576000000000001</v>
      </c>
      <c r="G2168" s="133">
        <v>0</v>
      </c>
      <c r="H2168" s="133">
        <v>409</v>
      </c>
      <c r="I2168" s="133">
        <v>479</v>
      </c>
      <c r="J2168" s="133">
        <v>204.864</v>
      </c>
      <c r="K2168" s="133">
        <v>479</v>
      </c>
      <c r="L2168" s="133"/>
      <c r="M2168" s="133">
        <v>409</v>
      </c>
      <c r="N2168" s="133">
        <v>479</v>
      </c>
      <c r="O2168" s="133">
        <v>790</v>
      </c>
      <c r="P2168" s="133" t="s">
        <v>204</v>
      </c>
      <c r="Q2168" s="133" t="s">
        <v>201</v>
      </c>
      <c r="R2168" s="133" t="s">
        <v>202</v>
      </c>
      <c r="S2168" s="127">
        <v>44349.400856481479</v>
      </c>
    </row>
    <row r="2169" spans="1:19" x14ac:dyDescent="0.2">
      <c r="A2169" s="133" t="s">
        <v>199</v>
      </c>
      <c r="B2169" s="133" t="s">
        <v>161</v>
      </c>
      <c r="C2169" s="127">
        <v>44345.25</v>
      </c>
      <c r="D2169" s="133">
        <v>225.27600000000001</v>
      </c>
      <c r="E2169" s="133">
        <v>204.828</v>
      </c>
      <c r="F2169" s="133">
        <v>20.448</v>
      </c>
      <c r="G2169" s="133">
        <v>0</v>
      </c>
      <c r="H2169" s="133">
        <v>409</v>
      </c>
      <c r="I2169" s="133">
        <v>449</v>
      </c>
      <c r="J2169" s="133">
        <v>204.828</v>
      </c>
      <c r="K2169" s="133">
        <v>449</v>
      </c>
      <c r="L2169" s="133"/>
      <c r="M2169" s="133">
        <v>409</v>
      </c>
      <c r="N2169" s="133">
        <v>449</v>
      </c>
      <c r="O2169" s="133">
        <v>790</v>
      </c>
      <c r="P2169" s="133" t="s">
        <v>204</v>
      </c>
      <c r="Q2169" s="133" t="s">
        <v>201</v>
      </c>
      <c r="R2169" s="133" t="s">
        <v>202</v>
      </c>
      <c r="S2169" s="127">
        <v>44349.400856481479</v>
      </c>
    </row>
    <row r="2170" spans="1:19" x14ac:dyDescent="0.2">
      <c r="A2170" s="133" t="s">
        <v>199</v>
      </c>
      <c r="B2170" s="133" t="s">
        <v>161</v>
      </c>
      <c r="C2170" s="127">
        <v>44345.291666666664</v>
      </c>
      <c r="D2170" s="133">
        <v>225.292</v>
      </c>
      <c r="E2170" s="133">
        <v>204.84399999999999</v>
      </c>
      <c r="F2170" s="133">
        <v>20.448</v>
      </c>
      <c r="G2170" s="133">
        <v>0</v>
      </c>
      <c r="H2170" s="133">
        <v>409</v>
      </c>
      <c r="I2170" s="133">
        <v>456</v>
      </c>
      <c r="J2170" s="133">
        <v>204.84399999999999</v>
      </c>
      <c r="K2170" s="133">
        <v>456</v>
      </c>
      <c r="L2170" s="133"/>
      <c r="M2170" s="133">
        <v>409</v>
      </c>
      <c r="N2170" s="133">
        <v>456</v>
      </c>
      <c r="O2170" s="133">
        <v>790</v>
      </c>
      <c r="P2170" s="133" t="s">
        <v>204</v>
      </c>
      <c r="Q2170" s="133" t="s">
        <v>201</v>
      </c>
      <c r="R2170" s="133" t="s">
        <v>202</v>
      </c>
      <c r="S2170" s="127">
        <v>44349.400856481479</v>
      </c>
    </row>
    <row r="2171" spans="1:19" x14ac:dyDescent="0.2">
      <c r="A2171" s="133" t="s">
        <v>199</v>
      </c>
      <c r="B2171" s="133" t="s">
        <v>161</v>
      </c>
      <c r="C2171" s="127">
        <v>44345.333333333336</v>
      </c>
      <c r="D2171" s="133">
        <v>225.12</v>
      </c>
      <c r="E2171" s="133">
        <v>204.672</v>
      </c>
      <c r="F2171" s="133">
        <v>20.448</v>
      </c>
      <c r="G2171" s="133">
        <v>0</v>
      </c>
      <c r="H2171" s="133">
        <v>409</v>
      </c>
      <c r="I2171" s="133">
        <v>444</v>
      </c>
      <c r="J2171" s="133">
        <v>204.672</v>
      </c>
      <c r="K2171" s="133">
        <v>444</v>
      </c>
      <c r="L2171" s="133"/>
      <c r="M2171" s="133">
        <v>409</v>
      </c>
      <c r="N2171" s="133">
        <v>444</v>
      </c>
      <c r="O2171" s="133">
        <v>790</v>
      </c>
      <c r="P2171" s="133" t="s">
        <v>204</v>
      </c>
      <c r="Q2171" s="133" t="s">
        <v>201</v>
      </c>
      <c r="R2171" s="133" t="s">
        <v>202</v>
      </c>
      <c r="S2171" s="127">
        <v>44349.400856481479</v>
      </c>
    </row>
    <row r="2172" spans="1:19" x14ac:dyDescent="0.2">
      <c r="A2172" s="133" t="s">
        <v>199</v>
      </c>
      <c r="B2172" s="133" t="s">
        <v>161</v>
      </c>
      <c r="C2172" s="127">
        <v>44345.375</v>
      </c>
      <c r="D2172" s="133">
        <v>225.68799999999999</v>
      </c>
      <c r="E2172" s="133">
        <v>204.85599999999999</v>
      </c>
      <c r="F2172" s="133">
        <v>20.832000000000001</v>
      </c>
      <c r="G2172" s="133">
        <v>0</v>
      </c>
      <c r="H2172" s="133">
        <v>409</v>
      </c>
      <c r="I2172" s="133">
        <v>452</v>
      </c>
      <c r="J2172" s="133">
        <v>204.85599999999999</v>
      </c>
      <c r="K2172" s="133">
        <v>452</v>
      </c>
      <c r="L2172" s="133"/>
      <c r="M2172" s="133">
        <v>409</v>
      </c>
      <c r="N2172" s="133">
        <v>452</v>
      </c>
      <c r="O2172" s="133">
        <v>790</v>
      </c>
      <c r="P2172" s="133" t="s">
        <v>204</v>
      </c>
      <c r="Q2172" s="133" t="s">
        <v>201</v>
      </c>
      <c r="R2172" s="133" t="s">
        <v>202</v>
      </c>
      <c r="S2172" s="127">
        <v>44349.400856481479</v>
      </c>
    </row>
    <row r="2173" spans="1:19" x14ac:dyDescent="0.2">
      <c r="A2173" s="133" t="s">
        <v>199</v>
      </c>
      <c r="B2173" s="133" t="s">
        <v>161</v>
      </c>
      <c r="C2173" s="127">
        <v>44345.416666666664</v>
      </c>
      <c r="D2173" s="133">
        <v>225.54</v>
      </c>
      <c r="E2173" s="133">
        <v>204.804</v>
      </c>
      <c r="F2173" s="133">
        <v>20.736000000000001</v>
      </c>
      <c r="G2173" s="133">
        <v>0</v>
      </c>
      <c r="H2173" s="133">
        <v>409</v>
      </c>
      <c r="I2173" s="133">
        <v>441</v>
      </c>
      <c r="J2173" s="133">
        <v>204.804</v>
      </c>
      <c r="K2173" s="133">
        <v>441</v>
      </c>
      <c r="L2173" s="133"/>
      <c r="M2173" s="133">
        <v>409</v>
      </c>
      <c r="N2173" s="133">
        <v>441</v>
      </c>
      <c r="O2173" s="133">
        <v>790</v>
      </c>
      <c r="P2173" s="133" t="s">
        <v>204</v>
      </c>
      <c r="Q2173" s="133" t="s">
        <v>201</v>
      </c>
      <c r="R2173" s="133" t="s">
        <v>202</v>
      </c>
      <c r="S2173" s="127">
        <v>44349.400856481479</v>
      </c>
    </row>
    <row r="2174" spans="1:19" x14ac:dyDescent="0.2">
      <c r="A2174" s="133" t="s">
        <v>199</v>
      </c>
      <c r="B2174" s="133" t="s">
        <v>161</v>
      </c>
      <c r="C2174" s="127">
        <v>44345.458333333336</v>
      </c>
      <c r="D2174" s="133">
        <v>225.68799999999999</v>
      </c>
      <c r="E2174" s="133">
        <v>204.85599999999999</v>
      </c>
      <c r="F2174" s="133">
        <v>20.832000000000001</v>
      </c>
      <c r="G2174" s="133">
        <v>0</v>
      </c>
      <c r="H2174" s="133">
        <v>409</v>
      </c>
      <c r="I2174" s="133">
        <v>442</v>
      </c>
      <c r="J2174" s="133">
        <v>204.85599999999999</v>
      </c>
      <c r="K2174" s="133">
        <v>442</v>
      </c>
      <c r="L2174" s="133"/>
      <c r="M2174" s="133">
        <v>409</v>
      </c>
      <c r="N2174" s="133">
        <v>442</v>
      </c>
      <c r="O2174" s="133">
        <v>790</v>
      </c>
      <c r="P2174" s="133" t="s">
        <v>204</v>
      </c>
      <c r="Q2174" s="133" t="s">
        <v>201</v>
      </c>
      <c r="R2174" s="133" t="s">
        <v>202</v>
      </c>
      <c r="S2174" s="127">
        <v>44349.400856481479</v>
      </c>
    </row>
    <row r="2175" spans="1:19" x14ac:dyDescent="0.2">
      <c r="A2175" s="133" t="s">
        <v>199</v>
      </c>
      <c r="B2175" s="133" t="s">
        <v>161</v>
      </c>
      <c r="C2175" s="127">
        <v>44345.5</v>
      </c>
      <c r="D2175" s="133">
        <v>225.66800000000001</v>
      </c>
      <c r="E2175" s="133">
        <v>204.77199999999999</v>
      </c>
      <c r="F2175" s="133">
        <v>20.896000000000001</v>
      </c>
      <c r="G2175" s="133">
        <v>0</v>
      </c>
      <c r="H2175" s="133">
        <v>409</v>
      </c>
      <c r="I2175" s="133">
        <v>435</v>
      </c>
      <c r="J2175" s="133">
        <v>204.77199999999999</v>
      </c>
      <c r="K2175" s="133">
        <v>435</v>
      </c>
      <c r="L2175" s="133"/>
      <c r="M2175" s="133">
        <v>409</v>
      </c>
      <c r="N2175" s="133">
        <v>435</v>
      </c>
      <c r="O2175" s="133">
        <v>790</v>
      </c>
      <c r="P2175" s="133" t="s">
        <v>204</v>
      </c>
      <c r="Q2175" s="133" t="s">
        <v>201</v>
      </c>
      <c r="R2175" s="133" t="s">
        <v>202</v>
      </c>
      <c r="S2175" s="127">
        <v>44349.400856481479</v>
      </c>
    </row>
    <row r="2176" spans="1:19" x14ac:dyDescent="0.2">
      <c r="A2176" s="133" t="s">
        <v>199</v>
      </c>
      <c r="B2176" s="133" t="s">
        <v>161</v>
      </c>
      <c r="C2176" s="127">
        <v>44345.541666666664</v>
      </c>
      <c r="D2176" s="133">
        <v>225.536</v>
      </c>
      <c r="E2176" s="133">
        <v>204.70400000000001</v>
      </c>
      <c r="F2176" s="133">
        <v>20.832000000000001</v>
      </c>
      <c r="G2176" s="133">
        <v>0</v>
      </c>
      <c r="H2176" s="133">
        <v>409</v>
      </c>
      <c r="I2176" s="133">
        <v>439</v>
      </c>
      <c r="J2176" s="133">
        <v>204.70400000000001</v>
      </c>
      <c r="K2176" s="133">
        <v>439</v>
      </c>
      <c r="L2176" s="133"/>
      <c r="M2176" s="133">
        <v>409</v>
      </c>
      <c r="N2176" s="133">
        <v>439</v>
      </c>
      <c r="O2176" s="133">
        <v>790</v>
      </c>
      <c r="P2176" s="133" t="s">
        <v>204</v>
      </c>
      <c r="Q2176" s="133" t="s">
        <v>201</v>
      </c>
      <c r="R2176" s="133" t="s">
        <v>202</v>
      </c>
      <c r="S2176" s="127">
        <v>44349.400856481479</v>
      </c>
    </row>
    <row r="2177" spans="1:19" x14ac:dyDescent="0.2">
      <c r="A2177" s="133" t="s">
        <v>199</v>
      </c>
      <c r="B2177" s="133" t="s">
        <v>161</v>
      </c>
      <c r="C2177" s="127">
        <v>44345.583333333336</v>
      </c>
      <c r="D2177" s="133">
        <v>225.77199999999999</v>
      </c>
      <c r="E2177" s="133">
        <v>204.97200000000001</v>
      </c>
      <c r="F2177" s="133">
        <v>20.8</v>
      </c>
      <c r="G2177" s="133">
        <v>0</v>
      </c>
      <c r="H2177" s="133">
        <v>409</v>
      </c>
      <c r="I2177" s="133">
        <v>481</v>
      </c>
      <c r="J2177" s="133">
        <v>204.97200000000001</v>
      </c>
      <c r="K2177" s="133">
        <v>481</v>
      </c>
      <c r="L2177" s="133"/>
      <c r="M2177" s="133">
        <v>409</v>
      </c>
      <c r="N2177" s="133">
        <v>481</v>
      </c>
      <c r="O2177" s="133">
        <v>790</v>
      </c>
      <c r="P2177" s="133" t="s">
        <v>204</v>
      </c>
      <c r="Q2177" s="133" t="s">
        <v>201</v>
      </c>
      <c r="R2177" s="133" t="s">
        <v>202</v>
      </c>
      <c r="S2177" s="127">
        <v>44349.400856481479</v>
      </c>
    </row>
    <row r="2178" spans="1:19" x14ac:dyDescent="0.2">
      <c r="A2178" s="133" t="s">
        <v>199</v>
      </c>
      <c r="B2178" s="133" t="s">
        <v>161</v>
      </c>
      <c r="C2178" s="127">
        <v>44345.625</v>
      </c>
      <c r="D2178" s="133">
        <v>225.50399999999999</v>
      </c>
      <c r="E2178" s="133">
        <v>204.89599999999999</v>
      </c>
      <c r="F2178" s="133">
        <v>20.608000000000001</v>
      </c>
      <c r="G2178" s="133">
        <v>0</v>
      </c>
      <c r="H2178" s="133">
        <v>409</v>
      </c>
      <c r="I2178" s="133">
        <v>468</v>
      </c>
      <c r="J2178" s="133">
        <v>204.89599999999999</v>
      </c>
      <c r="K2178" s="133">
        <v>468</v>
      </c>
      <c r="L2178" s="133"/>
      <c r="M2178" s="133">
        <v>409</v>
      </c>
      <c r="N2178" s="133">
        <v>468</v>
      </c>
      <c r="O2178" s="133">
        <v>790</v>
      </c>
      <c r="P2178" s="133" t="s">
        <v>204</v>
      </c>
      <c r="Q2178" s="133" t="s">
        <v>201</v>
      </c>
      <c r="R2178" s="133" t="s">
        <v>202</v>
      </c>
      <c r="S2178" s="127">
        <v>44349.400856481479</v>
      </c>
    </row>
    <row r="2179" spans="1:19" x14ac:dyDescent="0.2">
      <c r="A2179" s="133" t="s">
        <v>199</v>
      </c>
      <c r="B2179" s="133" t="s">
        <v>161</v>
      </c>
      <c r="C2179" s="127">
        <v>44345.666666666664</v>
      </c>
      <c r="D2179" s="133">
        <v>225.34800000000001</v>
      </c>
      <c r="E2179" s="133">
        <v>204.74</v>
      </c>
      <c r="F2179" s="133">
        <v>20.608000000000001</v>
      </c>
      <c r="G2179" s="133">
        <v>0</v>
      </c>
      <c r="H2179" s="133">
        <v>409</v>
      </c>
      <c r="I2179" s="133">
        <v>491</v>
      </c>
      <c r="J2179" s="133">
        <v>204.74</v>
      </c>
      <c r="K2179" s="133">
        <v>491</v>
      </c>
      <c r="L2179" s="133"/>
      <c r="M2179" s="133">
        <v>409</v>
      </c>
      <c r="N2179" s="133">
        <v>491</v>
      </c>
      <c r="O2179" s="133">
        <v>790</v>
      </c>
      <c r="P2179" s="133" t="s">
        <v>204</v>
      </c>
      <c r="Q2179" s="133" t="s">
        <v>201</v>
      </c>
      <c r="R2179" s="133" t="s">
        <v>202</v>
      </c>
      <c r="S2179" s="127">
        <v>44349.400856481479</v>
      </c>
    </row>
    <row r="2180" spans="1:19" x14ac:dyDescent="0.2">
      <c r="A2180" s="133" t="s">
        <v>199</v>
      </c>
      <c r="B2180" s="133" t="s">
        <v>161</v>
      </c>
      <c r="C2180" s="127">
        <v>44345.708333333336</v>
      </c>
      <c r="D2180" s="133">
        <v>225.852</v>
      </c>
      <c r="E2180" s="133">
        <v>205.30799999999999</v>
      </c>
      <c r="F2180" s="133">
        <v>20.544</v>
      </c>
      <c r="G2180" s="133">
        <v>0</v>
      </c>
      <c r="H2180" s="133">
        <v>409</v>
      </c>
      <c r="I2180" s="133">
        <v>508</v>
      </c>
      <c r="J2180" s="133">
        <v>205.30799999999999</v>
      </c>
      <c r="K2180" s="133">
        <v>508</v>
      </c>
      <c r="L2180" s="133"/>
      <c r="M2180" s="133">
        <v>409</v>
      </c>
      <c r="N2180" s="133">
        <v>508</v>
      </c>
      <c r="O2180" s="133">
        <v>790</v>
      </c>
      <c r="P2180" s="133" t="s">
        <v>204</v>
      </c>
      <c r="Q2180" s="133" t="s">
        <v>201</v>
      </c>
      <c r="R2180" s="133" t="s">
        <v>202</v>
      </c>
      <c r="S2180" s="127">
        <v>44349.400856481479</v>
      </c>
    </row>
    <row r="2181" spans="1:19" x14ac:dyDescent="0.2">
      <c r="A2181" s="133" t="s">
        <v>199</v>
      </c>
      <c r="B2181" s="133" t="s">
        <v>161</v>
      </c>
      <c r="C2181" s="127">
        <v>44345.75</v>
      </c>
      <c r="D2181" s="133">
        <v>228.17599999999999</v>
      </c>
      <c r="E2181" s="133">
        <v>207.536</v>
      </c>
      <c r="F2181" s="133">
        <v>20.64</v>
      </c>
      <c r="G2181" s="133">
        <v>0</v>
      </c>
      <c r="H2181" s="133">
        <v>409</v>
      </c>
      <c r="I2181" s="133">
        <v>729</v>
      </c>
      <c r="J2181" s="133">
        <v>207.536</v>
      </c>
      <c r="K2181" s="133">
        <v>729</v>
      </c>
      <c r="L2181" s="133"/>
      <c r="M2181" s="133">
        <v>409</v>
      </c>
      <c r="N2181" s="133">
        <v>729</v>
      </c>
      <c r="O2181" s="133">
        <v>790</v>
      </c>
      <c r="P2181" s="133" t="s">
        <v>204</v>
      </c>
      <c r="Q2181" s="133" t="s">
        <v>201</v>
      </c>
      <c r="R2181" s="133" t="s">
        <v>202</v>
      </c>
      <c r="S2181" s="127">
        <v>44349.400856481479</v>
      </c>
    </row>
    <row r="2182" spans="1:19" x14ac:dyDescent="0.2">
      <c r="A2182" s="133" t="s">
        <v>199</v>
      </c>
      <c r="B2182" s="133" t="s">
        <v>161</v>
      </c>
      <c r="C2182" s="127">
        <v>44345.791666666664</v>
      </c>
      <c r="D2182" s="133">
        <v>225.72</v>
      </c>
      <c r="E2182" s="133">
        <v>205.14400000000001</v>
      </c>
      <c r="F2182" s="133">
        <v>20.576000000000001</v>
      </c>
      <c r="G2182" s="133">
        <v>0</v>
      </c>
      <c r="H2182" s="133">
        <v>409</v>
      </c>
      <c r="I2182" s="133">
        <v>539</v>
      </c>
      <c r="J2182" s="133">
        <v>205.14400000000001</v>
      </c>
      <c r="K2182" s="133">
        <v>539</v>
      </c>
      <c r="L2182" s="133"/>
      <c r="M2182" s="133">
        <v>409</v>
      </c>
      <c r="N2182" s="133">
        <v>539</v>
      </c>
      <c r="O2182" s="133">
        <v>790</v>
      </c>
      <c r="P2182" s="133" t="s">
        <v>204</v>
      </c>
      <c r="Q2182" s="133" t="s">
        <v>201</v>
      </c>
      <c r="R2182" s="133" t="s">
        <v>202</v>
      </c>
      <c r="S2182" s="127">
        <v>44349.400856481479</v>
      </c>
    </row>
    <row r="2183" spans="1:19" x14ac:dyDescent="0.2">
      <c r="A2183" s="133" t="s">
        <v>199</v>
      </c>
      <c r="B2183" s="133" t="s">
        <v>161</v>
      </c>
      <c r="C2183" s="127">
        <v>44345.833333333336</v>
      </c>
      <c r="D2183" s="133">
        <v>225.536</v>
      </c>
      <c r="E2183" s="133">
        <v>204.89599999999999</v>
      </c>
      <c r="F2183" s="133">
        <v>20.64</v>
      </c>
      <c r="G2183" s="133">
        <v>0</v>
      </c>
      <c r="H2183" s="133">
        <v>409</v>
      </c>
      <c r="I2183" s="133">
        <v>499</v>
      </c>
      <c r="J2183" s="133">
        <v>204.89599999999999</v>
      </c>
      <c r="K2183" s="133">
        <v>499</v>
      </c>
      <c r="L2183" s="133"/>
      <c r="M2183" s="133">
        <v>409</v>
      </c>
      <c r="N2183" s="133">
        <v>499</v>
      </c>
      <c r="O2183" s="133">
        <v>790</v>
      </c>
      <c r="P2183" s="133" t="s">
        <v>204</v>
      </c>
      <c r="Q2183" s="133" t="s">
        <v>201</v>
      </c>
      <c r="R2183" s="133" t="s">
        <v>202</v>
      </c>
      <c r="S2183" s="127">
        <v>44349.400856481479</v>
      </c>
    </row>
    <row r="2184" spans="1:19" x14ac:dyDescent="0.2">
      <c r="A2184" s="133" t="s">
        <v>199</v>
      </c>
      <c r="B2184" s="133" t="s">
        <v>161</v>
      </c>
      <c r="C2184" s="127">
        <v>44345.875</v>
      </c>
      <c r="D2184" s="133">
        <v>225.328</v>
      </c>
      <c r="E2184" s="133">
        <v>204.816</v>
      </c>
      <c r="F2184" s="133">
        <v>20.512</v>
      </c>
      <c r="G2184" s="133">
        <v>0</v>
      </c>
      <c r="H2184" s="133">
        <v>409</v>
      </c>
      <c r="I2184" s="133">
        <v>496</v>
      </c>
      <c r="J2184" s="133">
        <v>204.816</v>
      </c>
      <c r="K2184" s="133">
        <v>496</v>
      </c>
      <c r="L2184" s="133"/>
      <c r="M2184" s="133">
        <v>409</v>
      </c>
      <c r="N2184" s="133">
        <v>496</v>
      </c>
      <c r="O2184" s="133">
        <v>790</v>
      </c>
      <c r="P2184" s="133" t="s">
        <v>204</v>
      </c>
      <c r="Q2184" s="133" t="s">
        <v>201</v>
      </c>
      <c r="R2184" s="133" t="s">
        <v>202</v>
      </c>
      <c r="S2184" s="127">
        <v>44349.400856481479</v>
      </c>
    </row>
    <row r="2185" spans="1:19" x14ac:dyDescent="0.2">
      <c r="A2185" s="133" t="s">
        <v>199</v>
      </c>
      <c r="B2185" s="133" t="s">
        <v>161</v>
      </c>
      <c r="C2185" s="127">
        <v>44345.916666666664</v>
      </c>
      <c r="D2185" s="133">
        <v>225.55199999999999</v>
      </c>
      <c r="E2185" s="133">
        <v>205.04</v>
      </c>
      <c r="F2185" s="133">
        <v>20.512</v>
      </c>
      <c r="G2185" s="133">
        <v>0</v>
      </c>
      <c r="H2185" s="133">
        <v>409</v>
      </c>
      <c r="I2185" s="133">
        <v>520</v>
      </c>
      <c r="J2185" s="133">
        <v>205.04</v>
      </c>
      <c r="K2185" s="133">
        <v>520</v>
      </c>
      <c r="L2185" s="133"/>
      <c r="M2185" s="133">
        <v>409</v>
      </c>
      <c r="N2185" s="133">
        <v>520</v>
      </c>
      <c r="O2185" s="133">
        <v>790</v>
      </c>
      <c r="P2185" s="133" t="s">
        <v>204</v>
      </c>
      <c r="Q2185" s="133" t="s">
        <v>201</v>
      </c>
      <c r="R2185" s="133" t="s">
        <v>202</v>
      </c>
      <c r="S2185" s="127">
        <v>44349.400856481479</v>
      </c>
    </row>
    <row r="2186" spans="1:19" x14ac:dyDescent="0.2">
      <c r="A2186" s="133" t="s">
        <v>199</v>
      </c>
      <c r="B2186" s="133" t="s">
        <v>161</v>
      </c>
      <c r="C2186" s="127">
        <v>44345.958333333336</v>
      </c>
      <c r="D2186" s="133">
        <v>225.39599999999999</v>
      </c>
      <c r="E2186" s="133">
        <v>204.852</v>
      </c>
      <c r="F2186" s="133">
        <v>20.544</v>
      </c>
      <c r="G2186" s="133">
        <v>0</v>
      </c>
      <c r="H2186" s="133">
        <v>409</v>
      </c>
      <c r="I2186" s="133">
        <v>479</v>
      </c>
      <c r="J2186" s="133">
        <v>204.852</v>
      </c>
      <c r="K2186" s="133">
        <v>479</v>
      </c>
      <c r="L2186" s="133"/>
      <c r="M2186" s="133">
        <v>409</v>
      </c>
      <c r="N2186" s="133">
        <v>479</v>
      </c>
      <c r="O2186" s="133">
        <v>790</v>
      </c>
      <c r="P2186" s="133" t="s">
        <v>204</v>
      </c>
      <c r="Q2186" s="133" t="s">
        <v>201</v>
      </c>
      <c r="R2186" s="133" t="s">
        <v>202</v>
      </c>
      <c r="S2186" s="127">
        <v>44349.400856481479</v>
      </c>
    </row>
    <row r="2187" spans="1:19" x14ac:dyDescent="0.2">
      <c r="A2187" s="133" t="s">
        <v>199</v>
      </c>
      <c r="B2187" s="133" t="s">
        <v>161</v>
      </c>
      <c r="C2187" s="127">
        <v>44346</v>
      </c>
      <c r="D2187" s="133">
        <v>225.26400000000001</v>
      </c>
      <c r="E2187" s="133">
        <v>204.75200000000001</v>
      </c>
      <c r="F2187" s="133">
        <v>20.512</v>
      </c>
      <c r="G2187" s="133">
        <v>0</v>
      </c>
      <c r="H2187" s="133">
        <v>409</v>
      </c>
      <c r="I2187" s="133">
        <v>471</v>
      </c>
      <c r="J2187" s="133">
        <v>204.75200000000001</v>
      </c>
      <c r="K2187" s="133">
        <v>471</v>
      </c>
      <c r="L2187" s="133"/>
      <c r="M2187" s="133">
        <v>409</v>
      </c>
      <c r="N2187" s="133">
        <v>471</v>
      </c>
      <c r="O2187" s="133">
        <v>790</v>
      </c>
      <c r="P2187" s="133" t="s">
        <v>204</v>
      </c>
      <c r="Q2187" s="133" t="s">
        <v>201</v>
      </c>
      <c r="R2187" s="133" t="s">
        <v>202</v>
      </c>
      <c r="S2187" s="127">
        <v>44349.400856481479</v>
      </c>
    </row>
    <row r="2188" spans="1:19" x14ac:dyDescent="0.2">
      <c r="A2188" s="133" t="s">
        <v>199</v>
      </c>
      <c r="B2188" s="133" t="s">
        <v>161</v>
      </c>
      <c r="C2188" s="127">
        <v>44346.041666666664</v>
      </c>
      <c r="D2188" s="133">
        <v>225.196</v>
      </c>
      <c r="E2188" s="133">
        <v>204.90799999999999</v>
      </c>
      <c r="F2188" s="133">
        <v>20.288</v>
      </c>
      <c r="G2188" s="133">
        <v>0</v>
      </c>
      <c r="H2188" s="133">
        <v>409</v>
      </c>
      <c r="I2188" s="133">
        <v>488</v>
      </c>
      <c r="J2188" s="133">
        <v>204.90799999999999</v>
      </c>
      <c r="K2188" s="133">
        <v>488</v>
      </c>
      <c r="L2188" s="133"/>
      <c r="M2188" s="133">
        <v>409</v>
      </c>
      <c r="N2188" s="133">
        <v>488</v>
      </c>
      <c r="O2188" s="133">
        <v>790</v>
      </c>
      <c r="P2188" s="133" t="s">
        <v>204</v>
      </c>
      <c r="Q2188" s="133" t="s">
        <v>201</v>
      </c>
      <c r="R2188" s="133" t="s">
        <v>202</v>
      </c>
      <c r="S2188" s="127">
        <v>44349.400856481479</v>
      </c>
    </row>
    <row r="2189" spans="1:19" x14ac:dyDescent="0.2">
      <c r="A2189" s="133" t="s">
        <v>199</v>
      </c>
      <c r="B2189" s="133" t="s">
        <v>161</v>
      </c>
      <c r="C2189" s="127">
        <v>44346.083333333336</v>
      </c>
      <c r="D2189" s="133">
        <v>225.172</v>
      </c>
      <c r="E2189" s="133">
        <v>204.72399999999999</v>
      </c>
      <c r="F2189" s="133">
        <v>20.448</v>
      </c>
      <c r="G2189" s="133">
        <v>0</v>
      </c>
      <c r="H2189" s="133">
        <v>409</v>
      </c>
      <c r="I2189" s="133">
        <v>472</v>
      </c>
      <c r="J2189" s="133">
        <v>204.72399999999999</v>
      </c>
      <c r="K2189" s="133">
        <v>472</v>
      </c>
      <c r="L2189" s="133"/>
      <c r="M2189" s="133">
        <v>409</v>
      </c>
      <c r="N2189" s="133">
        <v>472</v>
      </c>
      <c r="O2189" s="133">
        <v>790</v>
      </c>
      <c r="P2189" s="133" t="s">
        <v>204</v>
      </c>
      <c r="Q2189" s="133" t="s">
        <v>201</v>
      </c>
      <c r="R2189" s="133" t="s">
        <v>202</v>
      </c>
      <c r="S2189" s="127">
        <v>44349.400856481479</v>
      </c>
    </row>
    <row r="2190" spans="1:19" x14ac:dyDescent="0.2">
      <c r="A2190" s="133" t="s">
        <v>199</v>
      </c>
      <c r="B2190" s="133" t="s">
        <v>161</v>
      </c>
      <c r="C2190" s="127">
        <v>44346.125</v>
      </c>
      <c r="D2190" s="133">
        <v>225.328</v>
      </c>
      <c r="E2190" s="133">
        <v>204.88</v>
      </c>
      <c r="F2190" s="133">
        <v>20.448</v>
      </c>
      <c r="G2190" s="133">
        <v>0</v>
      </c>
      <c r="H2190" s="133">
        <v>409</v>
      </c>
      <c r="I2190" s="133">
        <v>450</v>
      </c>
      <c r="J2190" s="133">
        <v>204.88</v>
      </c>
      <c r="K2190" s="133">
        <v>450</v>
      </c>
      <c r="L2190" s="133"/>
      <c r="M2190" s="133">
        <v>409</v>
      </c>
      <c r="N2190" s="133">
        <v>450</v>
      </c>
      <c r="O2190" s="133">
        <v>790</v>
      </c>
      <c r="P2190" s="133" t="s">
        <v>204</v>
      </c>
      <c r="Q2190" s="133" t="s">
        <v>201</v>
      </c>
      <c r="R2190" s="133" t="s">
        <v>202</v>
      </c>
      <c r="S2190" s="127">
        <v>44349.400856481479</v>
      </c>
    </row>
    <row r="2191" spans="1:19" x14ac:dyDescent="0.2">
      <c r="A2191" s="133" t="s">
        <v>199</v>
      </c>
      <c r="B2191" s="133" t="s">
        <v>161</v>
      </c>
      <c r="C2191" s="127">
        <v>44346.166666666664</v>
      </c>
      <c r="D2191" s="133">
        <v>225.44399999999999</v>
      </c>
      <c r="E2191" s="133">
        <v>204.9</v>
      </c>
      <c r="F2191" s="133">
        <v>20.544</v>
      </c>
      <c r="G2191" s="133">
        <v>0</v>
      </c>
      <c r="H2191" s="133">
        <v>409</v>
      </c>
      <c r="I2191" s="133">
        <v>479</v>
      </c>
      <c r="J2191" s="133">
        <v>204.9</v>
      </c>
      <c r="K2191" s="133">
        <v>479</v>
      </c>
      <c r="L2191" s="133"/>
      <c r="M2191" s="133">
        <v>409</v>
      </c>
      <c r="N2191" s="133">
        <v>479</v>
      </c>
      <c r="O2191" s="133">
        <v>790</v>
      </c>
      <c r="P2191" s="133" t="s">
        <v>204</v>
      </c>
      <c r="Q2191" s="133" t="s">
        <v>201</v>
      </c>
      <c r="R2191" s="133" t="s">
        <v>202</v>
      </c>
      <c r="S2191" s="127">
        <v>44349.400856481479</v>
      </c>
    </row>
    <row r="2192" spans="1:19" x14ac:dyDescent="0.2">
      <c r="A2192" s="133" t="s">
        <v>199</v>
      </c>
      <c r="B2192" s="133" t="s">
        <v>161</v>
      </c>
      <c r="C2192" s="127">
        <v>44346.208333333336</v>
      </c>
      <c r="D2192" s="133">
        <v>226.83199999999999</v>
      </c>
      <c r="E2192" s="133">
        <v>204.91200000000001</v>
      </c>
      <c r="F2192" s="133">
        <v>21.92</v>
      </c>
      <c r="G2192" s="133">
        <v>0</v>
      </c>
      <c r="H2192" s="133">
        <v>409</v>
      </c>
      <c r="I2192" s="133">
        <v>643</v>
      </c>
      <c r="J2192" s="133">
        <v>204.91200000000001</v>
      </c>
      <c r="K2192" s="133">
        <v>643</v>
      </c>
      <c r="L2192" s="133"/>
      <c r="M2192" s="133">
        <v>409</v>
      </c>
      <c r="N2192" s="133">
        <v>643</v>
      </c>
      <c r="O2192" s="133">
        <v>790</v>
      </c>
      <c r="P2192" s="133" t="s">
        <v>204</v>
      </c>
      <c r="Q2192" s="133" t="s">
        <v>201</v>
      </c>
      <c r="R2192" s="133" t="s">
        <v>202</v>
      </c>
      <c r="S2192" s="127">
        <v>44349.400856481479</v>
      </c>
    </row>
    <row r="2193" spans="1:19" x14ac:dyDescent="0.2">
      <c r="A2193" s="133" t="s">
        <v>199</v>
      </c>
      <c r="B2193" s="133" t="s">
        <v>161</v>
      </c>
      <c r="C2193" s="127">
        <v>44346.25</v>
      </c>
      <c r="D2193" s="133">
        <v>226.46799999999999</v>
      </c>
      <c r="E2193" s="133">
        <v>204.86799999999999</v>
      </c>
      <c r="F2193" s="133">
        <v>21.6</v>
      </c>
      <c r="G2193" s="133">
        <v>0</v>
      </c>
      <c r="H2193" s="133">
        <v>409</v>
      </c>
      <c r="I2193" s="133">
        <v>528</v>
      </c>
      <c r="J2193" s="133">
        <v>204.86799999999999</v>
      </c>
      <c r="K2193" s="133">
        <v>528</v>
      </c>
      <c r="L2193" s="133"/>
      <c r="M2193" s="133">
        <v>409</v>
      </c>
      <c r="N2193" s="133">
        <v>528</v>
      </c>
      <c r="O2193" s="133">
        <v>790</v>
      </c>
      <c r="P2193" s="133" t="s">
        <v>204</v>
      </c>
      <c r="Q2193" s="133" t="s">
        <v>201</v>
      </c>
      <c r="R2193" s="133" t="s">
        <v>202</v>
      </c>
      <c r="S2193" s="127">
        <v>44349.400856481479</v>
      </c>
    </row>
    <row r="2194" spans="1:19" x14ac:dyDescent="0.2">
      <c r="A2194" s="133" t="s">
        <v>199</v>
      </c>
      <c r="B2194" s="133" t="s">
        <v>161</v>
      </c>
      <c r="C2194" s="127">
        <v>44346.291666666664</v>
      </c>
      <c r="D2194" s="133">
        <v>226.65600000000001</v>
      </c>
      <c r="E2194" s="133">
        <v>204.99199999999999</v>
      </c>
      <c r="F2194" s="133">
        <v>21.664000000000001</v>
      </c>
      <c r="G2194" s="133">
        <v>0</v>
      </c>
      <c r="H2194" s="133">
        <v>409</v>
      </c>
      <c r="I2194" s="133">
        <v>616</v>
      </c>
      <c r="J2194" s="133">
        <v>204.99199999999999</v>
      </c>
      <c r="K2194" s="133">
        <v>616</v>
      </c>
      <c r="L2194" s="133"/>
      <c r="M2194" s="133">
        <v>409</v>
      </c>
      <c r="N2194" s="133">
        <v>616</v>
      </c>
      <c r="O2194" s="133">
        <v>790</v>
      </c>
      <c r="P2194" s="133" t="s">
        <v>204</v>
      </c>
      <c r="Q2194" s="133" t="s">
        <v>201</v>
      </c>
      <c r="R2194" s="133" t="s">
        <v>202</v>
      </c>
      <c r="S2194" s="127">
        <v>44349.400856481479</v>
      </c>
    </row>
    <row r="2195" spans="1:19" x14ac:dyDescent="0.2">
      <c r="A2195" s="133" t="s">
        <v>199</v>
      </c>
      <c r="B2195" s="133" t="s">
        <v>161</v>
      </c>
      <c r="C2195" s="127">
        <v>44346.333333333336</v>
      </c>
      <c r="D2195" s="133">
        <v>226.60400000000001</v>
      </c>
      <c r="E2195" s="133">
        <v>205.00399999999999</v>
      </c>
      <c r="F2195" s="133">
        <v>21.6</v>
      </c>
      <c r="G2195" s="133">
        <v>0</v>
      </c>
      <c r="H2195" s="133">
        <v>409</v>
      </c>
      <c r="I2195" s="133">
        <v>570</v>
      </c>
      <c r="J2195" s="133">
        <v>205.00399999999999</v>
      </c>
      <c r="K2195" s="133">
        <v>570</v>
      </c>
      <c r="L2195" s="133"/>
      <c r="M2195" s="133">
        <v>409</v>
      </c>
      <c r="N2195" s="133">
        <v>570</v>
      </c>
      <c r="O2195" s="133">
        <v>790</v>
      </c>
      <c r="P2195" s="133" t="s">
        <v>204</v>
      </c>
      <c r="Q2195" s="133" t="s">
        <v>201</v>
      </c>
      <c r="R2195" s="133" t="s">
        <v>202</v>
      </c>
      <c r="S2195" s="127">
        <v>44349.400856481479</v>
      </c>
    </row>
    <row r="2196" spans="1:19" x14ac:dyDescent="0.2">
      <c r="A2196" s="133" t="s">
        <v>199</v>
      </c>
      <c r="B2196" s="133" t="s">
        <v>161</v>
      </c>
      <c r="C2196" s="127">
        <v>44346.375</v>
      </c>
      <c r="D2196" s="133">
        <v>226.71199999999999</v>
      </c>
      <c r="E2196" s="133">
        <v>205.08</v>
      </c>
      <c r="F2196" s="133">
        <v>21.632000000000001</v>
      </c>
      <c r="G2196" s="133">
        <v>0</v>
      </c>
      <c r="H2196" s="133">
        <v>409</v>
      </c>
      <c r="I2196" s="133">
        <v>602</v>
      </c>
      <c r="J2196" s="133">
        <v>205.08</v>
      </c>
      <c r="K2196" s="133">
        <v>602</v>
      </c>
      <c r="L2196" s="133"/>
      <c r="M2196" s="133">
        <v>409</v>
      </c>
      <c r="N2196" s="133">
        <v>602</v>
      </c>
      <c r="O2196" s="133">
        <v>790</v>
      </c>
      <c r="P2196" s="133" t="s">
        <v>204</v>
      </c>
      <c r="Q2196" s="133" t="s">
        <v>201</v>
      </c>
      <c r="R2196" s="133" t="s">
        <v>202</v>
      </c>
      <c r="S2196" s="127">
        <v>44349.400856481479</v>
      </c>
    </row>
    <row r="2197" spans="1:19" x14ac:dyDescent="0.2">
      <c r="A2197" s="133" t="s">
        <v>199</v>
      </c>
      <c r="B2197" s="133" t="s">
        <v>161</v>
      </c>
      <c r="C2197" s="127">
        <v>44346.416666666664</v>
      </c>
      <c r="D2197" s="133">
        <v>234.38399999999999</v>
      </c>
      <c r="E2197" s="133">
        <v>212.59200000000001</v>
      </c>
      <c r="F2197" s="133">
        <v>21.792000000000002</v>
      </c>
      <c r="G2197" s="133">
        <v>0</v>
      </c>
      <c r="H2197" s="133">
        <v>410</v>
      </c>
      <c r="I2197" s="133">
        <v>790</v>
      </c>
      <c r="J2197" s="133">
        <v>212.59200000000001</v>
      </c>
      <c r="K2197" s="133">
        <v>790</v>
      </c>
      <c r="L2197" s="133"/>
      <c r="M2197" s="133">
        <v>410</v>
      </c>
      <c r="N2197" s="133">
        <v>790</v>
      </c>
      <c r="O2197" s="133">
        <v>790</v>
      </c>
      <c r="P2197" s="133" t="s">
        <v>204</v>
      </c>
      <c r="Q2197" s="133" t="s">
        <v>201</v>
      </c>
      <c r="R2197" s="133" t="s">
        <v>202</v>
      </c>
      <c r="S2197" s="127">
        <v>44349.400856481479</v>
      </c>
    </row>
    <row r="2198" spans="1:19" x14ac:dyDescent="0.2">
      <c r="A2198" s="133" t="s">
        <v>199</v>
      </c>
      <c r="B2198" s="133" t="s">
        <v>161</v>
      </c>
      <c r="C2198" s="127">
        <v>44346.458333333336</v>
      </c>
      <c r="D2198" s="133">
        <v>227.172</v>
      </c>
      <c r="E2198" s="133">
        <v>205.38</v>
      </c>
      <c r="F2198" s="133">
        <v>21.792000000000002</v>
      </c>
      <c r="G2198" s="133">
        <v>0</v>
      </c>
      <c r="H2198" s="133">
        <v>409</v>
      </c>
      <c r="I2198" s="133">
        <v>606</v>
      </c>
      <c r="J2198" s="133">
        <v>205.38</v>
      </c>
      <c r="K2198" s="133">
        <v>606</v>
      </c>
      <c r="L2198" s="133"/>
      <c r="M2198" s="133">
        <v>409</v>
      </c>
      <c r="N2198" s="133">
        <v>606</v>
      </c>
      <c r="O2198" s="133">
        <v>790</v>
      </c>
      <c r="P2198" s="133" t="s">
        <v>204</v>
      </c>
      <c r="Q2198" s="133" t="s">
        <v>201</v>
      </c>
      <c r="R2198" s="133" t="s">
        <v>202</v>
      </c>
      <c r="S2198" s="127">
        <v>44349.400856481479</v>
      </c>
    </row>
    <row r="2199" spans="1:19" x14ac:dyDescent="0.2">
      <c r="A2199" s="133" t="s">
        <v>199</v>
      </c>
      <c r="B2199" s="133" t="s">
        <v>161</v>
      </c>
      <c r="C2199" s="127">
        <v>44346.5</v>
      </c>
      <c r="D2199" s="133">
        <v>227.00399999999999</v>
      </c>
      <c r="E2199" s="133">
        <v>205.148</v>
      </c>
      <c r="F2199" s="133">
        <v>21.856000000000002</v>
      </c>
      <c r="G2199" s="133">
        <v>0</v>
      </c>
      <c r="H2199" s="133">
        <v>409</v>
      </c>
      <c r="I2199" s="133">
        <v>631</v>
      </c>
      <c r="J2199" s="133">
        <v>205.148</v>
      </c>
      <c r="K2199" s="133">
        <v>631</v>
      </c>
      <c r="L2199" s="133"/>
      <c r="M2199" s="133">
        <v>409</v>
      </c>
      <c r="N2199" s="133">
        <v>631</v>
      </c>
      <c r="O2199" s="133">
        <v>790</v>
      </c>
      <c r="P2199" s="133" t="s">
        <v>204</v>
      </c>
      <c r="Q2199" s="133" t="s">
        <v>201</v>
      </c>
      <c r="R2199" s="133" t="s">
        <v>202</v>
      </c>
      <c r="S2199" s="127">
        <v>44349.400856481479</v>
      </c>
    </row>
    <row r="2200" spans="1:19" x14ac:dyDescent="0.2">
      <c r="A2200" s="133" t="s">
        <v>199</v>
      </c>
      <c r="B2200" s="133" t="s">
        <v>161</v>
      </c>
      <c r="C2200" s="127">
        <v>44346.541666666664</v>
      </c>
      <c r="D2200" s="133">
        <v>226.94399999999999</v>
      </c>
      <c r="E2200" s="133">
        <v>205.15199999999999</v>
      </c>
      <c r="F2200" s="133">
        <v>21.792000000000002</v>
      </c>
      <c r="G2200" s="133">
        <v>0</v>
      </c>
      <c r="H2200" s="133">
        <v>409</v>
      </c>
      <c r="I2200" s="133">
        <v>662</v>
      </c>
      <c r="J2200" s="133">
        <v>205.15199999999999</v>
      </c>
      <c r="K2200" s="133">
        <v>662</v>
      </c>
      <c r="L2200" s="133"/>
      <c r="M2200" s="133">
        <v>409</v>
      </c>
      <c r="N2200" s="133">
        <v>662</v>
      </c>
      <c r="O2200" s="133">
        <v>790</v>
      </c>
      <c r="P2200" s="133" t="s">
        <v>204</v>
      </c>
      <c r="Q2200" s="133" t="s">
        <v>201</v>
      </c>
      <c r="R2200" s="133" t="s">
        <v>202</v>
      </c>
      <c r="S2200" s="127">
        <v>44349.400856481479</v>
      </c>
    </row>
    <row r="2201" spans="1:19" x14ac:dyDescent="0.2">
      <c r="A2201" s="133" t="s">
        <v>199</v>
      </c>
      <c r="B2201" s="133" t="s">
        <v>161</v>
      </c>
      <c r="C2201" s="127">
        <v>44346.583333333336</v>
      </c>
      <c r="D2201" s="133">
        <v>226.88</v>
      </c>
      <c r="E2201" s="133">
        <v>205.08799999999999</v>
      </c>
      <c r="F2201" s="133">
        <v>21.792000000000002</v>
      </c>
      <c r="G2201" s="133">
        <v>0</v>
      </c>
      <c r="H2201" s="133">
        <v>409</v>
      </c>
      <c r="I2201" s="133">
        <v>628</v>
      </c>
      <c r="J2201" s="133">
        <v>205.08799999999999</v>
      </c>
      <c r="K2201" s="133">
        <v>628</v>
      </c>
      <c r="L2201" s="133"/>
      <c r="M2201" s="133">
        <v>409</v>
      </c>
      <c r="N2201" s="133">
        <v>628</v>
      </c>
      <c r="O2201" s="133">
        <v>790</v>
      </c>
      <c r="P2201" s="133" t="s">
        <v>204</v>
      </c>
      <c r="Q2201" s="133" t="s">
        <v>201</v>
      </c>
      <c r="R2201" s="133" t="s">
        <v>202</v>
      </c>
      <c r="S2201" s="127">
        <v>44349.400856481479</v>
      </c>
    </row>
    <row r="2202" spans="1:19" x14ac:dyDescent="0.2">
      <c r="A2202" s="133" t="s">
        <v>199</v>
      </c>
      <c r="B2202" s="133" t="s">
        <v>161</v>
      </c>
      <c r="C2202" s="127">
        <v>44346.625</v>
      </c>
      <c r="D2202" s="133">
        <v>226.80799999999999</v>
      </c>
      <c r="E2202" s="133">
        <v>205.01599999999999</v>
      </c>
      <c r="F2202" s="133">
        <v>21.792000000000002</v>
      </c>
      <c r="G2202" s="133">
        <v>0</v>
      </c>
      <c r="H2202" s="133">
        <v>409</v>
      </c>
      <c r="I2202" s="133">
        <v>632</v>
      </c>
      <c r="J2202" s="133">
        <v>205.01599999999999</v>
      </c>
      <c r="K2202" s="133">
        <v>632</v>
      </c>
      <c r="L2202" s="133"/>
      <c r="M2202" s="133">
        <v>409</v>
      </c>
      <c r="N2202" s="133">
        <v>632</v>
      </c>
      <c r="O2202" s="133">
        <v>790</v>
      </c>
      <c r="P2202" s="133" t="s">
        <v>204</v>
      </c>
      <c r="Q2202" s="133" t="s">
        <v>201</v>
      </c>
      <c r="R2202" s="133" t="s">
        <v>202</v>
      </c>
      <c r="S2202" s="127">
        <v>44349.400856481479</v>
      </c>
    </row>
    <row r="2203" spans="1:19" x14ac:dyDescent="0.2">
      <c r="A2203" s="133" t="s">
        <v>199</v>
      </c>
      <c r="B2203" s="133" t="s">
        <v>161</v>
      </c>
      <c r="C2203" s="127">
        <v>44346.666666666664</v>
      </c>
      <c r="D2203" s="133">
        <v>227.22399999999999</v>
      </c>
      <c r="E2203" s="133">
        <v>204.952</v>
      </c>
      <c r="F2203" s="133">
        <v>22.271999999999998</v>
      </c>
      <c r="G2203" s="133">
        <v>0</v>
      </c>
      <c r="H2203" s="133">
        <v>409</v>
      </c>
      <c r="I2203" s="133">
        <v>607</v>
      </c>
      <c r="J2203" s="133">
        <v>204.952</v>
      </c>
      <c r="K2203" s="133">
        <v>607</v>
      </c>
      <c r="L2203" s="133"/>
      <c r="M2203" s="133">
        <v>409</v>
      </c>
      <c r="N2203" s="133">
        <v>607</v>
      </c>
      <c r="O2203" s="133">
        <v>790</v>
      </c>
      <c r="P2203" s="133" t="s">
        <v>204</v>
      </c>
      <c r="Q2203" s="133" t="s">
        <v>201</v>
      </c>
      <c r="R2203" s="133" t="s">
        <v>202</v>
      </c>
      <c r="S2203" s="127">
        <v>44349.400856481479</v>
      </c>
    </row>
    <row r="2204" spans="1:19" x14ac:dyDescent="0.2">
      <c r="A2204" s="133" t="s">
        <v>199</v>
      </c>
      <c r="B2204" s="133" t="s">
        <v>161</v>
      </c>
      <c r="C2204" s="127">
        <v>44346.708333333336</v>
      </c>
      <c r="D2204" s="133">
        <v>227.02799999999999</v>
      </c>
      <c r="E2204" s="133">
        <v>205.04400000000001</v>
      </c>
      <c r="F2204" s="133">
        <v>21.984000000000002</v>
      </c>
      <c r="G2204" s="133">
        <v>0</v>
      </c>
      <c r="H2204" s="133">
        <v>409</v>
      </c>
      <c r="I2204" s="133">
        <v>635</v>
      </c>
      <c r="J2204" s="133">
        <v>205.04400000000001</v>
      </c>
      <c r="K2204" s="133">
        <v>635</v>
      </c>
      <c r="L2204" s="133"/>
      <c r="M2204" s="133">
        <v>409</v>
      </c>
      <c r="N2204" s="133">
        <v>635</v>
      </c>
      <c r="O2204" s="133">
        <v>790</v>
      </c>
      <c r="P2204" s="133" t="s">
        <v>204</v>
      </c>
      <c r="Q2204" s="133" t="s">
        <v>201</v>
      </c>
      <c r="R2204" s="133" t="s">
        <v>202</v>
      </c>
      <c r="S2204" s="127">
        <v>44349.400856481479</v>
      </c>
    </row>
    <row r="2205" spans="1:19" x14ac:dyDescent="0.2">
      <c r="A2205" s="133" t="s">
        <v>199</v>
      </c>
      <c r="B2205" s="133" t="s">
        <v>161</v>
      </c>
      <c r="C2205" s="127">
        <v>44346.75</v>
      </c>
      <c r="D2205" s="133">
        <v>227.072</v>
      </c>
      <c r="E2205" s="133">
        <v>205.12</v>
      </c>
      <c r="F2205" s="133">
        <v>21.952000000000002</v>
      </c>
      <c r="G2205" s="133">
        <v>0</v>
      </c>
      <c r="H2205" s="133">
        <v>409</v>
      </c>
      <c r="I2205" s="133">
        <v>612</v>
      </c>
      <c r="J2205" s="133">
        <v>205.12</v>
      </c>
      <c r="K2205" s="133">
        <v>612</v>
      </c>
      <c r="L2205" s="133"/>
      <c r="M2205" s="133">
        <v>409</v>
      </c>
      <c r="N2205" s="133">
        <v>612</v>
      </c>
      <c r="O2205" s="133">
        <v>790</v>
      </c>
      <c r="P2205" s="133" t="s">
        <v>204</v>
      </c>
      <c r="Q2205" s="133" t="s">
        <v>201</v>
      </c>
      <c r="R2205" s="133" t="s">
        <v>202</v>
      </c>
      <c r="S2205" s="127">
        <v>44349.400856481479</v>
      </c>
    </row>
    <row r="2206" spans="1:19" x14ac:dyDescent="0.2">
      <c r="A2206" s="133" t="s">
        <v>199</v>
      </c>
      <c r="B2206" s="133" t="s">
        <v>161</v>
      </c>
      <c r="C2206" s="127">
        <v>44346.791666666664</v>
      </c>
      <c r="D2206" s="133">
        <v>231.30799999999999</v>
      </c>
      <c r="E2206" s="133">
        <v>209.196</v>
      </c>
      <c r="F2206" s="133">
        <v>22.111999999999998</v>
      </c>
      <c r="G2206" s="133">
        <v>0</v>
      </c>
      <c r="H2206" s="133">
        <v>409</v>
      </c>
      <c r="I2206" s="133">
        <v>779</v>
      </c>
      <c r="J2206" s="133">
        <v>209.196</v>
      </c>
      <c r="K2206" s="133">
        <v>779</v>
      </c>
      <c r="L2206" s="133"/>
      <c r="M2206" s="133">
        <v>409</v>
      </c>
      <c r="N2206" s="133">
        <v>779</v>
      </c>
      <c r="O2206" s="133">
        <v>790</v>
      </c>
      <c r="P2206" s="133" t="s">
        <v>204</v>
      </c>
      <c r="Q2206" s="133" t="s">
        <v>201</v>
      </c>
      <c r="R2206" s="133" t="s">
        <v>202</v>
      </c>
      <c r="S2206" s="127">
        <v>44349.400856481479</v>
      </c>
    </row>
    <row r="2207" spans="1:19" x14ac:dyDescent="0.2">
      <c r="A2207" s="133" t="s">
        <v>199</v>
      </c>
      <c r="B2207" s="133" t="s">
        <v>161</v>
      </c>
      <c r="C2207" s="127">
        <v>44346.833333333336</v>
      </c>
      <c r="D2207" s="133">
        <v>227.304</v>
      </c>
      <c r="E2207" s="133">
        <v>205.28800000000001</v>
      </c>
      <c r="F2207" s="133">
        <v>22.015999999999998</v>
      </c>
      <c r="G2207" s="133">
        <v>0</v>
      </c>
      <c r="H2207" s="133">
        <v>409</v>
      </c>
      <c r="I2207" s="133">
        <v>653</v>
      </c>
      <c r="J2207" s="133">
        <v>205.28800000000001</v>
      </c>
      <c r="K2207" s="133">
        <v>653</v>
      </c>
      <c r="L2207" s="133"/>
      <c r="M2207" s="133">
        <v>409</v>
      </c>
      <c r="N2207" s="133">
        <v>653</v>
      </c>
      <c r="O2207" s="133">
        <v>790</v>
      </c>
      <c r="P2207" s="133" t="s">
        <v>204</v>
      </c>
      <c r="Q2207" s="133" t="s">
        <v>201</v>
      </c>
      <c r="R2207" s="133" t="s">
        <v>202</v>
      </c>
      <c r="S2207" s="127">
        <v>44349.400856481479</v>
      </c>
    </row>
    <row r="2208" spans="1:19" x14ac:dyDescent="0.2">
      <c r="A2208" s="133" t="s">
        <v>199</v>
      </c>
      <c r="B2208" s="133" t="s">
        <v>161</v>
      </c>
      <c r="C2208" s="127">
        <v>44346.875</v>
      </c>
      <c r="D2208" s="133">
        <v>226.22</v>
      </c>
      <c r="E2208" s="133">
        <v>205.42</v>
      </c>
      <c r="F2208" s="133">
        <v>20.8</v>
      </c>
      <c r="G2208" s="133">
        <v>0</v>
      </c>
      <c r="H2208" s="133">
        <v>409</v>
      </c>
      <c r="I2208" s="133">
        <v>514</v>
      </c>
      <c r="J2208" s="133">
        <v>205.42</v>
      </c>
      <c r="K2208" s="133">
        <v>514</v>
      </c>
      <c r="L2208" s="133"/>
      <c r="M2208" s="133">
        <v>409</v>
      </c>
      <c r="N2208" s="133">
        <v>514</v>
      </c>
      <c r="O2208" s="133">
        <v>790</v>
      </c>
      <c r="P2208" s="133" t="s">
        <v>204</v>
      </c>
      <c r="Q2208" s="133" t="s">
        <v>201</v>
      </c>
      <c r="R2208" s="133" t="s">
        <v>202</v>
      </c>
      <c r="S2208" s="127">
        <v>44349.400856481479</v>
      </c>
    </row>
    <row r="2209" spans="1:19" x14ac:dyDescent="0.2">
      <c r="A2209" s="133" t="s">
        <v>199</v>
      </c>
      <c r="B2209" s="133" t="s">
        <v>161</v>
      </c>
      <c r="C2209" s="127">
        <v>44346.916666666664</v>
      </c>
      <c r="D2209" s="133">
        <v>229.35599999999999</v>
      </c>
      <c r="E2209" s="133">
        <v>208.81200000000001</v>
      </c>
      <c r="F2209" s="133">
        <v>20.544</v>
      </c>
      <c r="G2209" s="133">
        <v>0</v>
      </c>
      <c r="H2209" s="133">
        <v>409</v>
      </c>
      <c r="I2209" s="133">
        <v>708</v>
      </c>
      <c r="J2209" s="133">
        <v>208.81200000000001</v>
      </c>
      <c r="K2209" s="133">
        <v>708</v>
      </c>
      <c r="L2209" s="133"/>
      <c r="M2209" s="133">
        <v>409</v>
      </c>
      <c r="N2209" s="133">
        <v>708</v>
      </c>
      <c r="O2209" s="133">
        <v>790</v>
      </c>
      <c r="P2209" s="133" t="s">
        <v>204</v>
      </c>
      <c r="Q2209" s="133" t="s">
        <v>201</v>
      </c>
      <c r="R2209" s="133" t="s">
        <v>202</v>
      </c>
      <c r="S2209" s="127">
        <v>44349.400856481479</v>
      </c>
    </row>
    <row r="2210" spans="1:19" x14ac:dyDescent="0.2">
      <c r="A2210" s="133" t="s">
        <v>199</v>
      </c>
      <c r="B2210" s="133" t="s">
        <v>161</v>
      </c>
      <c r="C2210" s="127">
        <v>44346.958333333336</v>
      </c>
      <c r="D2210" s="133">
        <v>228.72399999999999</v>
      </c>
      <c r="E2210" s="133">
        <v>208.084</v>
      </c>
      <c r="F2210" s="133">
        <v>20.64</v>
      </c>
      <c r="G2210" s="133">
        <v>0</v>
      </c>
      <c r="H2210" s="133">
        <v>409</v>
      </c>
      <c r="I2210" s="133">
        <v>714</v>
      </c>
      <c r="J2210" s="133">
        <v>208.084</v>
      </c>
      <c r="K2210" s="133">
        <v>714</v>
      </c>
      <c r="L2210" s="133"/>
      <c r="M2210" s="133">
        <v>409</v>
      </c>
      <c r="N2210" s="133">
        <v>714</v>
      </c>
      <c r="O2210" s="133">
        <v>790</v>
      </c>
      <c r="P2210" s="133" t="s">
        <v>204</v>
      </c>
      <c r="Q2210" s="133" t="s">
        <v>201</v>
      </c>
      <c r="R2210" s="133" t="s">
        <v>202</v>
      </c>
      <c r="S2210" s="127">
        <v>44349.400856481479</v>
      </c>
    </row>
    <row r="2211" spans="1:19" x14ac:dyDescent="0.2">
      <c r="A2211" s="133" t="s">
        <v>199</v>
      </c>
      <c r="B2211" s="133" t="s">
        <v>161</v>
      </c>
      <c r="C2211" s="127">
        <v>44347</v>
      </c>
      <c r="D2211" s="133">
        <v>225.4</v>
      </c>
      <c r="E2211" s="133">
        <v>204.82400000000001</v>
      </c>
      <c r="F2211" s="133">
        <v>20.576000000000001</v>
      </c>
      <c r="G2211" s="133">
        <v>0</v>
      </c>
      <c r="H2211" s="133">
        <v>409</v>
      </c>
      <c r="I2211" s="133">
        <v>536</v>
      </c>
      <c r="J2211" s="133">
        <v>204.82400000000001</v>
      </c>
      <c r="K2211" s="133">
        <v>536</v>
      </c>
      <c r="L2211" s="133"/>
      <c r="M2211" s="133">
        <v>409</v>
      </c>
      <c r="N2211" s="133">
        <v>536</v>
      </c>
      <c r="O2211" s="133">
        <v>790</v>
      </c>
      <c r="P2211" s="133" t="s">
        <v>204</v>
      </c>
      <c r="Q2211" s="133" t="s">
        <v>201</v>
      </c>
      <c r="R2211" s="133" t="s">
        <v>202</v>
      </c>
      <c r="S2211" s="127">
        <v>44349.400856481479</v>
      </c>
    </row>
    <row r="2212" spans="1:19" x14ac:dyDescent="0.2">
      <c r="A2212" s="133" t="s">
        <v>199</v>
      </c>
      <c r="B2212" s="133" t="s">
        <v>161</v>
      </c>
      <c r="C2212" s="127">
        <v>44347.041666666664</v>
      </c>
      <c r="D2212" s="133">
        <v>225.32</v>
      </c>
      <c r="E2212" s="133">
        <v>204.744</v>
      </c>
      <c r="F2212" s="133">
        <v>20.576000000000001</v>
      </c>
      <c r="G2212" s="133">
        <v>0</v>
      </c>
      <c r="H2212" s="133">
        <v>409</v>
      </c>
      <c r="I2212" s="133">
        <v>459</v>
      </c>
      <c r="J2212" s="133">
        <v>204.744</v>
      </c>
      <c r="K2212" s="133">
        <v>459</v>
      </c>
      <c r="L2212" s="133"/>
      <c r="M2212" s="133">
        <v>409</v>
      </c>
      <c r="N2212" s="133">
        <v>459</v>
      </c>
      <c r="O2212" s="133">
        <v>790</v>
      </c>
      <c r="P2212" s="133" t="s">
        <v>204</v>
      </c>
      <c r="Q2212" s="133" t="s">
        <v>201</v>
      </c>
      <c r="R2212" s="133" t="s">
        <v>202</v>
      </c>
      <c r="S2212" s="127">
        <v>44349.400856481479</v>
      </c>
    </row>
    <row r="2213" spans="1:19" x14ac:dyDescent="0.2">
      <c r="A2213" s="133" t="s">
        <v>199</v>
      </c>
      <c r="B2213" s="133" t="s">
        <v>161</v>
      </c>
      <c r="C2213" s="127">
        <v>44347.083333333336</v>
      </c>
      <c r="D2213" s="133">
        <v>225.28800000000001</v>
      </c>
      <c r="E2213" s="133">
        <v>204.80799999999999</v>
      </c>
      <c r="F2213" s="133">
        <v>20.48</v>
      </c>
      <c r="G2213" s="133">
        <v>0</v>
      </c>
      <c r="H2213" s="133">
        <v>409</v>
      </c>
      <c r="I2213" s="133">
        <v>512</v>
      </c>
      <c r="J2213" s="133">
        <v>204.80799999999999</v>
      </c>
      <c r="K2213" s="133">
        <v>512</v>
      </c>
      <c r="L2213" s="133"/>
      <c r="M2213" s="133">
        <v>409</v>
      </c>
      <c r="N2213" s="133">
        <v>512</v>
      </c>
      <c r="O2213" s="133">
        <v>790</v>
      </c>
      <c r="P2213" s="133" t="s">
        <v>204</v>
      </c>
      <c r="Q2213" s="133" t="s">
        <v>201</v>
      </c>
      <c r="R2213" s="133" t="s">
        <v>202</v>
      </c>
      <c r="S2213" s="127">
        <v>44349.401030092595</v>
      </c>
    </row>
    <row r="2214" spans="1:19" x14ac:dyDescent="0.2">
      <c r="A2214" s="133" t="s">
        <v>199</v>
      </c>
      <c r="B2214" s="133" t="s">
        <v>161</v>
      </c>
      <c r="C2214" s="127">
        <v>44347.125</v>
      </c>
      <c r="D2214" s="133">
        <v>225.47200000000001</v>
      </c>
      <c r="E2214" s="133">
        <v>204.864</v>
      </c>
      <c r="F2214" s="133">
        <v>20.608000000000001</v>
      </c>
      <c r="G2214" s="133">
        <v>0</v>
      </c>
      <c r="H2214" s="133">
        <v>409</v>
      </c>
      <c r="I2214" s="133">
        <v>474</v>
      </c>
      <c r="J2214" s="133">
        <v>204.864</v>
      </c>
      <c r="K2214" s="133">
        <v>474</v>
      </c>
      <c r="L2214" s="133"/>
      <c r="M2214" s="133">
        <v>409</v>
      </c>
      <c r="N2214" s="133">
        <v>474</v>
      </c>
      <c r="O2214" s="133">
        <v>790</v>
      </c>
      <c r="P2214" s="133" t="s">
        <v>204</v>
      </c>
      <c r="Q2214" s="133" t="s">
        <v>201</v>
      </c>
      <c r="R2214" s="133" t="s">
        <v>202</v>
      </c>
      <c r="S2214" s="127">
        <v>44349.401030092595</v>
      </c>
    </row>
    <row r="2215" spans="1:19" x14ac:dyDescent="0.2">
      <c r="A2215" s="133" t="s">
        <v>199</v>
      </c>
      <c r="B2215" s="133" t="s">
        <v>161</v>
      </c>
      <c r="C2215" s="127">
        <v>44347.166666666664</v>
      </c>
      <c r="D2215" s="133">
        <v>225.524</v>
      </c>
      <c r="E2215" s="133">
        <v>204.916</v>
      </c>
      <c r="F2215" s="133">
        <v>20.608000000000001</v>
      </c>
      <c r="G2215" s="133">
        <v>0</v>
      </c>
      <c r="H2215" s="133">
        <v>409</v>
      </c>
      <c r="I2215" s="133">
        <v>489</v>
      </c>
      <c r="J2215" s="133">
        <v>204.916</v>
      </c>
      <c r="K2215" s="133">
        <v>489</v>
      </c>
      <c r="L2215" s="133"/>
      <c r="M2215" s="133">
        <v>409</v>
      </c>
      <c r="N2215" s="133">
        <v>489</v>
      </c>
      <c r="O2215" s="133">
        <v>790</v>
      </c>
      <c r="P2215" s="133" t="s">
        <v>204</v>
      </c>
      <c r="Q2215" s="133" t="s">
        <v>201</v>
      </c>
      <c r="R2215" s="133" t="s">
        <v>202</v>
      </c>
      <c r="S2215" s="127">
        <v>44349.401030092595</v>
      </c>
    </row>
    <row r="2216" spans="1:19" x14ac:dyDescent="0.2">
      <c r="A2216" s="133" t="s">
        <v>199</v>
      </c>
      <c r="B2216" s="133" t="s">
        <v>161</v>
      </c>
      <c r="C2216" s="127">
        <v>44347.208333333336</v>
      </c>
      <c r="D2216" s="133">
        <v>225.57599999999999</v>
      </c>
      <c r="E2216" s="133">
        <v>204.71199999999999</v>
      </c>
      <c r="F2216" s="133">
        <v>20.864000000000001</v>
      </c>
      <c r="G2216" s="133">
        <v>0</v>
      </c>
      <c r="H2216" s="133">
        <v>409</v>
      </c>
      <c r="I2216" s="133">
        <v>440</v>
      </c>
      <c r="J2216" s="133">
        <v>204.71199999999999</v>
      </c>
      <c r="K2216" s="133">
        <v>440</v>
      </c>
      <c r="L2216" s="133"/>
      <c r="M2216" s="133">
        <v>409</v>
      </c>
      <c r="N2216" s="133">
        <v>440</v>
      </c>
      <c r="O2216" s="133">
        <v>790</v>
      </c>
      <c r="P2216" s="133" t="s">
        <v>204</v>
      </c>
      <c r="Q2216" s="133" t="s">
        <v>201</v>
      </c>
      <c r="R2216" s="133" t="s">
        <v>202</v>
      </c>
      <c r="S2216" s="127">
        <v>44349.401030092595</v>
      </c>
    </row>
    <row r="2217" spans="1:19" x14ac:dyDescent="0.2">
      <c r="A2217" s="133" t="s">
        <v>199</v>
      </c>
      <c r="B2217" s="133" t="s">
        <v>161</v>
      </c>
      <c r="C2217" s="127">
        <v>44347.25</v>
      </c>
      <c r="D2217" s="133">
        <v>225.48400000000001</v>
      </c>
      <c r="E2217" s="133">
        <v>204.94</v>
      </c>
      <c r="F2217" s="133">
        <v>20.544</v>
      </c>
      <c r="G2217" s="133">
        <v>0</v>
      </c>
      <c r="H2217" s="133">
        <v>409</v>
      </c>
      <c r="I2217" s="133">
        <v>541</v>
      </c>
      <c r="J2217" s="133">
        <v>204.94</v>
      </c>
      <c r="K2217" s="133">
        <v>541</v>
      </c>
      <c r="L2217" s="133"/>
      <c r="M2217" s="133">
        <v>409</v>
      </c>
      <c r="N2217" s="133">
        <v>541</v>
      </c>
      <c r="O2217" s="133">
        <v>790</v>
      </c>
      <c r="P2217" s="133" t="s">
        <v>204</v>
      </c>
      <c r="Q2217" s="133" t="s">
        <v>201</v>
      </c>
      <c r="R2217" s="133" t="s">
        <v>202</v>
      </c>
      <c r="S2217" s="127">
        <v>44349.401030092595</v>
      </c>
    </row>
    <row r="2218" spans="1:19" x14ac:dyDescent="0.2">
      <c r="A2218" s="133" t="s">
        <v>199</v>
      </c>
      <c r="B2218" s="133" t="s">
        <v>161</v>
      </c>
      <c r="C2218" s="127">
        <v>44347.291666666664</v>
      </c>
      <c r="D2218" s="133">
        <v>225.33600000000001</v>
      </c>
      <c r="E2218" s="133">
        <v>204.792</v>
      </c>
      <c r="F2218" s="133">
        <v>20.544</v>
      </c>
      <c r="G2218" s="133">
        <v>0</v>
      </c>
      <c r="H2218" s="133">
        <v>409</v>
      </c>
      <c r="I2218" s="133">
        <v>448</v>
      </c>
      <c r="J2218" s="133">
        <v>204.792</v>
      </c>
      <c r="K2218" s="133">
        <v>448</v>
      </c>
      <c r="L2218" s="133"/>
      <c r="M2218" s="133">
        <v>409</v>
      </c>
      <c r="N2218" s="133">
        <v>448</v>
      </c>
      <c r="O2218" s="133">
        <v>790</v>
      </c>
      <c r="P2218" s="133" t="s">
        <v>204</v>
      </c>
      <c r="Q2218" s="133" t="s">
        <v>201</v>
      </c>
      <c r="R2218" s="133" t="s">
        <v>202</v>
      </c>
      <c r="S2218" s="127">
        <v>44349.401030092595</v>
      </c>
    </row>
    <row r="2219" spans="1:19" x14ac:dyDescent="0.2">
      <c r="A2219" s="133" t="s">
        <v>199</v>
      </c>
      <c r="B2219" s="133" t="s">
        <v>161</v>
      </c>
      <c r="C2219" s="127">
        <v>44347.333333333336</v>
      </c>
      <c r="D2219" s="133">
        <v>225.25200000000001</v>
      </c>
      <c r="E2219" s="133">
        <v>204.708</v>
      </c>
      <c r="F2219" s="133">
        <v>20.544</v>
      </c>
      <c r="G2219" s="133">
        <v>0</v>
      </c>
      <c r="H2219" s="133">
        <v>409</v>
      </c>
      <c r="I2219" s="133">
        <v>475</v>
      </c>
      <c r="J2219" s="133">
        <v>204.708</v>
      </c>
      <c r="K2219" s="133">
        <v>475</v>
      </c>
      <c r="L2219" s="133"/>
      <c r="M2219" s="133">
        <v>409</v>
      </c>
      <c r="N2219" s="133">
        <v>475</v>
      </c>
      <c r="O2219" s="133">
        <v>790</v>
      </c>
      <c r="P2219" s="133" t="s">
        <v>204</v>
      </c>
      <c r="Q2219" s="133" t="s">
        <v>201</v>
      </c>
      <c r="R2219" s="133" t="s">
        <v>202</v>
      </c>
      <c r="S2219" s="127">
        <v>44349.401030092595</v>
      </c>
    </row>
    <row r="2220" spans="1:19" x14ac:dyDescent="0.2">
      <c r="A2220" s="133" t="s">
        <v>199</v>
      </c>
      <c r="B2220" s="133" t="s">
        <v>161</v>
      </c>
      <c r="C2220" s="127">
        <v>44347.375</v>
      </c>
      <c r="D2220" s="133">
        <v>225.66</v>
      </c>
      <c r="E2220" s="133">
        <v>204.988</v>
      </c>
      <c r="F2220" s="133">
        <v>20.672000000000001</v>
      </c>
      <c r="G2220" s="133">
        <v>0</v>
      </c>
      <c r="H2220" s="133">
        <v>409</v>
      </c>
      <c r="I2220" s="133">
        <v>430</v>
      </c>
      <c r="J2220" s="133">
        <v>204.988</v>
      </c>
      <c r="K2220" s="133">
        <v>430</v>
      </c>
      <c r="L2220" s="133"/>
      <c r="M2220" s="133">
        <v>409</v>
      </c>
      <c r="N2220" s="133">
        <v>430</v>
      </c>
      <c r="O2220" s="133">
        <v>790</v>
      </c>
      <c r="P2220" s="133" t="s">
        <v>204</v>
      </c>
      <c r="Q2220" s="133" t="s">
        <v>201</v>
      </c>
      <c r="R2220" s="133" t="s">
        <v>202</v>
      </c>
      <c r="S2220" s="127">
        <v>44349.401030092595</v>
      </c>
    </row>
    <row r="2221" spans="1:19" x14ac:dyDescent="0.2">
      <c r="A2221" s="133" t="s">
        <v>199</v>
      </c>
      <c r="B2221" s="133" t="s">
        <v>161</v>
      </c>
      <c r="C2221" s="127">
        <v>44347.416666666664</v>
      </c>
      <c r="D2221" s="133">
        <v>225.59200000000001</v>
      </c>
      <c r="E2221" s="133">
        <v>204.76</v>
      </c>
      <c r="F2221" s="133">
        <v>20.832000000000001</v>
      </c>
      <c r="G2221" s="133">
        <v>0</v>
      </c>
      <c r="H2221" s="133">
        <v>409</v>
      </c>
      <c r="I2221" s="133">
        <v>483</v>
      </c>
      <c r="J2221" s="133">
        <v>204.76</v>
      </c>
      <c r="K2221" s="133">
        <v>483</v>
      </c>
      <c r="L2221" s="133"/>
      <c r="M2221" s="133">
        <v>409</v>
      </c>
      <c r="N2221" s="133">
        <v>483</v>
      </c>
      <c r="O2221" s="133">
        <v>790</v>
      </c>
      <c r="P2221" s="133" t="s">
        <v>204</v>
      </c>
      <c r="Q2221" s="133" t="s">
        <v>201</v>
      </c>
      <c r="R2221" s="133" t="s">
        <v>202</v>
      </c>
      <c r="S2221" s="127">
        <v>44349.401030092595</v>
      </c>
    </row>
    <row r="2222" spans="1:19" x14ac:dyDescent="0.2">
      <c r="A2222" s="133" t="s">
        <v>199</v>
      </c>
      <c r="B2222" s="133" t="s">
        <v>161</v>
      </c>
      <c r="C2222" s="127">
        <v>44347.458333333336</v>
      </c>
      <c r="D2222" s="133">
        <v>225.71600000000001</v>
      </c>
      <c r="E2222" s="133">
        <v>204.82</v>
      </c>
      <c r="F2222" s="133">
        <v>20.896000000000001</v>
      </c>
      <c r="G2222" s="133">
        <v>0</v>
      </c>
      <c r="H2222" s="133">
        <v>409</v>
      </c>
      <c r="I2222" s="133">
        <v>429</v>
      </c>
      <c r="J2222" s="133">
        <v>204.82</v>
      </c>
      <c r="K2222" s="133">
        <v>429</v>
      </c>
      <c r="L2222" s="133"/>
      <c r="M2222" s="133">
        <v>409</v>
      </c>
      <c r="N2222" s="133">
        <v>429</v>
      </c>
      <c r="O2222" s="133">
        <v>790</v>
      </c>
      <c r="P2222" s="133" t="s">
        <v>204</v>
      </c>
      <c r="Q2222" s="133" t="s">
        <v>201</v>
      </c>
      <c r="R2222" s="133" t="s">
        <v>202</v>
      </c>
      <c r="S2222" s="127">
        <v>44349.401030092595</v>
      </c>
    </row>
    <row r="2223" spans="1:19" x14ac:dyDescent="0.2">
      <c r="A2223" s="133" t="s">
        <v>199</v>
      </c>
      <c r="B2223" s="133" t="s">
        <v>161</v>
      </c>
      <c r="C2223" s="127">
        <v>44347.5</v>
      </c>
      <c r="D2223" s="133">
        <v>225.768</v>
      </c>
      <c r="E2223" s="133">
        <v>204.87200000000001</v>
      </c>
      <c r="F2223" s="133">
        <v>20.896000000000001</v>
      </c>
      <c r="G2223" s="133">
        <v>0</v>
      </c>
      <c r="H2223" s="133">
        <v>409</v>
      </c>
      <c r="I2223" s="133">
        <v>453</v>
      </c>
      <c r="J2223" s="133">
        <v>204.87200000000001</v>
      </c>
      <c r="K2223" s="133">
        <v>453</v>
      </c>
      <c r="L2223" s="133"/>
      <c r="M2223" s="133">
        <v>409</v>
      </c>
      <c r="N2223" s="133">
        <v>453</v>
      </c>
      <c r="O2223" s="133">
        <v>790</v>
      </c>
      <c r="P2223" s="133" t="s">
        <v>204</v>
      </c>
      <c r="Q2223" s="133" t="s">
        <v>201</v>
      </c>
      <c r="R2223" s="133" t="s">
        <v>202</v>
      </c>
      <c r="S2223" s="127">
        <v>44349.401030092595</v>
      </c>
    </row>
    <row r="2224" spans="1:19" x14ac:dyDescent="0.2">
      <c r="A2224" s="133" t="s">
        <v>199</v>
      </c>
      <c r="B2224" s="133" t="s">
        <v>161</v>
      </c>
      <c r="C2224" s="127">
        <v>44347.541666666664</v>
      </c>
      <c r="D2224" s="133">
        <v>225.61199999999999</v>
      </c>
      <c r="E2224" s="133">
        <v>204.74799999999999</v>
      </c>
      <c r="F2224" s="133">
        <v>20.864000000000001</v>
      </c>
      <c r="G2224" s="133">
        <v>0</v>
      </c>
      <c r="H2224" s="133">
        <v>409</v>
      </c>
      <c r="I2224" s="133">
        <v>459</v>
      </c>
      <c r="J2224" s="133">
        <v>204.74799999999999</v>
      </c>
      <c r="K2224" s="133">
        <v>459</v>
      </c>
      <c r="L2224" s="133"/>
      <c r="M2224" s="133">
        <v>409</v>
      </c>
      <c r="N2224" s="133">
        <v>459</v>
      </c>
      <c r="O2224" s="133">
        <v>790</v>
      </c>
      <c r="P2224" s="133" t="s">
        <v>204</v>
      </c>
      <c r="Q2224" s="133" t="s">
        <v>201</v>
      </c>
      <c r="R2224" s="133" t="s">
        <v>202</v>
      </c>
      <c r="S2224" s="127">
        <v>44349.401030092595</v>
      </c>
    </row>
    <row r="2225" spans="1:19" x14ac:dyDescent="0.2">
      <c r="A2225" s="133" t="s">
        <v>199</v>
      </c>
      <c r="B2225" s="133" t="s">
        <v>161</v>
      </c>
      <c r="C2225" s="127">
        <v>44347.583333333336</v>
      </c>
      <c r="D2225" s="133">
        <v>225.792</v>
      </c>
      <c r="E2225" s="133">
        <v>204.96</v>
      </c>
      <c r="F2225" s="133">
        <v>20.832000000000001</v>
      </c>
      <c r="G2225" s="133">
        <v>0</v>
      </c>
      <c r="H2225" s="133">
        <v>409</v>
      </c>
      <c r="I2225" s="133">
        <v>471</v>
      </c>
      <c r="J2225" s="133">
        <v>204.96</v>
      </c>
      <c r="K2225" s="133">
        <v>471</v>
      </c>
      <c r="L2225" s="133"/>
      <c r="M2225" s="133">
        <v>409</v>
      </c>
      <c r="N2225" s="133">
        <v>471</v>
      </c>
      <c r="O2225" s="133">
        <v>790</v>
      </c>
      <c r="P2225" s="133" t="s">
        <v>204</v>
      </c>
      <c r="Q2225" s="133" t="s">
        <v>201</v>
      </c>
      <c r="R2225" s="133" t="s">
        <v>202</v>
      </c>
      <c r="S2225" s="127">
        <v>44349.401030092595</v>
      </c>
    </row>
    <row r="2226" spans="1:19" x14ac:dyDescent="0.2">
      <c r="A2226" s="133" t="s">
        <v>199</v>
      </c>
      <c r="B2226" s="133" t="s">
        <v>161</v>
      </c>
      <c r="C2226" s="127">
        <v>44347.625</v>
      </c>
      <c r="D2226" s="133">
        <v>225.452</v>
      </c>
      <c r="E2226" s="133">
        <v>204.58799999999999</v>
      </c>
      <c r="F2226" s="133">
        <v>20.864000000000001</v>
      </c>
      <c r="G2226" s="133">
        <v>0</v>
      </c>
      <c r="H2226" s="133">
        <v>409</v>
      </c>
      <c r="I2226" s="133">
        <v>425</v>
      </c>
      <c r="J2226" s="133">
        <v>204.58799999999999</v>
      </c>
      <c r="K2226" s="133">
        <v>425</v>
      </c>
      <c r="L2226" s="133"/>
      <c r="M2226" s="133">
        <v>409</v>
      </c>
      <c r="N2226" s="133">
        <v>425</v>
      </c>
      <c r="O2226" s="133">
        <v>790</v>
      </c>
      <c r="P2226" s="133" t="s">
        <v>204</v>
      </c>
      <c r="Q2226" s="133" t="s">
        <v>201</v>
      </c>
      <c r="R2226" s="133" t="s">
        <v>202</v>
      </c>
      <c r="S2226" s="127">
        <v>44349.401030092595</v>
      </c>
    </row>
    <row r="2227" spans="1:19" x14ac:dyDescent="0.2">
      <c r="A2227" s="133" t="s">
        <v>199</v>
      </c>
      <c r="B2227" s="133" t="s">
        <v>161</v>
      </c>
      <c r="C2227" s="127">
        <v>44347.666666666664</v>
      </c>
      <c r="D2227" s="133">
        <v>226.02799999999999</v>
      </c>
      <c r="E2227" s="133">
        <v>204.90799999999999</v>
      </c>
      <c r="F2227" s="133">
        <v>21.12</v>
      </c>
      <c r="G2227" s="133">
        <v>0</v>
      </c>
      <c r="H2227" s="133">
        <v>409</v>
      </c>
      <c r="I2227" s="133">
        <v>430</v>
      </c>
      <c r="J2227" s="133">
        <v>204.90799999999999</v>
      </c>
      <c r="K2227" s="133">
        <v>430</v>
      </c>
      <c r="L2227" s="133"/>
      <c r="M2227" s="133">
        <v>409</v>
      </c>
      <c r="N2227" s="133">
        <v>430</v>
      </c>
      <c r="O2227" s="133">
        <v>790</v>
      </c>
      <c r="P2227" s="133" t="s">
        <v>204</v>
      </c>
      <c r="Q2227" s="133" t="s">
        <v>201</v>
      </c>
      <c r="R2227" s="133" t="s">
        <v>202</v>
      </c>
      <c r="S2227" s="127">
        <v>44349.401030092595</v>
      </c>
    </row>
    <row r="2228" spans="1:19" x14ac:dyDescent="0.2">
      <c r="A2228" s="133" t="s">
        <v>199</v>
      </c>
      <c r="B2228" s="133" t="s">
        <v>161</v>
      </c>
      <c r="C2228" s="127">
        <v>44347.708333333336</v>
      </c>
      <c r="D2228" s="133">
        <v>225.53200000000001</v>
      </c>
      <c r="E2228" s="133">
        <v>204.732</v>
      </c>
      <c r="F2228" s="133">
        <v>20.8</v>
      </c>
      <c r="G2228" s="133">
        <v>0</v>
      </c>
      <c r="H2228" s="133">
        <v>409</v>
      </c>
      <c r="I2228" s="133">
        <v>424</v>
      </c>
      <c r="J2228" s="133">
        <v>204.732</v>
      </c>
      <c r="K2228" s="133">
        <v>424</v>
      </c>
      <c r="L2228" s="133"/>
      <c r="M2228" s="133">
        <v>409</v>
      </c>
      <c r="N2228" s="133">
        <v>424</v>
      </c>
      <c r="O2228" s="133">
        <v>790</v>
      </c>
      <c r="P2228" s="133" t="s">
        <v>204</v>
      </c>
      <c r="Q2228" s="133" t="s">
        <v>201</v>
      </c>
      <c r="R2228" s="133" t="s">
        <v>202</v>
      </c>
      <c r="S2228" s="127">
        <v>44349.401030092595</v>
      </c>
    </row>
    <row r="2229" spans="1:19" x14ac:dyDescent="0.2">
      <c r="A2229" s="133" t="s">
        <v>199</v>
      </c>
      <c r="B2229" s="133" t="s">
        <v>161</v>
      </c>
      <c r="C2229" s="127">
        <v>44347.75</v>
      </c>
      <c r="D2229" s="133">
        <v>225.72</v>
      </c>
      <c r="E2229" s="133">
        <v>204.88800000000001</v>
      </c>
      <c r="F2229" s="133">
        <v>20.832000000000001</v>
      </c>
      <c r="G2229" s="133">
        <v>0</v>
      </c>
      <c r="H2229" s="133">
        <v>409</v>
      </c>
      <c r="I2229" s="133">
        <v>423</v>
      </c>
      <c r="J2229" s="133">
        <v>204.88800000000001</v>
      </c>
      <c r="K2229" s="133">
        <v>423</v>
      </c>
      <c r="L2229" s="133"/>
      <c r="M2229" s="133">
        <v>409</v>
      </c>
      <c r="N2229" s="133">
        <v>423</v>
      </c>
      <c r="O2229" s="133">
        <v>790</v>
      </c>
      <c r="P2229" s="133" t="s">
        <v>204</v>
      </c>
      <c r="Q2229" s="133" t="s">
        <v>201</v>
      </c>
      <c r="R2229" s="133" t="s">
        <v>202</v>
      </c>
      <c r="S2229" s="127">
        <v>44349.401030092595</v>
      </c>
    </row>
    <row r="2230" spans="1:19" x14ac:dyDescent="0.2">
      <c r="A2230" s="133" t="s">
        <v>199</v>
      </c>
      <c r="B2230" s="133" t="s">
        <v>161</v>
      </c>
      <c r="C2230" s="127">
        <v>44347.791666666664</v>
      </c>
      <c r="D2230" s="133">
        <v>225.67599999999999</v>
      </c>
      <c r="E2230" s="133">
        <v>204.78</v>
      </c>
      <c r="F2230" s="133">
        <v>20.896000000000001</v>
      </c>
      <c r="G2230" s="133">
        <v>0</v>
      </c>
      <c r="H2230" s="133">
        <v>409</v>
      </c>
      <c r="I2230" s="133">
        <v>428</v>
      </c>
      <c r="J2230" s="133">
        <v>204.78</v>
      </c>
      <c r="K2230" s="133">
        <v>428</v>
      </c>
      <c r="L2230" s="133"/>
      <c r="M2230" s="133">
        <v>409</v>
      </c>
      <c r="N2230" s="133">
        <v>428</v>
      </c>
      <c r="O2230" s="133">
        <v>790</v>
      </c>
      <c r="P2230" s="133" t="s">
        <v>204</v>
      </c>
      <c r="Q2230" s="133" t="s">
        <v>201</v>
      </c>
      <c r="R2230" s="133" t="s">
        <v>202</v>
      </c>
      <c r="S2230" s="127">
        <v>44349.401030092595</v>
      </c>
    </row>
    <row r="2231" spans="1:19" x14ac:dyDescent="0.2">
      <c r="A2231" s="133" t="s">
        <v>199</v>
      </c>
      <c r="B2231" s="133" t="s">
        <v>161</v>
      </c>
      <c r="C2231" s="127">
        <v>44347.833333333336</v>
      </c>
      <c r="D2231" s="133">
        <v>226.50800000000001</v>
      </c>
      <c r="E2231" s="133">
        <v>205.64400000000001</v>
      </c>
      <c r="F2231" s="133">
        <v>20.864000000000001</v>
      </c>
      <c r="G2231" s="133">
        <v>0</v>
      </c>
      <c r="H2231" s="133">
        <v>409</v>
      </c>
      <c r="I2231" s="133">
        <v>514</v>
      </c>
      <c r="J2231" s="133">
        <v>205.64400000000001</v>
      </c>
      <c r="K2231" s="133">
        <v>514</v>
      </c>
      <c r="L2231" s="133"/>
      <c r="M2231" s="133">
        <v>409</v>
      </c>
      <c r="N2231" s="133">
        <v>514</v>
      </c>
      <c r="O2231" s="133">
        <v>790</v>
      </c>
      <c r="P2231" s="133" t="s">
        <v>204</v>
      </c>
      <c r="Q2231" s="133" t="s">
        <v>201</v>
      </c>
      <c r="R2231" s="133" t="s">
        <v>202</v>
      </c>
      <c r="S2231" s="127">
        <v>44349.401030092595</v>
      </c>
    </row>
    <row r="2232" spans="1:19" x14ac:dyDescent="0.2">
      <c r="A2232" s="133" t="s">
        <v>199</v>
      </c>
      <c r="B2232" s="133" t="s">
        <v>161</v>
      </c>
      <c r="C2232" s="127">
        <v>44347.875</v>
      </c>
      <c r="D2232" s="133">
        <v>237.452</v>
      </c>
      <c r="E2232" s="133">
        <v>216.524</v>
      </c>
      <c r="F2232" s="133">
        <v>20.928000000000001</v>
      </c>
      <c r="G2232" s="133">
        <v>0</v>
      </c>
      <c r="H2232" s="133">
        <v>410</v>
      </c>
      <c r="I2232" s="133">
        <v>790</v>
      </c>
      <c r="J2232" s="133">
        <v>216.524</v>
      </c>
      <c r="K2232" s="133">
        <v>790</v>
      </c>
      <c r="L2232" s="133"/>
      <c r="M2232" s="133">
        <v>410</v>
      </c>
      <c r="N2232" s="133">
        <v>790</v>
      </c>
      <c r="O2232" s="133">
        <v>790</v>
      </c>
      <c r="P2232" s="133" t="s">
        <v>204</v>
      </c>
      <c r="Q2232" s="133" t="s">
        <v>201</v>
      </c>
      <c r="R2232" s="133" t="s">
        <v>202</v>
      </c>
      <c r="S2232" s="127">
        <v>44349.401030092595</v>
      </c>
    </row>
    <row r="2233" spans="1:19" x14ac:dyDescent="0.2">
      <c r="A2233" s="133" t="s">
        <v>199</v>
      </c>
      <c r="B2233" s="133" t="s">
        <v>161</v>
      </c>
      <c r="C2233" s="127">
        <v>44347.916666666664</v>
      </c>
      <c r="D2233" s="133">
        <v>244.744</v>
      </c>
      <c r="E2233" s="133">
        <v>223.65600000000001</v>
      </c>
      <c r="F2233" s="133">
        <v>21.088000000000001</v>
      </c>
      <c r="G2233" s="133">
        <v>0</v>
      </c>
      <c r="H2233" s="133">
        <v>409</v>
      </c>
      <c r="I2233" s="133">
        <v>705</v>
      </c>
      <c r="J2233" s="133">
        <v>223.65600000000001</v>
      </c>
      <c r="K2233" s="133">
        <v>705</v>
      </c>
      <c r="L2233" s="133"/>
      <c r="M2233" s="133">
        <v>409</v>
      </c>
      <c r="N2233" s="133">
        <v>705</v>
      </c>
      <c r="O2233" s="133">
        <v>790</v>
      </c>
      <c r="P2233" s="133" t="s">
        <v>204</v>
      </c>
      <c r="Q2233" s="133" t="s">
        <v>201</v>
      </c>
      <c r="R2233" s="133" t="s">
        <v>202</v>
      </c>
      <c r="S2233" s="127">
        <v>44349.401030092595</v>
      </c>
    </row>
    <row r="2234" spans="1:19" x14ac:dyDescent="0.2">
      <c r="A2234" s="133" t="s">
        <v>199</v>
      </c>
      <c r="B2234" s="133" t="s">
        <v>161</v>
      </c>
      <c r="C2234" s="127">
        <v>44347.958333333336</v>
      </c>
      <c r="D2234" s="133">
        <v>228.696</v>
      </c>
      <c r="E2234" s="133">
        <v>207.96</v>
      </c>
      <c r="F2234" s="133">
        <v>20.736000000000001</v>
      </c>
      <c r="G2234" s="133">
        <v>0</v>
      </c>
      <c r="H2234" s="133">
        <v>409</v>
      </c>
      <c r="I2234" s="133">
        <v>663</v>
      </c>
      <c r="J2234" s="133">
        <v>207.96</v>
      </c>
      <c r="K2234" s="133">
        <v>663</v>
      </c>
      <c r="L2234" s="133"/>
      <c r="M2234" s="133">
        <v>409</v>
      </c>
      <c r="N2234" s="133">
        <v>663</v>
      </c>
      <c r="O2234" s="133">
        <v>790</v>
      </c>
      <c r="P2234" s="133" t="s">
        <v>204</v>
      </c>
      <c r="Q2234" s="133" t="s">
        <v>201</v>
      </c>
      <c r="R2234" s="133" t="s">
        <v>202</v>
      </c>
      <c r="S2234" s="127">
        <v>44349.401030092595</v>
      </c>
    </row>
    <row r="2235" spans="1:19" x14ac:dyDescent="0.2">
      <c r="A2235" s="133" t="s">
        <v>199</v>
      </c>
      <c r="B2235" s="133" t="s">
        <v>161</v>
      </c>
      <c r="C2235" s="127">
        <v>44348</v>
      </c>
      <c r="D2235" s="133">
        <v>225.62799999999999</v>
      </c>
      <c r="E2235" s="133">
        <v>204.988</v>
      </c>
      <c r="F2235" s="133">
        <v>20.64</v>
      </c>
      <c r="G2235" s="133">
        <v>0</v>
      </c>
      <c r="H2235" s="133">
        <v>409</v>
      </c>
      <c r="I2235" s="133">
        <v>487</v>
      </c>
      <c r="J2235" s="133">
        <v>204.988</v>
      </c>
      <c r="K2235" s="133">
        <v>487</v>
      </c>
      <c r="L2235" s="133"/>
      <c r="M2235" s="133">
        <v>409</v>
      </c>
      <c r="N2235" s="133">
        <v>487</v>
      </c>
      <c r="O2235" s="133">
        <v>790</v>
      </c>
      <c r="P2235" s="133" t="s">
        <v>204</v>
      </c>
      <c r="Q2235" s="133" t="s">
        <v>201</v>
      </c>
      <c r="R2235" s="133" t="s">
        <v>202</v>
      </c>
      <c r="S2235" s="127">
        <v>44349.401030092595</v>
      </c>
    </row>
    <row r="2236" spans="1:19" x14ac:dyDescent="0.2">
      <c r="A2236" s="133" t="s">
        <v>199</v>
      </c>
      <c r="B2236" s="133" t="s">
        <v>85</v>
      </c>
      <c r="C2236" s="127">
        <v>44317.041666666664</v>
      </c>
      <c r="D2236" s="133">
        <v>82.941999999999993</v>
      </c>
      <c r="E2236" s="133">
        <v>75.297600000000003</v>
      </c>
      <c r="F2236" s="133">
        <v>7.6440000000000001</v>
      </c>
      <c r="G2236" s="133">
        <v>0</v>
      </c>
      <c r="H2236" s="133">
        <v>498</v>
      </c>
      <c r="I2236" s="242">
        <v>1179</v>
      </c>
      <c r="J2236" s="133">
        <v>75.298000000000002</v>
      </c>
      <c r="K2236" s="242">
        <v>1180</v>
      </c>
      <c r="L2236" s="133"/>
      <c r="M2236" s="133">
        <v>435</v>
      </c>
      <c r="N2236" s="242">
        <v>1180</v>
      </c>
      <c r="O2236" s="242">
        <v>1180</v>
      </c>
      <c r="P2236" s="133" t="s">
        <v>204</v>
      </c>
      <c r="Q2236" s="133" t="s">
        <v>201</v>
      </c>
      <c r="R2236" s="133" t="s">
        <v>202</v>
      </c>
      <c r="S2236" s="127">
        <v>44320.378819444442</v>
      </c>
    </row>
    <row r="2237" spans="1:19" x14ac:dyDescent="0.2">
      <c r="A2237" s="133" t="s">
        <v>199</v>
      </c>
      <c r="B2237" s="133" t="s">
        <v>85</v>
      </c>
      <c r="C2237" s="127">
        <v>44317.083333333336</v>
      </c>
      <c r="D2237" s="133">
        <v>83.14</v>
      </c>
      <c r="E2237" s="133">
        <v>75.460800000000006</v>
      </c>
      <c r="F2237" s="133">
        <v>7.6769999999999996</v>
      </c>
      <c r="G2237" s="133">
        <v>0</v>
      </c>
      <c r="H2237" s="133">
        <v>499</v>
      </c>
      <c r="I2237" s="242">
        <v>1192</v>
      </c>
      <c r="J2237" s="133">
        <v>75.462999999999994</v>
      </c>
      <c r="K2237" s="242">
        <v>1195</v>
      </c>
      <c r="L2237" s="133"/>
      <c r="M2237" s="133">
        <v>435</v>
      </c>
      <c r="N2237" s="242">
        <v>1195</v>
      </c>
      <c r="O2237" s="242">
        <v>1180</v>
      </c>
      <c r="P2237" s="133" t="s">
        <v>204</v>
      </c>
      <c r="Q2237" s="133" t="s">
        <v>201</v>
      </c>
      <c r="R2237" s="133" t="s">
        <v>202</v>
      </c>
      <c r="S2237" s="127">
        <v>44349.398495370369</v>
      </c>
    </row>
    <row r="2238" spans="1:19" x14ac:dyDescent="0.2">
      <c r="A2238" s="133" t="s">
        <v>199</v>
      </c>
      <c r="B2238" s="133" t="s">
        <v>85</v>
      </c>
      <c r="C2238" s="127">
        <v>44317.125</v>
      </c>
      <c r="D2238" s="133">
        <v>83.144000000000005</v>
      </c>
      <c r="E2238" s="133">
        <v>75.475200000000001</v>
      </c>
      <c r="F2238" s="133">
        <v>7.6680000000000001</v>
      </c>
      <c r="G2238" s="133">
        <v>0</v>
      </c>
      <c r="H2238" s="133">
        <v>499</v>
      </c>
      <c r="I2238" s="242">
        <v>1192</v>
      </c>
      <c r="J2238" s="133">
        <v>75.475999999999999</v>
      </c>
      <c r="K2238" s="242">
        <v>1195</v>
      </c>
      <c r="L2238" s="133"/>
      <c r="M2238" s="133">
        <v>435</v>
      </c>
      <c r="N2238" s="242">
        <v>1195</v>
      </c>
      <c r="O2238" s="242">
        <v>1180</v>
      </c>
      <c r="P2238" s="133" t="s">
        <v>204</v>
      </c>
      <c r="Q2238" s="133" t="s">
        <v>201</v>
      </c>
      <c r="R2238" s="133" t="s">
        <v>202</v>
      </c>
      <c r="S2238" s="127">
        <v>44349.398495370369</v>
      </c>
    </row>
    <row r="2239" spans="1:19" x14ac:dyDescent="0.2">
      <c r="A2239" s="133" t="s">
        <v>199</v>
      </c>
      <c r="B2239" s="133" t="s">
        <v>85</v>
      </c>
      <c r="C2239" s="127">
        <v>44317.166666666664</v>
      </c>
      <c r="D2239" s="133">
        <v>83.070999999999998</v>
      </c>
      <c r="E2239" s="133">
        <v>75.398399999999995</v>
      </c>
      <c r="F2239" s="133">
        <v>7.6719999999999997</v>
      </c>
      <c r="G2239" s="133">
        <v>0</v>
      </c>
      <c r="H2239" s="133">
        <v>499</v>
      </c>
      <c r="I2239" s="242">
        <v>1192</v>
      </c>
      <c r="J2239" s="133">
        <v>75.399000000000001</v>
      </c>
      <c r="K2239" s="242">
        <v>1195</v>
      </c>
      <c r="L2239" s="133"/>
      <c r="M2239" s="133">
        <v>435</v>
      </c>
      <c r="N2239" s="242">
        <v>1195</v>
      </c>
      <c r="O2239" s="242">
        <v>1180</v>
      </c>
      <c r="P2239" s="133" t="s">
        <v>204</v>
      </c>
      <c r="Q2239" s="133" t="s">
        <v>201</v>
      </c>
      <c r="R2239" s="133" t="s">
        <v>202</v>
      </c>
      <c r="S2239" s="127">
        <v>44349.398495370369</v>
      </c>
    </row>
    <row r="2240" spans="1:19" x14ac:dyDescent="0.2">
      <c r="A2240" s="133" t="s">
        <v>199</v>
      </c>
      <c r="B2240" s="133" t="s">
        <v>85</v>
      </c>
      <c r="C2240" s="127">
        <v>44317.208333333336</v>
      </c>
      <c r="D2240" s="133">
        <v>83.114000000000004</v>
      </c>
      <c r="E2240" s="133">
        <v>75.297600000000003</v>
      </c>
      <c r="F2240" s="133">
        <v>7.8159999999999998</v>
      </c>
      <c r="G2240" s="133">
        <v>0</v>
      </c>
      <c r="H2240" s="133">
        <v>499</v>
      </c>
      <c r="I2240" s="242">
        <v>1192</v>
      </c>
      <c r="J2240" s="133">
        <v>75.298000000000002</v>
      </c>
      <c r="K2240" s="242">
        <v>1195</v>
      </c>
      <c r="L2240" s="133"/>
      <c r="M2240" s="133">
        <v>435</v>
      </c>
      <c r="N2240" s="242">
        <v>1195</v>
      </c>
      <c r="O2240" s="242">
        <v>1180</v>
      </c>
      <c r="P2240" s="133" t="s">
        <v>204</v>
      </c>
      <c r="Q2240" s="133" t="s">
        <v>201</v>
      </c>
      <c r="R2240" s="133" t="s">
        <v>202</v>
      </c>
      <c r="S2240" s="127">
        <v>44349.398495370369</v>
      </c>
    </row>
    <row r="2241" spans="1:19" x14ac:dyDescent="0.2">
      <c r="A2241" s="133" t="s">
        <v>199</v>
      </c>
      <c r="B2241" s="133" t="s">
        <v>85</v>
      </c>
      <c r="C2241" s="127">
        <v>44317.25</v>
      </c>
      <c r="D2241" s="133">
        <v>83.134</v>
      </c>
      <c r="E2241" s="133">
        <v>75.403199999999998</v>
      </c>
      <c r="F2241" s="133">
        <v>7.7309999999999999</v>
      </c>
      <c r="G2241" s="133">
        <v>0</v>
      </c>
      <c r="H2241" s="133">
        <v>499</v>
      </c>
      <c r="I2241" s="242">
        <v>1192</v>
      </c>
      <c r="J2241" s="133">
        <v>75.403000000000006</v>
      </c>
      <c r="K2241" s="242">
        <v>1195</v>
      </c>
      <c r="L2241" s="133"/>
      <c r="M2241" s="133">
        <v>435</v>
      </c>
      <c r="N2241" s="242">
        <v>1195</v>
      </c>
      <c r="O2241" s="242">
        <v>1180</v>
      </c>
      <c r="P2241" s="133" t="s">
        <v>204</v>
      </c>
      <c r="Q2241" s="133" t="s">
        <v>201</v>
      </c>
      <c r="R2241" s="133" t="s">
        <v>202</v>
      </c>
      <c r="S2241" s="127">
        <v>44349.398495370369</v>
      </c>
    </row>
    <row r="2242" spans="1:19" x14ac:dyDescent="0.2">
      <c r="A2242" s="133" t="s">
        <v>199</v>
      </c>
      <c r="B2242" s="133" t="s">
        <v>85</v>
      </c>
      <c r="C2242" s="127">
        <v>44317.291666666664</v>
      </c>
      <c r="D2242" s="133">
        <v>83.078000000000003</v>
      </c>
      <c r="E2242" s="133">
        <v>75.297600000000003</v>
      </c>
      <c r="F2242" s="133">
        <v>7.78</v>
      </c>
      <c r="G2242" s="133">
        <v>0</v>
      </c>
      <c r="H2242" s="133">
        <v>499</v>
      </c>
      <c r="I2242" s="242">
        <v>1192</v>
      </c>
      <c r="J2242" s="133">
        <v>75.298000000000002</v>
      </c>
      <c r="K2242" s="242">
        <v>1195</v>
      </c>
      <c r="L2242" s="133"/>
      <c r="M2242" s="133">
        <v>435</v>
      </c>
      <c r="N2242" s="242">
        <v>1195</v>
      </c>
      <c r="O2242" s="242">
        <v>1180</v>
      </c>
      <c r="P2242" s="133" t="s">
        <v>204</v>
      </c>
      <c r="Q2242" s="133" t="s">
        <v>201</v>
      </c>
      <c r="R2242" s="133" t="s">
        <v>202</v>
      </c>
      <c r="S2242" s="127">
        <v>44349.398495370369</v>
      </c>
    </row>
    <row r="2243" spans="1:19" x14ac:dyDescent="0.2">
      <c r="A2243" s="133" t="s">
        <v>199</v>
      </c>
      <c r="B2243" s="133" t="s">
        <v>85</v>
      </c>
      <c r="C2243" s="127">
        <v>44317.333333333336</v>
      </c>
      <c r="D2243" s="133">
        <v>83.125</v>
      </c>
      <c r="E2243" s="133">
        <v>75.432000000000002</v>
      </c>
      <c r="F2243" s="133">
        <v>7.6929999999999996</v>
      </c>
      <c r="G2243" s="133">
        <v>0</v>
      </c>
      <c r="H2243" s="133">
        <v>499</v>
      </c>
      <c r="I2243" s="242">
        <v>1192</v>
      </c>
      <c r="J2243" s="133">
        <v>75.432000000000002</v>
      </c>
      <c r="K2243" s="242">
        <v>1195</v>
      </c>
      <c r="L2243" s="133"/>
      <c r="M2243" s="133">
        <v>435</v>
      </c>
      <c r="N2243" s="242">
        <v>1195</v>
      </c>
      <c r="O2243" s="242">
        <v>1180</v>
      </c>
      <c r="P2243" s="133" t="s">
        <v>204</v>
      </c>
      <c r="Q2243" s="133" t="s">
        <v>201</v>
      </c>
      <c r="R2243" s="133" t="s">
        <v>202</v>
      </c>
      <c r="S2243" s="127">
        <v>44349.398495370369</v>
      </c>
    </row>
    <row r="2244" spans="1:19" x14ac:dyDescent="0.2">
      <c r="A2244" s="133" t="s">
        <v>199</v>
      </c>
      <c r="B2244" s="133" t="s">
        <v>85</v>
      </c>
      <c r="C2244" s="127">
        <v>44317.375</v>
      </c>
      <c r="D2244" s="133">
        <v>83.076999999999998</v>
      </c>
      <c r="E2244" s="133">
        <v>75.422399999999996</v>
      </c>
      <c r="F2244" s="133">
        <v>7.6520000000000001</v>
      </c>
      <c r="G2244" s="133">
        <v>0</v>
      </c>
      <c r="H2244" s="133">
        <v>499</v>
      </c>
      <c r="I2244" s="242">
        <v>1192</v>
      </c>
      <c r="J2244" s="133">
        <v>75.424999999999997</v>
      </c>
      <c r="K2244" s="242">
        <v>1195</v>
      </c>
      <c r="L2244" s="133"/>
      <c r="M2244" s="133">
        <v>435</v>
      </c>
      <c r="N2244" s="242">
        <v>1195</v>
      </c>
      <c r="O2244" s="242">
        <v>1180</v>
      </c>
      <c r="P2244" s="133" t="s">
        <v>204</v>
      </c>
      <c r="Q2244" s="133" t="s">
        <v>201</v>
      </c>
      <c r="R2244" s="133" t="s">
        <v>202</v>
      </c>
      <c r="S2244" s="127">
        <v>44349.398495370369</v>
      </c>
    </row>
    <row r="2245" spans="1:19" x14ac:dyDescent="0.2">
      <c r="A2245" s="133" t="s">
        <v>199</v>
      </c>
      <c r="B2245" s="133" t="s">
        <v>85</v>
      </c>
      <c r="C2245" s="127">
        <v>44317.416666666664</v>
      </c>
      <c r="D2245" s="133">
        <v>84.742999999999995</v>
      </c>
      <c r="E2245" s="133">
        <v>77.016000000000005</v>
      </c>
      <c r="F2245" s="133">
        <v>7.7270000000000003</v>
      </c>
      <c r="G2245" s="133">
        <v>0</v>
      </c>
      <c r="H2245" s="133">
        <v>499</v>
      </c>
      <c r="I2245" s="242">
        <v>1192</v>
      </c>
      <c r="J2245" s="133">
        <v>77.016000000000005</v>
      </c>
      <c r="K2245" s="242">
        <v>1195</v>
      </c>
      <c r="L2245" s="133"/>
      <c r="M2245" s="133">
        <v>435</v>
      </c>
      <c r="N2245" s="242">
        <v>1195</v>
      </c>
      <c r="O2245" s="242">
        <v>1180</v>
      </c>
      <c r="P2245" s="133" t="s">
        <v>204</v>
      </c>
      <c r="Q2245" s="133" t="s">
        <v>201</v>
      </c>
      <c r="R2245" s="133" t="s">
        <v>202</v>
      </c>
      <c r="S2245" s="127">
        <v>44349.398495370369</v>
      </c>
    </row>
    <row r="2246" spans="1:19" x14ac:dyDescent="0.2">
      <c r="A2246" s="133" t="s">
        <v>199</v>
      </c>
      <c r="B2246" s="133" t="s">
        <v>85</v>
      </c>
      <c r="C2246" s="127">
        <v>44317.458333333336</v>
      </c>
      <c r="D2246" s="133">
        <v>104.955</v>
      </c>
      <c r="E2246" s="133">
        <v>96.724800000000002</v>
      </c>
      <c r="F2246" s="133">
        <v>8.2319999999999993</v>
      </c>
      <c r="G2246" s="133">
        <v>0</v>
      </c>
      <c r="H2246" s="133">
        <v>500</v>
      </c>
      <c r="I2246" s="242">
        <v>1192</v>
      </c>
      <c r="J2246" s="133">
        <v>96.722999999999999</v>
      </c>
      <c r="K2246" s="242">
        <v>1195</v>
      </c>
      <c r="L2246" s="133"/>
      <c r="M2246" s="133">
        <v>435</v>
      </c>
      <c r="N2246" s="242">
        <v>1195</v>
      </c>
      <c r="O2246" s="242">
        <v>1180</v>
      </c>
      <c r="P2246" s="133" t="s">
        <v>204</v>
      </c>
      <c r="Q2246" s="133" t="s">
        <v>201</v>
      </c>
      <c r="R2246" s="133" t="s">
        <v>202</v>
      </c>
      <c r="S2246" s="127">
        <v>44349.398495370369</v>
      </c>
    </row>
    <row r="2247" spans="1:19" x14ac:dyDescent="0.2">
      <c r="A2247" s="133" t="s">
        <v>199</v>
      </c>
      <c r="B2247" s="133" t="s">
        <v>85</v>
      </c>
      <c r="C2247" s="127">
        <v>44317.5</v>
      </c>
      <c r="D2247" s="133">
        <v>97.073999999999998</v>
      </c>
      <c r="E2247" s="133">
        <v>89.169600000000003</v>
      </c>
      <c r="F2247" s="133">
        <v>7.9059999999999997</v>
      </c>
      <c r="G2247" s="133">
        <v>0</v>
      </c>
      <c r="H2247" s="133">
        <v>500</v>
      </c>
      <c r="I2247" s="242">
        <v>1192</v>
      </c>
      <c r="J2247" s="133">
        <v>89.168000000000006</v>
      </c>
      <c r="K2247" s="242">
        <v>1195</v>
      </c>
      <c r="L2247" s="133"/>
      <c r="M2247" s="133">
        <v>435</v>
      </c>
      <c r="N2247" s="242">
        <v>1195</v>
      </c>
      <c r="O2247" s="242">
        <v>1180</v>
      </c>
      <c r="P2247" s="133" t="s">
        <v>204</v>
      </c>
      <c r="Q2247" s="133" t="s">
        <v>201</v>
      </c>
      <c r="R2247" s="133" t="s">
        <v>202</v>
      </c>
      <c r="S2247" s="127">
        <v>44349.398495370369</v>
      </c>
    </row>
    <row r="2248" spans="1:19" x14ac:dyDescent="0.2">
      <c r="A2248" s="133" t="s">
        <v>199</v>
      </c>
      <c r="B2248" s="133" t="s">
        <v>85</v>
      </c>
      <c r="C2248" s="127">
        <v>44317.541666666664</v>
      </c>
      <c r="D2248" s="133">
        <v>83.408000000000001</v>
      </c>
      <c r="E2248" s="133">
        <v>75.744</v>
      </c>
      <c r="F2248" s="133">
        <v>7.6639999999999997</v>
      </c>
      <c r="G2248" s="133">
        <v>0</v>
      </c>
      <c r="H2248" s="133">
        <v>499</v>
      </c>
      <c r="I2248" s="242">
        <v>1192</v>
      </c>
      <c r="J2248" s="133">
        <v>75.744</v>
      </c>
      <c r="K2248" s="242">
        <v>1195</v>
      </c>
      <c r="L2248" s="133"/>
      <c r="M2248" s="133">
        <v>435</v>
      </c>
      <c r="N2248" s="242">
        <v>1195</v>
      </c>
      <c r="O2248" s="242">
        <v>1180</v>
      </c>
      <c r="P2248" s="133" t="s">
        <v>204</v>
      </c>
      <c r="Q2248" s="133" t="s">
        <v>201</v>
      </c>
      <c r="R2248" s="133" t="s">
        <v>202</v>
      </c>
      <c r="S2248" s="127">
        <v>44349.398495370369</v>
      </c>
    </row>
    <row r="2249" spans="1:19" x14ac:dyDescent="0.2">
      <c r="A2249" s="133" t="s">
        <v>199</v>
      </c>
      <c r="B2249" s="133" t="s">
        <v>85</v>
      </c>
      <c r="C2249" s="127">
        <v>44317.583333333336</v>
      </c>
      <c r="D2249" s="133">
        <v>83.128</v>
      </c>
      <c r="E2249" s="133">
        <v>75.316800000000001</v>
      </c>
      <c r="F2249" s="133">
        <v>7.8109999999999999</v>
      </c>
      <c r="G2249" s="133">
        <v>0</v>
      </c>
      <c r="H2249" s="133">
        <v>498</v>
      </c>
      <c r="I2249" s="242">
        <v>1192</v>
      </c>
      <c r="J2249" s="133">
        <v>75.316999999999993</v>
      </c>
      <c r="K2249" s="242">
        <v>1195</v>
      </c>
      <c r="L2249" s="133"/>
      <c r="M2249" s="133">
        <v>435</v>
      </c>
      <c r="N2249" s="242">
        <v>1195</v>
      </c>
      <c r="O2249" s="242">
        <v>1180</v>
      </c>
      <c r="P2249" s="133" t="s">
        <v>204</v>
      </c>
      <c r="Q2249" s="133" t="s">
        <v>201</v>
      </c>
      <c r="R2249" s="133" t="s">
        <v>202</v>
      </c>
      <c r="S2249" s="127">
        <v>44349.398495370369</v>
      </c>
    </row>
    <row r="2250" spans="1:19" x14ac:dyDescent="0.2">
      <c r="A2250" s="133" t="s">
        <v>199</v>
      </c>
      <c r="B2250" s="133" t="s">
        <v>85</v>
      </c>
      <c r="C2250" s="127">
        <v>44317.625</v>
      </c>
      <c r="D2250" s="133">
        <v>83.061999999999998</v>
      </c>
      <c r="E2250" s="133">
        <v>75.374399999999994</v>
      </c>
      <c r="F2250" s="133">
        <v>7.6870000000000003</v>
      </c>
      <c r="G2250" s="133">
        <v>0</v>
      </c>
      <c r="H2250" s="133">
        <v>499</v>
      </c>
      <c r="I2250" s="242">
        <v>1192</v>
      </c>
      <c r="J2250" s="133">
        <v>75.375</v>
      </c>
      <c r="K2250" s="242">
        <v>1195</v>
      </c>
      <c r="L2250" s="133"/>
      <c r="M2250" s="133">
        <v>435</v>
      </c>
      <c r="N2250" s="242">
        <v>1195</v>
      </c>
      <c r="O2250" s="242">
        <v>1180</v>
      </c>
      <c r="P2250" s="133" t="s">
        <v>204</v>
      </c>
      <c r="Q2250" s="133" t="s">
        <v>201</v>
      </c>
      <c r="R2250" s="133" t="s">
        <v>202</v>
      </c>
      <c r="S2250" s="127">
        <v>44349.398495370369</v>
      </c>
    </row>
    <row r="2251" spans="1:19" x14ac:dyDescent="0.2">
      <c r="A2251" s="133" t="s">
        <v>199</v>
      </c>
      <c r="B2251" s="133" t="s">
        <v>85</v>
      </c>
      <c r="C2251" s="127">
        <v>44317.666666666664</v>
      </c>
      <c r="D2251" s="133">
        <v>83.096999999999994</v>
      </c>
      <c r="E2251" s="133">
        <v>75.422399999999996</v>
      </c>
      <c r="F2251" s="133">
        <v>7.6769999999999996</v>
      </c>
      <c r="G2251" s="133">
        <v>0</v>
      </c>
      <c r="H2251" s="133">
        <v>499</v>
      </c>
      <c r="I2251" s="242">
        <v>1192</v>
      </c>
      <c r="J2251" s="133">
        <v>75.42</v>
      </c>
      <c r="K2251" s="242">
        <v>1195</v>
      </c>
      <c r="L2251" s="133"/>
      <c r="M2251" s="133">
        <v>435</v>
      </c>
      <c r="N2251" s="242">
        <v>1195</v>
      </c>
      <c r="O2251" s="242">
        <v>1180</v>
      </c>
      <c r="P2251" s="133" t="s">
        <v>204</v>
      </c>
      <c r="Q2251" s="133" t="s">
        <v>201</v>
      </c>
      <c r="R2251" s="133" t="s">
        <v>202</v>
      </c>
      <c r="S2251" s="127">
        <v>44349.398495370369</v>
      </c>
    </row>
    <row r="2252" spans="1:19" x14ac:dyDescent="0.2">
      <c r="A2252" s="133" t="s">
        <v>199</v>
      </c>
      <c r="B2252" s="133" t="s">
        <v>85</v>
      </c>
      <c r="C2252" s="127">
        <v>44317.708333333336</v>
      </c>
      <c r="D2252" s="133">
        <v>83.299000000000007</v>
      </c>
      <c r="E2252" s="133">
        <v>75.508799999999994</v>
      </c>
      <c r="F2252" s="133">
        <v>7.7919999999999998</v>
      </c>
      <c r="G2252" s="133">
        <v>0</v>
      </c>
      <c r="H2252" s="133">
        <v>499</v>
      </c>
      <c r="I2252" s="242">
        <v>1179</v>
      </c>
      <c r="J2252" s="133">
        <v>75.507000000000005</v>
      </c>
      <c r="K2252" s="242">
        <v>1180</v>
      </c>
      <c r="L2252" s="133"/>
      <c r="M2252" s="133">
        <v>435</v>
      </c>
      <c r="N2252" s="242">
        <v>1180</v>
      </c>
      <c r="O2252" s="242">
        <v>1180</v>
      </c>
      <c r="P2252" s="133" t="s">
        <v>204</v>
      </c>
      <c r="Q2252" s="133" t="s">
        <v>201</v>
      </c>
      <c r="R2252" s="133" t="s">
        <v>202</v>
      </c>
      <c r="S2252" s="127">
        <v>44349.398495370369</v>
      </c>
    </row>
    <row r="2253" spans="1:19" x14ac:dyDescent="0.2">
      <c r="A2253" s="133" t="s">
        <v>199</v>
      </c>
      <c r="B2253" s="133" t="s">
        <v>85</v>
      </c>
      <c r="C2253" s="127">
        <v>44317.75</v>
      </c>
      <c r="D2253" s="133">
        <v>83.266000000000005</v>
      </c>
      <c r="E2253" s="133">
        <v>75.6096</v>
      </c>
      <c r="F2253" s="133">
        <v>7.6559999999999997</v>
      </c>
      <c r="G2253" s="133">
        <v>0</v>
      </c>
      <c r="H2253" s="133">
        <v>499</v>
      </c>
      <c r="I2253" s="242">
        <v>1179</v>
      </c>
      <c r="J2253" s="133">
        <v>75.61</v>
      </c>
      <c r="K2253" s="242">
        <v>1180</v>
      </c>
      <c r="L2253" s="133"/>
      <c r="M2253" s="133">
        <v>435</v>
      </c>
      <c r="N2253" s="242">
        <v>1180</v>
      </c>
      <c r="O2253" s="242">
        <v>1180</v>
      </c>
      <c r="P2253" s="133" t="s">
        <v>204</v>
      </c>
      <c r="Q2253" s="133" t="s">
        <v>201</v>
      </c>
      <c r="R2253" s="133" t="s">
        <v>202</v>
      </c>
      <c r="S2253" s="127">
        <v>44349.398495370369</v>
      </c>
    </row>
    <row r="2254" spans="1:19" x14ac:dyDescent="0.2">
      <c r="A2254" s="133" t="s">
        <v>199</v>
      </c>
      <c r="B2254" s="133" t="s">
        <v>85</v>
      </c>
      <c r="C2254" s="127">
        <v>44317.791666666664</v>
      </c>
      <c r="D2254" s="133">
        <v>92.049000000000007</v>
      </c>
      <c r="E2254" s="133">
        <v>84.139200000000002</v>
      </c>
      <c r="F2254" s="133">
        <v>7.91</v>
      </c>
      <c r="G2254" s="133">
        <v>0</v>
      </c>
      <c r="H2254" s="133">
        <v>527</v>
      </c>
      <c r="I2254" s="242">
        <v>1179</v>
      </c>
      <c r="J2254" s="133">
        <v>84.138999999999996</v>
      </c>
      <c r="K2254" s="242">
        <v>1180</v>
      </c>
      <c r="L2254" s="133"/>
      <c r="M2254" s="133">
        <v>435</v>
      </c>
      <c r="N2254" s="242">
        <v>1180</v>
      </c>
      <c r="O2254" s="242">
        <v>1180</v>
      </c>
      <c r="P2254" s="133" t="s">
        <v>204</v>
      </c>
      <c r="Q2254" s="133" t="s">
        <v>201</v>
      </c>
      <c r="R2254" s="133" t="s">
        <v>202</v>
      </c>
      <c r="S2254" s="127">
        <v>44349.398495370369</v>
      </c>
    </row>
    <row r="2255" spans="1:19" x14ac:dyDescent="0.2">
      <c r="A2255" s="133" t="s">
        <v>199</v>
      </c>
      <c r="B2255" s="133" t="s">
        <v>85</v>
      </c>
      <c r="C2255" s="127">
        <v>44317.833333333336</v>
      </c>
      <c r="D2255" s="133">
        <v>96.25</v>
      </c>
      <c r="E2255" s="133">
        <v>88.372799999999998</v>
      </c>
      <c r="F2255" s="133">
        <v>7.8780000000000001</v>
      </c>
      <c r="G2255" s="133">
        <v>0</v>
      </c>
      <c r="H2255" s="133">
        <v>512</v>
      </c>
      <c r="I2255" s="242">
        <v>1179</v>
      </c>
      <c r="J2255" s="133">
        <v>88.372</v>
      </c>
      <c r="K2255" s="242">
        <v>1180</v>
      </c>
      <c r="L2255" s="133"/>
      <c r="M2255" s="133">
        <v>435</v>
      </c>
      <c r="N2255" s="242">
        <v>1180</v>
      </c>
      <c r="O2255" s="242">
        <v>1180</v>
      </c>
      <c r="P2255" s="133" t="s">
        <v>204</v>
      </c>
      <c r="Q2255" s="133" t="s">
        <v>201</v>
      </c>
      <c r="R2255" s="133" t="s">
        <v>202</v>
      </c>
      <c r="S2255" s="127">
        <v>44349.398495370369</v>
      </c>
    </row>
    <row r="2256" spans="1:19" x14ac:dyDescent="0.2">
      <c r="A2256" s="133" t="s">
        <v>199</v>
      </c>
      <c r="B2256" s="133" t="s">
        <v>85</v>
      </c>
      <c r="C2256" s="127">
        <v>44317.875</v>
      </c>
      <c r="D2256" s="133">
        <v>86.744</v>
      </c>
      <c r="E2256" s="133">
        <v>79.070400000000006</v>
      </c>
      <c r="F2256" s="133">
        <v>7.6749999999999998</v>
      </c>
      <c r="G2256" s="133">
        <v>0</v>
      </c>
      <c r="H2256" s="133">
        <v>499</v>
      </c>
      <c r="I2256" s="242">
        <v>1179</v>
      </c>
      <c r="J2256" s="133">
        <v>79.069000000000003</v>
      </c>
      <c r="K2256" s="242">
        <v>1180</v>
      </c>
      <c r="L2256" s="133"/>
      <c r="M2256" s="133">
        <v>435</v>
      </c>
      <c r="N2256" s="242">
        <v>1180</v>
      </c>
      <c r="O2256" s="242">
        <v>1180</v>
      </c>
      <c r="P2256" s="133" t="s">
        <v>204</v>
      </c>
      <c r="Q2256" s="133" t="s">
        <v>201</v>
      </c>
      <c r="R2256" s="133" t="s">
        <v>202</v>
      </c>
      <c r="S2256" s="127">
        <v>44349.398495370369</v>
      </c>
    </row>
    <row r="2257" spans="1:19" x14ac:dyDescent="0.2">
      <c r="A2257" s="133" t="s">
        <v>199</v>
      </c>
      <c r="B2257" s="133" t="s">
        <v>85</v>
      </c>
      <c r="C2257" s="127">
        <v>44317.916666666664</v>
      </c>
      <c r="D2257" s="133">
        <v>85.55</v>
      </c>
      <c r="E2257" s="133">
        <v>77.836799999999997</v>
      </c>
      <c r="F2257" s="133">
        <v>7.7119999999999997</v>
      </c>
      <c r="G2257" s="133">
        <v>0</v>
      </c>
      <c r="H2257" s="133">
        <v>499</v>
      </c>
      <c r="I2257" s="242">
        <v>1179</v>
      </c>
      <c r="J2257" s="133">
        <v>77.837999999999994</v>
      </c>
      <c r="K2257" s="242">
        <v>1180</v>
      </c>
      <c r="L2257" s="133"/>
      <c r="M2257" s="133">
        <v>435</v>
      </c>
      <c r="N2257" s="242">
        <v>1180</v>
      </c>
      <c r="O2257" s="242">
        <v>1180</v>
      </c>
      <c r="P2257" s="133" t="s">
        <v>204</v>
      </c>
      <c r="Q2257" s="133" t="s">
        <v>201</v>
      </c>
      <c r="R2257" s="133" t="s">
        <v>202</v>
      </c>
      <c r="S2257" s="127">
        <v>44349.398495370369</v>
      </c>
    </row>
    <row r="2258" spans="1:19" x14ac:dyDescent="0.2">
      <c r="A2258" s="133" t="s">
        <v>199</v>
      </c>
      <c r="B2258" s="133" t="s">
        <v>85</v>
      </c>
      <c r="C2258" s="127">
        <v>44317.958333333336</v>
      </c>
      <c r="D2258" s="133">
        <v>83.218999999999994</v>
      </c>
      <c r="E2258" s="133">
        <v>75.427199999999999</v>
      </c>
      <c r="F2258" s="133">
        <v>7.7910000000000004</v>
      </c>
      <c r="G2258" s="133">
        <v>0</v>
      </c>
      <c r="H2258" s="133">
        <v>498</v>
      </c>
      <c r="I2258" s="242">
        <v>1179</v>
      </c>
      <c r="J2258" s="133">
        <v>75.427999999999997</v>
      </c>
      <c r="K2258" s="242">
        <v>1180</v>
      </c>
      <c r="L2258" s="133"/>
      <c r="M2258" s="133">
        <v>435</v>
      </c>
      <c r="N2258" s="242">
        <v>1180</v>
      </c>
      <c r="O2258" s="242">
        <v>1180</v>
      </c>
      <c r="P2258" s="133" t="s">
        <v>204</v>
      </c>
      <c r="Q2258" s="133" t="s">
        <v>201</v>
      </c>
      <c r="R2258" s="133" t="s">
        <v>202</v>
      </c>
      <c r="S2258" s="127">
        <v>44349.398495370369</v>
      </c>
    </row>
    <row r="2259" spans="1:19" x14ac:dyDescent="0.2">
      <c r="A2259" s="133" t="s">
        <v>199</v>
      </c>
      <c r="B2259" s="133" t="s">
        <v>85</v>
      </c>
      <c r="C2259" s="127">
        <v>44318</v>
      </c>
      <c r="D2259" s="133">
        <v>82.632000000000005</v>
      </c>
      <c r="E2259" s="133">
        <v>74.875200000000007</v>
      </c>
      <c r="F2259" s="133">
        <v>7.7560000000000002</v>
      </c>
      <c r="G2259" s="133">
        <v>0</v>
      </c>
      <c r="H2259" s="133">
        <v>498</v>
      </c>
      <c r="I2259" s="242">
        <v>1179</v>
      </c>
      <c r="J2259" s="133">
        <v>74.876000000000005</v>
      </c>
      <c r="K2259" s="242">
        <v>1180</v>
      </c>
      <c r="L2259" s="133"/>
      <c r="M2259" s="133">
        <v>435</v>
      </c>
      <c r="N2259" s="242">
        <v>1180</v>
      </c>
      <c r="O2259" s="242">
        <v>1180</v>
      </c>
      <c r="P2259" s="133" t="s">
        <v>204</v>
      </c>
      <c r="Q2259" s="133" t="s">
        <v>201</v>
      </c>
      <c r="R2259" s="133" t="s">
        <v>202</v>
      </c>
      <c r="S2259" s="127">
        <v>44349.398495370369</v>
      </c>
    </row>
    <row r="2260" spans="1:19" x14ac:dyDescent="0.2">
      <c r="A2260" s="133" t="s">
        <v>199</v>
      </c>
      <c r="B2260" s="133" t="s">
        <v>85</v>
      </c>
      <c r="C2260" s="127">
        <v>44318.041666666664</v>
      </c>
      <c r="D2260" s="133">
        <v>82.634</v>
      </c>
      <c r="E2260" s="133">
        <v>74.956800000000001</v>
      </c>
      <c r="F2260" s="133">
        <v>7.6790000000000003</v>
      </c>
      <c r="G2260" s="133">
        <v>0</v>
      </c>
      <c r="H2260" s="133">
        <v>498</v>
      </c>
      <c r="I2260" s="133">
        <v>730</v>
      </c>
      <c r="J2260" s="133">
        <v>74.954999999999998</v>
      </c>
      <c r="K2260" s="242">
        <v>1180</v>
      </c>
      <c r="L2260" s="133"/>
      <c r="M2260" s="133">
        <v>435</v>
      </c>
      <c r="N2260" s="242">
        <v>1180</v>
      </c>
      <c r="O2260" s="242">
        <v>1180</v>
      </c>
      <c r="P2260" s="133" t="s">
        <v>204</v>
      </c>
      <c r="Q2260" s="133" t="s">
        <v>201</v>
      </c>
      <c r="R2260" s="133" t="s">
        <v>202</v>
      </c>
      <c r="S2260" s="127">
        <v>44349.398495370369</v>
      </c>
    </row>
    <row r="2261" spans="1:19" x14ac:dyDescent="0.2">
      <c r="A2261" s="133" t="s">
        <v>199</v>
      </c>
      <c r="B2261" s="133" t="s">
        <v>85</v>
      </c>
      <c r="C2261" s="127">
        <v>44318.083333333336</v>
      </c>
      <c r="D2261" s="133">
        <v>82.56</v>
      </c>
      <c r="E2261" s="133">
        <v>74.8416</v>
      </c>
      <c r="F2261" s="133">
        <v>7.7190000000000003</v>
      </c>
      <c r="G2261" s="133">
        <v>0</v>
      </c>
      <c r="H2261" s="133">
        <v>498</v>
      </c>
      <c r="I2261" s="242">
        <v>1192</v>
      </c>
      <c r="J2261" s="133">
        <v>74.840999999999994</v>
      </c>
      <c r="K2261" s="242">
        <v>1195</v>
      </c>
      <c r="L2261" s="133"/>
      <c r="M2261" s="133">
        <v>435</v>
      </c>
      <c r="N2261" s="242">
        <v>1195</v>
      </c>
      <c r="O2261" s="242">
        <v>1180</v>
      </c>
      <c r="P2261" s="133" t="s">
        <v>204</v>
      </c>
      <c r="Q2261" s="133" t="s">
        <v>201</v>
      </c>
      <c r="R2261" s="133" t="s">
        <v>202</v>
      </c>
      <c r="S2261" s="127">
        <v>44349.398495370369</v>
      </c>
    </row>
    <row r="2262" spans="1:19" x14ac:dyDescent="0.2">
      <c r="A2262" s="133" t="s">
        <v>199</v>
      </c>
      <c r="B2262" s="133" t="s">
        <v>85</v>
      </c>
      <c r="C2262" s="127">
        <v>44318.125</v>
      </c>
      <c r="D2262" s="133">
        <v>82.652000000000001</v>
      </c>
      <c r="E2262" s="133">
        <v>75.004800000000003</v>
      </c>
      <c r="F2262" s="133">
        <v>7.6470000000000002</v>
      </c>
      <c r="G2262" s="133">
        <v>0</v>
      </c>
      <c r="H2262" s="133">
        <v>498</v>
      </c>
      <c r="I2262" s="242">
        <v>1192</v>
      </c>
      <c r="J2262" s="133">
        <v>75.004999999999995</v>
      </c>
      <c r="K2262" s="242">
        <v>1195</v>
      </c>
      <c r="L2262" s="133"/>
      <c r="M2262" s="133">
        <v>435</v>
      </c>
      <c r="N2262" s="242">
        <v>1195</v>
      </c>
      <c r="O2262" s="242">
        <v>1180</v>
      </c>
      <c r="P2262" s="133" t="s">
        <v>204</v>
      </c>
      <c r="Q2262" s="133" t="s">
        <v>201</v>
      </c>
      <c r="R2262" s="133" t="s">
        <v>202</v>
      </c>
      <c r="S2262" s="127">
        <v>44349.398495370369</v>
      </c>
    </row>
    <row r="2263" spans="1:19" x14ac:dyDescent="0.2">
      <c r="A2263" s="133" t="s">
        <v>199</v>
      </c>
      <c r="B2263" s="133" t="s">
        <v>85</v>
      </c>
      <c r="C2263" s="127">
        <v>44318.166666666664</v>
      </c>
      <c r="D2263" s="133">
        <v>82.632999999999996</v>
      </c>
      <c r="E2263" s="133">
        <v>74.990399999999994</v>
      </c>
      <c r="F2263" s="133">
        <v>7.641</v>
      </c>
      <c r="G2263" s="133">
        <v>0</v>
      </c>
      <c r="H2263" s="133">
        <v>498</v>
      </c>
      <c r="I2263" s="242">
        <v>1192</v>
      </c>
      <c r="J2263" s="133">
        <v>74.992000000000004</v>
      </c>
      <c r="K2263" s="242">
        <v>1195</v>
      </c>
      <c r="L2263" s="133"/>
      <c r="M2263" s="133">
        <v>435</v>
      </c>
      <c r="N2263" s="242">
        <v>1195</v>
      </c>
      <c r="O2263" s="242">
        <v>1180</v>
      </c>
      <c r="P2263" s="133" t="s">
        <v>204</v>
      </c>
      <c r="Q2263" s="133" t="s">
        <v>201</v>
      </c>
      <c r="R2263" s="133" t="s">
        <v>202</v>
      </c>
      <c r="S2263" s="127">
        <v>44349.398495370369</v>
      </c>
    </row>
    <row r="2264" spans="1:19" x14ac:dyDescent="0.2">
      <c r="A2264" s="133" t="s">
        <v>199</v>
      </c>
      <c r="B2264" s="133" t="s">
        <v>85</v>
      </c>
      <c r="C2264" s="127">
        <v>44318.208333333336</v>
      </c>
      <c r="D2264" s="133">
        <v>82.62</v>
      </c>
      <c r="E2264" s="133">
        <v>74.923199999999994</v>
      </c>
      <c r="F2264" s="133">
        <v>7.6980000000000004</v>
      </c>
      <c r="G2264" s="133">
        <v>0</v>
      </c>
      <c r="H2264" s="133">
        <v>498</v>
      </c>
      <c r="I2264" s="242">
        <v>1192</v>
      </c>
      <c r="J2264" s="133">
        <v>74.921999999999997</v>
      </c>
      <c r="K2264" s="242">
        <v>1195</v>
      </c>
      <c r="L2264" s="133"/>
      <c r="M2264" s="133">
        <v>435</v>
      </c>
      <c r="N2264" s="242">
        <v>1195</v>
      </c>
      <c r="O2264" s="242">
        <v>1180</v>
      </c>
      <c r="P2264" s="133" t="s">
        <v>204</v>
      </c>
      <c r="Q2264" s="133" t="s">
        <v>201</v>
      </c>
      <c r="R2264" s="133" t="s">
        <v>202</v>
      </c>
      <c r="S2264" s="127">
        <v>44349.398495370369</v>
      </c>
    </row>
    <row r="2265" spans="1:19" x14ac:dyDescent="0.2">
      <c r="A2265" s="133" t="s">
        <v>199</v>
      </c>
      <c r="B2265" s="133" t="s">
        <v>85</v>
      </c>
      <c r="C2265" s="127">
        <v>44318.25</v>
      </c>
      <c r="D2265" s="133">
        <v>82.68</v>
      </c>
      <c r="E2265" s="133">
        <v>74.894400000000005</v>
      </c>
      <c r="F2265" s="133">
        <v>7.7859999999999996</v>
      </c>
      <c r="G2265" s="133">
        <v>0</v>
      </c>
      <c r="H2265" s="133">
        <v>498</v>
      </c>
      <c r="I2265" s="242">
        <v>1192</v>
      </c>
      <c r="J2265" s="133">
        <v>74.894000000000005</v>
      </c>
      <c r="K2265" s="242">
        <v>1195</v>
      </c>
      <c r="L2265" s="133"/>
      <c r="M2265" s="133">
        <v>435</v>
      </c>
      <c r="N2265" s="242">
        <v>1195</v>
      </c>
      <c r="O2265" s="242">
        <v>1180</v>
      </c>
      <c r="P2265" s="133" t="s">
        <v>204</v>
      </c>
      <c r="Q2265" s="133" t="s">
        <v>201</v>
      </c>
      <c r="R2265" s="133" t="s">
        <v>202</v>
      </c>
      <c r="S2265" s="127">
        <v>44349.398495370369</v>
      </c>
    </row>
    <row r="2266" spans="1:19" x14ac:dyDescent="0.2">
      <c r="A2266" s="133" t="s">
        <v>199</v>
      </c>
      <c r="B2266" s="133" t="s">
        <v>85</v>
      </c>
      <c r="C2266" s="127">
        <v>44318.291666666664</v>
      </c>
      <c r="D2266" s="133">
        <v>82.540999999999997</v>
      </c>
      <c r="E2266" s="133">
        <v>74.803200000000004</v>
      </c>
      <c r="F2266" s="133">
        <v>7.7380000000000004</v>
      </c>
      <c r="G2266" s="133">
        <v>0</v>
      </c>
      <c r="H2266" s="133">
        <v>497</v>
      </c>
      <c r="I2266" s="242">
        <v>1192</v>
      </c>
      <c r="J2266" s="133">
        <v>74.802999999999997</v>
      </c>
      <c r="K2266" s="242">
        <v>1192</v>
      </c>
      <c r="L2266" s="133"/>
      <c r="M2266" s="133">
        <v>435</v>
      </c>
      <c r="N2266" s="242">
        <v>1192</v>
      </c>
      <c r="O2266" s="242">
        <v>1180</v>
      </c>
      <c r="P2266" s="133" t="s">
        <v>204</v>
      </c>
      <c r="Q2266" s="133" t="s">
        <v>201</v>
      </c>
      <c r="R2266" s="133" t="s">
        <v>202</v>
      </c>
      <c r="S2266" s="127">
        <v>44349.398495370369</v>
      </c>
    </row>
    <row r="2267" spans="1:19" x14ac:dyDescent="0.2">
      <c r="A2267" s="133" t="s">
        <v>199</v>
      </c>
      <c r="B2267" s="133" t="s">
        <v>85</v>
      </c>
      <c r="C2267" s="127">
        <v>44318.333333333336</v>
      </c>
      <c r="D2267" s="133">
        <v>82.703000000000003</v>
      </c>
      <c r="E2267" s="133">
        <v>75.052800000000005</v>
      </c>
      <c r="F2267" s="133">
        <v>7.649</v>
      </c>
      <c r="G2267" s="133">
        <v>0</v>
      </c>
      <c r="H2267" s="133">
        <v>498</v>
      </c>
      <c r="I2267" s="242">
        <v>1192</v>
      </c>
      <c r="J2267" s="133">
        <v>75.054000000000002</v>
      </c>
      <c r="K2267" s="242">
        <v>1192</v>
      </c>
      <c r="L2267" s="133"/>
      <c r="M2267" s="133">
        <v>435</v>
      </c>
      <c r="N2267" s="242">
        <v>1192</v>
      </c>
      <c r="O2267" s="242">
        <v>1180</v>
      </c>
      <c r="P2267" s="133" t="s">
        <v>204</v>
      </c>
      <c r="Q2267" s="133" t="s">
        <v>201</v>
      </c>
      <c r="R2267" s="133" t="s">
        <v>202</v>
      </c>
      <c r="S2267" s="127">
        <v>44349.398495370369</v>
      </c>
    </row>
    <row r="2268" spans="1:19" x14ac:dyDescent="0.2">
      <c r="A2268" s="133" t="s">
        <v>199</v>
      </c>
      <c r="B2268" s="133" t="s">
        <v>85</v>
      </c>
      <c r="C2268" s="127">
        <v>44318.375</v>
      </c>
      <c r="D2268" s="133">
        <v>82.67</v>
      </c>
      <c r="E2268" s="133">
        <v>75.028800000000004</v>
      </c>
      <c r="F2268" s="133">
        <v>7.641</v>
      </c>
      <c r="G2268" s="133">
        <v>0</v>
      </c>
      <c r="H2268" s="133">
        <v>498</v>
      </c>
      <c r="I2268" s="242">
        <v>1192</v>
      </c>
      <c r="J2268" s="133">
        <v>75.028999999999996</v>
      </c>
      <c r="K2268" s="242">
        <v>1195</v>
      </c>
      <c r="L2268" s="133"/>
      <c r="M2268" s="133">
        <v>435</v>
      </c>
      <c r="N2268" s="242">
        <v>1195</v>
      </c>
      <c r="O2268" s="242">
        <v>1180</v>
      </c>
      <c r="P2268" s="133" t="s">
        <v>204</v>
      </c>
      <c r="Q2268" s="133" t="s">
        <v>201</v>
      </c>
      <c r="R2268" s="133" t="s">
        <v>202</v>
      </c>
      <c r="S2268" s="127">
        <v>44349.398495370369</v>
      </c>
    </row>
    <row r="2269" spans="1:19" x14ac:dyDescent="0.2">
      <c r="A2269" s="133" t="s">
        <v>199</v>
      </c>
      <c r="B2269" s="133" t="s">
        <v>85</v>
      </c>
      <c r="C2269" s="127">
        <v>44318.416666666664</v>
      </c>
      <c r="D2269" s="133">
        <v>83.659000000000006</v>
      </c>
      <c r="E2269" s="133">
        <v>75.974400000000003</v>
      </c>
      <c r="F2269" s="133">
        <v>7.6849999999999996</v>
      </c>
      <c r="G2269" s="133">
        <v>0</v>
      </c>
      <c r="H2269" s="133">
        <v>499</v>
      </c>
      <c r="I2269" s="242">
        <v>1192</v>
      </c>
      <c r="J2269" s="133">
        <v>75.974000000000004</v>
      </c>
      <c r="K2269" s="242">
        <v>1195</v>
      </c>
      <c r="L2269" s="133"/>
      <c r="M2269" s="133">
        <v>435</v>
      </c>
      <c r="N2269" s="242">
        <v>1195</v>
      </c>
      <c r="O2269" s="242">
        <v>1180</v>
      </c>
      <c r="P2269" s="133" t="s">
        <v>204</v>
      </c>
      <c r="Q2269" s="133" t="s">
        <v>201</v>
      </c>
      <c r="R2269" s="133" t="s">
        <v>202</v>
      </c>
      <c r="S2269" s="127">
        <v>44349.398495370369</v>
      </c>
    </row>
    <row r="2270" spans="1:19" x14ac:dyDescent="0.2">
      <c r="A2270" s="133" t="s">
        <v>199</v>
      </c>
      <c r="B2270" s="133" t="s">
        <v>85</v>
      </c>
      <c r="C2270" s="127">
        <v>44318.458333333336</v>
      </c>
      <c r="D2270" s="133">
        <v>84.481999999999999</v>
      </c>
      <c r="E2270" s="133">
        <v>76.6464</v>
      </c>
      <c r="F2270" s="133">
        <v>7.8360000000000003</v>
      </c>
      <c r="G2270" s="133">
        <v>0</v>
      </c>
      <c r="H2270" s="133">
        <v>499</v>
      </c>
      <c r="I2270" s="242">
        <v>1192</v>
      </c>
      <c r="J2270" s="133">
        <v>76.646000000000001</v>
      </c>
      <c r="K2270" s="242">
        <v>1195</v>
      </c>
      <c r="L2270" s="133"/>
      <c r="M2270" s="133">
        <v>435</v>
      </c>
      <c r="N2270" s="242">
        <v>1195</v>
      </c>
      <c r="O2270" s="242">
        <v>1180</v>
      </c>
      <c r="P2270" s="133" t="s">
        <v>204</v>
      </c>
      <c r="Q2270" s="133" t="s">
        <v>201</v>
      </c>
      <c r="R2270" s="133" t="s">
        <v>202</v>
      </c>
      <c r="S2270" s="127">
        <v>44349.398495370369</v>
      </c>
    </row>
    <row r="2271" spans="1:19" x14ac:dyDescent="0.2">
      <c r="A2271" s="133" t="s">
        <v>199</v>
      </c>
      <c r="B2271" s="133" t="s">
        <v>85</v>
      </c>
      <c r="C2271" s="127">
        <v>44318.5</v>
      </c>
      <c r="D2271" s="133">
        <v>83.563999999999993</v>
      </c>
      <c r="E2271" s="133">
        <v>75.758399999999995</v>
      </c>
      <c r="F2271" s="133">
        <v>7.806</v>
      </c>
      <c r="G2271" s="133">
        <v>0</v>
      </c>
      <c r="H2271" s="133">
        <v>500</v>
      </c>
      <c r="I2271" s="242">
        <v>1192</v>
      </c>
      <c r="J2271" s="133">
        <v>75.757999999999996</v>
      </c>
      <c r="K2271" s="242">
        <v>1195</v>
      </c>
      <c r="L2271" s="133"/>
      <c r="M2271" s="133">
        <v>435</v>
      </c>
      <c r="N2271" s="242">
        <v>1195</v>
      </c>
      <c r="O2271" s="242">
        <v>1180</v>
      </c>
      <c r="P2271" s="133" t="s">
        <v>204</v>
      </c>
      <c r="Q2271" s="133" t="s">
        <v>201</v>
      </c>
      <c r="R2271" s="133" t="s">
        <v>202</v>
      </c>
      <c r="S2271" s="127">
        <v>44349.398495370369</v>
      </c>
    </row>
    <row r="2272" spans="1:19" x14ac:dyDescent="0.2">
      <c r="A2272" s="133" t="s">
        <v>199</v>
      </c>
      <c r="B2272" s="133" t="s">
        <v>85</v>
      </c>
      <c r="C2272" s="127">
        <v>44318.541666666664</v>
      </c>
      <c r="D2272" s="133">
        <v>83.563999999999993</v>
      </c>
      <c r="E2272" s="133">
        <v>75.888000000000005</v>
      </c>
      <c r="F2272" s="133">
        <v>7.6769999999999996</v>
      </c>
      <c r="G2272" s="133">
        <v>0</v>
      </c>
      <c r="H2272" s="133">
        <v>500</v>
      </c>
      <c r="I2272" s="242">
        <v>1192</v>
      </c>
      <c r="J2272" s="133">
        <v>75.887</v>
      </c>
      <c r="K2272" s="242">
        <v>1195</v>
      </c>
      <c r="L2272" s="133"/>
      <c r="M2272" s="133">
        <v>435</v>
      </c>
      <c r="N2272" s="242">
        <v>1195</v>
      </c>
      <c r="O2272" s="242">
        <v>1180</v>
      </c>
      <c r="P2272" s="133" t="s">
        <v>204</v>
      </c>
      <c r="Q2272" s="133" t="s">
        <v>201</v>
      </c>
      <c r="R2272" s="133" t="s">
        <v>202</v>
      </c>
      <c r="S2272" s="127">
        <v>44349.398495370369</v>
      </c>
    </row>
    <row r="2273" spans="1:19" x14ac:dyDescent="0.2">
      <c r="A2273" s="133" t="s">
        <v>199</v>
      </c>
      <c r="B2273" s="133" t="s">
        <v>85</v>
      </c>
      <c r="C2273" s="127">
        <v>44318.583333333336</v>
      </c>
      <c r="D2273" s="133">
        <v>83.289000000000001</v>
      </c>
      <c r="E2273" s="133">
        <v>75.528000000000006</v>
      </c>
      <c r="F2273" s="133">
        <v>7.7610000000000001</v>
      </c>
      <c r="G2273" s="133">
        <v>0</v>
      </c>
      <c r="H2273" s="133">
        <v>499</v>
      </c>
      <c r="I2273" s="242">
        <v>1192</v>
      </c>
      <c r="J2273" s="133">
        <v>75.528000000000006</v>
      </c>
      <c r="K2273" s="242">
        <v>1195</v>
      </c>
      <c r="L2273" s="133"/>
      <c r="M2273" s="133">
        <v>435</v>
      </c>
      <c r="N2273" s="242">
        <v>1195</v>
      </c>
      <c r="O2273" s="242">
        <v>1180</v>
      </c>
      <c r="P2273" s="133" t="s">
        <v>204</v>
      </c>
      <c r="Q2273" s="133" t="s">
        <v>201</v>
      </c>
      <c r="R2273" s="133" t="s">
        <v>202</v>
      </c>
      <c r="S2273" s="127">
        <v>44349.398495370369</v>
      </c>
    </row>
    <row r="2274" spans="1:19" x14ac:dyDescent="0.2">
      <c r="A2274" s="133" t="s">
        <v>199</v>
      </c>
      <c r="B2274" s="133" t="s">
        <v>85</v>
      </c>
      <c r="C2274" s="127">
        <v>44318.625</v>
      </c>
      <c r="D2274" s="133">
        <v>82.781999999999996</v>
      </c>
      <c r="E2274" s="133">
        <v>75.153599999999997</v>
      </c>
      <c r="F2274" s="133">
        <v>7.6289999999999996</v>
      </c>
      <c r="G2274" s="133">
        <v>0</v>
      </c>
      <c r="H2274" s="133">
        <v>499</v>
      </c>
      <c r="I2274" s="242">
        <v>1192</v>
      </c>
      <c r="J2274" s="133">
        <v>75.153000000000006</v>
      </c>
      <c r="K2274" s="242">
        <v>1195</v>
      </c>
      <c r="L2274" s="133"/>
      <c r="M2274" s="133">
        <v>435</v>
      </c>
      <c r="N2274" s="242">
        <v>1195</v>
      </c>
      <c r="O2274" s="242">
        <v>1180</v>
      </c>
      <c r="P2274" s="133" t="s">
        <v>204</v>
      </c>
      <c r="Q2274" s="133" t="s">
        <v>201</v>
      </c>
      <c r="R2274" s="133" t="s">
        <v>202</v>
      </c>
      <c r="S2274" s="127">
        <v>44349.398495370369</v>
      </c>
    </row>
    <row r="2275" spans="1:19" x14ac:dyDescent="0.2">
      <c r="A2275" s="133" t="s">
        <v>199</v>
      </c>
      <c r="B2275" s="133" t="s">
        <v>85</v>
      </c>
      <c r="C2275" s="127">
        <v>44318.666666666664</v>
      </c>
      <c r="D2275" s="133">
        <v>88.132000000000005</v>
      </c>
      <c r="E2275" s="133">
        <v>80.352000000000004</v>
      </c>
      <c r="F2275" s="133">
        <v>7.7789999999999999</v>
      </c>
      <c r="G2275" s="133">
        <v>0</v>
      </c>
      <c r="H2275" s="133">
        <v>499</v>
      </c>
      <c r="I2275" s="242">
        <v>1192</v>
      </c>
      <c r="J2275" s="133">
        <v>80.352999999999994</v>
      </c>
      <c r="K2275" s="242">
        <v>1195</v>
      </c>
      <c r="L2275" s="133"/>
      <c r="M2275" s="133">
        <v>435</v>
      </c>
      <c r="N2275" s="242">
        <v>1195</v>
      </c>
      <c r="O2275" s="242">
        <v>1180</v>
      </c>
      <c r="P2275" s="133" t="s">
        <v>204</v>
      </c>
      <c r="Q2275" s="133" t="s">
        <v>201</v>
      </c>
      <c r="R2275" s="133" t="s">
        <v>202</v>
      </c>
      <c r="S2275" s="127">
        <v>44349.398495370369</v>
      </c>
    </row>
    <row r="2276" spans="1:19" x14ac:dyDescent="0.2">
      <c r="A2276" s="133" t="s">
        <v>199</v>
      </c>
      <c r="B2276" s="133" t="s">
        <v>85</v>
      </c>
      <c r="C2276" s="127">
        <v>44318.708333333336</v>
      </c>
      <c r="D2276" s="133">
        <v>88.805999999999997</v>
      </c>
      <c r="E2276" s="133">
        <v>80.927999999999997</v>
      </c>
      <c r="F2276" s="133">
        <v>7.8780000000000001</v>
      </c>
      <c r="G2276" s="133">
        <v>0</v>
      </c>
      <c r="H2276" s="133">
        <v>499</v>
      </c>
      <c r="I2276" s="242">
        <v>1179</v>
      </c>
      <c r="J2276" s="133">
        <v>80.927999999999997</v>
      </c>
      <c r="K2276" s="242">
        <v>1180</v>
      </c>
      <c r="L2276" s="133"/>
      <c r="M2276" s="133">
        <v>435</v>
      </c>
      <c r="N2276" s="242">
        <v>1180</v>
      </c>
      <c r="O2276" s="242">
        <v>1180</v>
      </c>
      <c r="P2276" s="133" t="s">
        <v>204</v>
      </c>
      <c r="Q2276" s="133" t="s">
        <v>201</v>
      </c>
      <c r="R2276" s="133" t="s">
        <v>202</v>
      </c>
      <c r="S2276" s="127">
        <v>44349.398495370369</v>
      </c>
    </row>
    <row r="2277" spans="1:19" x14ac:dyDescent="0.2">
      <c r="A2277" s="133" t="s">
        <v>199</v>
      </c>
      <c r="B2277" s="133" t="s">
        <v>85</v>
      </c>
      <c r="C2277" s="127">
        <v>44318.75</v>
      </c>
      <c r="D2277" s="133">
        <v>83.855000000000004</v>
      </c>
      <c r="E2277" s="133">
        <v>76.103999999999999</v>
      </c>
      <c r="F2277" s="133">
        <v>7.7510000000000003</v>
      </c>
      <c r="G2277" s="133">
        <v>0</v>
      </c>
      <c r="H2277" s="133">
        <v>499</v>
      </c>
      <c r="I2277" s="242">
        <v>1179</v>
      </c>
      <c r="J2277" s="133">
        <v>76.103999999999999</v>
      </c>
      <c r="K2277" s="242">
        <v>1180</v>
      </c>
      <c r="L2277" s="133"/>
      <c r="M2277" s="133">
        <v>435</v>
      </c>
      <c r="N2277" s="242">
        <v>1180</v>
      </c>
      <c r="O2277" s="242">
        <v>1180</v>
      </c>
      <c r="P2277" s="133" t="s">
        <v>204</v>
      </c>
      <c r="Q2277" s="133" t="s">
        <v>201</v>
      </c>
      <c r="R2277" s="133" t="s">
        <v>202</v>
      </c>
      <c r="S2277" s="127">
        <v>44349.398495370369</v>
      </c>
    </row>
    <row r="2278" spans="1:19" x14ac:dyDescent="0.2">
      <c r="A2278" s="133" t="s">
        <v>199</v>
      </c>
      <c r="B2278" s="133" t="s">
        <v>85</v>
      </c>
      <c r="C2278" s="127">
        <v>44318.791666666664</v>
      </c>
      <c r="D2278" s="133">
        <v>83.759</v>
      </c>
      <c r="E2278" s="133">
        <v>76.046400000000006</v>
      </c>
      <c r="F2278" s="133">
        <v>7.7110000000000003</v>
      </c>
      <c r="G2278" s="133">
        <v>0</v>
      </c>
      <c r="H2278" s="133">
        <v>500</v>
      </c>
      <c r="I2278" s="242">
        <v>1179</v>
      </c>
      <c r="J2278" s="133">
        <v>76.048000000000002</v>
      </c>
      <c r="K2278" s="242">
        <v>1180</v>
      </c>
      <c r="L2278" s="133"/>
      <c r="M2278" s="133">
        <v>435</v>
      </c>
      <c r="N2278" s="242">
        <v>1180</v>
      </c>
      <c r="O2278" s="242">
        <v>1180</v>
      </c>
      <c r="P2278" s="133" t="s">
        <v>204</v>
      </c>
      <c r="Q2278" s="133" t="s">
        <v>201</v>
      </c>
      <c r="R2278" s="133" t="s">
        <v>202</v>
      </c>
      <c r="S2278" s="127">
        <v>44349.398495370369</v>
      </c>
    </row>
    <row r="2279" spans="1:19" x14ac:dyDescent="0.2">
      <c r="A2279" s="133" t="s">
        <v>199</v>
      </c>
      <c r="B2279" s="133" t="s">
        <v>85</v>
      </c>
      <c r="C2279" s="127">
        <v>44318.833333333336</v>
      </c>
      <c r="D2279" s="133">
        <v>82.867999999999995</v>
      </c>
      <c r="E2279" s="133">
        <v>75.235200000000006</v>
      </c>
      <c r="F2279" s="133">
        <v>7.633</v>
      </c>
      <c r="G2279" s="133">
        <v>0</v>
      </c>
      <c r="H2279" s="133">
        <v>499</v>
      </c>
      <c r="I2279" s="242">
        <v>1179</v>
      </c>
      <c r="J2279" s="133">
        <v>75.234999999999999</v>
      </c>
      <c r="K2279" s="242">
        <v>1180</v>
      </c>
      <c r="L2279" s="133"/>
      <c r="M2279" s="133">
        <v>435</v>
      </c>
      <c r="N2279" s="242">
        <v>1180</v>
      </c>
      <c r="O2279" s="242">
        <v>1180</v>
      </c>
      <c r="P2279" s="133" t="s">
        <v>204</v>
      </c>
      <c r="Q2279" s="133" t="s">
        <v>201</v>
      </c>
      <c r="R2279" s="133" t="s">
        <v>202</v>
      </c>
      <c r="S2279" s="127">
        <v>44349.398495370369</v>
      </c>
    </row>
    <row r="2280" spans="1:19" x14ac:dyDescent="0.2">
      <c r="A2280" s="133" t="s">
        <v>199</v>
      </c>
      <c r="B2280" s="133" t="s">
        <v>85</v>
      </c>
      <c r="C2280" s="127">
        <v>44318.875</v>
      </c>
      <c r="D2280" s="133">
        <v>85.296000000000006</v>
      </c>
      <c r="E2280" s="133">
        <v>77.616</v>
      </c>
      <c r="F2280" s="133">
        <v>7.6790000000000003</v>
      </c>
      <c r="G2280" s="133">
        <v>0</v>
      </c>
      <c r="H2280" s="133">
        <v>499</v>
      </c>
      <c r="I2280" s="242">
        <v>1179</v>
      </c>
      <c r="J2280" s="133">
        <v>77.617000000000004</v>
      </c>
      <c r="K2280" s="242">
        <v>1180</v>
      </c>
      <c r="L2280" s="133"/>
      <c r="M2280" s="133">
        <v>435</v>
      </c>
      <c r="N2280" s="242">
        <v>1180</v>
      </c>
      <c r="O2280" s="242">
        <v>1180</v>
      </c>
      <c r="P2280" s="133" t="s">
        <v>204</v>
      </c>
      <c r="Q2280" s="133" t="s">
        <v>201</v>
      </c>
      <c r="R2280" s="133" t="s">
        <v>202</v>
      </c>
      <c r="S2280" s="127">
        <v>44349.398495370369</v>
      </c>
    </row>
    <row r="2281" spans="1:19" x14ac:dyDescent="0.2">
      <c r="A2281" s="133" t="s">
        <v>199</v>
      </c>
      <c r="B2281" s="133" t="s">
        <v>85</v>
      </c>
      <c r="C2281" s="127">
        <v>44318.916666666664</v>
      </c>
      <c r="D2281" s="133">
        <v>83.081000000000003</v>
      </c>
      <c r="E2281" s="133">
        <v>75.456000000000003</v>
      </c>
      <c r="F2281" s="133">
        <v>7.6239999999999997</v>
      </c>
      <c r="G2281" s="133">
        <v>0</v>
      </c>
      <c r="H2281" s="133">
        <v>499</v>
      </c>
      <c r="I2281" s="242">
        <v>1179</v>
      </c>
      <c r="J2281" s="133">
        <v>75.456999999999994</v>
      </c>
      <c r="K2281" s="242">
        <v>1180</v>
      </c>
      <c r="L2281" s="133"/>
      <c r="M2281" s="133">
        <v>435</v>
      </c>
      <c r="N2281" s="242">
        <v>1180</v>
      </c>
      <c r="O2281" s="242">
        <v>1180</v>
      </c>
      <c r="P2281" s="133" t="s">
        <v>204</v>
      </c>
      <c r="Q2281" s="133" t="s">
        <v>201</v>
      </c>
      <c r="R2281" s="133" t="s">
        <v>202</v>
      </c>
      <c r="S2281" s="127">
        <v>44349.398495370369</v>
      </c>
    </row>
    <row r="2282" spans="1:19" x14ac:dyDescent="0.2">
      <c r="A2282" s="133" t="s">
        <v>199</v>
      </c>
      <c r="B2282" s="133" t="s">
        <v>85</v>
      </c>
      <c r="C2282" s="127">
        <v>44318.958333333336</v>
      </c>
      <c r="D2282" s="133">
        <v>83.116</v>
      </c>
      <c r="E2282" s="133">
        <v>75.432000000000002</v>
      </c>
      <c r="F2282" s="133">
        <v>7.6840000000000002</v>
      </c>
      <c r="G2282" s="133">
        <v>0</v>
      </c>
      <c r="H2282" s="133">
        <v>499</v>
      </c>
      <c r="I2282" s="242">
        <v>1179</v>
      </c>
      <c r="J2282" s="133">
        <v>75.432000000000002</v>
      </c>
      <c r="K2282" s="242">
        <v>1180</v>
      </c>
      <c r="L2282" s="133"/>
      <c r="M2282" s="133">
        <v>435</v>
      </c>
      <c r="N2282" s="242">
        <v>1180</v>
      </c>
      <c r="O2282" s="242">
        <v>1180</v>
      </c>
      <c r="P2282" s="133" t="s">
        <v>204</v>
      </c>
      <c r="Q2282" s="133" t="s">
        <v>201</v>
      </c>
      <c r="R2282" s="133" t="s">
        <v>202</v>
      </c>
      <c r="S2282" s="127">
        <v>44349.398495370369</v>
      </c>
    </row>
    <row r="2283" spans="1:19" x14ac:dyDescent="0.2">
      <c r="A2283" s="133" t="s">
        <v>199</v>
      </c>
      <c r="B2283" s="133" t="s">
        <v>85</v>
      </c>
      <c r="C2283" s="127">
        <v>44319</v>
      </c>
      <c r="D2283" s="133">
        <v>82.936000000000007</v>
      </c>
      <c r="E2283" s="133">
        <v>75.254400000000004</v>
      </c>
      <c r="F2283" s="133">
        <v>7.6829999999999998</v>
      </c>
      <c r="G2283" s="133">
        <v>0</v>
      </c>
      <c r="H2283" s="133">
        <v>498</v>
      </c>
      <c r="I2283" s="242">
        <v>1179</v>
      </c>
      <c r="J2283" s="133">
        <v>75.253</v>
      </c>
      <c r="K2283" s="242">
        <v>1180</v>
      </c>
      <c r="L2283" s="133"/>
      <c r="M2283" s="133">
        <v>435</v>
      </c>
      <c r="N2283" s="242">
        <v>1180</v>
      </c>
      <c r="O2283" s="242">
        <v>1180</v>
      </c>
      <c r="P2283" s="133" t="s">
        <v>204</v>
      </c>
      <c r="Q2283" s="133" t="s">
        <v>201</v>
      </c>
      <c r="R2283" s="133" t="s">
        <v>202</v>
      </c>
      <c r="S2283" s="127">
        <v>44349.398495370369</v>
      </c>
    </row>
    <row r="2284" spans="1:19" x14ac:dyDescent="0.2">
      <c r="A2284" s="133" t="s">
        <v>199</v>
      </c>
      <c r="B2284" s="133" t="s">
        <v>85</v>
      </c>
      <c r="C2284" s="127">
        <v>44319.041666666664</v>
      </c>
      <c r="D2284" s="133">
        <v>83.234999999999999</v>
      </c>
      <c r="E2284" s="133">
        <v>75.528000000000006</v>
      </c>
      <c r="F2284" s="133">
        <v>7.7069999999999999</v>
      </c>
      <c r="G2284" s="133">
        <v>0</v>
      </c>
      <c r="H2284" s="133">
        <v>499</v>
      </c>
      <c r="I2284" s="242">
        <v>1192</v>
      </c>
      <c r="J2284" s="133">
        <v>75.528000000000006</v>
      </c>
      <c r="K2284" s="242">
        <v>1192</v>
      </c>
      <c r="L2284" s="133"/>
      <c r="M2284" s="133">
        <v>435</v>
      </c>
      <c r="N2284" s="242">
        <v>1192</v>
      </c>
      <c r="O2284" s="242">
        <v>1180</v>
      </c>
      <c r="P2284" s="133" t="s">
        <v>204</v>
      </c>
      <c r="Q2284" s="133" t="s">
        <v>201</v>
      </c>
      <c r="R2284" s="133" t="s">
        <v>202</v>
      </c>
      <c r="S2284" s="127">
        <v>44349.398495370369</v>
      </c>
    </row>
    <row r="2285" spans="1:19" x14ac:dyDescent="0.2">
      <c r="A2285" s="133" t="s">
        <v>199</v>
      </c>
      <c r="B2285" s="133" t="s">
        <v>85</v>
      </c>
      <c r="C2285" s="127">
        <v>44319.083333333336</v>
      </c>
      <c r="D2285" s="133">
        <v>82.948999999999998</v>
      </c>
      <c r="E2285" s="133">
        <v>75.139200000000002</v>
      </c>
      <c r="F2285" s="133">
        <v>7.8109999999999999</v>
      </c>
      <c r="G2285" s="133">
        <v>0</v>
      </c>
      <c r="H2285" s="133">
        <v>499</v>
      </c>
      <c r="I2285" s="242">
        <v>1192</v>
      </c>
      <c r="J2285" s="133">
        <v>75.138000000000005</v>
      </c>
      <c r="K2285" s="242">
        <v>1193</v>
      </c>
      <c r="L2285" s="133"/>
      <c r="M2285" s="133">
        <v>435</v>
      </c>
      <c r="N2285" s="242">
        <v>1193</v>
      </c>
      <c r="O2285" s="242">
        <v>1180</v>
      </c>
      <c r="P2285" s="133" t="s">
        <v>204</v>
      </c>
      <c r="Q2285" s="133" t="s">
        <v>201</v>
      </c>
      <c r="R2285" s="133" t="s">
        <v>202</v>
      </c>
      <c r="S2285" s="127">
        <v>44349.398495370369</v>
      </c>
    </row>
    <row r="2286" spans="1:19" x14ac:dyDescent="0.2">
      <c r="A2286" s="133" t="s">
        <v>199</v>
      </c>
      <c r="B2286" s="133" t="s">
        <v>85</v>
      </c>
      <c r="C2286" s="127">
        <v>44319.125</v>
      </c>
      <c r="D2286" s="133">
        <v>83.274000000000001</v>
      </c>
      <c r="E2286" s="133">
        <v>75.532799999999995</v>
      </c>
      <c r="F2286" s="133">
        <v>7.7409999999999997</v>
      </c>
      <c r="G2286" s="133">
        <v>0</v>
      </c>
      <c r="H2286" s="133">
        <v>499</v>
      </c>
      <c r="I2286" s="242">
        <v>1192</v>
      </c>
      <c r="J2286" s="133">
        <v>75.533000000000001</v>
      </c>
      <c r="K2286" s="242">
        <v>1193</v>
      </c>
      <c r="L2286" s="133"/>
      <c r="M2286" s="133">
        <v>435</v>
      </c>
      <c r="N2286" s="242">
        <v>1193</v>
      </c>
      <c r="O2286" s="242">
        <v>1180</v>
      </c>
      <c r="P2286" s="133" t="s">
        <v>204</v>
      </c>
      <c r="Q2286" s="133" t="s">
        <v>201</v>
      </c>
      <c r="R2286" s="133" t="s">
        <v>202</v>
      </c>
      <c r="S2286" s="127">
        <v>44349.398495370369</v>
      </c>
    </row>
    <row r="2287" spans="1:19" x14ac:dyDescent="0.2">
      <c r="A2287" s="133" t="s">
        <v>199</v>
      </c>
      <c r="B2287" s="133" t="s">
        <v>85</v>
      </c>
      <c r="C2287" s="127">
        <v>44319.166666666664</v>
      </c>
      <c r="D2287" s="133">
        <v>82.944999999999993</v>
      </c>
      <c r="E2287" s="133">
        <v>75.148799999999994</v>
      </c>
      <c r="F2287" s="133">
        <v>7.7960000000000003</v>
      </c>
      <c r="G2287" s="133">
        <v>0</v>
      </c>
      <c r="H2287" s="133">
        <v>499</v>
      </c>
      <c r="I2287" s="242">
        <v>1192</v>
      </c>
      <c r="J2287" s="133">
        <v>75.149000000000001</v>
      </c>
      <c r="K2287" s="242">
        <v>1193</v>
      </c>
      <c r="L2287" s="133"/>
      <c r="M2287" s="133">
        <v>435</v>
      </c>
      <c r="N2287" s="242">
        <v>1193</v>
      </c>
      <c r="O2287" s="242">
        <v>1180</v>
      </c>
      <c r="P2287" s="133" t="s">
        <v>204</v>
      </c>
      <c r="Q2287" s="133" t="s">
        <v>201</v>
      </c>
      <c r="R2287" s="133" t="s">
        <v>202</v>
      </c>
      <c r="S2287" s="127">
        <v>44349.398495370369</v>
      </c>
    </row>
    <row r="2288" spans="1:19" x14ac:dyDescent="0.2">
      <c r="A2288" s="133" t="s">
        <v>199</v>
      </c>
      <c r="B2288" s="133" t="s">
        <v>85</v>
      </c>
      <c r="C2288" s="127">
        <v>44319.208333333336</v>
      </c>
      <c r="D2288" s="133">
        <v>83.02</v>
      </c>
      <c r="E2288" s="133">
        <v>75.345600000000005</v>
      </c>
      <c r="F2288" s="133">
        <v>7.6749999999999998</v>
      </c>
      <c r="G2288" s="133">
        <v>0</v>
      </c>
      <c r="H2288" s="133">
        <v>498</v>
      </c>
      <c r="I2288" s="242">
        <v>1192</v>
      </c>
      <c r="J2288" s="133">
        <v>75.344999999999999</v>
      </c>
      <c r="K2288" s="242">
        <v>1193</v>
      </c>
      <c r="L2288" s="133"/>
      <c r="M2288" s="133">
        <v>435</v>
      </c>
      <c r="N2288" s="242">
        <v>1193</v>
      </c>
      <c r="O2288" s="242">
        <v>1180</v>
      </c>
      <c r="P2288" s="133" t="s">
        <v>204</v>
      </c>
      <c r="Q2288" s="133" t="s">
        <v>201</v>
      </c>
      <c r="R2288" s="133" t="s">
        <v>202</v>
      </c>
      <c r="S2288" s="127">
        <v>44349.398495370369</v>
      </c>
    </row>
    <row r="2289" spans="1:19" x14ac:dyDescent="0.2">
      <c r="A2289" s="133" t="s">
        <v>199</v>
      </c>
      <c r="B2289" s="133" t="s">
        <v>85</v>
      </c>
      <c r="C2289" s="127">
        <v>44319.25</v>
      </c>
      <c r="D2289" s="133">
        <v>83.253</v>
      </c>
      <c r="E2289" s="133">
        <v>75.566400000000002</v>
      </c>
      <c r="F2289" s="133">
        <v>7.6879999999999997</v>
      </c>
      <c r="G2289" s="133">
        <v>0</v>
      </c>
      <c r="H2289" s="133">
        <v>498</v>
      </c>
      <c r="I2289" s="242">
        <v>1192</v>
      </c>
      <c r="J2289" s="133">
        <v>75.564999999999998</v>
      </c>
      <c r="K2289" s="242">
        <v>1193</v>
      </c>
      <c r="L2289" s="133"/>
      <c r="M2289" s="133">
        <v>435</v>
      </c>
      <c r="N2289" s="242">
        <v>1193</v>
      </c>
      <c r="O2289" s="242">
        <v>1180</v>
      </c>
      <c r="P2289" s="133" t="s">
        <v>204</v>
      </c>
      <c r="Q2289" s="133" t="s">
        <v>201</v>
      </c>
      <c r="R2289" s="133" t="s">
        <v>202</v>
      </c>
      <c r="S2289" s="127">
        <v>44349.398495370369</v>
      </c>
    </row>
    <row r="2290" spans="1:19" x14ac:dyDescent="0.2">
      <c r="A2290" s="133" t="s">
        <v>199</v>
      </c>
      <c r="B2290" s="133" t="s">
        <v>85</v>
      </c>
      <c r="C2290" s="127">
        <v>44319.291666666664</v>
      </c>
      <c r="D2290" s="133">
        <v>90.158000000000001</v>
      </c>
      <c r="E2290" s="133">
        <v>82.272000000000006</v>
      </c>
      <c r="F2290" s="133">
        <v>7.8869999999999996</v>
      </c>
      <c r="G2290" s="133">
        <v>0</v>
      </c>
      <c r="H2290" s="133">
        <v>500</v>
      </c>
      <c r="I2290" s="242">
        <v>1192</v>
      </c>
      <c r="J2290" s="133">
        <v>82.271000000000001</v>
      </c>
      <c r="K2290" s="242">
        <v>1193</v>
      </c>
      <c r="L2290" s="133"/>
      <c r="M2290" s="133">
        <v>435</v>
      </c>
      <c r="N2290" s="242">
        <v>1193</v>
      </c>
      <c r="O2290" s="242">
        <v>1180</v>
      </c>
      <c r="P2290" s="133" t="s">
        <v>204</v>
      </c>
      <c r="Q2290" s="133" t="s">
        <v>201</v>
      </c>
      <c r="R2290" s="133" t="s">
        <v>202</v>
      </c>
      <c r="S2290" s="127">
        <v>44349.398495370369</v>
      </c>
    </row>
    <row r="2291" spans="1:19" x14ac:dyDescent="0.2">
      <c r="A2291" s="133" t="s">
        <v>199</v>
      </c>
      <c r="B2291" s="133" t="s">
        <v>85</v>
      </c>
      <c r="C2291" s="127">
        <v>44319.333333333336</v>
      </c>
      <c r="D2291" s="133">
        <v>115.041</v>
      </c>
      <c r="E2291" s="133">
        <v>106.83839999999999</v>
      </c>
      <c r="F2291" s="133">
        <v>8.2040000000000006</v>
      </c>
      <c r="G2291" s="133">
        <v>0</v>
      </c>
      <c r="H2291" s="133">
        <v>500</v>
      </c>
      <c r="I2291" s="242">
        <v>1192</v>
      </c>
      <c r="J2291" s="133">
        <v>106.837</v>
      </c>
      <c r="K2291" s="242">
        <v>1193</v>
      </c>
      <c r="L2291" s="133"/>
      <c r="M2291" s="133">
        <v>435</v>
      </c>
      <c r="N2291" s="242">
        <v>1193</v>
      </c>
      <c r="O2291" s="242">
        <v>1180</v>
      </c>
      <c r="P2291" s="133" t="s">
        <v>204</v>
      </c>
      <c r="Q2291" s="133" t="s">
        <v>201</v>
      </c>
      <c r="R2291" s="133" t="s">
        <v>202</v>
      </c>
      <c r="S2291" s="127">
        <v>44349.398495370369</v>
      </c>
    </row>
    <row r="2292" spans="1:19" x14ac:dyDescent="0.2">
      <c r="A2292" s="133" t="s">
        <v>199</v>
      </c>
      <c r="B2292" s="133" t="s">
        <v>85</v>
      </c>
      <c r="C2292" s="127">
        <v>44319.375</v>
      </c>
      <c r="D2292" s="133">
        <v>123.88800000000001</v>
      </c>
      <c r="E2292" s="133">
        <v>115.6272</v>
      </c>
      <c r="F2292" s="133">
        <v>8.2620000000000005</v>
      </c>
      <c r="G2292" s="133">
        <v>0</v>
      </c>
      <c r="H2292" s="133">
        <v>500</v>
      </c>
      <c r="I2292" s="242">
        <v>1192</v>
      </c>
      <c r="J2292" s="133">
        <v>115.626</v>
      </c>
      <c r="K2292" s="242">
        <v>1193</v>
      </c>
      <c r="L2292" s="133"/>
      <c r="M2292" s="133">
        <v>435</v>
      </c>
      <c r="N2292" s="242">
        <v>1193</v>
      </c>
      <c r="O2292" s="242">
        <v>1180</v>
      </c>
      <c r="P2292" s="133" t="s">
        <v>204</v>
      </c>
      <c r="Q2292" s="133" t="s">
        <v>201</v>
      </c>
      <c r="R2292" s="133" t="s">
        <v>202</v>
      </c>
      <c r="S2292" s="127">
        <v>44349.398495370369</v>
      </c>
    </row>
    <row r="2293" spans="1:19" x14ac:dyDescent="0.2">
      <c r="A2293" s="133" t="s">
        <v>199</v>
      </c>
      <c r="B2293" s="133" t="s">
        <v>85</v>
      </c>
      <c r="C2293" s="127">
        <v>44319.416666666664</v>
      </c>
      <c r="D2293" s="133">
        <v>115.876</v>
      </c>
      <c r="E2293" s="133">
        <v>107.7072</v>
      </c>
      <c r="F2293" s="133">
        <v>8.1690000000000005</v>
      </c>
      <c r="G2293" s="133">
        <v>0</v>
      </c>
      <c r="H2293" s="133">
        <v>500</v>
      </c>
      <c r="I2293" s="242">
        <v>1192</v>
      </c>
      <c r="J2293" s="133">
        <v>107.70699999999999</v>
      </c>
      <c r="K2293" s="242">
        <v>1193</v>
      </c>
      <c r="L2293" s="133"/>
      <c r="M2293" s="133">
        <v>435</v>
      </c>
      <c r="N2293" s="242">
        <v>1193</v>
      </c>
      <c r="O2293" s="242">
        <v>1180</v>
      </c>
      <c r="P2293" s="133" t="s">
        <v>204</v>
      </c>
      <c r="Q2293" s="133" t="s">
        <v>201</v>
      </c>
      <c r="R2293" s="133" t="s">
        <v>202</v>
      </c>
      <c r="S2293" s="127">
        <v>44349.398495370369</v>
      </c>
    </row>
    <row r="2294" spans="1:19" x14ac:dyDescent="0.2">
      <c r="A2294" s="133" t="s">
        <v>199</v>
      </c>
      <c r="B2294" s="133" t="s">
        <v>85</v>
      </c>
      <c r="C2294" s="127">
        <v>44319.458333333336</v>
      </c>
      <c r="D2294" s="133">
        <v>123.562</v>
      </c>
      <c r="E2294" s="133">
        <v>115.20480000000001</v>
      </c>
      <c r="F2294" s="133">
        <v>8.3569999999999993</v>
      </c>
      <c r="G2294" s="133">
        <v>0</v>
      </c>
      <c r="H2294" s="133">
        <v>500</v>
      </c>
      <c r="I2294" s="242">
        <v>1192</v>
      </c>
      <c r="J2294" s="133">
        <v>115.205</v>
      </c>
      <c r="K2294" s="242">
        <v>1193</v>
      </c>
      <c r="L2294" s="133"/>
      <c r="M2294" s="133">
        <v>435</v>
      </c>
      <c r="N2294" s="242">
        <v>1193</v>
      </c>
      <c r="O2294" s="242">
        <v>1180</v>
      </c>
      <c r="P2294" s="133" t="s">
        <v>204</v>
      </c>
      <c r="Q2294" s="133" t="s">
        <v>201</v>
      </c>
      <c r="R2294" s="133" t="s">
        <v>202</v>
      </c>
      <c r="S2294" s="127">
        <v>44349.398495370369</v>
      </c>
    </row>
    <row r="2295" spans="1:19" x14ac:dyDescent="0.2">
      <c r="A2295" s="133" t="s">
        <v>199</v>
      </c>
      <c r="B2295" s="133" t="s">
        <v>85</v>
      </c>
      <c r="C2295" s="127">
        <v>44319.5</v>
      </c>
      <c r="D2295" s="133">
        <v>130.583</v>
      </c>
      <c r="E2295" s="133">
        <v>122.0256</v>
      </c>
      <c r="F2295" s="133">
        <v>8.5579999999999998</v>
      </c>
      <c r="G2295" s="133">
        <v>0</v>
      </c>
      <c r="H2295" s="133">
        <v>500</v>
      </c>
      <c r="I2295" s="242">
        <v>1192</v>
      </c>
      <c r="J2295" s="133">
        <v>122.02500000000001</v>
      </c>
      <c r="K2295" s="242">
        <v>1193</v>
      </c>
      <c r="L2295" s="133"/>
      <c r="M2295" s="133">
        <v>435</v>
      </c>
      <c r="N2295" s="242">
        <v>1193</v>
      </c>
      <c r="O2295" s="242">
        <v>1180</v>
      </c>
      <c r="P2295" s="133" t="s">
        <v>204</v>
      </c>
      <c r="Q2295" s="133" t="s">
        <v>201</v>
      </c>
      <c r="R2295" s="133" t="s">
        <v>202</v>
      </c>
      <c r="S2295" s="127">
        <v>44349.398495370369</v>
      </c>
    </row>
    <row r="2296" spans="1:19" x14ac:dyDescent="0.2">
      <c r="A2296" s="133" t="s">
        <v>199</v>
      </c>
      <c r="B2296" s="133" t="s">
        <v>85</v>
      </c>
      <c r="C2296" s="127">
        <v>44319.541666666664</v>
      </c>
      <c r="D2296" s="133">
        <v>135.887</v>
      </c>
      <c r="E2296" s="133">
        <v>127.2384</v>
      </c>
      <c r="F2296" s="133">
        <v>8.6489999999999991</v>
      </c>
      <c r="G2296" s="133">
        <v>0</v>
      </c>
      <c r="H2296" s="133">
        <v>500</v>
      </c>
      <c r="I2296" s="242">
        <v>1192</v>
      </c>
      <c r="J2296" s="133">
        <v>127.238</v>
      </c>
      <c r="K2296" s="242">
        <v>1193</v>
      </c>
      <c r="L2296" s="133"/>
      <c r="M2296" s="133">
        <v>435</v>
      </c>
      <c r="N2296" s="242">
        <v>1193</v>
      </c>
      <c r="O2296" s="242">
        <v>1180</v>
      </c>
      <c r="P2296" s="133" t="s">
        <v>204</v>
      </c>
      <c r="Q2296" s="133" t="s">
        <v>201</v>
      </c>
      <c r="R2296" s="133" t="s">
        <v>202</v>
      </c>
      <c r="S2296" s="127">
        <v>44349.398495370369</v>
      </c>
    </row>
    <row r="2297" spans="1:19" x14ac:dyDescent="0.2">
      <c r="A2297" s="133" t="s">
        <v>199</v>
      </c>
      <c r="B2297" s="133" t="s">
        <v>85</v>
      </c>
      <c r="C2297" s="127">
        <v>44319.583333333336</v>
      </c>
      <c r="D2297" s="133">
        <v>154.17400000000001</v>
      </c>
      <c r="E2297" s="133">
        <v>145.18559999999999</v>
      </c>
      <c r="F2297" s="133">
        <v>8.9860000000000007</v>
      </c>
      <c r="G2297" s="133">
        <v>0</v>
      </c>
      <c r="H2297" s="133">
        <v>500</v>
      </c>
      <c r="I2297" s="242">
        <v>1192</v>
      </c>
      <c r="J2297" s="133">
        <v>145.18799999999999</v>
      </c>
      <c r="K2297" s="242">
        <v>1193</v>
      </c>
      <c r="L2297" s="133"/>
      <c r="M2297" s="133">
        <v>435</v>
      </c>
      <c r="N2297" s="242">
        <v>1193</v>
      </c>
      <c r="O2297" s="242">
        <v>1180</v>
      </c>
      <c r="P2297" s="133" t="s">
        <v>204</v>
      </c>
      <c r="Q2297" s="133" t="s">
        <v>201</v>
      </c>
      <c r="R2297" s="133" t="s">
        <v>202</v>
      </c>
      <c r="S2297" s="127">
        <v>44349.398495370369</v>
      </c>
    </row>
    <row r="2298" spans="1:19" x14ac:dyDescent="0.2">
      <c r="A2298" s="133" t="s">
        <v>199</v>
      </c>
      <c r="B2298" s="133" t="s">
        <v>85</v>
      </c>
      <c r="C2298" s="127">
        <v>44319.625</v>
      </c>
      <c r="D2298" s="133">
        <v>177.01400000000001</v>
      </c>
      <c r="E2298" s="133">
        <v>167.78399999999999</v>
      </c>
      <c r="F2298" s="133">
        <v>9.2309999999999999</v>
      </c>
      <c r="G2298" s="133">
        <v>0</v>
      </c>
      <c r="H2298" s="133">
        <v>500</v>
      </c>
      <c r="I2298" s="242">
        <v>1300</v>
      </c>
      <c r="J2298" s="133">
        <v>167.78299999999999</v>
      </c>
      <c r="K2298" s="242">
        <v>1301</v>
      </c>
      <c r="L2298" s="133"/>
      <c r="M2298" s="133">
        <v>435</v>
      </c>
      <c r="N2298" s="242">
        <v>1301</v>
      </c>
      <c r="O2298" s="242">
        <v>1298</v>
      </c>
      <c r="P2298" s="133" t="s">
        <v>204</v>
      </c>
      <c r="Q2298" s="133" t="s">
        <v>201</v>
      </c>
      <c r="R2298" s="133" t="s">
        <v>202</v>
      </c>
      <c r="S2298" s="127">
        <v>44349.398495370369</v>
      </c>
    </row>
    <row r="2299" spans="1:19" x14ac:dyDescent="0.2">
      <c r="A2299" s="133" t="s">
        <v>199</v>
      </c>
      <c r="B2299" s="133" t="s">
        <v>85</v>
      </c>
      <c r="C2299" s="127">
        <v>44319.666666666664</v>
      </c>
      <c r="D2299" s="133">
        <v>168.99100000000001</v>
      </c>
      <c r="E2299" s="133">
        <v>159.9648</v>
      </c>
      <c r="F2299" s="133">
        <v>9.0250000000000004</v>
      </c>
      <c r="G2299" s="133">
        <v>0</v>
      </c>
      <c r="H2299" s="133">
        <v>500</v>
      </c>
      <c r="I2299" s="242">
        <v>1320</v>
      </c>
      <c r="J2299" s="133">
        <v>159.96600000000001</v>
      </c>
      <c r="K2299" s="242">
        <v>1320</v>
      </c>
      <c r="L2299" s="133"/>
      <c r="M2299" s="133">
        <v>435</v>
      </c>
      <c r="N2299" s="242">
        <v>1320</v>
      </c>
      <c r="O2299" s="242">
        <v>1320</v>
      </c>
      <c r="P2299" s="133" t="s">
        <v>204</v>
      </c>
      <c r="Q2299" s="133" t="s">
        <v>201</v>
      </c>
      <c r="R2299" s="133" t="s">
        <v>202</v>
      </c>
      <c r="S2299" s="127">
        <v>44349.398495370369</v>
      </c>
    </row>
    <row r="2300" spans="1:19" x14ac:dyDescent="0.2">
      <c r="A2300" s="133" t="s">
        <v>199</v>
      </c>
      <c r="B2300" s="133" t="s">
        <v>85</v>
      </c>
      <c r="C2300" s="127">
        <v>44319.708333333336</v>
      </c>
      <c r="D2300" s="133">
        <v>191.298</v>
      </c>
      <c r="E2300" s="133">
        <v>181.8288</v>
      </c>
      <c r="F2300" s="133">
        <v>9.4710000000000001</v>
      </c>
      <c r="G2300" s="133">
        <v>0</v>
      </c>
      <c r="H2300" s="133">
        <v>500</v>
      </c>
      <c r="I2300" s="242">
        <v>1320</v>
      </c>
      <c r="J2300" s="133">
        <v>181.827</v>
      </c>
      <c r="K2300" s="242">
        <v>1320</v>
      </c>
      <c r="L2300" s="133"/>
      <c r="M2300" s="133">
        <v>435</v>
      </c>
      <c r="N2300" s="242">
        <v>1320</v>
      </c>
      <c r="O2300" s="242">
        <v>1320</v>
      </c>
      <c r="P2300" s="133" t="s">
        <v>204</v>
      </c>
      <c r="Q2300" s="133" t="s">
        <v>201</v>
      </c>
      <c r="R2300" s="133" t="s">
        <v>202</v>
      </c>
      <c r="S2300" s="127">
        <v>44349.398495370369</v>
      </c>
    </row>
    <row r="2301" spans="1:19" x14ac:dyDescent="0.2">
      <c r="A2301" s="133" t="s">
        <v>199</v>
      </c>
      <c r="B2301" s="133" t="s">
        <v>85</v>
      </c>
      <c r="C2301" s="127">
        <v>44319.75</v>
      </c>
      <c r="D2301" s="133">
        <v>195.19200000000001</v>
      </c>
      <c r="E2301" s="133">
        <v>185.6112</v>
      </c>
      <c r="F2301" s="133">
        <v>9.5809999999999995</v>
      </c>
      <c r="G2301" s="133">
        <v>0</v>
      </c>
      <c r="H2301" s="133">
        <v>500</v>
      </c>
      <c r="I2301" s="242">
        <v>1285</v>
      </c>
      <c r="J2301" s="133">
        <v>185.61099999999999</v>
      </c>
      <c r="K2301" s="242">
        <v>1320</v>
      </c>
      <c r="L2301" s="133"/>
      <c r="M2301" s="133">
        <v>435</v>
      </c>
      <c r="N2301" s="242">
        <v>1320</v>
      </c>
      <c r="O2301" s="242">
        <v>1320</v>
      </c>
      <c r="P2301" s="133" t="s">
        <v>204</v>
      </c>
      <c r="Q2301" s="133" t="s">
        <v>201</v>
      </c>
      <c r="R2301" s="133" t="s">
        <v>202</v>
      </c>
      <c r="S2301" s="127">
        <v>44349.398495370369</v>
      </c>
    </row>
    <row r="2302" spans="1:19" x14ac:dyDescent="0.2">
      <c r="A2302" s="133" t="s">
        <v>199</v>
      </c>
      <c r="B2302" s="133" t="s">
        <v>85</v>
      </c>
      <c r="C2302" s="127">
        <v>44319.791666666664</v>
      </c>
      <c r="D2302" s="133">
        <v>189.73400000000001</v>
      </c>
      <c r="E2302" s="133">
        <v>180.3648</v>
      </c>
      <c r="F2302" s="133">
        <v>9.3689999999999998</v>
      </c>
      <c r="G2302" s="133">
        <v>0</v>
      </c>
      <c r="H2302" s="133">
        <v>500</v>
      </c>
      <c r="I2302" s="242">
        <v>1255</v>
      </c>
      <c r="J2302" s="133">
        <v>180.36500000000001</v>
      </c>
      <c r="K2302" s="242">
        <v>1320</v>
      </c>
      <c r="L2302" s="133"/>
      <c r="M2302" s="133">
        <v>435</v>
      </c>
      <c r="N2302" s="242">
        <v>1320</v>
      </c>
      <c r="O2302" s="242">
        <v>1320</v>
      </c>
      <c r="P2302" s="133" t="s">
        <v>204</v>
      </c>
      <c r="Q2302" s="133" t="s">
        <v>201</v>
      </c>
      <c r="R2302" s="133" t="s">
        <v>202</v>
      </c>
      <c r="S2302" s="127">
        <v>44349.398495370369</v>
      </c>
    </row>
    <row r="2303" spans="1:19" x14ac:dyDescent="0.2">
      <c r="A2303" s="133" t="s">
        <v>199</v>
      </c>
      <c r="B2303" s="133" t="s">
        <v>85</v>
      </c>
      <c r="C2303" s="127">
        <v>44319.833333333336</v>
      </c>
      <c r="D2303" s="133">
        <v>178.98599999999999</v>
      </c>
      <c r="E2303" s="133">
        <v>169.90559999999999</v>
      </c>
      <c r="F2303" s="133">
        <v>9.0809999999999995</v>
      </c>
      <c r="G2303" s="133">
        <v>0</v>
      </c>
      <c r="H2303" s="133">
        <v>500</v>
      </c>
      <c r="I2303" s="242">
        <v>1251</v>
      </c>
      <c r="J2303" s="133">
        <v>169.905</v>
      </c>
      <c r="K2303" s="242">
        <v>1320</v>
      </c>
      <c r="L2303" s="133"/>
      <c r="M2303" s="133">
        <v>435</v>
      </c>
      <c r="N2303" s="242">
        <v>1320</v>
      </c>
      <c r="O2303" s="242">
        <v>1320</v>
      </c>
      <c r="P2303" s="133" t="s">
        <v>204</v>
      </c>
      <c r="Q2303" s="133" t="s">
        <v>201</v>
      </c>
      <c r="R2303" s="133" t="s">
        <v>202</v>
      </c>
      <c r="S2303" s="127">
        <v>44349.398495370369</v>
      </c>
    </row>
    <row r="2304" spans="1:19" x14ac:dyDescent="0.2">
      <c r="A2304" s="133" t="s">
        <v>199</v>
      </c>
      <c r="B2304" s="133" t="s">
        <v>85</v>
      </c>
      <c r="C2304" s="127">
        <v>44319.875</v>
      </c>
      <c r="D2304" s="133">
        <v>157.125</v>
      </c>
      <c r="E2304" s="133">
        <v>148.52160000000001</v>
      </c>
      <c r="F2304" s="133">
        <v>8.6029999999999998</v>
      </c>
      <c r="G2304" s="133">
        <v>0</v>
      </c>
      <c r="H2304" s="133">
        <v>500</v>
      </c>
      <c r="I2304" s="242">
        <v>1290</v>
      </c>
      <c r="J2304" s="133">
        <v>148.52199999999999</v>
      </c>
      <c r="K2304" s="242">
        <v>1320</v>
      </c>
      <c r="L2304" s="133"/>
      <c r="M2304" s="133">
        <v>435</v>
      </c>
      <c r="N2304" s="242">
        <v>1320</v>
      </c>
      <c r="O2304" s="242">
        <v>1320</v>
      </c>
      <c r="P2304" s="133" t="s">
        <v>204</v>
      </c>
      <c r="Q2304" s="133" t="s">
        <v>201</v>
      </c>
      <c r="R2304" s="133" t="s">
        <v>202</v>
      </c>
      <c r="S2304" s="127">
        <v>44349.398495370369</v>
      </c>
    </row>
    <row r="2305" spans="1:19" x14ac:dyDescent="0.2">
      <c r="A2305" s="133" t="s">
        <v>199</v>
      </c>
      <c r="B2305" s="133" t="s">
        <v>85</v>
      </c>
      <c r="C2305" s="127">
        <v>44319.916666666664</v>
      </c>
      <c r="D2305" s="133">
        <v>169.18299999999999</v>
      </c>
      <c r="E2305" s="133">
        <v>160.27199999999999</v>
      </c>
      <c r="F2305" s="133">
        <v>8.91</v>
      </c>
      <c r="G2305" s="133">
        <v>0</v>
      </c>
      <c r="H2305" s="133">
        <v>500</v>
      </c>
      <c r="I2305" s="242">
        <v>1298</v>
      </c>
      <c r="J2305" s="133">
        <v>160.273</v>
      </c>
      <c r="K2305" s="242">
        <v>1320</v>
      </c>
      <c r="L2305" s="133"/>
      <c r="M2305" s="133">
        <v>435</v>
      </c>
      <c r="N2305" s="242">
        <v>1320</v>
      </c>
      <c r="O2305" s="242">
        <v>1320</v>
      </c>
      <c r="P2305" s="133" t="s">
        <v>204</v>
      </c>
      <c r="Q2305" s="133" t="s">
        <v>201</v>
      </c>
      <c r="R2305" s="133" t="s">
        <v>202</v>
      </c>
      <c r="S2305" s="127">
        <v>44349.398495370369</v>
      </c>
    </row>
    <row r="2306" spans="1:19" x14ac:dyDescent="0.2">
      <c r="A2306" s="133" t="s">
        <v>199</v>
      </c>
      <c r="B2306" s="133" t="s">
        <v>85</v>
      </c>
      <c r="C2306" s="127">
        <v>44319.958333333336</v>
      </c>
      <c r="D2306" s="133">
        <v>141.86000000000001</v>
      </c>
      <c r="E2306" s="133">
        <v>133.25280000000001</v>
      </c>
      <c r="F2306" s="133">
        <v>8.6069999999999993</v>
      </c>
      <c r="G2306" s="133">
        <v>0</v>
      </c>
      <c r="H2306" s="133">
        <v>500</v>
      </c>
      <c r="I2306" s="242">
        <v>1320</v>
      </c>
      <c r="J2306" s="133">
        <v>133.25299999999999</v>
      </c>
      <c r="K2306" s="242">
        <v>1320</v>
      </c>
      <c r="L2306" s="133"/>
      <c r="M2306" s="133">
        <v>435</v>
      </c>
      <c r="N2306" s="242">
        <v>1320</v>
      </c>
      <c r="O2306" s="242">
        <v>1320</v>
      </c>
      <c r="P2306" s="133" t="s">
        <v>204</v>
      </c>
      <c r="Q2306" s="133" t="s">
        <v>201</v>
      </c>
      <c r="R2306" s="133" t="s">
        <v>202</v>
      </c>
      <c r="S2306" s="127">
        <v>44349.398495370369</v>
      </c>
    </row>
    <row r="2307" spans="1:19" x14ac:dyDescent="0.2">
      <c r="A2307" s="133" t="s">
        <v>199</v>
      </c>
      <c r="B2307" s="133" t="s">
        <v>85</v>
      </c>
      <c r="C2307" s="127">
        <v>44320</v>
      </c>
      <c r="D2307" s="133">
        <v>106.23099999999999</v>
      </c>
      <c r="E2307" s="133">
        <v>98.140799999999999</v>
      </c>
      <c r="F2307" s="133">
        <v>8.0890000000000004</v>
      </c>
      <c r="G2307" s="133">
        <v>0</v>
      </c>
      <c r="H2307" s="133">
        <v>500</v>
      </c>
      <c r="I2307" s="242">
        <v>1320</v>
      </c>
      <c r="J2307" s="133">
        <v>98.141999999999996</v>
      </c>
      <c r="K2307" s="242">
        <v>1320</v>
      </c>
      <c r="L2307" s="133"/>
      <c r="M2307" s="133">
        <v>435</v>
      </c>
      <c r="N2307" s="242">
        <v>1320</v>
      </c>
      <c r="O2307" s="242">
        <v>1320</v>
      </c>
      <c r="P2307" s="133" t="s">
        <v>204</v>
      </c>
      <c r="Q2307" s="133" t="s">
        <v>201</v>
      </c>
      <c r="R2307" s="133" t="s">
        <v>202</v>
      </c>
      <c r="S2307" s="127">
        <v>44349.398495370369</v>
      </c>
    </row>
    <row r="2308" spans="1:19" x14ac:dyDescent="0.2">
      <c r="A2308" s="133" t="s">
        <v>199</v>
      </c>
      <c r="B2308" s="133" t="s">
        <v>85</v>
      </c>
      <c r="C2308" s="127">
        <v>44320.041666666664</v>
      </c>
      <c r="D2308" s="133">
        <v>85.168999999999997</v>
      </c>
      <c r="E2308" s="133">
        <v>77.352000000000004</v>
      </c>
      <c r="F2308" s="133">
        <v>7.8159999999999998</v>
      </c>
      <c r="G2308" s="133">
        <v>0</v>
      </c>
      <c r="H2308" s="133">
        <v>499</v>
      </c>
      <c r="I2308" s="242">
        <v>1320</v>
      </c>
      <c r="J2308" s="133">
        <v>77.352999999999994</v>
      </c>
      <c r="K2308" s="242">
        <v>1320</v>
      </c>
      <c r="L2308" s="133"/>
      <c r="M2308" s="133">
        <v>435</v>
      </c>
      <c r="N2308" s="242">
        <v>1320</v>
      </c>
      <c r="O2308" s="242">
        <v>1320</v>
      </c>
      <c r="P2308" s="133" t="s">
        <v>204</v>
      </c>
      <c r="Q2308" s="133" t="s">
        <v>201</v>
      </c>
      <c r="R2308" s="133" t="s">
        <v>202</v>
      </c>
      <c r="S2308" s="127">
        <v>44349.398495370369</v>
      </c>
    </row>
    <row r="2309" spans="1:19" x14ac:dyDescent="0.2">
      <c r="A2309" s="133" t="s">
        <v>199</v>
      </c>
      <c r="B2309" s="133" t="s">
        <v>85</v>
      </c>
      <c r="C2309" s="127">
        <v>44320.083333333336</v>
      </c>
      <c r="D2309" s="133">
        <v>83.350999999999999</v>
      </c>
      <c r="E2309" s="133">
        <v>75.710400000000007</v>
      </c>
      <c r="F2309" s="133">
        <v>7.6420000000000003</v>
      </c>
      <c r="G2309" s="133">
        <v>0</v>
      </c>
      <c r="H2309" s="133">
        <v>499</v>
      </c>
      <c r="I2309" s="242">
        <v>1320</v>
      </c>
      <c r="J2309" s="133">
        <v>75.709000000000003</v>
      </c>
      <c r="K2309" s="242">
        <v>1320</v>
      </c>
      <c r="L2309" s="133"/>
      <c r="M2309" s="133">
        <v>435</v>
      </c>
      <c r="N2309" s="242">
        <v>1320</v>
      </c>
      <c r="O2309" s="242">
        <v>1320</v>
      </c>
      <c r="P2309" s="133" t="s">
        <v>204</v>
      </c>
      <c r="Q2309" s="133" t="s">
        <v>201</v>
      </c>
      <c r="R2309" s="133" t="s">
        <v>202</v>
      </c>
      <c r="S2309" s="127">
        <v>44349.398495370369</v>
      </c>
    </row>
    <row r="2310" spans="1:19" x14ac:dyDescent="0.2">
      <c r="A2310" s="133" t="s">
        <v>199</v>
      </c>
      <c r="B2310" s="133" t="s">
        <v>85</v>
      </c>
      <c r="C2310" s="127">
        <v>44320.125</v>
      </c>
      <c r="D2310" s="133">
        <v>83.281999999999996</v>
      </c>
      <c r="E2310" s="133">
        <v>75.657600000000002</v>
      </c>
      <c r="F2310" s="133">
        <v>7.6239999999999997</v>
      </c>
      <c r="G2310" s="133">
        <v>0</v>
      </c>
      <c r="H2310" s="133">
        <v>499</v>
      </c>
      <c r="I2310" s="242">
        <v>1320</v>
      </c>
      <c r="J2310" s="133">
        <v>75.658000000000001</v>
      </c>
      <c r="K2310" s="242">
        <v>1320</v>
      </c>
      <c r="L2310" s="133"/>
      <c r="M2310" s="133">
        <v>435</v>
      </c>
      <c r="N2310" s="242">
        <v>1320</v>
      </c>
      <c r="O2310" s="242">
        <v>1320</v>
      </c>
      <c r="P2310" s="133" t="s">
        <v>204</v>
      </c>
      <c r="Q2310" s="133" t="s">
        <v>201</v>
      </c>
      <c r="R2310" s="133" t="s">
        <v>202</v>
      </c>
      <c r="S2310" s="127">
        <v>44349.398495370369</v>
      </c>
    </row>
    <row r="2311" spans="1:19" x14ac:dyDescent="0.2">
      <c r="A2311" s="133" t="s">
        <v>199</v>
      </c>
      <c r="B2311" s="133" t="s">
        <v>85</v>
      </c>
      <c r="C2311" s="127">
        <v>44320.166666666664</v>
      </c>
      <c r="D2311" s="133">
        <v>83.381</v>
      </c>
      <c r="E2311" s="133">
        <v>75.772800000000004</v>
      </c>
      <c r="F2311" s="133">
        <v>7.609</v>
      </c>
      <c r="G2311" s="133">
        <v>0</v>
      </c>
      <c r="H2311" s="133">
        <v>499</v>
      </c>
      <c r="I2311" s="242">
        <v>1320</v>
      </c>
      <c r="J2311" s="133">
        <v>75.772000000000006</v>
      </c>
      <c r="K2311" s="242">
        <v>1320</v>
      </c>
      <c r="L2311" s="133"/>
      <c r="M2311" s="133">
        <v>435</v>
      </c>
      <c r="N2311" s="242">
        <v>1320</v>
      </c>
      <c r="O2311" s="242">
        <v>1320</v>
      </c>
      <c r="P2311" s="133" t="s">
        <v>204</v>
      </c>
      <c r="Q2311" s="133" t="s">
        <v>201</v>
      </c>
      <c r="R2311" s="133" t="s">
        <v>202</v>
      </c>
      <c r="S2311" s="127">
        <v>44349.398495370369</v>
      </c>
    </row>
    <row r="2312" spans="1:19" x14ac:dyDescent="0.2">
      <c r="A2312" s="133" t="s">
        <v>199</v>
      </c>
      <c r="B2312" s="133" t="s">
        <v>85</v>
      </c>
      <c r="C2312" s="127">
        <v>44320.208333333336</v>
      </c>
      <c r="D2312" s="133">
        <v>83.358000000000004</v>
      </c>
      <c r="E2312" s="133">
        <v>75.748800000000003</v>
      </c>
      <c r="F2312" s="133">
        <v>7.61</v>
      </c>
      <c r="G2312" s="133">
        <v>0</v>
      </c>
      <c r="H2312" s="133">
        <v>499</v>
      </c>
      <c r="I2312" s="242">
        <v>1320</v>
      </c>
      <c r="J2312" s="133">
        <v>75.748000000000005</v>
      </c>
      <c r="K2312" s="242">
        <v>1320</v>
      </c>
      <c r="L2312" s="133"/>
      <c r="M2312" s="133">
        <v>435</v>
      </c>
      <c r="N2312" s="242">
        <v>1320</v>
      </c>
      <c r="O2312" s="242">
        <v>1320</v>
      </c>
      <c r="P2312" s="133" t="s">
        <v>204</v>
      </c>
      <c r="Q2312" s="133" t="s">
        <v>201</v>
      </c>
      <c r="R2312" s="133" t="s">
        <v>202</v>
      </c>
      <c r="S2312" s="127">
        <v>44349.398495370369</v>
      </c>
    </row>
    <row r="2313" spans="1:19" x14ac:dyDescent="0.2">
      <c r="A2313" s="133" t="s">
        <v>199</v>
      </c>
      <c r="B2313" s="133" t="s">
        <v>85</v>
      </c>
      <c r="C2313" s="127">
        <v>44320.25</v>
      </c>
      <c r="D2313" s="133">
        <v>83.338999999999999</v>
      </c>
      <c r="E2313" s="133">
        <v>75.638400000000004</v>
      </c>
      <c r="F2313" s="133">
        <v>7.7</v>
      </c>
      <c r="G2313" s="133">
        <v>0</v>
      </c>
      <c r="H2313" s="133">
        <v>499</v>
      </c>
      <c r="I2313" s="242">
        <v>1320</v>
      </c>
      <c r="J2313" s="133">
        <v>75.638999999999996</v>
      </c>
      <c r="K2313" s="242">
        <v>1320</v>
      </c>
      <c r="L2313" s="133"/>
      <c r="M2313" s="133">
        <v>435</v>
      </c>
      <c r="N2313" s="242">
        <v>1320</v>
      </c>
      <c r="O2313" s="242">
        <v>1320</v>
      </c>
      <c r="P2313" s="133" t="s">
        <v>204</v>
      </c>
      <c r="Q2313" s="133" t="s">
        <v>201</v>
      </c>
      <c r="R2313" s="133" t="s">
        <v>202</v>
      </c>
      <c r="S2313" s="127">
        <v>44349.398495370369</v>
      </c>
    </row>
    <row r="2314" spans="1:19" x14ac:dyDescent="0.2">
      <c r="A2314" s="133" t="s">
        <v>199</v>
      </c>
      <c r="B2314" s="133" t="s">
        <v>85</v>
      </c>
      <c r="C2314" s="127">
        <v>44320.291666666664</v>
      </c>
      <c r="D2314" s="133">
        <v>110.355</v>
      </c>
      <c r="E2314" s="133">
        <v>102.12479999999999</v>
      </c>
      <c r="F2314" s="133">
        <v>8.2309999999999999</v>
      </c>
      <c r="G2314" s="133">
        <v>0</v>
      </c>
      <c r="H2314" s="133">
        <v>660</v>
      </c>
      <c r="I2314" s="242">
        <v>1320</v>
      </c>
      <c r="J2314" s="133">
        <v>102.124</v>
      </c>
      <c r="K2314" s="242">
        <v>1320</v>
      </c>
      <c r="L2314" s="133"/>
      <c r="M2314" s="133">
        <v>435</v>
      </c>
      <c r="N2314" s="242">
        <v>1320</v>
      </c>
      <c r="O2314" s="242">
        <v>1320</v>
      </c>
      <c r="P2314" s="133" t="s">
        <v>204</v>
      </c>
      <c r="Q2314" s="133" t="s">
        <v>201</v>
      </c>
      <c r="R2314" s="133" t="s">
        <v>202</v>
      </c>
      <c r="S2314" s="127">
        <v>44349.398495370369</v>
      </c>
    </row>
    <row r="2315" spans="1:19" x14ac:dyDescent="0.2">
      <c r="A2315" s="133" t="s">
        <v>199</v>
      </c>
      <c r="B2315" s="133" t="s">
        <v>85</v>
      </c>
      <c r="C2315" s="127">
        <v>44320.333333333336</v>
      </c>
      <c r="D2315" s="133">
        <v>143.09899999999999</v>
      </c>
      <c r="E2315" s="133">
        <v>134.5248</v>
      </c>
      <c r="F2315" s="133">
        <v>8.5730000000000004</v>
      </c>
      <c r="G2315" s="133">
        <v>0</v>
      </c>
      <c r="H2315" s="133">
        <v>874</v>
      </c>
      <c r="I2315" s="242">
        <v>1320</v>
      </c>
      <c r="J2315" s="133">
        <v>134.52600000000001</v>
      </c>
      <c r="K2315" s="242">
        <v>1320</v>
      </c>
      <c r="L2315" s="133"/>
      <c r="M2315" s="133">
        <v>435</v>
      </c>
      <c r="N2315" s="242">
        <v>1320</v>
      </c>
      <c r="O2315" s="242">
        <v>1320</v>
      </c>
      <c r="P2315" s="133" t="s">
        <v>204</v>
      </c>
      <c r="Q2315" s="133" t="s">
        <v>201</v>
      </c>
      <c r="R2315" s="133" t="s">
        <v>202</v>
      </c>
      <c r="S2315" s="127">
        <v>44349.398495370369</v>
      </c>
    </row>
    <row r="2316" spans="1:19" x14ac:dyDescent="0.2">
      <c r="A2316" s="133" t="s">
        <v>199</v>
      </c>
      <c r="B2316" s="133" t="s">
        <v>85</v>
      </c>
      <c r="C2316" s="127">
        <v>44320.375</v>
      </c>
      <c r="D2316" s="133">
        <v>171.148</v>
      </c>
      <c r="E2316" s="133">
        <v>162.19200000000001</v>
      </c>
      <c r="F2316" s="133">
        <v>8.9559999999999995</v>
      </c>
      <c r="G2316" s="133">
        <v>0</v>
      </c>
      <c r="H2316" s="242">
        <v>1073</v>
      </c>
      <c r="I2316" s="242">
        <v>1320</v>
      </c>
      <c r="J2316" s="133">
        <v>162.19200000000001</v>
      </c>
      <c r="K2316" s="242">
        <v>1320</v>
      </c>
      <c r="L2316" s="133"/>
      <c r="M2316" s="133">
        <v>435</v>
      </c>
      <c r="N2316" s="242">
        <v>1320</v>
      </c>
      <c r="O2316" s="242">
        <v>1320</v>
      </c>
      <c r="P2316" s="133" t="s">
        <v>204</v>
      </c>
      <c r="Q2316" s="133" t="s">
        <v>201</v>
      </c>
      <c r="R2316" s="133" t="s">
        <v>202</v>
      </c>
      <c r="S2316" s="127">
        <v>44349.398495370369</v>
      </c>
    </row>
    <row r="2317" spans="1:19" x14ac:dyDescent="0.2">
      <c r="A2317" s="133" t="s">
        <v>199</v>
      </c>
      <c r="B2317" s="133" t="s">
        <v>85</v>
      </c>
      <c r="C2317" s="127">
        <v>44320.416666666664</v>
      </c>
      <c r="D2317" s="133">
        <v>174.18100000000001</v>
      </c>
      <c r="E2317" s="133">
        <v>165.14879999999999</v>
      </c>
      <c r="F2317" s="133">
        <v>9.0329999999999995</v>
      </c>
      <c r="G2317" s="133">
        <v>0</v>
      </c>
      <c r="H2317" s="242">
        <v>1099</v>
      </c>
      <c r="I2317" s="242">
        <v>1141</v>
      </c>
      <c r="J2317" s="133">
        <v>165.148</v>
      </c>
      <c r="K2317" s="242">
        <v>1320</v>
      </c>
      <c r="L2317" s="133"/>
      <c r="M2317" s="133">
        <v>435</v>
      </c>
      <c r="N2317" s="242">
        <v>1320</v>
      </c>
      <c r="O2317" s="242">
        <v>1320</v>
      </c>
      <c r="P2317" s="133" t="s">
        <v>204</v>
      </c>
      <c r="Q2317" s="133" t="s">
        <v>201</v>
      </c>
      <c r="R2317" s="133" t="s">
        <v>202</v>
      </c>
      <c r="S2317" s="127">
        <v>44349.398495370369</v>
      </c>
    </row>
    <row r="2318" spans="1:19" x14ac:dyDescent="0.2">
      <c r="A2318" s="133" t="s">
        <v>199</v>
      </c>
      <c r="B2318" s="133" t="s">
        <v>85</v>
      </c>
      <c r="C2318" s="127">
        <v>44320.458333333336</v>
      </c>
      <c r="D2318" s="133">
        <v>174.43</v>
      </c>
      <c r="E2318" s="133">
        <v>165.3408</v>
      </c>
      <c r="F2318" s="133">
        <v>9.0890000000000004</v>
      </c>
      <c r="G2318" s="133">
        <v>0</v>
      </c>
      <c r="H2318" s="242">
        <v>1099</v>
      </c>
      <c r="I2318" s="242">
        <v>1104</v>
      </c>
      <c r="J2318" s="133">
        <v>165.34100000000001</v>
      </c>
      <c r="K2318" s="242">
        <v>1320</v>
      </c>
      <c r="L2318" s="133"/>
      <c r="M2318" s="133">
        <v>435</v>
      </c>
      <c r="N2318" s="242">
        <v>1320</v>
      </c>
      <c r="O2318" s="242">
        <v>1320</v>
      </c>
      <c r="P2318" s="133" t="s">
        <v>204</v>
      </c>
      <c r="Q2318" s="133" t="s">
        <v>201</v>
      </c>
      <c r="R2318" s="133" t="s">
        <v>202</v>
      </c>
      <c r="S2318" s="127">
        <v>44349.398495370369</v>
      </c>
    </row>
    <row r="2319" spans="1:19" x14ac:dyDescent="0.2">
      <c r="A2319" s="133" t="s">
        <v>199</v>
      </c>
      <c r="B2319" s="133" t="s">
        <v>85</v>
      </c>
      <c r="C2319" s="127">
        <v>44320.5</v>
      </c>
      <c r="D2319" s="133">
        <v>174.42699999999999</v>
      </c>
      <c r="E2319" s="133">
        <v>165.31200000000001</v>
      </c>
      <c r="F2319" s="133">
        <v>9.1140000000000008</v>
      </c>
      <c r="G2319" s="133">
        <v>0</v>
      </c>
      <c r="H2319" s="242">
        <v>1099</v>
      </c>
      <c r="I2319" s="242">
        <v>1103</v>
      </c>
      <c r="J2319" s="133">
        <v>165.31299999999999</v>
      </c>
      <c r="K2319" s="242">
        <v>1320</v>
      </c>
      <c r="L2319" s="133"/>
      <c r="M2319" s="133">
        <v>435</v>
      </c>
      <c r="N2319" s="242">
        <v>1320</v>
      </c>
      <c r="O2319" s="242">
        <v>1320</v>
      </c>
      <c r="P2319" s="133" t="s">
        <v>204</v>
      </c>
      <c r="Q2319" s="133" t="s">
        <v>201</v>
      </c>
      <c r="R2319" s="133" t="s">
        <v>202</v>
      </c>
      <c r="S2319" s="127">
        <v>44349.398495370369</v>
      </c>
    </row>
    <row r="2320" spans="1:19" x14ac:dyDescent="0.2">
      <c r="A2320" s="133" t="s">
        <v>199</v>
      </c>
      <c r="B2320" s="133" t="s">
        <v>85</v>
      </c>
      <c r="C2320" s="127">
        <v>44320.541666666664</v>
      </c>
      <c r="D2320" s="133">
        <v>174.56399999999999</v>
      </c>
      <c r="E2320" s="133">
        <v>165.47040000000001</v>
      </c>
      <c r="F2320" s="133">
        <v>9.0939999999999994</v>
      </c>
      <c r="G2320" s="133">
        <v>0</v>
      </c>
      <c r="H2320" s="242">
        <v>1099</v>
      </c>
      <c r="I2320" s="242">
        <v>1103</v>
      </c>
      <c r="J2320" s="133">
        <v>165.47</v>
      </c>
      <c r="K2320" s="242">
        <v>1320</v>
      </c>
      <c r="L2320" s="133"/>
      <c r="M2320" s="133">
        <v>435</v>
      </c>
      <c r="N2320" s="242">
        <v>1320</v>
      </c>
      <c r="O2320" s="242">
        <v>1320</v>
      </c>
      <c r="P2320" s="133" t="s">
        <v>204</v>
      </c>
      <c r="Q2320" s="133" t="s">
        <v>201</v>
      </c>
      <c r="R2320" s="133" t="s">
        <v>202</v>
      </c>
      <c r="S2320" s="127">
        <v>44349.398495370369</v>
      </c>
    </row>
    <row r="2321" spans="1:19" x14ac:dyDescent="0.2">
      <c r="A2321" s="133" t="s">
        <v>199</v>
      </c>
      <c r="B2321" s="133" t="s">
        <v>85</v>
      </c>
      <c r="C2321" s="127">
        <v>44320.583333333336</v>
      </c>
      <c r="D2321" s="133">
        <v>174.428</v>
      </c>
      <c r="E2321" s="133">
        <v>165.31200000000001</v>
      </c>
      <c r="F2321" s="133">
        <v>9.1170000000000009</v>
      </c>
      <c r="G2321" s="133">
        <v>0</v>
      </c>
      <c r="H2321" s="242">
        <v>1098</v>
      </c>
      <c r="I2321" s="242">
        <v>1103</v>
      </c>
      <c r="J2321" s="133">
        <v>165.31100000000001</v>
      </c>
      <c r="K2321" s="242">
        <v>1320</v>
      </c>
      <c r="L2321" s="133"/>
      <c r="M2321" s="133">
        <v>435</v>
      </c>
      <c r="N2321" s="242">
        <v>1320</v>
      </c>
      <c r="O2321" s="242">
        <v>1320</v>
      </c>
      <c r="P2321" s="133" t="s">
        <v>204</v>
      </c>
      <c r="Q2321" s="133" t="s">
        <v>201</v>
      </c>
      <c r="R2321" s="133" t="s">
        <v>202</v>
      </c>
      <c r="S2321" s="127">
        <v>44349.398495370369</v>
      </c>
    </row>
    <row r="2322" spans="1:19" x14ac:dyDescent="0.2">
      <c r="A2322" s="133" t="s">
        <v>199</v>
      </c>
      <c r="B2322" s="133" t="s">
        <v>85</v>
      </c>
      <c r="C2322" s="127">
        <v>44320.625</v>
      </c>
      <c r="D2322" s="133">
        <v>174.679</v>
      </c>
      <c r="E2322" s="133">
        <v>165.5136</v>
      </c>
      <c r="F2322" s="133">
        <v>9.1660000000000004</v>
      </c>
      <c r="G2322" s="133">
        <v>0</v>
      </c>
      <c r="H2322" s="242">
        <v>1099</v>
      </c>
      <c r="I2322" s="242">
        <v>1104</v>
      </c>
      <c r="J2322" s="133">
        <v>165.51300000000001</v>
      </c>
      <c r="K2322" s="242">
        <v>1320</v>
      </c>
      <c r="L2322" s="133"/>
      <c r="M2322" s="133">
        <v>435</v>
      </c>
      <c r="N2322" s="242">
        <v>1320</v>
      </c>
      <c r="O2322" s="242">
        <v>1320</v>
      </c>
      <c r="P2322" s="133" t="s">
        <v>204</v>
      </c>
      <c r="Q2322" s="133" t="s">
        <v>201</v>
      </c>
      <c r="R2322" s="133" t="s">
        <v>202</v>
      </c>
      <c r="S2322" s="127">
        <v>44349.398495370369</v>
      </c>
    </row>
    <row r="2323" spans="1:19" x14ac:dyDescent="0.2">
      <c r="A2323" s="133" t="s">
        <v>199</v>
      </c>
      <c r="B2323" s="133" t="s">
        <v>85</v>
      </c>
      <c r="C2323" s="127">
        <v>44320.666666666664</v>
      </c>
      <c r="D2323" s="133">
        <v>174.297</v>
      </c>
      <c r="E2323" s="133">
        <v>165.1584</v>
      </c>
      <c r="F2323" s="133">
        <v>9.1379999999999999</v>
      </c>
      <c r="G2323" s="133">
        <v>0</v>
      </c>
      <c r="H2323" s="242">
        <v>1099</v>
      </c>
      <c r="I2323" s="242">
        <v>1102</v>
      </c>
      <c r="J2323" s="133">
        <v>165.15899999999999</v>
      </c>
      <c r="K2323" s="242">
        <v>1320</v>
      </c>
      <c r="L2323" s="133"/>
      <c r="M2323" s="133">
        <v>435</v>
      </c>
      <c r="N2323" s="242">
        <v>1320</v>
      </c>
      <c r="O2323" s="242">
        <v>1320</v>
      </c>
      <c r="P2323" s="133" t="s">
        <v>204</v>
      </c>
      <c r="Q2323" s="133" t="s">
        <v>201</v>
      </c>
      <c r="R2323" s="133" t="s">
        <v>202</v>
      </c>
      <c r="S2323" s="127">
        <v>44349.398495370369</v>
      </c>
    </row>
    <row r="2324" spans="1:19" x14ac:dyDescent="0.2">
      <c r="A2324" s="133" t="s">
        <v>199</v>
      </c>
      <c r="B2324" s="133" t="s">
        <v>85</v>
      </c>
      <c r="C2324" s="127">
        <v>44320.708333333336</v>
      </c>
      <c r="D2324" s="133">
        <v>174.61799999999999</v>
      </c>
      <c r="E2324" s="133">
        <v>165.5136</v>
      </c>
      <c r="F2324" s="133">
        <v>9.1059999999999999</v>
      </c>
      <c r="G2324" s="133">
        <v>0</v>
      </c>
      <c r="H2324" s="242">
        <v>1099</v>
      </c>
      <c r="I2324" s="242">
        <v>1104</v>
      </c>
      <c r="J2324" s="133">
        <v>165.512</v>
      </c>
      <c r="K2324" s="242">
        <v>1320</v>
      </c>
      <c r="L2324" s="133"/>
      <c r="M2324" s="133">
        <v>435</v>
      </c>
      <c r="N2324" s="242">
        <v>1320</v>
      </c>
      <c r="O2324" s="242">
        <v>1320</v>
      </c>
      <c r="P2324" s="133" t="s">
        <v>204</v>
      </c>
      <c r="Q2324" s="133" t="s">
        <v>201</v>
      </c>
      <c r="R2324" s="133" t="s">
        <v>202</v>
      </c>
      <c r="S2324" s="127">
        <v>44349.398495370369</v>
      </c>
    </row>
    <row r="2325" spans="1:19" x14ac:dyDescent="0.2">
      <c r="A2325" s="133" t="s">
        <v>199</v>
      </c>
      <c r="B2325" s="133" t="s">
        <v>85</v>
      </c>
      <c r="C2325" s="127">
        <v>44320.75</v>
      </c>
      <c r="D2325" s="133">
        <v>174.399</v>
      </c>
      <c r="E2325" s="133">
        <v>165.2784</v>
      </c>
      <c r="F2325" s="133">
        <v>9.1199999999999992</v>
      </c>
      <c r="G2325" s="133">
        <v>0</v>
      </c>
      <c r="H2325" s="133">
        <v>673</v>
      </c>
      <c r="I2325" s="242">
        <v>1258</v>
      </c>
      <c r="J2325" s="133">
        <v>165.279</v>
      </c>
      <c r="K2325" s="242">
        <v>1320</v>
      </c>
      <c r="L2325" s="133"/>
      <c r="M2325" s="133">
        <v>435</v>
      </c>
      <c r="N2325" s="242">
        <v>1320</v>
      </c>
      <c r="O2325" s="242">
        <v>1320</v>
      </c>
      <c r="P2325" s="133" t="s">
        <v>204</v>
      </c>
      <c r="Q2325" s="133" t="s">
        <v>201</v>
      </c>
      <c r="R2325" s="133" t="s">
        <v>202</v>
      </c>
      <c r="S2325" s="127">
        <v>44349.398495370369</v>
      </c>
    </row>
    <row r="2326" spans="1:19" x14ac:dyDescent="0.2">
      <c r="A2326" s="133" t="s">
        <v>199</v>
      </c>
      <c r="B2326" s="133" t="s">
        <v>85</v>
      </c>
      <c r="C2326" s="127">
        <v>44320.791666666664</v>
      </c>
      <c r="D2326" s="133">
        <v>153.249</v>
      </c>
      <c r="E2326" s="133">
        <v>144.57599999999999</v>
      </c>
      <c r="F2326" s="133">
        <v>8.673</v>
      </c>
      <c r="G2326" s="133">
        <v>0</v>
      </c>
      <c r="H2326" s="133">
        <v>500</v>
      </c>
      <c r="I2326" s="242">
        <v>1320</v>
      </c>
      <c r="J2326" s="133">
        <v>144.57599999999999</v>
      </c>
      <c r="K2326" s="242">
        <v>1320</v>
      </c>
      <c r="L2326" s="133"/>
      <c r="M2326" s="133">
        <v>435</v>
      </c>
      <c r="N2326" s="242">
        <v>1320</v>
      </c>
      <c r="O2326" s="242">
        <v>1320</v>
      </c>
      <c r="P2326" s="133" t="s">
        <v>204</v>
      </c>
      <c r="Q2326" s="133" t="s">
        <v>201</v>
      </c>
      <c r="R2326" s="133" t="s">
        <v>202</v>
      </c>
      <c r="S2326" s="127">
        <v>44349.398495370369</v>
      </c>
    </row>
    <row r="2327" spans="1:19" x14ac:dyDescent="0.2">
      <c r="A2327" s="133" t="s">
        <v>199</v>
      </c>
      <c r="B2327" s="133" t="s">
        <v>85</v>
      </c>
      <c r="C2327" s="127">
        <v>44320.833333333336</v>
      </c>
      <c r="D2327" s="133">
        <v>121.143</v>
      </c>
      <c r="E2327" s="133">
        <v>112.8528</v>
      </c>
      <c r="F2327" s="133">
        <v>8.2899999999999991</v>
      </c>
      <c r="G2327" s="133">
        <v>0</v>
      </c>
      <c r="H2327" s="133">
        <v>500</v>
      </c>
      <c r="I2327" s="242">
        <v>1320</v>
      </c>
      <c r="J2327" s="133">
        <v>112.85299999999999</v>
      </c>
      <c r="K2327" s="242">
        <v>1320</v>
      </c>
      <c r="L2327" s="133"/>
      <c r="M2327" s="133">
        <v>435</v>
      </c>
      <c r="N2327" s="242">
        <v>1320</v>
      </c>
      <c r="O2327" s="242">
        <v>1320</v>
      </c>
      <c r="P2327" s="133" t="s">
        <v>204</v>
      </c>
      <c r="Q2327" s="133" t="s">
        <v>201</v>
      </c>
      <c r="R2327" s="133" t="s">
        <v>202</v>
      </c>
      <c r="S2327" s="127">
        <v>44349.398495370369</v>
      </c>
    </row>
    <row r="2328" spans="1:19" x14ac:dyDescent="0.2">
      <c r="A2328" s="133" t="s">
        <v>199</v>
      </c>
      <c r="B2328" s="133" t="s">
        <v>85</v>
      </c>
      <c r="C2328" s="127">
        <v>44320.875</v>
      </c>
      <c r="D2328" s="133">
        <v>101.149</v>
      </c>
      <c r="E2328" s="133">
        <v>93.2256</v>
      </c>
      <c r="F2328" s="133">
        <v>7.923</v>
      </c>
      <c r="G2328" s="133">
        <v>0</v>
      </c>
      <c r="H2328" s="133">
        <v>500</v>
      </c>
      <c r="I2328" s="242">
        <v>1320</v>
      </c>
      <c r="J2328" s="133">
        <v>93.225999999999999</v>
      </c>
      <c r="K2328" s="242">
        <v>1320</v>
      </c>
      <c r="L2328" s="133"/>
      <c r="M2328" s="133">
        <v>435</v>
      </c>
      <c r="N2328" s="242">
        <v>1320</v>
      </c>
      <c r="O2328" s="242">
        <v>1320</v>
      </c>
      <c r="P2328" s="133" t="s">
        <v>204</v>
      </c>
      <c r="Q2328" s="133" t="s">
        <v>201</v>
      </c>
      <c r="R2328" s="133" t="s">
        <v>202</v>
      </c>
      <c r="S2328" s="127">
        <v>44349.398495370369</v>
      </c>
    </row>
    <row r="2329" spans="1:19" x14ac:dyDescent="0.2">
      <c r="A2329" s="133" t="s">
        <v>199</v>
      </c>
      <c r="B2329" s="133" t="s">
        <v>85</v>
      </c>
      <c r="C2329" s="127">
        <v>44320.916666666664</v>
      </c>
      <c r="D2329" s="133">
        <v>115.10899999999999</v>
      </c>
      <c r="E2329" s="133">
        <v>106.94880000000001</v>
      </c>
      <c r="F2329" s="133">
        <v>8.1590000000000007</v>
      </c>
      <c r="G2329" s="133">
        <v>0</v>
      </c>
      <c r="H2329" s="133">
        <v>500</v>
      </c>
      <c r="I2329" s="242">
        <v>1320</v>
      </c>
      <c r="J2329" s="133">
        <v>106.95</v>
      </c>
      <c r="K2329" s="242">
        <v>1320</v>
      </c>
      <c r="L2329" s="133"/>
      <c r="M2329" s="133">
        <v>435</v>
      </c>
      <c r="N2329" s="242">
        <v>1320</v>
      </c>
      <c r="O2329" s="242">
        <v>1320</v>
      </c>
      <c r="P2329" s="133" t="s">
        <v>204</v>
      </c>
      <c r="Q2329" s="133" t="s">
        <v>201</v>
      </c>
      <c r="R2329" s="133" t="s">
        <v>202</v>
      </c>
      <c r="S2329" s="127">
        <v>44349.398495370369</v>
      </c>
    </row>
    <row r="2330" spans="1:19" x14ac:dyDescent="0.2">
      <c r="A2330" s="133" t="s">
        <v>199</v>
      </c>
      <c r="B2330" s="133" t="s">
        <v>85</v>
      </c>
      <c r="C2330" s="127">
        <v>44320.958333333336</v>
      </c>
      <c r="D2330" s="133">
        <v>110.82299999999999</v>
      </c>
      <c r="E2330" s="133">
        <v>102.5472</v>
      </c>
      <c r="F2330" s="133">
        <v>8.2750000000000004</v>
      </c>
      <c r="G2330" s="133">
        <v>0</v>
      </c>
      <c r="H2330" s="133">
        <v>500</v>
      </c>
      <c r="I2330" s="242">
        <v>1320</v>
      </c>
      <c r="J2330" s="133">
        <v>102.548</v>
      </c>
      <c r="K2330" s="242">
        <v>1320</v>
      </c>
      <c r="L2330" s="133"/>
      <c r="M2330" s="133">
        <v>435</v>
      </c>
      <c r="N2330" s="242">
        <v>1320</v>
      </c>
      <c r="O2330" s="242">
        <v>1320</v>
      </c>
      <c r="P2330" s="133" t="s">
        <v>204</v>
      </c>
      <c r="Q2330" s="133" t="s">
        <v>201</v>
      </c>
      <c r="R2330" s="133" t="s">
        <v>202</v>
      </c>
      <c r="S2330" s="127">
        <v>44349.398495370369</v>
      </c>
    </row>
    <row r="2331" spans="1:19" x14ac:dyDescent="0.2">
      <c r="A2331" s="133" t="s">
        <v>199</v>
      </c>
      <c r="B2331" s="133" t="s">
        <v>85</v>
      </c>
      <c r="C2331" s="127">
        <v>44321</v>
      </c>
      <c r="D2331" s="133">
        <v>102.18600000000001</v>
      </c>
      <c r="E2331" s="133">
        <v>94.012799999999999</v>
      </c>
      <c r="F2331" s="133">
        <v>8.1739999999999995</v>
      </c>
      <c r="G2331" s="133">
        <v>0</v>
      </c>
      <c r="H2331" s="133">
        <v>500</v>
      </c>
      <c r="I2331" s="242">
        <v>1320</v>
      </c>
      <c r="J2331" s="133">
        <v>94.012</v>
      </c>
      <c r="K2331" s="242">
        <v>1320</v>
      </c>
      <c r="L2331" s="133"/>
      <c r="M2331" s="133">
        <v>435</v>
      </c>
      <c r="N2331" s="242">
        <v>1320</v>
      </c>
      <c r="O2331" s="242">
        <v>1320</v>
      </c>
      <c r="P2331" s="133" t="s">
        <v>204</v>
      </c>
      <c r="Q2331" s="133" t="s">
        <v>201</v>
      </c>
      <c r="R2331" s="133" t="s">
        <v>202</v>
      </c>
      <c r="S2331" s="127">
        <v>44349.398495370369</v>
      </c>
    </row>
    <row r="2332" spans="1:19" x14ac:dyDescent="0.2">
      <c r="A2332" s="133" t="s">
        <v>199</v>
      </c>
      <c r="B2332" s="133" t="s">
        <v>85</v>
      </c>
      <c r="C2332" s="127">
        <v>44321.041666666664</v>
      </c>
      <c r="D2332" s="133">
        <v>87.798000000000002</v>
      </c>
      <c r="E2332" s="133">
        <v>79.876800000000003</v>
      </c>
      <c r="F2332" s="133">
        <v>7.92</v>
      </c>
      <c r="G2332" s="133">
        <v>0</v>
      </c>
      <c r="H2332" s="133">
        <v>499</v>
      </c>
      <c r="I2332" s="242">
        <v>1320</v>
      </c>
      <c r="J2332" s="133">
        <v>79.878</v>
      </c>
      <c r="K2332" s="242">
        <v>1320</v>
      </c>
      <c r="L2332" s="133"/>
      <c r="M2332" s="133">
        <v>435</v>
      </c>
      <c r="N2332" s="242">
        <v>1320</v>
      </c>
      <c r="O2332" s="242">
        <v>1320</v>
      </c>
      <c r="P2332" s="133" t="s">
        <v>204</v>
      </c>
      <c r="Q2332" s="133" t="s">
        <v>201</v>
      </c>
      <c r="R2332" s="133" t="s">
        <v>202</v>
      </c>
      <c r="S2332" s="127">
        <v>44349.398495370369</v>
      </c>
    </row>
    <row r="2333" spans="1:19" x14ac:dyDescent="0.2">
      <c r="A2333" s="133" t="s">
        <v>199</v>
      </c>
      <c r="B2333" s="133" t="s">
        <v>85</v>
      </c>
      <c r="C2333" s="127">
        <v>44321.083333333336</v>
      </c>
      <c r="D2333" s="133">
        <v>83.635000000000005</v>
      </c>
      <c r="E2333" s="133">
        <v>75.873599999999996</v>
      </c>
      <c r="F2333" s="133">
        <v>7.76</v>
      </c>
      <c r="G2333" s="133">
        <v>0</v>
      </c>
      <c r="H2333" s="133">
        <v>499</v>
      </c>
      <c r="I2333" s="242">
        <v>1320</v>
      </c>
      <c r="J2333" s="133">
        <v>75.875</v>
      </c>
      <c r="K2333" s="242">
        <v>1320</v>
      </c>
      <c r="L2333" s="133"/>
      <c r="M2333" s="133">
        <v>435</v>
      </c>
      <c r="N2333" s="242">
        <v>1320</v>
      </c>
      <c r="O2333" s="242">
        <v>1320</v>
      </c>
      <c r="P2333" s="133" t="s">
        <v>204</v>
      </c>
      <c r="Q2333" s="133" t="s">
        <v>201</v>
      </c>
      <c r="R2333" s="133" t="s">
        <v>202</v>
      </c>
      <c r="S2333" s="127">
        <v>44349.398495370369</v>
      </c>
    </row>
    <row r="2334" spans="1:19" x14ac:dyDescent="0.2">
      <c r="A2334" s="133" t="s">
        <v>199</v>
      </c>
      <c r="B2334" s="133" t="s">
        <v>85</v>
      </c>
      <c r="C2334" s="127">
        <v>44321.125</v>
      </c>
      <c r="D2334" s="133">
        <v>83.603999999999999</v>
      </c>
      <c r="E2334" s="133">
        <v>75.9024</v>
      </c>
      <c r="F2334" s="133">
        <v>7.7009999999999996</v>
      </c>
      <c r="G2334" s="133">
        <v>0</v>
      </c>
      <c r="H2334" s="133">
        <v>499</v>
      </c>
      <c r="I2334" s="242">
        <v>1320</v>
      </c>
      <c r="J2334" s="133">
        <v>75.903000000000006</v>
      </c>
      <c r="K2334" s="242">
        <v>1320</v>
      </c>
      <c r="L2334" s="133"/>
      <c r="M2334" s="133">
        <v>435</v>
      </c>
      <c r="N2334" s="242">
        <v>1320</v>
      </c>
      <c r="O2334" s="242">
        <v>1320</v>
      </c>
      <c r="P2334" s="133" t="s">
        <v>204</v>
      </c>
      <c r="Q2334" s="133" t="s">
        <v>201</v>
      </c>
      <c r="R2334" s="133" t="s">
        <v>202</v>
      </c>
      <c r="S2334" s="127">
        <v>44349.398495370369</v>
      </c>
    </row>
    <row r="2335" spans="1:19" x14ac:dyDescent="0.2">
      <c r="A2335" s="133" t="s">
        <v>199</v>
      </c>
      <c r="B2335" s="133" t="s">
        <v>85</v>
      </c>
      <c r="C2335" s="127">
        <v>44321.166666666664</v>
      </c>
      <c r="D2335" s="133">
        <v>83.605000000000004</v>
      </c>
      <c r="E2335" s="133">
        <v>75.916799999999995</v>
      </c>
      <c r="F2335" s="133">
        <v>7.6859999999999999</v>
      </c>
      <c r="G2335" s="133">
        <v>0</v>
      </c>
      <c r="H2335" s="133">
        <v>499</v>
      </c>
      <c r="I2335" s="242">
        <v>1320</v>
      </c>
      <c r="J2335" s="133">
        <v>75.918999999999997</v>
      </c>
      <c r="K2335" s="242">
        <v>1320</v>
      </c>
      <c r="L2335" s="133"/>
      <c r="M2335" s="133">
        <v>435</v>
      </c>
      <c r="N2335" s="242">
        <v>1320</v>
      </c>
      <c r="O2335" s="242">
        <v>1320</v>
      </c>
      <c r="P2335" s="133" t="s">
        <v>204</v>
      </c>
      <c r="Q2335" s="133" t="s">
        <v>201</v>
      </c>
      <c r="R2335" s="133" t="s">
        <v>202</v>
      </c>
      <c r="S2335" s="127">
        <v>44349.398495370369</v>
      </c>
    </row>
    <row r="2336" spans="1:19" x14ac:dyDescent="0.2">
      <c r="A2336" s="133" t="s">
        <v>199</v>
      </c>
      <c r="B2336" s="133" t="s">
        <v>85</v>
      </c>
      <c r="C2336" s="127">
        <v>44321.208333333336</v>
      </c>
      <c r="D2336" s="133">
        <v>83.605999999999995</v>
      </c>
      <c r="E2336" s="133">
        <v>75.883200000000002</v>
      </c>
      <c r="F2336" s="133">
        <v>7.7210000000000001</v>
      </c>
      <c r="G2336" s="133">
        <v>0</v>
      </c>
      <c r="H2336" s="133">
        <v>499</v>
      </c>
      <c r="I2336" s="242">
        <v>1320</v>
      </c>
      <c r="J2336" s="133">
        <v>75.885000000000005</v>
      </c>
      <c r="K2336" s="242">
        <v>1320</v>
      </c>
      <c r="L2336" s="133"/>
      <c r="M2336" s="133">
        <v>435</v>
      </c>
      <c r="N2336" s="242">
        <v>1320</v>
      </c>
      <c r="O2336" s="242">
        <v>1320</v>
      </c>
      <c r="P2336" s="133" t="s">
        <v>204</v>
      </c>
      <c r="Q2336" s="133" t="s">
        <v>201</v>
      </c>
      <c r="R2336" s="133" t="s">
        <v>202</v>
      </c>
      <c r="S2336" s="127">
        <v>44349.398495370369</v>
      </c>
    </row>
    <row r="2337" spans="1:19" x14ac:dyDescent="0.2">
      <c r="A2337" s="133" t="s">
        <v>199</v>
      </c>
      <c r="B2337" s="133" t="s">
        <v>85</v>
      </c>
      <c r="C2337" s="127">
        <v>44321.25</v>
      </c>
      <c r="D2337" s="133">
        <v>83.555000000000007</v>
      </c>
      <c r="E2337" s="133">
        <v>75.768000000000001</v>
      </c>
      <c r="F2337" s="133">
        <v>7.7850000000000001</v>
      </c>
      <c r="G2337" s="133">
        <v>0</v>
      </c>
      <c r="H2337" s="133">
        <v>499</v>
      </c>
      <c r="I2337" s="242">
        <v>1320</v>
      </c>
      <c r="J2337" s="133">
        <v>75.77</v>
      </c>
      <c r="K2337" s="242">
        <v>1320</v>
      </c>
      <c r="L2337" s="133"/>
      <c r="M2337" s="133">
        <v>435</v>
      </c>
      <c r="N2337" s="242">
        <v>1320</v>
      </c>
      <c r="O2337" s="242">
        <v>1320</v>
      </c>
      <c r="P2337" s="133" t="s">
        <v>204</v>
      </c>
      <c r="Q2337" s="133" t="s">
        <v>201</v>
      </c>
      <c r="R2337" s="133" t="s">
        <v>202</v>
      </c>
      <c r="S2337" s="127">
        <v>44349.398495370369</v>
      </c>
    </row>
    <row r="2338" spans="1:19" x14ac:dyDescent="0.2">
      <c r="A2338" s="133" t="s">
        <v>199</v>
      </c>
      <c r="B2338" s="133" t="s">
        <v>85</v>
      </c>
      <c r="C2338" s="127">
        <v>44321.291666666664</v>
      </c>
      <c r="D2338" s="133">
        <v>106.36499999999999</v>
      </c>
      <c r="E2338" s="133">
        <v>98.059200000000004</v>
      </c>
      <c r="F2338" s="133">
        <v>8.3079999999999998</v>
      </c>
      <c r="G2338" s="133">
        <v>0</v>
      </c>
      <c r="H2338" s="133">
        <v>649</v>
      </c>
      <c r="I2338" s="242">
        <v>1320</v>
      </c>
      <c r="J2338" s="133">
        <v>98.057000000000002</v>
      </c>
      <c r="K2338" s="242">
        <v>1320</v>
      </c>
      <c r="L2338" s="133"/>
      <c r="M2338" s="133">
        <v>435</v>
      </c>
      <c r="N2338" s="242">
        <v>1320</v>
      </c>
      <c r="O2338" s="242">
        <v>1320</v>
      </c>
      <c r="P2338" s="133" t="s">
        <v>204</v>
      </c>
      <c r="Q2338" s="133" t="s">
        <v>201</v>
      </c>
      <c r="R2338" s="133" t="s">
        <v>202</v>
      </c>
      <c r="S2338" s="127">
        <v>44349.398495370369</v>
      </c>
    </row>
    <row r="2339" spans="1:19" x14ac:dyDescent="0.2">
      <c r="A2339" s="133" t="s">
        <v>199</v>
      </c>
      <c r="B2339" s="133" t="s">
        <v>85</v>
      </c>
      <c r="C2339" s="127">
        <v>44321.333333333336</v>
      </c>
      <c r="D2339" s="133">
        <v>140.88</v>
      </c>
      <c r="E2339" s="133">
        <v>132.2784</v>
      </c>
      <c r="F2339" s="133">
        <v>8.6010000000000009</v>
      </c>
      <c r="G2339" s="133">
        <v>0</v>
      </c>
      <c r="H2339" s="133">
        <v>856</v>
      </c>
      <c r="I2339" s="242">
        <v>1320</v>
      </c>
      <c r="J2339" s="133">
        <v>132.279</v>
      </c>
      <c r="K2339" s="242">
        <v>1320</v>
      </c>
      <c r="L2339" s="133"/>
      <c r="M2339" s="133">
        <v>435</v>
      </c>
      <c r="N2339" s="242">
        <v>1320</v>
      </c>
      <c r="O2339" s="242">
        <v>1320</v>
      </c>
      <c r="P2339" s="133" t="s">
        <v>204</v>
      </c>
      <c r="Q2339" s="133" t="s">
        <v>201</v>
      </c>
      <c r="R2339" s="133" t="s">
        <v>202</v>
      </c>
      <c r="S2339" s="127">
        <v>44349.398495370369</v>
      </c>
    </row>
    <row r="2340" spans="1:19" x14ac:dyDescent="0.2">
      <c r="A2340" s="133" t="s">
        <v>199</v>
      </c>
      <c r="B2340" s="133" t="s">
        <v>85</v>
      </c>
      <c r="C2340" s="127">
        <v>44321.375</v>
      </c>
      <c r="D2340" s="133">
        <v>177.30099999999999</v>
      </c>
      <c r="E2340" s="133">
        <v>168.12960000000001</v>
      </c>
      <c r="F2340" s="133">
        <v>9.1720000000000006</v>
      </c>
      <c r="G2340" s="133">
        <v>0</v>
      </c>
      <c r="H2340" s="242">
        <v>1081</v>
      </c>
      <c r="I2340" s="242">
        <v>1320</v>
      </c>
      <c r="J2340" s="133">
        <v>168.12899999999999</v>
      </c>
      <c r="K2340" s="242">
        <v>1320</v>
      </c>
      <c r="L2340" s="133"/>
      <c r="M2340" s="133">
        <v>435</v>
      </c>
      <c r="N2340" s="242">
        <v>1320</v>
      </c>
      <c r="O2340" s="242">
        <v>1320</v>
      </c>
      <c r="P2340" s="133" t="s">
        <v>204</v>
      </c>
      <c r="Q2340" s="133" t="s">
        <v>201</v>
      </c>
      <c r="R2340" s="133" t="s">
        <v>202</v>
      </c>
      <c r="S2340" s="127">
        <v>44349.398495370369</v>
      </c>
    </row>
    <row r="2341" spans="1:19" x14ac:dyDescent="0.2">
      <c r="A2341" s="133" t="s">
        <v>199</v>
      </c>
      <c r="B2341" s="133" t="s">
        <v>85</v>
      </c>
      <c r="C2341" s="127">
        <v>44321.416666666664</v>
      </c>
      <c r="D2341" s="133">
        <v>174.16499999999999</v>
      </c>
      <c r="E2341" s="133">
        <v>165.072</v>
      </c>
      <c r="F2341" s="133">
        <v>9.0909999999999993</v>
      </c>
      <c r="G2341" s="133">
        <v>0</v>
      </c>
      <c r="H2341" s="242">
        <v>1097</v>
      </c>
      <c r="I2341" s="242">
        <v>1108</v>
      </c>
      <c r="J2341" s="133">
        <v>165.07400000000001</v>
      </c>
      <c r="K2341" s="242">
        <v>1320</v>
      </c>
      <c r="L2341" s="133"/>
      <c r="M2341" s="133">
        <v>435</v>
      </c>
      <c r="N2341" s="242">
        <v>1320</v>
      </c>
      <c r="O2341" s="242">
        <v>1320</v>
      </c>
      <c r="P2341" s="133" t="s">
        <v>204</v>
      </c>
      <c r="Q2341" s="133" t="s">
        <v>201</v>
      </c>
      <c r="R2341" s="133" t="s">
        <v>202</v>
      </c>
      <c r="S2341" s="127">
        <v>44349.398495370369</v>
      </c>
    </row>
    <row r="2342" spans="1:19" x14ac:dyDescent="0.2">
      <c r="A2342" s="133" t="s">
        <v>199</v>
      </c>
      <c r="B2342" s="133" t="s">
        <v>85</v>
      </c>
      <c r="C2342" s="127">
        <v>44321.458333333336</v>
      </c>
      <c r="D2342" s="133">
        <v>173.971</v>
      </c>
      <c r="E2342" s="133">
        <v>164.8656</v>
      </c>
      <c r="F2342" s="133">
        <v>9.1050000000000004</v>
      </c>
      <c r="G2342" s="133">
        <v>0</v>
      </c>
      <c r="H2342" s="242">
        <v>1098</v>
      </c>
      <c r="I2342" s="242">
        <v>1101</v>
      </c>
      <c r="J2342" s="133">
        <v>164.86600000000001</v>
      </c>
      <c r="K2342" s="242">
        <v>1320</v>
      </c>
      <c r="L2342" s="133"/>
      <c r="M2342" s="133">
        <v>435</v>
      </c>
      <c r="N2342" s="242">
        <v>1320</v>
      </c>
      <c r="O2342" s="242">
        <v>1320</v>
      </c>
      <c r="P2342" s="133" t="s">
        <v>204</v>
      </c>
      <c r="Q2342" s="133" t="s">
        <v>201</v>
      </c>
      <c r="R2342" s="133" t="s">
        <v>202</v>
      </c>
      <c r="S2342" s="127">
        <v>44349.398495370369</v>
      </c>
    </row>
    <row r="2343" spans="1:19" x14ac:dyDescent="0.2">
      <c r="A2343" s="133" t="s">
        <v>199</v>
      </c>
      <c r="B2343" s="133" t="s">
        <v>85</v>
      </c>
      <c r="C2343" s="127">
        <v>44321.5</v>
      </c>
      <c r="D2343" s="133">
        <v>174.15600000000001</v>
      </c>
      <c r="E2343" s="133">
        <v>165.03360000000001</v>
      </c>
      <c r="F2343" s="133">
        <v>9.1219999999999999</v>
      </c>
      <c r="G2343" s="133">
        <v>0</v>
      </c>
      <c r="H2343" s="242">
        <v>1099</v>
      </c>
      <c r="I2343" s="242">
        <v>1101</v>
      </c>
      <c r="J2343" s="133">
        <v>165.03399999999999</v>
      </c>
      <c r="K2343" s="242">
        <v>1320</v>
      </c>
      <c r="L2343" s="133"/>
      <c r="M2343" s="133">
        <v>435</v>
      </c>
      <c r="N2343" s="242">
        <v>1320</v>
      </c>
      <c r="O2343" s="242">
        <v>1320</v>
      </c>
      <c r="P2343" s="133" t="s">
        <v>204</v>
      </c>
      <c r="Q2343" s="133" t="s">
        <v>201</v>
      </c>
      <c r="R2343" s="133" t="s">
        <v>202</v>
      </c>
      <c r="S2343" s="127">
        <v>44349.398495370369</v>
      </c>
    </row>
    <row r="2344" spans="1:19" x14ac:dyDescent="0.2">
      <c r="A2344" s="133" t="s">
        <v>199</v>
      </c>
      <c r="B2344" s="133" t="s">
        <v>85</v>
      </c>
      <c r="C2344" s="127">
        <v>44321.541666666664</v>
      </c>
      <c r="D2344" s="133">
        <v>174.03899999999999</v>
      </c>
      <c r="E2344" s="133">
        <v>164.86080000000001</v>
      </c>
      <c r="F2344" s="133">
        <v>9.1769999999999996</v>
      </c>
      <c r="G2344" s="133">
        <v>0</v>
      </c>
      <c r="H2344" s="242">
        <v>1098</v>
      </c>
      <c r="I2344" s="242">
        <v>1101</v>
      </c>
      <c r="J2344" s="133">
        <v>164.86199999999999</v>
      </c>
      <c r="K2344" s="242">
        <v>1320</v>
      </c>
      <c r="L2344" s="133"/>
      <c r="M2344" s="133">
        <v>435</v>
      </c>
      <c r="N2344" s="242">
        <v>1320</v>
      </c>
      <c r="O2344" s="242">
        <v>1320</v>
      </c>
      <c r="P2344" s="133" t="s">
        <v>204</v>
      </c>
      <c r="Q2344" s="133" t="s">
        <v>201</v>
      </c>
      <c r="R2344" s="133" t="s">
        <v>202</v>
      </c>
      <c r="S2344" s="127">
        <v>44349.398495370369</v>
      </c>
    </row>
    <row r="2345" spans="1:19" x14ac:dyDescent="0.2">
      <c r="A2345" s="133" t="s">
        <v>199</v>
      </c>
      <c r="B2345" s="133" t="s">
        <v>85</v>
      </c>
      <c r="C2345" s="127">
        <v>44321.583333333336</v>
      </c>
      <c r="D2345" s="133">
        <v>173.923</v>
      </c>
      <c r="E2345" s="133">
        <v>164.72640000000001</v>
      </c>
      <c r="F2345" s="133">
        <v>9.1959999999999997</v>
      </c>
      <c r="G2345" s="133">
        <v>0</v>
      </c>
      <c r="H2345" s="242">
        <v>1098</v>
      </c>
      <c r="I2345" s="242">
        <v>1101</v>
      </c>
      <c r="J2345" s="133">
        <v>164.727</v>
      </c>
      <c r="K2345" s="242">
        <v>1320</v>
      </c>
      <c r="L2345" s="133"/>
      <c r="M2345" s="133">
        <v>435</v>
      </c>
      <c r="N2345" s="242">
        <v>1320</v>
      </c>
      <c r="O2345" s="242">
        <v>1320</v>
      </c>
      <c r="P2345" s="133" t="s">
        <v>204</v>
      </c>
      <c r="Q2345" s="133" t="s">
        <v>201</v>
      </c>
      <c r="R2345" s="133" t="s">
        <v>202</v>
      </c>
      <c r="S2345" s="127">
        <v>44349.398495370369</v>
      </c>
    </row>
    <row r="2346" spans="1:19" x14ac:dyDescent="0.2">
      <c r="A2346" s="133" t="s">
        <v>199</v>
      </c>
      <c r="B2346" s="133" t="s">
        <v>85</v>
      </c>
      <c r="C2346" s="127">
        <v>44321.625</v>
      </c>
      <c r="D2346" s="133">
        <v>173.91399999999999</v>
      </c>
      <c r="E2346" s="133">
        <v>164.78880000000001</v>
      </c>
      <c r="F2346" s="133">
        <v>9.1240000000000006</v>
      </c>
      <c r="G2346" s="133">
        <v>0</v>
      </c>
      <c r="H2346" s="242">
        <v>1097</v>
      </c>
      <c r="I2346" s="242">
        <v>1101</v>
      </c>
      <c r="J2346" s="133">
        <v>164.79</v>
      </c>
      <c r="K2346" s="242">
        <v>1320</v>
      </c>
      <c r="L2346" s="133"/>
      <c r="M2346" s="133">
        <v>435</v>
      </c>
      <c r="N2346" s="242">
        <v>1320</v>
      </c>
      <c r="O2346" s="242">
        <v>1320</v>
      </c>
      <c r="P2346" s="133" t="s">
        <v>204</v>
      </c>
      <c r="Q2346" s="133" t="s">
        <v>201</v>
      </c>
      <c r="R2346" s="133" t="s">
        <v>202</v>
      </c>
      <c r="S2346" s="127">
        <v>44349.398495370369</v>
      </c>
    </row>
    <row r="2347" spans="1:19" x14ac:dyDescent="0.2">
      <c r="A2347" s="133" t="s">
        <v>199</v>
      </c>
      <c r="B2347" s="133" t="s">
        <v>85</v>
      </c>
      <c r="C2347" s="127">
        <v>44321.666666666664</v>
      </c>
      <c r="D2347" s="133">
        <v>174.20099999999999</v>
      </c>
      <c r="E2347" s="133">
        <v>165.13919999999999</v>
      </c>
      <c r="F2347" s="133">
        <v>9.0630000000000006</v>
      </c>
      <c r="G2347" s="133">
        <v>0</v>
      </c>
      <c r="H2347" s="242">
        <v>1099</v>
      </c>
      <c r="I2347" s="242">
        <v>1102</v>
      </c>
      <c r="J2347" s="133">
        <v>165.13800000000001</v>
      </c>
      <c r="K2347" s="242">
        <v>1320</v>
      </c>
      <c r="L2347" s="133"/>
      <c r="M2347" s="133">
        <v>435</v>
      </c>
      <c r="N2347" s="242">
        <v>1320</v>
      </c>
      <c r="O2347" s="242">
        <v>1320</v>
      </c>
      <c r="P2347" s="133" t="s">
        <v>204</v>
      </c>
      <c r="Q2347" s="133" t="s">
        <v>201</v>
      </c>
      <c r="R2347" s="133" t="s">
        <v>202</v>
      </c>
      <c r="S2347" s="127">
        <v>44349.398495370369</v>
      </c>
    </row>
    <row r="2348" spans="1:19" x14ac:dyDescent="0.2">
      <c r="A2348" s="133" t="s">
        <v>199</v>
      </c>
      <c r="B2348" s="133" t="s">
        <v>85</v>
      </c>
      <c r="C2348" s="127">
        <v>44321.708333333336</v>
      </c>
      <c r="D2348" s="133">
        <v>173.87</v>
      </c>
      <c r="E2348" s="133">
        <v>164.8272</v>
      </c>
      <c r="F2348" s="133">
        <v>9.0440000000000005</v>
      </c>
      <c r="G2348" s="133">
        <v>0</v>
      </c>
      <c r="H2348" s="242">
        <v>1099</v>
      </c>
      <c r="I2348" s="242">
        <v>1101</v>
      </c>
      <c r="J2348" s="133">
        <v>164.82599999999999</v>
      </c>
      <c r="K2348" s="242">
        <v>1320</v>
      </c>
      <c r="L2348" s="133"/>
      <c r="M2348" s="133">
        <v>435</v>
      </c>
      <c r="N2348" s="242">
        <v>1320</v>
      </c>
      <c r="O2348" s="242">
        <v>1320</v>
      </c>
      <c r="P2348" s="133" t="s">
        <v>204</v>
      </c>
      <c r="Q2348" s="133" t="s">
        <v>201</v>
      </c>
      <c r="R2348" s="133" t="s">
        <v>202</v>
      </c>
      <c r="S2348" s="127">
        <v>44349.398495370369</v>
      </c>
    </row>
    <row r="2349" spans="1:19" x14ac:dyDescent="0.2">
      <c r="A2349" s="133" t="s">
        <v>199</v>
      </c>
      <c r="B2349" s="133" t="s">
        <v>85</v>
      </c>
      <c r="C2349" s="127">
        <v>44321.75</v>
      </c>
      <c r="D2349" s="133">
        <v>172.887</v>
      </c>
      <c r="E2349" s="133">
        <v>163.8768</v>
      </c>
      <c r="F2349" s="133">
        <v>9.0109999999999992</v>
      </c>
      <c r="G2349" s="133">
        <v>0</v>
      </c>
      <c r="H2349" s="133">
        <v>872</v>
      </c>
      <c r="I2349" s="242">
        <v>1184</v>
      </c>
      <c r="J2349" s="133">
        <v>163.876</v>
      </c>
      <c r="K2349" s="242">
        <v>1320</v>
      </c>
      <c r="L2349" s="133"/>
      <c r="M2349" s="133">
        <v>435</v>
      </c>
      <c r="N2349" s="242">
        <v>1320</v>
      </c>
      <c r="O2349" s="242">
        <v>1320</v>
      </c>
      <c r="P2349" s="133" t="s">
        <v>204</v>
      </c>
      <c r="Q2349" s="133" t="s">
        <v>201</v>
      </c>
      <c r="R2349" s="133" t="s">
        <v>202</v>
      </c>
      <c r="S2349" s="127">
        <v>44349.398495370369</v>
      </c>
    </row>
    <row r="2350" spans="1:19" x14ac:dyDescent="0.2">
      <c r="A2350" s="133" t="s">
        <v>199</v>
      </c>
      <c r="B2350" s="133" t="s">
        <v>85</v>
      </c>
      <c r="C2350" s="127">
        <v>44321.791666666664</v>
      </c>
      <c r="D2350" s="133">
        <v>150.434</v>
      </c>
      <c r="E2350" s="133">
        <v>141.76320000000001</v>
      </c>
      <c r="F2350" s="133">
        <v>8.6720000000000006</v>
      </c>
      <c r="G2350" s="133">
        <v>0</v>
      </c>
      <c r="H2350" s="133">
        <v>500</v>
      </c>
      <c r="I2350" s="242">
        <v>1320</v>
      </c>
      <c r="J2350" s="133">
        <v>141.762</v>
      </c>
      <c r="K2350" s="242">
        <v>1320</v>
      </c>
      <c r="L2350" s="133"/>
      <c r="M2350" s="133">
        <v>435</v>
      </c>
      <c r="N2350" s="242">
        <v>1320</v>
      </c>
      <c r="O2350" s="242">
        <v>1320</v>
      </c>
      <c r="P2350" s="133" t="s">
        <v>204</v>
      </c>
      <c r="Q2350" s="133" t="s">
        <v>201</v>
      </c>
      <c r="R2350" s="133" t="s">
        <v>202</v>
      </c>
      <c r="S2350" s="127">
        <v>44349.398495370369</v>
      </c>
    </row>
    <row r="2351" spans="1:19" x14ac:dyDescent="0.2">
      <c r="A2351" s="133" t="s">
        <v>199</v>
      </c>
      <c r="B2351" s="133" t="s">
        <v>85</v>
      </c>
      <c r="C2351" s="127">
        <v>44321.833333333336</v>
      </c>
      <c r="D2351" s="133">
        <v>127.919</v>
      </c>
      <c r="E2351" s="133">
        <v>119.71680000000001</v>
      </c>
      <c r="F2351" s="133">
        <v>8.2029999999999994</v>
      </c>
      <c r="G2351" s="133">
        <v>0</v>
      </c>
      <c r="H2351" s="133">
        <v>500</v>
      </c>
      <c r="I2351" s="242">
        <v>1320</v>
      </c>
      <c r="J2351" s="133">
        <v>119.71599999999999</v>
      </c>
      <c r="K2351" s="242">
        <v>1320</v>
      </c>
      <c r="L2351" s="133"/>
      <c r="M2351" s="133">
        <v>435</v>
      </c>
      <c r="N2351" s="242">
        <v>1320</v>
      </c>
      <c r="O2351" s="242">
        <v>1320</v>
      </c>
      <c r="P2351" s="133" t="s">
        <v>204</v>
      </c>
      <c r="Q2351" s="133" t="s">
        <v>201</v>
      </c>
      <c r="R2351" s="133" t="s">
        <v>202</v>
      </c>
      <c r="S2351" s="127">
        <v>44349.398495370369</v>
      </c>
    </row>
    <row r="2352" spans="1:19" x14ac:dyDescent="0.2">
      <c r="A2352" s="133" t="s">
        <v>199</v>
      </c>
      <c r="B2352" s="133" t="s">
        <v>85</v>
      </c>
      <c r="C2352" s="127">
        <v>44321.875</v>
      </c>
      <c r="D2352" s="133">
        <v>120.06</v>
      </c>
      <c r="E2352" s="133">
        <v>111.9264</v>
      </c>
      <c r="F2352" s="133">
        <v>8.1329999999999991</v>
      </c>
      <c r="G2352" s="133">
        <v>0</v>
      </c>
      <c r="H2352" s="133">
        <v>500</v>
      </c>
      <c r="I2352" s="242">
        <v>1320</v>
      </c>
      <c r="J2352" s="133">
        <v>111.92700000000001</v>
      </c>
      <c r="K2352" s="242">
        <v>1320</v>
      </c>
      <c r="L2352" s="133"/>
      <c r="M2352" s="133">
        <v>435</v>
      </c>
      <c r="N2352" s="242">
        <v>1320</v>
      </c>
      <c r="O2352" s="242">
        <v>1320</v>
      </c>
      <c r="P2352" s="133" t="s">
        <v>204</v>
      </c>
      <c r="Q2352" s="133" t="s">
        <v>201</v>
      </c>
      <c r="R2352" s="133" t="s">
        <v>202</v>
      </c>
      <c r="S2352" s="127">
        <v>44349.398495370369</v>
      </c>
    </row>
    <row r="2353" spans="1:19" x14ac:dyDescent="0.2">
      <c r="A2353" s="133" t="s">
        <v>199</v>
      </c>
      <c r="B2353" s="133" t="s">
        <v>85</v>
      </c>
      <c r="C2353" s="127">
        <v>44321.916666666664</v>
      </c>
      <c r="D2353" s="133">
        <v>125.041</v>
      </c>
      <c r="E2353" s="133">
        <v>116.7792</v>
      </c>
      <c r="F2353" s="133">
        <v>8.2609999999999992</v>
      </c>
      <c r="G2353" s="133">
        <v>0</v>
      </c>
      <c r="H2353" s="133">
        <v>500</v>
      </c>
      <c r="I2353" s="242">
        <v>1320</v>
      </c>
      <c r="J2353" s="133">
        <v>116.78</v>
      </c>
      <c r="K2353" s="242">
        <v>1320</v>
      </c>
      <c r="L2353" s="133"/>
      <c r="M2353" s="133">
        <v>435</v>
      </c>
      <c r="N2353" s="242">
        <v>1320</v>
      </c>
      <c r="O2353" s="242">
        <v>1320</v>
      </c>
      <c r="P2353" s="133" t="s">
        <v>204</v>
      </c>
      <c r="Q2353" s="133" t="s">
        <v>201</v>
      </c>
      <c r="R2353" s="133" t="s">
        <v>202</v>
      </c>
      <c r="S2353" s="127">
        <v>44349.398495370369</v>
      </c>
    </row>
    <row r="2354" spans="1:19" x14ac:dyDescent="0.2">
      <c r="A2354" s="133" t="s">
        <v>199</v>
      </c>
      <c r="B2354" s="133" t="s">
        <v>85</v>
      </c>
      <c r="C2354" s="127">
        <v>44321.958333333336</v>
      </c>
      <c r="D2354" s="133">
        <v>106.547</v>
      </c>
      <c r="E2354" s="133">
        <v>98.471999999999994</v>
      </c>
      <c r="F2354" s="133">
        <v>8.0739999999999998</v>
      </c>
      <c r="G2354" s="133">
        <v>0</v>
      </c>
      <c r="H2354" s="133">
        <v>500</v>
      </c>
      <c r="I2354" s="242">
        <v>1320</v>
      </c>
      <c r="J2354" s="133">
        <v>98.472999999999999</v>
      </c>
      <c r="K2354" s="242">
        <v>1320</v>
      </c>
      <c r="L2354" s="133"/>
      <c r="M2354" s="133">
        <v>435</v>
      </c>
      <c r="N2354" s="242">
        <v>1320</v>
      </c>
      <c r="O2354" s="242">
        <v>1320</v>
      </c>
      <c r="P2354" s="133" t="s">
        <v>204</v>
      </c>
      <c r="Q2354" s="133" t="s">
        <v>201</v>
      </c>
      <c r="R2354" s="133" t="s">
        <v>202</v>
      </c>
      <c r="S2354" s="127">
        <v>44349.398495370369</v>
      </c>
    </row>
    <row r="2355" spans="1:19" x14ac:dyDescent="0.2">
      <c r="A2355" s="133" t="s">
        <v>199</v>
      </c>
      <c r="B2355" s="133" t="s">
        <v>85</v>
      </c>
      <c r="C2355" s="127">
        <v>44322</v>
      </c>
      <c r="D2355" s="133">
        <v>85.105000000000004</v>
      </c>
      <c r="E2355" s="133">
        <v>77.212800000000001</v>
      </c>
      <c r="F2355" s="133">
        <v>7.8920000000000003</v>
      </c>
      <c r="G2355" s="133">
        <v>0</v>
      </c>
      <c r="H2355" s="133">
        <v>500</v>
      </c>
      <c r="I2355" s="242">
        <v>1320</v>
      </c>
      <c r="J2355" s="133">
        <v>77.212999999999994</v>
      </c>
      <c r="K2355" s="242">
        <v>1320</v>
      </c>
      <c r="L2355" s="133"/>
      <c r="M2355" s="133">
        <v>435</v>
      </c>
      <c r="N2355" s="242">
        <v>1320</v>
      </c>
      <c r="O2355" s="242">
        <v>1320</v>
      </c>
      <c r="P2355" s="133" t="s">
        <v>204</v>
      </c>
      <c r="Q2355" s="133" t="s">
        <v>201</v>
      </c>
      <c r="R2355" s="133" t="s">
        <v>202</v>
      </c>
      <c r="S2355" s="127">
        <v>44349.398495370369</v>
      </c>
    </row>
    <row r="2356" spans="1:19" x14ac:dyDescent="0.2">
      <c r="A2356" s="133" t="s">
        <v>199</v>
      </c>
      <c r="B2356" s="133" t="s">
        <v>85</v>
      </c>
      <c r="C2356" s="127">
        <v>44322.041666666664</v>
      </c>
      <c r="D2356" s="133">
        <v>84.185000000000002</v>
      </c>
      <c r="E2356" s="133">
        <v>76.315200000000004</v>
      </c>
      <c r="F2356" s="133">
        <v>7.8689999999999998</v>
      </c>
      <c r="G2356" s="133">
        <v>0</v>
      </c>
      <c r="H2356" s="133">
        <v>499</v>
      </c>
      <c r="I2356" s="242">
        <v>1320</v>
      </c>
      <c r="J2356" s="133">
        <v>76.316000000000003</v>
      </c>
      <c r="K2356" s="242">
        <v>1320</v>
      </c>
      <c r="L2356" s="133"/>
      <c r="M2356" s="133">
        <v>435</v>
      </c>
      <c r="N2356" s="242">
        <v>1320</v>
      </c>
      <c r="O2356" s="242">
        <v>1320</v>
      </c>
      <c r="P2356" s="133" t="s">
        <v>204</v>
      </c>
      <c r="Q2356" s="133" t="s">
        <v>201</v>
      </c>
      <c r="R2356" s="133" t="s">
        <v>202</v>
      </c>
      <c r="S2356" s="127">
        <v>44349.398495370369</v>
      </c>
    </row>
    <row r="2357" spans="1:19" x14ac:dyDescent="0.2">
      <c r="A2357" s="133" t="s">
        <v>199</v>
      </c>
      <c r="B2357" s="133" t="s">
        <v>85</v>
      </c>
      <c r="C2357" s="127">
        <v>44322.083333333336</v>
      </c>
      <c r="D2357" s="133">
        <v>84.096999999999994</v>
      </c>
      <c r="E2357" s="133">
        <v>76.209599999999995</v>
      </c>
      <c r="F2357" s="133">
        <v>7.8869999999999996</v>
      </c>
      <c r="G2357" s="133">
        <v>0</v>
      </c>
      <c r="H2357" s="133">
        <v>499</v>
      </c>
      <c r="I2357" s="242">
        <v>1320</v>
      </c>
      <c r="J2357" s="133">
        <v>76.209999999999994</v>
      </c>
      <c r="K2357" s="242">
        <v>1320</v>
      </c>
      <c r="L2357" s="133"/>
      <c r="M2357" s="133">
        <v>435</v>
      </c>
      <c r="N2357" s="242">
        <v>1320</v>
      </c>
      <c r="O2357" s="242">
        <v>1320</v>
      </c>
      <c r="P2357" s="133" t="s">
        <v>204</v>
      </c>
      <c r="Q2357" s="133" t="s">
        <v>201</v>
      </c>
      <c r="R2357" s="133" t="s">
        <v>202</v>
      </c>
      <c r="S2357" s="127">
        <v>44349.398495370369</v>
      </c>
    </row>
    <row r="2358" spans="1:19" x14ac:dyDescent="0.2">
      <c r="A2358" s="133" t="s">
        <v>199</v>
      </c>
      <c r="B2358" s="133" t="s">
        <v>85</v>
      </c>
      <c r="C2358" s="127">
        <v>44322.125</v>
      </c>
      <c r="D2358" s="133">
        <v>84.11</v>
      </c>
      <c r="E2358" s="133">
        <v>76.296000000000006</v>
      </c>
      <c r="F2358" s="133">
        <v>7.8140000000000001</v>
      </c>
      <c r="G2358" s="133">
        <v>0</v>
      </c>
      <c r="H2358" s="133">
        <v>500</v>
      </c>
      <c r="I2358" s="242">
        <v>1320</v>
      </c>
      <c r="J2358" s="133">
        <v>76.296000000000006</v>
      </c>
      <c r="K2358" s="242">
        <v>1320</v>
      </c>
      <c r="L2358" s="133"/>
      <c r="M2358" s="133">
        <v>435</v>
      </c>
      <c r="N2358" s="242">
        <v>1320</v>
      </c>
      <c r="O2358" s="242">
        <v>1320</v>
      </c>
      <c r="P2358" s="133" t="s">
        <v>204</v>
      </c>
      <c r="Q2358" s="133" t="s">
        <v>201</v>
      </c>
      <c r="R2358" s="133" t="s">
        <v>202</v>
      </c>
      <c r="S2358" s="127">
        <v>44349.398495370369</v>
      </c>
    </row>
    <row r="2359" spans="1:19" x14ac:dyDescent="0.2">
      <c r="A2359" s="133" t="s">
        <v>199</v>
      </c>
      <c r="B2359" s="133" t="s">
        <v>85</v>
      </c>
      <c r="C2359" s="127">
        <v>44322.166666666664</v>
      </c>
      <c r="D2359" s="133">
        <v>83.997</v>
      </c>
      <c r="E2359" s="133">
        <v>76.281599999999997</v>
      </c>
      <c r="F2359" s="133">
        <v>7.7160000000000002</v>
      </c>
      <c r="G2359" s="133">
        <v>0</v>
      </c>
      <c r="H2359" s="133">
        <v>500</v>
      </c>
      <c r="I2359" s="242">
        <v>1320</v>
      </c>
      <c r="J2359" s="133">
        <v>76.281000000000006</v>
      </c>
      <c r="K2359" s="242">
        <v>1320</v>
      </c>
      <c r="L2359" s="133"/>
      <c r="M2359" s="133">
        <v>435</v>
      </c>
      <c r="N2359" s="242">
        <v>1320</v>
      </c>
      <c r="O2359" s="242">
        <v>1320</v>
      </c>
      <c r="P2359" s="133" t="s">
        <v>204</v>
      </c>
      <c r="Q2359" s="133" t="s">
        <v>201</v>
      </c>
      <c r="R2359" s="133" t="s">
        <v>202</v>
      </c>
      <c r="S2359" s="127">
        <v>44349.398495370369</v>
      </c>
    </row>
    <row r="2360" spans="1:19" x14ac:dyDescent="0.2">
      <c r="A2360" s="133" t="s">
        <v>199</v>
      </c>
      <c r="B2360" s="133" t="s">
        <v>85</v>
      </c>
      <c r="C2360" s="127">
        <v>44322.208333333336</v>
      </c>
      <c r="D2360" s="133">
        <v>84.144999999999996</v>
      </c>
      <c r="E2360" s="133">
        <v>76.444800000000001</v>
      </c>
      <c r="F2360" s="133">
        <v>7.7009999999999996</v>
      </c>
      <c r="G2360" s="133">
        <v>0</v>
      </c>
      <c r="H2360" s="133">
        <v>500</v>
      </c>
      <c r="I2360" s="242">
        <v>1320</v>
      </c>
      <c r="J2360" s="133">
        <v>76.444000000000003</v>
      </c>
      <c r="K2360" s="242">
        <v>1320</v>
      </c>
      <c r="L2360" s="133"/>
      <c r="M2360" s="133">
        <v>435</v>
      </c>
      <c r="N2360" s="242">
        <v>1320</v>
      </c>
      <c r="O2360" s="242">
        <v>1320</v>
      </c>
      <c r="P2360" s="133" t="s">
        <v>204</v>
      </c>
      <c r="Q2360" s="133" t="s">
        <v>201</v>
      </c>
      <c r="R2360" s="133" t="s">
        <v>202</v>
      </c>
      <c r="S2360" s="127">
        <v>44349.398495370369</v>
      </c>
    </row>
    <row r="2361" spans="1:19" x14ac:dyDescent="0.2">
      <c r="A2361" s="133" t="s">
        <v>199</v>
      </c>
      <c r="B2361" s="133" t="s">
        <v>85</v>
      </c>
      <c r="C2361" s="127">
        <v>44322.25</v>
      </c>
      <c r="D2361" s="133">
        <v>90.784999999999997</v>
      </c>
      <c r="E2361" s="133">
        <v>82.934399999999997</v>
      </c>
      <c r="F2361" s="133">
        <v>7.8520000000000003</v>
      </c>
      <c r="G2361" s="133">
        <v>0</v>
      </c>
      <c r="H2361" s="133">
        <v>500</v>
      </c>
      <c r="I2361" s="242">
        <v>1320</v>
      </c>
      <c r="J2361" s="133">
        <v>82.933000000000007</v>
      </c>
      <c r="K2361" s="242">
        <v>1320</v>
      </c>
      <c r="L2361" s="133"/>
      <c r="M2361" s="133">
        <v>435</v>
      </c>
      <c r="N2361" s="242">
        <v>1320</v>
      </c>
      <c r="O2361" s="242">
        <v>1320</v>
      </c>
      <c r="P2361" s="133" t="s">
        <v>204</v>
      </c>
      <c r="Q2361" s="133" t="s">
        <v>201</v>
      </c>
      <c r="R2361" s="133" t="s">
        <v>202</v>
      </c>
      <c r="S2361" s="127">
        <v>44349.398495370369</v>
      </c>
    </row>
    <row r="2362" spans="1:19" x14ac:dyDescent="0.2">
      <c r="A2362" s="133" t="s">
        <v>199</v>
      </c>
      <c r="B2362" s="133" t="s">
        <v>85</v>
      </c>
      <c r="C2362" s="127">
        <v>44322.291666666664</v>
      </c>
      <c r="D2362" s="133">
        <v>113.754</v>
      </c>
      <c r="E2362" s="133">
        <v>105.48480000000001</v>
      </c>
      <c r="F2362" s="133">
        <v>8.27</v>
      </c>
      <c r="G2362" s="133">
        <v>0</v>
      </c>
      <c r="H2362" s="133">
        <v>695</v>
      </c>
      <c r="I2362" s="242">
        <v>1320</v>
      </c>
      <c r="J2362" s="133">
        <v>105.48399999999999</v>
      </c>
      <c r="K2362" s="242">
        <v>1320</v>
      </c>
      <c r="L2362" s="133"/>
      <c r="M2362" s="133">
        <v>435</v>
      </c>
      <c r="N2362" s="242">
        <v>1320</v>
      </c>
      <c r="O2362" s="242">
        <v>1320</v>
      </c>
      <c r="P2362" s="133" t="s">
        <v>204</v>
      </c>
      <c r="Q2362" s="133" t="s">
        <v>201</v>
      </c>
      <c r="R2362" s="133" t="s">
        <v>202</v>
      </c>
      <c r="S2362" s="127">
        <v>44349.398495370369</v>
      </c>
    </row>
    <row r="2363" spans="1:19" x14ac:dyDescent="0.2">
      <c r="A2363" s="133" t="s">
        <v>199</v>
      </c>
      <c r="B2363" s="133" t="s">
        <v>85</v>
      </c>
      <c r="C2363" s="127">
        <v>44322.333333333336</v>
      </c>
      <c r="D2363" s="133">
        <v>152.28899999999999</v>
      </c>
      <c r="E2363" s="133">
        <v>143.5488</v>
      </c>
      <c r="F2363" s="133">
        <v>8.7409999999999997</v>
      </c>
      <c r="G2363" s="133">
        <v>0</v>
      </c>
      <c r="H2363" s="133">
        <v>954</v>
      </c>
      <c r="I2363" s="242">
        <v>1320</v>
      </c>
      <c r="J2363" s="133">
        <v>143.548</v>
      </c>
      <c r="K2363" s="242">
        <v>1320</v>
      </c>
      <c r="L2363" s="133"/>
      <c r="M2363" s="133">
        <v>435</v>
      </c>
      <c r="N2363" s="242">
        <v>1320</v>
      </c>
      <c r="O2363" s="242">
        <v>1320</v>
      </c>
      <c r="P2363" s="133" t="s">
        <v>204</v>
      </c>
      <c r="Q2363" s="133" t="s">
        <v>201</v>
      </c>
      <c r="R2363" s="133" t="s">
        <v>202</v>
      </c>
      <c r="S2363" s="127">
        <v>44349.398495370369</v>
      </c>
    </row>
    <row r="2364" spans="1:19" x14ac:dyDescent="0.2">
      <c r="A2364" s="133" t="s">
        <v>199</v>
      </c>
      <c r="B2364" s="133" t="s">
        <v>85</v>
      </c>
      <c r="C2364" s="127">
        <v>44322.375</v>
      </c>
      <c r="D2364" s="133">
        <v>174.91800000000001</v>
      </c>
      <c r="E2364" s="133">
        <v>165.8784</v>
      </c>
      <c r="F2364" s="133">
        <v>9.0399999999999991</v>
      </c>
      <c r="G2364" s="133">
        <v>0</v>
      </c>
      <c r="H2364" s="242">
        <v>1099</v>
      </c>
      <c r="I2364" s="242">
        <v>1320</v>
      </c>
      <c r="J2364" s="133">
        <v>165.87799999999999</v>
      </c>
      <c r="K2364" s="242">
        <v>1320</v>
      </c>
      <c r="L2364" s="133"/>
      <c r="M2364" s="133">
        <v>435</v>
      </c>
      <c r="N2364" s="242">
        <v>1320</v>
      </c>
      <c r="O2364" s="242">
        <v>1320</v>
      </c>
      <c r="P2364" s="133" t="s">
        <v>204</v>
      </c>
      <c r="Q2364" s="133" t="s">
        <v>201</v>
      </c>
      <c r="R2364" s="133" t="s">
        <v>202</v>
      </c>
      <c r="S2364" s="127">
        <v>44349.398495370369</v>
      </c>
    </row>
    <row r="2365" spans="1:19" x14ac:dyDescent="0.2">
      <c r="A2365" s="133" t="s">
        <v>199</v>
      </c>
      <c r="B2365" s="133" t="s">
        <v>85</v>
      </c>
      <c r="C2365" s="127">
        <v>44322.416666666664</v>
      </c>
      <c r="D2365" s="133">
        <v>174.22</v>
      </c>
      <c r="E2365" s="133">
        <v>165.21600000000001</v>
      </c>
      <c r="F2365" s="133">
        <v>9.0060000000000002</v>
      </c>
      <c r="G2365" s="133">
        <v>0</v>
      </c>
      <c r="H2365" s="242">
        <v>1099</v>
      </c>
      <c r="I2365" s="242">
        <v>1108</v>
      </c>
      <c r="J2365" s="133">
        <v>165.214</v>
      </c>
      <c r="K2365" s="242">
        <v>1320</v>
      </c>
      <c r="L2365" s="133"/>
      <c r="M2365" s="133">
        <v>435</v>
      </c>
      <c r="N2365" s="242">
        <v>1320</v>
      </c>
      <c r="O2365" s="242">
        <v>1320</v>
      </c>
      <c r="P2365" s="133" t="s">
        <v>204</v>
      </c>
      <c r="Q2365" s="133" t="s">
        <v>201</v>
      </c>
      <c r="R2365" s="133" t="s">
        <v>202</v>
      </c>
      <c r="S2365" s="127">
        <v>44349.398495370369</v>
      </c>
    </row>
    <row r="2366" spans="1:19" x14ac:dyDescent="0.2">
      <c r="A2366" s="133" t="s">
        <v>199</v>
      </c>
      <c r="B2366" s="133" t="s">
        <v>85</v>
      </c>
      <c r="C2366" s="127">
        <v>44322.458333333336</v>
      </c>
      <c r="D2366" s="133">
        <v>174.62799999999999</v>
      </c>
      <c r="E2366" s="133">
        <v>165.52799999999999</v>
      </c>
      <c r="F2366" s="133">
        <v>9.1</v>
      </c>
      <c r="G2366" s="133">
        <v>0</v>
      </c>
      <c r="H2366" s="242">
        <v>1099</v>
      </c>
      <c r="I2366" s="242">
        <v>1103</v>
      </c>
      <c r="J2366" s="133">
        <v>165.52799999999999</v>
      </c>
      <c r="K2366" s="242">
        <v>1320</v>
      </c>
      <c r="L2366" s="133"/>
      <c r="M2366" s="133">
        <v>435</v>
      </c>
      <c r="N2366" s="242">
        <v>1320</v>
      </c>
      <c r="O2366" s="242">
        <v>1320</v>
      </c>
      <c r="P2366" s="133" t="s">
        <v>204</v>
      </c>
      <c r="Q2366" s="133" t="s">
        <v>201</v>
      </c>
      <c r="R2366" s="133" t="s">
        <v>202</v>
      </c>
      <c r="S2366" s="127">
        <v>44349.398495370369</v>
      </c>
    </row>
    <row r="2367" spans="1:19" x14ac:dyDescent="0.2">
      <c r="A2367" s="133" t="s">
        <v>199</v>
      </c>
      <c r="B2367" s="133" t="s">
        <v>85</v>
      </c>
      <c r="C2367" s="127">
        <v>44322.5</v>
      </c>
      <c r="D2367" s="133">
        <v>174.53200000000001</v>
      </c>
      <c r="E2367" s="133">
        <v>165.44159999999999</v>
      </c>
      <c r="F2367" s="133">
        <v>9.09</v>
      </c>
      <c r="G2367" s="133">
        <v>0</v>
      </c>
      <c r="H2367" s="242">
        <v>1099</v>
      </c>
      <c r="I2367" s="242">
        <v>1105</v>
      </c>
      <c r="J2367" s="133">
        <v>165.44200000000001</v>
      </c>
      <c r="K2367" s="242">
        <v>1320</v>
      </c>
      <c r="L2367" s="133"/>
      <c r="M2367" s="133">
        <v>435</v>
      </c>
      <c r="N2367" s="242">
        <v>1320</v>
      </c>
      <c r="O2367" s="242">
        <v>1320</v>
      </c>
      <c r="P2367" s="133" t="s">
        <v>204</v>
      </c>
      <c r="Q2367" s="133" t="s">
        <v>201</v>
      </c>
      <c r="R2367" s="133" t="s">
        <v>202</v>
      </c>
      <c r="S2367" s="127">
        <v>44349.398495370369</v>
      </c>
    </row>
    <row r="2368" spans="1:19" x14ac:dyDescent="0.2">
      <c r="A2368" s="133" t="s">
        <v>199</v>
      </c>
      <c r="B2368" s="133" t="s">
        <v>85</v>
      </c>
      <c r="C2368" s="127">
        <v>44322.541666666664</v>
      </c>
      <c r="D2368" s="133">
        <v>174.48099999999999</v>
      </c>
      <c r="E2368" s="133">
        <v>165.4512</v>
      </c>
      <c r="F2368" s="133">
        <v>9.0299999999999994</v>
      </c>
      <c r="G2368" s="133">
        <v>0</v>
      </c>
      <c r="H2368" s="242">
        <v>1099</v>
      </c>
      <c r="I2368" s="242">
        <v>1104</v>
      </c>
      <c r="J2368" s="133">
        <v>165.45099999999999</v>
      </c>
      <c r="K2368" s="242">
        <v>1320</v>
      </c>
      <c r="L2368" s="133"/>
      <c r="M2368" s="133">
        <v>435</v>
      </c>
      <c r="N2368" s="242">
        <v>1320</v>
      </c>
      <c r="O2368" s="242">
        <v>1320</v>
      </c>
      <c r="P2368" s="133" t="s">
        <v>204</v>
      </c>
      <c r="Q2368" s="133" t="s">
        <v>201</v>
      </c>
      <c r="R2368" s="133" t="s">
        <v>202</v>
      </c>
      <c r="S2368" s="127">
        <v>44349.398495370369</v>
      </c>
    </row>
    <row r="2369" spans="1:19" x14ac:dyDescent="0.2">
      <c r="A2369" s="133" t="s">
        <v>199</v>
      </c>
      <c r="B2369" s="133" t="s">
        <v>85</v>
      </c>
      <c r="C2369" s="127">
        <v>44322.583333333336</v>
      </c>
      <c r="D2369" s="133">
        <v>174.596</v>
      </c>
      <c r="E2369" s="133">
        <v>165.53280000000001</v>
      </c>
      <c r="F2369" s="133">
        <v>9.0630000000000006</v>
      </c>
      <c r="G2369" s="133">
        <v>0</v>
      </c>
      <c r="H2369" s="242">
        <v>1099</v>
      </c>
      <c r="I2369" s="242">
        <v>1104</v>
      </c>
      <c r="J2369" s="133">
        <v>165.53299999999999</v>
      </c>
      <c r="K2369" s="242">
        <v>1320</v>
      </c>
      <c r="L2369" s="133"/>
      <c r="M2369" s="133">
        <v>435</v>
      </c>
      <c r="N2369" s="242">
        <v>1320</v>
      </c>
      <c r="O2369" s="242">
        <v>1320</v>
      </c>
      <c r="P2369" s="133" t="s">
        <v>204</v>
      </c>
      <c r="Q2369" s="133" t="s">
        <v>201</v>
      </c>
      <c r="R2369" s="133" t="s">
        <v>202</v>
      </c>
      <c r="S2369" s="127">
        <v>44349.398495370369</v>
      </c>
    </row>
    <row r="2370" spans="1:19" x14ac:dyDescent="0.2">
      <c r="A2370" s="133" t="s">
        <v>199</v>
      </c>
      <c r="B2370" s="133" t="s">
        <v>85</v>
      </c>
      <c r="C2370" s="127">
        <v>44322.625</v>
      </c>
      <c r="D2370" s="133">
        <v>174.48</v>
      </c>
      <c r="E2370" s="133">
        <v>165.39840000000001</v>
      </c>
      <c r="F2370" s="133">
        <v>9.08</v>
      </c>
      <c r="G2370" s="133">
        <v>0</v>
      </c>
      <c r="H2370" s="242">
        <v>1099</v>
      </c>
      <c r="I2370" s="242">
        <v>1103</v>
      </c>
      <c r="J2370" s="133">
        <v>165.4</v>
      </c>
      <c r="K2370" s="242">
        <v>1320</v>
      </c>
      <c r="L2370" s="133"/>
      <c r="M2370" s="133">
        <v>435</v>
      </c>
      <c r="N2370" s="242">
        <v>1320</v>
      </c>
      <c r="O2370" s="242">
        <v>1320</v>
      </c>
      <c r="P2370" s="133" t="s">
        <v>204</v>
      </c>
      <c r="Q2370" s="133" t="s">
        <v>201</v>
      </c>
      <c r="R2370" s="133" t="s">
        <v>202</v>
      </c>
      <c r="S2370" s="127">
        <v>44349.398495370369</v>
      </c>
    </row>
    <row r="2371" spans="1:19" x14ac:dyDescent="0.2">
      <c r="A2371" s="133" t="s">
        <v>199</v>
      </c>
      <c r="B2371" s="133" t="s">
        <v>85</v>
      </c>
      <c r="C2371" s="127">
        <v>44322.666666666664</v>
      </c>
      <c r="D2371" s="133">
        <v>174.529</v>
      </c>
      <c r="E2371" s="133">
        <v>165.5376</v>
      </c>
      <c r="F2371" s="133">
        <v>8.9909999999999997</v>
      </c>
      <c r="G2371" s="133">
        <v>0</v>
      </c>
      <c r="H2371" s="242">
        <v>1099</v>
      </c>
      <c r="I2371" s="242">
        <v>1104</v>
      </c>
      <c r="J2371" s="133">
        <v>165.53800000000001</v>
      </c>
      <c r="K2371" s="242">
        <v>1320</v>
      </c>
      <c r="L2371" s="133"/>
      <c r="M2371" s="133">
        <v>435</v>
      </c>
      <c r="N2371" s="242">
        <v>1320</v>
      </c>
      <c r="O2371" s="242">
        <v>1320</v>
      </c>
      <c r="P2371" s="133" t="s">
        <v>204</v>
      </c>
      <c r="Q2371" s="133" t="s">
        <v>201</v>
      </c>
      <c r="R2371" s="133" t="s">
        <v>202</v>
      </c>
      <c r="S2371" s="127">
        <v>44349.398495370369</v>
      </c>
    </row>
    <row r="2372" spans="1:19" x14ac:dyDescent="0.2">
      <c r="A2372" s="133" t="s">
        <v>199</v>
      </c>
      <c r="B2372" s="133" t="s">
        <v>85</v>
      </c>
      <c r="C2372" s="127">
        <v>44322.708333333336</v>
      </c>
      <c r="D2372" s="133">
        <v>174.61600000000001</v>
      </c>
      <c r="E2372" s="133">
        <v>165.56639999999999</v>
      </c>
      <c r="F2372" s="133">
        <v>9.0500000000000007</v>
      </c>
      <c r="G2372" s="133">
        <v>0</v>
      </c>
      <c r="H2372" s="242">
        <v>1099</v>
      </c>
      <c r="I2372" s="242">
        <v>1104</v>
      </c>
      <c r="J2372" s="133">
        <v>165.566</v>
      </c>
      <c r="K2372" s="242">
        <v>1320</v>
      </c>
      <c r="L2372" s="133"/>
      <c r="M2372" s="133">
        <v>435</v>
      </c>
      <c r="N2372" s="242">
        <v>1320</v>
      </c>
      <c r="O2372" s="242">
        <v>1320</v>
      </c>
      <c r="P2372" s="133" t="s">
        <v>204</v>
      </c>
      <c r="Q2372" s="133" t="s">
        <v>201</v>
      </c>
      <c r="R2372" s="133" t="s">
        <v>202</v>
      </c>
      <c r="S2372" s="127">
        <v>44349.398495370369</v>
      </c>
    </row>
    <row r="2373" spans="1:19" x14ac:dyDescent="0.2">
      <c r="A2373" s="133" t="s">
        <v>199</v>
      </c>
      <c r="B2373" s="133" t="s">
        <v>85</v>
      </c>
      <c r="C2373" s="127">
        <v>44322.75</v>
      </c>
      <c r="D2373" s="133">
        <v>174.52199999999999</v>
      </c>
      <c r="E2373" s="133">
        <v>165.40799999999999</v>
      </c>
      <c r="F2373" s="133">
        <v>9.1129999999999995</v>
      </c>
      <c r="G2373" s="133">
        <v>0</v>
      </c>
      <c r="H2373" s="242">
        <v>1099</v>
      </c>
      <c r="I2373" s="242">
        <v>1103</v>
      </c>
      <c r="J2373" s="133">
        <v>165.40899999999999</v>
      </c>
      <c r="K2373" s="242">
        <v>1320</v>
      </c>
      <c r="L2373" s="133"/>
      <c r="M2373" s="133">
        <v>435</v>
      </c>
      <c r="N2373" s="242">
        <v>1320</v>
      </c>
      <c r="O2373" s="242">
        <v>1320</v>
      </c>
      <c r="P2373" s="133" t="s">
        <v>204</v>
      </c>
      <c r="Q2373" s="133" t="s">
        <v>201</v>
      </c>
      <c r="R2373" s="133" t="s">
        <v>202</v>
      </c>
      <c r="S2373" s="127">
        <v>44349.398495370369</v>
      </c>
    </row>
    <row r="2374" spans="1:19" x14ac:dyDescent="0.2">
      <c r="A2374" s="133" t="s">
        <v>199</v>
      </c>
      <c r="B2374" s="133" t="s">
        <v>85</v>
      </c>
      <c r="C2374" s="127">
        <v>44322.791666666664</v>
      </c>
      <c r="D2374" s="133">
        <v>168.13300000000001</v>
      </c>
      <c r="E2374" s="133">
        <v>159.13919999999999</v>
      </c>
      <c r="F2374" s="133">
        <v>8.9930000000000003</v>
      </c>
      <c r="G2374" s="133">
        <v>0</v>
      </c>
      <c r="H2374" s="133">
        <v>693</v>
      </c>
      <c r="I2374" s="242">
        <v>1251</v>
      </c>
      <c r="J2374" s="133">
        <v>159.13999999999999</v>
      </c>
      <c r="K2374" s="242">
        <v>1320</v>
      </c>
      <c r="L2374" s="133"/>
      <c r="M2374" s="133">
        <v>435</v>
      </c>
      <c r="N2374" s="242">
        <v>1320</v>
      </c>
      <c r="O2374" s="242">
        <v>1320</v>
      </c>
      <c r="P2374" s="133" t="s">
        <v>204</v>
      </c>
      <c r="Q2374" s="133" t="s">
        <v>201</v>
      </c>
      <c r="R2374" s="133" t="s">
        <v>202</v>
      </c>
      <c r="S2374" s="127">
        <v>44349.398495370369</v>
      </c>
    </row>
    <row r="2375" spans="1:19" x14ac:dyDescent="0.2">
      <c r="A2375" s="133" t="s">
        <v>199</v>
      </c>
      <c r="B2375" s="133" t="s">
        <v>85</v>
      </c>
      <c r="C2375" s="127">
        <v>44322.833333333336</v>
      </c>
      <c r="D2375" s="133">
        <v>171.054</v>
      </c>
      <c r="E2375" s="133">
        <v>162.14400000000001</v>
      </c>
      <c r="F2375" s="133">
        <v>8.9090000000000007</v>
      </c>
      <c r="G2375" s="133">
        <v>0</v>
      </c>
      <c r="H2375" s="133">
        <v>500</v>
      </c>
      <c r="I2375" s="242">
        <v>1320</v>
      </c>
      <c r="J2375" s="133">
        <v>162.14500000000001</v>
      </c>
      <c r="K2375" s="242">
        <v>1320</v>
      </c>
      <c r="L2375" s="133"/>
      <c r="M2375" s="133">
        <v>435</v>
      </c>
      <c r="N2375" s="242">
        <v>1320</v>
      </c>
      <c r="O2375" s="242">
        <v>1320</v>
      </c>
      <c r="P2375" s="133" t="s">
        <v>204</v>
      </c>
      <c r="Q2375" s="133" t="s">
        <v>201</v>
      </c>
      <c r="R2375" s="133" t="s">
        <v>202</v>
      </c>
      <c r="S2375" s="127">
        <v>44349.398495370369</v>
      </c>
    </row>
    <row r="2376" spans="1:19" x14ac:dyDescent="0.2">
      <c r="A2376" s="133" t="s">
        <v>199</v>
      </c>
      <c r="B2376" s="133" t="s">
        <v>85</v>
      </c>
      <c r="C2376" s="127">
        <v>44322.875</v>
      </c>
      <c r="D2376" s="133">
        <v>179.38200000000001</v>
      </c>
      <c r="E2376" s="133">
        <v>170.33279999999999</v>
      </c>
      <c r="F2376" s="133">
        <v>9.048</v>
      </c>
      <c r="G2376" s="133">
        <v>0</v>
      </c>
      <c r="H2376" s="133">
        <v>500</v>
      </c>
      <c r="I2376" s="242">
        <v>1320</v>
      </c>
      <c r="J2376" s="133">
        <v>170.334</v>
      </c>
      <c r="K2376" s="242">
        <v>1320</v>
      </c>
      <c r="L2376" s="133"/>
      <c r="M2376" s="133">
        <v>435</v>
      </c>
      <c r="N2376" s="242">
        <v>1320</v>
      </c>
      <c r="O2376" s="242">
        <v>1320</v>
      </c>
      <c r="P2376" s="133" t="s">
        <v>204</v>
      </c>
      <c r="Q2376" s="133" t="s">
        <v>201</v>
      </c>
      <c r="R2376" s="133" t="s">
        <v>202</v>
      </c>
      <c r="S2376" s="127">
        <v>44349.398495370369</v>
      </c>
    </row>
    <row r="2377" spans="1:19" x14ac:dyDescent="0.2">
      <c r="A2377" s="133" t="s">
        <v>199</v>
      </c>
      <c r="B2377" s="133" t="s">
        <v>85</v>
      </c>
      <c r="C2377" s="127">
        <v>44322.916666666664</v>
      </c>
      <c r="D2377" s="133">
        <v>198.999</v>
      </c>
      <c r="E2377" s="133">
        <v>189.55680000000001</v>
      </c>
      <c r="F2377" s="133">
        <v>9.4410000000000007</v>
      </c>
      <c r="G2377" s="133">
        <v>0</v>
      </c>
      <c r="H2377" s="133">
        <v>500</v>
      </c>
      <c r="I2377" s="242">
        <v>1320</v>
      </c>
      <c r="J2377" s="133">
        <v>189.55799999999999</v>
      </c>
      <c r="K2377" s="242">
        <v>1320</v>
      </c>
      <c r="L2377" s="133"/>
      <c r="M2377" s="133">
        <v>435</v>
      </c>
      <c r="N2377" s="242">
        <v>1320</v>
      </c>
      <c r="O2377" s="242">
        <v>1320</v>
      </c>
      <c r="P2377" s="133" t="s">
        <v>204</v>
      </c>
      <c r="Q2377" s="133" t="s">
        <v>201</v>
      </c>
      <c r="R2377" s="133" t="s">
        <v>202</v>
      </c>
      <c r="S2377" s="127">
        <v>44349.398495370369</v>
      </c>
    </row>
    <row r="2378" spans="1:19" x14ac:dyDescent="0.2">
      <c r="A2378" s="133" t="s">
        <v>199</v>
      </c>
      <c r="B2378" s="133" t="s">
        <v>85</v>
      </c>
      <c r="C2378" s="127">
        <v>44322.958333333336</v>
      </c>
      <c r="D2378" s="133">
        <v>191.26</v>
      </c>
      <c r="E2378" s="133">
        <v>181.9248</v>
      </c>
      <c r="F2378" s="133">
        <v>9.3360000000000003</v>
      </c>
      <c r="G2378" s="133">
        <v>0</v>
      </c>
      <c r="H2378" s="133">
        <v>500</v>
      </c>
      <c r="I2378" s="242">
        <v>1320</v>
      </c>
      <c r="J2378" s="133">
        <v>181.92400000000001</v>
      </c>
      <c r="K2378" s="242">
        <v>1320</v>
      </c>
      <c r="L2378" s="133"/>
      <c r="M2378" s="133">
        <v>435</v>
      </c>
      <c r="N2378" s="242">
        <v>1320</v>
      </c>
      <c r="O2378" s="242">
        <v>1320</v>
      </c>
      <c r="P2378" s="133" t="s">
        <v>204</v>
      </c>
      <c r="Q2378" s="133" t="s">
        <v>201</v>
      </c>
      <c r="R2378" s="133" t="s">
        <v>202</v>
      </c>
      <c r="S2378" s="127">
        <v>44349.398495370369</v>
      </c>
    </row>
    <row r="2379" spans="1:19" x14ac:dyDescent="0.2">
      <c r="A2379" s="133" t="s">
        <v>199</v>
      </c>
      <c r="B2379" s="133" t="s">
        <v>85</v>
      </c>
      <c r="C2379" s="127">
        <v>44323</v>
      </c>
      <c r="D2379" s="133">
        <v>160.834</v>
      </c>
      <c r="E2379" s="133">
        <v>151.83840000000001</v>
      </c>
      <c r="F2379" s="133">
        <v>8.9960000000000004</v>
      </c>
      <c r="G2379" s="133">
        <v>0</v>
      </c>
      <c r="H2379" s="133">
        <v>500</v>
      </c>
      <c r="I2379" s="242">
        <v>1320</v>
      </c>
      <c r="J2379" s="133">
        <v>151.83799999999999</v>
      </c>
      <c r="K2379" s="242">
        <v>1320</v>
      </c>
      <c r="L2379" s="133"/>
      <c r="M2379" s="133">
        <v>435</v>
      </c>
      <c r="N2379" s="242">
        <v>1320</v>
      </c>
      <c r="O2379" s="242">
        <v>1320</v>
      </c>
      <c r="P2379" s="133" t="s">
        <v>204</v>
      </c>
      <c r="Q2379" s="133" t="s">
        <v>201</v>
      </c>
      <c r="R2379" s="133" t="s">
        <v>202</v>
      </c>
      <c r="S2379" s="127">
        <v>44349.398495370369</v>
      </c>
    </row>
    <row r="2380" spans="1:19" x14ac:dyDescent="0.2">
      <c r="A2380" s="133" t="s">
        <v>199</v>
      </c>
      <c r="B2380" s="133" t="s">
        <v>85</v>
      </c>
      <c r="C2380" s="127">
        <v>44323.041666666664</v>
      </c>
      <c r="D2380" s="133">
        <v>130.07</v>
      </c>
      <c r="E2380" s="133">
        <v>121.512</v>
      </c>
      <c r="F2380" s="133">
        <v>8.5579999999999998</v>
      </c>
      <c r="G2380" s="133">
        <v>0</v>
      </c>
      <c r="H2380" s="133">
        <v>500</v>
      </c>
      <c r="I2380" s="242">
        <v>1320</v>
      </c>
      <c r="J2380" s="133">
        <v>121.512</v>
      </c>
      <c r="K2380" s="242">
        <v>1320</v>
      </c>
      <c r="L2380" s="133"/>
      <c r="M2380" s="133">
        <v>435</v>
      </c>
      <c r="N2380" s="242">
        <v>1320</v>
      </c>
      <c r="O2380" s="242">
        <v>1320</v>
      </c>
      <c r="P2380" s="133" t="s">
        <v>204</v>
      </c>
      <c r="Q2380" s="133" t="s">
        <v>201</v>
      </c>
      <c r="R2380" s="133" t="s">
        <v>202</v>
      </c>
      <c r="S2380" s="127">
        <v>44349.398495370369</v>
      </c>
    </row>
    <row r="2381" spans="1:19" x14ac:dyDescent="0.2">
      <c r="A2381" s="133" t="s">
        <v>199</v>
      </c>
      <c r="B2381" s="133" t="s">
        <v>85</v>
      </c>
      <c r="C2381" s="127">
        <v>44323.083333333336</v>
      </c>
      <c r="D2381" s="133">
        <v>101.438</v>
      </c>
      <c r="E2381" s="133">
        <v>93.331199999999995</v>
      </c>
      <c r="F2381" s="133">
        <v>8.1080000000000005</v>
      </c>
      <c r="G2381" s="133">
        <v>0</v>
      </c>
      <c r="H2381" s="133">
        <v>500</v>
      </c>
      <c r="I2381" s="242">
        <v>1320</v>
      </c>
      <c r="J2381" s="133">
        <v>93.33</v>
      </c>
      <c r="K2381" s="242">
        <v>1320</v>
      </c>
      <c r="L2381" s="133"/>
      <c r="M2381" s="133">
        <v>435</v>
      </c>
      <c r="N2381" s="242">
        <v>1320</v>
      </c>
      <c r="O2381" s="242">
        <v>1320</v>
      </c>
      <c r="P2381" s="133" t="s">
        <v>204</v>
      </c>
      <c r="Q2381" s="133" t="s">
        <v>201</v>
      </c>
      <c r="R2381" s="133" t="s">
        <v>202</v>
      </c>
      <c r="S2381" s="127">
        <v>44349.399108796293</v>
      </c>
    </row>
    <row r="2382" spans="1:19" x14ac:dyDescent="0.2">
      <c r="A2382" s="133" t="s">
        <v>199</v>
      </c>
      <c r="B2382" s="133" t="s">
        <v>85</v>
      </c>
      <c r="C2382" s="127">
        <v>44323.125</v>
      </c>
      <c r="D2382" s="133">
        <v>85.725999999999999</v>
      </c>
      <c r="E2382" s="133">
        <v>77.875200000000007</v>
      </c>
      <c r="F2382" s="133">
        <v>7.851</v>
      </c>
      <c r="G2382" s="133">
        <v>0</v>
      </c>
      <c r="H2382" s="133">
        <v>499</v>
      </c>
      <c r="I2382" s="242">
        <v>1320</v>
      </c>
      <c r="J2382" s="133">
        <v>77.875</v>
      </c>
      <c r="K2382" s="242">
        <v>1320</v>
      </c>
      <c r="L2382" s="133"/>
      <c r="M2382" s="133">
        <v>435</v>
      </c>
      <c r="N2382" s="242">
        <v>1320</v>
      </c>
      <c r="O2382" s="242">
        <v>1320</v>
      </c>
      <c r="P2382" s="133" t="s">
        <v>204</v>
      </c>
      <c r="Q2382" s="133" t="s">
        <v>201</v>
      </c>
      <c r="R2382" s="133" t="s">
        <v>202</v>
      </c>
      <c r="S2382" s="127">
        <v>44349.399108796293</v>
      </c>
    </row>
    <row r="2383" spans="1:19" x14ac:dyDescent="0.2">
      <c r="A2383" s="133" t="s">
        <v>199</v>
      </c>
      <c r="B2383" s="133" t="s">
        <v>85</v>
      </c>
      <c r="C2383" s="127">
        <v>44323.166666666664</v>
      </c>
      <c r="D2383" s="133">
        <v>83.843000000000004</v>
      </c>
      <c r="E2383" s="133">
        <v>76.137600000000006</v>
      </c>
      <c r="F2383" s="133">
        <v>7.7060000000000004</v>
      </c>
      <c r="G2383" s="133">
        <v>0</v>
      </c>
      <c r="H2383" s="133">
        <v>500</v>
      </c>
      <c r="I2383" s="242">
        <v>1320</v>
      </c>
      <c r="J2383" s="133">
        <v>76.137</v>
      </c>
      <c r="K2383" s="242">
        <v>1320</v>
      </c>
      <c r="L2383" s="133"/>
      <c r="M2383" s="133">
        <v>435</v>
      </c>
      <c r="N2383" s="242">
        <v>1320</v>
      </c>
      <c r="O2383" s="242">
        <v>1320</v>
      </c>
      <c r="P2383" s="133" t="s">
        <v>204</v>
      </c>
      <c r="Q2383" s="133" t="s">
        <v>201</v>
      </c>
      <c r="R2383" s="133" t="s">
        <v>202</v>
      </c>
      <c r="S2383" s="127">
        <v>44349.399108796293</v>
      </c>
    </row>
    <row r="2384" spans="1:19" x14ac:dyDescent="0.2">
      <c r="A2384" s="133" t="s">
        <v>199</v>
      </c>
      <c r="B2384" s="133" t="s">
        <v>85</v>
      </c>
      <c r="C2384" s="127">
        <v>44323.208333333336</v>
      </c>
      <c r="D2384" s="133">
        <v>83.79</v>
      </c>
      <c r="E2384" s="133">
        <v>76.128</v>
      </c>
      <c r="F2384" s="133">
        <v>7.6630000000000003</v>
      </c>
      <c r="G2384" s="133">
        <v>0</v>
      </c>
      <c r="H2384" s="133">
        <v>500</v>
      </c>
      <c r="I2384" s="242">
        <v>1320</v>
      </c>
      <c r="J2384" s="133">
        <v>76.126999999999995</v>
      </c>
      <c r="K2384" s="242">
        <v>1320</v>
      </c>
      <c r="L2384" s="133"/>
      <c r="M2384" s="133">
        <v>435</v>
      </c>
      <c r="N2384" s="242">
        <v>1320</v>
      </c>
      <c r="O2384" s="242">
        <v>1320</v>
      </c>
      <c r="P2384" s="133" t="s">
        <v>204</v>
      </c>
      <c r="Q2384" s="133" t="s">
        <v>201</v>
      </c>
      <c r="R2384" s="133" t="s">
        <v>202</v>
      </c>
      <c r="S2384" s="127">
        <v>44349.399108796293</v>
      </c>
    </row>
    <row r="2385" spans="1:19" x14ac:dyDescent="0.2">
      <c r="A2385" s="133" t="s">
        <v>199</v>
      </c>
      <c r="B2385" s="133" t="s">
        <v>85</v>
      </c>
      <c r="C2385" s="127">
        <v>44323.25</v>
      </c>
      <c r="D2385" s="133">
        <v>83.94</v>
      </c>
      <c r="E2385" s="133">
        <v>76.238399999999999</v>
      </c>
      <c r="F2385" s="133">
        <v>7.702</v>
      </c>
      <c r="G2385" s="133">
        <v>0</v>
      </c>
      <c r="H2385" s="133">
        <v>500</v>
      </c>
      <c r="I2385" s="242">
        <v>1320</v>
      </c>
      <c r="J2385" s="133">
        <v>76.238</v>
      </c>
      <c r="K2385" s="242">
        <v>1320</v>
      </c>
      <c r="L2385" s="133"/>
      <c r="M2385" s="133">
        <v>435</v>
      </c>
      <c r="N2385" s="242">
        <v>1320</v>
      </c>
      <c r="O2385" s="242">
        <v>1320</v>
      </c>
      <c r="P2385" s="133" t="s">
        <v>204</v>
      </c>
      <c r="Q2385" s="133" t="s">
        <v>201</v>
      </c>
      <c r="R2385" s="133" t="s">
        <v>202</v>
      </c>
      <c r="S2385" s="127">
        <v>44349.399108796293</v>
      </c>
    </row>
    <row r="2386" spans="1:19" x14ac:dyDescent="0.2">
      <c r="A2386" s="133" t="s">
        <v>199</v>
      </c>
      <c r="B2386" s="133" t="s">
        <v>85</v>
      </c>
      <c r="C2386" s="127">
        <v>44323.291666666664</v>
      </c>
      <c r="D2386" s="133">
        <v>94.542000000000002</v>
      </c>
      <c r="E2386" s="133">
        <v>86.591999999999999</v>
      </c>
      <c r="F2386" s="133">
        <v>7.9489999999999998</v>
      </c>
      <c r="G2386" s="133">
        <v>0</v>
      </c>
      <c r="H2386" s="133">
        <v>543</v>
      </c>
      <c r="I2386" s="242">
        <v>1320</v>
      </c>
      <c r="J2386" s="133">
        <v>86.593000000000004</v>
      </c>
      <c r="K2386" s="242">
        <v>1320</v>
      </c>
      <c r="L2386" s="133"/>
      <c r="M2386" s="133">
        <v>435</v>
      </c>
      <c r="N2386" s="242">
        <v>1320</v>
      </c>
      <c r="O2386" s="242">
        <v>1320</v>
      </c>
      <c r="P2386" s="133" t="s">
        <v>204</v>
      </c>
      <c r="Q2386" s="133" t="s">
        <v>201</v>
      </c>
      <c r="R2386" s="133" t="s">
        <v>202</v>
      </c>
      <c r="S2386" s="127">
        <v>44349.399108796293</v>
      </c>
    </row>
    <row r="2387" spans="1:19" x14ac:dyDescent="0.2">
      <c r="A2387" s="133" t="s">
        <v>199</v>
      </c>
      <c r="B2387" s="133" t="s">
        <v>85</v>
      </c>
      <c r="C2387" s="127">
        <v>44323.333333333336</v>
      </c>
      <c r="D2387" s="133">
        <v>86.677000000000007</v>
      </c>
      <c r="E2387" s="133">
        <v>78.950400000000002</v>
      </c>
      <c r="F2387" s="133">
        <v>7.726</v>
      </c>
      <c r="G2387" s="133">
        <v>0</v>
      </c>
      <c r="H2387" s="133">
        <v>499</v>
      </c>
      <c r="I2387" s="242">
        <v>1320</v>
      </c>
      <c r="J2387" s="133">
        <v>78.950999999999993</v>
      </c>
      <c r="K2387" s="242">
        <v>1320</v>
      </c>
      <c r="L2387" s="133"/>
      <c r="M2387" s="133">
        <v>435</v>
      </c>
      <c r="N2387" s="242">
        <v>1320</v>
      </c>
      <c r="O2387" s="242">
        <v>1320</v>
      </c>
      <c r="P2387" s="133" t="s">
        <v>204</v>
      </c>
      <c r="Q2387" s="133" t="s">
        <v>201</v>
      </c>
      <c r="R2387" s="133" t="s">
        <v>202</v>
      </c>
      <c r="S2387" s="127">
        <v>44349.399108796293</v>
      </c>
    </row>
    <row r="2388" spans="1:19" x14ac:dyDescent="0.2">
      <c r="A2388" s="133" t="s">
        <v>199</v>
      </c>
      <c r="B2388" s="133" t="s">
        <v>85</v>
      </c>
      <c r="C2388" s="127">
        <v>44323.375</v>
      </c>
      <c r="D2388" s="133">
        <v>104.242</v>
      </c>
      <c r="E2388" s="133">
        <v>96.177599999999998</v>
      </c>
      <c r="F2388" s="133">
        <v>8.0640000000000001</v>
      </c>
      <c r="G2388" s="133">
        <v>0</v>
      </c>
      <c r="H2388" s="133">
        <v>566</v>
      </c>
      <c r="I2388" s="242">
        <v>1320</v>
      </c>
      <c r="J2388" s="133">
        <v>96.177999999999997</v>
      </c>
      <c r="K2388" s="242">
        <v>1320</v>
      </c>
      <c r="L2388" s="133"/>
      <c r="M2388" s="133">
        <v>435</v>
      </c>
      <c r="N2388" s="242">
        <v>1320</v>
      </c>
      <c r="O2388" s="242">
        <v>1320</v>
      </c>
      <c r="P2388" s="133" t="s">
        <v>204</v>
      </c>
      <c r="Q2388" s="133" t="s">
        <v>201</v>
      </c>
      <c r="R2388" s="133" t="s">
        <v>202</v>
      </c>
      <c r="S2388" s="127">
        <v>44349.399108796293</v>
      </c>
    </row>
    <row r="2389" spans="1:19" x14ac:dyDescent="0.2">
      <c r="A2389" s="133" t="s">
        <v>199</v>
      </c>
      <c r="B2389" s="133" t="s">
        <v>85</v>
      </c>
      <c r="C2389" s="127">
        <v>44323.416666666664</v>
      </c>
      <c r="D2389" s="133">
        <v>120.39400000000001</v>
      </c>
      <c r="E2389" s="133">
        <v>112.13760000000001</v>
      </c>
      <c r="F2389" s="133">
        <v>8.2550000000000008</v>
      </c>
      <c r="G2389" s="133">
        <v>0</v>
      </c>
      <c r="H2389" s="133">
        <v>513</v>
      </c>
      <c r="I2389" s="242">
        <v>1320</v>
      </c>
      <c r="J2389" s="133">
        <v>112.139</v>
      </c>
      <c r="K2389" s="242">
        <v>1320</v>
      </c>
      <c r="L2389" s="133"/>
      <c r="M2389" s="133">
        <v>435</v>
      </c>
      <c r="N2389" s="242">
        <v>1320</v>
      </c>
      <c r="O2389" s="242">
        <v>1320</v>
      </c>
      <c r="P2389" s="133" t="s">
        <v>204</v>
      </c>
      <c r="Q2389" s="133" t="s">
        <v>201</v>
      </c>
      <c r="R2389" s="133" t="s">
        <v>202</v>
      </c>
      <c r="S2389" s="127">
        <v>44349.399108796293</v>
      </c>
    </row>
    <row r="2390" spans="1:19" x14ac:dyDescent="0.2">
      <c r="A2390" s="133" t="s">
        <v>199</v>
      </c>
      <c r="B2390" s="133" t="s">
        <v>85</v>
      </c>
      <c r="C2390" s="127">
        <v>44323.458333333336</v>
      </c>
      <c r="D2390" s="133">
        <v>123.834</v>
      </c>
      <c r="E2390" s="133">
        <v>115.4928</v>
      </c>
      <c r="F2390" s="133">
        <v>8.3420000000000005</v>
      </c>
      <c r="G2390" s="133">
        <v>0</v>
      </c>
      <c r="H2390" s="133">
        <v>500</v>
      </c>
      <c r="I2390" s="242">
        <v>1320</v>
      </c>
      <c r="J2390" s="133">
        <v>115.492</v>
      </c>
      <c r="K2390" s="242">
        <v>1320</v>
      </c>
      <c r="L2390" s="133"/>
      <c r="M2390" s="133">
        <v>435</v>
      </c>
      <c r="N2390" s="242">
        <v>1320</v>
      </c>
      <c r="O2390" s="242">
        <v>1320</v>
      </c>
      <c r="P2390" s="133" t="s">
        <v>204</v>
      </c>
      <c r="Q2390" s="133" t="s">
        <v>201</v>
      </c>
      <c r="R2390" s="133" t="s">
        <v>202</v>
      </c>
      <c r="S2390" s="127">
        <v>44349.399108796293</v>
      </c>
    </row>
    <row r="2391" spans="1:19" x14ac:dyDescent="0.2">
      <c r="A2391" s="133" t="s">
        <v>199</v>
      </c>
      <c r="B2391" s="133" t="s">
        <v>85</v>
      </c>
      <c r="C2391" s="127">
        <v>44323.5</v>
      </c>
      <c r="D2391" s="133">
        <v>95.745999999999995</v>
      </c>
      <c r="E2391" s="133">
        <v>87.873599999999996</v>
      </c>
      <c r="F2391" s="133">
        <v>7.8719999999999999</v>
      </c>
      <c r="G2391" s="133">
        <v>0</v>
      </c>
      <c r="H2391" s="133">
        <v>500</v>
      </c>
      <c r="I2391" s="242">
        <v>1320</v>
      </c>
      <c r="J2391" s="133">
        <v>87.873999999999995</v>
      </c>
      <c r="K2391" s="242">
        <v>1320</v>
      </c>
      <c r="L2391" s="133"/>
      <c r="M2391" s="133">
        <v>435</v>
      </c>
      <c r="N2391" s="242">
        <v>1320</v>
      </c>
      <c r="O2391" s="242">
        <v>1320</v>
      </c>
      <c r="P2391" s="133" t="s">
        <v>204</v>
      </c>
      <c r="Q2391" s="133" t="s">
        <v>201</v>
      </c>
      <c r="R2391" s="133" t="s">
        <v>202</v>
      </c>
      <c r="S2391" s="127">
        <v>44349.399108796293</v>
      </c>
    </row>
    <row r="2392" spans="1:19" x14ac:dyDescent="0.2">
      <c r="A2392" s="133" t="s">
        <v>199</v>
      </c>
      <c r="B2392" s="133" t="s">
        <v>85</v>
      </c>
      <c r="C2392" s="127">
        <v>44323.541666666664</v>
      </c>
      <c r="D2392" s="133">
        <v>83.86</v>
      </c>
      <c r="E2392" s="133">
        <v>76.147199999999998</v>
      </c>
      <c r="F2392" s="133">
        <v>7.7110000000000003</v>
      </c>
      <c r="G2392" s="133">
        <v>0</v>
      </c>
      <c r="H2392" s="133">
        <v>499</v>
      </c>
      <c r="I2392" s="242">
        <v>1320</v>
      </c>
      <c r="J2392" s="133">
        <v>76.149000000000001</v>
      </c>
      <c r="K2392" s="242">
        <v>1320</v>
      </c>
      <c r="L2392" s="133"/>
      <c r="M2392" s="133">
        <v>435</v>
      </c>
      <c r="N2392" s="242">
        <v>1320</v>
      </c>
      <c r="O2392" s="242">
        <v>1320</v>
      </c>
      <c r="P2392" s="133" t="s">
        <v>204</v>
      </c>
      <c r="Q2392" s="133" t="s">
        <v>201</v>
      </c>
      <c r="R2392" s="133" t="s">
        <v>202</v>
      </c>
      <c r="S2392" s="127">
        <v>44349.399108796293</v>
      </c>
    </row>
    <row r="2393" spans="1:19" x14ac:dyDescent="0.2">
      <c r="A2393" s="133" t="s">
        <v>199</v>
      </c>
      <c r="B2393" s="133" t="s">
        <v>85</v>
      </c>
      <c r="C2393" s="127">
        <v>44323.583333333336</v>
      </c>
      <c r="D2393" s="133">
        <v>82.406999999999996</v>
      </c>
      <c r="E2393" s="133">
        <v>74.784000000000006</v>
      </c>
      <c r="F2393" s="133">
        <v>7.6230000000000002</v>
      </c>
      <c r="G2393" s="133">
        <v>0</v>
      </c>
      <c r="H2393" s="133">
        <v>498</v>
      </c>
      <c r="I2393" s="242">
        <v>1320</v>
      </c>
      <c r="J2393" s="133">
        <v>74.784000000000006</v>
      </c>
      <c r="K2393" s="242">
        <v>1320</v>
      </c>
      <c r="L2393" s="133"/>
      <c r="M2393" s="133">
        <v>435</v>
      </c>
      <c r="N2393" s="242">
        <v>1320</v>
      </c>
      <c r="O2393" s="242">
        <v>1320</v>
      </c>
      <c r="P2393" s="133" t="s">
        <v>204</v>
      </c>
      <c r="Q2393" s="133" t="s">
        <v>201</v>
      </c>
      <c r="R2393" s="133" t="s">
        <v>202</v>
      </c>
      <c r="S2393" s="127">
        <v>44349.399108796293</v>
      </c>
    </row>
    <row r="2394" spans="1:19" x14ac:dyDescent="0.2">
      <c r="A2394" s="133" t="s">
        <v>199</v>
      </c>
      <c r="B2394" s="133" t="s">
        <v>85</v>
      </c>
      <c r="C2394" s="127">
        <v>44323.625</v>
      </c>
      <c r="D2394" s="133">
        <v>82.397999999999996</v>
      </c>
      <c r="E2394" s="133">
        <v>74.736000000000004</v>
      </c>
      <c r="F2394" s="133">
        <v>7.6639999999999997</v>
      </c>
      <c r="G2394" s="133">
        <v>0</v>
      </c>
      <c r="H2394" s="133">
        <v>497</v>
      </c>
      <c r="I2394" s="242">
        <v>1320</v>
      </c>
      <c r="J2394" s="133">
        <v>74.733999999999995</v>
      </c>
      <c r="K2394" s="242">
        <v>1320</v>
      </c>
      <c r="L2394" s="133"/>
      <c r="M2394" s="133">
        <v>435</v>
      </c>
      <c r="N2394" s="242">
        <v>1320</v>
      </c>
      <c r="O2394" s="242">
        <v>1320</v>
      </c>
      <c r="P2394" s="133" t="s">
        <v>204</v>
      </c>
      <c r="Q2394" s="133" t="s">
        <v>201</v>
      </c>
      <c r="R2394" s="133" t="s">
        <v>202</v>
      </c>
      <c r="S2394" s="127">
        <v>44349.399108796293</v>
      </c>
    </row>
    <row r="2395" spans="1:19" x14ac:dyDescent="0.2">
      <c r="A2395" s="133" t="s">
        <v>199</v>
      </c>
      <c r="B2395" s="133" t="s">
        <v>85</v>
      </c>
      <c r="C2395" s="127">
        <v>44323.666666666664</v>
      </c>
      <c r="D2395" s="133">
        <v>82.364999999999995</v>
      </c>
      <c r="E2395" s="133">
        <v>74.692800000000005</v>
      </c>
      <c r="F2395" s="133">
        <v>7.673</v>
      </c>
      <c r="G2395" s="133">
        <v>0</v>
      </c>
      <c r="H2395" s="133">
        <v>497</v>
      </c>
      <c r="I2395" s="242">
        <v>1320</v>
      </c>
      <c r="J2395" s="133">
        <v>74.691999999999993</v>
      </c>
      <c r="K2395" s="242">
        <v>1320</v>
      </c>
      <c r="L2395" s="133"/>
      <c r="M2395" s="133">
        <v>435</v>
      </c>
      <c r="N2395" s="242">
        <v>1320</v>
      </c>
      <c r="O2395" s="242">
        <v>1320</v>
      </c>
      <c r="P2395" s="133" t="s">
        <v>204</v>
      </c>
      <c r="Q2395" s="133" t="s">
        <v>201</v>
      </c>
      <c r="R2395" s="133" t="s">
        <v>202</v>
      </c>
      <c r="S2395" s="127">
        <v>44349.399108796293</v>
      </c>
    </row>
    <row r="2396" spans="1:19" x14ac:dyDescent="0.2">
      <c r="A2396" s="133" t="s">
        <v>199</v>
      </c>
      <c r="B2396" s="133" t="s">
        <v>85</v>
      </c>
      <c r="C2396" s="127">
        <v>44323.708333333336</v>
      </c>
      <c r="D2396" s="133">
        <v>82.366</v>
      </c>
      <c r="E2396" s="133">
        <v>74.884799999999998</v>
      </c>
      <c r="F2396" s="133">
        <v>7.4820000000000002</v>
      </c>
      <c r="G2396" s="133">
        <v>0</v>
      </c>
      <c r="H2396" s="133">
        <v>498</v>
      </c>
      <c r="I2396" s="242">
        <v>1320</v>
      </c>
      <c r="J2396" s="133">
        <v>74.884</v>
      </c>
      <c r="K2396" s="242">
        <v>1320</v>
      </c>
      <c r="L2396" s="133"/>
      <c r="M2396" s="133">
        <v>435</v>
      </c>
      <c r="N2396" s="242">
        <v>1320</v>
      </c>
      <c r="O2396" s="242">
        <v>1320</v>
      </c>
      <c r="P2396" s="133" t="s">
        <v>204</v>
      </c>
      <c r="Q2396" s="133" t="s">
        <v>201</v>
      </c>
      <c r="R2396" s="133" t="s">
        <v>202</v>
      </c>
      <c r="S2396" s="127">
        <v>44349.399108796293</v>
      </c>
    </row>
    <row r="2397" spans="1:19" x14ac:dyDescent="0.2">
      <c r="A2397" s="133" t="s">
        <v>199</v>
      </c>
      <c r="B2397" s="133" t="s">
        <v>85</v>
      </c>
      <c r="C2397" s="127">
        <v>44323.75</v>
      </c>
      <c r="D2397" s="133">
        <v>82.414000000000001</v>
      </c>
      <c r="E2397" s="133">
        <v>74.784000000000006</v>
      </c>
      <c r="F2397" s="133">
        <v>7.63</v>
      </c>
      <c r="G2397" s="133">
        <v>0</v>
      </c>
      <c r="H2397" s="133">
        <v>497</v>
      </c>
      <c r="I2397" s="242">
        <v>1320</v>
      </c>
      <c r="J2397" s="133">
        <v>74.784000000000006</v>
      </c>
      <c r="K2397" s="242">
        <v>1320</v>
      </c>
      <c r="L2397" s="133"/>
      <c r="M2397" s="133">
        <v>435</v>
      </c>
      <c r="N2397" s="242">
        <v>1320</v>
      </c>
      <c r="O2397" s="242">
        <v>1320</v>
      </c>
      <c r="P2397" s="133" t="s">
        <v>204</v>
      </c>
      <c r="Q2397" s="133" t="s">
        <v>201</v>
      </c>
      <c r="R2397" s="133" t="s">
        <v>202</v>
      </c>
      <c r="S2397" s="127">
        <v>44349.399108796293</v>
      </c>
    </row>
    <row r="2398" spans="1:19" x14ac:dyDescent="0.2">
      <c r="A2398" s="133" t="s">
        <v>199</v>
      </c>
      <c r="B2398" s="133" t="s">
        <v>85</v>
      </c>
      <c r="C2398" s="127">
        <v>44323.791666666664</v>
      </c>
      <c r="D2398" s="133">
        <v>82.346000000000004</v>
      </c>
      <c r="E2398" s="133">
        <v>74.64</v>
      </c>
      <c r="F2398" s="133">
        <v>7.7050000000000001</v>
      </c>
      <c r="G2398" s="133">
        <v>0</v>
      </c>
      <c r="H2398" s="133">
        <v>497</v>
      </c>
      <c r="I2398" s="242">
        <v>1320</v>
      </c>
      <c r="J2398" s="133">
        <v>74.641000000000005</v>
      </c>
      <c r="K2398" s="242">
        <v>1320</v>
      </c>
      <c r="L2398" s="133"/>
      <c r="M2398" s="133">
        <v>435</v>
      </c>
      <c r="N2398" s="242">
        <v>1320</v>
      </c>
      <c r="O2398" s="242">
        <v>1320</v>
      </c>
      <c r="P2398" s="133" t="s">
        <v>204</v>
      </c>
      <c r="Q2398" s="133" t="s">
        <v>201</v>
      </c>
      <c r="R2398" s="133" t="s">
        <v>202</v>
      </c>
      <c r="S2398" s="127">
        <v>44349.399108796293</v>
      </c>
    </row>
    <row r="2399" spans="1:19" x14ac:dyDescent="0.2">
      <c r="A2399" s="133" t="s">
        <v>199</v>
      </c>
      <c r="B2399" s="133" t="s">
        <v>85</v>
      </c>
      <c r="C2399" s="127">
        <v>44323.833333333336</v>
      </c>
      <c r="D2399" s="133">
        <v>82.453000000000003</v>
      </c>
      <c r="E2399" s="133">
        <v>74.740799999999993</v>
      </c>
      <c r="F2399" s="133">
        <v>7.7119999999999997</v>
      </c>
      <c r="G2399" s="133">
        <v>0</v>
      </c>
      <c r="H2399" s="133">
        <v>496</v>
      </c>
      <c r="I2399" s="242">
        <v>1320</v>
      </c>
      <c r="J2399" s="133">
        <v>74.741</v>
      </c>
      <c r="K2399" s="242">
        <v>1320</v>
      </c>
      <c r="L2399" s="133"/>
      <c r="M2399" s="133">
        <v>435</v>
      </c>
      <c r="N2399" s="242">
        <v>1320</v>
      </c>
      <c r="O2399" s="242">
        <v>1320</v>
      </c>
      <c r="P2399" s="133" t="s">
        <v>204</v>
      </c>
      <c r="Q2399" s="133" t="s">
        <v>201</v>
      </c>
      <c r="R2399" s="133" t="s">
        <v>202</v>
      </c>
      <c r="S2399" s="127">
        <v>44349.399108796293</v>
      </c>
    </row>
    <row r="2400" spans="1:19" x14ac:dyDescent="0.2">
      <c r="A2400" s="133" t="s">
        <v>199</v>
      </c>
      <c r="B2400" s="133" t="s">
        <v>85</v>
      </c>
      <c r="C2400" s="127">
        <v>44323.875</v>
      </c>
      <c r="D2400" s="133">
        <v>84.338999999999999</v>
      </c>
      <c r="E2400" s="133">
        <v>76.617599999999996</v>
      </c>
      <c r="F2400" s="133">
        <v>7.7210000000000001</v>
      </c>
      <c r="G2400" s="133">
        <v>0</v>
      </c>
      <c r="H2400" s="133">
        <v>499</v>
      </c>
      <c r="I2400" s="242">
        <v>1320</v>
      </c>
      <c r="J2400" s="133">
        <v>76.617999999999995</v>
      </c>
      <c r="K2400" s="242">
        <v>1320</v>
      </c>
      <c r="L2400" s="133"/>
      <c r="M2400" s="133">
        <v>435</v>
      </c>
      <c r="N2400" s="242">
        <v>1320</v>
      </c>
      <c r="O2400" s="242">
        <v>1320</v>
      </c>
      <c r="P2400" s="133" t="s">
        <v>204</v>
      </c>
      <c r="Q2400" s="133" t="s">
        <v>201</v>
      </c>
      <c r="R2400" s="133" t="s">
        <v>202</v>
      </c>
      <c r="S2400" s="127">
        <v>44349.399108796293</v>
      </c>
    </row>
    <row r="2401" spans="1:19" x14ac:dyDescent="0.2">
      <c r="A2401" s="133" t="s">
        <v>199</v>
      </c>
      <c r="B2401" s="133" t="s">
        <v>85</v>
      </c>
      <c r="C2401" s="127">
        <v>44323.916666666664</v>
      </c>
      <c r="D2401" s="133">
        <v>84.593999999999994</v>
      </c>
      <c r="E2401" s="133">
        <v>76.924800000000005</v>
      </c>
      <c r="F2401" s="133">
        <v>7.6689999999999996</v>
      </c>
      <c r="G2401" s="133">
        <v>0</v>
      </c>
      <c r="H2401" s="133">
        <v>499</v>
      </c>
      <c r="I2401" s="242">
        <v>1320</v>
      </c>
      <c r="J2401" s="133">
        <v>76.924999999999997</v>
      </c>
      <c r="K2401" s="242">
        <v>1320</v>
      </c>
      <c r="L2401" s="133"/>
      <c r="M2401" s="133">
        <v>435</v>
      </c>
      <c r="N2401" s="242">
        <v>1320</v>
      </c>
      <c r="O2401" s="242">
        <v>1320</v>
      </c>
      <c r="P2401" s="133" t="s">
        <v>204</v>
      </c>
      <c r="Q2401" s="133" t="s">
        <v>201</v>
      </c>
      <c r="R2401" s="133" t="s">
        <v>202</v>
      </c>
      <c r="S2401" s="127">
        <v>44349.399108796293</v>
      </c>
    </row>
    <row r="2402" spans="1:19" x14ac:dyDescent="0.2">
      <c r="A2402" s="133" t="s">
        <v>199</v>
      </c>
      <c r="B2402" s="133" t="s">
        <v>85</v>
      </c>
      <c r="C2402" s="127">
        <v>44323.958333333336</v>
      </c>
      <c r="D2402" s="133">
        <v>86.548000000000002</v>
      </c>
      <c r="E2402" s="133">
        <v>78.681600000000003</v>
      </c>
      <c r="F2402" s="133">
        <v>7.867</v>
      </c>
      <c r="G2402" s="133">
        <v>0</v>
      </c>
      <c r="H2402" s="133">
        <v>499</v>
      </c>
      <c r="I2402" s="242">
        <v>1320</v>
      </c>
      <c r="J2402" s="133">
        <v>78.680999999999997</v>
      </c>
      <c r="K2402" s="242">
        <v>1320</v>
      </c>
      <c r="L2402" s="133"/>
      <c r="M2402" s="133">
        <v>435</v>
      </c>
      <c r="N2402" s="242">
        <v>1320</v>
      </c>
      <c r="O2402" s="242">
        <v>1320</v>
      </c>
      <c r="P2402" s="133" t="s">
        <v>204</v>
      </c>
      <c r="Q2402" s="133" t="s">
        <v>201</v>
      </c>
      <c r="R2402" s="133" t="s">
        <v>202</v>
      </c>
      <c r="S2402" s="127">
        <v>44349.399108796293</v>
      </c>
    </row>
    <row r="2403" spans="1:19" x14ac:dyDescent="0.2">
      <c r="A2403" s="133" t="s">
        <v>199</v>
      </c>
      <c r="B2403" s="133" t="s">
        <v>85</v>
      </c>
      <c r="C2403" s="127">
        <v>44324</v>
      </c>
      <c r="D2403" s="133">
        <v>83.334000000000003</v>
      </c>
      <c r="E2403" s="133">
        <v>75.499200000000002</v>
      </c>
      <c r="F2403" s="133">
        <v>7.8360000000000003</v>
      </c>
      <c r="G2403" s="133">
        <v>0</v>
      </c>
      <c r="H2403" s="133">
        <v>499</v>
      </c>
      <c r="I2403" s="242">
        <v>1320</v>
      </c>
      <c r="J2403" s="133">
        <v>75.498000000000005</v>
      </c>
      <c r="K2403" s="242">
        <v>1320</v>
      </c>
      <c r="L2403" s="133"/>
      <c r="M2403" s="133">
        <v>435</v>
      </c>
      <c r="N2403" s="242">
        <v>1320</v>
      </c>
      <c r="O2403" s="242">
        <v>1320</v>
      </c>
      <c r="P2403" s="133" t="s">
        <v>204</v>
      </c>
      <c r="Q2403" s="133" t="s">
        <v>201</v>
      </c>
      <c r="R2403" s="133" t="s">
        <v>202</v>
      </c>
      <c r="S2403" s="127">
        <v>44349.399108796293</v>
      </c>
    </row>
    <row r="2404" spans="1:19" x14ac:dyDescent="0.2">
      <c r="A2404" s="133" t="s">
        <v>199</v>
      </c>
      <c r="B2404" s="133" t="s">
        <v>85</v>
      </c>
      <c r="C2404" s="127">
        <v>44324.041666666664</v>
      </c>
      <c r="D2404" s="133">
        <v>83.453999999999994</v>
      </c>
      <c r="E2404" s="133">
        <v>75.667199999999994</v>
      </c>
      <c r="F2404" s="133">
        <v>7.7859999999999996</v>
      </c>
      <c r="G2404" s="133">
        <v>0</v>
      </c>
      <c r="H2404" s="133">
        <v>499</v>
      </c>
      <c r="I2404" s="242">
        <v>1320</v>
      </c>
      <c r="J2404" s="133">
        <v>75.668000000000006</v>
      </c>
      <c r="K2404" s="242">
        <v>1320</v>
      </c>
      <c r="L2404" s="133"/>
      <c r="M2404" s="133">
        <v>435</v>
      </c>
      <c r="N2404" s="242">
        <v>1320</v>
      </c>
      <c r="O2404" s="242">
        <v>1320</v>
      </c>
      <c r="P2404" s="133" t="s">
        <v>204</v>
      </c>
      <c r="Q2404" s="133" t="s">
        <v>201</v>
      </c>
      <c r="R2404" s="133" t="s">
        <v>202</v>
      </c>
      <c r="S2404" s="127">
        <v>44349.399108796293</v>
      </c>
    </row>
    <row r="2405" spans="1:19" x14ac:dyDescent="0.2">
      <c r="A2405" s="133" t="s">
        <v>199</v>
      </c>
      <c r="B2405" s="133" t="s">
        <v>85</v>
      </c>
      <c r="C2405" s="127">
        <v>44324.083333333336</v>
      </c>
      <c r="D2405" s="133">
        <v>83.39</v>
      </c>
      <c r="E2405" s="133">
        <v>75.599999999999994</v>
      </c>
      <c r="F2405" s="133">
        <v>7.7910000000000004</v>
      </c>
      <c r="G2405" s="133">
        <v>0</v>
      </c>
      <c r="H2405" s="133">
        <v>499</v>
      </c>
      <c r="I2405" s="242">
        <v>1320</v>
      </c>
      <c r="J2405" s="133">
        <v>75.599000000000004</v>
      </c>
      <c r="K2405" s="242">
        <v>1320</v>
      </c>
      <c r="L2405" s="133"/>
      <c r="M2405" s="133">
        <v>435</v>
      </c>
      <c r="N2405" s="242">
        <v>1320</v>
      </c>
      <c r="O2405" s="242">
        <v>1320</v>
      </c>
      <c r="P2405" s="133" t="s">
        <v>204</v>
      </c>
      <c r="Q2405" s="133" t="s">
        <v>201</v>
      </c>
      <c r="R2405" s="133" t="s">
        <v>202</v>
      </c>
      <c r="S2405" s="127">
        <v>44349.399108796293</v>
      </c>
    </row>
    <row r="2406" spans="1:19" x14ac:dyDescent="0.2">
      <c r="A2406" s="133" t="s">
        <v>199</v>
      </c>
      <c r="B2406" s="133" t="s">
        <v>85</v>
      </c>
      <c r="C2406" s="127">
        <v>44324.125</v>
      </c>
      <c r="D2406" s="133">
        <v>83.353999999999999</v>
      </c>
      <c r="E2406" s="133">
        <v>75.513599999999997</v>
      </c>
      <c r="F2406" s="133">
        <v>7.84</v>
      </c>
      <c r="G2406" s="133">
        <v>0</v>
      </c>
      <c r="H2406" s="133">
        <v>499</v>
      </c>
      <c r="I2406" s="133">
        <v>673</v>
      </c>
      <c r="J2406" s="133">
        <v>75.513999999999996</v>
      </c>
      <c r="K2406" s="242">
        <v>1320</v>
      </c>
      <c r="L2406" s="133"/>
      <c r="M2406" s="133">
        <v>435</v>
      </c>
      <c r="N2406" s="242">
        <v>1320</v>
      </c>
      <c r="O2406" s="242">
        <v>1320</v>
      </c>
      <c r="P2406" s="133" t="s">
        <v>204</v>
      </c>
      <c r="Q2406" s="133" t="s">
        <v>201</v>
      </c>
      <c r="R2406" s="133" t="s">
        <v>202</v>
      </c>
      <c r="S2406" s="127">
        <v>44349.399108796293</v>
      </c>
    </row>
    <row r="2407" spans="1:19" x14ac:dyDescent="0.2">
      <c r="A2407" s="133" t="s">
        <v>199</v>
      </c>
      <c r="B2407" s="133" t="s">
        <v>85</v>
      </c>
      <c r="C2407" s="127">
        <v>44324.166666666664</v>
      </c>
      <c r="D2407" s="133">
        <v>84.316999999999993</v>
      </c>
      <c r="E2407" s="133">
        <v>76.449600000000004</v>
      </c>
      <c r="F2407" s="133">
        <v>7.867</v>
      </c>
      <c r="G2407" s="133">
        <v>0</v>
      </c>
      <c r="H2407" s="133">
        <v>499</v>
      </c>
      <c r="I2407" s="242">
        <v>1320</v>
      </c>
      <c r="J2407" s="133">
        <v>76.45</v>
      </c>
      <c r="K2407" s="242">
        <v>1320</v>
      </c>
      <c r="L2407" s="133"/>
      <c r="M2407" s="133">
        <v>435</v>
      </c>
      <c r="N2407" s="242">
        <v>1320</v>
      </c>
      <c r="O2407" s="242">
        <v>1320</v>
      </c>
      <c r="P2407" s="133" t="s">
        <v>204</v>
      </c>
      <c r="Q2407" s="133" t="s">
        <v>201</v>
      </c>
      <c r="R2407" s="133" t="s">
        <v>202</v>
      </c>
      <c r="S2407" s="127">
        <v>44349.399108796293</v>
      </c>
    </row>
    <row r="2408" spans="1:19" x14ac:dyDescent="0.2">
      <c r="A2408" s="133" t="s">
        <v>199</v>
      </c>
      <c r="B2408" s="133" t="s">
        <v>85</v>
      </c>
      <c r="C2408" s="127">
        <v>44324.208333333336</v>
      </c>
      <c r="D2408" s="133">
        <v>84.203999999999994</v>
      </c>
      <c r="E2408" s="133">
        <v>76.444800000000001</v>
      </c>
      <c r="F2408" s="133">
        <v>7.7610000000000001</v>
      </c>
      <c r="G2408" s="133">
        <v>0</v>
      </c>
      <c r="H2408" s="133">
        <v>499</v>
      </c>
      <c r="I2408" s="242">
        <v>1320</v>
      </c>
      <c r="J2408" s="133">
        <v>76.442999999999998</v>
      </c>
      <c r="K2408" s="242">
        <v>1320</v>
      </c>
      <c r="L2408" s="133"/>
      <c r="M2408" s="133">
        <v>435</v>
      </c>
      <c r="N2408" s="242">
        <v>1320</v>
      </c>
      <c r="O2408" s="242">
        <v>1320</v>
      </c>
      <c r="P2408" s="133" t="s">
        <v>204</v>
      </c>
      <c r="Q2408" s="133" t="s">
        <v>201</v>
      </c>
      <c r="R2408" s="133" t="s">
        <v>202</v>
      </c>
      <c r="S2408" s="127">
        <v>44349.399108796293</v>
      </c>
    </row>
    <row r="2409" spans="1:19" x14ac:dyDescent="0.2">
      <c r="A2409" s="133" t="s">
        <v>199</v>
      </c>
      <c r="B2409" s="133" t="s">
        <v>85</v>
      </c>
      <c r="C2409" s="127">
        <v>44324.25</v>
      </c>
      <c r="D2409" s="133">
        <v>90.965000000000003</v>
      </c>
      <c r="E2409" s="133">
        <v>83.011200000000002</v>
      </c>
      <c r="F2409" s="133">
        <v>7.9550000000000001</v>
      </c>
      <c r="G2409" s="133">
        <v>0</v>
      </c>
      <c r="H2409" s="133">
        <v>499</v>
      </c>
      <c r="I2409" s="242">
        <v>1320</v>
      </c>
      <c r="J2409" s="133">
        <v>83.01</v>
      </c>
      <c r="K2409" s="242">
        <v>1320</v>
      </c>
      <c r="L2409" s="133"/>
      <c r="M2409" s="133">
        <v>435</v>
      </c>
      <c r="N2409" s="242">
        <v>1320</v>
      </c>
      <c r="O2409" s="242">
        <v>1320</v>
      </c>
      <c r="P2409" s="133" t="s">
        <v>204</v>
      </c>
      <c r="Q2409" s="133" t="s">
        <v>201</v>
      </c>
      <c r="R2409" s="133" t="s">
        <v>202</v>
      </c>
      <c r="S2409" s="127">
        <v>44349.399108796293</v>
      </c>
    </row>
    <row r="2410" spans="1:19" x14ac:dyDescent="0.2">
      <c r="A2410" s="133" t="s">
        <v>199</v>
      </c>
      <c r="B2410" s="133" t="s">
        <v>85</v>
      </c>
      <c r="C2410" s="127">
        <v>44324.291666666664</v>
      </c>
      <c r="D2410" s="133">
        <v>96.272000000000006</v>
      </c>
      <c r="E2410" s="133">
        <v>88.296000000000006</v>
      </c>
      <c r="F2410" s="133">
        <v>7.976</v>
      </c>
      <c r="G2410" s="133">
        <v>0</v>
      </c>
      <c r="H2410" s="133">
        <v>530</v>
      </c>
      <c r="I2410" s="242">
        <v>1320</v>
      </c>
      <c r="J2410" s="133">
        <v>88.296000000000006</v>
      </c>
      <c r="K2410" s="242">
        <v>1320</v>
      </c>
      <c r="L2410" s="133"/>
      <c r="M2410" s="133">
        <v>435</v>
      </c>
      <c r="N2410" s="242">
        <v>1320</v>
      </c>
      <c r="O2410" s="242">
        <v>1320</v>
      </c>
      <c r="P2410" s="133" t="s">
        <v>204</v>
      </c>
      <c r="Q2410" s="133" t="s">
        <v>201</v>
      </c>
      <c r="R2410" s="133" t="s">
        <v>202</v>
      </c>
      <c r="S2410" s="127">
        <v>44349.399108796293</v>
      </c>
    </row>
    <row r="2411" spans="1:19" x14ac:dyDescent="0.2">
      <c r="A2411" s="133" t="s">
        <v>199</v>
      </c>
      <c r="B2411" s="133" t="s">
        <v>85</v>
      </c>
      <c r="C2411" s="127">
        <v>44324.333333333336</v>
      </c>
      <c r="D2411" s="133">
        <v>84.613</v>
      </c>
      <c r="E2411" s="133">
        <v>76.910399999999996</v>
      </c>
      <c r="F2411" s="133">
        <v>7.702</v>
      </c>
      <c r="G2411" s="133">
        <v>0</v>
      </c>
      <c r="H2411" s="133">
        <v>500</v>
      </c>
      <c r="I2411" s="242">
        <v>1320</v>
      </c>
      <c r="J2411" s="133">
        <v>76.911000000000001</v>
      </c>
      <c r="K2411" s="242">
        <v>1320</v>
      </c>
      <c r="L2411" s="133"/>
      <c r="M2411" s="133">
        <v>435</v>
      </c>
      <c r="N2411" s="242">
        <v>1320</v>
      </c>
      <c r="O2411" s="242">
        <v>1320</v>
      </c>
      <c r="P2411" s="133" t="s">
        <v>204</v>
      </c>
      <c r="Q2411" s="133" t="s">
        <v>201</v>
      </c>
      <c r="R2411" s="133" t="s">
        <v>202</v>
      </c>
      <c r="S2411" s="127">
        <v>44349.399108796293</v>
      </c>
    </row>
    <row r="2412" spans="1:19" x14ac:dyDescent="0.2">
      <c r="A2412" s="133" t="s">
        <v>199</v>
      </c>
      <c r="B2412" s="133" t="s">
        <v>85</v>
      </c>
      <c r="C2412" s="127">
        <v>44324.375</v>
      </c>
      <c r="D2412" s="133">
        <v>95.557000000000002</v>
      </c>
      <c r="E2412" s="133">
        <v>87.614400000000003</v>
      </c>
      <c r="F2412" s="133">
        <v>7.944</v>
      </c>
      <c r="G2412" s="133">
        <v>0</v>
      </c>
      <c r="H2412" s="133">
        <v>573</v>
      </c>
      <c r="I2412" s="242">
        <v>1320</v>
      </c>
      <c r="J2412" s="133">
        <v>87.613</v>
      </c>
      <c r="K2412" s="242">
        <v>1320</v>
      </c>
      <c r="L2412" s="133"/>
      <c r="M2412" s="133">
        <v>435</v>
      </c>
      <c r="N2412" s="242">
        <v>1320</v>
      </c>
      <c r="O2412" s="242">
        <v>1320</v>
      </c>
      <c r="P2412" s="133" t="s">
        <v>204</v>
      </c>
      <c r="Q2412" s="133" t="s">
        <v>201</v>
      </c>
      <c r="R2412" s="133" t="s">
        <v>202</v>
      </c>
      <c r="S2412" s="127">
        <v>44349.399108796293</v>
      </c>
    </row>
    <row r="2413" spans="1:19" x14ac:dyDescent="0.2">
      <c r="A2413" s="133" t="s">
        <v>199</v>
      </c>
      <c r="B2413" s="133" t="s">
        <v>85</v>
      </c>
      <c r="C2413" s="127">
        <v>44324.416666666664</v>
      </c>
      <c r="D2413" s="133">
        <v>111.85</v>
      </c>
      <c r="E2413" s="133">
        <v>103.6176</v>
      </c>
      <c r="F2413" s="133">
        <v>8.2319999999999993</v>
      </c>
      <c r="G2413" s="133">
        <v>0</v>
      </c>
      <c r="H2413" s="133">
        <v>684</v>
      </c>
      <c r="I2413" s="242">
        <v>1320</v>
      </c>
      <c r="J2413" s="133">
        <v>103.61799999999999</v>
      </c>
      <c r="K2413" s="242">
        <v>1320</v>
      </c>
      <c r="L2413" s="133"/>
      <c r="M2413" s="133">
        <v>435</v>
      </c>
      <c r="N2413" s="242">
        <v>1320</v>
      </c>
      <c r="O2413" s="242">
        <v>1320</v>
      </c>
      <c r="P2413" s="133" t="s">
        <v>204</v>
      </c>
      <c r="Q2413" s="133" t="s">
        <v>201</v>
      </c>
      <c r="R2413" s="133" t="s">
        <v>202</v>
      </c>
      <c r="S2413" s="127">
        <v>44349.399108796293</v>
      </c>
    </row>
    <row r="2414" spans="1:19" x14ac:dyDescent="0.2">
      <c r="A2414" s="133" t="s">
        <v>199</v>
      </c>
      <c r="B2414" s="133" t="s">
        <v>85</v>
      </c>
      <c r="C2414" s="127">
        <v>44324.458333333336</v>
      </c>
      <c r="D2414" s="133">
        <v>101.458</v>
      </c>
      <c r="E2414" s="133">
        <v>93.422399999999996</v>
      </c>
      <c r="F2414" s="133">
        <v>8.0350000000000001</v>
      </c>
      <c r="G2414" s="133">
        <v>0</v>
      </c>
      <c r="H2414" s="133">
        <v>500</v>
      </c>
      <c r="I2414" s="242">
        <v>1320</v>
      </c>
      <c r="J2414" s="133">
        <v>93.423000000000002</v>
      </c>
      <c r="K2414" s="242">
        <v>1320</v>
      </c>
      <c r="L2414" s="133"/>
      <c r="M2414" s="133">
        <v>435</v>
      </c>
      <c r="N2414" s="242">
        <v>1320</v>
      </c>
      <c r="O2414" s="242">
        <v>1320</v>
      </c>
      <c r="P2414" s="133" t="s">
        <v>204</v>
      </c>
      <c r="Q2414" s="133" t="s">
        <v>201</v>
      </c>
      <c r="R2414" s="133" t="s">
        <v>202</v>
      </c>
      <c r="S2414" s="127">
        <v>44349.399108796293</v>
      </c>
    </row>
    <row r="2415" spans="1:19" x14ac:dyDescent="0.2">
      <c r="A2415" s="133" t="s">
        <v>199</v>
      </c>
      <c r="B2415" s="133" t="s">
        <v>85</v>
      </c>
      <c r="C2415" s="127">
        <v>44324.5</v>
      </c>
      <c r="D2415" s="133">
        <v>94.337999999999994</v>
      </c>
      <c r="E2415" s="133">
        <v>86.385599999999997</v>
      </c>
      <c r="F2415" s="133">
        <v>7.9530000000000003</v>
      </c>
      <c r="G2415" s="133">
        <v>0</v>
      </c>
      <c r="H2415" s="133">
        <v>500</v>
      </c>
      <c r="I2415" s="242">
        <v>1320</v>
      </c>
      <c r="J2415" s="133">
        <v>86.385000000000005</v>
      </c>
      <c r="K2415" s="242">
        <v>1320</v>
      </c>
      <c r="L2415" s="133"/>
      <c r="M2415" s="133">
        <v>435</v>
      </c>
      <c r="N2415" s="242">
        <v>1320</v>
      </c>
      <c r="O2415" s="242">
        <v>1320</v>
      </c>
      <c r="P2415" s="133" t="s">
        <v>204</v>
      </c>
      <c r="Q2415" s="133" t="s">
        <v>201</v>
      </c>
      <c r="R2415" s="133" t="s">
        <v>202</v>
      </c>
      <c r="S2415" s="127">
        <v>44349.399108796293</v>
      </c>
    </row>
    <row r="2416" spans="1:19" x14ac:dyDescent="0.2">
      <c r="A2416" s="133" t="s">
        <v>199</v>
      </c>
      <c r="B2416" s="133" t="s">
        <v>85</v>
      </c>
      <c r="C2416" s="127">
        <v>44324.541666666664</v>
      </c>
      <c r="D2416" s="133">
        <v>88.86</v>
      </c>
      <c r="E2416" s="133">
        <v>81.12</v>
      </c>
      <c r="F2416" s="133">
        <v>7.7409999999999997</v>
      </c>
      <c r="G2416" s="133">
        <v>0</v>
      </c>
      <c r="H2416" s="133">
        <v>500</v>
      </c>
      <c r="I2416" s="242">
        <v>1320</v>
      </c>
      <c r="J2416" s="133">
        <v>81.119</v>
      </c>
      <c r="K2416" s="242">
        <v>1320</v>
      </c>
      <c r="L2416" s="133"/>
      <c r="M2416" s="133">
        <v>435</v>
      </c>
      <c r="N2416" s="242">
        <v>1320</v>
      </c>
      <c r="O2416" s="242">
        <v>1320</v>
      </c>
      <c r="P2416" s="133" t="s">
        <v>204</v>
      </c>
      <c r="Q2416" s="133" t="s">
        <v>201</v>
      </c>
      <c r="R2416" s="133" t="s">
        <v>202</v>
      </c>
      <c r="S2416" s="127">
        <v>44349.399108796293</v>
      </c>
    </row>
    <row r="2417" spans="1:19" x14ac:dyDescent="0.2">
      <c r="A2417" s="133" t="s">
        <v>199</v>
      </c>
      <c r="B2417" s="133" t="s">
        <v>85</v>
      </c>
      <c r="C2417" s="127">
        <v>44324.583333333336</v>
      </c>
      <c r="D2417" s="133">
        <v>86.457999999999998</v>
      </c>
      <c r="E2417" s="133">
        <v>78.681600000000003</v>
      </c>
      <c r="F2417" s="133">
        <v>7.7759999999999998</v>
      </c>
      <c r="G2417" s="133">
        <v>0</v>
      </c>
      <c r="H2417" s="133">
        <v>500</v>
      </c>
      <c r="I2417" s="242">
        <v>1320</v>
      </c>
      <c r="J2417" s="133">
        <v>78.682000000000002</v>
      </c>
      <c r="K2417" s="242">
        <v>1320</v>
      </c>
      <c r="L2417" s="133"/>
      <c r="M2417" s="133">
        <v>435</v>
      </c>
      <c r="N2417" s="242">
        <v>1320</v>
      </c>
      <c r="O2417" s="242">
        <v>1320</v>
      </c>
      <c r="P2417" s="133" t="s">
        <v>204</v>
      </c>
      <c r="Q2417" s="133" t="s">
        <v>201</v>
      </c>
      <c r="R2417" s="133" t="s">
        <v>202</v>
      </c>
      <c r="S2417" s="127">
        <v>44349.399108796293</v>
      </c>
    </row>
    <row r="2418" spans="1:19" x14ac:dyDescent="0.2">
      <c r="A2418" s="133" t="s">
        <v>199</v>
      </c>
      <c r="B2418" s="133" t="s">
        <v>85</v>
      </c>
      <c r="C2418" s="127">
        <v>44324.625</v>
      </c>
      <c r="D2418" s="133">
        <v>82.971000000000004</v>
      </c>
      <c r="E2418" s="133">
        <v>75.211200000000005</v>
      </c>
      <c r="F2418" s="133">
        <v>7.7610000000000001</v>
      </c>
      <c r="G2418" s="133">
        <v>0</v>
      </c>
      <c r="H2418" s="133">
        <v>499</v>
      </c>
      <c r="I2418" s="242">
        <v>1320</v>
      </c>
      <c r="J2418" s="133">
        <v>75.209999999999994</v>
      </c>
      <c r="K2418" s="242">
        <v>1320</v>
      </c>
      <c r="L2418" s="133"/>
      <c r="M2418" s="133">
        <v>435</v>
      </c>
      <c r="N2418" s="242">
        <v>1320</v>
      </c>
      <c r="O2418" s="242">
        <v>1320</v>
      </c>
      <c r="P2418" s="133" t="s">
        <v>204</v>
      </c>
      <c r="Q2418" s="133" t="s">
        <v>201</v>
      </c>
      <c r="R2418" s="133" t="s">
        <v>202</v>
      </c>
      <c r="S2418" s="127">
        <v>44349.399108796293</v>
      </c>
    </row>
    <row r="2419" spans="1:19" x14ac:dyDescent="0.2">
      <c r="A2419" s="133" t="s">
        <v>199</v>
      </c>
      <c r="B2419" s="133" t="s">
        <v>85</v>
      </c>
      <c r="C2419" s="127">
        <v>44324.666666666664</v>
      </c>
      <c r="D2419" s="133">
        <v>82.869</v>
      </c>
      <c r="E2419" s="133">
        <v>75.163200000000003</v>
      </c>
      <c r="F2419" s="133">
        <v>7.7069999999999999</v>
      </c>
      <c r="G2419" s="133">
        <v>0</v>
      </c>
      <c r="H2419" s="133">
        <v>499</v>
      </c>
      <c r="I2419" s="242">
        <v>1320</v>
      </c>
      <c r="J2419" s="133">
        <v>75.162000000000006</v>
      </c>
      <c r="K2419" s="242">
        <v>1320</v>
      </c>
      <c r="L2419" s="133"/>
      <c r="M2419" s="133">
        <v>435</v>
      </c>
      <c r="N2419" s="242">
        <v>1320</v>
      </c>
      <c r="O2419" s="242">
        <v>1320</v>
      </c>
      <c r="P2419" s="133" t="s">
        <v>204</v>
      </c>
      <c r="Q2419" s="133" t="s">
        <v>201</v>
      </c>
      <c r="R2419" s="133" t="s">
        <v>202</v>
      </c>
      <c r="S2419" s="127">
        <v>44349.399108796293</v>
      </c>
    </row>
    <row r="2420" spans="1:19" x14ac:dyDescent="0.2">
      <c r="A2420" s="133" t="s">
        <v>199</v>
      </c>
      <c r="B2420" s="133" t="s">
        <v>85</v>
      </c>
      <c r="C2420" s="127">
        <v>44324.708333333336</v>
      </c>
      <c r="D2420" s="133">
        <v>82.861999999999995</v>
      </c>
      <c r="E2420" s="133">
        <v>75.062399999999997</v>
      </c>
      <c r="F2420" s="133">
        <v>7.8010000000000002</v>
      </c>
      <c r="G2420" s="133">
        <v>0</v>
      </c>
      <c r="H2420" s="133">
        <v>499</v>
      </c>
      <c r="I2420" s="242">
        <v>1320</v>
      </c>
      <c r="J2420" s="133">
        <v>75.061000000000007</v>
      </c>
      <c r="K2420" s="242">
        <v>1320</v>
      </c>
      <c r="L2420" s="133"/>
      <c r="M2420" s="133">
        <v>435</v>
      </c>
      <c r="N2420" s="242">
        <v>1320</v>
      </c>
      <c r="O2420" s="242">
        <v>1320</v>
      </c>
      <c r="P2420" s="133" t="s">
        <v>204</v>
      </c>
      <c r="Q2420" s="133" t="s">
        <v>201</v>
      </c>
      <c r="R2420" s="133" t="s">
        <v>202</v>
      </c>
      <c r="S2420" s="127">
        <v>44349.399108796293</v>
      </c>
    </row>
    <row r="2421" spans="1:19" x14ac:dyDescent="0.2">
      <c r="A2421" s="133" t="s">
        <v>199</v>
      </c>
      <c r="B2421" s="133" t="s">
        <v>85</v>
      </c>
      <c r="C2421" s="127">
        <v>44324.75</v>
      </c>
      <c r="D2421" s="133">
        <v>82.873999999999995</v>
      </c>
      <c r="E2421" s="133">
        <v>75.177599999999998</v>
      </c>
      <c r="F2421" s="133">
        <v>7.6980000000000004</v>
      </c>
      <c r="G2421" s="133">
        <v>0</v>
      </c>
      <c r="H2421" s="133">
        <v>499</v>
      </c>
      <c r="I2421" s="242">
        <v>1320</v>
      </c>
      <c r="J2421" s="133">
        <v>75.176000000000002</v>
      </c>
      <c r="K2421" s="242">
        <v>1320</v>
      </c>
      <c r="L2421" s="133"/>
      <c r="M2421" s="133">
        <v>435</v>
      </c>
      <c r="N2421" s="242">
        <v>1320</v>
      </c>
      <c r="O2421" s="242">
        <v>1320</v>
      </c>
      <c r="P2421" s="133" t="s">
        <v>204</v>
      </c>
      <c r="Q2421" s="133" t="s">
        <v>201</v>
      </c>
      <c r="R2421" s="133" t="s">
        <v>202</v>
      </c>
      <c r="S2421" s="127">
        <v>44349.399108796293</v>
      </c>
    </row>
    <row r="2422" spans="1:19" x14ac:dyDescent="0.2">
      <c r="A2422" s="133" t="s">
        <v>199</v>
      </c>
      <c r="B2422" s="133" t="s">
        <v>85</v>
      </c>
      <c r="C2422" s="127">
        <v>44324.791666666664</v>
      </c>
      <c r="D2422" s="133">
        <v>82.861000000000004</v>
      </c>
      <c r="E2422" s="133">
        <v>75.115200000000002</v>
      </c>
      <c r="F2422" s="133">
        <v>7.7460000000000004</v>
      </c>
      <c r="G2422" s="133">
        <v>0</v>
      </c>
      <c r="H2422" s="133">
        <v>499</v>
      </c>
      <c r="I2422" s="242">
        <v>1320</v>
      </c>
      <c r="J2422" s="133">
        <v>75.114999999999995</v>
      </c>
      <c r="K2422" s="242">
        <v>1320</v>
      </c>
      <c r="L2422" s="133"/>
      <c r="M2422" s="133">
        <v>435</v>
      </c>
      <c r="N2422" s="242">
        <v>1320</v>
      </c>
      <c r="O2422" s="242">
        <v>1320</v>
      </c>
      <c r="P2422" s="133" t="s">
        <v>204</v>
      </c>
      <c r="Q2422" s="133" t="s">
        <v>201</v>
      </c>
      <c r="R2422" s="133" t="s">
        <v>202</v>
      </c>
      <c r="S2422" s="127">
        <v>44349.399108796293</v>
      </c>
    </row>
    <row r="2423" spans="1:19" x14ac:dyDescent="0.2">
      <c r="A2423" s="133" t="s">
        <v>199</v>
      </c>
      <c r="B2423" s="133" t="s">
        <v>85</v>
      </c>
      <c r="C2423" s="127">
        <v>44324.833333333336</v>
      </c>
      <c r="D2423" s="133">
        <v>86.418999999999997</v>
      </c>
      <c r="E2423" s="133">
        <v>78.623999999999995</v>
      </c>
      <c r="F2423" s="133">
        <v>7.7960000000000003</v>
      </c>
      <c r="G2423" s="133">
        <v>0</v>
      </c>
      <c r="H2423" s="133">
        <v>498</v>
      </c>
      <c r="I2423" s="242">
        <v>1320</v>
      </c>
      <c r="J2423" s="133">
        <v>78.623000000000005</v>
      </c>
      <c r="K2423" s="242">
        <v>1320</v>
      </c>
      <c r="L2423" s="133"/>
      <c r="M2423" s="133">
        <v>435</v>
      </c>
      <c r="N2423" s="242">
        <v>1320</v>
      </c>
      <c r="O2423" s="242">
        <v>1320</v>
      </c>
      <c r="P2423" s="133" t="s">
        <v>204</v>
      </c>
      <c r="Q2423" s="133" t="s">
        <v>201</v>
      </c>
      <c r="R2423" s="133" t="s">
        <v>202</v>
      </c>
      <c r="S2423" s="127">
        <v>44349.399108796293</v>
      </c>
    </row>
    <row r="2424" spans="1:19" x14ac:dyDescent="0.2">
      <c r="A2424" s="133" t="s">
        <v>199</v>
      </c>
      <c r="B2424" s="133" t="s">
        <v>85</v>
      </c>
      <c r="C2424" s="127">
        <v>44324.875</v>
      </c>
      <c r="D2424" s="133">
        <v>85.573999999999998</v>
      </c>
      <c r="E2424" s="133">
        <v>77.817599999999999</v>
      </c>
      <c r="F2424" s="133">
        <v>7.7560000000000002</v>
      </c>
      <c r="G2424" s="133">
        <v>0</v>
      </c>
      <c r="H2424" s="133">
        <v>499</v>
      </c>
      <c r="I2424" s="242">
        <v>1320</v>
      </c>
      <c r="J2424" s="133">
        <v>77.817999999999998</v>
      </c>
      <c r="K2424" s="242">
        <v>1320</v>
      </c>
      <c r="L2424" s="133"/>
      <c r="M2424" s="133">
        <v>435</v>
      </c>
      <c r="N2424" s="242">
        <v>1320</v>
      </c>
      <c r="O2424" s="242">
        <v>1320</v>
      </c>
      <c r="P2424" s="133" t="s">
        <v>204</v>
      </c>
      <c r="Q2424" s="133" t="s">
        <v>201</v>
      </c>
      <c r="R2424" s="133" t="s">
        <v>202</v>
      </c>
      <c r="S2424" s="127">
        <v>44349.399108796293</v>
      </c>
    </row>
    <row r="2425" spans="1:19" x14ac:dyDescent="0.2">
      <c r="A2425" s="133" t="s">
        <v>199</v>
      </c>
      <c r="B2425" s="133" t="s">
        <v>85</v>
      </c>
      <c r="C2425" s="127">
        <v>44324.916666666664</v>
      </c>
      <c r="D2425" s="133">
        <v>100.539</v>
      </c>
      <c r="E2425" s="133">
        <v>92.500799999999998</v>
      </c>
      <c r="F2425" s="133">
        <v>8.0399999999999991</v>
      </c>
      <c r="G2425" s="133">
        <v>0</v>
      </c>
      <c r="H2425" s="133">
        <v>499</v>
      </c>
      <c r="I2425" s="242">
        <v>1320</v>
      </c>
      <c r="J2425" s="133">
        <v>92.498999999999995</v>
      </c>
      <c r="K2425" s="242">
        <v>1320</v>
      </c>
      <c r="L2425" s="133"/>
      <c r="M2425" s="133">
        <v>435</v>
      </c>
      <c r="N2425" s="242">
        <v>1320</v>
      </c>
      <c r="O2425" s="242">
        <v>1320</v>
      </c>
      <c r="P2425" s="133" t="s">
        <v>204</v>
      </c>
      <c r="Q2425" s="133" t="s">
        <v>201</v>
      </c>
      <c r="R2425" s="133" t="s">
        <v>202</v>
      </c>
      <c r="S2425" s="127">
        <v>44349.399108796293</v>
      </c>
    </row>
    <row r="2426" spans="1:19" x14ac:dyDescent="0.2">
      <c r="A2426" s="133" t="s">
        <v>199</v>
      </c>
      <c r="B2426" s="133" t="s">
        <v>85</v>
      </c>
      <c r="C2426" s="127">
        <v>44324.958333333336</v>
      </c>
      <c r="D2426" s="133">
        <v>105.01300000000001</v>
      </c>
      <c r="E2426" s="133">
        <v>96.84</v>
      </c>
      <c r="F2426" s="133">
        <v>8.173</v>
      </c>
      <c r="G2426" s="133">
        <v>0</v>
      </c>
      <c r="H2426" s="133">
        <v>500</v>
      </c>
      <c r="I2426" s="242">
        <v>1320</v>
      </c>
      <c r="J2426" s="133">
        <v>96.84</v>
      </c>
      <c r="K2426" s="242">
        <v>1320</v>
      </c>
      <c r="L2426" s="133"/>
      <c r="M2426" s="133">
        <v>435</v>
      </c>
      <c r="N2426" s="242">
        <v>1320</v>
      </c>
      <c r="O2426" s="242">
        <v>1320</v>
      </c>
      <c r="P2426" s="133" t="s">
        <v>204</v>
      </c>
      <c r="Q2426" s="133" t="s">
        <v>201</v>
      </c>
      <c r="R2426" s="133" t="s">
        <v>202</v>
      </c>
      <c r="S2426" s="127">
        <v>44349.399108796293</v>
      </c>
    </row>
    <row r="2427" spans="1:19" x14ac:dyDescent="0.2">
      <c r="A2427" s="133" t="s">
        <v>199</v>
      </c>
      <c r="B2427" s="133" t="s">
        <v>85</v>
      </c>
      <c r="C2427" s="127">
        <v>44325</v>
      </c>
      <c r="D2427" s="133">
        <v>90.519000000000005</v>
      </c>
      <c r="E2427" s="133">
        <v>82.689599999999999</v>
      </c>
      <c r="F2427" s="133">
        <v>7.8280000000000003</v>
      </c>
      <c r="G2427" s="133">
        <v>0</v>
      </c>
      <c r="H2427" s="133">
        <v>500</v>
      </c>
      <c r="I2427" s="242">
        <v>1320</v>
      </c>
      <c r="J2427" s="133">
        <v>82.691000000000003</v>
      </c>
      <c r="K2427" s="242">
        <v>1320</v>
      </c>
      <c r="L2427" s="133"/>
      <c r="M2427" s="133">
        <v>435</v>
      </c>
      <c r="N2427" s="242">
        <v>1320</v>
      </c>
      <c r="O2427" s="242">
        <v>1320</v>
      </c>
      <c r="P2427" s="133" t="s">
        <v>204</v>
      </c>
      <c r="Q2427" s="133" t="s">
        <v>201</v>
      </c>
      <c r="R2427" s="133" t="s">
        <v>202</v>
      </c>
      <c r="S2427" s="127">
        <v>44349.399108796293</v>
      </c>
    </row>
    <row r="2428" spans="1:19" x14ac:dyDescent="0.2">
      <c r="A2428" s="133" t="s">
        <v>199</v>
      </c>
      <c r="B2428" s="133" t="s">
        <v>85</v>
      </c>
      <c r="C2428" s="127">
        <v>44325.041666666664</v>
      </c>
      <c r="D2428" s="133">
        <v>83.622</v>
      </c>
      <c r="E2428" s="133">
        <v>75.825599999999994</v>
      </c>
      <c r="F2428" s="133">
        <v>7.7949999999999999</v>
      </c>
      <c r="G2428" s="133">
        <v>0</v>
      </c>
      <c r="H2428" s="133">
        <v>499</v>
      </c>
      <c r="I2428" s="242">
        <v>1320</v>
      </c>
      <c r="J2428" s="133">
        <v>75.826999999999998</v>
      </c>
      <c r="K2428" s="242">
        <v>1320</v>
      </c>
      <c r="L2428" s="133"/>
      <c r="M2428" s="133">
        <v>435</v>
      </c>
      <c r="N2428" s="242">
        <v>1320</v>
      </c>
      <c r="O2428" s="242">
        <v>1320</v>
      </c>
      <c r="P2428" s="133" t="s">
        <v>204</v>
      </c>
      <c r="Q2428" s="133" t="s">
        <v>201</v>
      </c>
      <c r="R2428" s="133" t="s">
        <v>202</v>
      </c>
      <c r="S2428" s="127">
        <v>44349.399108796293</v>
      </c>
    </row>
    <row r="2429" spans="1:19" x14ac:dyDescent="0.2">
      <c r="A2429" s="133" t="s">
        <v>199</v>
      </c>
      <c r="B2429" s="133" t="s">
        <v>85</v>
      </c>
      <c r="C2429" s="127">
        <v>44325.083333333336</v>
      </c>
      <c r="D2429" s="133">
        <v>83.808999999999997</v>
      </c>
      <c r="E2429" s="133">
        <v>75.988799999999998</v>
      </c>
      <c r="F2429" s="133">
        <v>7.82</v>
      </c>
      <c r="G2429" s="133">
        <v>0</v>
      </c>
      <c r="H2429" s="133">
        <v>499</v>
      </c>
      <c r="I2429" s="242">
        <v>1320</v>
      </c>
      <c r="J2429" s="133">
        <v>75.989000000000004</v>
      </c>
      <c r="K2429" s="242">
        <v>1320</v>
      </c>
      <c r="L2429" s="133"/>
      <c r="M2429" s="133">
        <v>435</v>
      </c>
      <c r="N2429" s="242">
        <v>1320</v>
      </c>
      <c r="O2429" s="242">
        <v>1320</v>
      </c>
      <c r="P2429" s="133" t="s">
        <v>204</v>
      </c>
      <c r="Q2429" s="133" t="s">
        <v>201</v>
      </c>
      <c r="R2429" s="133" t="s">
        <v>202</v>
      </c>
      <c r="S2429" s="127">
        <v>44349.399108796293</v>
      </c>
    </row>
    <row r="2430" spans="1:19" x14ac:dyDescent="0.2">
      <c r="A2430" s="133" t="s">
        <v>199</v>
      </c>
      <c r="B2430" s="133" t="s">
        <v>85</v>
      </c>
      <c r="C2430" s="127">
        <v>44325.125</v>
      </c>
      <c r="D2430" s="133">
        <v>83.832999999999998</v>
      </c>
      <c r="E2430" s="133">
        <v>76.007999999999996</v>
      </c>
      <c r="F2430" s="133">
        <v>7.8250000000000002</v>
      </c>
      <c r="G2430" s="133">
        <v>0</v>
      </c>
      <c r="H2430" s="133">
        <v>499</v>
      </c>
      <c r="I2430" s="242">
        <v>1320</v>
      </c>
      <c r="J2430" s="133">
        <v>76.007999999999996</v>
      </c>
      <c r="K2430" s="242">
        <v>1320</v>
      </c>
      <c r="L2430" s="133"/>
      <c r="M2430" s="133">
        <v>435</v>
      </c>
      <c r="N2430" s="242">
        <v>1320</v>
      </c>
      <c r="O2430" s="242">
        <v>1320</v>
      </c>
      <c r="P2430" s="133" t="s">
        <v>204</v>
      </c>
      <c r="Q2430" s="133" t="s">
        <v>201</v>
      </c>
      <c r="R2430" s="133" t="s">
        <v>202</v>
      </c>
      <c r="S2430" s="127">
        <v>44349.399108796293</v>
      </c>
    </row>
    <row r="2431" spans="1:19" x14ac:dyDescent="0.2">
      <c r="A2431" s="133" t="s">
        <v>199</v>
      </c>
      <c r="B2431" s="133" t="s">
        <v>85</v>
      </c>
      <c r="C2431" s="127">
        <v>44325.166666666664</v>
      </c>
      <c r="D2431" s="133">
        <v>83.816999999999993</v>
      </c>
      <c r="E2431" s="133">
        <v>75.964799999999997</v>
      </c>
      <c r="F2431" s="133">
        <v>7.85</v>
      </c>
      <c r="G2431" s="133">
        <v>0</v>
      </c>
      <c r="H2431" s="133">
        <v>499</v>
      </c>
      <c r="I2431" s="242">
        <v>1320</v>
      </c>
      <c r="J2431" s="133">
        <v>75.966999999999999</v>
      </c>
      <c r="K2431" s="242">
        <v>1320</v>
      </c>
      <c r="L2431" s="133"/>
      <c r="M2431" s="133">
        <v>435</v>
      </c>
      <c r="N2431" s="242">
        <v>1320</v>
      </c>
      <c r="O2431" s="242">
        <v>1320</v>
      </c>
      <c r="P2431" s="133" t="s">
        <v>204</v>
      </c>
      <c r="Q2431" s="133" t="s">
        <v>201</v>
      </c>
      <c r="R2431" s="133" t="s">
        <v>202</v>
      </c>
      <c r="S2431" s="127">
        <v>44349.399108796293</v>
      </c>
    </row>
    <row r="2432" spans="1:19" x14ac:dyDescent="0.2">
      <c r="A2432" s="133" t="s">
        <v>199</v>
      </c>
      <c r="B2432" s="133" t="s">
        <v>85</v>
      </c>
      <c r="C2432" s="127">
        <v>44325.208333333336</v>
      </c>
      <c r="D2432" s="133">
        <v>83.819000000000003</v>
      </c>
      <c r="E2432" s="133">
        <v>75.998400000000004</v>
      </c>
      <c r="F2432" s="133">
        <v>7.8209999999999997</v>
      </c>
      <c r="G2432" s="133">
        <v>0</v>
      </c>
      <c r="H2432" s="133">
        <v>499</v>
      </c>
      <c r="I2432" s="242">
        <v>1320</v>
      </c>
      <c r="J2432" s="133">
        <v>75.998000000000005</v>
      </c>
      <c r="K2432" s="242">
        <v>1320</v>
      </c>
      <c r="L2432" s="133"/>
      <c r="M2432" s="133">
        <v>435</v>
      </c>
      <c r="N2432" s="242">
        <v>1320</v>
      </c>
      <c r="O2432" s="242">
        <v>1320</v>
      </c>
      <c r="P2432" s="133" t="s">
        <v>204</v>
      </c>
      <c r="Q2432" s="133" t="s">
        <v>201</v>
      </c>
      <c r="R2432" s="133" t="s">
        <v>202</v>
      </c>
      <c r="S2432" s="127">
        <v>44349.399108796293</v>
      </c>
    </row>
    <row r="2433" spans="1:19" x14ac:dyDescent="0.2">
      <c r="A2433" s="133" t="s">
        <v>199</v>
      </c>
      <c r="B2433" s="133" t="s">
        <v>85</v>
      </c>
      <c r="C2433" s="127">
        <v>44325.25</v>
      </c>
      <c r="D2433" s="133">
        <v>83.792000000000002</v>
      </c>
      <c r="E2433" s="133">
        <v>75.964799999999997</v>
      </c>
      <c r="F2433" s="133">
        <v>7.8259999999999996</v>
      </c>
      <c r="G2433" s="133">
        <v>0</v>
      </c>
      <c r="H2433" s="133">
        <v>499</v>
      </c>
      <c r="I2433" s="242">
        <v>1320</v>
      </c>
      <c r="J2433" s="133">
        <v>75.965999999999994</v>
      </c>
      <c r="K2433" s="242">
        <v>1320</v>
      </c>
      <c r="L2433" s="133"/>
      <c r="M2433" s="133">
        <v>435</v>
      </c>
      <c r="N2433" s="242">
        <v>1320</v>
      </c>
      <c r="O2433" s="242">
        <v>1320</v>
      </c>
      <c r="P2433" s="133" t="s">
        <v>204</v>
      </c>
      <c r="Q2433" s="133" t="s">
        <v>201</v>
      </c>
      <c r="R2433" s="133" t="s">
        <v>202</v>
      </c>
      <c r="S2433" s="127">
        <v>44349.399108796293</v>
      </c>
    </row>
    <row r="2434" spans="1:19" x14ac:dyDescent="0.2">
      <c r="A2434" s="133" t="s">
        <v>199</v>
      </c>
      <c r="B2434" s="133" t="s">
        <v>85</v>
      </c>
      <c r="C2434" s="127">
        <v>44325.291666666664</v>
      </c>
      <c r="D2434" s="133">
        <v>83.826999999999998</v>
      </c>
      <c r="E2434" s="133">
        <v>76.041600000000003</v>
      </c>
      <c r="F2434" s="133">
        <v>7.7859999999999996</v>
      </c>
      <c r="G2434" s="133">
        <v>0</v>
      </c>
      <c r="H2434" s="133">
        <v>500</v>
      </c>
      <c r="I2434" s="242">
        <v>1320</v>
      </c>
      <c r="J2434" s="133">
        <v>76.040999999999997</v>
      </c>
      <c r="K2434" s="242">
        <v>1320</v>
      </c>
      <c r="L2434" s="133"/>
      <c r="M2434" s="133">
        <v>435</v>
      </c>
      <c r="N2434" s="242">
        <v>1320</v>
      </c>
      <c r="O2434" s="242">
        <v>1320</v>
      </c>
      <c r="P2434" s="133" t="s">
        <v>204</v>
      </c>
      <c r="Q2434" s="133" t="s">
        <v>201</v>
      </c>
      <c r="R2434" s="133" t="s">
        <v>202</v>
      </c>
      <c r="S2434" s="127">
        <v>44349.399108796293</v>
      </c>
    </row>
    <row r="2435" spans="1:19" x14ac:dyDescent="0.2">
      <c r="A2435" s="133" t="s">
        <v>199</v>
      </c>
      <c r="B2435" s="133" t="s">
        <v>85</v>
      </c>
      <c r="C2435" s="127">
        <v>44325.333333333336</v>
      </c>
      <c r="D2435" s="133">
        <v>83.808999999999997</v>
      </c>
      <c r="E2435" s="133">
        <v>76.108800000000002</v>
      </c>
      <c r="F2435" s="133">
        <v>7.7009999999999996</v>
      </c>
      <c r="G2435" s="133">
        <v>0</v>
      </c>
      <c r="H2435" s="133">
        <v>500</v>
      </c>
      <c r="I2435" s="242">
        <v>1320</v>
      </c>
      <c r="J2435" s="133">
        <v>76.108000000000004</v>
      </c>
      <c r="K2435" s="242">
        <v>1320</v>
      </c>
      <c r="L2435" s="133"/>
      <c r="M2435" s="133">
        <v>435</v>
      </c>
      <c r="N2435" s="242">
        <v>1320</v>
      </c>
      <c r="O2435" s="242">
        <v>1320</v>
      </c>
      <c r="P2435" s="133" t="s">
        <v>204</v>
      </c>
      <c r="Q2435" s="133" t="s">
        <v>201</v>
      </c>
      <c r="R2435" s="133" t="s">
        <v>202</v>
      </c>
      <c r="S2435" s="127">
        <v>44349.399108796293</v>
      </c>
    </row>
    <row r="2436" spans="1:19" x14ac:dyDescent="0.2">
      <c r="A2436" s="133" t="s">
        <v>199</v>
      </c>
      <c r="B2436" s="133" t="s">
        <v>85</v>
      </c>
      <c r="C2436" s="127">
        <v>44325.375</v>
      </c>
      <c r="D2436" s="133">
        <v>83.748999999999995</v>
      </c>
      <c r="E2436" s="133">
        <v>76.0608</v>
      </c>
      <c r="F2436" s="133">
        <v>7.6879999999999997</v>
      </c>
      <c r="G2436" s="133">
        <v>0</v>
      </c>
      <c r="H2436" s="133">
        <v>500</v>
      </c>
      <c r="I2436" s="242">
        <v>1320</v>
      </c>
      <c r="J2436" s="133">
        <v>76.061000000000007</v>
      </c>
      <c r="K2436" s="242">
        <v>1320</v>
      </c>
      <c r="L2436" s="133"/>
      <c r="M2436" s="133">
        <v>435</v>
      </c>
      <c r="N2436" s="242">
        <v>1320</v>
      </c>
      <c r="O2436" s="242">
        <v>1320</v>
      </c>
      <c r="P2436" s="133" t="s">
        <v>204</v>
      </c>
      <c r="Q2436" s="133" t="s">
        <v>201</v>
      </c>
      <c r="R2436" s="133" t="s">
        <v>202</v>
      </c>
      <c r="S2436" s="127">
        <v>44349.399108796293</v>
      </c>
    </row>
    <row r="2437" spans="1:19" x14ac:dyDescent="0.2">
      <c r="A2437" s="133" t="s">
        <v>199</v>
      </c>
      <c r="B2437" s="133" t="s">
        <v>85</v>
      </c>
      <c r="C2437" s="127">
        <v>44325.416666666664</v>
      </c>
      <c r="D2437" s="133">
        <v>83.801000000000002</v>
      </c>
      <c r="E2437" s="133">
        <v>75.988799999999998</v>
      </c>
      <c r="F2437" s="133">
        <v>7.8109999999999999</v>
      </c>
      <c r="G2437" s="133">
        <v>0</v>
      </c>
      <c r="H2437" s="133">
        <v>499</v>
      </c>
      <c r="I2437" s="242">
        <v>1320</v>
      </c>
      <c r="J2437" s="133">
        <v>75.989999999999995</v>
      </c>
      <c r="K2437" s="242">
        <v>1320</v>
      </c>
      <c r="L2437" s="133"/>
      <c r="M2437" s="133">
        <v>435</v>
      </c>
      <c r="N2437" s="242">
        <v>1320</v>
      </c>
      <c r="O2437" s="242">
        <v>1320</v>
      </c>
      <c r="P2437" s="133" t="s">
        <v>204</v>
      </c>
      <c r="Q2437" s="133" t="s">
        <v>201</v>
      </c>
      <c r="R2437" s="133" t="s">
        <v>202</v>
      </c>
      <c r="S2437" s="127">
        <v>44349.399108796293</v>
      </c>
    </row>
    <row r="2438" spans="1:19" x14ac:dyDescent="0.2">
      <c r="A2438" s="133" t="s">
        <v>199</v>
      </c>
      <c r="B2438" s="133" t="s">
        <v>85</v>
      </c>
      <c r="C2438" s="127">
        <v>44325.458333333336</v>
      </c>
      <c r="D2438" s="133">
        <v>83.915999999999997</v>
      </c>
      <c r="E2438" s="133">
        <v>76.099199999999996</v>
      </c>
      <c r="F2438" s="133">
        <v>7.8159999999999998</v>
      </c>
      <c r="G2438" s="133">
        <v>0</v>
      </c>
      <c r="H2438" s="133">
        <v>500</v>
      </c>
      <c r="I2438" s="242">
        <v>1320</v>
      </c>
      <c r="J2438" s="133">
        <v>76.099999999999994</v>
      </c>
      <c r="K2438" s="242">
        <v>1320</v>
      </c>
      <c r="L2438" s="133"/>
      <c r="M2438" s="133">
        <v>435</v>
      </c>
      <c r="N2438" s="242">
        <v>1320</v>
      </c>
      <c r="O2438" s="242">
        <v>1320</v>
      </c>
      <c r="P2438" s="133" t="s">
        <v>204</v>
      </c>
      <c r="Q2438" s="133" t="s">
        <v>201</v>
      </c>
      <c r="R2438" s="133" t="s">
        <v>202</v>
      </c>
      <c r="S2438" s="127">
        <v>44349.399108796293</v>
      </c>
    </row>
    <row r="2439" spans="1:19" x14ac:dyDescent="0.2">
      <c r="A2439" s="133" t="s">
        <v>199</v>
      </c>
      <c r="B2439" s="133" t="s">
        <v>85</v>
      </c>
      <c r="C2439" s="127">
        <v>44325.5</v>
      </c>
      <c r="D2439" s="133">
        <v>82.853999999999999</v>
      </c>
      <c r="E2439" s="133">
        <v>75.1584</v>
      </c>
      <c r="F2439" s="133">
        <v>7.6950000000000003</v>
      </c>
      <c r="G2439" s="133">
        <v>0</v>
      </c>
      <c r="H2439" s="133">
        <v>499</v>
      </c>
      <c r="I2439" s="242">
        <v>1320</v>
      </c>
      <c r="J2439" s="133">
        <v>75.159000000000006</v>
      </c>
      <c r="K2439" s="242">
        <v>1320</v>
      </c>
      <c r="L2439" s="133"/>
      <c r="M2439" s="133">
        <v>435</v>
      </c>
      <c r="N2439" s="242">
        <v>1320</v>
      </c>
      <c r="O2439" s="242">
        <v>1320</v>
      </c>
      <c r="P2439" s="133" t="s">
        <v>204</v>
      </c>
      <c r="Q2439" s="133" t="s">
        <v>201</v>
      </c>
      <c r="R2439" s="133" t="s">
        <v>202</v>
      </c>
      <c r="S2439" s="127">
        <v>44349.399108796293</v>
      </c>
    </row>
    <row r="2440" spans="1:19" x14ac:dyDescent="0.2">
      <c r="A2440" s="133" t="s">
        <v>199</v>
      </c>
      <c r="B2440" s="133" t="s">
        <v>85</v>
      </c>
      <c r="C2440" s="127">
        <v>44325.541666666664</v>
      </c>
      <c r="D2440" s="133">
        <v>82.661000000000001</v>
      </c>
      <c r="E2440" s="133">
        <v>75.057599999999994</v>
      </c>
      <c r="F2440" s="133">
        <v>7.6050000000000004</v>
      </c>
      <c r="G2440" s="133">
        <v>0</v>
      </c>
      <c r="H2440" s="133">
        <v>499</v>
      </c>
      <c r="I2440" s="242">
        <v>1320</v>
      </c>
      <c r="J2440" s="133">
        <v>75.055999999999997</v>
      </c>
      <c r="K2440" s="242">
        <v>1320</v>
      </c>
      <c r="L2440" s="133"/>
      <c r="M2440" s="133">
        <v>435</v>
      </c>
      <c r="N2440" s="242">
        <v>1320</v>
      </c>
      <c r="O2440" s="242">
        <v>1320</v>
      </c>
      <c r="P2440" s="133" t="s">
        <v>204</v>
      </c>
      <c r="Q2440" s="133" t="s">
        <v>201</v>
      </c>
      <c r="R2440" s="133" t="s">
        <v>202</v>
      </c>
      <c r="S2440" s="127">
        <v>44349.399108796293</v>
      </c>
    </row>
    <row r="2441" spans="1:19" x14ac:dyDescent="0.2">
      <c r="A2441" s="133" t="s">
        <v>199</v>
      </c>
      <c r="B2441" s="133" t="s">
        <v>85</v>
      </c>
      <c r="C2441" s="127">
        <v>44325.583333333336</v>
      </c>
      <c r="D2441" s="133">
        <v>82.593999999999994</v>
      </c>
      <c r="E2441" s="133">
        <v>74.908799999999999</v>
      </c>
      <c r="F2441" s="133">
        <v>7.6849999999999996</v>
      </c>
      <c r="G2441" s="133">
        <v>0</v>
      </c>
      <c r="H2441" s="133">
        <v>499</v>
      </c>
      <c r="I2441" s="242">
        <v>1320</v>
      </c>
      <c r="J2441" s="133">
        <v>74.909000000000006</v>
      </c>
      <c r="K2441" s="242">
        <v>1320</v>
      </c>
      <c r="L2441" s="133"/>
      <c r="M2441" s="133">
        <v>435</v>
      </c>
      <c r="N2441" s="242">
        <v>1320</v>
      </c>
      <c r="O2441" s="242">
        <v>1320</v>
      </c>
      <c r="P2441" s="133" t="s">
        <v>204</v>
      </c>
      <c r="Q2441" s="133" t="s">
        <v>201</v>
      </c>
      <c r="R2441" s="133" t="s">
        <v>202</v>
      </c>
      <c r="S2441" s="127">
        <v>44349.399108796293</v>
      </c>
    </row>
    <row r="2442" spans="1:19" x14ac:dyDescent="0.2">
      <c r="A2442" s="133" t="s">
        <v>199</v>
      </c>
      <c r="B2442" s="133" t="s">
        <v>85</v>
      </c>
      <c r="C2442" s="127">
        <v>44325.625</v>
      </c>
      <c r="D2442" s="133">
        <v>82.569000000000003</v>
      </c>
      <c r="E2442" s="133">
        <v>74.870400000000004</v>
      </c>
      <c r="F2442" s="133">
        <v>7.6989999999999998</v>
      </c>
      <c r="G2442" s="133">
        <v>0</v>
      </c>
      <c r="H2442" s="133">
        <v>498</v>
      </c>
      <c r="I2442" s="242">
        <v>1320</v>
      </c>
      <c r="J2442" s="133">
        <v>74.87</v>
      </c>
      <c r="K2442" s="242">
        <v>1320</v>
      </c>
      <c r="L2442" s="133"/>
      <c r="M2442" s="133">
        <v>435</v>
      </c>
      <c r="N2442" s="242">
        <v>1320</v>
      </c>
      <c r="O2442" s="242">
        <v>1320</v>
      </c>
      <c r="P2442" s="133" t="s">
        <v>204</v>
      </c>
      <c r="Q2442" s="133" t="s">
        <v>201</v>
      </c>
      <c r="R2442" s="133" t="s">
        <v>202</v>
      </c>
      <c r="S2442" s="127">
        <v>44349.399108796293</v>
      </c>
    </row>
    <row r="2443" spans="1:19" x14ac:dyDescent="0.2">
      <c r="A2443" s="133" t="s">
        <v>199</v>
      </c>
      <c r="B2443" s="133" t="s">
        <v>85</v>
      </c>
      <c r="C2443" s="127">
        <v>44325.666666666664</v>
      </c>
      <c r="D2443" s="133">
        <v>82.683000000000007</v>
      </c>
      <c r="E2443" s="133">
        <v>75.062399999999997</v>
      </c>
      <c r="F2443" s="133">
        <v>7.6189999999999998</v>
      </c>
      <c r="G2443" s="133">
        <v>0</v>
      </c>
      <c r="H2443" s="133">
        <v>499</v>
      </c>
      <c r="I2443" s="242">
        <v>1320</v>
      </c>
      <c r="J2443" s="133">
        <v>75.063999999999993</v>
      </c>
      <c r="K2443" s="242">
        <v>1320</v>
      </c>
      <c r="L2443" s="133"/>
      <c r="M2443" s="133">
        <v>435</v>
      </c>
      <c r="N2443" s="242">
        <v>1320</v>
      </c>
      <c r="O2443" s="242">
        <v>1320</v>
      </c>
      <c r="P2443" s="133" t="s">
        <v>204</v>
      </c>
      <c r="Q2443" s="133" t="s">
        <v>201</v>
      </c>
      <c r="R2443" s="133" t="s">
        <v>202</v>
      </c>
      <c r="S2443" s="127">
        <v>44349.399108796293</v>
      </c>
    </row>
    <row r="2444" spans="1:19" x14ac:dyDescent="0.2">
      <c r="A2444" s="133" t="s">
        <v>199</v>
      </c>
      <c r="B2444" s="133" t="s">
        <v>85</v>
      </c>
      <c r="C2444" s="127">
        <v>44325.708333333336</v>
      </c>
      <c r="D2444" s="133">
        <v>82.68</v>
      </c>
      <c r="E2444" s="133">
        <v>75.052800000000005</v>
      </c>
      <c r="F2444" s="133">
        <v>7.6280000000000001</v>
      </c>
      <c r="G2444" s="133">
        <v>0</v>
      </c>
      <c r="H2444" s="133">
        <v>498</v>
      </c>
      <c r="I2444" s="242">
        <v>1320</v>
      </c>
      <c r="J2444" s="133">
        <v>75.052000000000007</v>
      </c>
      <c r="K2444" s="242">
        <v>1320</v>
      </c>
      <c r="L2444" s="133"/>
      <c r="M2444" s="133">
        <v>435</v>
      </c>
      <c r="N2444" s="242">
        <v>1320</v>
      </c>
      <c r="O2444" s="242">
        <v>1320</v>
      </c>
      <c r="P2444" s="133" t="s">
        <v>204</v>
      </c>
      <c r="Q2444" s="133" t="s">
        <v>201</v>
      </c>
      <c r="R2444" s="133" t="s">
        <v>202</v>
      </c>
      <c r="S2444" s="127">
        <v>44349.399108796293</v>
      </c>
    </row>
    <row r="2445" spans="1:19" x14ac:dyDescent="0.2">
      <c r="A2445" s="133" t="s">
        <v>199</v>
      </c>
      <c r="B2445" s="133" t="s">
        <v>85</v>
      </c>
      <c r="C2445" s="127">
        <v>44325.75</v>
      </c>
      <c r="D2445" s="133">
        <v>82.710999999999999</v>
      </c>
      <c r="E2445" s="133">
        <v>74.995199999999997</v>
      </c>
      <c r="F2445" s="133">
        <v>7.7160000000000002</v>
      </c>
      <c r="G2445" s="133">
        <v>0</v>
      </c>
      <c r="H2445" s="133">
        <v>498</v>
      </c>
      <c r="I2445" s="242">
        <v>1320</v>
      </c>
      <c r="J2445" s="133">
        <v>74.995000000000005</v>
      </c>
      <c r="K2445" s="242">
        <v>1320</v>
      </c>
      <c r="L2445" s="133"/>
      <c r="M2445" s="133">
        <v>435</v>
      </c>
      <c r="N2445" s="242">
        <v>1320</v>
      </c>
      <c r="O2445" s="242">
        <v>1320</v>
      </c>
      <c r="P2445" s="133" t="s">
        <v>204</v>
      </c>
      <c r="Q2445" s="133" t="s">
        <v>201</v>
      </c>
      <c r="R2445" s="133" t="s">
        <v>202</v>
      </c>
      <c r="S2445" s="127">
        <v>44349.399108796293</v>
      </c>
    </row>
    <row r="2446" spans="1:19" x14ac:dyDescent="0.2">
      <c r="A2446" s="133" t="s">
        <v>199</v>
      </c>
      <c r="B2446" s="133" t="s">
        <v>85</v>
      </c>
      <c r="C2446" s="127">
        <v>44325.791666666664</v>
      </c>
      <c r="D2446" s="133">
        <v>86.775000000000006</v>
      </c>
      <c r="E2446" s="133">
        <v>79.017600000000002</v>
      </c>
      <c r="F2446" s="133">
        <v>7.7590000000000003</v>
      </c>
      <c r="G2446" s="133">
        <v>0</v>
      </c>
      <c r="H2446" s="133">
        <v>499</v>
      </c>
      <c r="I2446" s="242">
        <v>1320</v>
      </c>
      <c r="J2446" s="133">
        <v>79.016000000000005</v>
      </c>
      <c r="K2446" s="242">
        <v>1320</v>
      </c>
      <c r="L2446" s="133"/>
      <c r="M2446" s="133">
        <v>435</v>
      </c>
      <c r="N2446" s="242">
        <v>1320</v>
      </c>
      <c r="O2446" s="242">
        <v>1320</v>
      </c>
      <c r="P2446" s="133" t="s">
        <v>204</v>
      </c>
      <c r="Q2446" s="133" t="s">
        <v>201</v>
      </c>
      <c r="R2446" s="133" t="s">
        <v>202</v>
      </c>
      <c r="S2446" s="127">
        <v>44349.399108796293</v>
      </c>
    </row>
    <row r="2447" spans="1:19" x14ac:dyDescent="0.2">
      <c r="A2447" s="133" t="s">
        <v>199</v>
      </c>
      <c r="B2447" s="133" t="s">
        <v>85</v>
      </c>
      <c r="C2447" s="127">
        <v>44325.833333333336</v>
      </c>
      <c r="D2447" s="133">
        <v>83.875</v>
      </c>
      <c r="E2447" s="133">
        <v>76.103999999999999</v>
      </c>
      <c r="F2447" s="133">
        <v>7.7709999999999999</v>
      </c>
      <c r="G2447" s="133">
        <v>0</v>
      </c>
      <c r="H2447" s="133">
        <v>499</v>
      </c>
      <c r="I2447" s="242">
        <v>1320</v>
      </c>
      <c r="J2447" s="133">
        <v>76.103999999999999</v>
      </c>
      <c r="K2447" s="242">
        <v>1320</v>
      </c>
      <c r="L2447" s="133"/>
      <c r="M2447" s="133">
        <v>435</v>
      </c>
      <c r="N2447" s="242">
        <v>1320</v>
      </c>
      <c r="O2447" s="242">
        <v>1320</v>
      </c>
      <c r="P2447" s="133" t="s">
        <v>204</v>
      </c>
      <c r="Q2447" s="133" t="s">
        <v>201</v>
      </c>
      <c r="R2447" s="133" t="s">
        <v>202</v>
      </c>
      <c r="S2447" s="127">
        <v>44349.399108796293</v>
      </c>
    </row>
    <row r="2448" spans="1:19" x14ac:dyDescent="0.2">
      <c r="A2448" s="133" t="s">
        <v>199</v>
      </c>
      <c r="B2448" s="133" t="s">
        <v>85</v>
      </c>
      <c r="C2448" s="127">
        <v>44325.875</v>
      </c>
      <c r="D2448" s="133">
        <v>89.828999999999994</v>
      </c>
      <c r="E2448" s="133">
        <v>81.988799999999998</v>
      </c>
      <c r="F2448" s="133">
        <v>7.8390000000000004</v>
      </c>
      <c r="G2448" s="133">
        <v>0</v>
      </c>
      <c r="H2448" s="133">
        <v>500</v>
      </c>
      <c r="I2448" s="242">
        <v>1320</v>
      </c>
      <c r="J2448" s="133">
        <v>81.99</v>
      </c>
      <c r="K2448" s="242">
        <v>1320</v>
      </c>
      <c r="L2448" s="133"/>
      <c r="M2448" s="133">
        <v>435</v>
      </c>
      <c r="N2448" s="242">
        <v>1320</v>
      </c>
      <c r="O2448" s="242">
        <v>1320</v>
      </c>
      <c r="P2448" s="133" t="s">
        <v>204</v>
      </c>
      <c r="Q2448" s="133" t="s">
        <v>201</v>
      </c>
      <c r="R2448" s="133" t="s">
        <v>202</v>
      </c>
      <c r="S2448" s="127">
        <v>44349.399108796293</v>
      </c>
    </row>
    <row r="2449" spans="1:19" x14ac:dyDescent="0.2">
      <c r="A2449" s="133" t="s">
        <v>199</v>
      </c>
      <c r="B2449" s="133" t="s">
        <v>85</v>
      </c>
      <c r="C2449" s="127">
        <v>44325.916666666664</v>
      </c>
      <c r="D2449" s="133">
        <v>98.227000000000004</v>
      </c>
      <c r="E2449" s="133">
        <v>90.235200000000006</v>
      </c>
      <c r="F2449" s="133">
        <v>7.992</v>
      </c>
      <c r="G2449" s="133">
        <v>0</v>
      </c>
      <c r="H2449" s="133">
        <v>500</v>
      </c>
      <c r="I2449" s="242">
        <v>1320</v>
      </c>
      <c r="J2449" s="133">
        <v>90.234999999999999</v>
      </c>
      <c r="K2449" s="242">
        <v>1320</v>
      </c>
      <c r="L2449" s="133"/>
      <c r="M2449" s="133">
        <v>435</v>
      </c>
      <c r="N2449" s="242">
        <v>1320</v>
      </c>
      <c r="O2449" s="242">
        <v>1320</v>
      </c>
      <c r="P2449" s="133" t="s">
        <v>204</v>
      </c>
      <c r="Q2449" s="133" t="s">
        <v>201</v>
      </c>
      <c r="R2449" s="133" t="s">
        <v>202</v>
      </c>
      <c r="S2449" s="127">
        <v>44349.399108796293</v>
      </c>
    </row>
    <row r="2450" spans="1:19" x14ac:dyDescent="0.2">
      <c r="A2450" s="133" t="s">
        <v>199</v>
      </c>
      <c r="B2450" s="133" t="s">
        <v>85</v>
      </c>
      <c r="C2450" s="127">
        <v>44325.958333333336</v>
      </c>
      <c r="D2450" s="133">
        <v>88.676000000000002</v>
      </c>
      <c r="E2450" s="133">
        <v>80.721599999999995</v>
      </c>
      <c r="F2450" s="133">
        <v>7.9539999999999997</v>
      </c>
      <c r="G2450" s="133">
        <v>0</v>
      </c>
      <c r="H2450" s="133">
        <v>500</v>
      </c>
      <c r="I2450" s="242">
        <v>1320</v>
      </c>
      <c r="J2450" s="133">
        <v>80.721999999999994</v>
      </c>
      <c r="K2450" s="242">
        <v>1320</v>
      </c>
      <c r="L2450" s="133"/>
      <c r="M2450" s="133">
        <v>435</v>
      </c>
      <c r="N2450" s="242">
        <v>1320</v>
      </c>
      <c r="O2450" s="242">
        <v>1320</v>
      </c>
      <c r="P2450" s="133" t="s">
        <v>204</v>
      </c>
      <c r="Q2450" s="133" t="s">
        <v>201</v>
      </c>
      <c r="R2450" s="133" t="s">
        <v>202</v>
      </c>
      <c r="S2450" s="127">
        <v>44349.399108796293</v>
      </c>
    </row>
    <row r="2451" spans="1:19" x14ac:dyDescent="0.2">
      <c r="A2451" s="133" t="s">
        <v>199</v>
      </c>
      <c r="B2451" s="133" t="s">
        <v>85</v>
      </c>
      <c r="C2451" s="127">
        <v>44326</v>
      </c>
      <c r="D2451" s="133">
        <v>84.284000000000006</v>
      </c>
      <c r="E2451" s="133">
        <v>76.459199999999996</v>
      </c>
      <c r="F2451" s="133">
        <v>7.8250000000000002</v>
      </c>
      <c r="G2451" s="133">
        <v>0</v>
      </c>
      <c r="H2451" s="133">
        <v>499</v>
      </c>
      <c r="I2451" s="242">
        <v>1320</v>
      </c>
      <c r="J2451" s="133">
        <v>76.459000000000003</v>
      </c>
      <c r="K2451" s="242">
        <v>1320</v>
      </c>
      <c r="L2451" s="133"/>
      <c r="M2451" s="133">
        <v>435</v>
      </c>
      <c r="N2451" s="242">
        <v>1320</v>
      </c>
      <c r="O2451" s="242">
        <v>1320</v>
      </c>
      <c r="P2451" s="133" t="s">
        <v>204</v>
      </c>
      <c r="Q2451" s="133" t="s">
        <v>201</v>
      </c>
      <c r="R2451" s="133" t="s">
        <v>202</v>
      </c>
      <c r="S2451" s="127">
        <v>44349.399108796293</v>
      </c>
    </row>
    <row r="2452" spans="1:19" x14ac:dyDescent="0.2">
      <c r="A2452" s="133" t="s">
        <v>199</v>
      </c>
      <c r="B2452" s="133" t="s">
        <v>85</v>
      </c>
      <c r="C2452" s="127">
        <v>44326.041666666664</v>
      </c>
      <c r="D2452" s="133">
        <v>83.844999999999999</v>
      </c>
      <c r="E2452" s="133">
        <v>76.022400000000005</v>
      </c>
      <c r="F2452" s="133">
        <v>7.8250000000000002</v>
      </c>
      <c r="G2452" s="133">
        <v>0</v>
      </c>
      <c r="H2452" s="133">
        <v>499</v>
      </c>
      <c r="I2452" s="242">
        <v>1320</v>
      </c>
      <c r="J2452" s="133">
        <v>76.02</v>
      </c>
      <c r="K2452" s="242">
        <v>1320</v>
      </c>
      <c r="L2452" s="133"/>
      <c r="M2452" s="133">
        <v>435</v>
      </c>
      <c r="N2452" s="242">
        <v>1320</v>
      </c>
      <c r="O2452" s="242">
        <v>1320</v>
      </c>
      <c r="P2452" s="133" t="s">
        <v>204</v>
      </c>
      <c r="Q2452" s="133" t="s">
        <v>201</v>
      </c>
      <c r="R2452" s="133" t="s">
        <v>202</v>
      </c>
      <c r="S2452" s="127">
        <v>44349.399108796293</v>
      </c>
    </row>
    <row r="2453" spans="1:19" x14ac:dyDescent="0.2">
      <c r="A2453" s="133" t="s">
        <v>199</v>
      </c>
      <c r="B2453" s="133" t="s">
        <v>85</v>
      </c>
      <c r="C2453" s="127">
        <v>44326.083333333336</v>
      </c>
      <c r="D2453" s="133">
        <v>83.555000000000007</v>
      </c>
      <c r="E2453" s="133">
        <v>75.744</v>
      </c>
      <c r="F2453" s="133">
        <v>7.81</v>
      </c>
      <c r="G2453" s="133">
        <v>0</v>
      </c>
      <c r="H2453" s="133">
        <v>499</v>
      </c>
      <c r="I2453" s="242">
        <v>1320</v>
      </c>
      <c r="J2453" s="133">
        <v>75.745000000000005</v>
      </c>
      <c r="K2453" s="242">
        <v>1320</v>
      </c>
      <c r="L2453" s="133"/>
      <c r="M2453" s="133">
        <v>435</v>
      </c>
      <c r="N2453" s="242">
        <v>1320</v>
      </c>
      <c r="O2453" s="242">
        <v>1320</v>
      </c>
      <c r="P2453" s="133" t="s">
        <v>204</v>
      </c>
      <c r="Q2453" s="133" t="s">
        <v>201</v>
      </c>
      <c r="R2453" s="133" t="s">
        <v>202</v>
      </c>
      <c r="S2453" s="127">
        <v>44349.399108796293</v>
      </c>
    </row>
    <row r="2454" spans="1:19" x14ac:dyDescent="0.2">
      <c r="A2454" s="133" t="s">
        <v>199</v>
      </c>
      <c r="B2454" s="133" t="s">
        <v>85</v>
      </c>
      <c r="C2454" s="127">
        <v>44326.125</v>
      </c>
      <c r="D2454" s="133">
        <v>83.611000000000004</v>
      </c>
      <c r="E2454" s="133">
        <v>75.825599999999994</v>
      </c>
      <c r="F2454" s="133">
        <v>7.7859999999999996</v>
      </c>
      <c r="G2454" s="133">
        <v>0</v>
      </c>
      <c r="H2454" s="133">
        <v>500</v>
      </c>
      <c r="I2454" s="242">
        <v>1320</v>
      </c>
      <c r="J2454" s="133">
        <v>75.825000000000003</v>
      </c>
      <c r="K2454" s="242">
        <v>1320</v>
      </c>
      <c r="L2454" s="133"/>
      <c r="M2454" s="133">
        <v>435</v>
      </c>
      <c r="N2454" s="242">
        <v>1320</v>
      </c>
      <c r="O2454" s="242">
        <v>1320</v>
      </c>
      <c r="P2454" s="133" t="s">
        <v>204</v>
      </c>
      <c r="Q2454" s="133" t="s">
        <v>201</v>
      </c>
      <c r="R2454" s="133" t="s">
        <v>202</v>
      </c>
      <c r="S2454" s="127">
        <v>44349.399108796293</v>
      </c>
    </row>
    <row r="2455" spans="1:19" x14ac:dyDescent="0.2">
      <c r="A2455" s="133" t="s">
        <v>199</v>
      </c>
      <c r="B2455" s="133" t="s">
        <v>85</v>
      </c>
      <c r="C2455" s="127">
        <v>44326.166666666664</v>
      </c>
      <c r="D2455" s="133">
        <v>83.68</v>
      </c>
      <c r="E2455" s="133">
        <v>75.830399999999997</v>
      </c>
      <c r="F2455" s="133">
        <v>7.85</v>
      </c>
      <c r="G2455" s="133">
        <v>0</v>
      </c>
      <c r="H2455" s="133">
        <v>499</v>
      </c>
      <c r="I2455" s="242">
        <v>1320</v>
      </c>
      <c r="J2455" s="133">
        <v>75.83</v>
      </c>
      <c r="K2455" s="242">
        <v>1320</v>
      </c>
      <c r="L2455" s="133"/>
      <c r="M2455" s="133">
        <v>435</v>
      </c>
      <c r="N2455" s="242">
        <v>1320</v>
      </c>
      <c r="O2455" s="242">
        <v>1320</v>
      </c>
      <c r="P2455" s="133" t="s">
        <v>204</v>
      </c>
      <c r="Q2455" s="133" t="s">
        <v>201</v>
      </c>
      <c r="R2455" s="133" t="s">
        <v>202</v>
      </c>
      <c r="S2455" s="127">
        <v>44349.399108796293</v>
      </c>
    </row>
    <row r="2456" spans="1:19" x14ac:dyDescent="0.2">
      <c r="A2456" s="133" t="s">
        <v>199</v>
      </c>
      <c r="B2456" s="133" t="s">
        <v>85</v>
      </c>
      <c r="C2456" s="127">
        <v>44326.208333333336</v>
      </c>
      <c r="D2456" s="133">
        <v>83.527000000000001</v>
      </c>
      <c r="E2456" s="133">
        <v>75.724800000000002</v>
      </c>
      <c r="F2456" s="133">
        <v>7.8010000000000002</v>
      </c>
      <c r="G2456" s="133">
        <v>0</v>
      </c>
      <c r="H2456" s="133">
        <v>500</v>
      </c>
      <c r="I2456" s="242">
        <v>1320</v>
      </c>
      <c r="J2456" s="133">
        <v>75.725999999999999</v>
      </c>
      <c r="K2456" s="242">
        <v>1320</v>
      </c>
      <c r="L2456" s="133"/>
      <c r="M2456" s="133">
        <v>435</v>
      </c>
      <c r="N2456" s="242">
        <v>1320</v>
      </c>
      <c r="O2456" s="242">
        <v>1320</v>
      </c>
      <c r="P2456" s="133" t="s">
        <v>204</v>
      </c>
      <c r="Q2456" s="133" t="s">
        <v>201</v>
      </c>
      <c r="R2456" s="133" t="s">
        <v>202</v>
      </c>
      <c r="S2456" s="127">
        <v>44349.399108796293</v>
      </c>
    </row>
    <row r="2457" spans="1:19" x14ac:dyDescent="0.2">
      <c r="A2457" s="133" t="s">
        <v>199</v>
      </c>
      <c r="B2457" s="133" t="s">
        <v>85</v>
      </c>
      <c r="C2457" s="127">
        <v>44326.25</v>
      </c>
      <c r="D2457" s="133">
        <v>83.683000000000007</v>
      </c>
      <c r="E2457" s="133">
        <v>75.820800000000006</v>
      </c>
      <c r="F2457" s="133">
        <v>7.8609999999999998</v>
      </c>
      <c r="G2457" s="133">
        <v>0</v>
      </c>
      <c r="H2457" s="133">
        <v>500</v>
      </c>
      <c r="I2457" s="242">
        <v>1320</v>
      </c>
      <c r="J2457" s="133">
        <v>75.822000000000003</v>
      </c>
      <c r="K2457" s="242">
        <v>1320</v>
      </c>
      <c r="L2457" s="133"/>
      <c r="M2457" s="133">
        <v>435</v>
      </c>
      <c r="N2457" s="242">
        <v>1320</v>
      </c>
      <c r="O2457" s="242">
        <v>1320</v>
      </c>
      <c r="P2457" s="133" t="s">
        <v>204</v>
      </c>
      <c r="Q2457" s="133" t="s">
        <v>201</v>
      </c>
      <c r="R2457" s="133" t="s">
        <v>202</v>
      </c>
      <c r="S2457" s="127">
        <v>44349.399108796293</v>
      </c>
    </row>
    <row r="2458" spans="1:19" x14ac:dyDescent="0.2">
      <c r="A2458" s="133" t="s">
        <v>199</v>
      </c>
      <c r="B2458" s="133" t="s">
        <v>85</v>
      </c>
      <c r="C2458" s="127">
        <v>44326.291666666664</v>
      </c>
      <c r="D2458" s="133">
        <v>83.513000000000005</v>
      </c>
      <c r="E2458" s="133">
        <v>75.657600000000002</v>
      </c>
      <c r="F2458" s="133">
        <v>7.8559999999999999</v>
      </c>
      <c r="G2458" s="133">
        <v>0</v>
      </c>
      <c r="H2458" s="133">
        <v>500</v>
      </c>
      <c r="I2458" s="242">
        <v>1320</v>
      </c>
      <c r="J2458" s="133">
        <v>75.656999999999996</v>
      </c>
      <c r="K2458" s="242">
        <v>1320</v>
      </c>
      <c r="L2458" s="133"/>
      <c r="M2458" s="133">
        <v>435</v>
      </c>
      <c r="N2458" s="242">
        <v>1320</v>
      </c>
      <c r="O2458" s="242">
        <v>1320</v>
      </c>
      <c r="P2458" s="133" t="s">
        <v>204</v>
      </c>
      <c r="Q2458" s="133" t="s">
        <v>201</v>
      </c>
      <c r="R2458" s="133" t="s">
        <v>202</v>
      </c>
      <c r="S2458" s="127">
        <v>44349.399108796293</v>
      </c>
    </row>
    <row r="2459" spans="1:19" x14ac:dyDescent="0.2">
      <c r="A2459" s="133" t="s">
        <v>199</v>
      </c>
      <c r="B2459" s="133" t="s">
        <v>85</v>
      </c>
      <c r="C2459" s="127">
        <v>44326.333333333336</v>
      </c>
      <c r="D2459" s="133">
        <v>93.703999999999994</v>
      </c>
      <c r="E2459" s="133">
        <v>85.7376</v>
      </c>
      <c r="F2459" s="133">
        <v>7.968</v>
      </c>
      <c r="G2459" s="133">
        <v>0</v>
      </c>
      <c r="H2459" s="133">
        <v>500</v>
      </c>
      <c r="I2459" s="242">
        <v>1320</v>
      </c>
      <c r="J2459" s="133">
        <v>85.736000000000004</v>
      </c>
      <c r="K2459" s="242">
        <v>1320</v>
      </c>
      <c r="L2459" s="133"/>
      <c r="M2459" s="133">
        <v>435</v>
      </c>
      <c r="N2459" s="242">
        <v>1320</v>
      </c>
      <c r="O2459" s="242">
        <v>1320</v>
      </c>
      <c r="P2459" s="133" t="s">
        <v>204</v>
      </c>
      <c r="Q2459" s="133" t="s">
        <v>201</v>
      </c>
      <c r="R2459" s="133" t="s">
        <v>202</v>
      </c>
      <c r="S2459" s="127">
        <v>44349.399108796293</v>
      </c>
    </row>
    <row r="2460" spans="1:19" x14ac:dyDescent="0.2">
      <c r="A2460" s="133" t="s">
        <v>199</v>
      </c>
      <c r="B2460" s="133" t="s">
        <v>85</v>
      </c>
      <c r="C2460" s="127">
        <v>44326.375</v>
      </c>
      <c r="D2460" s="133">
        <v>90.42</v>
      </c>
      <c r="E2460" s="133">
        <v>82.574399999999997</v>
      </c>
      <c r="F2460" s="133">
        <v>7.8470000000000004</v>
      </c>
      <c r="G2460" s="133">
        <v>0</v>
      </c>
      <c r="H2460" s="133">
        <v>500</v>
      </c>
      <c r="I2460" s="242">
        <v>1320</v>
      </c>
      <c r="J2460" s="133">
        <v>82.572999999999993</v>
      </c>
      <c r="K2460" s="242">
        <v>1320</v>
      </c>
      <c r="L2460" s="133"/>
      <c r="M2460" s="133">
        <v>435</v>
      </c>
      <c r="N2460" s="242">
        <v>1320</v>
      </c>
      <c r="O2460" s="242">
        <v>1320</v>
      </c>
      <c r="P2460" s="133" t="s">
        <v>204</v>
      </c>
      <c r="Q2460" s="133" t="s">
        <v>201</v>
      </c>
      <c r="R2460" s="133" t="s">
        <v>202</v>
      </c>
      <c r="S2460" s="127">
        <v>44349.399108796293</v>
      </c>
    </row>
    <row r="2461" spans="1:19" x14ac:dyDescent="0.2">
      <c r="A2461" s="133" t="s">
        <v>199</v>
      </c>
      <c r="B2461" s="133" t="s">
        <v>85</v>
      </c>
      <c r="C2461" s="127">
        <v>44326.416666666664</v>
      </c>
      <c r="D2461" s="133">
        <v>93.584000000000003</v>
      </c>
      <c r="E2461" s="133">
        <v>85.612799999999993</v>
      </c>
      <c r="F2461" s="133">
        <v>7.9710000000000001</v>
      </c>
      <c r="G2461" s="133">
        <v>0</v>
      </c>
      <c r="H2461" s="133">
        <v>499</v>
      </c>
      <c r="I2461" s="242">
        <v>1320</v>
      </c>
      <c r="J2461" s="133">
        <v>85.613</v>
      </c>
      <c r="K2461" s="242">
        <v>1320</v>
      </c>
      <c r="L2461" s="133"/>
      <c r="M2461" s="133">
        <v>435</v>
      </c>
      <c r="N2461" s="242">
        <v>1320</v>
      </c>
      <c r="O2461" s="242">
        <v>1320</v>
      </c>
      <c r="P2461" s="133" t="s">
        <v>204</v>
      </c>
      <c r="Q2461" s="133" t="s">
        <v>201</v>
      </c>
      <c r="R2461" s="133" t="s">
        <v>202</v>
      </c>
      <c r="S2461" s="127">
        <v>44349.399108796293</v>
      </c>
    </row>
    <row r="2462" spans="1:19" x14ac:dyDescent="0.2">
      <c r="A2462" s="133" t="s">
        <v>199</v>
      </c>
      <c r="B2462" s="133" t="s">
        <v>85</v>
      </c>
      <c r="C2462" s="127">
        <v>44326.458333333336</v>
      </c>
      <c r="D2462" s="133">
        <v>99.941000000000003</v>
      </c>
      <c r="E2462" s="133">
        <v>91.900800000000004</v>
      </c>
      <c r="F2462" s="133">
        <v>8.0389999999999997</v>
      </c>
      <c r="G2462" s="133">
        <v>0</v>
      </c>
      <c r="H2462" s="133">
        <v>499</v>
      </c>
      <c r="I2462" s="242">
        <v>1320</v>
      </c>
      <c r="J2462" s="133">
        <v>91.902000000000001</v>
      </c>
      <c r="K2462" s="242">
        <v>1320</v>
      </c>
      <c r="L2462" s="133"/>
      <c r="M2462" s="133">
        <v>435</v>
      </c>
      <c r="N2462" s="242">
        <v>1320</v>
      </c>
      <c r="O2462" s="242">
        <v>1320</v>
      </c>
      <c r="P2462" s="133" t="s">
        <v>204</v>
      </c>
      <c r="Q2462" s="133" t="s">
        <v>201</v>
      </c>
      <c r="R2462" s="133" t="s">
        <v>202</v>
      </c>
      <c r="S2462" s="127">
        <v>44349.399108796293</v>
      </c>
    </row>
    <row r="2463" spans="1:19" x14ac:dyDescent="0.2">
      <c r="A2463" s="133" t="s">
        <v>199</v>
      </c>
      <c r="B2463" s="133" t="s">
        <v>85</v>
      </c>
      <c r="C2463" s="127">
        <v>44326.5</v>
      </c>
      <c r="D2463" s="133">
        <v>103.843</v>
      </c>
      <c r="E2463" s="133">
        <v>95.577600000000004</v>
      </c>
      <c r="F2463" s="133">
        <v>8.266</v>
      </c>
      <c r="G2463" s="133">
        <v>0</v>
      </c>
      <c r="H2463" s="133">
        <v>500</v>
      </c>
      <c r="I2463" s="242">
        <v>1320</v>
      </c>
      <c r="J2463" s="133">
        <v>95.576999999999998</v>
      </c>
      <c r="K2463" s="242">
        <v>1320</v>
      </c>
      <c r="L2463" s="133"/>
      <c r="M2463" s="133">
        <v>435</v>
      </c>
      <c r="N2463" s="242">
        <v>1320</v>
      </c>
      <c r="O2463" s="242">
        <v>1320</v>
      </c>
      <c r="P2463" s="133" t="s">
        <v>204</v>
      </c>
      <c r="Q2463" s="133" t="s">
        <v>201</v>
      </c>
      <c r="R2463" s="133" t="s">
        <v>202</v>
      </c>
      <c r="S2463" s="127">
        <v>44349.399108796293</v>
      </c>
    </row>
    <row r="2464" spans="1:19" x14ac:dyDescent="0.2">
      <c r="A2464" s="133" t="s">
        <v>199</v>
      </c>
      <c r="B2464" s="133" t="s">
        <v>85</v>
      </c>
      <c r="C2464" s="127">
        <v>44326.541666666664</v>
      </c>
      <c r="D2464" s="133">
        <v>99.331999999999994</v>
      </c>
      <c r="E2464" s="133">
        <v>91.219200000000001</v>
      </c>
      <c r="F2464" s="133">
        <v>8.1129999999999995</v>
      </c>
      <c r="G2464" s="133">
        <v>0</v>
      </c>
      <c r="H2464" s="133">
        <v>500</v>
      </c>
      <c r="I2464" s="242">
        <v>1320</v>
      </c>
      <c r="J2464" s="133">
        <v>91.218999999999994</v>
      </c>
      <c r="K2464" s="242">
        <v>1320</v>
      </c>
      <c r="L2464" s="133"/>
      <c r="M2464" s="133">
        <v>435</v>
      </c>
      <c r="N2464" s="242">
        <v>1320</v>
      </c>
      <c r="O2464" s="242">
        <v>1320</v>
      </c>
      <c r="P2464" s="133" t="s">
        <v>204</v>
      </c>
      <c r="Q2464" s="133" t="s">
        <v>201</v>
      </c>
      <c r="R2464" s="133" t="s">
        <v>202</v>
      </c>
      <c r="S2464" s="127">
        <v>44349.399108796293</v>
      </c>
    </row>
    <row r="2465" spans="1:19" x14ac:dyDescent="0.2">
      <c r="A2465" s="133" t="s">
        <v>199</v>
      </c>
      <c r="B2465" s="133" t="s">
        <v>85</v>
      </c>
      <c r="C2465" s="127">
        <v>44326.583333333336</v>
      </c>
      <c r="D2465" s="133">
        <v>84.316999999999993</v>
      </c>
      <c r="E2465" s="133">
        <v>76.584000000000003</v>
      </c>
      <c r="F2465" s="133">
        <v>7.7329999999999997</v>
      </c>
      <c r="G2465" s="133">
        <v>0</v>
      </c>
      <c r="H2465" s="133">
        <v>499</v>
      </c>
      <c r="I2465" s="242">
        <v>1320</v>
      </c>
      <c r="J2465" s="133">
        <v>76.584000000000003</v>
      </c>
      <c r="K2465" s="242">
        <v>1320</v>
      </c>
      <c r="L2465" s="133"/>
      <c r="M2465" s="133">
        <v>435</v>
      </c>
      <c r="N2465" s="242">
        <v>1320</v>
      </c>
      <c r="O2465" s="242">
        <v>1320</v>
      </c>
      <c r="P2465" s="133" t="s">
        <v>204</v>
      </c>
      <c r="Q2465" s="133" t="s">
        <v>201</v>
      </c>
      <c r="R2465" s="133" t="s">
        <v>202</v>
      </c>
      <c r="S2465" s="127">
        <v>44349.399108796293</v>
      </c>
    </row>
    <row r="2466" spans="1:19" x14ac:dyDescent="0.2">
      <c r="A2466" s="133" t="s">
        <v>199</v>
      </c>
      <c r="B2466" s="133" t="s">
        <v>85</v>
      </c>
      <c r="C2466" s="127">
        <v>44326.625</v>
      </c>
      <c r="D2466" s="133">
        <v>87.24</v>
      </c>
      <c r="E2466" s="133">
        <v>79.531199999999998</v>
      </c>
      <c r="F2466" s="133">
        <v>7.7089999999999996</v>
      </c>
      <c r="G2466" s="133">
        <v>0</v>
      </c>
      <c r="H2466" s="133">
        <v>500</v>
      </c>
      <c r="I2466" s="242">
        <v>1320</v>
      </c>
      <c r="J2466" s="133">
        <v>79.531000000000006</v>
      </c>
      <c r="K2466" s="242">
        <v>1320</v>
      </c>
      <c r="L2466" s="133"/>
      <c r="M2466" s="133">
        <v>435</v>
      </c>
      <c r="N2466" s="242">
        <v>1320</v>
      </c>
      <c r="O2466" s="242">
        <v>1320</v>
      </c>
      <c r="P2466" s="133" t="s">
        <v>204</v>
      </c>
      <c r="Q2466" s="133" t="s">
        <v>201</v>
      </c>
      <c r="R2466" s="133" t="s">
        <v>202</v>
      </c>
      <c r="S2466" s="127">
        <v>44349.399108796293</v>
      </c>
    </row>
    <row r="2467" spans="1:19" x14ac:dyDescent="0.2">
      <c r="A2467" s="133" t="s">
        <v>199</v>
      </c>
      <c r="B2467" s="133" t="s">
        <v>85</v>
      </c>
      <c r="C2467" s="127">
        <v>44326.666666666664</v>
      </c>
      <c r="D2467" s="133">
        <v>85.382999999999996</v>
      </c>
      <c r="E2467" s="133">
        <v>77.673599999999993</v>
      </c>
      <c r="F2467" s="133">
        <v>7.7080000000000002</v>
      </c>
      <c r="G2467" s="133">
        <v>0</v>
      </c>
      <c r="H2467" s="133">
        <v>499</v>
      </c>
      <c r="I2467" s="242">
        <v>1320</v>
      </c>
      <c r="J2467" s="133">
        <v>77.674999999999997</v>
      </c>
      <c r="K2467" s="242">
        <v>1320</v>
      </c>
      <c r="L2467" s="133"/>
      <c r="M2467" s="133">
        <v>435</v>
      </c>
      <c r="N2467" s="242">
        <v>1320</v>
      </c>
      <c r="O2467" s="242">
        <v>1320</v>
      </c>
      <c r="P2467" s="133" t="s">
        <v>204</v>
      </c>
      <c r="Q2467" s="133" t="s">
        <v>201</v>
      </c>
      <c r="R2467" s="133" t="s">
        <v>202</v>
      </c>
      <c r="S2467" s="127">
        <v>44349.399108796293</v>
      </c>
    </row>
    <row r="2468" spans="1:19" x14ac:dyDescent="0.2">
      <c r="A2468" s="133" t="s">
        <v>199</v>
      </c>
      <c r="B2468" s="133" t="s">
        <v>85</v>
      </c>
      <c r="C2468" s="127">
        <v>44326.708333333336</v>
      </c>
      <c r="D2468" s="133">
        <v>90.876000000000005</v>
      </c>
      <c r="E2468" s="133">
        <v>83.0976</v>
      </c>
      <c r="F2468" s="133">
        <v>7.7770000000000001</v>
      </c>
      <c r="G2468" s="133">
        <v>0</v>
      </c>
      <c r="H2468" s="133">
        <v>499</v>
      </c>
      <c r="I2468" s="242">
        <v>1320</v>
      </c>
      <c r="J2468" s="133">
        <v>83.099000000000004</v>
      </c>
      <c r="K2468" s="242">
        <v>1320</v>
      </c>
      <c r="L2468" s="133"/>
      <c r="M2468" s="133">
        <v>435</v>
      </c>
      <c r="N2468" s="242">
        <v>1320</v>
      </c>
      <c r="O2468" s="242">
        <v>1320</v>
      </c>
      <c r="P2468" s="133" t="s">
        <v>204</v>
      </c>
      <c r="Q2468" s="133" t="s">
        <v>201</v>
      </c>
      <c r="R2468" s="133" t="s">
        <v>202</v>
      </c>
      <c r="S2468" s="127">
        <v>44349.399108796293</v>
      </c>
    </row>
    <row r="2469" spans="1:19" x14ac:dyDescent="0.2">
      <c r="A2469" s="133" t="s">
        <v>199</v>
      </c>
      <c r="B2469" s="133" t="s">
        <v>85</v>
      </c>
      <c r="C2469" s="127">
        <v>44326.75</v>
      </c>
      <c r="D2469" s="133">
        <v>83.495999999999995</v>
      </c>
      <c r="E2469" s="133">
        <v>75.691199999999995</v>
      </c>
      <c r="F2469" s="133">
        <v>7.806</v>
      </c>
      <c r="G2469" s="133">
        <v>0</v>
      </c>
      <c r="H2469" s="133">
        <v>496</v>
      </c>
      <c r="I2469" s="242">
        <v>1320</v>
      </c>
      <c r="J2469" s="133">
        <v>75.69</v>
      </c>
      <c r="K2469" s="242">
        <v>1320</v>
      </c>
      <c r="L2469" s="133"/>
      <c r="M2469" s="133">
        <v>435</v>
      </c>
      <c r="N2469" s="242">
        <v>1320</v>
      </c>
      <c r="O2469" s="242">
        <v>1320</v>
      </c>
      <c r="P2469" s="133" t="s">
        <v>204</v>
      </c>
      <c r="Q2469" s="133" t="s">
        <v>201</v>
      </c>
      <c r="R2469" s="133" t="s">
        <v>202</v>
      </c>
      <c r="S2469" s="127">
        <v>44349.399108796293</v>
      </c>
    </row>
    <row r="2470" spans="1:19" x14ac:dyDescent="0.2">
      <c r="A2470" s="133" t="s">
        <v>199</v>
      </c>
      <c r="B2470" s="133" t="s">
        <v>85</v>
      </c>
      <c r="C2470" s="127">
        <v>44326.791666666664</v>
      </c>
      <c r="D2470" s="133">
        <v>86.183000000000007</v>
      </c>
      <c r="E2470" s="133">
        <v>78.403199999999998</v>
      </c>
      <c r="F2470" s="133">
        <v>7.782</v>
      </c>
      <c r="G2470" s="133">
        <v>0</v>
      </c>
      <c r="H2470" s="133">
        <v>499</v>
      </c>
      <c r="I2470" s="242">
        <v>1320</v>
      </c>
      <c r="J2470" s="133">
        <v>78.400999999999996</v>
      </c>
      <c r="K2470" s="242">
        <v>1320</v>
      </c>
      <c r="L2470" s="133"/>
      <c r="M2470" s="133">
        <v>435</v>
      </c>
      <c r="N2470" s="242">
        <v>1320</v>
      </c>
      <c r="O2470" s="242">
        <v>1320</v>
      </c>
      <c r="P2470" s="133" t="s">
        <v>204</v>
      </c>
      <c r="Q2470" s="133" t="s">
        <v>201</v>
      </c>
      <c r="R2470" s="133" t="s">
        <v>202</v>
      </c>
      <c r="S2470" s="127">
        <v>44349.399108796293</v>
      </c>
    </row>
    <row r="2471" spans="1:19" x14ac:dyDescent="0.2">
      <c r="A2471" s="133" t="s">
        <v>199</v>
      </c>
      <c r="B2471" s="133" t="s">
        <v>85</v>
      </c>
      <c r="C2471" s="127">
        <v>44326.833333333336</v>
      </c>
      <c r="D2471" s="133">
        <v>99.251999999999995</v>
      </c>
      <c r="E2471" s="133">
        <v>91.329599999999999</v>
      </c>
      <c r="F2471" s="133">
        <v>7.9249999999999998</v>
      </c>
      <c r="G2471" s="133">
        <v>0</v>
      </c>
      <c r="H2471" s="133">
        <v>500</v>
      </c>
      <c r="I2471" s="242">
        <v>1320</v>
      </c>
      <c r="J2471" s="133">
        <v>91.326999999999998</v>
      </c>
      <c r="K2471" s="242">
        <v>1320</v>
      </c>
      <c r="L2471" s="133"/>
      <c r="M2471" s="133">
        <v>435</v>
      </c>
      <c r="N2471" s="242">
        <v>1320</v>
      </c>
      <c r="O2471" s="242">
        <v>1320</v>
      </c>
      <c r="P2471" s="133" t="s">
        <v>204</v>
      </c>
      <c r="Q2471" s="133" t="s">
        <v>201</v>
      </c>
      <c r="R2471" s="133" t="s">
        <v>202</v>
      </c>
      <c r="S2471" s="127">
        <v>44349.399108796293</v>
      </c>
    </row>
    <row r="2472" spans="1:19" x14ac:dyDescent="0.2">
      <c r="A2472" s="133" t="s">
        <v>199</v>
      </c>
      <c r="B2472" s="133" t="s">
        <v>85</v>
      </c>
      <c r="C2472" s="127">
        <v>44326.875</v>
      </c>
      <c r="D2472" s="133">
        <v>108.682</v>
      </c>
      <c r="E2472" s="133">
        <v>100.5936</v>
      </c>
      <c r="F2472" s="133">
        <v>8.0890000000000004</v>
      </c>
      <c r="G2472" s="133">
        <v>0</v>
      </c>
      <c r="H2472" s="133">
        <v>500</v>
      </c>
      <c r="I2472" s="242">
        <v>1320</v>
      </c>
      <c r="J2472" s="133">
        <v>100.593</v>
      </c>
      <c r="K2472" s="242">
        <v>1320</v>
      </c>
      <c r="L2472" s="133"/>
      <c r="M2472" s="133">
        <v>435</v>
      </c>
      <c r="N2472" s="242">
        <v>1320</v>
      </c>
      <c r="O2472" s="242">
        <v>1320</v>
      </c>
      <c r="P2472" s="133" t="s">
        <v>204</v>
      </c>
      <c r="Q2472" s="133" t="s">
        <v>201</v>
      </c>
      <c r="R2472" s="133" t="s">
        <v>202</v>
      </c>
      <c r="S2472" s="127">
        <v>44349.399108796293</v>
      </c>
    </row>
    <row r="2473" spans="1:19" x14ac:dyDescent="0.2">
      <c r="A2473" s="133" t="s">
        <v>199</v>
      </c>
      <c r="B2473" s="133" t="s">
        <v>85</v>
      </c>
      <c r="C2473" s="127">
        <v>44326.916666666664</v>
      </c>
      <c r="D2473" s="133">
        <v>116.881</v>
      </c>
      <c r="E2473" s="133">
        <v>108.71040000000001</v>
      </c>
      <c r="F2473" s="133">
        <v>8.1709999999999994</v>
      </c>
      <c r="G2473" s="133">
        <v>0</v>
      </c>
      <c r="H2473" s="133">
        <v>500</v>
      </c>
      <c r="I2473" s="242">
        <v>1320</v>
      </c>
      <c r="J2473" s="133">
        <v>108.71</v>
      </c>
      <c r="K2473" s="242">
        <v>1320</v>
      </c>
      <c r="L2473" s="133"/>
      <c r="M2473" s="133">
        <v>435</v>
      </c>
      <c r="N2473" s="242">
        <v>1320</v>
      </c>
      <c r="O2473" s="242">
        <v>1320</v>
      </c>
      <c r="P2473" s="133" t="s">
        <v>204</v>
      </c>
      <c r="Q2473" s="133" t="s">
        <v>201</v>
      </c>
      <c r="R2473" s="133" t="s">
        <v>202</v>
      </c>
      <c r="S2473" s="127">
        <v>44349.399108796293</v>
      </c>
    </row>
    <row r="2474" spans="1:19" x14ac:dyDescent="0.2">
      <c r="A2474" s="133" t="s">
        <v>199</v>
      </c>
      <c r="B2474" s="133" t="s">
        <v>85</v>
      </c>
      <c r="C2474" s="127">
        <v>44326.958333333336</v>
      </c>
      <c r="D2474" s="133">
        <v>97.912000000000006</v>
      </c>
      <c r="E2474" s="133">
        <v>89.995199999999997</v>
      </c>
      <c r="F2474" s="133">
        <v>7.9180000000000001</v>
      </c>
      <c r="G2474" s="133">
        <v>0</v>
      </c>
      <c r="H2474" s="133">
        <v>500</v>
      </c>
      <c r="I2474" s="242">
        <v>1320</v>
      </c>
      <c r="J2474" s="133">
        <v>89.994</v>
      </c>
      <c r="K2474" s="242">
        <v>1320</v>
      </c>
      <c r="L2474" s="133"/>
      <c r="M2474" s="133">
        <v>435</v>
      </c>
      <c r="N2474" s="242">
        <v>1320</v>
      </c>
      <c r="O2474" s="242">
        <v>1320</v>
      </c>
      <c r="P2474" s="133" t="s">
        <v>204</v>
      </c>
      <c r="Q2474" s="133" t="s">
        <v>201</v>
      </c>
      <c r="R2474" s="133" t="s">
        <v>202</v>
      </c>
      <c r="S2474" s="127">
        <v>44349.399108796293</v>
      </c>
    </row>
    <row r="2475" spans="1:19" x14ac:dyDescent="0.2">
      <c r="A2475" s="133" t="s">
        <v>199</v>
      </c>
      <c r="B2475" s="133" t="s">
        <v>85</v>
      </c>
      <c r="C2475" s="127">
        <v>44327</v>
      </c>
      <c r="D2475" s="133">
        <v>82.903000000000006</v>
      </c>
      <c r="E2475" s="133">
        <v>75.148799999999994</v>
      </c>
      <c r="F2475" s="133">
        <v>7.7560000000000002</v>
      </c>
      <c r="G2475" s="133">
        <v>0</v>
      </c>
      <c r="H2475" s="133">
        <v>499</v>
      </c>
      <c r="I2475" s="242">
        <v>1320</v>
      </c>
      <c r="J2475" s="133">
        <v>75.147000000000006</v>
      </c>
      <c r="K2475" s="242">
        <v>1320</v>
      </c>
      <c r="L2475" s="133"/>
      <c r="M2475" s="133">
        <v>435</v>
      </c>
      <c r="N2475" s="242">
        <v>1320</v>
      </c>
      <c r="O2475" s="242">
        <v>1320</v>
      </c>
      <c r="P2475" s="133" t="s">
        <v>204</v>
      </c>
      <c r="Q2475" s="133" t="s">
        <v>201</v>
      </c>
      <c r="R2475" s="133" t="s">
        <v>202</v>
      </c>
      <c r="S2475" s="127">
        <v>44349.399108796293</v>
      </c>
    </row>
    <row r="2476" spans="1:19" x14ac:dyDescent="0.2">
      <c r="A2476" s="133" t="s">
        <v>199</v>
      </c>
      <c r="B2476" s="133" t="s">
        <v>85</v>
      </c>
      <c r="C2476" s="127">
        <v>44327.041666666664</v>
      </c>
      <c r="D2476" s="133">
        <v>82.956000000000003</v>
      </c>
      <c r="E2476" s="133">
        <v>75.235200000000006</v>
      </c>
      <c r="F2476" s="133">
        <v>7.7210000000000001</v>
      </c>
      <c r="G2476" s="133">
        <v>0</v>
      </c>
      <c r="H2476" s="133">
        <v>499</v>
      </c>
      <c r="I2476" s="242">
        <v>1320</v>
      </c>
      <c r="J2476" s="133">
        <v>75.234999999999999</v>
      </c>
      <c r="K2476" s="242">
        <v>1320</v>
      </c>
      <c r="L2476" s="133"/>
      <c r="M2476" s="133">
        <v>435</v>
      </c>
      <c r="N2476" s="242">
        <v>1320</v>
      </c>
      <c r="O2476" s="242">
        <v>1320</v>
      </c>
      <c r="P2476" s="133" t="s">
        <v>204</v>
      </c>
      <c r="Q2476" s="133" t="s">
        <v>201</v>
      </c>
      <c r="R2476" s="133" t="s">
        <v>202</v>
      </c>
      <c r="S2476" s="127">
        <v>44349.399108796293</v>
      </c>
    </row>
    <row r="2477" spans="1:19" x14ac:dyDescent="0.2">
      <c r="A2477" s="133" t="s">
        <v>199</v>
      </c>
      <c r="B2477" s="133" t="s">
        <v>85</v>
      </c>
      <c r="C2477" s="127">
        <v>44327.083333333336</v>
      </c>
      <c r="D2477" s="133">
        <v>82.850999999999999</v>
      </c>
      <c r="E2477" s="133">
        <v>75.0672</v>
      </c>
      <c r="F2477" s="133">
        <v>7.7859999999999996</v>
      </c>
      <c r="G2477" s="133">
        <v>0</v>
      </c>
      <c r="H2477" s="133">
        <v>499</v>
      </c>
      <c r="I2477" s="242">
        <v>1320</v>
      </c>
      <c r="J2477" s="133">
        <v>75.064999999999998</v>
      </c>
      <c r="K2477" s="242">
        <v>1320</v>
      </c>
      <c r="L2477" s="133"/>
      <c r="M2477" s="133">
        <v>435</v>
      </c>
      <c r="N2477" s="242">
        <v>1320</v>
      </c>
      <c r="O2477" s="242">
        <v>1320</v>
      </c>
      <c r="P2477" s="133" t="s">
        <v>204</v>
      </c>
      <c r="Q2477" s="133" t="s">
        <v>201</v>
      </c>
      <c r="R2477" s="133" t="s">
        <v>202</v>
      </c>
      <c r="S2477" s="127">
        <v>44349.399108796293</v>
      </c>
    </row>
    <row r="2478" spans="1:19" x14ac:dyDescent="0.2">
      <c r="A2478" s="133" t="s">
        <v>199</v>
      </c>
      <c r="B2478" s="133" t="s">
        <v>85</v>
      </c>
      <c r="C2478" s="127">
        <v>44327.125</v>
      </c>
      <c r="D2478" s="133">
        <v>82.864999999999995</v>
      </c>
      <c r="E2478" s="133">
        <v>75.153599999999997</v>
      </c>
      <c r="F2478" s="133">
        <v>7.7110000000000003</v>
      </c>
      <c r="G2478" s="133">
        <v>0</v>
      </c>
      <c r="H2478" s="133">
        <v>499</v>
      </c>
      <c r="I2478" s="242">
        <v>1320</v>
      </c>
      <c r="J2478" s="133">
        <v>75.153999999999996</v>
      </c>
      <c r="K2478" s="242">
        <v>1320</v>
      </c>
      <c r="L2478" s="133"/>
      <c r="M2478" s="133">
        <v>435</v>
      </c>
      <c r="N2478" s="242">
        <v>1320</v>
      </c>
      <c r="O2478" s="242">
        <v>1320</v>
      </c>
      <c r="P2478" s="133" t="s">
        <v>204</v>
      </c>
      <c r="Q2478" s="133" t="s">
        <v>201</v>
      </c>
      <c r="R2478" s="133" t="s">
        <v>202</v>
      </c>
      <c r="S2478" s="127">
        <v>44349.399108796293</v>
      </c>
    </row>
    <row r="2479" spans="1:19" x14ac:dyDescent="0.2">
      <c r="A2479" s="133" t="s">
        <v>199</v>
      </c>
      <c r="B2479" s="133" t="s">
        <v>85</v>
      </c>
      <c r="C2479" s="127">
        <v>44327.166666666664</v>
      </c>
      <c r="D2479" s="133">
        <v>82.89</v>
      </c>
      <c r="E2479" s="133">
        <v>75.144000000000005</v>
      </c>
      <c r="F2479" s="133">
        <v>7.7460000000000004</v>
      </c>
      <c r="G2479" s="133">
        <v>0</v>
      </c>
      <c r="H2479" s="133">
        <v>499</v>
      </c>
      <c r="I2479" s="242">
        <v>1320</v>
      </c>
      <c r="J2479" s="133">
        <v>75.144000000000005</v>
      </c>
      <c r="K2479" s="242">
        <v>1320</v>
      </c>
      <c r="L2479" s="133"/>
      <c r="M2479" s="133">
        <v>435</v>
      </c>
      <c r="N2479" s="242">
        <v>1320</v>
      </c>
      <c r="O2479" s="242">
        <v>1320</v>
      </c>
      <c r="P2479" s="133" t="s">
        <v>204</v>
      </c>
      <c r="Q2479" s="133" t="s">
        <v>201</v>
      </c>
      <c r="R2479" s="133" t="s">
        <v>202</v>
      </c>
      <c r="S2479" s="127">
        <v>44349.399108796293</v>
      </c>
    </row>
    <row r="2480" spans="1:19" x14ac:dyDescent="0.2">
      <c r="A2480" s="133" t="s">
        <v>199</v>
      </c>
      <c r="B2480" s="133" t="s">
        <v>85</v>
      </c>
      <c r="C2480" s="127">
        <v>44327.208333333336</v>
      </c>
      <c r="D2480" s="133">
        <v>82.828999999999994</v>
      </c>
      <c r="E2480" s="133">
        <v>75.033600000000007</v>
      </c>
      <c r="F2480" s="133">
        <v>7.7949999999999999</v>
      </c>
      <c r="G2480" s="133">
        <v>0</v>
      </c>
      <c r="H2480" s="133">
        <v>498</v>
      </c>
      <c r="I2480" s="242">
        <v>1320</v>
      </c>
      <c r="J2480" s="133">
        <v>75.034000000000006</v>
      </c>
      <c r="K2480" s="242">
        <v>1320</v>
      </c>
      <c r="L2480" s="133"/>
      <c r="M2480" s="133">
        <v>435</v>
      </c>
      <c r="N2480" s="242">
        <v>1320</v>
      </c>
      <c r="O2480" s="242">
        <v>1320</v>
      </c>
      <c r="P2480" s="133" t="s">
        <v>204</v>
      </c>
      <c r="Q2480" s="133" t="s">
        <v>201</v>
      </c>
      <c r="R2480" s="133" t="s">
        <v>202</v>
      </c>
      <c r="S2480" s="127">
        <v>44349.399108796293</v>
      </c>
    </row>
    <row r="2481" spans="1:19" x14ac:dyDescent="0.2">
      <c r="A2481" s="133" t="s">
        <v>199</v>
      </c>
      <c r="B2481" s="133" t="s">
        <v>85</v>
      </c>
      <c r="C2481" s="127">
        <v>44327.25</v>
      </c>
      <c r="D2481" s="133">
        <v>82.959000000000003</v>
      </c>
      <c r="E2481" s="133">
        <v>75.230400000000003</v>
      </c>
      <c r="F2481" s="133">
        <v>7.726</v>
      </c>
      <c r="G2481" s="133">
        <v>0</v>
      </c>
      <c r="H2481" s="133">
        <v>499</v>
      </c>
      <c r="I2481" s="242">
        <v>1320</v>
      </c>
      <c r="J2481" s="133">
        <v>75.233000000000004</v>
      </c>
      <c r="K2481" s="242">
        <v>1320</v>
      </c>
      <c r="L2481" s="133"/>
      <c r="M2481" s="133">
        <v>435</v>
      </c>
      <c r="N2481" s="242">
        <v>1320</v>
      </c>
      <c r="O2481" s="242">
        <v>1320</v>
      </c>
      <c r="P2481" s="133" t="s">
        <v>204</v>
      </c>
      <c r="Q2481" s="133" t="s">
        <v>201</v>
      </c>
      <c r="R2481" s="133" t="s">
        <v>202</v>
      </c>
      <c r="S2481" s="127">
        <v>44349.399108796293</v>
      </c>
    </row>
    <row r="2482" spans="1:19" x14ac:dyDescent="0.2">
      <c r="A2482" s="133" t="s">
        <v>199</v>
      </c>
      <c r="B2482" s="133" t="s">
        <v>85</v>
      </c>
      <c r="C2482" s="127">
        <v>44327.291666666664</v>
      </c>
      <c r="D2482" s="133">
        <v>83.132999999999996</v>
      </c>
      <c r="E2482" s="133">
        <v>75.316800000000001</v>
      </c>
      <c r="F2482" s="133">
        <v>7.8159999999999998</v>
      </c>
      <c r="G2482" s="133">
        <v>0</v>
      </c>
      <c r="H2482" s="133">
        <v>499</v>
      </c>
      <c r="I2482" s="242">
        <v>1320</v>
      </c>
      <c r="J2482" s="133">
        <v>75.316999999999993</v>
      </c>
      <c r="K2482" s="242">
        <v>1320</v>
      </c>
      <c r="L2482" s="133"/>
      <c r="M2482" s="133">
        <v>435</v>
      </c>
      <c r="N2482" s="242">
        <v>1320</v>
      </c>
      <c r="O2482" s="242">
        <v>1320</v>
      </c>
      <c r="P2482" s="133" t="s">
        <v>204</v>
      </c>
      <c r="Q2482" s="133" t="s">
        <v>201</v>
      </c>
      <c r="R2482" s="133" t="s">
        <v>202</v>
      </c>
      <c r="S2482" s="127">
        <v>44349.399108796293</v>
      </c>
    </row>
    <row r="2483" spans="1:19" x14ac:dyDescent="0.2">
      <c r="A2483" s="133" t="s">
        <v>199</v>
      </c>
      <c r="B2483" s="133" t="s">
        <v>85</v>
      </c>
      <c r="C2483" s="127">
        <v>44327.333333333336</v>
      </c>
      <c r="D2483" s="133">
        <v>85.206000000000003</v>
      </c>
      <c r="E2483" s="133">
        <v>77.467200000000005</v>
      </c>
      <c r="F2483" s="133">
        <v>7.7380000000000004</v>
      </c>
      <c r="G2483" s="133">
        <v>0</v>
      </c>
      <c r="H2483" s="133">
        <v>499</v>
      </c>
      <c r="I2483" s="242">
        <v>1320</v>
      </c>
      <c r="J2483" s="133">
        <v>77.468000000000004</v>
      </c>
      <c r="K2483" s="242">
        <v>1320</v>
      </c>
      <c r="L2483" s="133"/>
      <c r="M2483" s="133">
        <v>435</v>
      </c>
      <c r="N2483" s="242">
        <v>1320</v>
      </c>
      <c r="O2483" s="242">
        <v>1320</v>
      </c>
      <c r="P2483" s="133" t="s">
        <v>204</v>
      </c>
      <c r="Q2483" s="133" t="s">
        <v>201</v>
      </c>
      <c r="R2483" s="133" t="s">
        <v>202</v>
      </c>
      <c r="S2483" s="127">
        <v>44349.399108796293</v>
      </c>
    </row>
    <row r="2484" spans="1:19" x14ac:dyDescent="0.2">
      <c r="A2484" s="133" t="s">
        <v>199</v>
      </c>
      <c r="B2484" s="133" t="s">
        <v>85</v>
      </c>
      <c r="C2484" s="127">
        <v>44327.375</v>
      </c>
      <c r="D2484" s="133">
        <v>114.99299999999999</v>
      </c>
      <c r="E2484" s="133">
        <v>106.72799999999999</v>
      </c>
      <c r="F2484" s="133">
        <v>8.2650000000000006</v>
      </c>
      <c r="G2484" s="133">
        <v>0</v>
      </c>
      <c r="H2484" s="133">
        <v>705</v>
      </c>
      <c r="I2484" s="242">
        <v>1320</v>
      </c>
      <c r="J2484" s="133">
        <v>106.72799999999999</v>
      </c>
      <c r="K2484" s="242">
        <v>1320</v>
      </c>
      <c r="L2484" s="133"/>
      <c r="M2484" s="133">
        <v>435</v>
      </c>
      <c r="N2484" s="242">
        <v>1320</v>
      </c>
      <c r="O2484" s="242">
        <v>1320</v>
      </c>
      <c r="P2484" s="133" t="s">
        <v>204</v>
      </c>
      <c r="Q2484" s="133" t="s">
        <v>201</v>
      </c>
      <c r="R2484" s="133" t="s">
        <v>202</v>
      </c>
      <c r="S2484" s="127">
        <v>44349.399108796293</v>
      </c>
    </row>
    <row r="2485" spans="1:19" x14ac:dyDescent="0.2">
      <c r="A2485" s="133" t="s">
        <v>199</v>
      </c>
      <c r="B2485" s="133" t="s">
        <v>85</v>
      </c>
      <c r="C2485" s="127">
        <v>44327.416666666664</v>
      </c>
      <c r="D2485" s="133">
        <v>148.18899999999999</v>
      </c>
      <c r="E2485" s="133">
        <v>139.41120000000001</v>
      </c>
      <c r="F2485" s="133">
        <v>8.7780000000000005</v>
      </c>
      <c r="G2485" s="133">
        <v>0</v>
      </c>
      <c r="H2485" s="133">
        <v>926</v>
      </c>
      <c r="I2485" s="242">
        <v>1320</v>
      </c>
      <c r="J2485" s="133">
        <v>139.411</v>
      </c>
      <c r="K2485" s="242">
        <v>1320</v>
      </c>
      <c r="L2485" s="133"/>
      <c r="M2485" s="133">
        <v>435</v>
      </c>
      <c r="N2485" s="242">
        <v>1320</v>
      </c>
      <c r="O2485" s="242">
        <v>1320</v>
      </c>
      <c r="P2485" s="133" t="s">
        <v>204</v>
      </c>
      <c r="Q2485" s="133" t="s">
        <v>201</v>
      </c>
      <c r="R2485" s="133" t="s">
        <v>202</v>
      </c>
      <c r="S2485" s="127">
        <v>44349.399108796293</v>
      </c>
    </row>
    <row r="2486" spans="1:19" x14ac:dyDescent="0.2">
      <c r="A2486" s="133" t="s">
        <v>199</v>
      </c>
      <c r="B2486" s="133" t="s">
        <v>85</v>
      </c>
      <c r="C2486" s="127">
        <v>44327.458333333336</v>
      </c>
      <c r="D2486" s="133">
        <v>179.90899999999999</v>
      </c>
      <c r="E2486" s="133">
        <v>170.6688</v>
      </c>
      <c r="F2486" s="133">
        <v>9.24</v>
      </c>
      <c r="G2486" s="133">
        <v>0</v>
      </c>
      <c r="H2486" s="242">
        <v>1135</v>
      </c>
      <c r="I2486" s="242">
        <v>1320</v>
      </c>
      <c r="J2486" s="133">
        <v>170.66900000000001</v>
      </c>
      <c r="K2486" s="242">
        <v>1320</v>
      </c>
      <c r="L2486" s="133"/>
      <c r="M2486" s="133">
        <v>435</v>
      </c>
      <c r="N2486" s="242">
        <v>1320</v>
      </c>
      <c r="O2486" s="242">
        <v>1320</v>
      </c>
      <c r="P2486" s="133" t="s">
        <v>204</v>
      </c>
      <c r="Q2486" s="133" t="s">
        <v>201</v>
      </c>
      <c r="R2486" s="133" t="s">
        <v>202</v>
      </c>
      <c r="S2486" s="127">
        <v>44349.399108796293</v>
      </c>
    </row>
    <row r="2487" spans="1:19" x14ac:dyDescent="0.2">
      <c r="A2487" s="133" t="s">
        <v>199</v>
      </c>
      <c r="B2487" s="133" t="s">
        <v>85</v>
      </c>
      <c r="C2487" s="127">
        <v>44327.5</v>
      </c>
      <c r="D2487" s="133">
        <v>189.97499999999999</v>
      </c>
      <c r="E2487" s="133">
        <v>180.6336</v>
      </c>
      <c r="F2487" s="133">
        <v>9.3420000000000005</v>
      </c>
      <c r="G2487" s="133">
        <v>0</v>
      </c>
      <c r="H2487" s="242">
        <v>1199</v>
      </c>
      <c r="I2487" s="242">
        <v>1320</v>
      </c>
      <c r="J2487" s="133">
        <v>180.63300000000001</v>
      </c>
      <c r="K2487" s="242">
        <v>1320</v>
      </c>
      <c r="L2487" s="133"/>
      <c r="M2487" s="133">
        <v>435</v>
      </c>
      <c r="N2487" s="242">
        <v>1320</v>
      </c>
      <c r="O2487" s="242">
        <v>1320</v>
      </c>
      <c r="P2487" s="133" t="s">
        <v>204</v>
      </c>
      <c r="Q2487" s="133" t="s">
        <v>201</v>
      </c>
      <c r="R2487" s="133" t="s">
        <v>202</v>
      </c>
      <c r="S2487" s="127">
        <v>44349.399108796293</v>
      </c>
    </row>
    <row r="2488" spans="1:19" x14ac:dyDescent="0.2">
      <c r="A2488" s="133" t="s">
        <v>199</v>
      </c>
      <c r="B2488" s="133" t="s">
        <v>85</v>
      </c>
      <c r="C2488" s="127">
        <v>44327.541666666664</v>
      </c>
      <c r="D2488" s="133">
        <v>189.75399999999999</v>
      </c>
      <c r="E2488" s="133">
        <v>180.3888</v>
      </c>
      <c r="F2488" s="133">
        <v>9.3659999999999997</v>
      </c>
      <c r="G2488" s="133">
        <v>0</v>
      </c>
      <c r="H2488" s="242">
        <v>1199</v>
      </c>
      <c r="I2488" s="242">
        <v>1320</v>
      </c>
      <c r="J2488" s="133">
        <v>180.38800000000001</v>
      </c>
      <c r="K2488" s="242">
        <v>1320</v>
      </c>
      <c r="L2488" s="133"/>
      <c r="M2488" s="133">
        <v>435</v>
      </c>
      <c r="N2488" s="242">
        <v>1320</v>
      </c>
      <c r="O2488" s="242">
        <v>1320</v>
      </c>
      <c r="P2488" s="133" t="s">
        <v>204</v>
      </c>
      <c r="Q2488" s="133" t="s">
        <v>201</v>
      </c>
      <c r="R2488" s="133" t="s">
        <v>202</v>
      </c>
      <c r="S2488" s="127">
        <v>44349.399108796293</v>
      </c>
    </row>
    <row r="2489" spans="1:19" x14ac:dyDescent="0.2">
      <c r="A2489" s="133" t="s">
        <v>199</v>
      </c>
      <c r="B2489" s="133" t="s">
        <v>85</v>
      </c>
      <c r="C2489" s="127">
        <v>44327.583333333336</v>
      </c>
      <c r="D2489" s="133">
        <v>189.554</v>
      </c>
      <c r="E2489" s="133">
        <v>180.2208</v>
      </c>
      <c r="F2489" s="133">
        <v>9.3330000000000002</v>
      </c>
      <c r="G2489" s="133">
        <v>0</v>
      </c>
      <c r="H2489" s="242">
        <v>1199</v>
      </c>
      <c r="I2489" s="242">
        <v>1320</v>
      </c>
      <c r="J2489" s="133">
        <v>180.221</v>
      </c>
      <c r="K2489" s="242">
        <v>1320</v>
      </c>
      <c r="L2489" s="133"/>
      <c r="M2489" s="133">
        <v>435</v>
      </c>
      <c r="N2489" s="242">
        <v>1320</v>
      </c>
      <c r="O2489" s="242">
        <v>1320</v>
      </c>
      <c r="P2489" s="133" t="s">
        <v>204</v>
      </c>
      <c r="Q2489" s="133" t="s">
        <v>201</v>
      </c>
      <c r="R2489" s="133" t="s">
        <v>202</v>
      </c>
      <c r="S2489" s="127">
        <v>44349.399108796293</v>
      </c>
    </row>
    <row r="2490" spans="1:19" x14ac:dyDescent="0.2">
      <c r="A2490" s="133" t="s">
        <v>199</v>
      </c>
      <c r="B2490" s="133" t="s">
        <v>85</v>
      </c>
      <c r="C2490" s="127">
        <v>44327.625</v>
      </c>
      <c r="D2490" s="133">
        <v>188.94800000000001</v>
      </c>
      <c r="E2490" s="133">
        <v>179.6112</v>
      </c>
      <c r="F2490" s="133">
        <v>9.3360000000000003</v>
      </c>
      <c r="G2490" s="133">
        <v>0</v>
      </c>
      <c r="H2490" s="133">
        <v>958</v>
      </c>
      <c r="I2490" s="242">
        <v>1320</v>
      </c>
      <c r="J2490" s="133">
        <v>179.61199999999999</v>
      </c>
      <c r="K2490" s="242">
        <v>1320</v>
      </c>
      <c r="L2490" s="133"/>
      <c r="M2490" s="133">
        <v>435</v>
      </c>
      <c r="N2490" s="242">
        <v>1320</v>
      </c>
      <c r="O2490" s="242">
        <v>1320</v>
      </c>
      <c r="P2490" s="133" t="s">
        <v>204</v>
      </c>
      <c r="Q2490" s="133" t="s">
        <v>201</v>
      </c>
      <c r="R2490" s="133" t="s">
        <v>202</v>
      </c>
      <c r="S2490" s="127">
        <v>44349.399108796293</v>
      </c>
    </row>
    <row r="2491" spans="1:19" x14ac:dyDescent="0.2">
      <c r="A2491" s="133" t="s">
        <v>199</v>
      </c>
      <c r="B2491" s="133" t="s">
        <v>85</v>
      </c>
      <c r="C2491" s="127">
        <v>44327.666666666664</v>
      </c>
      <c r="D2491" s="133">
        <v>164.048</v>
      </c>
      <c r="E2491" s="133">
        <v>155.2176</v>
      </c>
      <c r="F2491" s="133">
        <v>8.8309999999999995</v>
      </c>
      <c r="G2491" s="133">
        <v>0</v>
      </c>
      <c r="H2491" s="133">
        <v>500</v>
      </c>
      <c r="I2491" s="242">
        <v>1320</v>
      </c>
      <c r="J2491" s="133">
        <v>155.21700000000001</v>
      </c>
      <c r="K2491" s="242">
        <v>1320</v>
      </c>
      <c r="L2491" s="133"/>
      <c r="M2491" s="133">
        <v>435</v>
      </c>
      <c r="N2491" s="242">
        <v>1320</v>
      </c>
      <c r="O2491" s="242">
        <v>1320</v>
      </c>
      <c r="P2491" s="133" t="s">
        <v>204</v>
      </c>
      <c r="Q2491" s="133" t="s">
        <v>201</v>
      </c>
      <c r="R2491" s="133" t="s">
        <v>202</v>
      </c>
      <c r="S2491" s="127">
        <v>44349.399108796293</v>
      </c>
    </row>
    <row r="2492" spans="1:19" x14ac:dyDescent="0.2">
      <c r="A2492" s="133" t="s">
        <v>199</v>
      </c>
      <c r="B2492" s="133" t="s">
        <v>85</v>
      </c>
      <c r="C2492" s="127">
        <v>44327.708333333336</v>
      </c>
      <c r="D2492" s="133">
        <v>134.56800000000001</v>
      </c>
      <c r="E2492" s="133">
        <v>126.2256</v>
      </c>
      <c r="F2492" s="133">
        <v>8.343</v>
      </c>
      <c r="G2492" s="133">
        <v>0</v>
      </c>
      <c r="H2492" s="133">
        <v>500</v>
      </c>
      <c r="I2492" s="242">
        <v>1320</v>
      </c>
      <c r="J2492" s="133">
        <v>126.22499999999999</v>
      </c>
      <c r="K2492" s="242">
        <v>1320</v>
      </c>
      <c r="L2492" s="133"/>
      <c r="M2492" s="133">
        <v>435</v>
      </c>
      <c r="N2492" s="242">
        <v>1320</v>
      </c>
      <c r="O2492" s="242">
        <v>1320</v>
      </c>
      <c r="P2492" s="133" t="s">
        <v>204</v>
      </c>
      <c r="Q2492" s="133" t="s">
        <v>201</v>
      </c>
      <c r="R2492" s="133" t="s">
        <v>202</v>
      </c>
      <c r="S2492" s="127">
        <v>44349.399108796293</v>
      </c>
    </row>
    <row r="2493" spans="1:19" x14ac:dyDescent="0.2">
      <c r="A2493" s="133" t="s">
        <v>199</v>
      </c>
      <c r="B2493" s="133" t="s">
        <v>85</v>
      </c>
      <c r="C2493" s="127">
        <v>44327.75</v>
      </c>
      <c r="D2493" s="133">
        <v>117.446</v>
      </c>
      <c r="E2493" s="133">
        <v>109.2384</v>
      </c>
      <c r="F2493" s="133">
        <v>8.2080000000000002</v>
      </c>
      <c r="G2493" s="133">
        <v>0</v>
      </c>
      <c r="H2493" s="133">
        <v>500</v>
      </c>
      <c r="I2493" s="242">
        <v>1320</v>
      </c>
      <c r="J2493" s="133">
        <v>109.238</v>
      </c>
      <c r="K2493" s="242">
        <v>1320</v>
      </c>
      <c r="L2493" s="133"/>
      <c r="M2493" s="133">
        <v>435</v>
      </c>
      <c r="N2493" s="242">
        <v>1320</v>
      </c>
      <c r="O2493" s="242">
        <v>1320</v>
      </c>
      <c r="P2493" s="133" t="s">
        <v>204</v>
      </c>
      <c r="Q2493" s="133" t="s">
        <v>201</v>
      </c>
      <c r="R2493" s="133" t="s">
        <v>202</v>
      </c>
      <c r="S2493" s="127">
        <v>44349.399108796293</v>
      </c>
    </row>
    <row r="2494" spans="1:19" x14ac:dyDescent="0.2">
      <c r="A2494" s="133" t="s">
        <v>199</v>
      </c>
      <c r="B2494" s="133" t="s">
        <v>85</v>
      </c>
      <c r="C2494" s="127">
        <v>44327.791666666664</v>
      </c>
      <c r="D2494" s="133">
        <v>101.31699999999999</v>
      </c>
      <c r="E2494" s="133">
        <v>93.316800000000001</v>
      </c>
      <c r="F2494" s="133">
        <v>8.0009999999999994</v>
      </c>
      <c r="G2494" s="133">
        <v>0</v>
      </c>
      <c r="H2494" s="133">
        <v>500</v>
      </c>
      <c r="I2494" s="242">
        <v>1320</v>
      </c>
      <c r="J2494" s="133">
        <v>93.316000000000003</v>
      </c>
      <c r="K2494" s="242">
        <v>1320</v>
      </c>
      <c r="L2494" s="133"/>
      <c r="M2494" s="133">
        <v>435</v>
      </c>
      <c r="N2494" s="242">
        <v>1320</v>
      </c>
      <c r="O2494" s="242">
        <v>1320</v>
      </c>
      <c r="P2494" s="133" t="s">
        <v>204</v>
      </c>
      <c r="Q2494" s="133" t="s">
        <v>201</v>
      </c>
      <c r="R2494" s="133" t="s">
        <v>202</v>
      </c>
      <c r="S2494" s="127">
        <v>44349.399108796293</v>
      </c>
    </row>
    <row r="2495" spans="1:19" x14ac:dyDescent="0.2">
      <c r="A2495" s="133" t="s">
        <v>199</v>
      </c>
      <c r="B2495" s="133" t="s">
        <v>85</v>
      </c>
      <c r="C2495" s="127">
        <v>44327.833333333336</v>
      </c>
      <c r="D2495" s="133">
        <v>101.28</v>
      </c>
      <c r="E2495" s="133">
        <v>93.374399999999994</v>
      </c>
      <c r="F2495" s="133">
        <v>7.9050000000000002</v>
      </c>
      <c r="G2495" s="133">
        <v>0</v>
      </c>
      <c r="H2495" s="133">
        <v>500</v>
      </c>
      <c r="I2495" s="242">
        <v>1320</v>
      </c>
      <c r="J2495" s="133">
        <v>93.375</v>
      </c>
      <c r="K2495" s="242">
        <v>1320</v>
      </c>
      <c r="L2495" s="133"/>
      <c r="M2495" s="133">
        <v>435</v>
      </c>
      <c r="N2495" s="242">
        <v>1320</v>
      </c>
      <c r="O2495" s="242">
        <v>1320</v>
      </c>
      <c r="P2495" s="133" t="s">
        <v>204</v>
      </c>
      <c r="Q2495" s="133" t="s">
        <v>201</v>
      </c>
      <c r="R2495" s="133" t="s">
        <v>202</v>
      </c>
      <c r="S2495" s="127">
        <v>44349.399108796293</v>
      </c>
    </row>
    <row r="2496" spans="1:19" x14ac:dyDescent="0.2">
      <c r="A2496" s="133" t="s">
        <v>199</v>
      </c>
      <c r="B2496" s="133" t="s">
        <v>85</v>
      </c>
      <c r="C2496" s="127">
        <v>44327.875</v>
      </c>
      <c r="D2496" s="133">
        <v>93.022999999999996</v>
      </c>
      <c r="E2496" s="133">
        <v>85.257599999999996</v>
      </c>
      <c r="F2496" s="133">
        <v>7.7649999999999997</v>
      </c>
      <c r="G2496" s="133">
        <v>0</v>
      </c>
      <c r="H2496" s="133">
        <v>500</v>
      </c>
      <c r="I2496" s="242">
        <v>1320</v>
      </c>
      <c r="J2496" s="133">
        <v>85.257999999999996</v>
      </c>
      <c r="K2496" s="242">
        <v>1320</v>
      </c>
      <c r="L2496" s="133"/>
      <c r="M2496" s="133">
        <v>435</v>
      </c>
      <c r="N2496" s="242">
        <v>1320</v>
      </c>
      <c r="O2496" s="242">
        <v>1320</v>
      </c>
      <c r="P2496" s="133" t="s">
        <v>204</v>
      </c>
      <c r="Q2496" s="133" t="s">
        <v>201</v>
      </c>
      <c r="R2496" s="133" t="s">
        <v>202</v>
      </c>
      <c r="S2496" s="127">
        <v>44349.399108796293</v>
      </c>
    </row>
    <row r="2497" spans="1:19" x14ac:dyDescent="0.2">
      <c r="A2497" s="133" t="s">
        <v>199</v>
      </c>
      <c r="B2497" s="133" t="s">
        <v>85</v>
      </c>
      <c r="C2497" s="127">
        <v>44327.916666666664</v>
      </c>
      <c r="D2497" s="133">
        <v>106.083</v>
      </c>
      <c r="E2497" s="133">
        <v>98.073599999999999</v>
      </c>
      <c r="F2497" s="133">
        <v>8.0109999999999992</v>
      </c>
      <c r="G2497" s="133">
        <v>0</v>
      </c>
      <c r="H2497" s="133">
        <v>500</v>
      </c>
      <c r="I2497" s="242">
        <v>1320</v>
      </c>
      <c r="J2497" s="133">
        <v>98.072000000000003</v>
      </c>
      <c r="K2497" s="242">
        <v>1320</v>
      </c>
      <c r="L2497" s="133"/>
      <c r="M2497" s="133">
        <v>435</v>
      </c>
      <c r="N2497" s="242">
        <v>1320</v>
      </c>
      <c r="O2497" s="242">
        <v>1320</v>
      </c>
      <c r="P2497" s="133" t="s">
        <v>204</v>
      </c>
      <c r="Q2497" s="133" t="s">
        <v>201</v>
      </c>
      <c r="R2497" s="133" t="s">
        <v>202</v>
      </c>
      <c r="S2497" s="127">
        <v>44349.399108796293</v>
      </c>
    </row>
    <row r="2498" spans="1:19" x14ac:dyDescent="0.2">
      <c r="A2498" s="133" t="s">
        <v>199</v>
      </c>
      <c r="B2498" s="133" t="s">
        <v>85</v>
      </c>
      <c r="C2498" s="127">
        <v>44327.958333333336</v>
      </c>
      <c r="D2498" s="133">
        <v>97.08</v>
      </c>
      <c r="E2498" s="133">
        <v>89.150400000000005</v>
      </c>
      <c r="F2498" s="133">
        <v>7.93</v>
      </c>
      <c r="G2498" s="133">
        <v>0</v>
      </c>
      <c r="H2498" s="133">
        <v>500</v>
      </c>
      <c r="I2498" s="242">
        <v>1320</v>
      </c>
      <c r="J2498" s="133">
        <v>89.15</v>
      </c>
      <c r="K2498" s="242">
        <v>1320</v>
      </c>
      <c r="L2498" s="133"/>
      <c r="M2498" s="133">
        <v>435</v>
      </c>
      <c r="N2498" s="242">
        <v>1320</v>
      </c>
      <c r="O2498" s="242">
        <v>1320</v>
      </c>
      <c r="P2498" s="133" t="s">
        <v>204</v>
      </c>
      <c r="Q2498" s="133" t="s">
        <v>201</v>
      </c>
      <c r="R2498" s="133" t="s">
        <v>202</v>
      </c>
      <c r="S2498" s="127">
        <v>44349.399108796293</v>
      </c>
    </row>
    <row r="2499" spans="1:19" x14ac:dyDescent="0.2">
      <c r="A2499" s="133" t="s">
        <v>199</v>
      </c>
      <c r="B2499" s="133" t="s">
        <v>85</v>
      </c>
      <c r="C2499" s="127">
        <v>44328</v>
      </c>
      <c r="D2499" s="133">
        <v>86.79</v>
      </c>
      <c r="E2499" s="133">
        <v>78.955200000000005</v>
      </c>
      <c r="F2499" s="133">
        <v>7.835</v>
      </c>
      <c r="G2499" s="133">
        <v>0</v>
      </c>
      <c r="H2499" s="133">
        <v>499</v>
      </c>
      <c r="I2499" s="242">
        <v>1320</v>
      </c>
      <c r="J2499" s="133">
        <v>78.954999999999998</v>
      </c>
      <c r="K2499" s="242">
        <v>1320</v>
      </c>
      <c r="L2499" s="133"/>
      <c r="M2499" s="133">
        <v>435</v>
      </c>
      <c r="N2499" s="242">
        <v>1320</v>
      </c>
      <c r="O2499" s="242">
        <v>1320</v>
      </c>
      <c r="P2499" s="133" t="s">
        <v>204</v>
      </c>
      <c r="Q2499" s="133" t="s">
        <v>201</v>
      </c>
      <c r="R2499" s="133" t="s">
        <v>202</v>
      </c>
      <c r="S2499" s="127">
        <v>44349.399108796293</v>
      </c>
    </row>
    <row r="2500" spans="1:19" x14ac:dyDescent="0.2">
      <c r="A2500" s="133" t="s">
        <v>199</v>
      </c>
      <c r="B2500" s="133" t="s">
        <v>85</v>
      </c>
      <c r="C2500" s="127">
        <v>44328.041666666664</v>
      </c>
      <c r="D2500" s="133">
        <v>82.933999999999997</v>
      </c>
      <c r="E2500" s="133">
        <v>75.168000000000006</v>
      </c>
      <c r="F2500" s="133">
        <v>7.766</v>
      </c>
      <c r="G2500" s="133">
        <v>0</v>
      </c>
      <c r="H2500" s="133">
        <v>499</v>
      </c>
      <c r="I2500" s="242">
        <v>1320</v>
      </c>
      <c r="J2500" s="133">
        <v>75.168000000000006</v>
      </c>
      <c r="K2500" s="242">
        <v>1320</v>
      </c>
      <c r="L2500" s="133"/>
      <c r="M2500" s="133">
        <v>435</v>
      </c>
      <c r="N2500" s="242">
        <v>1320</v>
      </c>
      <c r="O2500" s="242">
        <v>1320</v>
      </c>
      <c r="P2500" s="133" t="s">
        <v>204</v>
      </c>
      <c r="Q2500" s="133" t="s">
        <v>201</v>
      </c>
      <c r="R2500" s="133" t="s">
        <v>202</v>
      </c>
      <c r="S2500" s="127">
        <v>44349.399108796293</v>
      </c>
    </row>
    <row r="2501" spans="1:19" x14ac:dyDescent="0.2">
      <c r="A2501" s="133" t="s">
        <v>199</v>
      </c>
      <c r="B2501" s="133" t="s">
        <v>85</v>
      </c>
      <c r="C2501" s="127">
        <v>44328.083333333336</v>
      </c>
      <c r="D2501" s="133">
        <v>82.911000000000001</v>
      </c>
      <c r="E2501" s="133">
        <v>75.215999999999994</v>
      </c>
      <c r="F2501" s="133">
        <v>7.6959999999999997</v>
      </c>
      <c r="G2501" s="133">
        <v>0</v>
      </c>
      <c r="H2501" s="133">
        <v>499</v>
      </c>
      <c r="I2501" s="242">
        <v>1320</v>
      </c>
      <c r="J2501" s="133">
        <v>75.215000000000003</v>
      </c>
      <c r="K2501" s="242">
        <v>1320</v>
      </c>
      <c r="L2501" s="133"/>
      <c r="M2501" s="133">
        <v>435</v>
      </c>
      <c r="N2501" s="242">
        <v>1320</v>
      </c>
      <c r="O2501" s="242">
        <v>1320</v>
      </c>
      <c r="P2501" s="133" t="s">
        <v>204</v>
      </c>
      <c r="Q2501" s="133" t="s">
        <v>201</v>
      </c>
      <c r="R2501" s="133" t="s">
        <v>202</v>
      </c>
      <c r="S2501" s="127">
        <v>44349.399108796293</v>
      </c>
    </row>
    <row r="2502" spans="1:19" x14ac:dyDescent="0.2">
      <c r="A2502" s="133" t="s">
        <v>199</v>
      </c>
      <c r="B2502" s="133" t="s">
        <v>85</v>
      </c>
      <c r="C2502" s="127">
        <v>44328.125</v>
      </c>
      <c r="D2502" s="133">
        <v>82.902000000000001</v>
      </c>
      <c r="E2502" s="133">
        <v>75.182400000000001</v>
      </c>
      <c r="F2502" s="133">
        <v>7.7210000000000001</v>
      </c>
      <c r="G2502" s="133">
        <v>0</v>
      </c>
      <c r="H2502" s="133">
        <v>499</v>
      </c>
      <c r="I2502" s="242">
        <v>1320</v>
      </c>
      <c r="J2502" s="133">
        <v>75.180999999999997</v>
      </c>
      <c r="K2502" s="242">
        <v>1320</v>
      </c>
      <c r="L2502" s="133"/>
      <c r="M2502" s="133">
        <v>435</v>
      </c>
      <c r="N2502" s="242">
        <v>1320</v>
      </c>
      <c r="O2502" s="242">
        <v>1320</v>
      </c>
      <c r="P2502" s="133" t="s">
        <v>204</v>
      </c>
      <c r="Q2502" s="133" t="s">
        <v>201</v>
      </c>
      <c r="R2502" s="133" t="s">
        <v>202</v>
      </c>
      <c r="S2502" s="127">
        <v>44349.399108796293</v>
      </c>
    </row>
    <row r="2503" spans="1:19" x14ac:dyDescent="0.2">
      <c r="A2503" s="133" t="s">
        <v>199</v>
      </c>
      <c r="B2503" s="133" t="s">
        <v>85</v>
      </c>
      <c r="C2503" s="127">
        <v>44328.166666666664</v>
      </c>
      <c r="D2503" s="133">
        <v>82.918999999999997</v>
      </c>
      <c r="E2503" s="133">
        <v>75.172799999999995</v>
      </c>
      <c r="F2503" s="133">
        <v>7.7460000000000004</v>
      </c>
      <c r="G2503" s="133">
        <v>0</v>
      </c>
      <c r="H2503" s="133">
        <v>499</v>
      </c>
      <c r="I2503" s="242">
        <v>1320</v>
      </c>
      <c r="J2503" s="133">
        <v>75.173000000000002</v>
      </c>
      <c r="K2503" s="242">
        <v>1320</v>
      </c>
      <c r="L2503" s="133"/>
      <c r="M2503" s="133">
        <v>435</v>
      </c>
      <c r="N2503" s="242">
        <v>1320</v>
      </c>
      <c r="O2503" s="242">
        <v>1320</v>
      </c>
      <c r="P2503" s="133" t="s">
        <v>204</v>
      </c>
      <c r="Q2503" s="133" t="s">
        <v>201</v>
      </c>
      <c r="R2503" s="133" t="s">
        <v>202</v>
      </c>
      <c r="S2503" s="127">
        <v>44349.399108796293</v>
      </c>
    </row>
    <row r="2504" spans="1:19" x14ac:dyDescent="0.2">
      <c r="A2504" s="133" t="s">
        <v>199</v>
      </c>
      <c r="B2504" s="133" t="s">
        <v>85</v>
      </c>
      <c r="C2504" s="127">
        <v>44328.208333333336</v>
      </c>
      <c r="D2504" s="133">
        <v>82.908000000000001</v>
      </c>
      <c r="E2504" s="133">
        <v>75.191999999999993</v>
      </c>
      <c r="F2504" s="133">
        <v>7.7160000000000002</v>
      </c>
      <c r="G2504" s="133">
        <v>0</v>
      </c>
      <c r="H2504" s="133">
        <v>499</v>
      </c>
      <c r="I2504" s="242">
        <v>1320</v>
      </c>
      <c r="J2504" s="133">
        <v>75.191999999999993</v>
      </c>
      <c r="K2504" s="242">
        <v>1320</v>
      </c>
      <c r="L2504" s="133"/>
      <c r="M2504" s="133">
        <v>435</v>
      </c>
      <c r="N2504" s="242">
        <v>1320</v>
      </c>
      <c r="O2504" s="242">
        <v>1320</v>
      </c>
      <c r="P2504" s="133" t="s">
        <v>204</v>
      </c>
      <c r="Q2504" s="133" t="s">
        <v>201</v>
      </c>
      <c r="R2504" s="133" t="s">
        <v>202</v>
      </c>
      <c r="S2504" s="127">
        <v>44349.399108796293</v>
      </c>
    </row>
    <row r="2505" spans="1:19" x14ac:dyDescent="0.2">
      <c r="A2505" s="133" t="s">
        <v>199</v>
      </c>
      <c r="B2505" s="133" t="s">
        <v>85</v>
      </c>
      <c r="C2505" s="127">
        <v>44328.25</v>
      </c>
      <c r="D2505" s="133">
        <v>82.86</v>
      </c>
      <c r="E2505" s="133">
        <v>75.038399999999996</v>
      </c>
      <c r="F2505" s="133">
        <v>7.8209999999999997</v>
      </c>
      <c r="G2505" s="133">
        <v>0</v>
      </c>
      <c r="H2505" s="133">
        <v>499</v>
      </c>
      <c r="I2505" s="242">
        <v>1320</v>
      </c>
      <c r="J2505" s="133">
        <v>75.039000000000001</v>
      </c>
      <c r="K2505" s="242">
        <v>1320</v>
      </c>
      <c r="L2505" s="133"/>
      <c r="M2505" s="133">
        <v>435</v>
      </c>
      <c r="N2505" s="242">
        <v>1320</v>
      </c>
      <c r="O2505" s="242">
        <v>1320</v>
      </c>
      <c r="P2505" s="133" t="s">
        <v>204</v>
      </c>
      <c r="Q2505" s="133" t="s">
        <v>201</v>
      </c>
      <c r="R2505" s="133" t="s">
        <v>202</v>
      </c>
      <c r="S2505" s="127">
        <v>44349.399108796293</v>
      </c>
    </row>
    <row r="2506" spans="1:19" x14ac:dyDescent="0.2">
      <c r="A2506" s="133" t="s">
        <v>199</v>
      </c>
      <c r="B2506" s="133" t="s">
        <v>85</v>
      </c>
      <c r="C2506" s="127">
        <v>44328.291666666664</v>
      </c>
      <c r="D2506" s="133">
        <v>83.524000000000001</v>
      </c>
      <c r="E2506" s="133">
        <v>75.734399999999994</v>
      </c>
      <c r="F2506" s="133">
        <v>7.79</v>
      </c>
      <c r="G2506" s="133">
        <v>0</v>
      </c>
      <c r="H2506" s="133">
        <v>499</v>
      </c>
      <c r="I2506" s="242">
        <v>1320</v>
      </c>
      <c r="J2506" s="133">
        <v>75.733999999999995</v>
      </c>
      <c r="K2506" s="242">
        <v>1320</v>
      </c>
      <c r="L2506" s="133"/>
      <c r="M2506" s="133">
        <v>435</v>
      </c>
      <c r="N2506" s="242">
        <v>1320</v>
      </c>
      <c r="O2506" s="242">
        <v>1320</v>
      </c>
      <c r="P2506" s="133" t="s">
        <v>204</v>
      </c>
      <c r="Q2506" s="133" t="s">
        <v>201</v>
      </c>
      <c r="R2506" s="133" t="s">
        <v>202</v>
      </c>
      <c r="S2506" s="127">
        <v>44349.399108796293</v>
      </c>
    </row>
    <row r="2507" spans="1:19" x14ac:dyDescent="0.2">
      <c r="A2507" s="133" t="s">
        <v>199</v>
      </c>
      <c r="B2507" s="133" t="s">
        <v>85</v>
      </c>
      <c r="C2507" s="127">
        <v>44328.333333333336</v>
      </c>
      <c r="D2507" s="133">
        <v>96.069000000000003</v>
      </c>
      <c r="E2507" s="133">
        <v>88.137600000000006</v>
      </c>
      <c r="F2507" s="133">
        <v>7.93</v>
      </c>
      <c r="G2507" s="133">
        <v>0</v>
      </c>
      <c r="H2507" s="133">
        <v>500</v>
      </c>
      <c r="I2507" s="242">
        <v>1320</v>
      </c>
      <c r="J2507" s="133">
        <v>88.138999999999996</v>
      </c>
      <c r="K2507" s="242">
        <v>1320</v>
      </c>
      <c r="L2507" s="133"/>
      <c r="M2507" s="133">
        <v>435</v>
      </c>
      <c r="N2507" s="242">
        <v>1320</v>
      </c>
      <c r="O2507" s="242">
        <v>1320</v>
      </c>
      <c r="P2507" s="133" t="s">
        <v>204</v>
      </c>
      <c r="Q2507" s="133" t="s">
        <v>201</v>
      </c>
      <c r="R2507" s="133" t="s">
        <v>202</v>
      </c>
      <c r="S2507" s="127">
        <v>44349.399108796293</v>
      </c>
    </row>
    <row r="2508" spans="1:19" x14ac:dyDescent="0.2">
      <c r="A2508" s="133" t="s">
        <v>199</v>
      </c>
      <c r="B2508" s="133" t="s">
        <v>85</v>
      </c>
      <c r="C2508" s="127">
        <v>44328.375</v>
      </c>
      <c r="D2508" s="133">
        <v>113.92100000000001</v>
      </c>
      <c r="E2508" s="133">
        <v>105.75839999999999</v>
      </c>
      <c r="F2508" s="133">
        <v>8.1609999999999996</v>
      </c>
      <c r="G2508" s="133">
        <v>0</v>
      </c>
      <c r="H2508" s="133">
        <v>500</v>
      </c>
      <c r="I2508" s="242">
        <v>1320</v>
      </c>
      <c r="J2508" s="133">
        <v>105.76</v>
      </c>
      <c r="K2508" s="242">
        <v>1320</v>
      </c>
      <c r="L2508" s="133"/>
      <c r="M2508" s="133">
        <v>435</v>
      </c>
      <c r="N2508" s="242">
        <v>1320</v>
      </c>
      <c r="O2508" s="242">
        <v>1320</v>
      </c>
      <c r="P2508" s="133" t="s">
        <v>204</v>
      </c>
      <c r="Q2508" s="133" t="s">
        <v>201</v>
      </c>
      <c r="R2508" s="133" t="s">
        <v>202</v>
      </c>
      <c r="S2508" s="127">
        <v>44349.399108796293</v>
      </c>
    </row>
    <row r="2509" spans="1:19" x14ac:dyDescent="0.2">
      <c r="A2509" s="133" t="s">
        <v>199</v>
      </c>
      <c r="B2509" s="133" t="s">
        <v>85</v>
      </c>
      <c r="C2509" s="127">
        <v>44328.416666666664</v>
      </c>
      <c r="D2509" s="133">
        <v>126.562</v>
      </c>
      <c r="E2509" s="133">
        <v>118.2432</v>
      </c>
      <c r="F2509" s="133">
        <v>8.3190000000000008</v>
      </c>
      <c r="G2509" s="133">
        <v>0</v>
      </c>
      <c r="H2509" s="133">
        <v>500</v>
      </c>
      <c r="I2509" s="242">
        <v>1320</v>
      </c>
      <c r="J2509" s="133">
        <v>118.24299999999999</v>
      </c>
      <c r="K2509" s="242">
        <v>1320</v>
      </c>
      <c r="L2509" s="133"/>
      <c r="M2509" s="133">
        <v>435</v>
      </c>
      <c r="N2509" s="242">
        <v>1320</v>
      </c>
      <c r="O2509" s="242">
        <v>1320</v>
      </c>
      <c r="P2509" s="133" t="s">
        <v>204</v>
      </c>
      <c r="Q2509" s="133" t="s">
        <v>201</v>
      </c>
      <c r="R2509" s="133" t="s">
        <v>202</v>
      </c>
      <c r="S2509" s="127">
        <v>44349.399108796293</v>
      </c>
    </row>
    <row r="2510" spans="1:19" x14ac:dyDescent="0.2">
      <c r="A2510" s="133" t="s">
        <v>199</v>
      </c>
      <c r="B2510" s="133" t="s">
        <v>85</v>
      </c>
      <c r="C2510" s="127">
        <v>44328.458333333336</v>
      </c>
      <c r="D2510" s="133">
        <v>150.72</v>
      </c>
      <c r="E2510" s="133">
        <v>142.07040000000001</v>
      </c>
      <c r="F2510" s="133">
        <v>8.6489999999999991</v>
      </c>
      <c r="G2510" s="133">
        <v>0</v>
      </c>
      <c r="H2510" s="133">
        <v>500</v>
      </c>
      <c r="I2510" s="242">
        <v>1320</v>
      </c>
      <c r="J2510" s="133">
        <v>142.071</v>
      </c>
      <c r="K2510" s="242">
        <v>1320</v>
      </c>
      <c r="L2510" s="133"/>
      <c r="M2510" s="133">
        <v>435</v>
      </c>
      <c r="N2510" s="242">
        <v>1320</v>
      </c>
      <c r="O2510" s="242">
        <v>1320</v>
      </c>
      <c r="P2510" s="133" t="s">
        <v>204</v>
      </c>
      <c r="Q2510" s="133" t="s">
        <v>201</v>
      </c>
      <c r="R2510" s="133" t="s">
        <v>202</v>
      </c>
      <c r="S2510" s="127">
        <v>44349.399108796293</v>
      </c>
    </row>
    <row r="2511" spans="1:19" x14ac:dyDescent="0.2">
      <c r="A2511" s="133" t="s">
        <v>199</v>
      </c>
      <c r="B2511" s="133" t="s">
        <v>85</v>
      </c>
      <c r="C2511" s="127">
        <v>44328.5</v>
      </c>
      <c r="D2511" s="133">
        <v>148.83500000000001</v>
      </c>
      <c r="E2511" s="133">
        <v>140.232</v>
      </c>
      <c r="F2511" s="133">
        <v>8.6029999999999998</v>
      </c>
      <c r="G2511" s="133">
        <v>0</v>
      </c>
      <c r="H2511" s="133">
        <v>500</v>
      </c>
      <c r="I2511" s="242">
        <v>1320</v>
      </c>
      <c r="J2511" s="133">
        <v>140.232</v>
      </c>
      <c r="K2511" s="242">
        <v>1320</v>
      </c>
      <c r="L2511" s="133"/>
      <c r="M2511" s="133">
        <v>435</v>
      </c>
      <c r="N2511" s="242">
        <v>1320</v>
      </c>
      <c r="O2511" s="242">
        <v>1320</v>
      </c>
      <c r="P2511" s="133" t="s">
        <v>204</v>
      </c>
      <c r="Q2511" s="133" t="s">
        <v>201</v>
      </c>
      <c r="R2511" s="133" t="s">
        <v>202</v>
      </c>
      <c r="S2511" s="127">
        <v>44349.399108796293</v>
      </c>
    </row>
    <row r="2512" spans="1:19" x14ac:dyDescent="0.2">
      <c r="A2512" s="133" t="s">
        <v>199</v>
      </c>
      <c r="B2512" s="133" t="s">
        <v>85</v>
      </c>
      <c r="C2512" s="127">
        <v>44328.541666666664</v>
      </c>
      <c r="D2512" s="133">
        <v>139.22399999999999</v>
      </c>
      <c r="E2512" s="133">
        <v>130.83359999999999</v>
      </c>
      <c r="F2512" s="133">
        <v>8.39</v>
      </c>
      <c r="G2512" s="133">
        <v>0</v>
      </c>
      <c r="H2512" s="133">
        <v>500</v>
      </c>
      <c r="I2512" s="242">
        <v>1320</v>
      </c>
      <c r="J2512" s="133">
        <v>130.834</v>
      </c>
      <c r="K2512" s="242">
        <v>1320</v>
      </c>
      <c r="L2512" s="133"/>
      <c r="M2512" s="133">
        <v>435</v>
      </c>
      <c r="N2512" s="242">
        <v>1320</v>
      </c>
      <c r="O2512" s="242">
        <v>1320</v>
      </c>
      <c r="P2512" s="133" t="s">
        <v>204</v>
      </c>
      <c r="Q2512" s="133" t="s">
        <v>201</v>
      </c>
      <c r="R2512" s="133" t="s">
        <v>202</v>
      </c>
      <c r="S2512" s="127">
        <v>44349.399108796293</v>
      </c>
    </row>
    <row r="2513" spans="1:19" x14ac:dyDescent="0.2">
      <c r="A2513" s="133" t="s">
        <v>199</v>
      </c>
      <c r="B2513" s="133" t="s">
        <v>85</v>
      </c>
      <c r="C2513" s="127">
        <v>44328.583333333336</v>
      </c>
      <c r="D2513" s="133">
        <v>122.072</v>
      </c>
      <c r="E2513" s="133">
        <v>113.9376</v>
      </c>
      <c r="F2513" s="133">
        <v>8.1349999999999998</v>
      </c>
      <c r="G2513" s="133">
        <v>0</v>
      </c>
      <c r="H2513" s="133">
        <v>500</v>
      </c>
      <c r="I2513" s="242">
        <v>1320</v>
      </c>
      <c r="J2513" s="133">
        <v>113.937</v>
      </c>
      <c r="K2513" s="242">
        <v>1320</v>
      </c>
      <c r="L2513" s="133"/>
      <c r="M2513" s="133">
        <v>435</v>
      </c>
      <c r="N2513" s="242">
        <v>1320</v>
      </c>
      <c r="O2513" s="242">
        <v>1320</v>
      </c>
      <c r="P2513" s="133" t="s">
        <v>204</v>
      </c>
      <c r="Q2513" s="133" t="s">
        <v>201</v>
      </c>
      <c r="R2513" s="133" t="s">
        <v>202</v>
      </c>
      <c r="S2513" s="127">
        <v>44349.399108796293</v>
      </c>
    </row>
    <row r="2514" spans="1:19" x14ac:dyDescent="0.2">
      <c r="A2514" s="133" t="s">
        <v>199</v>
      </c>
      <c r="B2514" s="133" t="s">
        <v>85</v>
      </c>
      <c r="C2514" s="127">
        <v>44328.625</v>
      </c>
      <c r="D2514" s="133">
        <v>98.180999999999997</v>
      </c>
      <c r="E2514" s="133">
        <v>90.316800000000001</v>
      </c>
      <c r="F2514" s="133">
        <v>7.8639999999999999</v>
      </c>
      <c r="G2514" s="133">
        <v>0</v>
      </c>
      <c r="H2514" s="133">
        <v>500</v>
      </c>
      <c r="I2514" s="242">
        <v>1320</v>
      </c>
      <c r="J2514" s="133">
        <v>90.316999999999993</v>
      </c>
      <c r="K2514" s="242">
        <v>1320</v>
      </c>
      <c r="L2514" s="133"/>
      <c r="M2514" s="133">
        <v>435</v>
      </c>
      <c r="N2514" s="242">
        <v>1320</v>
      </c>
      <c r="O2514" s="242">
        <v>1320</v>
      </c>
      <c r="P2514" s="133" t="s">
        <v>204</v>
      </c>
      <c r="Q2514" s="133" t="s">
        <v>201</v>
      </c>
      <c r="R2514" s="133" t="s">
        <v>202</v>
      </c>
      <c r="S2514" s="127">
        <v>44349.399108796293</v>
      </c>
    </row>
    <row r="2515" spans="1:19" x14ac:dyDescent="0.2">
      <c r="A2515" s="133" t="s">
        <v>199</v>
      </c>
      <c r="B2515" s="133" t="s">
        <v>85</v>
      </c>
      <c r="C2515" s="127">
        <v>44328.666666666664</v>
      </c>
      <c r="D2515" s="133">
        <v>91.924999999999997</v>
      </c>
      <c r="E2515" s="133">
        <v>83.995199999999997</v>
      </c>
      <c r="F2515" s="133">
        <v>7.93</v>
      </c>
      <c r="G2515" s="133">
        <v>0</v>
      </c>
      <c r="H2515" s="133">
        <v>500</v>
      </c>
      <c r="I2515" s="242">
        <v>1320</v>
      </c>
      <c r="J2515" s="133">
        <v>83.995000000000005</v>
      </c>
      <c r="K2515" s="242">
        <v>1320</v>
      </c>
      <c r="L2515" s="133"/>
      <c r="M2515" s="133">
        <v>435</v>
      </c>
      <c r="N2515" s="242">
        <v>1320</v>
      </c>
      <c r="O2515" s="242">
        <v>1320</v>
      </c>
      <c r="P2515" s="133" t="s">
        <v>204</v>
      </c>
      <c r="Q2515" s="133" t="s">
        <v>201</v>
      </c>
      <c r="R2515" s="133" t="s">
        <v>202</v>
      </c>
      <c r="S2515" s="127">
        <v>44349.399108796293</v>
      </c>
    </row>
    <row r="2516" spans="1:19" x14ac:dyDescent="0.2">
      <c r="A2516" s="133" t="s">
        <v>199</v>
      </c>
      <c r="B2516" s="133" t="s">
        <v>85</v>
      </c>
      <c r="C2516" s="127">
        <v>44328.708333333336</v>
      </c>
      <c r="D2516" s="133">
        <v>108.49299999999999</v>
      </c>
      <c r="E2516" s="133">
        <v>100.3152</v>
      </c>
      <c r="F2516" s="133">
        <v>8.1780000000000008</v>
      </c>
      <c r="G2516" s="133">
        <v>0</v>
      </c>
      <c r="H2516" s="133">
        <v>500</v>
      </c>
      <c r="I2516" s="242">
        <v>1320</v>
      </c>
      <c r="J2516" s="133">
        <v>100.315</v>
      </c>
      <c r="K2516" s="242">
        <v>1320</v>
      </c>
      <c r="L2516" s="133"/>
      <c r="M2516" s="133">
        <v>435</v>
      </c>
      <c r="N2516" s="242">
        <v>1320</v>
      </c>
      <c r="O2516" s="242">
        <v>1320</v>
      </c>
      <c r="P2516" s="133" t="s">
        <v>204</v>
      </c>
      <c r="Q2516" s="133" t="s">
        <v>201</v>
      </c>
      <c r="R2516" s="133" t="s">
        <v>202</v>
      </c>
      <c r="S2516" s="127">
        <v>44349.399108796293</v>
      </c>
    </row>
    <row r="2517" spans="1:19" x14ac:dyDescent="0.2">
      <c r="A2517" s="133" t="s">
        <v>199</v>
      </c>
      <c r="B2517" s="133" t="s">
        <v>85</v>
      </c>
      <c r="C2517" s="127">
        <v>44328.75</v>
      </c>
      <c r="D2517" s="133">
        <v>108.72</v>
      </c>
      <c r="E2517" s="133">
        <v>100.56480000000001</v>
      </c>
      <c r="F2517" s="133">
        <v>8.1539999999999999</v>
      </c>
      <c r="G2517" s="133">
        <v>0</v>
      </c>
      <c r="H2517" s="133">
        <v>500</v>
      </c>
      <c r="I2517" s="242">
        <v>1320</v>
      </c>
      <c r="J2517" s="133">
        <v>100.566</v>
      </c>
      <c r="K2517" s="242">
        <v>1320</v>
      </c>
      <c r="L2517" s="133"/>
      <c r="M2517" s="133">
        <v>435</v>
      </c>
      <c r="N2517" s="242">
        <v>1320</v>
      </c>
      <c r="O2517" s="242">
        <v>1320</v>
      </c>
      <c r="P2517" s="133" t="s">
        <v>204</v>
      </c>
      <c r="Q2517" s="133" t="s">
        <v>201</v>
      </c>
      <c r="R2517" s="133" t="s">
        <v>202</v>
      </c>
      <c r="S2517" s="127">
        <v>44349.399108796293</v>
      </c>
    </row>
    <row r="2518" spans="1:19" x14ac:dyDescent="0.2">
      <c r="A2518" s="133" t="s">
        <v>199</v>
      </c>
      <c r="B2518" s="133" t="s">
        <v>85</v>
      </c>
      <c r="C2518" s="127">
        <v>44328.791666666664</v>
      </c>
      <c r="D2518" s="133">
        <v>102.4</v>
      </c>
      <c r="E2518" s="133">
        <v>94.459199999999996</v>
      </c>
      <c r="F2518" s="133">
        <v>7.9390000000000001</v>
      </c>
      <c r="G2518" s="133">
        <v>0</v>
      </c>
      <c r="H2518" s="133">
        <v>500</v>
      </c>
      <c r="I2518" s="242">
        <v>1320</v>
      </c>
      <c r="J2518" s="133">
        <v>94.460999999999999</v>
      </c>
      <c r="K2518" s="242">
        <v>1320</v>
      </c>
      <c r="L2518" s="133"/>
      <c r="M2518" s="133">
        <v>435</v>
      </c>
      <c r="N2518" s="242">
        <v>1320</v>
      </c>
      <c r="O2518" s="242">
        <v>1320</v>
      </c>
      <c r="P2518" s="133" t="s">
        <v>204</v>
      </c>
      <c r="Q2518" s="133" t="s">
        <v>201</v>
      </c>
      <c r="R2518" s="133" t="s">
        <v>202</v>
      </c>
      <c r="S2518" s="127">
        <v>44349.399108796293</v>
      </c>
    </row>
    <row r="2519" spans="1:19" x14ac:dyDescent="0.2">
      <c r="A2519" s="133" t="s">
        <v>199</v>
      </c>
      <c r="B2519" s="133" t="s">
        <v>85</v>
      </c>
      <c r="C2519" s="127">
        <v>44328.833333333336</v>
      </c>
      <c r="D2519" s="133">
        <v>85.781000000000006</v>
      </c>
      <c r="E2519" s="133">
        <v>78.100800000000007</v>
      </c>
      <c r="F2519" s="133">
        <v>7.68</v>
      </c>
      <c r="G2519" s="133">
        <v>0</v>
      </c>
      <c r="H2519" s="133">
        <v>499</v>
      </c>
      <c r="I2519" s="242">
        <v>1320</v>
      </c>
      <c r="J2519" s="133">
        <v>78.100999999999999</v>
      </c>
      <c r="K2519" s="242">
        <v>1320</v>
      </c>
      <c r="L2519" s="133"/>
      <c r="M2519" s="133">
        <v>435</v>
      </c>
      <c r="N2519" s="242">
        <v>1320</v>
      </c>
      <c r="O2519" s="242">
        <v>1320</v>
      </c>
      <c r="P2519" s="133" t="s">
        <v>204</v>
      </c>
      <c r="Q2519" s="133" t="s">
        <v>201</v>
      </c>
      <c r="R2519" s="133" t="s">
        <v>202</v>
      </c>
      <c r="S2519" s="127">
        <v>44349.399108796293</v>
      </c>
    </row>
    <row r="2520" spans="1:19" x14ac:dyDescent="0.2">
      <c r="A2520" s="133" t="s">
        <v>199</v>
      </c>
      <c r="B2520" s="133" t="s">
        <v>85</v>
      </c>
      <c r="C2520" s="127">
        <v>44328.875</v>
      </c>
      <c r="D2520" s="133">
        <v>90.870999999999995</v>
      </c>
      <c r="E2520" s="133">
        <v>83.179199999999994</v>
      </c>
      <c r="F2520" s="133">
        <v>7.6929999999999996</v>
      </c>
      <c r="G2520" s="133">
        <v>0</v>
      </c>
      <c r="H2520" s="133">
        <v>499</v>
      </c>
      <c r="I2520" s="242">
        <v>1320</v>
      </c>
      <c r="J2520" s="133">
        <v>83.177999999999997</v>
      </c>
      <c r="K2520" s="242">
        <v>1320</v>
      </c>
      <c r="L2520" s="133"/>
      <c r="M2520" s="133">
        <v>435</v>
      </c>
      <c r="N2520" s="242">
        <v>1320</v>
      </c>
      <c r="O2520" s="242">
        <v>1320</v>
      </c>
      <c r="P2520" s="133" t="s">
        <v>204</v>
      </c>
      <c r="Q2520" s="133" t="s">
        <v>201</v>
      </c>
      <c r="R2520" s="133" t="s">
        <v>202</v>
      </c>
      <c r="S2520" s="127">
        <v>44349.399108796293</v>
      </c>
    </row>
    <row r="2521" spans="1:19" x14ac:dyDescent="0.2">
      <c r="A2521" s="133" t="s">
        <v>199</v>
      </c>
      <c r="B2521" s="133" t="s">
        <v>85</v>
      </c>
      <c r="C2521" s="127">
        <v>44328.916666666664</v>
      </c>
      <c r="D2521" s="133">
        <v>84.55</v>
      </c>
      <c r="E2521" s="133">
        <v>76.910399999999996</v>
      </c>
      <c r="F2521" s="133">
        <v>7.6379999999999999</v>
      </c>
      <c r="G2521" s="133">
        <v>0</v>
      </c>
      <c r="H2521" s="133">
        <v>499</v>
      </c>
      <c r="I2521" s="242">
        <v>1320</v>
      </c>
      <c r="J2521" s="133">
        <v>76.912000000000006</v>
      </c>
      <c r="K2521" s="242">
        <v>1320</v>
      </c>
      <c r="L2521" s="133"/>
      <c r="M2521" s="133">
        <v>435</v>
      </c>
      <c r="N2521" s="242">
        <v>1320</v>
      </c>
      <c r="O2521" s="242">
        <v>1320</v>
      </c>
      <c r="P2521" s="133" t="s">
        <v>204</v>
      </c>
      <c r="Q2521" s="133" t="s">
        <v>201</v>
      </c>
      <c r="R2521" s="133" t="s">
        <v>202</v>
      </c>
      <c r="S2521" s="127">
        <v>44349.399108796293</v>
      </c>
    </row>
    <row r="2522" spans="1:19" x14ac:dyDescent="0.2">
      <c r="A2522" s="133" t="s">
        <v>199</v>
      </c>
      <c r="B2522" s="133" t="s">
        <v>85</v>
      </c>
      <c r="C2522" s="127">
        <v>44328.958333333336</v>
      </c>
      <c r="D2522" s="133">
        <v>83.034999999999997</v>
      </c>
      <c r="E2522" s="133">
        <v>75.408000000000001</v>
      </c>
      <c r="F2522" s="133">
        <v>7.6269999999999998</v>
      </c>
      <c r="G2522" s="133">
        <v>0</v>
      </c>
      <c r="H2522" s="133">
        <v>499</v>
      </c>
      <c r="I2522" s="242">
        <v>1320</v>
      </c>
      <c r="J2522" s="133">
        <v>75.408000000000001</v>
      </c>
      <c r="K2522" s="242">
        <v>1320</v>
      </c>
      <c r="L2522" s="133"/>
      <c r="M2522" s="133">
        <v>435</v>
      </c>
      <c r="N2522" s="242">
        <v>1320</v>
      </c>
      <c r="O2522" s="242">
        <v>1320</v>
      </c>
      <c r="P2522" s="133" t="s">
        <v>204</v>
      </c>
      <c r="Q2522" s="133" t="s">
        <v>201</v>
      </c>
      <c r="R2522" s="133" t="s">
        <v>202</v>
      </c>
      <c r="S2522" s="127">
        <v>44349.399108796293</v>
      </c>
    </row>
    <row r="2523" spans="1:19" x14ac:dyDescent="0.2">
      <c r="A2523" s="133" t="s">
        <v>199</v>
      </c>
      <c r="B2523" s="133" t="s">
        <v>85</v>
      </c>
      <c r="C2523" s="127">
        <v>44329</v>
      </c>
      <c r="D2523" s="133">
        <v>83.117000000000004</v>
      </c>
      <c r="E2523" s="133">
        <v>75.403199999999998</v>
      </c>
      <c r="F2523" s="133">
        <v>7.7140000000000004</v>
      </c>
      <c r="G2523" s="133">
        <v>0</v>
      </c>
      <c r="H2523" s="133">
        <v>499</v>
      </c>
      <c r="I2523" s="242">
        <v>1320</v>
      </c>
      <c r="J2523" s="133">
        <v>75.403000000000006</v>
      </c>
      <c r="K2523" s="242">
        <v>1320</v>
      </c>
      <c r="L2523" s="133"/>
      <c r="M2523" s="133">
        <v>435</v>
      </c>
      <c r="N2523" s="242">
        <v>1320</v>
      </c>
      <c r="O2523" s="242">
        <v>1320</v>
      </c>
      <c r="P2523" s="133" t="s">
        <v>204</v>
      </c>
      <c r="Q2523" s="133" t="s">
        <v>201</v>
      </c>
      <c r="R2523" s="133" t="s">
        <v>202</v>
      </c>
      <c r="S2523" s="127">
        <v>44349.399108796293</v>
      </c>
    </row>
    <row r="2524" spans="1:19" x14ac:dyDescent="0.2">
      <c r="A2524" s="133" t="s">
        <v>199</v>
      </c>
      <c r="B2524" s="133" t="s">
        <v>85</v>
      </c>
      <c r="C2524" s="127">
        <v>44329.041666666664</v>
      </c>
      <c r="D2524" s="133">
        <v>83.031999999999996</v>
      </c>
      <c r="E2524" s="133">
        <v>75.244799999999998</v>
      </c>
      <c r="F2524" s="133">
        <v>7.7869999999999999</v>
      </c>
      <c r="G2524" s="133">
        <v>0</v>
      </c>
      <c r="H2524" s="133">
        <v>499</v>
      </c>
      <c r="I2524" s="242">
        <v>1320</v>
      </c>
      <c r="J2524" s="133">
        <v>75.245000000000005</v>
      </c>
      <c r="K2524" s="242">
        <v>1320</v>
      </c>
      <c r="L2524" s="133"/>
      <c r="M2524" s="133">
        <v>435</v>
      </c>
      <c r="N2524" s="242">
        <v>1320</v>
      </c>
      <c r="O2524" s="242">
        <v>1320</v>
      </c>
      <c r="P2524" s="133" t="s">
        <v>204</v>
      </c>
      <c r="Q2524" s="133" t="s">
        <v>201</v>
      </c>
      <c r="R2524" s="133" t="s">
        <v>202</v>
      </c>
      <c r="S2524" s="127">
        <v>44349.399108796293</v>
      </c>
    </row>
    <row r="2525" spans="1:19" x14ac:dyDescent="0.2">
      <c r="A2525" s="133" t="s">
        <v>199</v>
      </c>
      <c r="B2525" s="133" t="s">
        <v>85</v>
      </c>
      <c r="C2525" s="127">
        <v>44329.083333333336</v>
      </c>
      <c r="D2525" s="133">
        <v>83.278999999999996</v>
      </c>
      <c r="E2525" s="133">
        <v>75.552000000000007</v>
      </c>
      <c r="F2525" s="133">
        <v>7.726</v>
      </c>
      <c r="G2525" s="133">
        <v>0</v>
      </c>
      <c r="H2525" s="133">
        <v>499</v>
      </c>
      <c r="I2525" s="242">
        <v>1320</v>
      </c>
      <c r="J2525" s="133">
        <v>75.552999999999997</v>
      </c>
      <c r="K2525" s="242">
        <v>1320</v>
      </c>
      <c r="L2525" s="133"/>
      <c r="M2525" s="133">
        <v>435</v>
      </c>
      <c r="N2525" s="242">
        <v>1320</v>
      </c>
      <c r="O2525" s="242">
        <v>1320</v>
      </c>
      <c r="P2525" s="133" t="s">
        <v>204</v>
      </c>
      <c r="Q2525" s="133" t="s">
        <v>201</v>
      </c>
      <c r="R2525" s="133" t="s">
        <v>202</v>
      </c>
      <c r="S2525" s="127">
        <v>44349.399687500001</v>
      </c>
    </row>
    <row r="2526" spans="1:19" x14ac:dyDescent="0.2">
      <c r="A2526" s="133" t="s">
        <v>199</v>
      </c>
      <c r="B2526" s="133" t="s">
        <v>85</v>
      </c>
      <c r="C2526" s="127">
        <v>44329.125</v>
      </c>
      <c r="D2526" s="133">
        <v>83.105999999999995</v>
      </c>
      <c r="E2526" s="133">
        <v>75.436800000000005</v>
      </c>
      <c r="F2526" s="133">
        <v>7.6689999999999996</v>
      </c>
      <c r="G2526" s="133">
        <v>0</v>
      </c>
      <c r="H2526" s="133">
        <v>499</v>
      </c>
      <c r="I2526" s="242">
        <v>1320</v>
      </c>
      <c r="J2526" s="133">
        <v>75.436999999999998</v>
      </c>
      <c r="K2526" s="242">
        <v>1320</v>
      </c>
      <c r="L2526" s="133"/>
      <c r="M2526" s="133">
        <v>435</v>
      </c>
      <c r="N2526" s="242">
        <v>1320</v>
      </c>
      <c r="O2526" s="242">
        <v>1320</v>
      </c>
      <c r="P2526" s="133" t="s">
        <v>204</v>
      </c>
      <c r="Q2526" s="133" t="s">
        <v>201</v>
      </c>
      <c r="R2526" s="133" t="s">
        <v>202</v>
      </c>
      <c r="S2526" s="127">
        <v>44349.399699074071</v>
      </c>
    </row>
    <row r="2527" spans="1:19" x14ac:dyDescent="0.2">
      <c r="A2527" s="133" t="s">
        <v>199</v>
      </c>
      <c r="B2527" s="133" t="s">
        <v>85</v>
      </c>
      <c r="C2527" s="127">
        <v>44329.166666666664</v>
      </c>
      <c r="D2527" s="133">
        <v>83.141999999999996</v>
      </c>
      <c r="E2527" s="133">
        <v>75.326400000000007</v>
      </c>
      <c r="F2527" s="133">
        <v>7.8150000000000004</v>
      </c>
      <c r="G2527" s="133">
        <v>0</v>
      </c>
      <c r="H2527" s="133">
        <v>499</v>
      </c>
      <c r="I2527" s="242">
        <v>1320</v>
      </c>
      <c r="J2527" s="133">
        <v>75.326999999999998</v>
      </c>
      <c r="K2527" s="242">
        <v>1320</v>
      </c>
      <c r="L2527" s="133"/>
      <c r="M2527" s="133">
        <v>435</v>
      </c>
      <c r="N2527" s="242">
        <v>1320</v>
      </c>
      <c r="O2527" s="242">
        <v>1320</v>
      </c>
      <c r="P2527" s="133" t="s">
        <v>204</v>
      </c>
      <c r="Q2527" s="133" t="s">
        <v>201</v>
      </c>
      <c r="R2527" s="133" t="s">
        <v>202</v>
      </c>
      <c r="S2527" s="127">
        <v>44349.399687500001</v>
      </c>
    </row>
    <row r="2528" spans="1:19" x14ac:dyDescent="0.2">
      <c r="A2528" s="133" t="s">
        <v>199</v>
      </c>
      <c r="B2528" s="133" t="s">
        <v>85</v>
      </c>
      <c r="C2528" s="127">
        <v>44329.208333333336</v>
      </c>
      <c r="D2528" s="133">
        <v>83.108999999999995</v>
      </c>
      <c r="E2528" s="133">
        <v>75.369600000000005</v>
      </c>
      <c r="F2528" s="133">
        <v>7.7409999999999997</v>
      </c>
      <c r="G2528" s="133">
        <v>0</v>
      </c>
      <c r="H2528" s="133">
        <v>499</v>
      </c>
      <c r="I2528" s="242">
        <v>1320</v>
      </c>
      <c r="J2528" s="133">
        <v>75.367999999999995</v>
      </c>
      <c r="K2528" s="242">
        <v>1320</v>
      </c>
      <c r="L2528" s="133"/>
      <c r="M2528" s="133">
        <v>435</v>
      </c>
      <c r="N2528" s="242">
        <v>1320</v>
      </c>
      <c r="O2528" s="242">
        <v>1320</v>
      </c>
      <c r="P2528" s="133" t="s">
        <v>204</v>
      </c>
      <c r="Q2528" s="133" t="s">
        <v>201</v>
      </c>
      <c r="R2528" s="133" t="s">
        <v>202</v>
      </c>
      <c r="S2528" s="127">
        <v>44349.399699074071</v>
      </c>
    </row>
    <row r="2529" spans="1:19" x14ac:dyDescent="0.2">
      <c r="A2529" s="133" t="s">
        <v>199</v>
      </c>
      <c r="B2529" s="133" t="s">
        <v>85</v>
      </c>
      <c r="C2529" s="127">
        <v>44329.25</v>
      </c>
      <c r="D2529" s="133">
        <v>87.477000000000004</v>
      </c>
      <c r="E2529" s="133">
        <v>79.622399999999999</v>
      </c>
      <c r="F2529" s="133">
        <v>7.8570000000000002</v>
      </c>
      <c r="G2529" s="133">
        <v>0</v>
      </c>
      <c r="H2529" s="133">
        <v>499</v>
      </c>
      <c r="I2529" s="242">
        <v>1320</v>
      </c>
      <c r="J2529" s="133">
        <v>79.62</v>
      </c>
      <c r="K2529" s="242">
        <v>1320</v>
      </c>
      <c r="L2529" s="133"/>
      <c r="M2529" s="133">
        <v>435</v>
      </c>
      <c r="N2529" s="242">
        <v>1320</v>
      </c>
      <c r="O2529" s="242">
        <v>1320</v>
      </c>
      <c r="P2529" s="133" t="s">
        <v>204</v>
      </c>
      <c r="Q2529" s="133" t="s">
        <v>201</v>
      </c>
      <c r="R2529" s="133" t="s">
        <v>202</v>
      </c>
      <c r="S2529" s="127">
        <v>44349.399699074071</v>
      </c>
    </row>
    <row r="2530" spans="1:19" x14ac:dyDescent="0.2">
      <c r="A2530" s="133" t="s">
        <v>199</v>
      </c>
      <c r="B2530" s="133" t="s">
        <v>85</v>
      </c>
      <c r="C2530" s="127">
        <v>44329.291666666664</v>
      </c>
      <c r="D2530" s="133">
        <v>90.629000000000005</v>
      </c>
      <c r="E2530" s="133">
        <v>82.612799999999993</v>
      </c>
      <c r="F2530" s="133">
        <v>8.0150000000000006</v>
      </c>
      <c r="G2530" s="133">
        <v>0</v>
      </c>
      <c r="H2530" s="133">
        <v>499</v>
      </c>
      <c r="I2530" s="242">
        <v>1320</v>
      </c>
      <c r="J2530" s="133">
        <v>82.614000000000004</v>
      </c>
      <c r="K2530" s="242">
        <v>1320</v>
      </c>
      <c r="L2530" s="133"/>
      <c r="M2530" s="133">
        <v>435</v>
      </c>
      <c r="N2530" s="242">
        <v>1320</v>
      </c>
      <c r="O2530" s="242">
        <v>1320</v>
      </c>
      <c r="P2530" s="133" t="s">
        <v>204</v>
      </c>
      <c r="Q2530" s="133" t="s">
        <v>201</v>
      </c>
      <c r="R2530" s="133" t="s">
        <v>202</v>
      </c>
      <c r="S2530" s="127">
        <v>44349.399687500001</v>
      </c>
    </row>
    <row r="2531" spans="1:19" x14ac:dyDescent="0.2">
      <c r="A2531" s="133" t="s">
        <v>199</v>
      </c>
      <c r="B2531" s="133" t="s">
        <v>85</v>
      </c>
      <c r="C2531" s="127">
        <v>44329.333333333336</v>
      </c>
      <c r="D2531" s="133">
        <v>89.113</v>
      </c>
      <c r="E2531" s="133">
        <v>81.307199999999995</v>
      </c>
      <c r="F2531" s="133">
        <v>7.8040000000000003</v>
      </c>
      <c r="G2531" s="133">
        <v>0</v>
      </c>
      <c r="H2531" s="133">
        <v>499</v>
      </c>
      <c r="I2531" s="242">
        <v>1320</v>
      </c>
      <c r="J2531" s="133">
        <v>81.308999999999997</v>
      </c>
      <c r="K2531" s="242">
        <v>1320</v>
      </c>
      <c r="L2531" s="133"/>
      <c r="M2531" s="133">
        <v>435</v>
      </c>
      <c r="N2531" s="242">
        <v>1320</v>
      </c>
      <c r="O2531" s="242">
        <v>1320</v>
      </c>
      <c r="P2531" s="133" t="s">
        <v>204</v>
      </c>
      <c r="Q2531" s="133" t="s">
        <v>201</v>
      </c>
      <c r="R2531" s="133" t="s">
        <v>202</v>
      </c>
      <c r="S2531" s="127">
        <v>44349.399699074071</v>
      </c>
    </row>
    <row r="2532" spans="1:19" x14ac:dyDescent="0.2">
      <c r="A2532" s="133" t="s">
        <v>199</v>
      </c>
      <c r="B2532" s="133" t="s">
        <v>85</v>
      </c>
      <c r="C2532" s="127">
        <v>44329.375</v>
      </c>
      <c r="D2532" s="133">
        <v>82.902000000000001</v>
      </c>
      <c r="E2532" s="133">
        <v>75.220799999999997</v>
      </c>
      <c r="F2532" s="133">
        <v>7.681</v>
      </c>
      <c r="G2532" s="133">
        <v>0</v>
      </c>
      <c r="H2532" s="133">
        <v>499</v>
      </c>
      <c r="I2532" s="242">
        <v>1320</v>
      </c>
      <c r="J2532" s="133">
        <v>75.221000000000004</v>
      </c>
      <c r="K2532" s="242">
        <v>1320</v>
      </c>
      <c r="L2532" s="133"/>
      <c r="M2532" s="133">
        <v>435</v>
      </c>
      <c r="N2532" s="242">
        <v>1320</v>
      </c>
      <c r="O2532" s="242">
        <v>1320</v>
      </c>
      <c r="P2532" s="133" t="s">
        <v>204</v>
      </c>
      <c r="Q2532" s="133" t="s">
        <v>201</v>
      </c>
      <c r="R2532" s="133" t="s">
        <v>202</v>
      </c>
      <c r="S2532" s="127">
        <v>44349.399687500001</v>
      </c>
    </row>
    <row r="2533" spans="1:19" x14ac:dyDescent="0.2">
      <c r="A2533" s="133" t="s">
        <v>199</v>
      </c>
      <c r="B2533" s="133" t="s">
        <v>85</v>
      </c>
      <c r="C2533" s="127">
        <v>44329.416666666664</v>
      </c>
      <c r="D2533" s="133">
        <v>82.935000000000002</v>
      </c>
      <c r="E2533" s="133">
        <v>75.273600000000002</v>
      </c>
      <c r="F2533" s="133">
        <v>7.6630000000000003</v>
      </c>
      <c r="G2533" s="133">
        <v>0</v>
      </c>
      <c r="H2533" s="133">
        <v>499</v>
      </c>
      <c r="I2533" s="242">
        <v>1320</v>
      </c>
      <c r="J2533" s="133">
        <v>75.272000000000006</v>
      </c>
      <c r="K2533" s="242">
        <v>1320</v>
      </c>
      <c r="L2533" s="133"/>
      <c r="M2533" s="133">
        <v>435</v>
      </c>
      <c r="N2533" s="242">
        <v>1320</v>
      </c>
      <c r="O2533" s="242">
        <v>1320</v>
      </c>
      <c r="P2533" s="133" t="s">
        <v>204</v>
      </c>
      <c r="Q2533" s="133" t="s">
        <v>201</v>
      </c>
      <c r="R2533" s="133" t="s">
        <v>202</v>
      </c>
      <c r="S2533" s="127">
        <v>44349.399687500001</v>
      </c>
    </row>
    <row r="2534" spans="1:19" x14ac:dyDescent="0.2">
      <c r="A2534" s="133" t="s">
        <v>199</v>
      </c>
      <c r="B2534" s="133" t="s">
        <v>85</v>
      </c>
      <c r="C2534" s="127">
        <v>44329.458333333336</v>
      </c>
      <c r="D2534" s="133">
        <v>82.78</v>
      </c>
      <c r="E2534" s="133">
        <v>75.043199999999999</v>
      </c>
      <c r="F2534" s="133">
        <v>7.7359999999999998</v>
      </c>
      <c r="G2534" s="133">
        <v>0</v>
      </c>
      <c r="H2534" s="133">
        <v>499</v>
      </c>
      <c r="I2534" s="242">
        <v>1320</v>
      </c>
      <c r="J2534" s="133">
        <v>75.043999999999997</v>
      </c>
      <c r="K2534" s="242">
        <v>1320</v>
      </c>
      <c r="L2534" s="133"/>
      <c r="M2534" s="133">
        <v>435</v>
      </c>
      <c r="N2534" s="242">
        <v>1320</v>
      </c>
      <c r="O2534" s="242">
        <v>1320</v>
      </c>
      <c r="P2534" s="133" t="s">
        <v>204</v>
      </c>
      <c r="Q2534" s="133" t="s">
        <v>201</v>
      </c>
      <c r="R2534" s="133" t="s">
        <v>202</v>
      </c>
      <c r="S2534" s="127">
        <v>44349.399687500001</v>
      </c>
    </row>
    <row r="2535" spans="1:19" x14ac:dyDescent="0.2">
      <c r="A2535" s="133" t="s">
        <v>199</v>
      </c>
      <c r="B2535" s="133" t="s">
        <v>85</v>
      </c>
      <c r="C2535" s="127">
        <v>44329.5</v>
      </c>
      <c r="D2535" s="133">
        <v>82.962000000000003</v>
      </c>
      <c r="E2535" s="133">
        <v>75.206400000000002</v>
      </c>
      <c r="F2535" s="133">
        <v>7.7560000000000002</v>
      </c>
      <c r="G2535" s="133">
        <v>0</v>
      </c>
      <c r="H2535" s="133">
        <v>499</v>
      </c>
      <c r="I2535" s="242">
        <v>1320</v>
      </c>
      <c r="J2535" s="133">
        <v>75.206000000000003</v>
      </c>
      <c r="K2535" s="242">
        <v>1320</v>
      </c>
      <c r="L2535" s="133"/>
      <c r="M2535" s="133">
        <v>435</v>
      </c>
      <c r="N2535" s="242">
        <v>1320</v>
      </c>
      <c r="O2535" s="242">
        <v>1320</v>
      </c>
      <c r="P2535" s="133" t="s">
        <v>204</v>
      </c>
      <c r="Q2535" s="133" t="s">
        <v>201</v>
      </c>
      <c r="R2535" s="133" t="s">
        <v>202</v>
      </c>
      <c r="S2535" s="127">
        <v>44349.399699074071</v>
      </c>
    </row>
    <row r="2536" spans="1:19" x14ac:dyDescent="0.2">
      <c r="A2536" s="133" t="s">
        <v>199</v>
      </c>
      <c r="B2536" s="133" t="s">
        <v>85</v>
      </c>
      <c r="C2536" s="127">
        <v>44329.541666666664</v>
      </c>
      <c r="D2536" s="133">
        <v>83.591999999999999</v>
      </c>
      <c r="E2536" s="133">
        <v>75.888000000000005</v>
      </c>
      <c r="F2536" s="133">
        <v>7.7030000000000003</v>
      </c>
      <c r="G2536" s="133">
        <v>0</v>
      </c>
      <c r="H2536" s="133">
        <v>499</v>
      </c>
      <c r="I2536" s="242">
        <v>1320</v>
      </c>
      <c r="J2536" s="133">
        <v>75.888999999999996</v>
      </c>
      <c r="K2536" s="242">
        <v>1320</v>
      </c>
      <c r="L2536" s="133"/>
      <c r="M2536" s="133">
        <v>435</v>
      </c>
      <c r="N2536" s="242">
        <v>1320</v>
      </c>
      <c r="O2536" s="242">
        <v>1320</v>
      </c>
      <c r="P2536" s="133" t="s">
        <v>204</v>
      </c>
      <c r="Q2536" s="133" t="s">
        <v>201</v>
      </c>
      <c r="R2536" s="133" t="s">
        <v>202</v>
      </c>
      <c r="S2536" s="127">
        <v>44349.399687500001</v>
      </c>
    </row>
    <row r="2537" spans="1:19" x14ac:dyDescent="0.2">
      <c r="A2537" s="133" t="s">
        <v>199</v>
      </c>
      <c r="B2537" s="133" t="s">
        <v>85</v>
      </c>
      <c r="C2537" s="127">
        <v>44329.583333333336</v>
      </c>
      <c r="D2537" s="133">
        <v>83.105000000000004</v>
      </c>
      <c r="E2537" s="133">
        <v>75.384</v>
      </c>
      <c r="F2537" s="133">
        <v>7.7220000000000004</v>
      </c>
      <c r="G2537" s="133">
        <v>0</v>
      </c>
      <c r="H2537" s="133">
        <v>499</v>
      </c>
      <c r="I2537" s="242">
        <v>1320</v>
      </c>
      <c r="J2537" s="133">
        <v>75.382999999999996</v>
      </c>
      <c r="K2537" s="242">
        <v>1320</v>
      </c>
      <c r="L2537" s="133"/>
      <c r="M2537" s="133">
        <v>435</v>
      </c>
      <c r="N2537" s="242">
        <v>1320</v>
      </c>
      <c r="O2537" s="242">
        <v>1320</v>
      </c>
      <c r="P2537" s="133" t="s">
        <v>204</v>
      </c>
      <c r="Q2537" s="133" t="s">
        <v>201</v>
      </c>
      <c r="R2537" s="133" t="s">
        <v>202</v>
      </c>
      <c r="S2537" s="127">
        <v>44349.399687500001</v>
      </c>
    </row>
    <row r="2538" spans="1:19" x14ac:dyDescent="0.2">
      <c r="A2538" s="133" t="s">
        <v>199</v>
      </c>
      <c r="B2538" s="133" t="s">
        <v>85</v>
      </c>
      <c r="C2538" s="127">
        <v>44329.625</v>
      </c>
      <c r="D2538" s="133">
        <v>94.903000000000006</v>
      </c>
      <c r="E2538" s="133">
        <v>86.961600000000004</v>
      </c>
      <c r="F2538" s="133">
        <v>7.9429999999999996</v>
      </c>
      <c r="G2538" s="133">
        <v>0</v>
      </c>
      <c r="H2538" s="133">
        <v>499</v>
      </c>
      <c r="I2538" s="242">
        <v>1320</v>
      </c>
      <c r="J2538" s="133">
        <v>86.96</v>
      </c>
      <c r="K2538" s="242">
        <v>1320</v>
      </c>
      <c r="L2538" s="133"/>
      <c r="M2538" s="133">
        <v>435</v>
      </c>
      <c r="N2538" s="242">
        <v>1320</v>
      </c>
      <c r="O2538" s="242">
        <v>1320</v>
      </c>
      <c r="P2538" s="133" t="s">
        <v>204</v>
      </c>
      <c r="Q2538" s="133" t="s">
        <v>201</v>
      </c>
      <c r="R2538" s="133" t="s">
        <v>202</v>
      </c>
      <c r="S2538" s="127">
        <v>44349.399687500001</v>
      </c>
    </row>
    <row r="2539" spans="1:19" x14ac:dyDescent="0.2">
      <c r="A2539" s="133" t="s">
        <v>199</v>
      </c>
      <c r="B2539" s="133" t="s">
        <v>85</v>
      </c>
      <c r="C2539" s="127">
        <v>44329.666666666664</v>
      </c>
      <c r="D2539" s="133">
        <v>86.653000000000006</v>
      </c>
      <c r="E2539" s="133">
        <v>78.998400000000004</v>
      </c>
      <c r="F2539" s="133">
        <v>7.6539999999999999</v>
      </c>
      <c r="G2539" s="133">
        <v>0</v>
      </c>
      <c r="H2539" s="133">
        <v>500</v>
      </c>
      <c r="I2539" s="242">
        <v>1320</v>
      </c>
      <c r="J2539" s="133">
        <v>78.998999999999995</v>
      </c>
      <c r="K2539" s="242">
        <v>1320</v>
      </c>
      <c r="L2539" s="133"/>
      <c r="M2539" s="133">
        <v>435</v>
      </c>
      <c r="N2539" s="242">
        <v>1320</v>
      </c>
      <c r="O2539" s="242">
        <v>1320</v>
      </c>
      <c r="P2539" s="133" t="s">
        <v>204</v>
      </c>
      <c r="Q2539" s="133" t="s">
        <v>201</v>
      </c>
      <c r="R2539" s="133" t="s">
        <v>202</v>
      </c>
      <c r="S2539" s="127">
        <v>44349.399699074071</v>
      </c>
    </row>
    <row r="2540" spans="1:19" x14ac:dyDescent="0.2">
      <c r="A2540" s="133" t="s">
        <v>199</v>
      </c>
      <c r="B2540" s="133" t="s">
        <v>85</v>
      </c>
      <c r="C2540" s="127">
        <v>44329.708333333336</v>
      </c>
      <c r="D2540" s="133">
        <v>83.085999999999999</v>
      </c>
      <c r="E2540" s="133">
        <v>75.364800000000002</v>
      </c>
      <c r="F2540" s="133">
        <v>7.7210000000000001</v>
      </c>
      <c r="G2540" s="133">
        <v>0</v>
      </c>
      <c r="H2540" s="133">
        <v>499</v>
      </c>
      <c r="I2540" s="242">
        <v>1320</v>
      </c>
      <c r="J2540" s="133">
        <v>75.364999999999995</v>
      </c>
      <c r="K2540" s="242">
        <v>1320</v>
      </c>
      <c r="L2540" s="133"/>
      <c r="M2540" s="133">
        <v>435</v>
      </c>
      <c r="N2540" s="242">
        <v>1320</v>
      </c>
      <c r="O2540" s="242">
        <v>1320</v>
      </c>
      <c r="P2540" s="133" t="s">
        <v>204</v>
      </c>
      <c r="Q2540" s="133" t="s">
        <v>201</v>
      </c>
      <c r="R2540" s="133" t="s">
        <v>202</v>
      </c>
      <c r="S2540" s="127">
        <v>44349.399687500001</v>
      </c>
    </row>
    <row r="2541" spans="1:19" x14ac:dyDescent="0.2">
      <c r="A2541" s="133" t="s">
        <v>199</v>
      </c>
      <c r="B2541" s="133" t="s">
        <v>85</v>
      </c>
      <c r="C2541" s="127">
        <v>44329.75</v>
      </c>
      <c r="D2541" s="133">
        <v>83.185000000000002</v>
      </c>
      <c r="E2541" s="133">
        <v>75.542400000000001</v>
      </c>
      <c r="F2541" s="133">
        <v>7.6420000000000003</v>
      </c>
      <c r="G2541" s="133">
        <v>0</v>
      </c>
      <c r="H2541" s="133">
        <v>499</v>
      </c>
      <c r="I2541" s="242">
        <v>1320</v>
      </c>
      <c r="J2541" s="133">
        <v>75.543000000000006</v>
      </c>
      <c r="K2541" s="242">
        <v>1320</v>
      </c>
      <c r="L2541" s="133"/>
      <c r="M2541" s="133">
        <v>435</v>
      </c>
      <c r="N2541" s="242">
        <v>1320</v>
      </c>
      <c r="O2541" s="242">
        <v>1320</v>
      </c>
      <c r="P2541" s="133" t="s">
        <v>204</v>
      </c>
      <c r="Q2541" s="133" t="s">
        <v>201</v>
      </c>
      <c r="R2541" s="133" t="s">
        <v>202</v>
      </c>
      <c r="S2541" s="127">
        <v>44349.399699074071</v>
      </c>
    </row>
    <row r="2542" spans="1:19" x14ac:dyDescent="0.2">
      <c r="A2542" s="133" t="s">
        <v>199</v>
      </c>
      <c r="B2542" s="133" t="s">
        <v>85</v>
      </c>
      <c r="C2542" s="127">
        <v>44329.791666666664</v>
      </c>
      <c r="D2542" s="133">
        <v>83.105000000000004</v>
      </c>
      <c r="E2542" s="133">
        <v>75.417599999999993</v>
      </c>
      <c r="F2542" s="133">
        <v>7.6879999999999997</v>
      </c>
      <c r="G2542" s="133">
        <v>0</v>
      </c>
      <c r="H2542" s="133">
        <v>499</v>
      </c>
      <c r="I2542" s="242">
        <v>1320</v>
      </c>
      <c r="J2542" s="133">
        <v>75.417000000000002</v>
      </c>
      <c r="K2542" s="242">
        <v>1320</v>
      </c>
      <c r="L2542" s="133"/>
      <c r="M2542" s="133">
        <v>435</v>
      </c>
      <c r="N2542" s="242">
        <v>1320</v>
      </c>
      <c r="O2542" s="242">
        <v>1320</v>
      </c>
      <c r="P2542" s="133" t="s">
        <v>204</v>
      </c>
      <c r="Q2542" s="133" t="s">
        <v>201</v>
      </c>
      <c r="R2542" s="133" t="s">
        <v>202</v>
      </c>
      <c r="S2542" s="127">
        <v>44349.399687500001</v>
      </c>
    </row>
    <row r="2543" spans="1:19" x14ac:dyDescent="0.2">
      <c r="A2543" s="133" t="s">
        <v>199</v>
      </c>
      <c r="B2543" s="133" t="s">
        <v>85</v>
      </c>
      <c r="C2543" s="127">
        <v>44329.833333333336</v>
      </c>
      <c r="D2543" s="133">
        <v>83.085999999999999</v>
      </c>
      <c r="E2543" s="133">
        <v>75.465599999999995</v>
      </c>
      <c r="F2543" s="133">
        <v>7.6219999999999999</v>
      </c>
      <c r="G2543" s="133">
        <v>0</v>
      </c>
      <c r="H2543" s="133">
        <v>499</v>
      </c>
      <c r="I2543" s="242">
        <v>1320</v>
      </c>
      <c r="J2543" s="133">
        <v>75.463999999999999</v>
      </c>
      <c r="K2543" s="242">
        <v>1320</v>
      </c>
      <c r="L2543" s="133"/>
      <c r="M2543" s="133">
        <v>435</v>
      </c>
      <c r="N2543" s="242">
        <v>1320</v>
      </c>
      <c r="O2543" s="242">
        <v>1320</v>
      </c>
      <c r="P2543" s="133" t="s">
        <v>204</v>
      </c>
      <c r="Q2543" s="133" t="s">
        <v>201</v>
      </c>
      <c r="R2543" s="133" t="s">
        <v>202</v>
      </c>
      <c r="S2543" s="127">
        <v>44349.399699074071</v>
      </c>
    </row>
    <row r="2544" spans="1:19" x14ac:dyDescent="0.2">
      <c r="A2544" s="133" t="s">
        <v>199</v>
      </c>
      <c r="B2544" s="133" t="s">
        <v>85</v>
      </c>
      <c r="C2544" s="127">
        <v>44329.875</v>
      </c>
      <c r="D2544" s="133">
        <v>82.855999999999995</v>
      </c>
      <c r="E2544" s="133">
        <v>75.268799999999999</v>
      </c>
      <c r="F2544" s="133">
        <v>7.5860000000000003</v>
      </c>
      <c r="G2544" s="133">
        <v>0</v>
      </c>
      <c r="H2544" s="133">
        <v>499</v>
      </c>
      <c r="I2544" s="242">
        <v>1320</v>
      </c>
      <c r="J2544" s="133">
        <v>75.27</v>
      </c>
      <c r="K2544" s="242">
        <v>1320</v>
      </c>
      <c r="L2544" s="133"/>
      <c r="M2544" s="133">
        <v>435</v>
      </c>
      <c r="N2544" s="242">
        <v>1320</v>
      </c>
      <c r="O2544" s="242">
        <v>1320</v>
      </c>
      <c r="P2544" s="133" t="s">
        <v>204</v>
      </c>
      <c r="Q2544" s="133" t="s">
        <v>201</v>
      </c>
      <c r="R2544" s="133" t="s">
        <v>202</v>
      </c>
      <c r="S2544" s="127">
        <v>44349.399699074071</v>
      </c>
    </row>
    <row r="2545" spans="1:19" x14ac:dyDescent="0.2">
      <c r="A2545" s="133" t="s">
        <v>199</v>
      </c>
      <c r="B2545" s="133" t="s">
        <v>85</v>
      </c>
      <c r="C2545" s="127">
        <v>44329.916666666664</v>
      </c>
      <c r="D2545" s="133">
        <v>82.863</v>
      </c>
      <c r="E2545" s="133">
        <v>75.239999999999995</v>
      </c>
      <c r="F2545" s="133">
        <v>7.6230000000000002</v>
      </c>
      <c r="G2545" s="133">
        <v>0</v>
      </c>
      <c r="H2545" s="133">
        <v>499</v>
      </c>
      <c r="I2545" s="242">
        <v>1320</v>
      </c>
      <c r="J2545" s="133">
        <v>75.239999999999995</v>
      </c>
      <c r="K2545" s="242">
        <v>1320</v>
      </c>
      <c r="L2545" s="133"/>
      <c r="M2545" s="133">
        <v>435</v>
      </c>
      <c r="N2545" s="242">
        <v>1320</v>
      </c>
      <c r="O2545" s="242">
        <v>1320</v>
      </c>
      <c r="P2545" s="133" t="s">
        <v>204</v>
      </c>
      <c r="Q2545" s="133" t="s">
        <v>201</v>
      </c>
      <c r="R2545" s="133" t="s">
        <v>202</v>
      </c>
      <c r="S2545" s="127">
        <v>44349.399687500001</v>
      </c>
    </row>
    <row r="2546" spans="1:19" x14ac:dyDescent="0.2">
      <c r="A2546" s="133" t="s">
        <v>199</v>
      </c>
      <c r="B2546" s="133" t="s">
        <v>85</v>
      </c>
      <c r="C2546" s="127">
        <v>44329.958333333336</v>
      </c>
      <c r="D2546" s="133">
        <v>82.947000000000003</v>
      </c>
      <c r="E2546" s="133">
        <v>75.215999999999994</v>
      </c>
      <c r="F2546" s="133">
        <v>7.7309999999999999</v>
      </c>
      <c r="G2546" s="133">
        <v>0</v>
      </c>
      <c r="H2546" s="133">
        <v>499</v>
      </c>
      <c r="I2546" s="242">
        <v>1320</v>
      </c>
      <c r="J2546" s="133">
        <v>75.215999999999994</v>
      </c>
      <c r="K2546" s="242">
        <v>1320</v>
      </c>
      <c r="L2546" s="133"/>
      <c r="M2546" s="133">
        <v>435</v>
      </c>
      <c r="N2546" s="242">
        <v>1320</v>
      </c>
      <c r="O2546" s="242">
        <v>1320</v>
      </c>
      <c r="P2546" s="133" t="s">
        <v>204</v>
      </c>
      <c r="Q2546" s="133" t="s">
        <v>201</v>
      </c>
      <c r="R2546" s="133" t="s">
        <v>202</v>
      </c>
      <c r="S2546" s="127">
        <v>44349.399699074071</v>
      </c>
    </row>
    <row r="2547" spans="1:19" x14ac:dyDescent="0.2">
      <c r="A2547" s="133" t="s">
        <v>199</v>
      </c>
      <c r="B2547" s="133" t="s">
        <v>85</v>
      </c>
      <c r="C2547" s="127">
        <v>44330</v>
      </c>
      <c r="D2547" s="133">
        <v>82.932000000000002</v>
      </c>
      <c r="E2547" s="133">
        <v>75.273600000000002</v>
      </c>
      <c r="F2547" s="133">
        <v>7.6589999999999998</v>
      </c>
      <c r="G2547" s="133">
        <v>0</v>
      </c>
      <c r="H2547" s="133">
        <v>499</v>
      </c>
      <c r="I2547" s="242">
        <v>1320</v>
      </c>
      <c r="J2547" s="133">
        <v>75.272999999999996</v>
      </c>
      <c r="K2547" s="242">
        <v>1320</v>
      </c>
      <c r="L2547" s="133"/>
      <c r="M2547" s="133">
        <v>435</v>
      </c>
      <c r="N2547" s="242">
        <v>1320</v>
      </c>
      <c r="O2547" s="242">
        <v>1320</v>
      </c>
      <c r="P2547" s="133" t="s">
        <v>204</v>
      </c>
      <c r="Q2547" s="133" t="s">
        <v>201</v>
      </c>
      <c r="R2547" s="133" t="s">
        <v>202</v>
      </c>
      <c r="S2547" s="127">
        <v>44349.399699074071</v>
      </c>
    </row>
    <row r="2548" spans="1:19" x14ac:dyDescent="0.2">
      <c r="A2548" s="133" t="s">
        <v>199</v>
      </c>
      <c r="B2548" s="133" t="s">
        <v>85</v>
      </c>
      <c r="C2548" s="127">
        <v>44330.041666666664</v>
      </c>
      <c r="D2548" s="133">
        <v>82.775000000000006</v>
      </c>
      <c r="E2548" s="133">
        <v>75.009600000000006</v>
      </c>
      <c r="F2548" s="133">
        <v>7.766</v>
      </c>
      <c r="G2548" s="133">
        <v>0</v>
      </c>
      <c r="H2548" s="133">
        <v>499</v>
      </c>
      <c r="I2548" s="242">
        <v>1320</v>
      </c>
      <c r="J2548" s="133">
        <v>75.009</v>
      </c>
      <c r="K2548" s="242">
        <v>1320</v>
      </c>
      <c r="L2548" s="133"/>
      <c r="M2548" s="133">
        <v>435</v>
      </c>
      <c r="N2548" s="242">
        <v>1320</v>
      </c>
      <c r="O2548" s="242">
        <v>1320</v>
      </c>
      <c r="P2548" s="133" t="s">
        <v>204</v>
      </c>
      <c r="Q2548" s="133" t="s">
        <v>201</v>
      </c>
      <c r="R2548" s="133" t="s">
        <v>202</v>
      </c>
      <c r="S2548" s="127">
        <v>44349.399699074071</v>
      </c>
    </row>
    <row r="2549" spans="1:19" x14ac:dyDescent="0.2">
      <c r="A2549" s="133" t="s">
        <v>199</v>
      </c>
      <c r="B2549" s="133" t="s">
        <v>85</v>
      </c>
      <c r="C2549" s="127">
        <v>44330.083333333336</v>
      </c>
      <c r="D2549" s="133">
        <v>82.918000000000006</v>
      </c>
      <c r="E2549" s="133">
        <v>75.220799999999997</v>
      </c>
      <c r="F2549" s="133">
        <v>7.6970000000000001</v>
      </c>
      <c r="G2549" s="133">
        <v>0</v>
      </c>
      <c r="H2549" s="133">
        <v>499</v>
      </c>
      <c r="I2549" s="242">
        <v>1320</v>
      </c>
      <c r="J2549" s="133">
        <v>75.221000000000004</v>
      </c>
      <c r="K2549" s="242">
        <v>1320</v>
      </c>
      <c r="L2549" s="133"/>
      <c r="M2549" s="133">
        <v>435</v>
      </c>
      <c r="N2549" s="242">
        <v>1320</v>
      </c>
      <c r="O2549" s="242">
        <v>1320</v>
      </c>
      <c r="P2549" s="133" t="s">
        <v>204</v>
      </c>
      <c r="Q2549" s="133" t="s">
        <v>201</v>
      </c>
      <c r="R2549" s="133" t="s">
        <v>202</v>
      </c>
      <c r="S2549" s="127">
        <v>44349.399699074071</v>
      </c>
    </row>
    <row r="2550" spans="1:19" x14ac:dyDescent="0.2">
      <c r="A2550" s="133" t="s">
        <v>199</v>
      </c>
      <c r="B2550" s="133" t="s">
        <v>85</v>
      </c>
      <c r="C2550" s="127">
        <v>44330.125</v>
      </c>
      <c r="D2550" s="133">
        <v>82.899000000000001</v>
      </c>
      <c r="E2550" s="133">
        <v>75.172799999999995</v>
      </c>
      <c r="F2550" s="133">
        <v>7.726</v>
      </c>
      <c r="G2550" s="133">
        <v>0</v>
      </c>
      <c r="H2550" s="133">
        <v>499</v>
      </c>
      <c r="I2550" s="242">
        <v>1320</v>
      </c>
      <c r="J2550" s="133">
        <v>75.173000000000002</v>
      </c>
      <c r="K2550" s="242">
        <v>1320</v>
      </c>
      <c r="L2550" s="133"/>
      <c r="M2550" s="133">
        <v>435</v>
      </c>
      <c r="N2550" s="242">
        <v>1320</v>
      </c>
      <c r="O2550" s="242">
        <v>1320</v>
      </c>
      <c r="P2550" s="133" t="s">
        <v>204</v>
      </c>
      <c r="Q2550" s="133" t="s">
        <v>201</v>
      </c>
      <c r="R2550" s="133" t="s">
        <v>202</v>
      </c>
      <c r="S2550" s="127">
        <v>44349.399687500001</v>
      </c>
    </row>
    <row r="2551" spans="1:19" x14ac:dyDescent="0.2">
      <c r="A2551" s="133" t="s">
        <v>199</v>
      </c>
      <c r="B2551" s="133" t="s">
        <v>85</v>
      </c>
      <c r="C2551" s="127">
        <v>44330.166666666664</v>
      </c>
      <c r="D2551" s="133">
        <v>82.923000000000002</v>
      </c>
      <c r="E2551" s="133">
        <v>75.139200000000002</v>
      </c>
      <c r="F2551" s="133">
        <v>7.7850000000000001</v>
      </c>
      <c r="G2551" s="133">
        <v>0</v>
      </c>
      <c r="H2551" s="133">
        <v>499</v>
      </c>
      <c r="I2551" s="242">
        <v>1320</v>
      </c>
      <c r="J2551" s="133">
        <v>75.138000000000005</v>
      </c>
      <c r="K2551" s="242">
        <v>1320</v>
      </c>
      <c r="L2551" s="133"/>
      <c r="M2551" s="133">
        <v>435</v>
      </c>
      <c r="N2551" s="242">
        <v>1320</v>
      </c>
      <c r="O2551" s="242">
        <v>1320</v>
      </c>
      <c r="P2551" s="133" t="s">
        <v>204</v>
      </c>
      <c r="Q2551" s="133" t="s">
        <v>201</v>
      </c>
      <c r="R2551" s="133" t="s">
        <v>202</v>
      </c>
      <c r="S2551" s="127">
        <v>44349.399699074071</v>
      </c>
    </row>
    <row r="2552" spans="1:19" x14ac:dyDescent="0.2">
      <c r="A2552" s="133" t="s">
        <v>199</v>
      </c>
      <c r="B2552" s="133" t="s">
        <v>85</v>
      </c>
      <c r="C2552" s="127">
        <v>44330.208333333336</v>
      </c>
      <c r="D2552" s="133">
        <v>82.915999999999997</v>
      </c>
      <c r="E2552" s="133">
        <v>75.105599999999995</v>
      </c>
      <c r="F2552" s="133">
        <v>7.8109999999999999</v>
      </c>
      <c r="G2552" s="133">
        <v>0</v>
      </c>
      <c r="H2552" s="133">
        <v>499</v>
      </c>
      <c r="I2552" s="242">
        <v>1320</v>
      </c>
      <c r="J2552" s="133">
        <v>75.105000000000004</v>
      </c>
      <c r="K2552" s="242">
        <v>1320</v>
      </c>
      <c r="L2552" s="133"/>
      <c r="M2552" s="133">
        <v>435</v>
      </c>
      <c r="N2552" s="242">
        <v>1320</v>
      </c>
      <c r="O2552" s="242">
        <v>1320</v>
      </c>
      <c r="P2552" s="133" t="s">
        <v>204</v>
      </c>
      <c r="Q2552" s="133" t="s">
        <v>201</v>
      </c>
      <c r="R2552" s="133" t="s">
        <v>202</v>
      </c>
      <c r="S2552" s="127">
        <v>44349.399687500001</v>
      </c>
    </row>
    <row r="2553" spans="1:19" x14ac:dyDescent="0.2">
      <c r="A2553" s="133" t="s">
        <v>199</v>
      </c>
      <c r="B2553" s="133" t="s">
        <v>85</v>
      </c>
      <c r="C2553" s="127">
        <v>44330.25</v>
      </c>
      <c r="D2553" s="133">
        <v>82.921999999999997</v>
      </c>
      <c r="E2553" s="133">
        <v>75.206400000000002</v>
      </c>
      <c r="F2553" s="133">
        <v>7.7160000000000002</v>
      </c>
      <c r="G2553" s="133">
        <v>0</v>
      </c>
      <c r="H2553" s="133">
        <v>499</v>
      </c>
      <c r="I2553" s="242">
        <v>1320</v>
      </c>
      <c r="J2553" s="133">
        <v>75.206000000000003</v>
      </c>
      <c r="K2553" s="242">
        <v>1320</v>
      </c>
      <c r="L2553" s="133"/>
      <c r="M2553" s="133">
        <v>435</v>
      </c>
      <c r="N2553" s="242">
        <v>1320</v>
      </c>
      <c r="O2553" s="242">
        <v>1320</v>
      </c>
      <c r="P2553" s="133" t="s">
        <v>204</v>
      </c>
      <c r="Q2553" s="133" t="s">
        <v>201</v>
      </c>
      <c r="R2553" s="133" t="s">
        <v>202</v>
      </c>
      <c r="S2553" s="127">
        <v>44349.399699074071</v>
      </c>
    </row>
    <row r="2554" spans="1:19" x14ac:dyDescent="0.2">
      <c r="A2554" s="133" t="s">
        <v>199</v>
      </c>
      <c r="B2554" s="133" t="s">
        <v>85</v>
      </c>
      <c r="C2554" s="127">
        <v>44330.291666666664</v>
      </c>
      <c r="D2554" s="133">
        <v>82.847999999999999</v>
      </c>
      <c r="E2554" s="133">
        <v>75.043199999999999</v>
      </c>
      <c r="F2554" s="133">
        <v>7.8049999999999997</v>
      </c>
      <c r="G2554" s="133">
        <v>0</v>
      </c>
      <c r="H2554" s="133">
        <v>498</v>
      </c>
      <c r="I2554" s="242">
        <v>1320</v>
      </c>
      <c r="J2554" s="133">
        <v>75.043000000000006</v>
      </c>
      <c r="K2554" s="242">
        <v>1320</v>
      </c>
      <c r="L2554" s="133"/>
      <c r="M2554" s="133">
        <v>435</v>
      </c>
      <c r="N2554" s="242">
        <v>1320</v>
      </c>
      <c r="O2554" s="242">
        <v>1320</v>
      </c>
      <c r="P2554" s="133" t="s">
        <v>204</v>
      </c>
      <c r="Q2554" s="133" t="s">
        <v>201</v>
      </c>
      <c r="R2554" s="133" t="s">
        <v>202</v>
      </c>
      <c r="S2554" s="127">
        <v>44349.399687500001</v>
      </c>
    </row>
    <row r="2555" spans="1:19" x14ac:dyDescent="0.2">
      <c r="A2555" s="133" t="s">
        <v>199</v>
      </c>
      <c r="B2555" s="133" t="s">
        <v>85</v>
      </c>
      <c r="C2555" s="127">
        <v>44330.333333333336</v>
      </c>
      <c r="D2555" s="133">
        <v>82.86</v>
      </c>
      <c r="E2555" s="133">
        <v>75.144000000000005</v>
      </c>
      <c r="F2555" s="133">
        <v>7.7160000000000002</v>
      </c>
      <c r="G2555" s="133">
        <v>0</v>
      </c>
      <c r="H2555" s="133">
        <v>499</v>
      </c>
      <c r="I2555" s="242">
        <v>1320</v>
      </c>
      <c r="J2555" s="133">
        <v>75.144000000000005</v>
      </c>
      <c r="K2555" s="242">
        <v>1320</v>
      </c>
      <c r="L2555" s="133"/>
      <c r="M2555" s="133">
        <v>435</v>
      </c>
      <c r="N2555" s="242">
        <v>1320</v>
      </c>
      <c r="O2555" s="242">
        <v>1320</v>
      </c>
      <c r="P2555" s="133" t="s">
        <v>204</v>
      </c>
      <c r="Q2555" s="133" t="s">
        <v>201</v>
      </c>
      <c r="R2555" s="133" t="s">
        <v>202</v>
      </c>
      <c r="S2555" s="127">
        <v>44349.399687500001</v>
      </c>
    </row>
    <row r="2556" spans="1:19" x14ac:dyDescent="0.2">
      <c r="A2556" s="133" t="s">
        <v>199</v>
      </c>
      <c r="B2556" s="133" t="s">
        <v>85</v>
      </c>
      <c r="C2556" s="127">
        <v>44330.375</v>
      </c>
      <c r="D2556" s="133">
        <v>82.878</v>
      </c>
      <c r="E2556" s="133">
        <v>75.1584</v>
      </c>
      <c r="F2556" s="133">
        <v>7.7210000000000001</v>
      </c>
      <c r="G2556" s="133">
        <v>0</v>
      </c>
      <c r="H2556" s="133">
        <v>498</v>
      </c>
      <c r="I2556" s="242">
        <v>1320</v>
      </c>
      <c r="J2556" s="133">
        <v>75.156999999999996</v>
      </c>
      <c r="K2556" s="242">
        <v>1320</v>
      </c>
      <c r="L2556" s="133"/>
      <c r="M2556" s="133">
        <v>435</v>
      </c>
      <c r="N2556" s="242">
        <v>1320</v>
      </c>
      <c r="O2556" s="242">
        <v>1320</v>
      </c>
      <c r="P2556" s="133" t="s">
        <v>204</v>
      </c>
      <c r="Q2556" s="133" t="s">
        <v>201</v>
      </c>
      <c r="R2556" s="133" t="s">
        <v>202</v>
      </c>
      <c r="S2556" s="127">
        <v>44349.399699074071</v>
      </c>
    </row>
    <row r="2557" spans="1:19" x14ac:dyDescent="0.2">
      <c r="A2557" s="133" t="s">
        <v>199</v>
      </c>
      <c r="B2557" s="133" t="s">
        <v>85</v>
      </c>
      <c r="C2557" s="127">
        <v>44330.416666666664</v>
      </c>
      <c r="D2557" s="133">
        <v>91.713999999999999</v>
      </c>
      <c r="E2557" s="133">
        <v>83.731200000000001</v>
      </c>
      <c r="F2557" s="133">
        <v>7.9820000000000002</v>
      </c>
      <c r="G2557" s="133">
        <v>0</v>
      </c>
      <c r="H2557" s="133">
        <v>499</v>
      </c>
      <c r="I2557" s="242">
        <v>1320</v>
      </c>
      <c r="J2557" s="133">
        <v>83.731999999999999</v>
      </c>
      <c r="K2557" s="242">
        <v>1320</v>
      </c>
      <c r="L2557" s="133"/>
      <c r="M2557" s="133">
        <v>435</v>
      </c>
      <c r="N2557" s="242">
        <v>1320</v>
      </c>
      <c r="O2557" s="242">
        <v>1320</v>
      </c>
      <c r="P2557" s="133" t="s">
        <v>204</v>
      </c>
      <c r="Q2557" s="133" t="s">
        <v>201</v>
      </c>
      <c r="R2557" s="133" t="s">
        <v>202</v>
      </c>
      <c r="S2557" s="127">
        <v>44349.399699074071</v>
      </c>
    </row>
    <row r="2558" spans="1:19" x14ac:dyDescent="0.2">
      <c r="A2558" s="133" t="s">
        <v>199</v>
      </c>
      <c r="B2558" s="133" t="s">
        <v>85</v>
      </c>
      <c r="C2558" s="127">
        <v>44330.458333333336</v>
      </c>
      <c r="D2558" s="133">
        <v>97.872</v>
      </c>
      <c r="E2558" s="133">
        <v>89.788799999999995</v>
      </c>
      <c r="F2558" s="133">
        <v>8.0830000000000002</v>
      </c>
      <c r="G2558" s="133">
        <v>0</v>
      </c>
      <c r="H2558" s="133">
        <v>499</v>
      </c>
      <c r="I2558" s="242">
        <v>1320</v>
      </c>
      <c r="J2558" s="133">
        <v>89.789000000000001</v>
      </c>
      <c r="K2558" s="242">
        <v>1320</v>
      </c>
      <c r="L2558" s="133"/>
      <c r="M2558" s="133">
        <v>435</v>
      </c>
      <c r="N2558" s="242">
        <v>1320</v>
      </c>
      <c r="O2558" s="242">
        <v>1320</v>
      </c>
      <c r="P2558" s="133" t="s">
        <v>204</v>
      </c>
      <c r="Q2558" s="133" t="s">
        <v>201</v>
      </c>
      <c r="R2558" s="133" t="s">
        <v>202</v>
      </c>
      <c r="S2558" s="127">
        <v>44349.399699074071</v>
      </c>
    </row>
    <row r="2559" spans="1:19" x14ac:dyDescent="0.2">
      <c r="A2559" s="133" t="s">
        <v>199</v>
      </c>
      <c r="B2559" s="133" t="s">
        <v>85</v>
      </c>
      <c r="C2559" s="127">
        <v>44330.5</v>
      </c>
      <c r="D2559" s="133">
        <v>110.14</v>
      </c>
      <c r="E2559" s="133">
        <v>101.928</v>
      </c>
      <c r="F2559" s="133">
        <v>8.2129999999999992</v>
      </c>
      <c r="G2559" s="133">
        <v>0</v>
      </c>
      <c r="H2559" s="133">
        <v>500</v>
      </c>
      <c r="I2559" s="242">
        <v>1320</v>
      </c>
      <c r="J2559" s="133">
        <v>101.92700000000001</v>
      </c>
      <c r="K2559" s="242">
        <v>1320</v>
      </c>
      <c r="L2559" s="133"/>
      <c r="M2559" s="133">
        <v>435</v>
      </c>
      <c r="N2559" s="242">
        <v>1320</v>
      </c>
      <c r="O2559" s="242">
        <v>1320</v>
      </c>
      <c r="P2559" s="133" t="s">
        <v>204</v>
      </c>
      <c r="Q2559" s="133" t="s">
        <v>201</v>
      </c>
      <c r="R2559" s="133" t="s">
        <v>202</v>
      </c>
      <c r="S2559" s="127">
        <v>44349.399699074071</v>
      </c>
    </row>
    <row r="2560" spans="1:19" x14ac:dyDescent="0.2">
      <c r="A2560" s="133" t="s">
        <v>199</v>
      </c>
      <c r="B2560" s="133" t="s">
        <v>85</v>
      </c>
      <c r="C2560" s="127">
        <v>44330.541666666664</v>
      </c>
      <c r="D2560" s="133">
        <v>134.49799999999999</v>
      </c>
      <c r="E2560" s="133">
        <v>125.904</v>
      </c>
      <c r="F2560" s="133">
        <v>8.593</v>
      </c>
      <c r="G2560" s="133">
        <v>0</v>
      </c>
      <c r="H2560" s="133">
        <v>500</v>
      </c>
      <c r="I2560" s="242">
        <v>1320</v>
      </c>
      <c r="J2560" s="133">
        <v>125.905</v>
      </c>
      <c r="K2560" s="242">
        <v>1320</v>
      </c>
      <c r="L2560" s="133"/>
      <c r="M2560" s="133">
        <v>435</v>
      </c>
      <c r="N2560" s="242">
        <v>1320</v>
      </c>
      <c r="O2560" s="242">
        <v>1320</v>
      </c>
      <c r="P2560" s="133" t="s">
        <v>204</v>
      </c>
      <c r="Q2560" s="133" t="s">
        <v>201</v>
      </c>
      <c r="R2560" s="133" t="s">
        <v>202</v>
      </c>
      <c r="S2560" s="127">
        <v>44349.399699074071</v>
      </c>
    </row>
    <row r="2561" spans="1:19" x14ac:dyDescent="0.2">
      <c r="A2561" s="133" t="s">
        <v>199</v>
      </c>
      <c r="B2561" s="133" t="s">
        <v>85</v>
      </c>
      <c r="C2561" s="127">
        <v>44330.583333333336</v>
      </c>
      <c r="D2561" s="133">
        <v>126.97</v>
      </c>
      <c r="E2561" s="133">
        <v>118.5552</v>
      </c>
      <c r="F2561" s="133">
        <v>8.4139999999999997</v>
      </c>
      <c r="G2561" s="133">
        <v>0</v>
      </c>
      <c r="H2561" s="133">
        <v>500</v>
      </c>
      <c r="I2561" s="242">
        <v>1320</v>
      </c>
      <c r="J2561" s="133">
        <v>118.556</v>
      </c>
      <c r="K2561" s="242">
        <v>1320</v>
      </c>
      <c r="L2561" s="133"/>
      <c r="M2561" s="133">
        <v>435</v>
      </c>
      <c r="N2561" s="242">
        <v>1320</v>
      </c>
      <c r="O2561" s="242">
        <v>1320</v>
      </c>
      <c r="P2561" s="133" t="s">
        <v>204</v>
      </c>
      <c r="Q2561" s="133" t="s">
        <v>201</v>
      </c>
      <c r="R2561" s="133" t="s">
        <v>202</v>
      </c>
      <c r="S2561" s="127">
        <v>44349.399699074071</v>
      </c>
    </row>
    <row r="2562" spans="1:19" x14ac:dyDescent="0.2">
      <c r="A2562" s="133" t="s">
        <v>199</v>
      </c>
      <c r="B2562" s="133" t="s">
        <v>85</v>
      </c>
      <c r="C2562" s="127">
        <v>44330.625</v>
      </c>
      <c r="D2562" s="133">
        <v>108.29600000000001</v>
      </c>
      <c r="E2562" s="133">
        <v>100.2576</v>
      </c>
      <c r="F2562" s="133">
        <v>8.0399999999999991</v>
      </c>
      <c r="G2562" s="133">
        <v>0</v>
      </c>
      <c r="H2562" s="133">
        <v>500</v>
      </c>
      <c r="I2562" s="242">
        <v>1320</v>
      </c>
      <c r="J2562" s="133">
        <v>100.256</v>
      </c>
      <c r="K2562" s="242">
        <v>1320</v>
      </c>
      <c r="L2562" s="133"/>
      <c r="M2562" s="133">
        <v>435</v>
      </c>
      <c r="N2562" s="242">
        <v>1320</v>
      </c>
      <c r="O2562" s="242">
        <v>1320</v>
      </c>
      <c r="P2562" s="133" t="s">
        <v>204</v>
      </c>
      <c r="Q2562" s="133" t="s">
        <v>201</v>
      </c>
      <c r="R2562" s="133" t="s">
        <v>202</v>
      </c>
      <c r="S2562" s="127">
        <v>44349.399699074071</v>
      </c>
    </row>
    <row r="2563" spans="1:19" x14ac:dyDescent="0.2">
      <c r="A2563" s="133" t="s">
        <v>199</v>
      </c>
      <c r="B2563" s="133" t="s">
        <v>85</v>
      </c>
      <c r="C2563" s="127">
        <v>44330.666666666664</v>
      </c>
      <c r="D2563" s="133">
        <v>86.75</v>
      </c>
      <c r="E2563" s="133">
        <v>78.921599999999998</v>
      </c>
      <c r="F2563" s="133">
        <v>7.8259999999999996</v>
      </c>
      <c r="G2563" s="133">
        <v>0</v>
      </c>
      <c r="H2563" s="133">
        <v>499</v>
      </c>
      <c r="I2563" s="242">
        <v>1320</v>
      </c>
      <c r="J2563" s="133">
        <v>78.924000000000007</v>
      </c>
      <c r="K2563" s="242">
        <v>1320</v>
      </c>
      <c r="L2563" s="133"/>
      <c r="M2563" s="133">
        <v>435</v>
      </c>
      <c r="N2563" s="242">
        <v>1320</v>
      </c>
      <c r="O2563" s="242">
        <v>1320</v>
      </c>
      <c r="P2563" s="133" t="s">
        <v>204</v>
      </c>
      <c r="Q2563" s="133" t="s">
        <v>201</v>
      </c>
      <c r="R2563" s="133" t="s">
        <v>202</v>
      </c>
      <c r="S2563" s="127">
        <v>44349.399699074071</v>
      </c>
    </row>
    <row r="2564" spans="1:19" x14ac:dyDescent="0.2">
      <c r="A2564" s="133" t="s">
        <v>199</v>
      </c>
      <c r="B2564" s="133" t="s">
        <v>85</v>
      </c>
      <c r="C2564" s="127">
        <v>44330.708333333336</v>
      </c>
      <c r="D2564" s="133">
        <v>84.55</v>
      </c>
      <c r="E2564" s="133">
        <v>76.828800000000001</v>
      </c>
      <c r="F2564" s="133">
        <v>7.7210000000000001</v>
      </c>
      <c r="G2564" s="133">
        <v>0</v>
      </c>
      <c r="H2564" s="133">
        <v>499</v>
      </c>
      <c r="I2564" s="242">
        <v>1320</v>
      </c>
      <c r="J2564" s="133">
        <v>76.828999999999994</v>
      </c>
      <c r="K2564" s="242">
        <v>1320</v>
      </c>
      <c r="L2564" s="133"/>
      <c r="M2564" s="133">
        <v>435</v>
      </c>
      <c r="N2564" s="242">
        <v>1320</v>
      </c>
      <c r="O2564" s="242">
        <v>1320</v>
      </c>
      <c r="P2564" s="133" t="s">
        <v>204</v>
      </c>
      <c r="Q2564" s="133" t="s">
        <v>201</v>
      </c>
      <c r="R2564" s="133" t="s">
        <v>202</v>
      </c>
      <c r="S2564" s="127">
        <v>44349.399687500001</v>
      </c>
    </row>
    <row r="2565" spans="1:19" x14ac:dyDescent="0.2">
      <c r="A2565" s="133" t="s">
        <v>199</v>
      </c>
      <c r="B2565" s="133" t="s">
        <v>85</v>
      </c>
      <c r="C2565" s="127">
        <v>44330.75</v>
      </c>
      <c r="D2565" s="133">
        <v>83.83</v>
      </c>
      <c r="E2565" s="133">
        <v>76.099199999999996</v>
      </c>
      <c r="F2565" s="133">
        <v>7.7309999999999999</v>
      </c>
      <c r="G2565" s="133">
        <v>0</v>
      </c>
      <c r="H2565" s="133">
        <v>498</v>
      </c>
      <c r="I2565" s="242">
        <v>1320</v>
      </c>
      <c r="J2565" s="133">
        <v>76.099000000000004</v>
      </c>
      <c r="K2565" s="242">
        <v>1320</v>
      </c>
      <c r="L2565" s="133"/>
      <c r="M2565" s="133">
        <v>435</v>
      </c>
      <c r="N2565" s="242">
        <v>1320</v>
      </c>
      <c r="O2565" s="242">
        <v>1320</v>
      </c>
      <c r="P2565" s="133" t="s">
        <v>204</v>
      </c>
      <c r="Q2565" s="133" t="s">
        <v>201</v>
      </c>
      <c r="R2565" s="133" t="s">
        <v>202</v>
      </c>
      <c r="S2565" s="127">
        <v>44349.399687500001</v>
      </c>
    </row>
    <row r="2566" spans="1:19" x14ac:dyDescent="0.2">
      <c r="A2566" s="133" t="s">
        <v>199</v>
      </c>
      <c r="B2566" s="133" t="s">
        <v>85</v>
      </c>
      <c r="C2566" s="127">
        <v>44330.791666666664</v>
      </c>
      <c r="D2566" s="133">
        <v>82.840999999999994</v>
      </c>
      <c r="E2566" s="133">
        <v>75.129599999999996</v>
      </c>
      <c r="F2566" s="133">
        <v>7.7119999999999997</v>
      </c>
      <c r="G2566" s="133">
        <v>0</v>
      </c>
      <c r="H2566" s="133">
        <v>499</v>
      </c>
      <c r="I2566" s="242">
        <v>1320</v>
      </c>
      <c r="J2566" s="133">
        <v>75.129000000000005</v>
      </c>
      <c r="K2566" s="242">
        <v>1320</v>
      </c>
      <c r="L2566" s="133"/>
      <c r="M2566" s="133">
        <v>435</v>
      </c>
      <c r="N2566" s="242">
        <v>1320</v>
      </c>
      <c r="O2566" s="242">
        <v>1320</v>
      </c>
      <c r="P2566" s="133" t="s">
        <v>204</v>
      </c>
      <c r="Q2566" s="133" t="s">
        <v>201</v>
      </c>
      <c r="R2566" s="133" t="s">
        <v>202</v>
      </c>
      <c r="S2566" s="127">
        <v>44349.399699074071</v>
      </c>
    </row>
    <row r="2567" spans="1:19" x14ac:dyDescent="0.2">
      <c r="A2567" s="133" t="s">
        <v>199</v>
      </c>
      <c r="B2567" s="133" t="s">
        <v>85</v>
      </c>
      <c r="C2567" s="127">
        <v>44330.833333333336</v>
      </c>
      <c r="D2567" s="133">
        <v>83.05</v>
      </c>
      <c r="E2567" s="133">
        <v>75.393600000000006</v>
      </c>
      <c r="F2567" s="133">
        <v>7.6559999999999997</v>
      </c>
      <c r="G2567" s="133">
        <v>0</v>
      </c>
      <c r="H2567" s="133">
        <v>498</v>
      </c>
      <c r="I2567" s="242">
        <v>1320</v>
      </c>
      <c r="J2567" s="133">
        <v>75.394000000000005</v>
      </c>
      <c r="K2567" s="242">
        <v>1320</v>
      </c>
      <c r="L2567" s="133"/>
      <c r="M2567" s="133">
        <v>435</v>
      </c>
      <c r="N2567" s="242">
        <v>1320</v>
      </c>
      <c r="O2567" s="242">
        <v>1320</v>
      </c>
      <c r="P2567" s="133" t="s">
        <v>204</v>
      </c>
      <c r="Q2567" s="133" t="s">
        <v>201</v>
      </c>
      <c r="R2567" s="133" t="s">
        <v>202</v>
      </c>
      <c r="S2567" s="127">
        <v>44349.399699074071</v>
      </c>
    </row>
    <row r="2568" spans="1:19" x14ac:dyDescent="0.2">
      <c r="A2568" s="133" t="s">
        <v>199</v>
      </c>
      <c r="B2568" s="133" t="s">
        <v>85</v>
      </c>
      <c r="C2568" s="127">
        <v>44330.875</v>
      </c>
      <c r="D2568" s="133">
        <v>82.953000000000003</v>
      </c>
      <c r="E2568" s="133">
        <v>75.326400000000007</v>
      </c>
      <c r="F2568" s="133">
        <v>7.6289999999999996</v>
      </c>
      <c r="G2568" s="133">
        <v>0</v>
      </c>
      <c r="H2568" s="133">
        <v>499</v>
      </c>
      <c r="I2568" s="242">
        <v>1320</v>
      </c>
      <c r="J2568" s="133">
        <v>75.323999999999998</v>
      </c>
      <c r="K2568" s="242">
        <v>1320</v>
      </c>
      <c r="L2568" s="133"/>
      <c r="M2568" s="133">
        <v>435</v>
      </c>
      <c r="N2568" s="242">
        <v>1320</v>
      </c>
      <c r="O2568" s="242">
        <v>1320</v>
      </c>
      <c r="P2568" s="133" t="s">
        <v>204</v>
      </c>
      <c r="Q2568" s="133" t="s">
        <v>201</v>
      </c>
      <c r="R2568" s="133" t="s">
        <v>202</v>
      </c>
      <c r="S2568" s="127">
        <v>44349.399687500001</v>
      </c>
    </row>
    <row r="2569" spans="1:19" x14ac:dyDescent="0.2">
      <c r="A2569" s="133" t="s">
        <v>199</v>
      </c>
      <c r="B2569" s="133" t="s">
        <v>85</v>
      </c>
      <c r="C2569" s="127">
        <v>44330.916666666664</v>
      </c>
      <c r="D2569" s="133">
        <v>96.248999999999995</v>
      </c>
      <c r="E2569" s="133">
        <v>88.343999999999994</v>
      </c>
      <c r="F2569" s="133">
        <v>7.9050000000000002</v>
      </c>
      <c r="G2569" s="133">
        <v>0</v>
      </c>
      <c r="H2569" s="133">
        <v>499</v>
      </c>
      <c r="I2569" s="242">
        <v>1320</v>
      </c>
      <c r="J2569" s="133">
        <v>88.343999999999994</v>
      </c>
      <c r="K2569" s="242">
        <v>1320</v>
      </c>
      <c r="L2569" s="133"/>
      <c r="M2569" s="133">
        <v>435</v>
      </c>
      <c r="N2569" s="242">
        <v>1320</v>
      </c>
      <c r="O2569" s="242">
        <v>1320</v>
      </c>
      <c r="P2569" s="133" t="s">
        <v>204</v>
      </c>
      <c r="Q2569" s="133" t="s">
        <v>201</v>
      </c>
      <c r="R2569" s="133" t="s">
        <v>202</v>
      </c>
      <c r="S2569" s="127">
        <v>44349.399699074071</v>
      </c>
    </row>
    <row r="2570" spans="1:19" x14ac:dyDescent="0.2">
      <c r="A2570" s="133" t="s">
        <v>199</v>
      </c>
      <c r="B2570" s="133" t="s">
        <v>85</v>
      </c>
      <c r="C2570" s="127">
        <v>44330.958333333336</v>
      </c>
      <c r="D2570" s="133">
        <v>92.924999999999997</v>
      </c>
      <c r="E2570" s="133">
        <v>85.046400000000006</v>
      </c>
      <c r="F2570" s="133">
        <v>7.8780000000000001</v>
      </c>
      <c r="G2570" s="133">
        <v>0</v>
      </c>
      <c r="H2570" s="133">
        <v>500</v>
      </c>
      <c r="I2570" s="242">
        <v>1320</v>
      </c>
      <c r="J2570" s="133">
        <v>85.046999999999997</v>
      </c>
      <c r="K2570" s="242">
        <v>1320</v>
      </c>
      <c r="L2570" s="133"/>
      <c r="M2570" s="133">
        <v>435</v>
      </c>
      <c r="N2570" s="242">
        <v>1320</v>
      </c>
      <c r="O2570" s="242">
        <v>1320</v>
      </c>
      <c r="P2570" s="133" t="s">
        <v>204</v>
      </c>
      <c r="Q2570" s="133" t="s">
        <v>201</v>
      </c>
      <c r="R2570" s="133" t="s">
        <v>202</v>
      </c>
      <c r="S2570" s="127">
        <v>44349.399699074071</v>
      </c>
    </row>
    <row r="2571" spans="1:19" x14ac:dyDescent="0.2">
      <c r="A2571" s="133" t="s">
        <v>199</v>
      </c>
      <c r="B2571" s="133" t="s">
        <v>85</v>
      </c>
      <c r="C2571" s="127">
        <v>44331</v>
      </c>
      <c r="D2571" s="133">
        <v>84.242999999999995</v>
      </c>
      <c r="E2571" s="133">
        <v>76.252799999999993</v>
      </c>
      <c r="F2571" s="133">
        <v>7.99</v>
      </c>
      <c r="G2571" s="133">
        <v>0</v>
      </c>
      <c r="H2571" s="133">
        <v>500</v>
      </c>
      <c r="I2571" s="242">
        <v>1320</v>
      </c>
      <c r="J2571" s="133">
        <v>76.253</v>
      </c>
      <c r="K2571" s="242">
        <v>1320</v>
      </c>
      <c r="L2571" s="133"/>
      <c r="M2571" s="133">
        <v>435</v>
      </c>
      <c r="N2571" s="242">
        <v>1320</v>
      </c>
      <c r="O2571" s="242">
        <v>1320</v>
      </c>
      <c r="P2571" s="133" t="s">
        <v>204</v>
      </c>
      <c r="Q2571" s="133" t="s">
        <v>201</v>
      </c>
      <c r="R2571" s="133" t="s">
        <v>202</v>
      </c>
      <c r="S2571" s="127">
        <v>44349.399699074071</v>
      </c>
    </row>
    <row r="2572" spans="1:19" x14ac:dyDescent="0.2">
      <c r="A2572" s="133" t="s">
        <v>199</v>
      </c>
      <c r="B2572" s="133" t="s">
        <v>85</v>
      </c>
      <c r="C2572" s="127">
        <v>44331.041666666664</v>
      </c>
      <c r="D2572" s="133">
        <v>83.667000000000002</v>
      </c>
      <c r="E2572" s="133">
        <v>75.691199999999995</v>
      </c>
      <c r="F2572" s="133">
        <v>7.9749999999999996</v>
      </c>
      <c r="G2572" s="133">
        <v>0</v>
      </c>
      <c r="H2572" s="133">
        <v>499</v>
      </c>
      <c r="I2572" s="242">
        <v>1320</v>
      </c>
      <c r="J2572" s="133">
        <v>75.691999999999993</v>
      </c>
      <c r="K2572" s="242">
        <v>1320</v>
      </c>
      <c r="L2572" s="133"/>
      <c r="M2572" s="133">
        <v>435</v>
      </c>
      <c r="N2572" s="242">
        <v>1320</v>
      </c>
      <c r="O2572" s="242">
        <v>1320</v>
      </c>
      <c r="P2572" s="133" t="s">
        <v>204</v>
      </c>
      <c r="Q2572" s="133" t="s">
        <v>201</v>
      </c>
      <c r="R2572" s="133" t="s">
        <v>202</v>
      </c>
      <c r="S2572" s="127">
        <v>44349.399687500001</v>
      </c>
    </row>
    <row r="2573" spans="1:19" x14ac:dyDescent="0.2">
      <c r="A2573" s="133" t="s">
        <v>199</v>
      </c>
      <c r="B2573" s="133" t="s">
        <v>85</v>
      </c>
      <c r="C2573" s="127">
        <v>44331.083333333336</v>
      </c>
      <c r="D2573" s="133">
        <v>83.561999999999998</v>
      </c>
      <c r="E2573" s="133">
        <v>75.744</v>
      </c>
      <c r="F2573" s="133">
        <v>7.82</v>
      </c>
      <c r="G2573" s="133">
        <v>0</v>
      </c>
      <c r="H2573" s="133">
        <v>499</v>
      </c>
      <c r="I2573" s="242">
        <v>1320</v>
      </c>
      <c r="J2573" s="133">
        <v>75.742000000000004</v>
      </c>
      <c r="K2573" s="242">
        <v>1320</v>
      </c>
      <c r="L2573" s="133"/>
      <c r="M2573" s="133">
        <v>435</v>
      </c>
      <c r="N2573" s="242">
        <v>1320</v>
      </c>
      <c r="O2573" s="242">
        <v>1320</v>
      </c>
      <c r="P2573" s="133" t="s">
        <v>204</v>
      </c>
      <c r="Q2573" s="133" t="s">
        <v>201</v>
      </c>
      <c r="R2573" s="133" t="s">
        <v>202</v>
      </c>
      <c r="S2573" s="127">
        <v>44349.399687500001</v>
      </c>
    </row>
    <row r="2574" spans="1:19" x14ac:dyDescent="0.2">
      <c r="A2574" s="133" t="s">
        <v>199</v>
      </c>
      <c r="B2574" s="133" t="s">
        <v>85</v>
      </c>
      <c r="C2574" s="127">
        <v>44331.125</v>
      </c>
      <c r="D2574" s="133">
        <v>83.594999999999999</v>
      </c>
      <c r="E2574" s="133">
        <v>75.931200000000004</v>
      </c>
      <c r="F2574" s="133">
        <v>7.6639999999999997</v>
      </c>
      <c r="G2574" s="133">
        <v>0</v>
      </c>
      <c r="H2574" s="133">
        <v>500</v>
      </c>
      <c r="I2574" s="242">
        <v>1320</v>
      </c>
      <c r="J2574" s="133">
        <v>75.930999999999997</v>
      </c>
      <c r="K2574" s="242">
        <v>1320</v>
      </c>
      <c r="L2574" s="133"/>
      <c r="M2574" s="133">
        <v>435</v>
      </c>
      <c r="N2574" s="242">
        <v>1320</v>
      </c>
      <c r="O2574" s="242">
        <v>1320</v>
      </c>
      <c r="P2574" s="133" t="s">
        <v>204</v>
      </c>
      <c r="Q2574" s="133" t="s">
        <v>201</v>
      </c>
      <c r="R2574" s="133" t="s">
        <v>202</v>
      </c>
      <c r="S2574" s="127">
        <v>44349.399687500001</v>
      </c>
    </row>
    <row r="2575" spans="1:19" x14ac:dyDescent="0.2">
      <c r="A2575" s="133" t="s">
        <v>199</v>
      </c>
      <c r="B2575" s="133" t="s">
        <v>85</v>
      </c>
      <c r="C2575" s="127">
        <v>44331.166666666664</v>
      </c>
      <c r="D2575" s="133">
        <v>83.605000000000004</v>
      </c>
      <c r="E2575" s="133">
        <v>75.916799999999995</v>
      </c>
      <c r="F2575" s="133">
        <v>7.6870000000000003</v>
      </c>
      <c r="G2575" s="133">
        <v>0</v>
      </c>
      <c r="H2575" s="133">
        <v>499</v>
      </c>
      <c r="I2575" s="242">
        <v>1320</v>
      </c>
      <c r="J2575" s="133">
        <v>75.918000000000006</v>
      </c>
      <c r="K2575" s="242">
        <v>1320</v>
      </c>
      <c r="L2575" s="133"/>
      <c r="M2575" s="133">
        <v>435</v>
      </c>
      <c r="N2575" s="242">
        <v>1320</v>
      </c>
      <c r="O2575" s="242">
        <v>1320</v>
      </c>
      <c r="P2575" s="133" t="s">
        <v>204</v>
      </c>
      <c r="Q2575" s="133" t="s">
        <v>201</v>
      </c>
      <c r="R2575" s="133" t="s">
        <v>202</v>
      </c>
      <c r="S2575" s="127">
        <v>44349.399699074071</v>
      </c>
    </row>
    <row r="2576" spans="1:19" x14ac:dyDescent="0.2">
      <c r="A2576" s="133" t="s">
        <v>199</v>
      </c>
      <c r="B2576" s="133" t="s">
        <v>85</v>
      </c>
      <c r="C2576" s="127">
        <v>44331.208333333336</v>
      </c>
      <c r="D2576" s="133">
        <v>83.566000000000003</v>
      </c>
      <c r="E2576" s="133">
        <v>75.868799999999993</v>
      </c>
      <c r="F2576" s="133">
        <v>7.6959999999999997</v>
      </c>
      <c r="G2576" s="133">
        <v>0</v>
      </c>
      <c r="H2576" s="133">
        <v>499</v>
      </c>
      <c r="I2576" s="242">
        <v>1320</v>
      </c>
      <c r="J2576" s="133">
        <v>75.87</v>
      </c>
      <c r="K2576" s="242">
        <v>1320</v>
      </c>
      <c r="L2576" s="133"/>
      <c r="M2576" s="133">
        <v>435</v>
      </c>
      <c r="N2576" s="242">
        <v>1320</v>
      </c>
      <c r="O2576" s="242">
        <v>1320</v>
      </c>
      <c r="P2576" s="133" t="s">
        <v>204</v>
      </c>
      <c r="Q2576" s="133" t="s">
        <v>201</v>
      </c>
      <c r="R2576" s="133" t="s">
        <v>202</v>
      </c>
      <c r="S2576" s="127">
        <v>44349.399699074071</v>
      </c>
    </row>
    <row r="2577" spans="1:19" x14ac:dyDescent="0.2">
      <c r="A2577" s="133" t="s">
        <v>199</v>
      </c>
      <c r="B2577" s="133" t="s">
        <v>85</v>
      </c>
      <c r="C2577" s="127">
        <v>44331.25</v>
      </c>
      <c r="D2577" s="133">
        <v>83.372</v>
      </c>
      <c r="E2577" s="133">
        <v>75.585599999999999</v>
      </c>
      <c r="F2577" s="133">
        <v>7.7850000000000001</v>
      </c>
      <c r="G2577" s="133">
        <v>0</v>
      </c>
      <c r="H2577" s="133">
        <v>499</v>
      </c>
      <c r="I2577" s="242">
        <v>1320</v>
      </c>
      <c r="J2577" s="133">
        <v>75.587000000000003</v>
      </c>
      <c r="K2577" s="242">
        <v>1320</v>
      </c>
      <c r="L2577" s="133"/>
      <c r="M2577" s="133">
        <v>435</v>
      </c>
      <c r="N2577" s="242">
        <v>1320</v>
      </c>
      <c r="O2577" s="242">
        <v>1320</v>
      </c>
      <c r="P2577" s="133" t="s">
        <v>204</v>
      </c>
      <c r="Q2577" s="133" t="s">
        <v>201</v>
      </c>
      <c r="R2577" s="133" t="s">
        <v>202</v>
      </c>
      <c r="S2577" s="127">
        <v>44349.399699074071</v>
      </c>
    </row>
    <row r="2578" spans="1:19" x14ac:dyDescent="0.2">
      <c r="A2578" s="133" t="s">
        <v>199</v>
      </c>
      <c r="B2578" s="133" t="s">
        <v>85</v>
      </c>
      <c r="C2578" s="127">
        <v>44331.291666666664</v>
      </c>
      <c r="D2578" s="133">
        <v>83.415000000000006</v>
      </c>
      <c r="E2578" s="133">
        <v>75.643199999999993</v>
      </c>
      <c r="F2578" s="133">
        <v>7.7709999999999999</v>
      </c>
      <c r="G2578" s="133">
        <v>0</v>
      </c>
      <c r="H2578" s="133">
        <v>499</v>
      </c>
      <c r="I2578" s="242">
        <v>1320</v>
      </c>
      <c r="J2578" s="133">
        <v>75.644000000000005</v>
      </c>
      <c r="K2578" s="242">
        <v>1320</v>
      </c>
      <c r="L2578" s="133"/>
      <c r="M2578" s="133">
        <v>435</v>
      </c>
      <c r="N2578" s="242">
        <v>1320</v>
      </c>
      <c r="O2578" s="242">
        <v>1320</v>
      </c>
      <c r="P2578" s="133" t="s">
        <v>204</v>
      </c>
      <c r="Q2578" s="133" t="s">
        <v>201</v>
      </c>
      <c r="R2578" s="133" t="s">
        <v>202</v>
      </c>
      <c r="S2578" s="127">
        <v>44349.399699074071</v>
      </c>
    </row>
    <row r="2579" spans="1:19" x14ac:dyDescent="0.2">
      <c r="A2579" s="133" t="s">
        <v>199</v>
      </c>
      <c r="B2579" s="133" t="s">
        <v>85</v>
      </c>
      <c r="C2579" s="127">
        <v>44331.333333333336</v>
      </c>
      <c r="D2579" s="133">
        <v>83.421000000000006</v>
      </c>
      <c r="E2579" s="133">
        <v>75.729600000000005</v>
      </c>
      <c r="F2579" s="133">
        <v>7.6909999999999998</v>
      </c>
      <c r="G2579" s="133">
        <v>0</v>
      </c>
      <c r="H2579" s="133">
        <v>499</v>
      </c>
      <c r="I2579" s="242">
        <v>1320</v>
      </c>
      <c r="J2579" s="133">
        <v>75.73</v>
      </c>
      <c r="K2579" s="242">
        <v>1320</v>
      </c>
      <c r="L2579" s="133"/>
      <c r="M2579" s="133">
        <v>435</v>
      </c>
      <c r="N2579" s="242">
        <v>1320</v>
      </c>
      <c r="O2579" s="242">
        <v>1320</v>
      </c>
      <c r="P2579" s="133" t="s">
        <v>204</v>
      </c>
      <c r="Q2579" s="133" t="s">
        <v>201</v>
      </c>
      <c r="R2579" s="133" t="s">
        <v>202</v>
      </c>
      <c r="S2579" s="127">
        <v>44349.399699074071</v>
      </c>
    </row>
    <row r="2580" spans="1:19" x14ac:dyDescent="0.2">
      <c r="A2580" s="133" t="s">
        <v>199</v>
      </c>
      <c r="B2580" s="133" t="s">
        <v>85</v>
      </c>
      <c r="C2580" s="127">
        <v>44331.375</v>
      </c>
      <c r="D2580" s="133">
        <v>83.418000000000006</v>
      </c>
      <c r="E2580" s="133">
        <v>75.748800000000003</v>
      </c>
      <c r="F2580" s="133">
        <v>7.6689999999999996</v>
      </c>
      <c r="G2580" s="133">
        <v>0</v>
      </c>
      <c r="H2580" s="133">
        <v>499</v>
      </c>
      <c r="I2580" s="242">
        <v>1320</v>
      </c>
      <c r="J2580" s="133">
        <v>75.748999999999995</v>
      </c>
      <c r="K2580" s="242">
        <v>1320</v>
      </c>
      <c r="L2580" s="133"/>
      <c r="M2580" s="133">
        <v>435</v>
      </c>
      <c r="N2580" s="242">
        <v>1320</v>
      </c>
      <c r="O2580" s="242">
        <v>1320</v>
      </c>
      <c r="P2580" s="133" t="s">
        <v>204</v>
      </c>
      <c r="Q2580" s="133" t="s">
        <v>201</v>
      </c>
      <c r="R2580" s="133" t="s">
        <v>202</v>
      </c>
      <c r="S2580" s="127">
        <v>44349.399687500001</v>
      </c>
    </row>
    <row r="2581" spans="1:19" x14ac:dyDescent="0.2">
      <c r="A2581" s="133" t="s">
        <v>199</v>
      </c>
      <c r="B2581" s="133" t="s">
        <v>85</v>
      </c>
      <c r="C2581" s="127">
        <v>44331.416666666664</v>
      </c>
      <c r="D2581" s="133">
        <v>83.325999999999993</v>
      </c>
      <c r="E2581" s="133">
        <v>75.647999999999996</v>
      </c>
      <c r="F2581" s="133">
        <v>7.6769999999999996</v>
      </c>
      <c r="G2581" s="133">
        <v>0</v>
      </c>
      <c r="H2581" s="133">
        <v>499</v>
      </c>
      <c r="I2581" s="133">
        <v>523</v>
      </c>
      <c r="J2581" s="133">
        <v>75.649000000000001</v>
      </c>
      <c r="K2581" s="242">
        <v>1320</v>
      </c>
      <c r="L2581" s="133"/>
      <c r="M2581" s="133">
        <v>435</v>
      </c>
      <c r="N2581" s="242">
        <v>1320</v>
      </c>
      <c r="O2581" s="242">
        <v>1320</v>
      </c>
      <c r="P2581" s="133" t="s">
        <v>204</v>
      </c>
      <c r="Q2581" s="133" t="s">
        <v>201</v>
      </c>
      <c r="R2581" s="133" t="s">
        <v>202</v>
      </c>
      <c r="S2581" s="127">
        <v>44349.399687500001</v>
      </c>
    </row>
    <row r="2582" spans="1:19" x14ac:dyDescent="0.2">
      <c r="A2582" s="133" t="s">
        <v>199</v>
      </c>
      <c r="B2582" s="133" t="s">
        <v>85</v>
      </c>
      <c r="C2582" s="127">
        <v>44331.458333333336</v>
      </c>
      <c r="D2582" s="133">
        <v>86.084999999999994</v>
      </c>
      <c r="E2582" s="133">
        <v>78.302400000000006</v>
      </c>
      <c r="F2582" s="133">
        <v>7.7830000000000004</v>
      </c>
      <c r="G2582" s="133">
        <v>0</v>
      </c>
      <c r="H2582" s="133">
        <v>499</v>
      </c>
      <c r="I2582" s="242">
        <v>1221</v>
      </c>
      <c r="J2582" s="133">
        <v>78.302000000000007</v>
      </c>
      <c r="K2582" s="242">
        <v>1320</v>
      </c>
      <c r="L2582" s="133"/>
      <c r="M2582" s="133">
        <v>435</v>
      </c>
      <c r="N2582" s="242">
        <v>1320</v>
      </c>
      <c r="O2582" s="242">
        <v>1320</v>
      </c>
      <c r="P2582" s="133" t="s">
        <v>204</v>
      </c>
      <c r="Q2582" s="133" t="s">
        <v>201</v>
      </c>
      <c r="R2582" s="133" t="s">
        <v>202</v>
      </c>
      <c r="S2582" s="127">
        <v>44349.399687500001</v>
      </c>
    </row>
    <row r="2583" spans="1:19" x14ac:dyDescent="0.2">
      <c r="A2583" s="133" t="s">
        <v>199</v>
      </c>
      <c r="B2583" s="133" t="s">
        <v>85</v>
      </c>
      <c r="C2583" s="127">
        <v>44331.5</v>
      </c>
      <c r="D2583" s="133">
        <v>83.453000000000003</v>
      </c>
      <c r="E2583" s="133">
        <v>75.647999999999996</v>
      </c>
      <c r="F2583" s="133">
        <v>7.806</v>
      </c>
      <c r="G2583" s="133">
        <v>0</v>
      </c>
      <c r="H2583" s="133">
        <v>499</v>
      </c>
      <c r="I2583" s="242">
        <v>1320</v>
      </c>
      <c r="J2583" s="133">
        <v>75.647000000000006</v>
      </c>
      <c r="K2583" s="242">
        <v>1320</v>
      </c>
      <c r="L2583" s="133"/>
      <c r="M2583" s="133">
        <v>435</v>
      </c>
      <c r="N2583" s="242">
        <v>1320</v>
      </c>
      <c r="O2583" s="242">
        <v>1320</v>
      </c>
      <c r="P2583" s="133" t="s">
        <v>204</v>
      </c>
      <c r="Q2583" s="133" t="s">
        <v>201</v>
      </c>
      <c r="R2583" s="133" t="s">
        <v>202</v>
      </c>
      <c r="S2583" s="127">
        <v>44349.399699074071</v>
      </c>
    </row>
    <row r="2584" spans="1:19" x14ac:dyDescent="0.2">
      <c r="A2584" s="133" t="s">
        <v>199</v>
      </c>
      <c r="B2584" s="133" t="s">
        <v>85</v>
      </c>
      <c r="C2584" s="127">
        <v>44331.541666666664</v>
      </c>
      <c r="D2584" s="133">
        <v>83.481999999999999</v>
      </c>
      <c r="E2584" s="133">
        <v>75.796800000000005</v>
      </c>
      <c r="F2584" s="133">
        <v>7.6870000000000003</v>
      </c>
      <c r="G2584" s="133">
        <v>0</v>
      </c>
      <c r="H2584" s="133">
        <v>499</v>
      </c>
      <c r="I2584" s="242">
        <v>1320</v>
      </c>
      <c r="J2584" s="133">
        <v>75.795000000000002</v>
      </c>
      <c r="K2584" s="242">
        <v>1320</v>
      </c>
      <c r="L2584" s="133"/>
      <c r="M2584" s="133">
        <v>435</v>
      </c>
      <c r="N2584" s="242">
        <v>1320</v>
      </c>
      <c r="O2584" s="242">
        <v>1320</v>
      </c>
      <c r="P2584" s="133" t="s">
        <v>204</v>
      </c>
      <c r="Q2584" s="133" t="s">
        <v>201</v>
      </c>
      <c r="R2584" s="133" t="s">
        <v>202</v>
      </c>
      <c r="S2584" s="127">
        <v>44349.399699074071</v>
      </c>
    </row>
    <row r="2585" spans="1:19" x14ac:dyDescent="0.2">
      <c r="A2585" s="133" t="s">
        <v>199</v>
      </c>
      <c r="B2585" s="133" t="s">
        <v>85</v>
      </c>
      <c r="C2585" s="127">
        <v>44331.583333333336</v>
      </c>
      <c r="D2585" s="133">
        <v>86.557000000000002</v>
      </c>
      <c r="E2585" s="133">
        <v>78.844800000000006</v>
      </c>
      <c r="F2585" s="133">
        <v>7.7119999999999997</v>
      </c>
      <c r="G2585" s="133">
        <v>0</v>
      </c>
      <c r="H2585" s="133">
        <v>499</v>
      </c>
      <c r="I2585" s="242">
        <v>1320</v>
      </c>
      <c r="J2585" s="133">
        <v>78.844999999999999</v>
      </c>
      <c r="K2585" s="242">
        <v>1320</v>
      </c>
      <c r="L2585" s="133"/>
      <c r="M2585" s="133">
        <v>435</v>
      </c>
      <c r="N2585" s="242">
        <v>1320</v>
      </c>
      <c r="O2585" s="242">
        <v>1320</v>
      </c>
      <c r="P2585" s="133" t="s">
        <v>204</v>
      </c>
      <c r="Q2585" s="133" t="s">
        <v>201</v>
      </c>
      <c r="R2585" s="133" t="s">
        <v>202</v>
      </c>
      <c r="S2585" s="127">
        <v>44349.399687500001</v>
      </c>
    </row>
    <row r="2586" spans="1:19" x14ac:dyDescent="0.2">
      <c r="A2586" s="133" t="s">
        <v>199</v>
      </c>
      <c r="B2586" s="133" t="s">
        <v>85</v>
      </c>
      <c r="C2586" s="127">
        <v>44331.625</v>
      </c>
      <c r="D2586" s="133">
        <v>83.501999999999995</v>
      </c>
      <c r="E2586" s="133">
        <v>75.6768</v>
      </c>
      <c r="F2586" s="133">
        <v>7.8250000000000002</v>
      </c>
      <c r="G2586" s="133">
        <v>0</v>
      </c>
      <c r="H2586" s="133">
        <v>499</v>
      </c>
      <c r="I2586" s="242">
        <v>1320</v>
      </c>
      <c r="J2586" s="133">
        <v>75.677000000000007</v>
      </c>
      <c r="K2586" s="242">
        <v>1320</v>
      </c>
      <c r="L2586" s="133"/>
      <c r="M2586" s="133">
        <v>435</v>
      </c>
      <c r="N2586" s="242">
        <v>1320</v>
      </c>
      <c r="O2586" s="242">
        <v>1320</v>
      </c>
      <c r="P2586" s="133" t="s">
        <v>204</v>
      </c>
      <c r="Q2586" s="133" t="s">
        <v>201</v>
      </c>
      <c r="R2586" s="133" t="s">
        <v>202</v>
      </c>
      <c r="S2586" s="127">
        <v>44349.399687500001</v>
      </c>
    </row>
    <row r="2587" spans="1:19" x14ac:dyDescent="0.2">
      <c r="A2587" s="133" t="s">
        <v>199</v>
      </c>
      <c r="B2587" s="133" t="s">
        <v>85</v>
      </c>
      <c r="C2587" s="127">
        <v>44331.666666666664</v>
      </c>
      <c r="D2587" s="133">
        <v>83.820999999999998</v>
      </c>
      <c r="E2587" s="133">
        <v>76.099199999999996</v>
      </c>
      <c r="F2587" s="133">
        <v>7.7220000000000004</v>
      </c>
      <c r="G2587" s="133">
        <v>0</v>
      </c>
      <c r="H2587" s="133">
        <v>499</v>
      </c>
      <c r="I2587" s="242">
        <v>1320</v>
      </c>
      <c r="J2587" s="133">
        <v>76.099000000000004</v>
      </c>
      <c r="K2587" s="242">
        <v>1320</v>
      </c>
      <c r="L2587" s="133"/>
      <c r="M2587" s="133">
        <v>435</v>
      </c>
      <c r="N2587" s="242">
        <v>1320</v>
      </c>
      <c r="O2587" s="242">
        <v>1320</v>
      </c>
      <c r="P2587" s="133" t="s">
        <v>204</v>
      </c>
      <c r="Q2587" s="133" t="s">
        <v>201</v>
      </c>
      <c r="R2587" s="133" t="s">
        <v>202</v>
      </c>
      <c r="S2587" s="127">
        <v>44349.399699074071</v>
      </c>
    </row>
    <row r="2588" spans="1:19" x14ac:dyDescent="0.2">
      <c r="A2588" s="133" t="s">
        <v>199</v>
      </c>
      <c r="B2588" s="133" t="s">
        <v>85</v>
      </c>
      <c r="C2588" s="127">
        <v>44331.708333333336</v>
      </c>
      <c r="D2588" s="133">
        <v>87.537000000000006</v>
      </c>
      <c r="E2588" s="133">
        <v>79.790400000000005</v>
      </c>
      <c r="F2588" s="133">
        <v>7.7450000000000001</v>
      </c>
      <c r="G2588" s="133">
        <v>0</v>
      </c>
      <c r="H2588" s="133">
        <v>499</v>
      </c>
      <c r="I2588" s="242">
        <v>1320</v>
      </c>
      <c r="J2588" s="133">
        <v>79.792000000000002</v>
      </c>
      <c r="K2588" s="242">
        <v>1320</v>
      </c>
      <c r="L2588" s="133"/>
      <c r="M2588" s="133">
        <v>435</v>
      </c>
      <c r="N2588" s="242">
        <v>1320</v>
      </c>
      <c r="O2588" s="242">
        <v>1320</v>
      </c>
      <c r="P2588" s="133" t="s">
        <v>204</v>
      </c>
      <c r="Q2588" s="133" t="s">
        <v>201</v>
      </c>
      <c r="R2588" s="133" t="s">
        <v>202</v>
      </c>
      <c r="S2588" s="127">
        <v>44349.399699074071</v>
      </c>
    </row>
    <row r="2589" spans="1:19" x14ac:dyDescent="0.2">
      <c r="A2589" s="133" t="s">
        <v>199</v>
      </c>
      <c r="B2589" s="133" t="s">
        <v>85</v>
      </c>
      <c r="C2589" s="127">
        <v>44331.75</v>
      </c>
      <c r="D2589" s="133">
        <v>88.209000000000003</v>
      </c>
      <c r="E2589" s="133">
        <v>80.419200000000004</v>
      </c>
      <c r="F2589" s="133">
        <v>7.7910000000000004</v>
      </c>
      <c r="G2589" s="133">
        <v>0</v>
      </c>
      <c r="H2589" s="133">
        <v>499</v>
      </c>
      <c r="I2589" s="242">
        <v>1320</v>
      </c>
      <c r="J2589" s="133">
        <v>80.418000000000006</v>
      </c>
      <c r="K2589" s="242">
        <v>1320</v>
      </c>
      <c r="L2589" s="133"/>
      <c r="M2589" s="133">
        <v>435</v>
      </c>
      <c r="N2589" s="242">
        <v>1320</v>
      </c>
      <c r="O2589" s="242">
        <v>1320</v>
      </c>
      <c r="P2589" s="133" t="s">
        <v>204</v>
      </c>
      <c r="Q2589" s="133" t="s">
        <v>201</v>
      </c>
      <c r="R2589" s="133" t="s">
        <v>202</v>
      </c>
      <c r="S2589" s="127">
        <v>44349.399699074071</v>
      </c>
    </row>
    <row r="2590" spans="1:19" x14ac:dyDescent="0.2">
      <c r="A2590" s="133" t="s">
        <v>199</v>
      </c>
      <c r="B2590" s="133" t="s">
        <v>85</v>
      </c>
      <c r="C2590" s="127">
        <v>44331.791666666664</v>
      </c>
      <c r="D2590" s="133">
        <v>86.837999999999994</v>
      </c>
      <c r="E2590" s="133">
        <v>79.055999999999997</v>
      </c>
      <c r="F2590" s="133">
        <v>7.7809999999999997</v>
      </c>
      <c r="G2590" s="133">
        <v>0</v>
      </c>
      <c r="H2590" s="133">
        <v>498</v>
      </c>
      <c r="I2590" s="242">
        <v>1320</v>
      </c>
      <c r="J2590" s="133">
        <v>79.057000000000002</v>
      </c>
      <c r="K2590" s="242">
        <v>1320</v>
      </c>
      <c r="L2590" s="133"/>
      <c r="M2590" s="133">
        <v>435</v>
      </c>
      <c r="N2590" s="242">
        <v>1320</v>
      </c>
      <c r="O2590" s="242">
        <v>1320</v>
      </c>
      <c r="P2590" s="133" t="s">
        <v>204</v>
      </c>
      <c r="Q2590" s="133" t="s">
        <v>201</v>
      </c>
      <c r="R2590" s="133" t="s">
        <v>202</v>
      </c>
      <c r="S2590" s="127">
        <v>44349.399699074071</v>
      </c>
    </row>
    <row r="2591" spans="1:19" x14ac:dyDescent="0.2">
      <c r="A2591" s="133" t="s">
        <v>199</v>
      </c>
      <c r="B2591" s="133" t="s">
        <v>85</v>
      </c>
      <c r="C2591" s="127">
        <v>44331.833333333336</v>
      </c>
      <c r="D2591" s="133">
        <v>83.31</v>
      </c>
      <c r="E2591" s="133">
        <v>75.657600000000002</v>
      </c>
      <c r="F2591" s="133">
        <v>7.6520000000000001</v>
      </c>
      <c r="G2591" s="133">
        <v>0</v>
      </c>
      <c r="H2591" s="133">
        <v>499</v>
      </c>
      <c r="I2591" s="242">
        <v>1320</v>
      </c>
      <c r="J2591" s="133">
        <v>75.658000000000001</v>
      </c>
      <c r="K2591" s="242">
        <v>1320</v>
      </c>
      <c r="L2591" s="133"/>
      <c r="M2591" s="133">
        <v>435</v>
      </c>
      <c r="N2591" s="242">
        <v>1320</v>
      </c>
      <c r="O2591" s="242">
        <v>1320</v>
      </c>
      <c r="P2591" s="133" t="s">
        <v>204</v>
      </c>
      <c r="Q2591" s="133" t="s">
        <v>201</v>
      </c>
      <c r="R2591" s="133" t="s">
        <v>202</v>
      </c>
      <c r="S2591" s="127">
        <v>44349.399699074071</v>
      </c>
    </row>
    <row r="2592" spans="1:19" x14ac:dyDescent="0.2">
      <c r="A2592" s="133" t="s">
        <v>199</v>
      </c>
      <c r="B2592" s="133" t="s">
        <v>85</v>
      </c>
      <c r="C2592" s="127">
        <v>44331.875</v>
      </c>
      <c r="D2592" s="133">
        <v>82.921999999999997</v>
      </c>
      <c r="E2592" s="133">
        <v>75.307199999999995</v>
      </c>
      <c r="F2592" s="133">
        <v>7.6150000000000002</v>
      </c>
      <c r="G2592" s="133">
        <v>0</v>
      </c>
      <c r="H2592" s="133">
        <v>499</v>
      </c>
      <c r="I2592" s="242">
        <v>1320</v>
      </c>
      <c r="J2592" s="133">
        <v>75.307000000000002</v>
      </c>
      <c r="K2592" s="242">
        <v>1320</v>
      </c>
      <c r="L2592" s="133"/>
      <c r="M2592" s="133">
        <v>435</v>
      </c>
      <c r="N2592" s="242">
        <v>1320</v>
      </c>
      <c r="O2592" s="242">
        <v>1320</v>
      </c>
      <c r="P2592" s="133" t="s">
        <v>204</v>
      </c>
      <c r="Q2592" s="133" t="s">
        <v>201</v>
      </c>
      <c r="R2592" s="133" t="s">
        <v>202</v>
      </c>
      <c r="S2592" s="127">
        <v>44349.399687500001</v>
      </c>
    </row>
    <row r="2593" spans="1:19" x14ac:dyDescent="0.2">
      <c r="A2593" s="133" t="s">
        <v>199</v>
      </c>
      <c r="B2593" s="133" t="s">
        <v>85</v>
      </c>
      <c r="C2593" s="127">
        <v>44331.916666666664</v>
      </c>
      <c r="D2593" s="133">
        <v>98.929000000000002</v>
      </c>
      <c r="E2593" s="133">
        <v>90.979200000000006</v>
      </c>
      <c r="F2593" s="133">
        <v>7.95</v>
      </c>
      <c r="G2593" s="133">
        <v>0</v>
      </c>
      <c r="H2593" s="133">
        <v>500</v>
      </c>
      <c r="I2593" s="242">
        <v>1320</v>
      </c>
      <c r="J2593" s="133">
        <v>90.978999999999999</v>
      </c>
      <c r="K2593" s="242">
        <v>1320</v>
      </c>
      <c r="L2593" s="133"/>
      <c r="M2593" s="133">
        <v>435</v>
      </c>
      <c r="N2593" s="242">
        <v>1320</v>
      </c>
      <c r="O2593" s="242">
        <v>1320</v>
      </c>
      <c r="P2593" s="133" t="s">
        <v>204</v>
      </c>
      <c r="Q2593" s="133" t="s">
        <v>201</v>
      </c>
      <c r="R2593" s="133" t="s">
        <v>202</v>
      </c>
      <c r="S2593" s="127">
        <v>44349.399699074071</v>
      </c>
    </row>
    <row r="2594" spans="1:19" x14ac:dyDescent="0.2">
      <c r="A2594" s="133" t="s">
        <v>199</v>
      </c>
      <c r="B2594" s="133" t="s">
        <v>85</v>
      </c>
      <c r="C2594" s="127">
        <v>44331.958333333336</v>
      </c>
      <c r="D2594" s="133">
        <v>90.739000000000004</v>
      </c>
      <c r="E2594" s="133">
        <v>82.823999999999998</v>
      </c>
      <c r="F2594" s="133">
        <v>7.9160000000000004</v>
      </c>
      <c r="G2594" s="133">
        <v>0</v>
      </c>
      <c r="H2594" s="133">
        <v>500</v>
      </c>
      <c r="I2594" s="242">
        <v>1320</v>
      </c>
      <c r="J2594" s="133">
        <v>82.822999999999993</v>
      </c>
      <c r="K2594" s="242">
        <v>1320</v>
      </c>
      <c r="L2594" s="133"/>
      <c r="M2594" s="133">
        <v>435</v>
      </c>
      <c r="N2594" s="242">
        <v>1320</v>
      </c>
      <c r="O2594" s="242">
        <v>1320</v>
      </c>
      <c r="P2594" s="133" t="s">
        <v>204</v>
      </c>
      <c r="Q2594" s="133" t="s">
        <v>201</v>
      </c>
      <c r="R2594" s="133" t="s">
        <v>202</v>
      </c>
      <c r="S2594" s="127">
        <v>44349.399687500001</v>
      </c>
    </row>
    <row r="2595" spans="1:19" x14ac:dyDescent="0.2">
      <c r="A2595" s="133" t="s">
        <v>199</v>
      </c>
      <c r="B2595" s="133" t="s">
        <v>85</v>
      </c>
      <c r="C2595" s="127">
        <v>44332</v>
      </c>
      <c r="D2595" s="133">
        <v>83.667000000000002</v>
      </c>
      <c r="E2595" s="133">
        <v>75.8352</v>
      </c>
      <c r="F2595" s="133">
        <v>7.8310000000000004</v>
      </c>
      <c r="G2595" s="133">
        <v>0</v>
      </c>
      <c r="H2595" s="133">
        <v>499</v>
      </c>
      <c r="I2595" s="242">
        <v>1320</v>
      </c>
      <c r="J2595" s="133">
        <v>75.835999999999999</v>
      </c>
      <c r="K2595" s="242">
        <v>1320</v>
      </c>
      <c r="L2595" s="133"/>
      <c r="M2595" s="133">
        <v>435</v>
      </c>
      <c r="N2595" s="242">
        <v>1320</v>
      </c>
      <c r="O2595" s="242">
        <v>1320</v>
      </c>
      <c r="P2595" s="133" t="s">
        <v>204</v>
      </c>
      <c r="Q2595" s="133" t="s">
        <v>201</v>
      </c>
      <c r="R2595" s="133" t="s">
        <v>202</v>
      </c>
      <c r="S2595" s="127">
        <v>44349.399699074071</v>
      </c>
    </row>
    <row r="2596" spans="1:19" x14ac:dyDescent="0.2">
      <c r="A2596" s="133" t="s">
        <v>199</v>
      </c>
      <c r="B2596" s="133" t="s">
        <v>85</v>
      </c>
      <c r="C2596" s="127">
        <v>44332.041666666664</v>
      </c>
      <c r="D2596" s="133">
        <v>83.233000000000004</v>
      </c>
      <c r="E2596" s="133">
        <v>75.561599999999999</v>
      </c>
      <c r="F2596" s="133">
        <v>7.6719999999999997</v>
      </c>
      <c r="G2596" s="133">
        <v>0</v>
      </c>
      <c r="H2596" s="133">
        <v>499</v>
      </c>
      <c r="I2596" s="242">
        <v>1320</v>
      </c>
      <c r="J2596" s="133">
        <v>75.561000000000007</v>
      </c>
      <c r="K2596" s="242">
        <v>1320</v>
      </c>
      <c r="L2596" s="133"/>
      <c r="M2596" s="133">
        <v>435</v>
      </c>
      <c r="N2596" s="242">
        <v>1320</v>
      </c>
      <c r="O2596" s="242">
        <v>1320</v>
      </c>
      <c r="P2596" s="133" t="s">
        <v>204</v>
      </c>
      <c r="Q2596" s="133" t="s">
        <v>201</v>
      </c>
      <c r="R2596" s="133" t="s">
        <v>202</v>
      </c>
      <c r="S2596" s="127">
        <v>44349.399699074071</v>
      </c>
    </row>
    <row r="2597" spans="1:19" x14ac:dyDescent="0.2">
      <c r="A2597" s="133" t="s">
        <v>199</v>
      </c>
      <c r="B2597" s="133" t="s">
        <v>85</v>
      </c>
      <c r="C2597" s="127">
        <v>44332.083333333336</v>
      </c>
      <c r="D2597" s="133">
        <v>83.149000000000001</v>
      </c>
      <c r="E2597" s="133">
        <v>75.499200000000002</v>
      </c>
      <c r="F2597" s="133">
        <v>7.6509999999999998</v>
      </c>
      <c r="G2597" s="133">
        <v>0</v>
      </c>
      <c r="H2597" s="133">
        <v>499</v>
      </c>
      <c r="I2597" s="242">
        <v>1320</v>
      </c>
      <c r="J2597" s="133">
        <v>75.498000000000005</v>
      </c>
      <c r="K2597" s="242">
        <v>1320</v>
      </c>
      <c r="L2597" s="133"/>
      <c r="M2597" s="133">
        <v>435</v>
      </c>
      <c r="N2597" s="242">
        <v>1320</v>
      </c>
      <c r="O2597" s="242">
        <v>1320</v>
      </c>
      <c r="P2597" s="133" t="s">
        <v>204</v>
      </c>
      <c r="Q2597" s="133" t="s">
        <v>201</v>
      </c>
      <c r="R2597" s="133" t="s">
        <v>202</v>
      </c>
      <c r="S2597" s="127">
        <v>44349.399699074071</v>
      </c>
    </row>
    <row r="2598" spans="1:19" x14ac:dyDescent="0.2">
      <c r="A2598" s="133" t="s">
        <v>199</v>
      </c>
      <c r="B2598" s="133" t="s">
        <v>85</v>
      </c>
      <c r="C2598" s="127">
        <v>44332.125</v>
      </c>
      <c r="D2598" s="133">
        <v>83.097999999999999</v>
      </c>
      <c r="E2598" s="133">
        <v>75.446399999999997</v>
      </c>
      <c r="F2598" s="133">
        <v>7.6509999999999998</v>
      </c>
      <c r="G2598" s="133">
        <v>0</v>
      </c>
      <c r="H2598" s="133">
        <v>499</v>
      </c>
      <c r="I2598" s="242">
        <v>1320</v>
      </c>
      <c r="J2598" s="133">
        <v>75.447000000000003</v>
      </c>
      <c r="K2598" s="242">
        <v>1320</v>
      </c>
      <c r="L2598" s="133"/>
      <c r="M2598" s="133">
        <v>435</v>
      </c>
      <c r="N2598" s="242">
        <v>1320</v>
      </c>
      <c r="O2598" s="242">
        <v>1320</v>
      </c>
      <c r="P2598" s="133" t="s">
        <v>204</v>
      </c>
      <c r="Q2598" s="133" t="s">
        <v>201</v>
      </c>
      <c r="R2598" s="133" t="s">
        <v>202</v>
      </c>
      <c r="S2598" s="127">
        <v>44349.399687500001</v>
      </c>
    </row>
    <row r="2599" spans="1:19" x14ac:dyDescent="0.2">
      <c r="A2599" s="133" t="s">
        <v>199</v>
      </c>
      <c r="B2599" s="133" t="s">
        <v>85</v>
      </c>
      <c r="C2599" s="127">
        <v>44332.166666666664</v>
      </c>
      <c r="D2599" s="133">
        <v>83.132000000000005</v>
      </c>
      <c r="E2599" s="133">
        <v>75.475200000000001</v>
      </c>
      <c r="F2599" s="133">
        <v>7.6559999999999997</v>
      </c>
      <c r="G2599" s="133">
        <v>0</v>
      </c>
      <c r="H2599" s="133">
        <v>499</v>
      </c>
      <c r="I2599" s="242">
        <v>1320</v>
      </c>
      <c r="J2599" s="133">
        <v>75.475999999999999</v>
      </c>
      <c r="K2599" s="242">
        <v>1320</v>
      </c>
      <c r="L2599" s="133"/>
      <c r="M2599" s="133">
        <v>435</v>
      </c>
      <c r="N2599" s="242">
        <v>1320</v>
      </c>
      <c r="O2599" s="242">
        <v>1320</v>
      </c>
      <c r="P2599" s="133" t="s">
        <v>204</v>
      </c>
      <c r="Q2599" s="133" t="s">
        <v>201</v>
      </c>
      <c r="R2599" s="133" t="s">
        <v>202</v>
      </c>
      <c r="S2599" s="127">
        <v>44349.399699074071</v>
      </c>
    </row>
    <row r="2600" spans="1:19" x14ac:dyDescent="0.2">
      <c r="A2600" s="133" t="s">
        <v>199</v>
      </c>
      <c r="B2600" s="133" t="s">
        <v>85</v>
      </c>
      <c r="C2600" s="127">
        <v>44332.208333333336</v>
      </c>
      <c r="D2600" s="133">
        <v>83.015000000000001</v>
      </c>
      <c r="E2600" s="133">
        <v>75.379199999999997</v>
      </c>
      <c r="F2600" s="133">
        <v>7.6369999999999996</v>
      </c>
      <c r="G2600" s="133">
        <v>0</v>
      </c>
      <c r="H2600" s="133">
        <v>499</v>
      </c>
      <c r="I2600" s="242">
        <v>1320</v>
      </c>
      <c r="J2600" s="133">
        <v>75.378</v>
      </c>
      <c r="K2600" s="242">
        <v>1320</v>
      </c>
      <c r="L2600" s="133"/>
      <c r="M2600" s="133">
        <v>435</v>
      </c>
      <c r="N2600" s="242">
        <v>1320</v>
      </c>
      <c r="O2600" s="242">
        <v>1320</v>
      </c>
      <c r="P2600" s="133" t="s">
        <v>204</v>
      </c>
      <c r="Q2600" s="133" t="s">
        <v>201</v>
      </c>
      <c r="R2600" s="133" t="s">
        <v>202</v>
      </c>
      <c r="S2600" s="127">
        <v>44349.399699074071</v>
      </c>
    </row>
    <row r="2601" spans="1:19" x14ac:dyDescent="0.2">
      <c r="A2601" s="133" t="s">
        <v>199</v>
      </c>
      <c r="B2601" s="133" t="s">
        <v>85</v>
      </c>
      <c r="C2601" s="127">
        <v>44332.25</v>
      </c>
      <c r="D2601" s="133">
        <v>83.061000000000007</v>
      </c>
      <c r="E2601" s="133">
        <v>75.263999999999996</v>
      </c>
      <c r="F2601" s="133">
        <v>7.7969999999999997</v>
      </c>
      <c r="G2601" s="133">
        <v>0</v>
      </c>
      <c r="H2601" s="133">
        <v>499</v>
      </c>
      <c r="I2601" s="242">
        <v>1320</v>
      </c>
      <c r="J2601" s="133">
        <v>75.263999999999996</v>
      </c>
      <c r="K2601" s="242">
        <v>1320</v>
      </c>
      <c r="L2601" s="133"/>
      <c r="M2601" s="133">
        <v>435</v>
      </c>
      <c r="N2601" s="242">
        <v>1320</v>
      </c>
      <c r="O2601" s="242">
        <v>1320</v>
      </c>
      <c r="P2601" s="133" t="s">
        <v>204</v>
      </c>
      <c r="Q2601" s="133" t="s">
        <v>201</v>
      </c>
      <c r="R2601" s="133" t="s">
        <v>202</v>
      </c>
      <c r="S2601" s="127">
        <v>44349.399699074071</v>
      </c>
    </row>
    <row r="2602" spans="1:19" x14ac:dyDescent="0.2">
      <c r="A2602" s="133" t="s">
        <v>199</v>
      </c>
      <c r="B2602" s="133" t="s">
        <v>85</v>
      </c>
      <c r="C2602" s="127">
        <v>44332.291666666664</v>
      </c>
      <c r="D2602" s="133">
        <v>83.12</v>
      </c>
      <c r="E2602" s="133">
        <v>75.456000000000003</v>
      </c>
      <c r="F2602" s="133">
        <v>7.6639999999999997</v>
      </c>
      <c r="G2602" s="133">
        <v>0</v>
      </c>
      <c r="H2602" s="133">
        <v>499</v>
      </c>
      <c r="I2602" s="242">
        <v>1320</v>
      </c>
      <c r="J2602" s="133">
        <v>75.456000000000003</v>
      </c>
      <c r="K2602" s="242">
        <v>1320</v>
      </c>
      <c r="L2602" s="133"/>
      <c r="M2602" s="133">
        <v>435</v>
      </c>
      <c r="N2602" s="242">
        <v>1320</v>
      </c>
      <c r="O2602" s="242">
        <v>1320</v>
      </c>
      <c r="P2602" s="133" t="s">
        <v>204</v>
      </c>
      <c r="Q2602" s="133" t="s">
        <v>201</v>
      </c>
      <c r="R2602" s="133" t="s">
        <v>202</v>
      </c>
      <c r="S2602" s="127">
        <v>44349.399699074071</v>
      </c>
    </row>
    <row r="2603" spans="1:19" x14ac:dyDescent="0.2">
      <c r="A2603" s="133" t="s">
        <v>199</v>
      </c>
      <c r="B2603" s="133" t="s">
        <v>85</v>
      </c>
      <c r="C2603" s="127">
        <v>44332.333333333336</v>
      </c>
      <c r="D2603" s="133">
        <v>83.144000000000005</v>
      </c>
      <c r="E2603" s="133">
        <v>75.489599999999996</v>
      </c>
      <c r="F2603" s="133">
        <v>7.6539999999999999</v>
      </c>
      <c r="G2603" s="133">
        <v>0</v>
      </c>
      <c r="H2603" s="133">
        <v>499</v>
      </c>
      <c r="I2603" s="242">
        <v>1320</v>
      </c>
      <c r="J2603" s="133">
        <v>75.489999999999995</v>
      </c>
      <c r="K2603" s="242">
        <v>1320</v>
      </c>
      <c r="L2603" s="133"/>
      <c r="M2603" s="133">
        <v>435</v>
      </c>
      <c r="N2603" s="242">
        <v>1320</v>
      </c>
      <c r="O2603" s="242">
        <v>1320</v>
      </c>
      <c r="P2603" s="133" t="s">
        <v>204</v>
      </c>
      <c r="Q2603" s="133" t="s">
        <v>201</v>
      </c>
      <c r="R2603" s="133" t="s">
        <v>202</v>
      </c>
      <c r="S2603" s="127">
        <v>44349.399699074071</v>
      </c>
    </row>
    <row r="2604" spans="1:19" x14ac:dyDescent="0.2">
      <c r="A2604" s="133" t="s">
        <v>199</v>
      </c>
      <c r="B2604" s="133" t="s">
        <v>85</v>
      </c>
      <c r="C2604" s="127">
        <v>44332.375</v>
      </c>
      <c r="D2604" s="133">
        <v>83.087999999999994</v>
      </c>
      <c r="E2604" s="133">
        <v>75.441599999999994</v>
      </c>
      <c r="F2604" s="133">
        <v>7.6459999999999999</v>
      </c>
      <c r="G2604" s="133">
        <v>0</v>
      </c>
      <c r="H2604" s="133">
        <v>499</v>
      </c>
      <c r="I2604" s="242">
        <v>1320</v>
      </c>
      <c r="J2604" s="133">
        <v>75.441999999999993</v>
      </c>
      <c r="K2604" s="242">
        <v>1320</v>
      </c>
      <c r="L2604" s="133"/>
      <c r="M2604" s="133">
        <v>435</v>
      </c>
      <c r="N2604" s="242">
        <v>1320</v>
      </c>
      <c r="O2604" s="242">
        <v>1320</v>
      </c>
      <c r="P2604" s="133" t="s">
        <v>204</v>
      </c>
      <c r="Q2604" s="133" t="s">
        <v>201</v>
      </c>
      <c r="R2604" s="133" t="s">
        <v>202</v>
      </c>
      <c r="S2604" s="127">
        <v>44349.399687500001</v>
      </c>
    </row>
    <row r="2605" spans="1:19" x14ac:dyDescent="0.2">
      <c r="A2605" s="133" t="s">
        <v>199</v>
      </c>
      <c r="B2605" s="133" t="s">
        <v>85</v>
      </c>
      <c r="C2605" s="127">
        <v>44332.416666666664</v>
      </c>
      <c r="D2605" s="133">
        <v>83.111999999999995</v>
      </c>
      <c r="E2605" s="133">
        <v>75.475200000000001</v>
      </c>
      <c r="F2605" s="133">
        <v>7.6360000000000001</v>
      </c>
      <c r="G2605" s="133">
        <v>0</v>
      </c>
      <c r="H2605" s="133">
        <v>499</v>
      </c>
      <c r="I2605" s="242">
        <v>1320</v>
      </c>
      <c r="J2605" s="133">
        <v>75.475999999999999</v>
      </c>
      <c r="K2605" s="242">
        <v>1320</v>
      </c>
      <c r="L2605" s="133"/>
      <c r="M2605" s="133">
        <v>435</v>
      </c>
      <c r="N2605" s="242">
        <v>1320</v>
      </c>
      <c r="O2605" s="242">
        <v>1320</v>
      </c>
      <c r="P2605" s="133" t="s">
        <v>204</v>
      </c>
      <c r="Q2605" s="133" t="s">
        <v>201</v>
      </c>
      <c r="R2605" s="133" t="s">
        <v>202</v>
      </c>
      <c r="S2605" s="127">
        <v>44349.399687500001</v>
      </c>
    </row>
    <row r="2606" spans="1:19" x14ac:dyDescent="0.2">
      <c r="A2606" s="133" t="s">
        <v>199</v>
      </c>
      <c r="B2606" s="133" t="s">
        <v>85</v>
      </c>
      <c r="C2606" s="127">
        <v>44332.458333333336</v>
      </c>
      <c r="D2606" s="133">
        <v>83.091999999999999</v>
      </c>
      <c r="E2606" s="133">
        <v>75.364800000000002</v>
      </c>
      <c r="F2606" s="133">
        <v>7.7270000000000003</v>
      </c>
      <c r="G2606" s="133">
        <v>0</v>
      </c>
      <c r="H2606" s="133">
        <v>499</v>
      </c>
      <c r="I2606" s="242">
        <v>1320</v>
      </c>
      <c r="J2606" s="133">
        <v>75.364999999999995</v>
      </c>
      <c r="K2606" s="242">
        <v>1320</v>
      </c>
      <c r="L2606" s="133"/>
      <c r="M2606" s="133">
        <v>435</v>
      </c>
      <c r="N2606" s="242">
        <v>1320</v>
      </c>
      <c r="O2606" s="242">
        <v>1320</v>
      </c>
      <c r="P2606" s="133" t="s">
        <v>204</v>
      </c>
      <c r="Q2606" s="133" t="s">
        <v>201</v>
      </c>
      <c r="R2606" s="133" t="s">
        <v>202</v>
      </c>
      <c r="S2606" s="127">
        <v>44349.399687500001</v>
      </c>
    </row>
    <row r="2607" spans="1:19" x14ac:dyDescent="0.2">
      <c r="A2607" s="133" t="s">
        <v>199</v>
      </c>
      <c r="B2607" s="133" t="s">
        <v>85</v>
      </c>
      <c r="C2607" s="127">
        <v>44332.5</v>
      </c>
      <c r="D2607" s="133">
        <v>83.114999999999995</v>
      </c>
      <c r="E2607" s="133">
        <v>75.393600000000006</v>
      </c>
      <c r="F2607" s="133">
        <v>7.7220000000000004</v>
      </c>
      <c r="G2607" s="133">
        <v>0</v>
      </c>
      <c r="H2607" s="133">
        <v>499</v>
      </c>
      <c r="I2607" s="242">
        <v>1320</v>
      </c>
      <c r="J2607" s="133">
        <v>75.393000000000001</v>
      </c>
      <c r="K2607" s="242">
        <v>1320</v>
      </c>
      <c r="L2607" s="133"/>
      <c r="M2607" s="133">
        <v>435</v>
      </c>
      <c r="N2607" s="242">
        <v>1320</v>
      </c>
      <c r="O2607" s="242">
        <v>1320</v>
      </c>
      <c r="P2607" s="133" t="s">
        <v>204</v>
      </c>
      <c r="Q2607" s="133" t="s">
        <v>201</v>
      </c>
      <c r="R2607" s="133" t="s">
        <v>202</v>
      </c>
      <c r="S2607" s="127">
        <v>44349.399687500001</v>
      </c>
    </row>
    <row r="2608" spans="1:19" x14ac:dyDescent="0.2">
      <c r="A2608" s="133" t="s">
        <v>199</v>
      </c>
      <c r="B2608" s="133" t="s">
        <v>85</v>
      </c>
      <c r="C2608" s="127">
        <v>44332.541666666664</v>
      </c>
      <c r="D2608" s="133">
        <v>83.144000000000005</v>
      </c>
      <c r="E2608" s="133">
        <v>75.489599999999996</v>
      </c>
      <c r="F2608" s="133">
        <v>7.6550000000000002</v>
      </c>
      <c r="G2608" s="133">
        <v>0</v>
      </c>
      <c r="H2608" s="133">
        <v>499</v>
      </c>
      <c r="I2608" s="242">
        <v>1320</v>
      </c>
      <c r="J2608" s="133">
        <v>75.489000000000004</v>
      </c>
      <c r="K2608" s="242">
        <v>1320</v>
      </c>
      <c r="L2608" s="133"/>
      <c r="M2608" s="133">
        <v>435</v>
      </c>
      <c r="N2608" s="242">
        <v>1320</v>
      </c>
      <c r="O2608" s="242">
        <v>1320</v>
      </c>
      <c r="P2608" s="133" t="s">
        <v>204</v>
      </c>
      <c r="Q2608" s="133" t="s">
        <v>201</v>
      </c>
      <c r="R2608" s="133" t="s">
        <v>202</v>
      </c>
      <c r="S2608" s="127">
        <v>44349.399699074071</v>
      </c>
    </row>
    <row r="2609" spans="1:19" x14ac:dyDescent="0.2">
      <c r="A2609" s="133" t="s">
        <v>199</v>
      </c>
      <c r="B2609" s="133" t="s">
        <v>85</v>
      </c>
      <c r="C2609" s="127">
        <v>44332.583333333336</v>
      </c>
      <c r="D2609" s="133">
        <v>83.114000000000004</v>
      </c>
      <c r="E2609" s="133">
        <v>75.417599999999993</v>
      </c>
      <c r="F2609" s="133">
        <v>7.6970000000000001</v>
      </c>
      <c r="G2609" s="133">
        <v>0</v>
      </c>
      <c r="H2609" s="133">
        <v>499</v>
      </c>
      <c r="I2609" s="242">
        <v>1320</v>
      </c>
      <c r="J2609" s="133">
        <v>75.417000000000002</v>
      </c>
      <c r="K2609" s="242">
        <v>1320</v>
      </c>
      <c r="L2609" s="133"/>
      <c r="M2609" s="133">
        <v>435</v>
      </c>
      <c r="N2609" s="242">
        <v>1320</v>
      </c>
      <c r="O2609" s="242">
        <v>1320</v>
      </c>
      <c r="P2609" s="133" t="s">
        <v>204</v>
      </c>
      <c r="Q2609" s="133" t="s">
        <v>201</v>
      </c>
      <c r="R2609" s="133" t="s">
        <v>202</v>
      </c>
      <c r="S2609" s="127">
        <v>44349.399687500001</v>
      </c>
    </row>
    <row r="2610" spans="1:19" x14ac:dyDescent="0.2">
      <c r="A2610" s="133" t="s">
        <v>199</v>
      </c>
      <c r="B2610" s="133" t="s">
        <v>85</v>
      </c>
      <c r="C2610" s="127">
        <v>44332.625</v>
      </c>
      <c r="D2610" s="133">
        <v>83.052999999999997</v>
      </c>
      <c r="E2610" s="133">
        <v>75.484800000000007</v>
      </c>
      <c r="F2610" s="133">
        <v>7.5670000000000002</v>
      </c>
      <c r="G2610" s="133">
        <v>0</v>
      </c>
      <c r="H2610" s="133">
        <v>499</v>
      </c>
      <c r="I2610" s="242">
        <v>1320</v>
      </c>
      <c r="J2610" s="133">
        <v>75.486000000000004</v>
      </c>
      <c r="K2610" s="242">
        <v>1320</v>
      </c>
      <c r="L2610" s="133"/>
      <c r="M2610" s="133">
        <v>435</v>
      </c>
      <c r="N2610" s="242">
        <v>1320</v>
      </c>
      <c r="O2610" s="242">
        <v>1320</v>
      </c>
      <c r="P2610" s="133" t="s">
        <v>204</v>
      </c>
      <c r="Q2610" s="133" t="s">
        <v>201</v>
      </c>
      <c r="R2610" s="133" t="s">
        <v>202</v>
      </c>
      <c r="S2610" s="127">
        <v>44349.399687500001</v>
      </c>
    </row>
    <row r="2611" spans="1:19" x14ac:dyDescent="0.2">
      <c r="A2611" s="133" t="s">
        <v>199</v>
      </c>
      <c r="B2611" s="133" t="s">
        <v>85</v>
      </c>
      <c r="C2611" s="127">
        <v>44332.666666666664</v>
      </c>
      <c r="D2611" s="133">
        <v>83.144999999999996</v>
      </c>
      <c r="E2611" s="133">
        <v>75.504000000000005</v>
      </c>
      <c r="F2611" s="133">
        <v>7.6420000000000003</v>
      </c>
      <c r="G2611" s="133">
        <v>0</v>
      </c>
      <c r="H2611" s="133">
        <v>499</v>
      </c>
      <c r="I2611" s="242">
        <v>1320</v>
      </c>
      <c r="J2611" s="133">
        <v>75.503</v>
      </c>
      <c r="K2611" s="242">
        <v>1320</v>
      </c>
      <c r="L2611" s="133"/>
      <c r="M2611" s="133">
        <v>435</v>
      </c>
      <c r="N2611" s="242">
        <v>1320</v>
      </c>
      <c r="O2611" s="242">
        <v>1320</v>
      </c>
      <c r="P2611" s="133" t="s">
        <v>204</v>
      </c>
      <c r="Q2611" s="133" t="s">
        <v>201</v>
      </c>
      <c r="R2611" s="133" t="s">
        <v>202</v>
      </c>
      <c r="S2611" s="127">
        <v>44349.399687500001</v>
      </c>
    </row>
    <row r="2612" spans="1:19" x14ac:dyDescent="0.2">
      <c r="A2612" s="133" t="s">
        <v>199</v>
      </c>
      <c r="B2612" s="133" t="s">
        <v>85</v>
      </c>
      <c r="C2612" s="127">
        <v>44332.708333333336</v>
      </c>
      <c r="D2612" s="133">
        <v>88.129000000000005</v>
      </c>
      <c r="E2612" s="133">
        <v>80.328000000000003</v>
      </c>
      <c r="F2612" s="133">
        <v>7.8010000000000002</v>
      </c>
      <c r="G2612" s="133">
        <v>0</v>
      </c>
      <c r="H2612" s="133">
        <v>499</v>
      </c>
      <c r="I2612" s="242">
        <v>1320</v>
      </c>
      <c r="J2612" s="133">
        <v>80.328000000000003</v>
      </c>
      <c r="K2612" s="242">
        <v>1320</v>
      </c>
      <c r="L2612" s="133"/>
      <c r="M2612" s="133">
        <v>435</v>
      </c>
      <c r="N2612" s="242">
        <v>1320</v>
      </c>
      <c r="O2612" s="242">
        <v>1320</v>
      </c>
      <c r="P2612" s="133" t="s">
        <v>204</v>
      </c>
      <c r="Q2612" s="133" t="s">
        <v>201</v>
      </c>
      <c r="R2612" s="133" t="s">
        <v>202</v>
      </c>
      <c r="S2612" s="127">
        <v>44349.399687500001</v>
      </c>
    </row>
    <row r="2613" spans="1:19" x14ac:dyDescent="0.2">
      <c r="A2613" s="133" t="s">
        <v>199</v>
      </c>
      <c r="B2613" s="133" t="s">
        <v>85</v>
      </c>
      <c r="C2613" s="127">
        <v>44332.75</v>
      </c>
      <c r="D2613" s="133">
        <v>91.22</v>
      </c>
      <c r="E2613" s="133">
        <v>83.414400000000001</v>
      </c>
      <c r="F2613" s="133">
        <v>7.8040000000000003</v>
      </c>
      <c r="G2613" s="133">
        <v>0</v>
      </c>
      <c r="H2613" s="133">
        <v>500</v>
      </c>
      <c r="I2613" s="242">
        <v>1320</v>
      </c>
      <c r="J2613" s="133">
        <v>83.415999999999997</v>
      </c>
      <c r="K2613" s="242">
        <v>1320</v>
      </c>
      <c r="L2613" s="133"/>
      <c r="M2613" s="133">
        <v>435</v>
      </c>
      <c r="N2613" s="242">
        <v>1320</v>
      </c>
      <c r="O2613" s="242">
        <v>1320</v>
      </c>
      <c r="P2613" s="133" t="s">
        <v>204</v>
      </c>
      <c r="Q2613" s="133" t="s">
        <v>201</v>
      </c>
      <c r="R2613" s="133" t="s">
        <v>202</v>
      </c>
      <c r="S2613" s="127">
        <v>44349.399699074071</v>
      </c>
    </row>
    <row r="2614" spans="1:19" x14ac:dyDescent="0.2">
      <c r="A2614" s="133" t="s">
        <v>199</v>
      </c>
      <c r="B2614" s="133" t="s">
        <v>85</v>
      </c>
      <c r="C2614" s="127">
        <v>44332.791666666664</v>
      </c>
      <c r="D2614" s="133">
        <v>89.989000000000004</v>
      </c>
      <c r="E2614" s="133">
        <v>82.190399999999997</v>
      </c>
      <c r="F2614" s="133">
        <v>7.7990000000000004</v>
      </c>
      <c r="G2614" s="133">
        <v>0</v>
      </c>
      <c r="H2614" s="133">
        <v>499</v>
      </c>
      <c r="I2614" s="242">
        <v>1320</v>
      </c>
      <c r="J2614" s="133">
        <v>82.19</v>
      </c>
      <c r="K2614" s="242">
        <v>1320</v>
      </c>
      <c r="L2614" s="133"/>
      <c r="M2614" s="133">
        <v>435</v>
      </c>
      <c r="N2614" s="242">
        <v>1320</v>
      </c>
      <c r="O2614" s="242">
        <v>1320</v>
      </c>
      <c r="P2614" s="133" t="s">
        <v>204</v>
      </c>
      <c r="Q2614" s="133" t="s">
        <v>201</v>
      </c>
      <c r="R2614" s="133" t="s">
        <v>202</v>
      </c>
      <c r="S2614" s="127">
        <v>44349.399687500001</v>
      </c>
    </row>
    <row r="2615" spans="1:19" x14ac:dyDescent="0.2">
      <c r="A2615" s="133" t="s">
        <v>199</v>
      </c>
      <c r="B2615" s="133" t="s">
        <v>85</v>
      </c>
      <c r="C2615" s="127">
        <v>44332.833333333336</v>
      </c>
      <c r="D2615" s="133">
        <v>82.599000000000004</v>
      </c>
      <c r="E2615" s="133">
        <v>75.072000000000003</v>
      </c>
      <c r="F2615" s="133">
        <v>7.5279999999999996</v>
      </c>
      <c r="G2615" s="133">
        <v>0</v>
      </c>
      <c r="H2615" s="133">
        <v>499</v>
      </c>
      <c r="I2615" s="242">
        <v>1320</v>
      </c>
      <c r="J2615" s="133">
        <v>75.070999999999998</v>
      </c>
      <c r="K2615" s="242">
        <v>1320</v>
      </c>
      <c r="L2615" s="133"/>
      <c r="M2615" s="133">
        <v>435</v>
      </c>
      <c r="N2615" s="242">
        <v>1320</v>
      </c>
      <c r="O2615" s="242">
        <v>1320</v>
      </c>
      <c r="P2615" s="133" t="s">
        <v>204</v>
      </c>
      <c r="Q2615" s="133" t="s">
        <v>201</v>
      </c>
      <c r="R2615" s="133" t="s">
        <v>202</v>
      </c>
      <c r="S2615" s="127">
        <v>44349.399699074071</v>
      </c>
    </row>
    <row r="2616" spans="1:19" x14ac:dyDescent="0.2">
      <c r="A2616" s="133" t="s">
        <v>199</v>
      </c>
      <c r="B2616" s="133" t="s">
        <v>85</v>
      </c>
      <c r="C2616" s="127">
        <v>44332.875</v>
      </c>
      <c r="D2616" s="133">
        <v>86.268000000000001</v>
      </c>
      <c r="E2616" s="133">
        <v>78.623999999999995</v>
      </c>
      <c r="F2616" s="133">
        <v>7.6440000000000001</v>
      </c>
      <c r="G2616" s="133">
        <v>0</v>
      </c>
      <c r="H2616" s="133">
        <v>499</v>
      </c>
      <c r="I2616" s="242">
        <v>1320</v>
      </c>
      <c r="J2616" s="133">
        <v>78.623999999999995</v>
      </c>
      <c r="K2616" s="242">
        <v>1320</v>
      </c>
      <c r="L2616" s="133"/>
      <c r="M2616" s="133">
        <v>435</v>
      </c>
      <c r="N2616" s="242">
        <v>1320</v>
      </c>
      <c r="O2616" s="242">
        <v>1320</v>
      </c>
      <c r="P2616" s="133" t="s">
        <v>204</v>
      </c>
      <c r="Q2616" s="133" t="s">
        <v>201</v>
      </c>
      <c r="R2616" s="133" t="s">
        <v>202</v>
      </c>
      <c r="S2616" s="127">
        <v>44349.399699074071</v>
      </c>
    </row>
    <row r="2617" spans="1:19" x14ac:dyDescent="0.2">
      <c r="A2617" s="133" t="s">
        <v>199</v>
      </c>
      <c r="B2617" s="133" t="s">
        <v>85</v>
      </c>
      <c r="C2617" s="127">
        <v>44332.916666666664</v>
      </c>
      <c r="D2617" s="133">
        <v>87.745000000000005</v>
      </c>
      <c r="E2617" s="133">
        <v>80.068799999999996</v>
      </c>
      <c r="F2617" s="133">
        <v>7.6760000000000002</v>
      </c>
      <c r="G2617" s="133">
        <v>0</v>
      </c>
      <c r="H2617" s="133">
        <v>499</v>
      </c>
      <c r="I2617" s="242">
        <v>1320</v>
      </c>
      <c r="J2617" s="133">
        <v>80.069000000000003</v>
      </c>
      <c r="K2617" s="242">
        <v>1320</v>
      </c>
      <c r="L2617" s="133"/>
      <c r="M2617" s="133">
        <v>435</v>
      </c>
      <c r="N2617" s="242">
        <v>1320</v>
      </c>
      <c r="O2617" s="242">
        <v>1320</v>
      </c>
      <c r="P2617" s="133" t="s">
        <v>204</v>
      </c>
      <c r="Q2617" s="133" t="s">
        <v>201</v>
      </c>
      <c r="R2617" s="133" t="s">
        <v>202</v>
      </c>
      <c r="S2617" s="127">
        <v>44349.399699074071</v>
      </c>
    </row>
    <row r="2618" spans="1:19" x14ac:dyDescent="0.2">
      <c r="A2618" s="133" t="s">
        <v>199</v>
      </c>
      <c r="B2618" s="133" t="s">
        <v>85</v>
      </c>
      <c r="C2618" s="127">
        <v>44332.958333333336</v>
      </c>
      <c r="D2618" s="133">
        <v>83.375</v>
      </c>
      <c r="E2618" s="133">
        <v>75.643199999999993</v>
      </c>
      <c r="F2618" s="133">
        <v>7.7329999999999997</v>
      </c>
      <c r="G2618" s="133">
        <v>0</v>
      </c>
      <c r="H2618" s="133">
        <v>499</v>
      </c>
      <c r="I2618" s="242">
        <v>1320</v>
      </c>
      <c r="J2618" s="133">
        <v>75.641999999999996</v>
      </c>
      <c r="K2618" s="242">
        <v>1320</v>
      </c>
      <c r="L2618" s="133"/>
      <c r="M2618" s="133">
        <v>435</v>
      </c>
      <c r="N2618" s="242">
        <v>1320</v>
      </c>
      <c r="O2618" s="242">
        <v>1320</v>
      </c>
      <c r="P2618" s="133" t="s">
        <v>204</v>
      </c>
      <c r="Q2618" s="133" t="s">
        <v>201</v>
      </c>
      <c r="R2618" s="133" t="s">
        <v>202</v>
      </c>
      <c r="S2618" s="127">
        <v>44349.399699074071</v>
      </c>
    </row>
    <row r="2619" spans="1:19" x14ac:dyDescent="0.2">
      <c r="A2619" s="133" t="s">
        <v>199</v>
      </c>
      <c r="B2619" s="133" t="s">
        <v>85</v>
      </c>
      <c r="C2619" s="127">
        <v>44333</v>
      </c>
      <c r="D2619" s="133">
        <v>83.337000000000003</v>
      </c>
      <c r="E2619" s="133">
        <v>75.561599999999999</v>
      </c>
      <c r="F2619" s="133">
        <v>7.7770000000000001</v>
      </c>
      <c r="G2619" s="133">
        <v>0</v>
      </c>
      <c r="H2619" s="133">
        <v>499</v>
      </c>
      <c r="I2619" s="242">
        <v>1320</v>
      </c>
      <c r="J2619" s="133">
        <v>75.56</v>
      </c>
      <c r="K2619" s="242">
        <v>1320</v>
      </c>
      <c r="L2619" s="133"/>
      <c r="M2619" s="133">
        <v>435</v>
      </c>
      <c r="N2619" s="242">
        <v>1320</v>
      </c>
      <c r="O2619" s="242">
        <v>1320</v>
      </c>
      <c r="P2619" s="133" t="s">
        <v>204</v>
      </c>
      <c r="Q2619" s="133" t="s">
        <v>201</v>
      </c>
      <c r="R2619" s="133" t="s">
        <v>202</v>
      </c>
      <c r="S2619" s="127">
        <v>44349.399699074071</v>
      </c>
    </row>
    <row r="2620" spans="1:19" x14ac:dyDescent="0.2">
      <c r="A2620" s="133" t="s">
        <v>199</v>
      </c>
      <c r="B2620" s="133" t="s">
        <v>85</v>
      </c>
      <c r="C2620" s="127">
        <v>44333.041666666664</v>
      </c>
      <c r="D2620" s="133">
        <v>83.403000000000006</v>
      </c>
      <c r="E2620" s="133">
        <v>75.782399999999996</v>
      </c>
      <c r="F2620" s="133">
        <v>7.6219999999999999</v>
      </c>
      <c r="G2620" s="133">
        <v>0</v>
      </c>
      <c r="H2620" s="133">
        <v>500</v>
      </c>
      <c r="I2620" s="242">
        <v>1320</v>
      </c>
      <c r="J2620" s="133">
        <v>75.781000000000006</v>
      </c>
      <c r="K2620" s="242">
        <v>1320</v>
      </c>
      <c r="L2620" s="133"/>
      <c r="M2620" s="133">
        <v>435</v>
      </c>
      <c r="N2620" s="242">
        <v>1320</v>
      </c>
      <c r="O2620" s="242">
        <v>1320</v>
      </c>
      <c r="P2620" s="133" t="s">
        <v>204</v>
      </c>
      <c r="Q2620" s="133" t="s">
        <v>201</v>
      </c>
      <c r="R2620" s="133" t="s">
        <v>202</v>
      </c>
      <c r="S2620" s="127">
        <v>44349.399699074071</v>
      </c>
    </row>
    <row r="2621" spans="1:19" x14ac:dyDescent="0.2">
      <c r="A2621" s="133" t="s">
        <v>199</v>
      </c>
      <c r="B2621" s="133" t="s">
        <v>85</v>
      </c>
      <c r="C2621" s="127">
        <v>44333.083333333336</v>
      </c>
      <c r="D2621" s="133">
        <v>83.35</v>
      </c>
      <c r="E2621" s="133">
        <v>75.599999999999994</v>
      </c>
      <c r="F2621" s="133">
        <v>7.7489999999999997</v>
      </c>
      <c r="G2621" s="133">
        <v>0</v>
      </c>
      <c r="H2621" s="133">
        <v>500</v>
      </c>
      <c r="I2621" s="242">
        <v>1320</v>
      </c>
      <c r="J2621" s="133">
        <v>75.600999999999999</v>
      </c>
      <c r="K2621" s="242">
        <v>1320</v>
      </c>
      <c r="L2621" s="133"/>
      <c r="M2621" s="133">
        <v>435</v>
      </c>
      <c r="N2621" s="242">
        <v>1320</v>
      </c>
      <c r="O2621" s="242">
        <v>1320</v>
      </c>
      <c r="P2621" s="133" t="s">
        <v>204</v>
      </c>
      <c r="Q2621" s="133" t="s">
        <v>201</v>
      </c>
      <c r="R2621" s="133" t="s">
        <v>202</v>
      </c>
      <c r="S2621" s="127">
        <v>44349.399687500001</v>
      </c>
    </row>
    <row r="2622" spans="1:19" x14ac:dyDescent="0.2">
      <c r="A2622" s="133" t="s">
        <v>199</v>
      </c>
      <c r="B2622" s="133" t="s">
        <v>85</v>
      </c>
      <c r="C2622" s="127">
        <v>44333.125</v>
      </c>
      <c r="D2622" s="133">
        <v>83.259</v>
      </c>
      <c r="E2622" s="133">
        <v>75.513599999999997</v>
      </c>
      <c r="F2622" s="133">
        <v>7.7469999999999999</v>
      </c>
      <c r="G2622" s="133">
        <v>0</v>
      </c>
      <c r="H2622" s="133">
        <v>499</v>
      </c>
      <c r="I2622" s="242">
        <v>1320</v>
      </c>
      <c r="J2622" s="133">
        <v>75.512</v>
      </c>
      <c r="K2622" s="242">
        <v>1320</v>
      </c>
      <c r="L2622" s="133"/>
      <c r="M2622" s="133">
        <v>435</v>
      </c>
      <c r="N2622" s="242">
        <v>1320</v>
      </c>
      <c r="O2622" s="242">
        <v>1320</v>
      </c>
      <c r="P2622" s="133" t="s">
        <v>204</v>
      </c>
      <c r="Q2622" s="133" t="s">
        <v>201</v>
      </c>
      <c r="R2622" s="133" t="s">
        <v>202</v>
      </c>
      <c r="S2622" s="127">
        <v>44349.399687500001</v>
      </c>
    </row>
    <row r="2623" spans="1:19" x14ac:dyDescent="0.2">
      <c r="A2623" s="133" t="s">
        <v>199</v>
      </c>
      <c r="B2623" s="133" t="s">
        <v>85</v>
      </c>
      <c r="C2623" s="127">
        <v>44333.166666666664</v>
      </c>
      <c r="D2623" s="133">
        <v>83.394000000000005</v>
      </c>
      <c r="E2623" s="133">
        <v>75.787199999999999</v>
      </c>
      <c r="F2623" s="133">
        <v>7.6079999999999997</v>
      </c>
      <c r="G2623" s="133">
        <v>0</v>
      </c>
      <c r="H2623" s="133">
        <v>499</v>
      </c>
      <c r="I2623" s="242">
        <v>1320</v>
      </c>
      <c r="J2623" s="133">
        <v>75.786000000000001</v>
      </c>
      <c r="K2623" s="242">
        <v>1320</v>
      </c>
      <c r="L2623" s="133"/>
      <c r="M2623" s="133">
        <v>435</v>
      </c>
      <c r="N2623" s="242">
        <v>1320</v>
      </c>
      <c r="O2623" s="242">
        <v>1320</v>
      </c>
      <c r="P2623" s="133" t="s">
        <v>204</v>
      </c>
      <c r="Q2623" s="133" t="s">
        <v>201</v>
      </c>
      <c r="R2623" s="133" t="s">
        <v>202</v>
      </c>
      <c r="S2623" s="127">
        <v>44349.399699074071</v>
      </c>
    </row>
    <row r="2624" spans="1:19" x14ac:dyDescent="0.2">
      <c r="A2624" s="133" t="s">
        <v>199</v>
      </c>
      <c r="B2624" s="133" t="s">
        <v>85</v>
      </c>
      <c r="C2624" s="127">
        <v>44333.208333333336</v>
      </c>
      <c r="D2624" s="133">
        <v>83.347999999999999</v>
      </c>
      <c r="E2624" s="133">
        <v>75.744</v>
      </c>
      <c r="F2624" s="133">
        <v>7.6050000000000004</v>
      </c>
      <c r="G2624" s="133">
        <v>0</v>
      </c>
      <c r="H2624" s="133">
        <v>499</v>
      </c>
      <c r="I2624" s="242">
        <v>1320</v>
      </c>
      <c r="J2624" s="133">
        <v>75.742999999999995</v>
      </c>
      <c r="K2624" s="242">
        <v>1320</v>
      </c>
      <c r="L2624" s="133"/>
      <c r="M2624" s="133">
        <v>435</v>
      </c>
      <c r="N2624" s="242">
        <v>1320</v>
      </c>
      <c r="O2624" s="242">
        <v>1320</v>
      </c>
      <c r="P2624" s="133" t="s">
        <v>204</v>
      </c>
      <c r="Q2624" s="133" t="s">
        <v>201</v>
      </c>
      <c r="R2624" s="133" t="s">
        <v>202</v>
      </c>
      <c r="S2624" s="127">
        <v>44349.399687500001</v>
      </c>
    </row>
    <row r="2625" spans="1:19" x14ac:dyDescent="0.2">
      <c r="A2625" s="133" t="s">
        <v>199</v>
      </c>
      <c r="B2625" s="133" t="s">
        <v>85</v>
      </c>
      <c r="C2625" s="127">
        <v>44333.25</v>
      </c>
      <c r="D2625" s="133">
        <v>83.358999999999995</v>
      </c>
      <c r="E2625" s="133">
        <v>75.744</v>
      </c>
      <c r="F2625" s="133">
        <v>7.6139999999999999</v>
      </c>
      <c r="G2625" s="133">
        <v>0</v>
      </c>
      <c r="H2625" s="133">
        <v>499</v>
      </c>
      <c r="I2625" s="242">
        <v>1320</v>
      </c>
      <c r="J2625" s="133">
        <v>75.745000000000005</v>
      </c>
      <c r="K2625" s="242">
        <v>1320</v>
      </c>
      <c r="L2625" s="133"/>
      <c r="M2625" s="133">
        <v>435</v>
      </c>
      <c r="N2625" s="242">
        <v>1320</v>
      </c>
      <c r="O2625" s="242">
        <v>1320</v>
      </c>
      <c r="P2625" s="133" t="s">
        <v>204</v>
      </c>
      <c r="Q2625" s="133" t="s">
        <v>201</v>
      </c>
      <c r="R2625" s="133" t="s">
        <v>202</v>
      </c>
      <c r="S2625" s="127">
        <v>44349.399687500001</v>
      </c>
    </row>
    <row r="2626" spans="1:19" x14ac:dyDescent="0.2">
      <c r="A2626" s="133" t="s">
        <v>199</v>
      </c>
      <c r="B2626" s="133" t="s">
        <v>85</v>
      </c>
      <c r="C2626" s="127">
        <v>44333.291666666664</v>
      </c>
      <c r="D2626" s="133">
        <v>86.995999999999995</v>
      </c>
      <c r="E2626" s="133">
        <v>79.281599999999997</v>
      </c>
      <c r="F2626" s="133">
        <v>7.7140000000000004</v>
      </c>
      <c r="G2626" s="133">
        <v>0</v>
      </c>
      <c r="H2626" s="133">
        <v>499</v>
      </c>
      <c r="I2626" s="242">
        <v>1320</v>
      </c>
      <c r="J2626" s="133">
        <v>79.281999999999996</v>
      </c>
      <c r="K2626" s="242">
        <v>1320</v>
      </c>
      <c r="L2626" s="133"/>
      <c r="M2626" s="133">
        <v>435</v>
      </c>
      <c r="N2626" s="242">
        <v>1320</v>
      </c>
      <c r="O2626" s="242">
        <v>1320</v>
      </c>
      <c r="P2626" s="133" t="s">
        <v>204</v>
      </c>
      <c r="Q2626" s="133" t="s">
        <v>201</v>
      </c>
      <c r="R2626" s="133" t="s">
        <v>202</v>
      </c>
      <c r="S2626" s="127">
        <v>44349.399699074071</v>
      </c>
    </row>
    <row r="2627" spans="1:19" x14ac:dyDescent="0.2">
      <c r="A2627" s="133" t="s">
        <v>199</v>
      </c>
      <c r="B2627" s="133" t="s">
        <v>85</v>
      </c>
      <c r="C2627" s="127">
        <v>44333.333333333336</v>
      </c>
      <c r="D2627" s="133">
        <v>84.712999999999994</v>
      </c>
      <c r="E2627" s="133">
        <v>77.083200000000005</v>
      </c>
      <c r="F2627" s="133">
        <v>7.63</v>
      </c>
      <c r="G2627" s="133">
        <v>0</v>
      </c>
      <c r="H2627" s="133">
        <v>499</v>
      </c>
      <c r="I2627" s="242">
        <v>1320</v>
      </c>
      <c r="J2627" s="133">
        <v>77.082999999999998</v>
      </c>
      <c r="K2627" s="242">
        <v>1320</v>
      </c>
      <c r="L2627" s="133"/>
      <c r="M2627" s="133">
        <v>435</v>
      </c>
      <c r="N2627" s="242">
        <v>1320</v>
      </c>
      <c r="O2627" s="242">
        <v>1320</v>
      </c>
      <c r="P2627" s="133" t="s">
        <v>204</v>
      </c>
      <c r="Q2627" s="133" t="s">
        <v>201</v>
      </c>
      <c r="R2627" s="133" t="s">
        <v>202</v>
      </c>
      <c r="S2627" s="127">
        <v>44349.399687500001</v>
      </c>
    </row>
    <row r="2628" spans="1:19" x14ac:dyDescent="0.2">
      <c r="A2628" s="133" t="s">
        <v>199</v>
      </c>
      <c r="B2628" s="133" t="s">
        <v>85</v>
      </c>
      <c r="C2628" s="127">
        <v>44333.375</v>
      </c>
      <c r="D2628" s="133">
        <v>83.153000000000006</v>
      </c>
      <c r="E2628" s="133">
        <v>75.547200000000004</v>
      </c>
      <c r="F2628" s="133">
        <v>7.6079999999999997</v>
      </c>
      <c r="G2628" s="133">
        <v>0</v>
      </c>
      <c r="H2628" s="133">
        <v>499</v>
      </c>
      <c r="I2628" s="242">
        <v>1320</v>
      </c>
      <c r="J2628" s="133">
        <v>75.545000000000002</v>
      </c>
      <c r="K2628" s="242">
        <v>1320</v>
      </c>
      <c r="L2628" s="133"/>
      <c r="M2628" s="133">
        <v>435</v>
      </c>
      <c r="N2628" s="242">
        <v>1320</v>
      </c>
      <c r="O2628" s="242">
        <v>1320</v>
      </c>
      <c r="P2628" s="133" t="s">
        <v>204</v>
      </c>
      <c r="Q2628" s="133" t="s">
        <v>201</v>
      </c>
      <c r="R2628" s="133" t="s">
        <v>202</v>
      </c>
      <c r="S2628" s="127">
        <v>44349.399687500001</v>
      </c>
    </row>
    <row r="2629" spans="1:19" x14ac:dyDescent="0.2">
      <c r="A2629" s="133" t="s">
        <v>199</v>
      </c>
      <c r="B2629" s="133" t="s">
        <v>85</v>
      </c>
      <c r="C2629" s="127">
        <v>44333.416666666664</v>
      </c>
      <c r="D2629" s="133">
        <v>83.531000000000006</v>
      </c>
      <c r="E2629" s="133">
        <v>75.907200000000003</v>
      </c>
      <c r="F2629" s="133">
        <v>7.6230000000000002</v>
      </c>
      <c r="G2629" s="133">
        <v>0</v>
      </c>
      <c r="H2629" s="133">
        <v>499</v>
      </c>
      <c r="I2629" s="242">
        <v>1320</v>
      </c>
      <c r="J2629" s="133">
        <v>75.908000000000001</v>
      </c>
      <c r="K2629" s="242">
        <v>1320</v>
      </c>
      <c r="L2629" s="133"/>
      <c r="M2629" s="133">
        <v>435</v>
      </c>
      <c r="N2629" s="242">
        <v>1320</v>
      </c>
      <c r="O2629" s="242">
        <v>1320</v>
      </c>
      <c r="P2629" s="133" t="s">
        <v>204</v>
      </c>
      <c r="Q2629" s="133" t="s">
        <v>201</v>
      </c>
      <c r="R2629" s="133" t="s">
        <v>202</v>
      </c>
      <c r="S2629" s="127">
        <v>44349.399699074071</v>
      </c>
    </row>
    <row r="2630" spans="1:19" x14ac:dyDescent="0.2">
      <c r="A2630" s="133" t="s">
        <v>199</v>
      </c>
      <c r="B2630" s="133" t="s">
        <v>85</v>
      </c>
      <c r="C2630" s="127">
        <v>44333.458333333336</v>
      </c>
      <c r="D2630" s="133">
        <v>82.838999999999999</v>
      </c>
      <c r="E2630" s="133">
        <v>75.163200000000003</v>
      </c>
      <c r="F2630" s="133">
        <v>7.6749999999999998</v>
      </c>
      <c r="G2630" s="133">
        <v>0</v>
      </c>
      <c r="H2630" s="133">
        <v>499</v>
      </c>
      <c r="I2630" s="242">
        <v>1320</v>
      </c>
      <c r="J2630" s="133">
        <v>75.164000000000001</v>
      </c>
      <c r="K2630" s="242">
        <v>1320</v>
      </c>
      <c r="L2630" s="133"/>
      <c r="M2630" s="133">
        <v>435</v>
      </c>
      <c r="N2630" s="242">
        <v>1320</v>
      </c>
      <c r="O2630" s="242">
        <v>1320</v>
      </c>
      <c r="P2630" s="133" t="s">
        <v>204</v>
      </c>
      <c r="Q2630" s="133" t="s">
        <v>201</v>
      </c>
      <c r="R2630" s="133" t="s">
        <v>202</v>
      </c>
      <c r="S2630" s="127">
        <v>44349.399699074071</v>
      </c>
    </row>
    <row r="2631" spans="1:19" x14ac:dyDescent="0.2">
      <c r="A2631" s="133" t="s">
        <v>199</v>
      </c>
      <c r="B2631" s="133" t="s">
        <v>85</v>
      </c>
      <c r="C2631" s="127">
        <v>44333.5</v>
      </c>
      <c r="D2631" s="133">
        <v>86.850999999999999</v>
      </c>
      <c r="E2631" s="133">
        <v>78.983999999999995</v>
      </c>
      <c r="F2631" s="133">
        <v>7.867</v>
      </c>
      <c r="G2631" s="133">
        <v>0</v>
      </c>
      <c r="H2631" s="133">
        <v>499</v>
      </c>
      <c r="I2631" s="242">
        <v>1320</v>
      </c>
      <c r="J2631" s="133">
        <v>78.983999999999995</v>
      </c>
      <c r="K2631" s="242">
        <v>1320</v>
      </c>
      <c r="L2631" s="133"/>
      <c r="M2631" s="133">
        <v>435</v>
      </c>
      <c r="N2631" s="242">
        <v>1320</v>
      </c>
      <c r="O2631" s="242">
        <v>1320</v>
      </c>
      <c r="P2631" s="133" t="s">
        <v>204</v>
      </c>
      <c r="Q2631" s="133" t="s">
        <v>201</v>
      </c>
      <c r="R2631" s="133" t="s">
        <v>202</v>
      </c>
      <c r="S2631" s="127">
        <v>44349.399687500001</v>
      </c>
    </row>
    <row r="2632" spans="1:19" x14ac:dyDescent="0.2">
      <c r="A2632" s="133" t="s">
        <v>199</v>
      </c>
      <c r="B2632" s="133" t="s">
        <v>85</v>
      </c>
      <c r="C2632" s="127">
        <v>44333.541666666664</v>
      </c>
      <c r="D2632" s="133">
        <v>108.49</v>
      </c>
      <c r="E2632" s="133">
        <v>100.2912</v>
      </c>
      <c r="F2632" s="133">
        <v>8.1989999999999998</v>
      </c>
      <c r="G2632" s="133">
        <v>0</v>
      </c>
      <c r="H2632" s="133">
        <v>499</v>
      </c>
      <c r="I2632" s="242">
        <v>1320</v>
      </c>
      <c r="J2632" s="133">
        <v>100.291</v>
      </c>
      <c r="K2632" s="242">
        <v>1320</v>
      </c>
      <c r="L2632" s="133"/>
      <c r="M2632" s="133">
        <v>435</v>
      </c>
      <c r="N2632" s="242">
        <v>1320</v>
      </c>
      <c r="O2632" s="242">
        <v>1320</v>
      </c>
      <c r="P2632" s="133" t="s">
        <v>204</v>
      </c>
      <c r="Q2632" s="133" t="s">
        <v>201</v>
      </c>
      <c r="R2632" s="133" t="s">
        <v>202</v>
      </c>
      <c r="S2632" s="127">
        <v>44349.399699074071</v>
      </c>
    </row>
    <row r="2633" spans="1:19" x14ac:dyDescent="0.2">
      <c r="A2633" s="133" t="s">
        <v>199</v>
      </c>
      <c r="B2633" s="133" t="s">
        <v>85</v>
      </c>
      <c r="C2633" s="127">
        <v>44333.583333333336</v>
      </c>
      <c r="D2633" s="133">
        <v>139.82400000000001</v>
      </c>
      <c r="E2633" s="133">
        <v>131.26079999999999</v>
      </c>
      <c r="F2633" s="133">
        <v>8.5630000000000006</v>
      </c>
      <c r="G2633" s="133">
        <v>0</v>
      </c>
      <c r="H2633" s="133">
        <v>500</v>
      </c>
      <c r="I2633" s="242">
        <v>1320</v>
      </c>
      <c r="J2633" s="133">
        <v>131.261</v>
      </c>
      <c r="K2633" s="242">
        <v>1320</v>
      </c>
      <c r="L2633" s="133"/>
      <c r="M2633" s="133">
        <v>435</v>
      </c>
      <c r="N2633" s="242">
        <v>1320</v>
      </c>
      <c r="O2633" s="242">
        <v>1320</v>
      </c>
      <c r="P2633" s="133" t="s">
        <v>204</v>
      </c>
      <c r="Q2633" s="133" t="s">
        <v>201</v>
      </c>
      <c r="R2633" s="133" t="s">
        <v>202</v>
      </c>
      <c r="S2633" s="127">
        <v>44349.399699074071</v>
      </c>
    </row>
    <row r="2634" spans="1:19" x14ac:dyDescent="0.2">
      <c r="A2634" s="133" t="s">
        <v>199</v>
      </c>
      <c r="B2634" s="133" t="s">
        <v>85</v>
      </c>
      <c r="C2634" s="127">
        <v>44333.625</v>
      </c>
      <c r="D2634" s="133">
        <v>152.02699999999999</v>
      </c>
      <c r="E2634" s="133">
        <v>143.37119999999999</v>
      </c>
      <c r="F2634" s="133">
        <v>8.6549999999999994</v>
      </c>
      <c r="G2634" s="133">
        <v>0</v>
      </c>
      <c r="H2634" s="133">
        <v>500</v>
      </c>
      <c r="I2634" s="242">
        <v>1320</v>
      </c>
      <c r="J2634" s="133">
        <v>143.37200000000001</v>
      </c>
      <c r="K2634" s="242">
        <v>1320</v>
      </c>
      <c r="L2634" s="133"/>
      <c r="M2634" s="133">
        <v>435</v>
      </c>
      <c r="N2634" s="242">
        <v>1320</v>
      </c>
      <c r="O2634" s="242">
        <v>1320</v>
      </c>
      <c r="P2634" s="133" t="s">
        <v>204</v>
      </c>
      <c r="Q2634" s="133" t="s">
        <v>201</v>
      </c>
      <c r="R2634" s="133" t="s">
        <v>202</v>
      </c>
      <c r="S2634" s="127">
        <v>44349.399699074071</v>
      </c>
    </row>
    <row r="2635" spans="1:19" x14ac:dyDescent="0.2">
      <c r="A2635" s="133" t="s">
        <v>199</v>
      </c>
      <c r="B2635" s="133" t="s">
        <v>85</v>
      </c>
      <c r="C2635" s="127">
        <v>44333.666666666664</v>
      </c>
      <c r="D2635" s="133">
        <v>141.12700000000001</v>
      </c>
      <c r="E2635" s="133">
        <v>132.6336</v>
      </c>
      <c r="F2635" s="133">
        <v>8.4939999999999998</v>
      </c>
      <c r="G2635" s="133">
        <v>0</v>
      </c>
      <c r="H2635" s="133">
        <v>500</v>
      </c>
      <c r="I2635" s="242">
        <v>1320</v>
      </c>
      <c r="J2635" s="133">
        <v>132.63300000000001</v>
      </c>
      <c r="K2635" s="242">
        <v>1320</v>
      </c>
      <c r="L2635" s="133"/>
      <c r="M2635" s="133">
        <v>435</v>
      </c>
      <c r="N2635" s="242">
        <v>1320</v>
      </c>
      <c r="O2635" s="242">
        <v>1320</v>
      </c>
      <c r="P2635" s="133" t="s">
        <v>204</v>
      </c>
      <c r="Q2635" s="133" t="s">
        <v>201</v>
      </c>
      <c r="R2635" s="133" t="s">
        <v>202</v>
      </c>
      <c r="S2635" s="127">
        <v>44349.399699074071</v>
      </c>
    </row>
    <row r="2636" spans="1:19" x14ac:dyDescent="0.2">
      <c r="A2636" s="133" t="s">
        <v>199</v>
      </c>
      <c r="B2636" s="133" t="s">
        <v>85</v>
      </c>
      <c r="C2636" s="127">
        <v>44333.708333333336</v>
      </c>
      <c r="D2636" s="133">
        <v>108.702</v>
      </c>
      <c r="E2636" s="133">
        <v>100.752</v>
      </c>
      <c r="F2636" s="133">
        <v>7.9480000000000004</v>
      </c>
      <c r="G2636" s="133">
        <v>0</v>
      </c>
      <c r="H2636" s="133">
        <v>500</v>
      </c>
      <c r="I2636" s="242">
        <v>1320</v>
      </c>
      <c r="J2636" s="133">
        <v>100.754</v>
      </c>
      <c r="K2636" s="242">
        <v>1320</v>
      </c>
      <c r="L2636" s="133"/>
      <c r="M2636" s="133">
        <v>435</v>
      </c>
      <c r="N2636" s="242">
        <v>1320</v>
      </c>
      <c r="O2636" s="242">
        <v>1320</v>
      </c>
      <c r="P2636" s="133" t="s">
        <v>204</v>
      </c>
      <c r="Q2636" s="133" t="s">
        <v>201</v>
      </c>
      <c r="R2636" s="133" t="s">
        <v>202</v>
      </c>
      <c r="S2636" s="127">
        <v>44349.399687500001</v>
      </c>
    </row>
    <row r="2637" spans="1:19" x14ac:dyDescent="0.2">
      <c r="A2637" s="133" t="s">
        <v>199</v>
      </c>
      <c r="B2637" s="133" t="s">
        <v>85</v>
      </c>
      <c r="C2637" s="127">
        <v>44333.75</v>
      </c>
      <c r="D2637" s="133">
        <v>98.63</v>
      </c>
      <c r="E2637" s="133">
        <v>90.739199999999997</v>
      </c>
      <c r="F2637" s="133">
        <v>7.8920000000000003</v>
      </c>
      <c r="G2637" s="133">
        <v>0</v>
      </c>
      <c r="H2637" s="133">
        <v>500</v>
      </c>
      <c r="I2637" s="242">
        <v>1320</v>
      </c>
      <c r="J2637" s="133">
        <v>90.738</v>
      </c>
      <c r="K2637" s="242">
        <v>1320</v>
      </c>
      <c r="L2637" s="133"/>
      <c r="M2637" s="133">
        <v>435</v>
      </c>
      <c r="N2637" s="242">
        <v>1320</v>
      </c>
      <c r="O2637" s="242">
        <v>1320</v>
      </c>
      <c r="P2637" s="133" t="s">
        <v>204</v>
      </c>
      <c r="Q2637" s="133" t="s">
        <v>201</v>
      </c>
      <c r="R2637" s="133" t="s">
        <v>202</v>
      </c>
      <c r="S2637" s="127">
        <v>44349.399699074071</v>
      </c>
    </row>
    <row r="2638" spans="1:19" x14ac:dyDescent="0.2">
      <c r="A2638" s="133" t="s">
        <v>199</v>
      </c>
      <c r="B2638" s="133" t="s">
        <v>85</v>
      </c>
      <c r="C2638" s="127">
        <v>44333.791666666664</v>
      </c>
      <c r="D2638" s="133">
        <v>124.514</v>
      </c>
      <c r="E2638" s="133">
        <v>116.1936</v>
      </c>
      <c r="F2638" s="133">
        <v>8.32</v>
      </c>
      <c r="G2638" s="133">
        <v>0</v>
      </c>
      <c r="H2638" s="133">
        <v>500</v>
      </c>
      <c r="I2638" s="242">
        <v>1320</v>
      </c>
      <c r="J2638" s="133">
        <v>116.194</v>
      </c>
      <c r="K2638" s="242">
        <v>1320</v>
      </c>
      <c r="L2638" s="133"/>
      <c r="M2638" s="133">
        <v>435</v>
      </c>
      <c r="N2638" s="242">
        <v>1320</v>
      </c>
      <c r="O2638" s="242">
        <v>1320</v>
      </c>
      <c r="P2638" s="133" t="s">
        <v>204</v>
      </c>
      <c r="Q2638" s="133" t="s">
        <v>201</v>
      </c>
      <c r="R2638" s="133" t="s">
        <v>202</v>
      </c>
      <c r="S2638" s="127">
        <v>44349.399687500001</v>
      </c>
    </row>
    <row r="2639" spans="1:19" x14ac:dyDescent="0.2">
      <c r="A2639" s="133" t="s">
        <v>199</v>
      </c>
      <c r="B2639" s="133" t="s">
        <v>85</v>
      </c>
      <c r="C2639" s="127">
        <v>44333.833333333336</v>
      </c>
      <c r="D2639" s="133">
        <v>128.25700000000001</v>
      </c>
      <c r="E2639" s="133">
        <v>119.904</v>
      </c>
      <c r="F2639" s="133">
        <v>8.3529999999999998</v>
      </c>
      <c r="G2639" s="133">
        <v>0</v>
      </c>
      <c r="H2639" s="133">
        <v>500</v>
      </c>
      <c r="I2639" s="242">
        <v>1320</v>
      </c>
      <c r="J2639" s="133">
        <v>119.904</v>
      </c>
      <c r="K2639" s="242">
        <v>1320</v>
      </c>
      <c r="L2639" s="133"/>
      <c r="M2639" s="133">
        <v>435</v>
      </c>
      <c r="N2639" s="242">
        <v>1320</v>
      </c>
      <c r="O2639" s="242">
        <v>1320</v>
      </c>
      <c r="P2639" s="133" t="s">
        <v>204</v>
      </c>
      <c r="Q2639" s="133" t="s">
        <v>201</v>
      </c>
      <c r="R2639" s="133" t="s">
        <v>202</v>
      </c>
      <c r="S2639" s="127">
        <v>44349.399687500001</v>
      </c>
    </row>
    <row r="2640" spans="1:19" x14ac:dyDescent="0.2">
      <c r="A2640" s="133" t="s">
        <v>199</v>
      </c>
      <c r="B2640" s="133" t="s">
        <v>85</v>
      </c>
      <c r="C2640" s="127">
        <v>44333.875</v>
      </c>
      <c r="D2640" s="133">
        <v>118.396</v>
      </c>
      <c r="E2640" s="133">
        <v>110.28959999999999</v>
      </c>
      <c r="F2640" s="133">
        <v>8.1069999999999993</v>
      </c>
      <c r="G2640" s="133">
        <v>0</v>
      </c>
      <c r="H2640" s="133">
        <v>500</v>
      </c>
      <c r="I2640" s="242">
        <v>1320</v>
      </c>
      <c r="J2640" s="133">
        <v>110.289</v>
      </c>
      <c r="K2640" s="242">
        <v>1320</v>
      </c>
      <c r="L2640" s="133"/>
      <c r="M2640" s="133">
        <v>435</v>
      </c>
      <c r="N2640" s="242">
        <v>1320</v>
      </c>
      <c r="O2640" s="242">
        <v>1320</v>
      </c>
      <c r="P2640" s="133" t="s">
        <v>204</v>
      </c>
      <c r="Q2640" s="133" t="s">
        <v>201</v>
      </c>
      <c r="R2640" s="133" t="s">
        <v>202</v>
      </c>
      <c r="S2640" s="127">
        <v>44349.399699074071</v>
      </c>
    </row>
    <row r="2641" spans="1:19" x14ac:dyDescent="0.2">
      <c r="A2641" s="133" t="s">
        <v>199</v>
      </c>
      <c r="B2641" s="133" t="s">
        <v>85</v>
      </c>
      <c r="C2641" s="127">
        <v>44333.916666666664</v>
      </c>
      <c r="D2641" s="133">
        <v>129.16800000000001</v>
      </c>
      <c r="E2641" s="133">
        <v>120.7968</v>
      </c>
      <c r="F2641" s="133">
        <v>8.3710000000000004</v>
      </c>
      <c r="G2641" s="133">
        <v>0</v>
      </c>
      <c r="H2641" s="133">
        <v>500</v>
      </c>
      <c r="I2641" s="242">
        <v>1320</v>
      </c>
      <c r="J2641" s="133">
        <v>120.797</v>
      </c>
      <c r="K2641" s="242">
        <v>1320</v>
      </c>
      <c r="L2641" s="133"/>
      <c r="M2641" s="133">
        <v>435</v>
      </c>
      <c r="N2641" s="242">
        <v>1320</v>
      </c>
      <c r="O2641" s="242">
        <v>1320</v>
      </c>
      <c r="P2641" s="133" t="s">
        <v>204</v>
      </c>
      <c r="Q2641" s="133" t="s">
        <v>201</v>
      </c>
      <c r="R2641" s="133" t="s">
        <v>202</v>
      </c>
      <c r="S2641" s="127">
        <v>44349.399699074071</v>
      </c>
    </row>
    <row r="2642" spans="1:19" x14ac:dyDescent="0.2">
      <c r="A2642" s="133" t="s">
        <v>199</v>
      </c>
      <c r="B2642" s="133" t="s">
        <v>85</v>
      </c>
      <c r="C2642" s="127">
        <v>44333.958333333336</v>
      </c>
      <c r="D2642" s="133">
        <v>104.583</v>
      </c>
      <c r="E2642" s="133">
        <v>96.537599999999998</v>
      </c>
      <c r="F2642" s="133">
        <v>8.0449999999999999</v>
      </c>
      <c r="G2642" s="133">
        <v>0</v>
      </c>
      <c r="H2642" s="133">
        <v>500</v>
      </c>
      <c r="I2642" s="242">
        <v>1320</v>
      </c>
      <c r="J2642" s="133">
        <v>96.537999999999997</v>
      </c>
      <c r="K2642" s="242">
        <v>1320</v>
      </c>
      <c r="L2642" s="133"/>
      <c r="M2642" s="133">
        <v>435</v>
      </c>
      <c r="N2642" s="242">
        <v>1320</v>
      </c>
      <c r="O2642" s="242">
        <v>1320</v>
      </c>
      <c r="P2642" s="133" t="s">
        <v>204</v>
      </c>
      <c r="Q2642" s="133" t="s">
        <v>201</v>
      </c>
      <c r="R2642" s="133" t="s">
        <v>202</v>
      </c>
      <c r="S2642" s="127">
        <v>44349.399699074071</v>
      </c>
    </row>
    <row r="2643" spans="1:19" x14ac:dyDescent="0.2">
      <c r="A2643" s="133" t="s">
        <v>199</v>
      </c>
      <c r="B2643" s="133" t="s">
        <v>85</v>
      </c>
      <c r="C2643" s="127">
        <v>44334</v>
      </c>
      <c r="D2643" s="133">
        <v>94.540999999999997</v>
      </c>
      <c r="E2643" s="133">
        <v>86.616</v>
      </c>
      <c r="F2643" s="133">
        <v>7.9240000000000004</v>
      </c>
      <c r="G2643" s="133">
        <v>0</v>
      </c>
      <c r="H2643" s="133">
        <v>499</v>
      </c>
      <c r="I2643" s="242">
        <v>1320</v>
      </c>
      <c r="J2643" s="133">
        <v>86.617000000000004</v>
      </c>
      <c r="K2643" s="242">
        <v>1320</v>
      </c>
      <c r="L2643" s="133"/>
      <c r="M2643" s="133">
        <v>435</v>
      </c>
      <c r="N2643" s="242">
        <v>1320</v>
      </c>
      <c r="O2643" s="242">
        <v>1320</v>
      </c>
      <c r="P2643" s="133" t="s">
        <v>204</v>
      </c>
      <c r="Q2643" s="133" t="s">
        <v>201</v>
      </c>
      <c r="R2643" s="133" t="s">
        <v>202</v>
      </c>
      <c r="S2643" s="127">
        <v>44349.399687500001</v>
      </c>
    </row>
    <row r="2644" spans="1:19" x14ac:dyDescent="0.2">
      <c r="A2644" s="133" t="s">
        <v>199</v>
      </c>
      <c r="B2644" s="133" t="s">
        <v>85</v>
      </c>
      <c r="C2644" s="127">
        <v>44334.041666666664</v>
      </c>
      <c r="D2644" s="133">
        <v>83.322999999999993</v>
      </c>
      <c r="E2644" s="133">
        <v>75.623999999999995</v>
      </c>
      <c r="F2644" s="133">
        <v>7.7009999999999996</v>
      </c>
      <c r="G2644" s="133">
        <v>0</v>
      </c>
      <c r="H2644" s="133">
        <v>499</v>
      </c>
      <c r="I2644" s="242">
        <v>1320</v>
      </c>
      <c r="J2644" s="133">
        <v>75.622</v>
      </c>
      <c r="K2644" s="242">
        <v>1320</v>
      </c>
      <c r="L2644" s="133"/>
      <c r="M2644" s="133">
        <v>435</v>
      </c>
      <c r="N2644" s="242">
        <v>1320</v>
      </c>
      <c r="O2644" s="242">
        <v>1320</v>
      </c>
      <c r="P2644" s="133" t="s">
        <v>204</v>
      </c>
      <c r="Q2644" s="133" t="s">
        <v>201</v>
      </c>
      <c r="R2644" s="133" t="s">
        <v>202</v>
      </c>
      <c r="S2644" s="127">
        <v>44349.399699074071</v>
      </c>
    </row>
    <row r="2645" spans="1:19" x14ac:dyDescent="0.2">
      <c r="A2645" s="133" t="s">
        <v>199</v>
      </c>
      <c r="B2645" s="133" t="s">
        <v>85</v>
      </c>
      <c r="C2645" s="127">
        <v>44334.083333333336</v>
      </c>
      <c r="D2645" s="133">
        <v>83.164000000000001</v>
      </c>
      <c r="E2645" s="133">
        <v>75.446399999999997</v>
      </c>
      <c r="F2645" s="133">
        <v>7.7160000000000002</v>
      </c>
      <c r="G2645" s="133">
        <v>0</v>
      </c>
      <c r="H2645" s="133">
        <v>499</v>
      </c>
      <c r="I2645" s="242">
        <v>1320</v>
      </c>
      <c r="J2645" s="133">
        <v>75.447999999999993</v>
      </c>
      <c r="K2645" s="242">
        <v>1320</v>
      </c>
      <c r="L2645" s="133"/>
      <c r="M2645" s="133">
        <v>435</v>
      </c>
      <c r="N2645" s="242">
        <v>1320</v>
      </c>
      <c r="O2645" s="242">
        <v>1320</v>
      </c>
      <c r="P2645" s="133" t="s">
        <v>204</v>
      </c>
      <c r="Q2645" s="133" t="s">
        <v>201</v>
      </c>
      <c r="R2645" s="133" t="s">
        <v>202</v>
      </c>
      <c r="S2645" s="127">
        <v>44349.399687500001</v>
      </c>
    </row>
    <row r="2646" spans="1:19" x14ac:dyDescent="0.2">
      <c r="A2646" s="133" t="s">
        <v>199</v>
      </c>
      <c r="B2646" s="133" t="s">
        <v>85</v>
      </c>
      <c r="C2646" s="127">
        <v>44334.125</v>
      </c>
      <c r="D2646" s="133">
        <v>83.635999999999996</v>
      </c>
      <c r="E2646" s="133">
        <v>75.825599999999994</v>
      </c>
      <c r="F2646" s="133">
        <v>7.8109999999999999</v>
      </c>
      <c r="G2646" s="133">
        <v>0</v>
      </c>
      <c r="H2646" s="133">
        <v>499</v>
      </c>
      <c r="I2646" s="242">
        <v>1320</v>
      </c>
      <c r="J2646" s="133">
        <v>75.825000000000003</v>
      </c>
      <c r="K2646" s="242">
        <v>1320</v>
      </c>
      <c r="L2646" s="133"/>
      <c r="M2646" s="133">
        <v>435</v>
      </c>
      <c r="N2646" s="242">
        <v>1320</v>
      </c>
      <c r="O2646" s="242">
        <v>1320</v>
      </c>
      <c r="P2646" s="133" t="s">
        <v>204</v>
      </c>
      <c r="Q2646" s="133" t="s">
        <v>201</v>
      </c>
      <c r="R2646" s="133" t="s">
        <v>202</v>
      </c>
      <c r="S2646" s="127">
        <v>44349.399699074071</v>
      </c>
    </row>
    <row r="2647" spans="1:19" x14ac:dyDescent="0.2">
      <c r="A2647" s="133" t="s">
        <v>199</v>
      </c>
      <c r="B2647" s="133" t="s">
        <v>85</v>
      </c>
      <c r="C2647" s="127">
        <v>44334.166666666664</v>
      </c>
      <c r="D2647" s="133">
        <v>83.54</v>
      </c>
      <c r="E2647" s="133">
        <v>75.753600000000006</v>
      </c>
      <c r="F2647" s="133">
        <v>7.7859999999999996</v>
      </c>
      <c r="G2647" s="133">
        <v>0</v>
      </c>
      <c r="H2647" s="133">
        <v>499</v>
      </c>
      <c r="I2647" s="242">
        <v>1320</v>
      </c>
      <c r="J2647" s="133">
        <v>75.754000000000005</v>
      </c>
      <c r="K2647" s="242">
        <v>1320</v>
      </c>
      <c r="L2647" s="133"/>
      <c r="M2647" s="133">
        <v>435</v>
      </c>
      <c r="N2647" s="242">
        <v>1320</v>
      </c>
      <c r="O2647" s="242">
        <v>1320</v>
      </c>
      <c r="P2647" s="133" t="s">
        <v>204</v>
      </c>
      <c r="Q2647" s="133" t="s">
        <v>201</v>
      </c>
      <c r="R2647" s="133" t="s">
        <v>202</v>
      </c>
      <c r="S2647" s="127">
        <v>44349.399687500001</v>
      </c>
    </row>
    <row r="2648" spans="1:19" x14ac:dyDescent="0.2">
      <c r="A2648" s="133" t="s">
        <v>199</v>
      </c>
      <c r="B2648" s="133" t="s">
        <v>85</v>
      </c>
      <c r="C2648" s="127">
        <v>44334.208333333336</v>
      </c>
      <c r="D2648" s="133">
        <v>83.471999999999994</v>
      </c>
      <c r="E2648" s="133">
        <v>75.758399999999995</v>
      </c>
      <c r="F2648" s="133">
        <v>7.7110000000000003</v>
      </c>
      <c r="G2648" s="133">
        <v>0</v>
      </c>
      <c r="H2648" s="133">
        <v>499</v>
      </c>
      <c r="I2648" s="242">
        <v>1320</v>
      </c>
      <c r="J2648" s="133">
        <v>75.760999999999996</v>
      </c>
      <c r="K2648" s="242">
        <v>1320</v>
      </c>
      <c r="L2648" s="133"/>
      <c r="M2648" s="133">
        <v>435</v>
      </c>
      <c r="N2648" s="242">
        <v>1320</v>
      </c>
      <c r="O2648" s="242">
        <v>1320</v>
      </c>
      <c r="P2648" s="133" t="s">
        <v>204</v>
      </c>
      <c r="Q2648" s="133" t="s">
        <v>201</v>
      </c>
      <c r="R2648" s="133" t="s">
        <v>202</v>
      </c>
      <c r="S2648" s="127">
        <v>44349.399699074071</v>
      </c>
    </row>
    <row r="2649" spans="1:19" x14ac:dyDescent="0.2">
      <c r="A2649" s="133" t="s">
        <v>199</v>
      </c>
      <c r="B2649" s="133" t="s">
        <v>85</v>
      </c>
      <c r="C2649" s="127">
        <v>44334.25</v>
      </c>
      <c r="D2649" s="133">
        <v>83.316000000000003</v>
      </c>
      <c r="E2649" s="133">
        <v>75.590400000000002</v>
      </c>
      <c r="F2649" s="133">
        <v>7.726</v>
      </c>
      <c r="G2649" s="133">
        <v>0</v>
      </c>
      <c r="H2649" s="133">
        <v>499</v>
      </c>
      <c r="I2649" s="242">
        <v>1320</v>
      </c>
      <c r="J2649" s="133">
        <v>75.59</v>
      </c>
      <c r="K2649" s="242">
        <v>1320</v>
      </c>
      <c r="L2649" s="133"/>
      <c r="M2649" s="133">
        <v>435</v>
      </c>
      <c r="N2649" s="242">
        <v>1320</v>
      </c>
      <c r="O2649" s="242">
        <v>1320</v>
      </c>
      <c r="P2649" s="133" t="s">
        <v>204</v>
      </c>
      <c r="Q2649" s="133" t="s">
        <v>201</v>
      </c>
      <c r="R2649" s="133" t="s">
        <v>202</v>
      </c>
      <c r="S2649" s="127">
        <v>44349.399699074071</v>
      </c>
    </row>
    <row r="2650" spans="1:19" x14ac:dyDescent="0.2">
      <c r="A2650" s="133" t="s">
        <v>199</v>
      </c>
      <c r="B2650" s="133" t="s">
        <v>85</v>
      </c>
      <c r="C2650" s="127">
        <v>44334.291666666664</v>
      </c>
      <c r="D2650" s="133">
        <v>83.367000000000004</v>
      </c>
      <c r="E2650" s="133">
        <v>75.537599999999998</v>
      </c>
      <c r="F2650" s="133">
        <v>7.83</v>
      </c>
      <c r="G2650" s="133">
        <v>0</v>
      </c>
      <c r="H2650" s="133">
        <v>499</v>
      </c>
      <c r="I2650" s="242">
        <v>1320</v>
      </c>
      <c r="J2650" s="133">
        <v>75.537000000000006</v>
      </c>
      <c r="K2650" s="242">
        <v>1320</v>
      </c>
      <c r="L2650" s="133"/>
      <c r="M2650" s="133">
        <v>435</v>
      </c>
      <c r="N2650" s="242">
        <v>1320</v>
      </c>
      <c r="O2650" s="242">
        <v>1320</v>
      </c>
      <c r="P2650" s="133" t="s">
        <v>204</v>
      </c>
      <c r="Q2650" s="133" t="s">
        <v>201</v>
      </c>
      <c r="R2650" s="133" t="s">
        <v>202</v>
      </c>
      <c r="S2650" s="127">
        <v>44349.399699074071</v>
      </c>
    </row>
    <row r="2651" spans="1:19" x14ac:dyDescent="0.2">
      <c r="A2651" s="133" t="s">
        <v>199</v>
      </c>
      <c r="B2651" s="133" t="s">
        <v>85</v>
      </c>
      <c r="C2651" s="127">
        <v>44334.333333333336</v>
      </c>
      <c r="D2651" s="133">
        <v>83.21</v>
      </c>
      <c r="E2651" s="133">
        <v>75.532799999999995</v>
      </c>
      <c r="F2651" s="133">
        <v>7.6779999999999999</v>
      </c>
      <c r="G2651" s="133">
        <v>0</v>
      </c>
      <c r="H2651" s="133">
        <v>499</v>
      </c>
      <c r="I2651" s="242">
        <v>1320</v>
      </c>
      <c r="J2651" s="133">
        <v>75.531999999999996</v>
      </c>
      <c r="K2651" s="242">
        <v>1320</v>
      </c>
      <c r="L2651" s="133"/>
      <c r="M2651" s="133">
        <v>435</v>
      </c>
      <c r="N2651" s="242">
        <v>1320</v>
      </c>
      <c r="O2651" s="242">
        <v>1320</v>
      </c>
      <c r="P2651" s="133" t="s">
        <v>204</v>
      </c>
      <c r="Q2651" s="133" t="s">
        <v>201</v>
      </c>
      <c r="R2651" s="133" t="s">
        <v>202</v>
      </c>
      <c r="S2651" s="127">
        <v>44349.399687500001</v>
      </c>
    </row>
    <row r="2652" spans="1:19" x14ac:dyDescent="0.2">
      <c r="A2652" s="133" t="s">
        <v>199</v>
      </c>
      <c r="B2652" s="133" t="s">
        <v>85</v>
      </c>
      <c r="C2652" s="127">
        <v>44334.375</v>
      </c>
      <c r="D2652" s="133">
        <v>83.415999999999997</v>
      </c>
      <c r="E2652" s="133">
        <v>75.772800000000004</v>
      </c>
      <c r="F2652" s="133">
        <v>7.641</v>
      </c>
      <c r="G2652" s="133">
        <v>0</v>
      </c>
      <c r="H2652" s="133">
        <v>500</v>
      </c>
      <c r="I2652" s="242">
        <v>1320</v>
      </c>
      <c r="J2652" s="133">
        <v>75.775000000000006</v>
      </c>
      <c r="K2652" s="242">
        <v>1320</v>
      </c>
      <c r="L2652" s="133"/>
      <c r="M2652" s="133">
        <v>435</v>
      </c>
      <c r="N2652" s="242">
        <v>1320</v>
      </c>
      <c r="O2652" s="242">
        <v>1320</v>
      </c>
      <c r="P2652" s="133" t="s">
        <v>204</v>
      </c>
      <c r="Q2652" s="133" t="s">
        <v>201</v>
      </c>
      <c r="R2652" s="133" t="s">
        <v>202</v>
      </c>
      <c r="S2652" s="127">
        <v>44349.399699074071</v>
      </c>
    </row>
    <row r="2653" spans="1:19" x14ac:dyDescent="0.2">
      <c r="A2653" s="133" t="s">
        <v>199</v>
      </c>
      <c r="B2653" s="133" t="s">
        <v>85</v>
      </c>
      <c r="C2653" s="127">
        <v>44334.416666666664</v>
      </c>
      <c r="D2653" s="133">
        <v>82.882999999999996</v>
      </c>
      <c r="E2653" s="133">
        <v>75.316800000000001</v>
      </c>
      <c r="F2653" s="133">
        <v>7.5670000000000002</v>
      </c>
      <c r="G2653" s="133">
        <v>0</v>
      </c>
      <c r="H2653" s="133">
        <v>499</v>
      </c>
      <c r="I2653" s="242">
        <v>1320</v>
      </c>
      <c r="J2653" s="133">
        <v>75.316000000000003</v>
      </c>
      <c r="K2653" s="242">
        <v>1320</v>
      </c>
      <c r="L2653" s="133"/>
      <c r="M2653" s="133">
        <v>435</v>
      </c>
      <c r="N2653" s="242">
        <v>1320</v>
      </c>
      <c r="O2653" s="242">
        <v>1320</v>
      </c>
      <c r="P2653" s="133" t="s">
        <v>204</v>
      </c>
      <c r="Q2653" s="133" t="s">
        <v>201</v>
      </c>
      <c r="R2653" s="133" t="s">
        <v>202</v>
      </c>
      <c r="S2653" s="127">
        <v>44349.399699074071</v>
      </c>
    </row>
    <row r="2654" spans="1:19" x14ac:dyDescent="0.2">
      <c r="A2654" s="133" t="s">
        <v>199</v>
      </c>
      <c r="B2654" s="133" t="s">
        <v>85</v>
      </c>
      <c r="C2654" s="127">
        <v>44334.458333333336</v>
      </c>
      <c r="D2654" s="133">
        <v>82.950999999999993</v>
      </c>
      <c r="E2654" s="133">
        <v>75.470399999999998</v>
      </c>
      <c r="F2654" s="133">
        <v>7.4809999999999999</v>
      </c>
      <c r="G2654" s="133">
        <v>0</v>
      </c>
      <c r="H2654" s="133">
        <v>499</v>
      </c>
      <c r="I2654" s="242">
        <v>1320</v>
      </c>
      <c r="J2654" s="133">
        <v>75.47</v>
      </c>
      <c r="K2654" s="242">
        <v>1320</v>
      </c>
      <c r="L2654" s="133"/>
      <c r="M2654" s="133">
        <v>435</v>
      </c>
      <c r="N2654" s="242">
        <v>1320</v>
      </c>
      <c r="O2654" s="242">
        <v>1320</v>
      </c>
      <c r="P2654" s="133" t="s">
        <v>204</v>
      </c>
      <c r="Q2654" s="133" t="s">
        <v>201</v>
      </c>
      <c r="R2654" s="133" t="s">
        <v>202</v>
      </c>
      <c r="S2654" s="127">
        <v>44349.399699074071</v>
      </c>
    </row>
    <row r="2655" spans="1:19" x14ac:dyDescent="0.2">
      <c r="A2655" s="133" t="s">
        <v>199</v>
      </c>
      <c r="B2655" s="133" t="s">
        <v>85</v>
      </c>
      <c r="C2655" s="127">
        <v>44334.5</v>
      </c>
      <c r="D2655" s="133">
        <v>99.131</v>
      </c>
      <c r="E2655" s="133">
        <v>91.027199999999993</v>
      </c>
      <c r="F2655" s="133">
        <v>8.1039999999999992</v>
      </c>
      <c r="G2655" s="133">
        <v>0</v>
      </c>
      <c r="H2655" s="133">
        <v>500</v>
      </c>
      <c r="I2655" s="242">
        <v>1320</v>
      </c>
      <c r="J2655" s="133">
        <v>91.027000000000001</v>
      </c>
      <c r="K2655" s="242">
        <v>1320</v>
      </c>
      <c r="L2655" s="133"/>
      <c r="M2655" s="133">
        <v>435</v>
      </c>
      <c r="N2655" s="242">
        <v>1320</v>
      </c>
      <c r="O2655" s="242">
        <v>1320</v>
      </c>
      <c r="P2655" s="133" t="s">
        <v>204</v>
      </c>
      <c r="Q2655" s="133" t="s">
        <v>201</v>
      </c>
      <c r="R2655" s="133" t="s">
        <v>202</v>
      </c>
      <c r="S2655" s="127">
        <v>44349.399699074071</v>
      </c>
    </row>
    <row r="2656" spans="1:19" x14ac:dyDescent="0.2">
      <c r="A2656" s="133" t="s">
        <v>199</v>
      </c>
      <c r="B2656" s="133" t="s">
        <v>85</v>
      </c>
      <c r="C2656" s="127">
        <v>44334.541666666664</v>
      </c>
      <c r="D2656" s="133">
        <v>105.321</v>
      </c>
      <c r="E2656" s="133">
        <v>97.190399999999997</v>
      </c>
      <c r="F2656" s="133">
        <v>8.1310000000000002</v>
      </c>
      <c r="G2656" s="133">
        <v>0</v>
      </c>
      <c r="H2656" s="133">
        <v>500</v>
      </c>
      <c r="I2656" s="242">
        <v>1320</v>
      </c>
      <c r="J2656" s="133">
        <v>97.19</v>
      </c>
      <c r="K2656" s="242">
        <v>1320</v>
      </c>
      <c r="L2656" s="133"/>
      <c r="M2656" s="133">
        <v>435</v>
      </c>
      <c r="N2656" s="242">
        <v>1320</v>
      </c>
      <c r="O2656" s="242">
        <v>1320</v>
      </c>
      <c r="P2656" s="133" t="s">
        <v>204</v>
      </c>
      <c r="Q2656" s="133" t="s">
        <v>201</v>
      </c>
      <c r="R2656" s="133" t="s">
        <v>202</v>
      </c>
      <c r="S2656" s="127">
        <v>44349.399687500001</v>
      </c>
    </row>
    <row r="2657" spans="1:19" x14ac:dyDescent="0.2">
      <c r="A2657" s="133" t="s">
        <v>199</v>
      </c>
      <c r="B2657" s="133" t="s">
        <v>85</v>
      </c>
      <c r="C2657" s="127">
        <v>44334.583333333336</v>
      </c>
      <c r="D2657" s="133">
        <v>114.80800000000001</v>
      </c>
      <c r="E2657" s="133">
        <v>106.5312</v>
      </c>
      <c r="F2657" s="133">
        <v>8.2759999999999998</v>
      </c>
      <c r="G2657" s="133">
        <v>0</v>
      </c>
      <c r="H2657" s="133">
        <v>500</v>
      </c>
      <c r="I2657" s="242">
        <v>1320</v>
      </c>
      <c r="J2657" s="133">
        <v>106.532</v>
      </c>
      <c r="K2657" s="242">
        <v>1320</v>
      </c>
      <c r="L2657" s="133"/>
      <c r="M2657" s="133">
        <v>435</v>
      </c>
      <c r="N2657" s="242">
        <v>1320</v>
      </c>
      <c r="O2657" s="242">
        <v>1320</v>
      </c>
      <c r="P2657" s="133" t="s">
        <v>204</v>
      </c>
      <c r="Q2657" s="133" t="s">
        <v>201</v>
      </c>
      <c r="R2657" s="133" t="s">
        <v>202</v>
      </c>
      <c r="S2657" s="127">
        <v>44349.399687500001</v>
      </c>
    </row>
    <row r="2658" spans="1:19" x14ac:dyDescent="0.2">
      <c r="A2658" s="133" t="s">
        <v>199</v>
      </c>
      <c r="B2658" s="133" t="s">
        <v>85</v>
      </c>
      <c r="C2658" s="127">
        <v>44334.625</v>
      </c>
      <c r="D2658" s="133">
        <v>132.17500000000001</v>
      </c>
      <c r="E2658" s="133">
        <v>123.7728</v>
      </c>
      <c r="F2658" s="133">
        <v>8.4019999999999992</v>
      </c>
      <c r="G2658" s="133">
        <v>0</v>
      </c>
      <c r="H2658" s="133">
        <v>500</v>
      </c>
      <c r="I2658" s="242">
        <v>1320</v>
      </c>
      <c r="J2658" s="133">
        <v>123.773</v>
      </c>
      <c r="K2658" s="242">
        <v>1320</v>
      </c>
      <c r="L2658" s="133"/>
      <c r="M2658" s="133">
        <v>435</v>
      </c>
      <c r="N2658" s="242">
        <v>1320</v>
      </c>
      <c r="O2658" s="242">
        <v>1320</v>
      </c>
      <c r="P2658" s="133" t="s">
        <v>204</v>
      </c>
      <c r="Q2658" s="133" t="s">
        <v>201</v>
      </c>
      <c r="R2658" s="133" t="s">
        <v>202</v>
      </c>
      <c r="S2658" s="127">
        <v>44349.399699074071</v>
      </c>
    </row>
    <row r="2659" spans="1:19" x14ac:dyDescent="0.2">
      <c r="A2659" s="133" t="s">
        <v>199</v>
      </c>
      <c r="B2659" s="133" t="s">
        <v>85</v>
      </c>
      <c r="C2659" s="127">
        <v>44334.666666666664</v>
      </c>
      <c r="D2659" s="133">
        <v>138.41</v>
      </c>
      <c r="E2659" s="133">
        <v>129.82079999999999</v>
      </c>
      <c r="F2659" s="133">
        <v>8.5890000000000004</v>
      </c>
      <c r="G2659" s="133">
        <v>0</v>
      </c>
      <c r="H2659" s="133">
        <v>500</v>
      </c>
      <c r="I2659" s="242">
        <v>1320</v>
      </c>
      <c r="J2659" s="133">
        <v>129.821</v>
      </c>
      <c r="K2659" s="242">
        <v>1320</v>
      </c>
      <c r="L2659" s="133"/>
      <c r="M2659" s="133">
        <v>435</v>
      </c>
      <c r="N2659" s="242">
        <v>1320</v>
      </c>
      <c r="O2659" s="242">
        <v>1320</v>
      </c>
      <c r="P2659" s="133" t="s">
        <v>204</v>
      </c>
      <c r="Q2659" s="133" t="s">
        <v>201</v>
      </c>
      <c r="R2659" s="133" t="s">
        <v>202</v>
      </c>
      <c r="S2659" s="127">
        <v>44349.399699074071</v>
      </c>
    </row>
    <row r="2660" spans="1:19" x14ac:dyDescent="0.2">
      <c r="A2660" s="133" t="s">
        <v>199</v>
      </c>
      <c r="B2660" s="133" t="s">
        <v>85</v>
      </c>
      <c r="C2660" s="127">
        <v>44334.708333333336</v>
      </c>
      <c r="D2660" s="133">
        <v>167.45099999999999</v>
      </c>
      <c r="E2660" s="133">
        <v>158.49119999999999</v>
      </c>
      <c r="F2660" s="133">
        <v>8.9610000000000003</v>
      </c>
      <c r="G2660" s="133">
        <v>0</v>
      </c>
      <c r="H2660" s="133">
        <v>500</v>
      </c>
      <c r="I2660" s="242">
        <v>1320</v>
      </c>
      <c r="J2660" s="133">
        <v>158.49</v>
      </c>
      <c r="K2660" s="242">
        <v>1320</v>
      </c>
      <c r="L2660" s="133"/>
      <c r="M2660" s="133">
        <v>435</v>
      </c>
      <c r="N2660" s="242">
        <v>1320</v>
      </c>
      <c r="O2660" s="242">
        <v>1320</v>
      </c>
      <c r="P2660" s="133" t="s">
        <v>204</v>
      </c>
      <c r="Q2660" s="133" t="s">
        <v>201</v>
      </c>
      <c r="R2660" s="133" t="s">
        <v>202</v>
      </c>
      <c r="S2660" s="127">
        <v>44349.399687500001</v>
      </c>
    </row>
    <row r="2661" spans="1:19" x14ac:dyDescent="0.2">
      <c r="A2661" s="133" t="s">
        <v>199</v>
      </c>
      <c r="B2661" s="133" t="s">
        <v>85</v>
      </c>
      <c r="C2661" s="127">
        <v>44334.75</v>
      </c>
      <c r="D2661" s="133">
        <v>173.339</v>
      </c>
      <c r="E2661" s="133">
        <v>164.2944</v>
      </c>
      <c r="F2661" s="133">
        <v>9.0440000000000005</v>
      </c>
      <c r="G2661" s="133">
        <v>0</v>
      </c>
      <c r="H2661" s="133">
        <v>500</v>
      </c>
      <c r="I2661" s="242">
        <v>1320</v>
      </c>
      <c r="J2661" s="133">
        <v>164.29499999999999</v>
      </c>
      <c r="K2661" s="242">
        <v>1320</v>
      </c>
      <c r="L2661" s="133"/>
      <c r="M2661" s="133">
        <v>435</v>
      </c>
      <c r="N2661" s="242">
        <v>1320</v>
      </c>
      <c r="O2661" s="242">
        <v>1320</v>
      </c>
      <c r="P2661" s="133" t="s">
        <v>204</v>
      </c>
      <c r="Q2661" s="133" t="s">
        <v>201</v>
      </c>
      <c r="R2661" s="133" t="s">
        <v>202</v>
      </c>
      <c r="S2661" s="127">
        <v>44349.399699074071</v>
      </c>
    </row>
    <row r="2662" spans="1:19" x14ac:dyDescent="0.2">
      <c r="A2662" s="133" t="s">
        <v>199</v>
      </c>
      <c r="B2662" s="133" t="s">
        <v>85</v>
      </c>
      <c r="C2662" s="127">
        <v>44334.791666666664</v>
      </c>
      <c r="D2662" s="133">
        <v>184.28299999999999</v>
      </c>
      <c r="E2662" s="133">
        <v>175.00319999999999</v>
      </c>
      <c r="F2662" s="133">
        <v>9.2799999999999994</v>
      </c>
      <c r="G2662" s="133">
        <v>0</v>
      </c>
      <c r="H2662" s="133">
        <v>500</v>
      </c>
      <c r="I2662" s="242">
        <v>1320</v>
      </c>
      <c r="J2662" s="133">
        <v>175.00299999999999</v>
      </c>
      <c r="K2662" s="242">
        <v>1320</v>
      </c>
      <c r="L2662" s="133"/>
      <c r="M2662" s="133">
        <v>435</v>
      </c>
      <c r="N2662" s="242">
        <v>1320</v>
      </c>
      <c r="O2662" s="242">
        <v>1320</v>
      </c>
      <c r="P2662" s="133" t="s">
        <v>204</v>
      </c>
      <c r="Q2662" s="133" t="s">
        <v>201</v>
      </c>
      <c r="R2662" s="133" t="s">
        <v>202</v>
      </c>
      <c r="S2662" s="127">
        <v>44349.399687500001</v>
      </c>
    </row>
    <row r="2663" spans="1:19" x14ac:dyDescent="0.2">
      <c r="A2663" s="133" t="s">
        <v>199</v>
      </c>
      <c r="B2663" s="133" t="s">
        <v>85</v>
      </c>
      <c r="C2663" s="127">
        <v>44334.833333333336</v>
      </c>
      <c r="D2663" s="133">
        <v>181.19200000000001</v>
      </c>
      <c r="E2663" s="133">
        <v>172.08</v>
      </c>
      <c r="F2663" s="133">
        <v>9.1110000000000007</v>
      </c>
      <c r="G2663" s="133">
        <v>0</v>
      </c>
      <c r="H2663" s="133">
        <v>500</v>
      </c>
      <c r="I2663" s="242">
        <v>1320</v>
      </c>
      <c r="J2663" s="133">
        <v>172.08099999999999</v>
      </c>
      <c r="K2663" s="242">
        <v>1320</v>
      </c>
      <c r="L2663" s="133"/>
      <c r="M2663" s="133">
        <v>435</v>
      </c>
      <c r="N2663" s="242">
        <v>1320</v>
      </c>
      <c r="O2663" s="242">
        <v>1320</v>
      </c>
      <c r="P2663" s="133" t="s">
        <v>204</v>
      </c>
      <c r="Q2663" s="133" t="s">
        <v>201</v>
      </c>
      <c r="R2663" s="133" t="s">
        <v>202</v>
      </c>
      <c r="S2663" s="127">
        <v>44349.399687500001</v>
      </c>
    </row>
    <row r="2664" spans="1:19" x14ac:dyDescent="0.2">
      <c r="A2664" s="133" t="s">
        <v>199</v>
      </c>
      <c r="B2664" s="133" t="s">
        <v>85</v>
      </c>
      <c r="C2664" s="127">
        <v>44334.875</v>
      </c>
      <c r="D2664" s="133">
        <v>164.74600000000001</v>
      </c>
      <c r="E2664" s="133">
        <v>156</v>
      </c>
      <c r="F2664" s="133">
        <v>8.7460000000000004</v>
      </c>
      <c r="G2664" s="133">
        <v>0</v>
      </c>
      <c r="H2664" s="133">
        <v>500</v>
      </c>
      <c r="I2664" s="242">
        <v>1320</v>
      </c>
      <c r="J2664" s="133">
        <v>156</v>
      </c>
      <c r="K2664" s="242">
        <v>1320</v>
      </c>
      <c r="L2664" s="133"/>
      <c r="M2664" s="133">
        <v>435</v>
      </c>
      <c r="N2664" s="242">
        <v>1320</v>
      </c>
      <c r="O2664" s="242">
        <v>1320</v>
      </c>
      <c r="P2664" s="133" t="s">
        <v>204</v>
      </c>
      <c r="Q2664" s="133" t="s">
        <v>201</v>
      </c>
      <c r="R2664" s="133" t="s">
        <v>202</v>
      </c>
      <c r="S2664" s="127">
        <v>44349.399687500001</v>
      </c>
    </row>
    <row r="2665" spans="1:19" x14ac:dyDescent="0.2">
      <c r="A2665" s="133" t="s">
        <v>199</v>
      </c>
      <c r="B2665" s="133" t="s">
        <v>85</v>
      </c>
      <c r="C2665" s="127">
        <v>44334.916666666664</v>
      </c>
      <c r="D2665" s="133">
        <v>163.07599999999999</v>
      </c>
      <c r="E2665" s="133">
        <v>154.11359999999999</v>
      </c>
      <c r="F2665" s="133">
        <v>8.9619999999999997</v>
      </c>
      <c r="G2665" s="133">
        <v>0</v>
      </c>
      <c r="H2665" s="133">
        <v>500</v>
      </c>
      <c r="I2665" s="242">
        <v>1320</v>
      </c>
      <c r="J2665" s="133">
        <v>154.114</v>
      </c>
      <c r="K2665" s="242">
        <v>1320</v>
      </c>
      <c r="L2665" s="133"/>
      <c r="M2665" s="133">
        <v>435</v>
      </c>
      <c r="N2665" s="242">
        <v>1320</v>
      </c>
      <c r="O2665" s="242">
        <v>1320</v>
      </c>
      <c r="P2665" s="133" t="s">
        <v>204</v>
      </c>
      <c r="Q2665" s="133" t="s">
        <v>201</v>
      </c>
      <c r="R2665" s="133" t="s">
        <v>202</v>
      </c>
      <c r="S2665" s="127">
        <v>44349.399687500001</v>
      </c>
    </row>
    <row r="2666" spans="1:19" x14ac:dyDescent="0.2">
      <c r="A2666" s="133" t="s">
        <v>199</v>
      </c>
      <c r="B2666" s="133" t="s">
        <v>85</v>
      </c>
      <c r="C2666" s="127">
        <v>44334.958333333336</v>
      </c>
      <c r="D2666" s="133">
        <v>126.566</v>
      </c>
      <c r="E2666" s="133">
        <v>118.20480000000001</v>
      </c>
      <c r="F2666" s="133">
        <v>8.3620000000000001</v>
      </c>
      <c r="G2666" s="133">
        <v>0</v>
      </c>
      <c r="H2666" s="133">
        <v>500</v>
      </c>
      <c r="I2666" s="242">
        <v>1320</v>
      </c>
      <c r="J2666" s="133">
        <v>118.20399999999999</v>
      </c>
      <c r="K2666" s="242">
        <v>1320</v>
      </c>
      <c r="L2666" s="133"/>
      <c r="M2666" s="133">
        <v>435</v>
      </c>
      <c r="N2666" s="242">
        <v>1320</v>
      </c>
      <c r="O2666" s="242">
        <v>1320</v>
      </c>
      <c r="P2666" s="133" t="s">
        <v>204</v>
      </c>
      <c r="Q2666" s="133" t="s">
        <v>201</v>
      </c>
      <c r="R2666" s="133" t="s">
        <v>202</v>
      </c>
      <c r="S2666" s="127">
        <v>44349.399699074071</v>
      </c>
    </row>
    <row r="2667" spans="1:19" x14ac:dyDescent="0.2">
      <c r="A2667" s="133" t="s">
        <v>199</v>
      </c>
      <c r="B2667" s="133" t="s">
        <v>85</v>
      </c>
      <c r="C2667" s="127">
        <v>44335</v>
      </c>
      <c r="D2667" s="133">
        <v>92.58</v>
      </c>
      <c r="E2667" s="133">
        <v>84.763199999999998</v>
      </c>
      <c r="F2667" s="133">
        <v>7.8179999999999996</v>
      </c>
      <c r="G2667" s="133">
        <v>0</v>
      </c>
      <c r="H2667" s="133">
        <v>499</v>
      </c>
      <c r="I2667" s="242">
        <v>1320</v>
      </c>
      <c r="J2667" s="133">
        <v>84.762</v>
      </c>
      <c r="K2667" s="242">
        <v>1320</v>
      </c>
      <c r="L2667" s="133"/>
      <c r="M2667" s="133">
        <v>435</v>
      </c>
      <c r="N2667" s="242">
        <v>1320</v>
      </c>
      <c r="O2667" s="242">
        <v>1320</v>
      </c>
      <c r="P2667" s="133" t="s">
        <v>204</v>
      </c>
      <c r="Q2667" s="133" t="s">
        <v>201</v>
      </c>
      <c r="R2667" s="133" t="s">
        <v>202</v>
      </c>
      <c r="S2667" s="127">
        <v>44349.399699074071</v>
      </c>
    </row>
    <row r="2668" spans="1:19" x14ac:dyDescent="0.2">
      <c r="A2668" s="133" t="s">
        <v>199</v>
      </c>
      <c r="B2668" s="133" t="s">
        <v>85</v>
      </c>
      <c r="C2668" s="127">
        <v>44335.041666666664</v>
      </c>
      <c r="D2668" s="133">
        <v>83.01</v>
      </c>
      <c r="E2668" s="133">
        <v>75.355199999999996</v>
      </c>
      <c r="F2668" s="133">
        <v>7.6539999999999999</v>
      </c>
      <c r="G2668" s="133">
        <v>0</v>
      </c>
      <c r="H2668" s="133">
        <v>499</v>
      </c>
      <c r="I2668" s="242">
        <v>1320</v>
      </c>
      <c r="J2668" s="133">
        <v>75.355999999999995</v>
      </c>
      <c r="K2668" s="242">
        <v>1320</v>
      </c>
      <c r="L2668" s="133"/>
      <c r="M2668" s="133">
        <v>435</v>
      </c>
      <c r="N2668" s="242">
        <v>1320</v>
      </c>
      <c r="O2668" s="242">
        <v>1320</v>
      </c>
      <c r="P2668" s="133" t="s">
        <v>204</v>
      </c>
      <c r="Q2668" s="133" t="s">
        <v>201</v>
      </c>
      <c r="R2668" s="133" t="s">
        <v>202</v>
      </c>
      <c r="S2668" s="127">
        <v>44349.399687500001</v>
      </c>
    </row>
    <row r="2669" spans="1:19" x14ac:dyDescent="0.2">
      <c r="A2669" s="133" t="s">
        <v>199</v>
      </c>
      <c r="B2669" s="133" t="s">
        <v>85</v>
      </c>
      <c r="C2669" s="127">
        <v>44335.083333333336</v>
      </c>
      <c r="D2669" s="133">
        <v>83.057000000000002</v>
      </c>
      <c r="E2669" s="133">
        <v>75.379199999999997</v>
      </c>
      <c r="F2669" s="133">
        <v>7.6790000000000003</v>
      </c>
      <c r="G2669" s="133">
        <v>0</v>
      </c>
      <c r="H2669" s="133">
        <v>499</v>
      </c>
      <c r="I2669" s="242">
        <v>1320</v>
      </c>
      <c r="J2669" s="133">
        <v>75.378</v>
      </c>
      <c r="K2669" s="242">
        <v>1320</v>
      </c>
      <c r="L2669" s="133"/>
      <c r="M2669" s="133">
        <v>435</v>
      </c>
      <c r="N2669" s="242">
        <v>1320</v>
      </c>
      <c r="O2669" s="242">
        <v>1320</v>
      </c>
      <c r="P2669" s="133" t="s">
        <v>204</v>
      </c>
      <c r="Q2669" s="133" t="s">
        <v>201</v>
      </c>
      <c r="R2669" s="133" t="s">
        <v>202</v>
      </c>
      <c r="S2669" s="127">
        <v>44349.400277777779</v>
      </c>
    </row>
    <row r="2670" spans="1:19" x14ac:dyDescent="0.2">
      <c r="A2670" s="133" t="s">
        <v>199</v>
      </c>
      <c r="B2670" s="133" t="s">
        <v>85</v>
      </c>
      <c r="C2670" s="127">
        <v>44335.125</v>
      </c>
      <c r="D2670" s="133">
        <v>83.126000000000005</v>
      </c>
      <c r="E2670" s="133">
        <v>75.393600000000006</v>
      </c>
      <c r="F2670" s="133">
        <v>7.7309999999999999</v>
      </c>
      <c r="G2670" s="133">
        <v>0</v>
      </c>
      <c r="H2670" s="133">
        <v>499</v>
      </c>
      <c r="I2670" s="242">
        <v>1320</v>
      </c>
      <c r="J2670" s="133">
        <v>75.394999999999996</v>
      </c>
      <c r="K2670" s="242">
        <v>1320</v>
      </c>
      <c r="L2670" s="133"/>
      <c r="M2670" s="133">
        <v>435</v>
      </c>
      <c r="N2670" s="242">
        <v>1320</v>
      </c>
      <c r="O2670" s="242">
        <v>1320</v>
      </c>
      <c r="P2670" s="133" t="s">
        <v>204</v>
      </c>
      <c r="Q2670" s="133" t="s">
        <v>201</v>
      </c>
      <c r="R2670" s="133" t="s">
        <v>202</v>
      </c>
      <c r="S2670" s="127">
        <v>44349.400277777779</v>
      </c>
    </row>
    <row r="2671" spans="1:19" x14ac:dyDescent="0.2">
      <c r="A2671" s="133" t="s">
        <v>199</v>
      </c>
      <c r="B2671" s="133" t="s">
        <v>85</v>
      </c>
      <c r="C2671" s="127">
        <v>44335.166666666664</v>
      </c>
      <c r="D2671" s="133">
        <v>83.066999999999993</v>
      </c>
      <c r="E2671" s="133">
        <v>75.331199999999995</v>
      </c>
      <c r="F2671" s="133">
        <v>7.7359999999999998</v>
      </c>
      <c r="G2671" s="133">
        <v>0</v>
      </c>
      <c r="H2671" s="133">
        <v>499</v>
      </c>
      <c r="I2671" s="242">
        <v>1320</v>
      </c>
      <c r="J2671" s="133">
        <v>75.331000000000003</v>
      </c>
      <c r="K2671" s="242">
        <v>1320</v>
      </c>
      <c r="L2671" s="133"/>
      <c r="M2671" s="133">
        <v>435</v>
      </c>
      <c r="N2671" s="242">
        <v>1320</v>
      </c>
      <c r="O2671" s="242">
        <v>1320</v>
      </c>
      <c r="P2671" s="133" t="s">
        <v>204</v>
      </c>
      <c r="Q2671" s="133" t="s">
        <v>201</v>
      </c>
      <c r="R2671" s="133" t="s">
        <v>202</v>
      </c>
      <c r="S2671" s="127">
        <v>44349.400277777779</v>
      </c>
    </row>
    <row r="2672" spans="1:19" x14ac:dyDescent="0.2">
      <c r="A2672" s="133" t="s">
        <v>199</v>
      </c>
      <c r="B2672" s="133" t="s">
        <v>85</v>
      </c>
      <c r="C2672" s="127">
        <v>44335.208333333336</v>
      </c>
      <c r="D2672" s="133">
        <v>83.105999999999995</v>
      </c>
      <c r="E2672" s="133">
        <v>75.403199999999998</v>
      </c>
      <c r="F2672" s="133">
        <v>7.702</v>
      </c>
      <c r="G2672" s="133">
        <v>0</v>
      </c>
      <c r="H2672" s="133">
        <v>499</v>
      </c>
      <c r="I2672" s="242">
        <v>1320</v>
      </c>
      <c r="J2672" s="133">
        <v>75.403999999999996</v>
      </c>
      <c r="K2672" s="242">
        <v>1320</v>
      </c>
      <c r="L2672" s="133"/>
      <c r="M2672" s="133">
        <v>435</v>
      </c>
      <c r="N2672" s="242">
        <v>1320</v>
      </c>
      <c r="O2672" s="242">
        <v>1320</v>
      </c>
      <c r="P2672" s="133" t="s">
        <v>204</v>
      </c>
      <c r="Q2672" s="133" t="s">
        <v>201</v>
      </c>
      <c r="R2672" s="133" t="s">
        <v>202</v>
      </c>
      <c r="S2672" s="127">
        <v>44349.400277777779</v>
      </c>
    </row>
    <row r="2673" spans="1:19" x14ac:dyDescent="0.2">
      <c r="A2673" s="133" t="s">
        <v>199</v>
      </c>
      <c r="B2673" s="133" t="s">
        <v>85</v>
      </c>
      <c r="C2673" s="127">
        <v>44335.25</v>
      </c>
      <c r="D2673" s="133">
        <v>83.058000000000007</v>
      </c>
      <c r="E2673" s="133">
        <v>75.2928</v>
      </c>
      <c r="F2673" s="133">
        <v>7.766</v>
      </c>
      <c r="G2673" s="133">
        <v>0</v>
      </c>
      <c r="H2673" s="133">
        <v>499</v>
      </c>
      <c r="I2673" s="242">
        <v>1320</v>
      </c>
      <c r="J2673" s="133">
        <v>75.292000000000002</v>
      </c>
      <c r="K2673" s="242">
        <v>1320</v>
      </c>
      <c r="L2673" s="133"/>
      <c r="M2673" s="133">
        <v>435</v>
      </c>
      <c r="N2673" s="242">
        <v>1320</v>
      </c>
      <c r="O2673" s="242">
        <v>1320</v>
      </c>
      <c r="P2673" s="133" t="s">
        <v>204</v>
      </c>
      <c r="Q2673" s="133" t="s">
        <v>201</v>
      </c>
      <c r="R2673" s="133" t="s">
        <v>202</v>
      </c>
      <c r="S2673" s="127">
        <v>44349.400277777779</v>
      </c>
    </row>
    <row r="2674" spans="1:19" x14ac:dyDescent="0.2">
      <c r="A2674" s="133" t="s">
        <v>199</v>
      </c>
      <c r="B2674" s="133" t="s">
        <v>85</v>
      </c>
      <c r="C2674" s="127">
        <v>44335.291666666664</v>
      </c>
      <c r="D2674" s="133">
        <v>82.989000000000004</v>
      </c>
      <c r="E2674" s="133">
        <v>75.316800000000001</v>
      </c>
      <c r="F2674" s="133">
        <v>7.673</v>
      </c>
      <c r="G2674" s="133">
        <v>0</v>
      </c>
      <c r="H2674" s="133">
        <v>499</v>
      </c>
      <c r="I2674" s="242">
        <v>1320</v>
      </c>
      <c r="J2674" s="133">
        <v>75.316000000000003</v>
      </c>
      <c r="K2674" s="242">
        <v>1320</v>
      </c>
      <c r="L2674" s="133"/>
      <c r="M2674" s="133">
        <v>435</v>
      </c>
      <c r="N2674" s="242">
        <v>1320</v>
      </c>
      <c r="O2674" s="242">
        <v>1320</v>
      </c>
      <c r="P2674" s="133" t="s">
        <v>204</v>
      </c>
      <c r="Q2674" s="133" t="s">
        <v>201</v>
      </c>
      <c r="R2674" s="133" t="s">
        <v>202</v>
      </c>
      <c r="S2674" s="127">
        <v>44349.400277777779</v>
      </c>
    </row>
    <row r="2675" spans="1:19" x14ac:dyDescent="0.2">
      <c r="A2675" s="133" t="s">
        <v>199</v>
      </c>
      <c r="B2675" s="133" t="s">
        <v>85</v>
      </c>
      <c r="C2675" s="127">
        <v>44335.333333333336</v>
      </c>
      <c r="D2675" s="133">
        <v>83.066999999999993</v>
      </c>
      <c r="E2675" s="133">
        <v>75.403199999999998</v>
      </c>
      <c r="F2675" s="133">
        <v>7.6639999999999997</v>
      </c>
      <c r="G2675" s="133">
        <v>0</v>
      </c>
      <c r="H2675" s="133">
        <v>499</v>
      </c>
      <c r="I2675" s="242">
        <v>1320</v>
      </c>
      <c r="J2675" s="133">
        <v>75.403000000000006</v>
      </c>
      <c r="K2675" s="242">
        <v>1320</v>
      </c>
      <c r="L2675" s="133"/>
      <c r="M2675" s="133">
        <v>435</v>
      </c>
      <c r="N2675" s="242">
        <v>1320</v>
      </c>
      <c r="O2675" s="242">
        <v>1320</v>
      </c>
      <c r="P2675" s="133" t="s">
        <v>204</v>
      </c>
      <c r="Q2675" s="133" t="s">
        <v>201</v>
      </c>
      <c r="R2675" s="133" t="s">
        <v>202</v>
      </c>
      <c r="S2675" s="127">
        <v>44349.400277777779</v>
      </c>
    </row>
    <row r="2676" spans="1:19" x14ac:dyDescent="0.2">
      <c r="A2676" s="133" t="s">
        <v>199</v>
      </c>
      <c r="B2676" s="133" t="s">
        <v>85</v>
      </c>
      <c r="C2676" s="127">
        <v>44335.375</v>
      </c>
      <c r="D2676" s="133">
        <v>83.134</v>
      </c>
      <c r="E2676" s="133">
        <v>75.48</v>
      </c>
      <c r="F2676" s="133">
        <v>7.6550000000000002</v>
      </c>
      <c r="G2676" s="133">
        <v>0</v>
      </c>
      <c r="H2676" s="133">
        <v>499</v>
      </c>
      <c r="I2676" s="242">
        <v>1320</v>
      </c>
      <c r="J2676" s="133">
        <v>75.478999999999999</v>
      </c>
      <c r="K2676" s="242">
        <v>1320</v>
      </c>
      <c r="L2676" s="133"/>
      <c r="M2676" s="133">
        <v>435</v>
      </c>
      <c r="N2676" s="242">
        <v>1320</v>
      </c>
      <c r="O2676" s="242">
        <v>1320</v>
      </c>
      <c r="P2676" s="133" t="s">
        <v>204</v>
      </c>
      <c r="Q2676" s="133" t="s">
        <v>201</v>
      </c>
      <c r="R2676" s="133" t="s">
        <v>202</v>
      </c>
      <c r="S2676" s="127">
        <v>44349.400277777779</v>
      </c>
    </row>
    <row r="2677" spans="1:19" x14ac:dyDescent="0.2">
      <c r="A2677" s="133" t="s">
        <v>199</v>
      </c>
      <c r="B2677" s="133" t="s">
        <v>85</v>
      </c>
      <c r="C2677" s="127">
        <v>44335.416666666664</v>
      </c>
      <c r="D2677" s="133">
        <v>83.173000000000002</v>
      </c>
      <c r="E2677" s="133">
        <v>75.499200000000002</v>
      </c>
      <c r="F2677" s="133">
        <v>7.6740000000000004</v>
      </c>
      <c r="G2677" s="133">
        <v>0</v>
      </c>
      <c r="H2677" s="133">
        <v>499</v>
      </c>
      <c r="I2677" s="242">
        <v>1320</v>
      </c>
      <c r="J2677" s="133">
        <v>75.498999999999995</v>
      </c>
      <c r="K2677" s="242">
        <v>1320</v>
      </c>
      <c r="L2677" s="133"/>
      <c r="M2677" s="133">
        <v>435</v>
      </c>
      <c r="N2677" s="242">
        <v>1320</v>
      </c>
      <c r="O2677" s="242">
        <v>1320</v>
      </c>
      <c r="P2677" s="133" t="s">
        <v>204</v>
      </c>
      <c r="Q2677" s="133" t="s">
        <v>201</v>
      </c>
      <c r="R2677" s="133" t="s">
        <v>202</v>
      </c>
      <c r="S2677" s="127">
        <v>44349.400277777779</v>
      </c>
    </row>
    <row r="2678" spans="1:19" x14ac:dyDescent="0.2">
      <c r="A2678" s="133" t="s">
        <v>199</v>
      </c>
      <c r="B2678" s="133" t="s">
        <v>85</v>
      </c>
      <c r="C2678" s="127">
        <v>44335.458333333336</v>
      </c>
      <c r="D2678" s="133">
        <v>83.221000000000004</v>
      </c>
      <c r="E2678" s="133">
        <v>75.561599999999999</v>
      </c>
      <c r="F2678" s="133">
        <v>7.6589999999999998</v>
      </c>
      <c r="G2678" s="133">
        <v>0</v>
      </c>
      <c r="H2678" s="133">
        <v>499</v>
      </c>
      <c r="I2678" s="242">
        <v>1320</v>
      </c>
      <c r="J2678" s="133">
        <v>75.561999999999998</v>
      </c>
      <c r="K2678" s="242">
        <v>1320</v>
      </c>
      <c r="L2678" s="133"/>
      <c r="M2678" s="133">
        <v>435</v>
      </c>
      <c r="N2678" s="242">
        <v>1320</v>
      </c>
      <c r="O2678" s="242">
        <v>1320</v>
      </c>
      <c r="P2678" s="133" t="s">
        <v>204</v>
      </c>
      <c r="Q2678" s="133" t="s">
        <v>201</v>
      </c>
      <c r="R2678" s="133" t="s">
        <v>202</v>
      </c>
      <c r="S2678" s="127">
        <v>44349.400277777779</v>
      </c>
    </row>
    <row r="2679" spans="1:19" x14ac:dyDescent="0.2">
      <c r="A2679" s="133" t="s">
        <v>199</v>
      </c>
      <c r="B2679" s="133" t="s">
        <v>85</v>
      </c>
      <c r="C2679" s="127">
        <v>44335.5</v>
      </c>
      <c r="D2679" s="133">
        <v>83.585999999999999</v>
      </c>
      <c r="E2679" s="133">
        <v>75.9024</v>
      </c>
      <c r="F2679" s="133">
        <v>7.6829999999999998</v>
      </c>
      <c r="G2679" s="133">
        <v>0</v>
      </c>
      <c r="H2679" s="133">
        <v>499</v>
      </c>
      <c r="I2679" s="242">
        <v>1320</v>
      </c>
      <c r="J2679" s="133">
        <v>75.903000000000006</v>
      </c>
      <c r="K2679" s="242">
        <v>1320</v>
      </c>
      <c r="L2679" s="133"/>
      <c r="M2679" s="133">
        <v>435</v>
      </c>
      <c r="N2679" s="242">
        <v>1320</v>
      </c>
      <c r="O2679" s="242">
        <v>1320</v>
      </c>
      <c r="P2679" s="133" t="s">
        <v>204</v>
      </c>
      <c r="Q2679" s="133" t="s">
        <v>201</v>
      </c>
      <c r="R2679" s="133" t="s">
        <v>202</v>
      </c>
      <c r="S2679" s="127">
        <v>44349.400277777779</v>
      </c>
    </row>
    <row r="2680" spans="1:19" x14ac:dyDescent="0.2">
      <c r="A2680" s="133" t="s">
        <v>199</v>
      </c>
      <c r="B2680" s="133" t="s">
        <v>85</v>
      </c>
      <c r="C2680" s="127">
        <v>44335.541666666664</v>
      </c>
      <c r="D2680" s="133">
        <v>82.83</v>
      </c>
      <c r="E2680" s="133">
        <v>74.990399999999994</v>
      </c>
      <c r="F2680" s="133">
        <v>7.84</v>
      </c>
      <c r="G2680" s="133">
        <v>0</v>
      </c>
      <c r="H2680" s="133">
        <v>498</v>
      </c>
      <c r="I2680" s="242">
        <v>1320</v>
      </c>
      <c r="J2680" s="133">
        <v>74.989999999999995</v>
      </c>
      <c r="K2680" s="242">
        <v>1320</v>
      </c>
      <c r="L2680" s="133"/>
      <c r="M2680" s="133">
        <v>435</v>
      </c>
      <c r="N2680" s="242">
        <v>1320</v>
      </c>
      <c r="O2680" s="242">
        <v>1320</v>
      </c>
      <c r="P2680" s="133" t="s">
        <v>204</v>
      </c>
      <c r="Q2680" s="133" t="s">
        <v>201</v>
      </c>
      <c r="R2680" s="133" t="s">
        <v>202</v>
      </c>
      <c r="S2680" s="127">
        <v>44349.400277777779</v>
      </c>
    </row>
    <row r="2681" spans="1:19" x14ac:dyDescent="0.2">
      <c r="A2681" s="133" t="s">
        <v>199</v>
      </c>
      <c r="B2681" s="133" t="s">
        <v>85</v>
      </c>
      <c r="C2681" s="127">
        <v>44335.583333333336</v>
      </c>
      <c r="D2681" s="133">
        <v>86.581999999999994</v>
      </c>
      <c r="E2681" s="133">
        <v>78.619200000000006</v>
      </c>
      <c r="F2681" s="133">
        <v>7.9640000000000004</v>
      </c>
      <c r="G2681" s="133">
        <v>0</v>
      </c>
      <c r="H2681" s="133">
        <v>499</v>
      </c>
      <c r="I2681" s="242">
        <v>1320</v>
      </c>
      <c r="J2681" s="133">
        <v>78.617999999999995</v>
      </c>
      <c r="K2681" s="242">
        <v>1320</v>
      </c>
      <c r="L2681" s="133"/>
      <c r="M2681" s="133">
        <v>435</v>
      </c>
      <c r="N2681" s="242">
        <v>1320</v>
      </c>
      <c r="O2681" s="242">
        <v>1320</v>
      </c>
      <c r="P2681" s="133" t="s">
        <v>204</v>
      </c>
      <c r="Q2681" s="133" t="s">
        <v>201</v>
      </c>
      <c r="R2681" s="133" t="s">
        <v>202</v>
      </c>
      <c r="S2681" s="127">
        <v>44349.400277777779</v>
      </c>
    </row>
    <row r="2682" spans="1:19" x14ac:dyDescent="0.2">
      <c r="A2682" s="133" t="s">
        <v>199</v>
      </c>
      <c r="B2682" s="133" t="s">
        <v>85</v>
      </c>
      <c r="C2682" s="127">
        <v>44335.625</v>
      </c>
      <c r="D2682" s="133">
        <v>87.575000000000003</v>
      </c>
      <c r="E2682" s="133">
        <v>79.641599999999997</v>
      </c>
      <c r="F2682" s="133">
        <v>7.9329999999999998</v>
      </c>
      <c r="G2682" s="133">
        <v>0</v>
      </c>
      <c r="H2682" s="133">
        <v>499</v>
      </c>
      <c r="I2682" s="242">
        <v>1320</v>
      </c>
      <c r="J2682" s="133">
        <v>79.641999999999996</v>
      </c>
      <c r="K2682" s="242">
        <v>1320</v>
      </c>
      <c r="L2682" s="133"/>
      <c r="M2682" s="133">
        <v>435</v>
      </c>
      <c r="N2682" s="242">
        <v>1320</v>
      </c>
      <c r="O2682" s="242">
        <v>1320</v>
      </c>
      <c r="P2682" s="133" t="s">
        <v>204</v>
      </c>
      <c r="Q2682" s="133" t="s">
        <v>201</v>
      </c>
      <c r="R2682" s="133" t="s">
        <v>202</v>
      </c>
      <c r="S2682" s="127">
        <v>44349.400277777779</v>
      </c>
    </row>
    <row r="2683" spans="1:19" x14ac:dyDescent="0.2">
      <c r="A2683" s="133" t="s">
        <v>199</v>
      </c>
      <c r="B2683" s="133" t="s">
        <v>85</v>
      </c>
      <c r="C2683" s="127">
        <v>44335.666666666664</v>
      </c>
      <c r="D2683" s="133">
        <v>112.809</v>
      </c>
      <c r="E2683" s="133">
        <v>104.38079999999999</v>
      </c>
      <c r="F2683" s="133">
        <v>8.4280000000000008</v>
      </c>
      <c r="G2683" s="133">
        <v>0</v>
      </c>
      <c r="H2683" s="133">
        <v>500</v>
      </c>
      <c r="I2683" s="242">
        <v>1320</v>
      </c>
      <c r="J2683" s="133">
        <v>104.381</v>
      </c>
      <c r="K2683" s="242">
        <v>1320</v>
      </c>
      <c r="L2683" s="133"/>
      <c r="M2683" s="133">
        <v>435</v>
      </c>
      <c r="N2683" s="242">
        <v>1320</v>
      </c>
      <c r="O2683" s="242">
        <v>1320</v>
      </c>
      <c r="P2683" s="133" t="s">
        <v>204</v>
      </c>
      <c r="Q2683" s="133" t="s">
        <v>201</v>
      </c>
      <c r="R2683" s="133" t="s">
        <v>202</v>
      </c>
      <c r="S2683" s="127">
        <v>44349.400277777779</v>
      </c>
    </row>
    <row r="2684" spans="1:19" x14ac:dyDescent="0.2">
      <c r="A2684" s="133" t="s">
        <v>199</v>
      </c>
      <c r="B2684" s="133" t="s">
        <v>85</v>
      </c>
      <c r="C2684" s="127">
        <v>44335.708333333336</v>
      </c>
      <c r="D2684" s="133">
        <v>134.161</v>
      </c>
      <c r="E2684" s="133">
        <v>125.3712</v>
      </c>
      <c r="F2684" s="133">
        <v>8.7899999999999991</v>
      </c>
      <c r="G2684" s="133">
        <v>0</v>
      </c>
      <c r="H2684" s="133">
        <v>500</v>
      </c>
      <c r="I2684" s="242">
        <v>1320</v>
      </c>
      <c r="J2684" s="133">
        <v>125.371</v>
      </c>
      <c r="K2684" s="242">
        <v>1320</v>
      </c>
      <c r="L2684" s="133"/>
      <c r="M2684" s="133">
        <v>435</v>
      </c>
      <c r="N2684" s="242">
        <v>1320</v>
      </c>
      <c r="O2684" s="242">
        <v>1320</v>
      </c>
      <c r="P2684" s="133" t="s">
        <v>204</v>
      </c>
      <c r="Q2684" s="133" t="s">
        <v>201</v>
      </c>
      <c r="R2684" s="133" t="s">
        <v>202</v>
      </c>
      <c r="S2684" s="127">
        <v>44349.400277777779</v>
      </c>
    </row>
    <row r="2685" spans="1:19" x14ac:dyDescent="0.2">
      <c r="A2685" s="133" t="s">
        <v>199</v>
      </c>
      <c r="B2685" s="133" t="s">
        <v>85</v>
      </c>
      <c r="C2685" s="127">
        <v>44335.75</v>
      </c>
      <c r="D2685" s="133">
        <v>154.482</v>
      </c>
      <c r="E2685" s="133">
        <v>145.55520000000001</v>
      </c>
      <c r="F2685" s="133">
        <v>8.9269999999999996</v>
      </c>
      <c r="G2685" s="133">
        <v>0</v>
      </c>
      <c r="H2685" s="133">
        <v>500</v>
      </c>
      <c r="I2685" s="242">
        <v>1320</v>
      </c>
      <c r="J2685" s="133">
        <v>145.55500000000001</v>
      </c>
      <c r="K2685" s="242">
        <v>1320</v>
      </c>
      <c r="L2685" s="133"/>
      <c r="M2685" s="133">
        <v>435</v>
      </c>
      <c r="N2685" s="242">
        <v>1320</v>
      </c>
      <c r="O2685" s="242">
        <v>1320</v>
      </c>
      <c r="P2685" s="133" t="s">
        <v>204</v>
      </c>
      <c r="Q2685" s="133" t="s">
        <v>201</v>
      </c>
      <c r="R2685" s="133" t="s">
        <v>202</v>
      </c>
      <c r="S2685" s="127">
        <v>44349.400277777779</v>
      </c>
    </row>
    <row r="2686" spans="1:19" x14ac:dyDescent="0.2">
      <c r="A2686" s="133" t="s">
        <v>199</v>
      </c>
      <c r="B2686" s="133" t="s">
        <v>85</v>
      </c>
      <c r="C2686" s="127">
        <v>44335.791666666664</v>
      </c>
      <c r="D2686" s="133">
        <v>150.16399999999999</v>
      </c>
      <c r="E2686" s="133">
        <v>141.2544</v>
      </c>
      <c r="F2686" s="133">
        <v>8.91</v>
      </c>
      <c r="G2686" s="133">
        <v>0</v>
      </c>
      <c r="H2686" s="133">
        <v>500</v>
      </c>
      <c r="I2686" s="242">
        <v>1320</v>
      </c>
      <c r="J2686" s="133">
        <v>141.25399999999999</v>
      </c>
      <c r="K2686" s="242">
        <v>1320</v>
      </c>
      <c r="L2686" s="133"/>
      <c r="M2686" s="133">
        <v>435</v>
      </c>
      <c r="N2686" s="242">
        <v>1320</v>
      </c>
      <c r="O2686" s="242">
        <v>1320</v>
      </c>
      <c r="P2686" s="133" t="s">
        <v>204</v>
      </c>
      <c r="Q2686" s="133" t="s">
        <v>201</v>
      </c>
      <c r="R2686" s="133" t="s">
        <v>202</v>
      </c>
      <c r="S2686" s="127">
        <v>44349.400277777779</v>
      </c>
    </row>
    <row r="2687" spans="1:19" x14ac:dyDescent="0.2">
      <c r="A2687" s="133" t="s">
        <v>199</v>
      </c>
      <c r="B2687" s="133" t="s">
        <v>85</v>
      </c>
      <c r="C2687" s="127">
        <v>44335.833333333336</v>
      </c>
      <c r="D2687" s="133">
        <v>163.71799999999999</v>
      </c>
      <c r="E2687" s="133">
        <v>154.6944</v>
      </c>
      <c r="F2687" s="133">
        <v>9.0229999999999997</v>
      </c>
      <c r="G2687" s="133">
        <v>0</v>
      </c>
      <c r="H2687" s="133">
        <v>500</v>
      </c>
      <c r="I2687" s="242">
        <v>1320</v>
      </c>
      <c r="J2687" s="133">
        <v>154.69499999999999</v>
      </c>
      <c r="K2687" s="242">
        <v>1320</v>
      </c>
      <c r="L2687" s="133"/>
      <c r="M2687" s="133">
        <v>435</v>
      </c>
      <c r="N2687" s="242">
        <v>1320</v>
      </c>
      <c r="O2687" s="242">
        <v>1320</v>
      </c>
      <c r="P2687" s="133" t="s">
        <v>204</v>
      </c>
      <c r="Q2687" s="133" t="s">
        <v>201</v>
      </c>
      <c r="R2687" s="133" t="s">
        <v>202</v>
      </c>
      <c r="S2687" s="127">
        <v>44349.400277777779</v>
      </c>
    </row>
    <row r="2688" spans="1:19" x14ac:dyDescent="0.2">
      <c r="A2688" s="133" t="s">
        <v>199</v>
      </c>
      <c r="B2688" s="133" t="s">
        <v>85</v>
      </c>
      <c r="C2688" s="127">
        <v>44335.875</v>
      </c>
      <c r="D2688" s="133">
        <v>127.69</v>
      </c>
      <c r="E2688" s="133">
        <v>119.3904</v>
      </c>
      <c r="F2688" s="133">
        <v>8.2989999999999995</v>
      </c>
      <c r="G2688" s="133">
        <v>0</v>
      </c>
      <c r="H2688" s="133">
        <v>500</v>
      </c>
      <c r="I2688" s="242">
        <v>1320</v>
      </c>
      <c r="J2688" s="133">
        <v>119.39100000000001</v>
      </c>
      <c r="K2688" s="242">
        <v>1320</v>
      </c>
      <c r="L2688" s="133"/>
      <c r="M2688" s="133">
        <v>435</v>
      </c>
      <c r="N2688" s="242">
        <v>1320</v>
      </c>
      <c r="O2688" s="242">
        <v>1320</v>
      </c>
      <c r="P2688" s="133" t="s">
        <v>204</v>
      </c>
      <c r="Q2688" s="133" t="s">
        <v>201</v>
      </c>
      <c r="R2688" s="133" t="s">
        <v>202</v>
      </c>
      <c r="S2688" s="127">
        <v>44349.400277777779</v>
      </c>
    </row>
    <row r="2689" spans="1:19" x14ac:dyDescent="0.2">
      <c r="A2689" s="133" t="s">
        <v>199</v>
      </c>
      <c r="B2689" s="133" t="s">
        <v>85</v>
      </c>
      <c r="C2689" s="127">
        <v>44335.916666666664</v>
      </c>
      <c r="D2689" s="133">
        <v>137.46100000000001</v>
      </c>
      <c r="E2689" s="133">
        <v>128.7312</v>
      </c>
      <c r="F2689" s="133">
        <v>8.7309999999999999</v>
      </c>
      <c r="G2689" s="133">
        <v>0</v>
      </c>
      <c r="H2689" s="133">
        <v>500</v>
      </c>
      <c r="I2689" s="242">
        <v>1320</v>
      </c>
      <c r="J2689" s="133">
        <v>128.72999999999999</v>
      </c>
      <c r="K2689" s="242">
        <v>1320</v>
      </c>
      <c r="L2689" s="133"/>
      <c r="M2689" s="133">
        <v>435</v>
      </c>
      <c r="N2689" s="242">
        <v>1320</v>
      </c>
      <c r="O2689" s="242">
        <v>1320</v>
      </c>
      <c r="P2689" s="133" t="s">
        <v>204</v>
      </c>
      <c r="Q2689" s="133" t="s">
        <v>201</v>
      </c>
      <c r="R2689" s="133" t="s">
        <v>202</v>
      </c>
      <c r="S2689" s="127">
        <v>44349.400289351855</v>
      </c>
    </row>
    <row r="2690" spans="1:19" x14ac:dyDescent="0.2">
      <c r="A2690" s="133" t="s">
        <v>199</v>
      </c>
      <c r="B2690" s="133" t="s">
        <v>85</v>
      </c>
      <c r="C2690" s="127">
        <v>44335.958333333336</v>
      </c>
      <c r="D2690" s="133">
        <v>138.99</v>
      </c>
      <c r="E2690" s="133">
        <v>130.2576</v>
      </c>
      <c r="F2690" s="133">
        <v>8.7319999999999993</v>
      </c>
      <c r="G2690" s="133">
        <v>0</v>
      </c>
      <c r="H2690" s="133">
        <v>500</v>
      </c>
      <c r="I2690" s="242">
        <v>1320</v>
      </c>
      <c r="J2690" s="133">
        <v>130.25800000000001</v>
      </c>
      <c r="K2690" s="242">
        <v>1320</v>
      </c>
      <c r="L2690" s="133"/>
      <c r="M2690" s="133">
        <v>435</v>
      </c>
      <c r="N2690" s="242">
        <v>1320</v>
      </c>
      <c r="O2690" s="242">
        <v>1320</v>
      </c>
      <c r="P2690" s="133" t="s">
        <v>204</v>
      </c>
      <c r="Q2690" s="133" t="s">
        <v>201</v>
      </c>
      <c r="R2690" s="133" t="s">
        <v>202</v>
      </c>
      <c r="S2690" s="127">
        <v>44349.400277777779</v>
      </c>
    </row>
    <row r="2691" spans="1:19" x14ac:dyDescent="0.2">
      <c r="A2691" s="133" t="s">
        <v>199</v>
      </c>
      <c r="B2691" s="133" t="s">
        <v>85</v>
      </c>
      <c r="C2691" s="127">
        <v>44336</v>
      </c>
      <c r="D2691" s="133">
        <v>106.155</v>
      </c>
      <c r="E2691" s="133">
        <v>98.087999999999994</v>
      </c>
      <c r="F2691" s="133">
        <v>8.0679999999999996</v>
      </c>
      <c r="G2691" s="133">
        <v>0</v>
      </c>
      <c r="H2691" s="133">
        <v>500</v>
      </c>
      <c r="I2691" s="242">
        <v>1320</v>
      </c>
      <c r="J2691" s="133">
        <v>98.087000000000003</v>
      </c>
      <c r="K2691" s="242">
        <v>1320</v>
      </c>
      <c r="L2691" s="133"/>
      <c r="M2691" s="133">
        <v>435</v>
      </c>
      <c r="N2691" s="242">
        <v>1320</v>
      </c>
      <c r="O2691" s="242">
        <v>1320</v>
      </c>
      <c r="P2691" s="133" t="s">
        <v>204</v>
      </c>
      <c r="Q2691" s="133" t="s">
        <v>201</v>
      </c>
      <c r="R2691" s="133" t="s">
        <v>202</v>
      </c>
      <c r="S2691" s="127">
        <v>44349.400277777779</v>
      </c>
    </row>
    <row r="2692" spans="1:19" x14ac:dyDescent="0.2">
      <c r="A2692" s="133" t="s">
        <v>199</v>
      </c>
      <c r="B2692" s="133" t="s">
        <v>85</v>
      </c>
      <c r="C2692" s="127">
        <v>44336.041666666664</v>
      </c>
      <c r="D2692" s="133">
        <v>84.355999999999995</v>
      </c>
      <c r="E2692" s="133">
        <v>76.531199999999998</v>
      </c>
      <c r="F2692" s="133">
        <v>7.8259999999999996</v>
      </c>
      <c r="G2692" s="133">
        <v>0</v>
      </c>
      <c r="H2692" s="133">
        <v>499</v>
      </c>
      <c r="I2692" s="242">
        <v>1320</v>
      </c>
      <c r="J2692" s="133">
        <v>76.53</v>
      </c>
      <c r="K2692" s="242">
        <v>1320</v>
      </c>
      <c r="L2692" s="133"/>
      <c r="M2692" s="133">
        <v>435</v>
      </c>
      <c r="N2692" s="242">
        <v>1320</v>
      </c>
      <c r="O2692" s="242">
        <v>1320</v>
      </c>
      <c r="P2692" s="133" t="s">
        <v>204</v>
      </c>
      <c r="Q2692" s="133" t="s">
        <v>201</v>
      </c>
      <c r="R2692" s="133" t="s">
        <v>202</v>
      </c>
      <c r="S2692" s="127">
        <v>44349.400277777779</v>
      </c>
    </row>
    <row r="2693" spans="1:19" x14ac:dyDescent="0.2">
      <c r="A2693" s="133" t="s">
        <v>199</v>
      </c>
      <c r="B2693" s="133" t="s">
        <v>85</v>
      </c>
      <c r="C2693" s="127">
        <v>44336.083333333336</v>
      </c>
      <c r="D2693" s="133">
        <v>83.626999999999995</v>
      </c>
      <c r="E2693" s="133">
        <v>75.830399999999997</v>
      </c>
      <c r="F2693" s="133">
        <v>7.7960000000000003</v>
      </c>
      <c r="G2693" s="133">
        <v>0</v>
      </c>
      <c r="H2693" s="133">
        <v>499</v>
      </c>
      <c r="I2693" s="242">
        <v>1320</v>
      </c>
      <c r="J2693" s="133">
        <v>75.831000000000003</v>
      </c>
      <c r="K2693" s="242">
        <v>1320</v>
      </c>
      <c r="L2693" s="133"/>
      <c r="M2693" s="133">
        <v>435</v>
      </c>
      <c r="N2693" s="242">
        <v>1320</v>
      </c>
      <c r="O2693" s="242">
        <v>1320</v>
      </c>
      <c r="P2693" s="133" t="s">
        <v>204</v>
      </c>
      <c r="Q2693" s="133" t="s">
        <v>201</v>
      </c>
      <c r="R2693" s="133" t="s">
        <v>202</v>
      </c>
      <c r="S2693" s="127">
        <v>44349.400277777779</v>
      </c>
    </row>
    <row r="2694" spans="1:19" x14ac:dyDescent="0.2">
      <c r="A2694" s="133" t="s">
        <v>199</v>
      </c>
      <c r="B2694" s="133" t="s">
        <v>85</v>
      </c>
      <c r="C2694" s="127">
        <v>44336.125</v>
      </c>
      <c r="D2694" s="133">
        <v>83.016000000000005</v>
      </c>
      <c r="E2694" s="133">
        <v>75.311999999999998</v>
      </c>
      <c r="F2694" s="133">
        <v>7.7060000000000004</v>
      </c>
      <c r="G2694" s="133">
        <v>0</v>
      </c>
      <c r="H2694" s="133">
        <v>499</v>
      </c>
      <c r="I2694" s="242">
        <v>1320</v>
      </c>
      <c r="J2694" s="133">
        <v>75.31</v>
      </c>
      <c r="K2694" s="242">
        <v>1320</v>
      </c>
      <c r="L2694" s="133"/>
      <c r="M2694" s="133">
        <v>435</v>
      </c>
      <c r="N2694" s="242">
        <v>1320</v>
      </c>
      <c r="O2694" s="242">
        <v>1320</v>
      </c>
      <c r="P2694" s="133" t="s">
        <v>204</v>
      </c>
      <c r="Q2694" s="133" t="s">
        <v>201</v>
      </c>
      <c r="R2694" s="133" t="s">
        <v>202</v>
      </c>
      <c r="S2694" s="127">
        <v>44349.400277777779</v>
      </c>
    </row>
    <row r="2695" spans="1:19" x14ac:dyDescent="0.2">
      <c r="A2695" s="133" t="s">
        <v>199</v>
      </c>
      <c r="B2695" s="133" t="s">
        <v>85</v>
      </c>
      <c r="C2695" s="127">
        <v>44336.166666666664</v>
      </c>
      <c r="D2695" s="133">
        <v>82.635999999999996</v>
      </c>
      <c r="E2695" s="133">
        <v>74.865600000000001</v>
      </c>
      <c r="F2695" s="133">
        <v>7.7709999999999999</v>
      </c>
      <c r="G2695" s="133">
        <v>0</v>
      </c>
      <c r="H2695" s="133">
        <v>498</v>
      </c>
      <c r="I2695" s="242">
        <v>1320</v>
      </c>
      <c r="J2695" s="133">
        <v>74.864999999999995</v>
      </c>
      <c r="K2695" s="242">
        <v>1320</v>
      </c>
      <c r="L2695" s="133"/>
      <c r="M2695" s="133">
        <v>435</v>
      </c>
      <c r="N2695" s="242">
        <v>1320</v>
      </c>
      <c r="O2695" s="242">
        <v>1320</v>
      </c>
      <c r="P2695" s="133" t="s">
        <v>204</v>
      </c>
      <c r="Q2695" s="133" t="s">
        <v>201</v>
      </c>
      <c r="R2695" s="133" t="s">
        <v>202</v>
      </c>
      <c r="S2695" s="127">
        <v>44349.400277777779</v>
      </c>
    </row>
    <row r="2696" spans="1:19" x14ac:dyDescent="0.2">
      <c r="A2696" s="133" t="s">
        <v>199</v>
      </c>
      <c r="B2696" s="133" t="s">
        <v>85</v>
      </c>
      <c r="C2696" s="127">
        <v>44336.208333333336</v>
      </c>
      <c r="D2696" s="133">
        <v>82.635000000000005</v>
      </c>
      <c r="E2696" s="133">
        <v>74.889600000000002</v>
      </c>
      <c r="F2696" s="133">
        <v>7.7460000000000004</v>
      </c>
      <c r="G2696" s="133">
        <v>0</v>
      </c>
      <c r="H2696" s="133">
        <v>498</v>
      </c>
      <c r="I2696" s="242">
        <v>1320</v>
      </c>
      <c r="J2696" s="133">
        <v>74.888999999999996</v>
      </c>
      <c r="K2696" s="242">
        <v>1320</v>
      </c>
      <c r="L2696" s="133"/>
      <c r="M2696" s="133">
        <v>435</v>
      </c>
      <c r="N2696" s="242">
        <v>1320</v>
      </c>
      <c r="O2696" s="242">
        <v>1320</v>
      </c>
      <c r="P2696" s="133" t="s">
        <v>204</v>
      </c>
      <c r="Q2696" s="133" t="s">
        <v>201</v>
      </c>
      <c r="R2696" s="133" t="s">
        <v>202</v>
      </c>
      <c r="S2696" s="127">
        <v>44349.400289351855</v>
      </c>
    </row>
    <row r="2697" spans="1:19" x14ac:dyDescent="0.2">
      <c r="A2697" s="133" t="s">
        <v>199</v>
      </c>
      <c r="B2697" s="133" t="s">
        <v>85</v>
      </c>
      <c r="C2697" s="127">
        <v>44336.25</v>
      </c>
      <c r="D2697" s="133">
        <v>82.644999999999996</v>
      </c>
      <c r="E2697" s="133">
        <v>74.894400000000005</v>
      </c>
      <c r="F2697" s="133">
        <v>7.7510000000000003</v>
      </c>
      <c r="G2697" s="133">
        <v>0</v>
      </c>
      <c r="H2697" s="133">
        <v>498</v>
      </c>
      <c r="I2697" s="242">
        <v>1320</v>
      </c>
      <c r="J2697" s="133">
        <v>74.894000000000005</v>
      </c>
      <c r="K2697" s="242">
        <v>1320</v>
      </c>
      <c r="L2697" s="133"/>
      <c r="M2697" s="133">
        <v>435</v>
      </c>
      <c r="N2697" s="242">
        <v>1320</v>
      </c>
      <c r="O2697" s="242">
        <v>1320</v>
      </c>
      <c r="P2697" s="133" t="s">
        <v>204</v>
      </c>
      <c r="Q2697" s="133" t="s">
        <v>201</v>
      </c>
      <c r="R2697" s="133" t="s">
        <v>202</v>
      </c>
      <c r="S2697" s="127">
        <v>44349.400277777779</v>
      </c>
    </row>
    <row r="2698" spans="1:19" x14ac:dyDescent="0.2">
      <c r="A2698" s="133" t="s">
        <v>199</v>
      </c>
      <c r="B2698" s="133" t="s">
        <v>85</v>
      </c>
      <c r="C2698" s="127">
        <v>44336.291666666664</v>
      </c>
      <c r="D2698" s="133">
        <v>82.831000000000003</v>
      </c>
      <c r="E2698" s="133">
        <v>74.985600000000005</v>
      </c>
      <c r="F2698" s="133">
        <v>7.8460000000000001</v>
      </c>
      <c r="G2698" s="133">
        <v>0</v>
      </c>
      <c r="H2698" s="133">
        <v>498</v>
      </c>
      <c r="I2698" s="242">
        <v>1320</v>
      </c>
      <c r="J2698" s="133">
        <v>74.984999999999999</v>
      </c>
      <c r="K2698" s="242">
        <v>1320</v>
      </c>
      <c r="L2698" s="133"/>
      <c r="M2698" s="133">
        <v>435</v>
      </c>
      <c r="N2698" s="242">
        <v>1320</v>
      </c>
      <c r="O2698" s="242">
        <v>1320</v>
      </c>
      <c r="P2698" s="133" t="s">
        <v>204</v>
      </c>
      <c r="Q2698" s="133" t="s">
        <v>201</v>
      </c>
      <c r="R2698" s="133" t="s">
        <v>202</v>
      </c>
      <c r="S2698" s="127">
        <v>44349.400277777779</v>
      </c>
    </row>
    <row r="2699" spans="1:19" x14ac:dyDescent="0.2">
      <c r="A2699" s="133" t="s">
        <v>199</v>
      </c>
      <c r="B2699" s="133" t="s">
        <v>85</v>
      </c>
      <c r="C2699" s="127">
        <v>44336.333333333336</v>
      </c>
      <c r="D2699" s="133">
        <v>83.084999999999994</v>
      </c>
      <c r="E2699" s="133">
        <v>75.374399999999994</v>
      </c>
      <c r="F2699" s="133">
        <v>7.7110000000000003</v>
      </c>
      <c r="G2699" s="133">
        <v>0</v>
      </c>
      <c r="H2699" s="133">
        <v>499</v>
      </c>
      <c r="I2699" s="242">
        <v>1320</v>
      </c>
      <c r="J2699" s="133">
        <v>75.373999999999995</v>
      </c>
      <c r="K2699" s="242">
        <v>1320</v>
      </c>
      <c r="L2699" s="133"/>
      <c r="M2699" s="133">
        <v>435</v>
      </c>
      <c r="N2699" s="242">
        <v>1320</v>
      </c>
      <c r="O2699" s="242">
        <v>1320</v>
      </c>
      <c r="P2699" s="133" t="s">
        <v>204</v>
      </c>
      <c r="Q2699" s="133" t="s">
        <v>201</v>
      </c>
      <c r="R2699" s="133" t="s">
        <v>202</v>
      </c>
      <c r="S2699" s="127">
        <v>44349.400277777779</v>
      </c>
    </row>
    <row r="2700" spans="1:19" x14ac:dyDescent="0.2">
      <c r="A2700" s="133" t="s">
        <v>199</v>
      </c>
      <c r="B2700" s="133" t="s">
        <v>85</v>
      </c>
      <c r="C2700" s="127">
        <v>44336.375</v>
      </c>
      <c r="D2700" s="133">
        <v>83.141000000000005</v>
      </c>
      <c r="E2700" s="133">
        <v>75.441599999999994</v>
      </c>
      <c r="F2700" s="133">
        <v>7.7009999999999996</v>
      </c>
      <c r="G2700" s="133">
        <v>0</v>
      </c>
      <c r="H2700" s="133">
        <v>499</v>
      </c>
      <c r="I2700" s="242">
        <v>1320</v>
      </c>
      <c r="J2700" s="133">
        <v>75.44</v>
      </c>
      <c r="K2700" s="242">
        <v>1320</v>
      </c>
      <c r="L2700" s="133"/>
      <c r="M2700" s="133">
        <v>435</v>
      </c>
      <c r="N2700" s="242">
        <v>1320</v>
      </c>
      <c r="O2700" s="242">
        <v>1320</v>
      </c>
      <c r="P2700" s="133" t="s">
        <v>204</v>
      </c>
      <c r="Q2700" s="133" t="s">
        <v>201</v>
      </c>
      <c r="R2700" s="133" t="s">
        <v>202</v>
      </c>
      <c r="S2700" s="127">
        <v>44349.400277777779</v>
      </c>
    </row>
    <row r="2701" spans="1:19" x14ac:dyDescent="0.2">
      <c r="A2701" s="133" t="s">
        <v>199</v>
      </c>
      <c r="B2701" s="133" t="s">
        <v>85</v>
      </c>
      <c r="C2701" s="127">
        <v>44336.416666666664</v>
      </c>
      <c r="D2701" s="133">
        <v>83.19</v>
      </c>
      <c r="E2701" s="133">
        <v>75.475200000000001</v>
      </c>
      <c r="F2701" s="133">
        <v>7.7160000000000002</v>
      </c>
      <c r="G2701" s="133">
        <v>0</v>
      </c>
      <c r="H2701" s="133">
        <v>499</v>
      </c>
      <c r="I2701" s="242">
        <v>1320</v>
      </c>
      <c r="J2701" s="133">
        <v>75.474000000000004</v>
      </c>
      <c r="K2701" s="242">
        <v>1320</v>
      </c>
      <c r="L2701" s="133"/>
      <c r="M2701" s="133">
        <v>435</v>
      </c>
      <c r="N2701" s="242">
        <v>1320</v>
      </c>
      <c r="O2701" s="242">
        <v>1320</v>
      </c>
      <c r="P2701" s="133" t="s">
        <v>204</v>
      </c>
      <c r="Q2701" s="133" t="s">
        <v>201</v>
      </c>
      <c r="R2701" s="133" t="s">
        <v>202</v>
      </c>
      <c r="S2701" s="127">
        <v>44349.400277777779</v>
      </c>
    </row>
    <row r="2702" spans="1:19" x14ac:dyDescent="0.2">
      <c r="A2702" s="133" t="s">
        <v>199</v>
      </c>
      <c r="B2702" s="133" t="s">
        <v>85</v>
      </c>
      <c r="C2702" s="127">
        <v>44336.458333333336</v>
      </c>
      <c r="D2702" s="133">
        <v>85.198999999999998</v>
      </c>
      <c r="E2702" s="133">
        <v>77.457599999999999</v>
      </c>
      <c r="F2702" s="133">
        <v>7.7409999999999997</v>
      </c>
      <c r="G2702" s="133">
        <v>0</v>
      </c>
      <c r="H2702" s="133">
        <v>500</v>
      </c>
      <c r="I2702" s="242">
        <v>1320</v>
      </c>
      <c r="J2702" s="133">
        <v>77.457999999999998</v>
      </c>
      <c r="K2702" s="242">
        <v>1320</v>
      </c>
      <c r="L2702" s="133"/>
      <c r="M2702" s="133">
        <v>435</v>
      </c>
      <c r="N2702" s="242">
        <v>1320</v>
      </c>
      <c r="O2702" s="242">
        <v>1320</v>
      </c>
      <c r="P2702" s="133" t="s">
        <v>204</v>
      </c>
      <c r="Q2702" s="133" t="s">
        <v>201</v>
      </c>
      <c r="R2702" s="133" t="s">
        <v>202</v>
      </c>
      <c r="S2702" s="127">
        <v>44349.400277777779</v>
      </c>
    </row>
    <row r="2703" spans="1:19" x14ac:dyDescent="0.2">
      <c r="A2703" s="133" t="s">
        <v>199</v>
      </c>
      <c r="B2703" s="133" t="s">
        <v>85</v>
      </c>
      <c r="C2703" s="127">
        <v>44336.5</v>
      </c>
      <c r="D2703" s="133">
        <v>91.25</v>
      </c>
      <c r="E2703" s="133">
        <v>83.366399999999999</v>
      </c>
      <c r="F2703" s="133">
        <v>7.883</v>
      </c>
      <c r="G2703" s="133">
        <v>0</v>
      </c>
      <c r="H2703" s="133">
        <v>500</v>
      </c>
      <c r="I2703" s="242">
        <v>1320</v>
      </c>
      <c r="J2703" s="133">
        <v>83.367000000000004</v>
      </c>
      <c r="K2703" s="242">
        <v>1320</v>
      </c>
      <c r="L2703" s="133"/>
      <c r="M2703" s="133">
        <v>435</v>
      </c>
      <c r="N2703" s="242">
        <v>1320</v>
      </c>
      <c r="O2703" s="242">
        <v>1320</v>
      </c>
      <c r="P2703" s="133" t="s">
        <v>204</v>
      </c>
      <c r="Q2703" s="133" t="s">
        <v>201</v>
      </c>
      <c r="R2703" s="133" t="s">
        <v>202</v>
      </c>
      <c r="S2703" s="127">
        <v>44349.400289351855</v>
      </c>
    </row>
    <row r="2704" spans="1:19" x14ac:dyDescent="0.2">
      <c r="A2704" s="133" t="s">
        <v>199</v>
      </c>
      <c r="B2704" s="133" t="s">
        <v>85</v>
      </c>
      <c r="C2704" s="127">
        <v>44336.541666666664</v>
      </c>
      <c r="D2704" s="133">
        <v>85.47</v>
      </c>
      <c r="E2704" s="133">
        <v>77.664000000000001</v>
      </c>
      <c r="F2704" s="133">
        <v>7.8049999999999997</v>
      </c>
      <c r="G2704" s="133">
        <v>0</v>
      </c>
      <c r="H2704" s="133">
        <v>499</v>
      </c>
      <c r="I2704" s="242">
        <v>1320</v>
      </c>
      <c r="J2704" s="133">
        <v>77.665000000000006</v>
      </c>
      <c r="K2704" s="242">
        <v>1320</v>
      </c>
      <c r="L2704" s="133"/>
      <c r="M2704" s="133">
        <v>435</v>
      </c>
      <c r="N2704" s="242">
        <v>1320</v>
      </c>
      <c r="O2704" s="242">
        <v>1320</v>
      </c>
      <c r="P2704" s="133" t="s">
        <v>204</v>
      </c>
      <c r="Q2704" s="133" t="s">
        <v>201</v>
      </c>
      <c r="R2704" s="133" t="s">
        <v>202</v>
      </c>
      <c r="S2704" s="127">
        <v>44349.400277777779</v>
      </c>
    </row>
    <row r="2705" spans="1:19" x14ac:dyDescent="0.2">
      <c r="A2705" s="133" t="s">
        <v>199</v>
      </c>
      <c r="B2705" s="133" t="s">
        <v>85</v>
      </c>
      <c r="C2705" s="127">
        <v>44336.583333333336</v>
      </c>
      <c r="D2705" s="133">
        <v>101.97199999999999</v>
      </c>
      <c r="E2705" s="133">
        <v>93.878399999999999</v>
      </c>
      <c r="F2705" s="133">
        <v>8.0939999999999994</v>
      </c>
      <c r="G2705" s="133">
        <v>0</v>
      </c>
      <c r="H2705" s="133">
        <v>500</v>
      </c>
      <c r="I2705" s="242">
        <v>1320</v>
      </c>
      <c r="J2705" s="133">
        <v>93.878</v>
      </c>
      <c r="K2705" s="242">
        <v>1320</v>
      </c>
      <c r="L2705" s="133"/>
      <c r="M2705" s="133">
        <v>435</v>
      </c>
      <c r="N2705" s="242">
        <v>1320</v>
      </c>
      <c r="O2705" s="242">
        <v>1320</v>
      </c>
      <c r="P2705" s="133" t="s">
        <v>204</v>
      </c>
      <c r="Q2705" s="133" t="s">
        <v>201</v>
      </c>
      <c r="R2705" s="133" t="s">
        <v>202</v>
      </c>
      <c r="S2705" s="127">
        <v>44349.400289351855</v>
      </c>
    </row>
    <row r="2706" spans="1:19" x14ac:dyDescent="0.2">
      <c r="A2706" s="133" t="s">
        <v>199</v>
      </c>
      <c r="B2706" s="133" t="s">
        <v>85</v>
      </c>
      <c r="C2706" s="127">
        <v>44336.625</v>
      </c>
      <c r="D2706" s="133">
        <v>95.2</v>
      </c>
      <c r="E2706" s="133">
        <v>87.283199999999994</v>
      </c>
      <c r="F2706" s="133">
        <v>7.9189999999999996</v>
      </c>
      <c r="G2706" s="133">
        <v>0</v>
      </c>
      <c r="H2706" s="133">
        <v>500</v>
      </c>
      <c r="I2706" s="242">
        <v>1320</v>
      </c>
      <c r="J2706" s="133">
        <v>87.281000000000006</v>
      </c>
      <c r="K2706" s="242">
        <v>1320</v>
      </c>
      <c r="L2706" s="133"/>
      <c r="M2706" s="133">
        <v>435</v>
      </c>
      <c r="N2706" s="242">
        <v>1320</v>
      </c>
      <c r="O2706" s="242">
        <v>1320</v>
      </c>
      <c r="P2706" s="133" t="s">
        <v>204</v>
      </c>
      <c r="Q2706" s="133" t="s">
        <v>201</v>
      </c>
      <c r="R2706" s="133" t="s">
        <v>202</v>
      </c>
      <c r="S2706" s="127">
        <v>44349.400277777779</v>
      </c>
    </row>
    <row r="2707" spans="1:19" x14ac:dyDescent="0.2">
      <c r="A2707" s="133" t="s">
        <v>199</v>
      </c>
      <c r="B2707" s="133" t="s">
        <v>85</v>
      </c>
      <c r="C2707" s="127">
        <v>44336.666666666664</v>
      </c>
      <c r="D2707" s="133">
        <v>91.882000000000005</v>
      </c>
      <c r="E2707" s="133">
        <v>83.990399999999994</v>
      </c>
      <c r="F2707" s="133">
        <v>7.8920000000000003</v>
      </c>
      <c r="G2707" s="133">
        <v>0</v>
      </c>
      <c r="H2707" s="133">
        <v>500</v>
      </c>
      <c r="I2707" s="242">
        <v>1320</v>
      </c>
      <c r="J2707" s="133">
        <v>83.99</v>
      </c>
      <c r="K2707" s="242">
        <v>1320</v>
      </c>
      <c r="L2707" s="133"/>
      <c r="M2707" s="133">
        <v>435</v>
      </c>
      <c r="N2707" s="242">
        <v>1320</v>
      </c>
      <c r="O2707" s="242">
        <v>1320</v>
      </c>
      <c r="P2707" s="133" t="s">
        <v>204</v>
      </c>
      <c r="Q2707" s="133" t="s">
        <v>201</v>
      </c>
      <c r="R2707" s="133" t="s">
        <v>202</v>
      </c>
      <c r="S2707" s="127">
        <v>44349.400277777779</v>
      </c>
    </row>
    <row r="2708" spans="1:19" x14ac:dyDescent="0.2">
      <c r="A2708" s="133" t="s">
        <v>199</v>
      </c>
      <c r="B2708" s="133" t="s">
        <v>85</v>
      </c>
      <c r="C2708" s="127">
        <v>44336.708333333336</v>
      </c>
      <c r="D2708" s="133">
        <v>109.07299999999999</v>
      </c>
      <c r="E2708" s="133">
        <v>100.8672</v>
      </c>
      <c r="F2708" s="133">
        <v>8.2070000000000007</v>
      </c>
      <c r="G2708" s="133">
        <v>0</v>
      </c>
      <c r="H2708" s="133">
        <v>500</v>
      </c>
      <c r="I2708" s="242">
        <v>1320</v>
      </c>
      <c r="J2708" s="133">
        <v>100.866</v>
      </c>
      <c r="K2708" s="242">
        <v>1320</v>
      </c>
      <c r="L2708" s="133"/>
      <c r="M2708" s="133">
        <v>435</v>
      </c>
      <c r="N2708" s="242">
        <v>1320</v>
      </c>
      <c r="O2708" s="242">
        <v>1320</v>
      </c>
      <c r="P2708" s="133" t="s">
        <v>204</v>
      </c>
      <c r="Q2708" s="133" t="s">
        <v>201</v>
      </c>
      <c r="R2708" s="133" t="s">
        <v>202</v>
      </c>
      <c r="S2708" s="127">
        <v>44349.400277777779</v>
      </c>
    </row>
    <row r="2709" spans="1:19" x14ac:dyDescent="0.2">
      <c r="A2709" s="133" t="s">
        <v>199</v>
      </c>
      <c r="B2709" s="133" t="s">
        <v>85</v>
      </c>
      <c r="C2709" s="127">
        <v>44336.75</v>
      </c>
      <c r="D2709" s="133">
        <v>108.684</v>
      </c>
      <c r="E2709" s="133">
        <v>100.416</v>
      </c>
      <c r="F2709" s="133">
        <v>8.266</v>
      </c>
      <c r="G2709" s="133">
        <v>0</v>
      </c>
      <c r="H2709" s="133">
        <v>500</v>
      </c>
      <c r="I2709" s="242">
        <v>1320</v>
      </c>
      <c r="J2709" s="133">
        <v>100.41800000000001</v>
      </c>
      <c r="K2709" s="242">
        <v>1320</v>
      </c>
      <c r="L2709" s="133"/>
      <c r="M2709" s="133">
        <v>435</v>
      </c>
      <c r="N2709" s="242">
        <v>1320</v>
      </c>
      <c r="O2709" s="242">
        <v>1320</v>
      </c>
      <c r="P2709" s="133" t="s">
        <v>204</v>
      </c>
      <c r="Q2709" s="133" t="s">
        <v>201</v>
      </c>
      <c r="R2709" s="133" t="s">
        <v>202</v>
      </c>
      <c r="S2709" s="127">
        <v>44349.400277777779</v>
      </c>
    </row>
    <row r="2710" spans="1:19" x14ac:dyDescent="0.2">
      <c r="A2710" s="133" t="s">
        <v>199</v>
      </c>
      <c r="B2710" s="133" t="s">
        <v>85</v>
      </c>
      <c r="C2710" s="127">
        <v>44336.791666666664</v>
      </c>
      <c r="D2710" s="133">
        <v>129.68799999999999</v>
      </c>
      <c r="E2710" s="133">
        <v>120.9936</v>
      </c>
      <c r="F2710" s="133">
        <v>8.6940000000000008</v>
      </c>
      <c r="G2710" s="133">
        <v>0</v>
      </c>
      <c r="H2710" s="133">
        <v>500</v>
      </c>
      <c r="I2710" s="242">
        <v>1320</v>
      </c>
      <c r="J2710" s="133">
        <v>120.994</v>
      </c>
      <c r="K2710" s="242">
        <v>1320</v>
      </c>
      <c r="L2710" s="133"/>
      <c r="M2710" s="133">
        <v>435</v>
      </c>
      <c r="N2710" s="242">
        <v>1320</v>
      </c>
      <c r="O2710" s="242">
        <v>1320</v>
      </c>
      <c r="P2710" s="133" t="s">
        <v>204</v>
      </c>
      <c r="Q2710" s="133" t="s">
        <v>201</v>
      </c>
      <c r="R2710" s="133" t="s">
        <v>202</v>
      </c>
      <c r="S2710" s="127">
        <v>44349.400277777779</v>
      </c>
    </row>
    <row r="2711" spans="1:19" x14ac:dyDescent="0.2">
      <c r="A2711" s="133" t="s">
        <v>199</v>
      </c>
      <c r="B2711" s="133" t="s">
        <v>85</v>
      </c>
      <c r="C2711" s="127">
        <v>44336.833333333336</v>
      </c>
      <c r="D2711" s="133">
        <v>160.08000000000001</v>
      </c>
      <c r="E2711" s="133">
        <v>150.92160000000001</v>
      </c>
      <c r="F2711" s="133">
        <v>9.1590000000000007</v>
      </c>
      <c r="G2711" s="133">
        <v>0</v>
      </c>
      <c r="H2711" s="133">
        <v>500</v>
      </c>
      <c r="I2711" s="242">
        <v>1320</v>
      </c>
      <c r="J2711" s="133">
        <v>150.92099999999999</v>
      </c>
      <c r="K2711" s="242">
        <v>1320</v>
      </c>
      <c r="L2711" s="133"/>
      <c r="M2711" s="133">
        <v>435</v>
      </c>
      <c r="N2711" s="242">
        <v>1320</v>
      </c>
      <c r="O2711" s="242">
        <v>1320</v>
      </c>
      <c r="P2711" s="133" t="s">
        <v>204</v>
      </c>
      <c r="Q2711" s="133" t="s">
        <v>201</v>
      </c>
      <c r="R2711" s="133" t="s">
        <v>202</v>
      </c>
      <c r="S2711" s="127">
        <v>44349.400277777779</v>
      </c>
    </row>
    <row r="2712" spans="1:19" x14ac:dyDescent="0.2">
      <c r="A2712" s="133" t="s">
        <v>199</v>
      </c>
      <c r="B2712" s="133" t="s">
        <v>85</v>
      </c>
      <c r="C2712" s="127">
        <v>44336.875</v>
      </c>
      <c r="D2712" s="133">
        <v>150.61500000000001</v>
      </c>
      <c r="E2712" s="133">
        <v>141.87360000000001</v>
      </c>
      <c r="F2712" s="133">
        <v>8.7409999999999997</v>
      </c>
      <c r="G2712" s="133">
        <v>0</v>
      </c>
      <c r="H2712" s="133">
        <v>500</v>
      </c>
      <c r="I2712" s="242">
        <v>1320</v>
      </c>
      <c r="J2712" s="133">
        <v>141.874</v>
      </c>
      <c r="K2712" s="242">
        <v>1320</v>
      </c>
      <c r="L2712" s="133"/>
      <c r="M2712" s="133">
        <v>435</v>
      </c>
      <c r="N2712" s="242">
        <v>1320</v>
      </c>
      <c r="O2712" s="242">
        <v>1320</v>
      </c>
      <c r="P2712" s="133" t="s">
        <v>204</v>
      </c>
      <c r="Q2712" s="133" t="s">
        <v>201</v>
      </c>
      <c r="R2712" s="133" t="s">
        <v>202</v>
      </c>
      <c r="S2712" s="127">
        <v>44349.400289351855</v>
      </c>
    </row>
    <row r="2713" spans="1:19" x14ac:dyDescent="0.2">
      <c r="A2713" s="133" t="s">
        <v>199</v>
      </c>
      <c r="B2713" s="133" t="s">
        <v>85</v>
      </c>
      <c r="C2713" s="127">
        <v>44336.916666666664</v>
      </c>
      <c r="D2713" s="133">
        <v>138.434</v>
      </c>
      <c r="E2713" s="133">
        <v>129.73439999999999</v>
      </c>
      <c r="F2713" s="133">
        <v>8.6989999999999998</v>
      </c>
      <c r="G2713" s="133">
        <v>0</v>
      </c>
      <c r="H2713" s="133">
        <v>500</v>
      </c>
      <c r="I2713" s="242">
        <v>1320</v>
      </c>
      <c r="J2713" s="133">
        <v>129.73500000000001</v>
      </c>
      <c r="K2713" s="242">
        <v>1320</v>
      </c>
      <c r="L2713" s="133"/>
      <c r="M2713" s="133">
        <v>435</v>
      </c>
      <c r="N2713" s="242">
        <v>1320</v>
      </c>
      <c r="O2713" s="242">
        <v>1320</v>
      </c>
      <c r="P2713" s="133" t="s">
        <v>204</v>
      </c>
      <c r="Q2713" s="133" t="s">
        <v>201</v>
      </c>
      <c r="R2713" s="133" t="s">
        <v>202</v>
      </c>
      <c r="S2713" s="127">
        <v>44349.400277777779</v>
      </c>
    </row>
    <row r="2714" spans="1:19" x14ac:dyDescent="0.2">
      <c r="A2714" s="133" t="s">
        <v>199</v>
      </c>
      <c r="B2714" s="133" t="s">
        <v>85</v>
      </c>
      <c r="C2714" s="127">
        <v>44336.958333333336</v>
      </c>
      <c r="D2714" s="133">
        <v>118.339</v>
      </c>
      <c r="E2714" s="133">
        <v>109.94880000000001</v>
      </c>
      <c r="F2714" s="133">
        <v>8.391</v>
      </c>
      <c r="G2714" s="133">
        <v>0</v>
      </c>
      <c r="H2714" s="133">
        <v>500</v>
      </c>
      <c r="I2714" s="242">
        <v>1320</v>
      </c>
      <c r="J2714" s="133">
        <v>109.94799999999999</v>
      </c>
      <c r="K2714" s="242">
        <v>1320</v>
      </c>
      <c r="L2714" s="133"/>
      <c r="M2714" s="133">
        <v>435</v>
      </c>
      <c r="N2714" s="242">
        <v>1320</v>
      </c>
      <c r="O2714" s="242">
        <v>1320</v>
      </c>
      <c r="P2714" s="133" t="s">
        <v>204</v>
      </c>
      <c r="Q2714" s="133" t="s">
        <v>201</v>
      </c>
      <c r="R2714" s="133" t="s">
        <v>202</v>
      </c>
      <c r="S2714" s="127">
        <v>44349.400277777779</v>
      </c>
    </row>
    <row r="2715" spans="1:19" x14ac:dyDescent="0.2">
      <c r="A2715" s="133" t="s">
        <v>199</v>
      </c>
      <c r="B2715" s="133" t="s">
        <v>85</v>
      </c>
      <c r="C2715" s="127">
        <v>44337</v>
      </c>
      <c r="D2715" s="133">
        <v>87.697999999999993</v>
      </c>
      <c r="E2715" s="133">
        <v>79.766400000000004</v>
      </c>
      <c r="F2715" s="133">
        <v>7.93</v>
      </c>
      <c r="G2715" s="133">
        <v>0</v>
      </c>
      <c r="H2715" s="133">
        <v>499</v>
      </c>
      <c r="I2715" s="242">
        <v>1320</v>
      </c>
      <c r="J2715" s="133">
        <v>79.768000000000001</v>
      </c>
      <c r="K2715" s="242">
        <v>1320</v>
      </c>
      <c r="L2715" s="133"/>
      <c r="M2715" s="133">
        <v>435</v>
      </c>
      <c r="N2715" s="242">
        <v>1320</v>
      </c>
      <c r="O2715" s="242">
        <v>1320</v>
      </c>
      <c r="P2715" s="133" t="s">
        <v>204</v>
      </c>
      <c r="Q2715" s="133" t="s">
        <v>201</v>
      </c>
      <c r="R2715" s="133" t="s">
        <v>202</v>
      </c>
      <c r="S2715" s="127">
        <v>44349.400277777779</v>
      </c>
    </row>
    <row r="2716" spans="1:19" x14ac:dyDescent="0.2">
      <c r="A2716" s="133" t="s">
        <v>199</v>
      </c>
      <c r="B2716" s="133" t="s">
        <v>85</v>
      </c>
      <c r="C2716" s="127">
        <v>44337.041666666664</v>
      </c>
      <c r="D2716" s="133">
        <v>83.128</v>
      </c>
      <c r="E2716" s="133">
        <v>75.283199999999994</v>
      </c>
      <c r="F2716" s="133">
        <v>7.8449999999999998</v>
      </c>
      <c r="G2716" s="133">
        <v>0</v>
      </c>
      <c r="H2716" s="133">
        <v>498</v>
      </c>
      <c r="I2716" s="242">
        <v>1320</v>
      </c>
      <c r="J2716" s="133">
        <v>75.283000000000001</v>
      </c>
      <c r="K2716" s="242">
        <v>1320</v>
      </c>
      <c r="L2716" s="133"/>
      <c r="M2716" s="133">
        <v>435</v>
      </c>
      <c r="N2716" s="242">
        <v>1320</v>
      </c>
      <c r="O2716" s="242">
        <v>1320</v>
      </c>
      <c r="P2716" s="133" t="s">
        <v>204</v>
      </c>
      <c r="Q2716" s="133" t="s">
        <v>201</v>
      </c>
      <c r="R2716" s="133" t="s">
        <v>202</v>
      </c>
      <c r="S2716" s="127">
        <v>44349.400277777779</v>
      </c>
    </row>
    <row r="2717" spans="1:19" x14ac:dyDescent="0.2">
      <c r="A2717" s="133" t="s">
        <v>199</v>
      </c>
      <c r="B2717" s="133" t="s">
        <v>85</v>
      </c>
      <c r="C2717" s="127">
        <v>44337.083333333336</v>
      </c>
      <c r="D2717" s="133">
        <v>83.07</v>
      </c>
      <c r="E2717" s="133">
        <v>75.191999999999993</v>
      </c>
      <c r="F2717" s="133">
        <v>7.8780000000000001</v>
      </c>
      <c r="G2717" s="133">
        <v>0</v>
      </c>
      <c r="H2717" s="133">
        <v>499</v>
      </c>
      <c r="I2717" s="242">
        <v>1320</v>
      </c>
      <c r="J2717" s="133">
        <v>75.191999999999993</v>
      </c>
      <c r="K2717" s="242">
        <v>1320</v>
      </c>
      <c r="L2717" s="133"/>
      <c r="M2717" s="133">
        <v>435</v>
      </c>
      <c r="N2717" s="242">
        <v>1320</v>
      </c>
      <c r="O2717" s="242">
        <v>1320</v>
      </c>
      <c r="P2717" s="133" t="s">
        <v>204</v>
      </c>
      <c r="Q2717" s="133" t="s">
        <v>201</v>
      </c>
      <c r="R2717" s="133" t="s">
        <v>202</v>
      </c>
      <c r="S2717" s="127">
        <v>44349.400277777779</v>
      </c>
    </row>
    <row r="2718" spans="1:19" x14ac:dyDescent="0.2">
      <c r="A2718" s="133" t="s">
        <v>199</v>
      </c>
      <c r="B2718" s="133" t="s">
        <v>85</v>
      </c>
      <c r="C2718" s="127">
        <v>44337.125</v>
      </c>
      <c r="D2718" s="133">
        <v>83.168999999999997</v>
      </c>
      <c r="E2718" s="133">
        <v>75.307199999999995</v>
      </c>
      <c r="F2718" s="133">
        <v>7.8609999999999998</v>
      </c>
      <c r="G2718" s="133">
        <v>0</v>
      </c>
      <c r="H2718" s="133">
        <v>499</v>
      </c>
      <c r="I2718" s="242">
        <v>1320</v>
      </c>
      <c r="J2718" s="133">
        <v>75.308000000000007</v>
      </c>
      <c r="K2718" s="242">
        <v>1320</v>
      </c>
      <c r="L2718" s="133"/>
      <c r="M2718" s="133">
        <v>435</v>
      </c>
      <c r="N2718" s="242">
        <v>1320</v>
      </c>
      <c r="O2718" s="242">
        <v>1320</v>
      </c>
      <c r="P2718" s="133" t="s">
        <v>204</v>
      </c>
      <c r="Q2718" s="133" t="s">
        <v>201</v>
      </c>
      <c r="R2718" s="133" t="s">
        <v>202</v>
      </c>
      <c r="S2718" s="127">
        <v>44349.400277777779</v>
      </c>
    </row>
    <row r="2719" spans="1:19" x14ac:dyDescent="0.2">
      <c r="A2719" s="133" t="s">
        <v>199</v>
      </c>
      <c r="B2719" s="133" t="s">
        <v>85</v>
      </c>
      <c r="C2719" s="127">
        <v>44337.166666666664</v>
      </c>
      <c r="D2719" s="133">
        <v>83.099000000000004</v>
      </c>
      <c r="E2719" s="133">
        <v>75.307199999999995</v>
      </c>
      <c r="F2719" s="133">
        <v>7.7910000000000004</v>
      </c>
      <c r="G2719" s="133">
        <v>0</v>
      </c>
      <c r="H2719" s="133">
        <v>499</v>
      </c>
      <c r="I2719" s="242">
        <v>1320</v>
      </c>
      <c r="J2719" s="133">
        <v>75.308000000000007</v>
      </c>
      <c r="K2719" s="242">
        <v>1320</v>
      </c>
      <c r="L2719" s="133"/>
      <c r="M2719" s="133">
        <v>435</v>
      </c>
      <c r="N2719" s="242">
        <v>1320</v>
      </c>
      <c r="O2719" s="242">
        <v>1320</v>
      </c>
      <c r="P2719" s="133" t="s">
        <v>204</v>
      </c>
      <c r="Q2719" s="133" t="s">
        <v>201</v>
      </c>
      <c r="R2719" s="133" t="s">
        <v>202</v>
      </c>
      <c r="S2719" s="127">
        <v>44349.400277777779</v>
      </c>
    </row>
    <row r="2720" spans="1:19" x14ac:dyDescent="0.2">
      <c r="A2720" s="133" t="s">
        <v>199</v>
      </c>
      <c r="B2720" s="133" t="s">
        <v>85</v>
      </c>
      <c r="C2720" s="127">
        <v>44337.208333333336</v>
      </c>
      <c r="D2720" s="133">
        <v>83.128</v>
      </c>
      <c r="E2720" s="133">
        <v>75.350399999999993</v>
      </c>
      <c r="F2720" s="133">
        <v>7.7759999999999998</v>
      </c>
      <c r="G2720" s="133">
        <v>0</v>
      </c>
      <c r="H2720" s="133">
        <v>499</v>
      </c>
      <c r="I2720" s="242">
        <v>1320</v>
      </c>
      <c r="J2720" s="133">
        <v>75.352000000000004</v>
      </c>
      <c r="K2720" s="242">
        <v>1320</v>
      </c>
      <c r="L2720" s="133"/>
      <c r="M2720" s="133">
        <v>435</v>
      </c>
      <c r="N2720" s="242">
        <v>1320</v>
      </c>
      <c r="O2720" s="242">
        <v>1320</v>
      </c>
      <c r="P2720" s="133" t="s">
        <v>204</v>
      </c>
      <c r="Q2720" s="133" t="s">
        <v>201</v>
      </c>
      <c r="R2720" s="133" t="s">
        <v>202</v>
      </c>
      <c r="S2720" s="127">
        <v>44349.400289351855</v>
      </c>
    </row>
    <row r="2721" spans="1:19" x14ac:dyDescent="0.2">
      <c r="A2721" s="133" t="s">
        <v>199</v>
      </c>
      <c r="B2721" s="133" t="s">
        <v>85</v>
      </c>
      <c r="C2721" s="127">
        <v>44337.25</v>
      </c>
      <c r="D2721" s="133">
        <v>83.099000000000004</v>
      </c>
      <c r="E2721" s="133">
        <v>75.302400000000006</v>
      </c>
      <c r="F2721" s="133">
        <v>7.7960000000000003</v>
      </c>
      <c r="G2721" s="133">
        <v>0</v>
      </c>
      <c r="H2721" s="133">
        <v>499</v>
      </c>
      <c r="I2721" s="242">
        <v>1320</v>
      </c>
      <c r="J2721" s="133">
        <v>75.302999999999997</v>
      </c>
      <c r="K2721" s="242">
        <v>1320</v>
      </c>
      <c r="L2721" s="133"/>
      <c r="M2721" s="133">
        <v>435</v>
      </c>
      <c r="N2721" s="242">
        <v>1320</v>
      </c>
      <c r="O2721" s="242">
        <v>1320</v>
      </c>
      <c r="P2721" s="133" t="s">
        <v>204</v>
      </c>
      <c r="Q2721" s="133" t="s">
        <v>201</v>
      </c>
      <c r="R2721" s="133" t="s">
        <v>202</v>
      </c>
      <c r="S2721" s="127">
        <v>44349.400277777779</v>
      </c>
    </row>
    <row r="2722" spans="1:19" x14ac:dyDescent="0.2">
      <c r="A2722" s="133" t="s">
        <v>199</v>
      </c>
      <c r="B2722" s="133" t="s">
        <v>85</v>
      </c>
      <c r="C2722" s="127">
        <v>44337.291666666664</v>
      </c>
      <c r="D2722" s="133">
        <v>83.081000000000003</v>
      </c>
      <c r="E2722" s="133">
        <v>75.187200000000004</v>
      </c>
      <c r="F2722" s="133">
        <v>7.8949999999999996</v>
      </c>
      <c r="G2722" s="133">
        <v>0</v>
      </c>
      <c r="H2722" s="133">
        <v>499</v>
      </c>
      <c r="I2722" s="242">
        <v>1320</v>
      </c>
      <c r="J2722" s="133">
        <v>75.186000000000007</v>
      </c>
      <c r="K2722" s="242">
        <v>1320</v>
      </c>
      <c r="L2722" s="133"/>
      <c r="M2722" s="133">
        <v>435</v>
      </c>
      <c r="N2722" s="242">
        <v>1320</v>
      </c>
      <c r="O2722" s="242">
        <v>1320</v>
      </c>
      <c r="P2722" s="133" t="s">
        <v>204</v>
      </c>
      <c r="Q2722" s="133" t="s">
        <v>201</v>
      </c>
      <c r="R2722" s="133" t="s">
        <v>202</v>
      </c>
      <c r="S2722" s="127">
        <v>44349.400289351855</v>
      </c>
    </row>
    <row r="2723" spans="1:19" x14ac:dyDescent="0.2">
      <c r="A2723" s="133" t="s">
        <v>199</v>
      </c>
      <c r="B2723" s="133" t="s">
        <v>85</v>
      </c>
      <c r="C2723" s="127">
        <v>44337.333333333336</v>
      </c>
      <c r="D2723" s="133">
        <v>83.165000000000006</v>
      </c>
      <c r="E2723" s="133">
        <v>75.388800000000003</v>
      </c>
      <c r="F2723" s="133">
        <v>7.7759999999999998</v>
      </c>
      <c r="G2723" s="133">
        <v>0</v>
      </c>
      <c r="H2723" s="133">
        <v>499</v>
      </c>
      <c r="I2723" s="242">
        <v>1320</v>
      </c>
      <c r="J2723" s="133">
        <v>75.388999999999996</v>
      </c>
      <c r="K2723" s="242">
        <v>1320</v>
      </c>
      <c r="L2723" s="133"/>
      <c r="M2723" s="133">
        <v>435</v>
      </c>
      <c r="N2723" s="242">
        <v>1320</v>
      </c>
      <c r="O2723" s="242">
        <v>1320</v>
      </c>
      <c r="P2723" s="133" t="s">
        <v>204</v>
      </c>
      <c r="Q2723" s="133" t="s">
        <v>201</v>
      </c>
      <c r="R2723" s="133" t="s">
        <v>202</v>
      </c>
      <c r="S2723" s="127">
        <v>44349.400277777779</v>
      </c>
    </row>
    <row r="2724" spans="1:19" x14ac:dyDescent="0.2">
      <c r="A2724" s="133" t="s">
        <v>199</v>
      </c>
      <c r="B2724" s="133" t="s">
        <v>85</v>
      </c>
      <c r="C2724" s="127">
        <v>44337.375</v>
      </c>
      <c r="D2724" s="133">
        <v>83.064999999999998</v>
      </c>
      <c r="E2724" s="133">
        <v>75.355199999999996</v>
      </c>
      <c r="F2724" s="133">
        <v>7.7110000000000003</v>
      </c>
      <c r="G2724" s="133">
        <v>0</v>
      </c>
      <c r="H2724" s="133">
        <v>499</v>
      </c>
      <c r="I2724" s="242">
        <v>1320</v>
      </c>
      <c r="J2724" s="133">
        <v>75.353999999999999</v>
      </c>
      <c r="K2724" s="242">
        <v>1320</v>
      </c>
      <c r="L2724" s="133"/>
      <c r="M2724" s="133">
        <v>435</v>
      </c>
      <c r="N2724" s="242">
        <v>1320</v>
      </c>
      <c r="O2724" s="242">
        <v>1320</v>
      </c>
      <c r="P2724" s="133" t="s">
        <v>204</v>
      </c>
      <c r="Q2724" s="133" t="s">
        <v>201</v>
      </c>
      <c r="R2724" s="133" t="s">
        <v>202</v>
      </c>
      <c r="S2724" s="127">
        <v>44349.400277777779</v>
      </c>
    </row>
    <row r="2725" spans="1:19" x14ac:dyDescent="0.2">
      <c r="A2725" s="133" t="s">
        <v>199</v>
      </c>
      <c r="B2725" s="133" t="s">
        <v>85</v>
      </c>
      <c r="C2725" s="127">
        <v>44337.416666666664</v>
      </c>
      <c r="D2725" s="133">
        <v>83.03</v>
      </c>
      <c r="E2725" s="133">
        <v>75.369600000000005</v>
      </c>
      <c r="F2725" s="133">
        <v>7.66</v>
      </c>
      <c r="G2725" s="133">
        <v>0</v>
      </c>
      <c r="H2725" s="133">
        <v>499</v>
      </c>
      <c r="I2725" s="242">
        <v>1320</v>
      </c>
      <c r="J2725" s="133">
        <v>75.37</v>
      </c>
      <c r="K2725" s="242">
        <v>1320</v>
      </c>
      <c r="L2725" s="133"/>
      <c r="M2725" s="133">
        <v>435</v>
      </c>
      <c r="N2725" s="242">
        <v>1320</v>
      </c>
      <c r="O2725" s="242">
        <v>1320</v>
      </c>
      <c r="P2725" s="133" t="s">
        <v>204</v>
      </c>
      <c r="Q2725" s="133" t="s">
        <v>201</v>
      </c>
      <c r="R2725" s="133" t="s">
        <v>202</v>
      </c>
      <c r="S2725" s="127">
        <v>44349.400277777779</v>
      </c>
    </row>
    <row r="2726" spans="1:19" x14ac:dyDescent="0.2">
      <c r="A2726" s="133" t="s">
        <v>199</v>
      </c>
      <c r="B2726" s="133" t="s">
        <v>85</v>
      </c>
      <c r="C2726" s="127">
        <v>44337.458333333336</v>
      </c>
      <c r="D2726" s="133">
        <v>85.302999999999997</v>
      </c>
      <c r="E2726" s="133">
        <v>77.553600000000003</v>
      </c>
      <c r="F2726" s="133">
        <v>7.7510000000000003</v>
      </c>
      <c r="G2726" s="133">
        <v>0</v>
      </c>
      <c r="H2726" s="133">
        <v>499</v>
      </c>
      <c r="I2726" s="242">
        <v>1320</v>
      </c>
      <c r="J2726" s="133">
        <v>77.552000000000007</v>
      </c>
      <c r="K2726" s="242">
        <v>1320</v>
      </c>
      <c r="L2726" s="133"/>
      <c r="M2726" s="133">
        <v>435</v>
      </c>
      <c r="N2726" s="242">
        <v>1320</v>
      </c>
      <c r="O2726" s="242">
        <v>1320</v>
      </c>
      <c r="P2726" s="133" t="s">
        <v>204</v>
      </c>
      <c r="Q2726" s="133" t="s">
        <v>201</v>
      </c>
      <c r="R2726" s="133" t="s">
        <v>202</v>
      </c>
      <c r="S2726" s="127">
        <v>44349.400277777779</v>
      </c>
    </row>
    <row r="2727" spans="1:19" x14ac:dyDescent="0.2">
      <c r="A2727" s="133" t="s">
        <v>199</v>
      </c>
      <c r="B2727" s="133" t="s">
        <v>85</v>
      </c>
      <c r="C2727" s="127">
        <v>44337.5</v>
      </c>
      <c r="D2727" s="133">
        <v>83.491</v>
      </c>
      <c r="E2727" s="133">
        <v>75.772800000000004</v>
      </c>
      <c r="F2727" s="133">
        <v>7.718</v>
      </c>
      <c r="G2727" s="133">
        <v>0</v>
      </c>
      <c r="H2727" s="133">
        <v>499</v>
      </c>
      <c r="I2727" s="242">
        <v>1320</v>
      </c>
      <c r="J2727" s="133">
        <v>75.772999999999996</v>
      </c>
      <c r="K2727" s="242">
        <v>1320</v>
      </c>
      <c r="L2727" s="133"/>
      <c r="M2727" s="133">
        <v>435</v>
      </c>
      <c r="N2727" s="242">
        <v>1320</v>
      </c>
      <c r="O2727" s="242">
        <v>1320</v>
      </c>
      <c r="P2727" s="133" t="s">
        <v>204</v>
      </c>
      <c r="Q2727" s="133" t="s">
        <v>201</v>
      </c>
      <c r="R2727" s="133" t="s">
        <v>202</v>
      </c>
      <c r="S2727" s="127">
        <v>44349.400277777779</v>
      </c>
    </row>
    <row r="2728" spans="1:19" x14ac:dyDescent="0.2">
      <c r="A2728" s="133" t="s">
        <v>199</v>
      </c>
      <c r="B2728" s="133" t="s">
        <v>85</v>
      </c>
      <c r="C2728" s="127">
        <v>44337.541666666664</v>
      </c>
      <c r="D2728" s="133">
        <v>85.179000000000002</v>
      </c>
      <c r="E2728" s="133">
        <v>77.380799999999994</v>
      </c>
      <c r="F2728" s="133">
        <v>7.7990000000000004</v>
      </c>
      <c r="G2728" s="133">
        <v>0</v>
      </c>
      <c r="H2728" s="133">
        <v>499</v>
      </c>
      <c r="I2728" s="242">
        <v>1320</v>
      </c>
      <c r="J2728" s="133">
        <v>77.38</v>
      </c>
      <c r="K2728" s="242">
        <v>1320</v>
      </c>
      <c r="L2728" s="133"/>
      <c r="M2728" s="133">
        <v>435</v>
      </c>
      <c r="N2728" s="242">
        <v>1320</v>
      </c>
      <c r="O2728" s="242">
        <v>1320</v>
      </c>
      <c r="P2728" s="133" t="s">
        <v>204</v>
      </c>
      <c r="Q2728" s="133" t="s">
        <v>201</v>
      </c>
      <c r="R2728" s="133" t="s">
        <v>202</v>
      </c>
      <c r="S2728" s="127">
        <v>44349.400277777779</v>
      </c>
    </row>
    <row r="2729" spans="1:19" x14ac:dyDescent="0.2">
      <c r="A2729" s="133" t="s">
        <v>199</v>
      </c>
      <c r="B2729" s="133" t="s">
        <v>85</v>
      </c>
      <c r="C2729" s="127">
        <v>44337.583333333336</v>
      </c>
      <c r="D2729" s="133">
        <v>91.525000000000006</v>
      </c>
      <c r="E2729" s="133">
        <v>83.635199999999998</v>
      </c>
      <c r="F2729" s="133">
        <v>7.89</v>
      </c>
      <c r="G2729" s="133">
        <v>0</v>
      </c>
      <c r="H2729" s="133">
        <v>499</v>
      </c>
      <c r="I2729" s="242">
        <v>1320</v>
      </c>
      <c r="J2729" s="133">
        <v>83.635000000000005</v>
      </c>
      <c r="K2729" s="242">
        <v>1320</v>
      </c>
      <c r="L2729" s="133"/>
      <c r="M2729" s="133">
        <v>435</v>
      </c>
      <c r="N2729" s="242">
        <v>1320</v>
      </c>
      <c r="O2729" s="242">
        <v>1320</v>
      </c>
      <c r="P2729" s="133" t="s">
        <v>204</v>
      </c>
      <c r="Q2729" s="133" t="s">
        <v>201</v>
      </c>
      <c r="R2729" s="133" t="s">
        <v>202</v>
      </c>
      <c r="S2729" s="127">
        <v>44349.400277777779</v>
      </c>
    </row>
    <row r="2730" spans="1:19" x14ac:dyDescent="0.2">
      <c r="A2730" s="133" t="s">
        <v>199</v>
      </c>
      <c r="B2730" s="133" t="s">
        <v>85</v>
      </c>
      <c r="C2730" s="127">
        <v>44337.625</v>
      </c>
      <c r="D2730" s="133">
        <v>105.503</v>
      </c>
      <c r="E2730" s="133">
        <v>97.315200000000004</v>
      </c>
      <c r="F2730" s="133">
        <v>8.1890000000000001</v>
      </c>
      <c r="G2730" s="133">
        <v>0</v>
      </c>
      <c r="H2730" s="133">
        <v>500</v>
      </c>
      <c r="I2730" s="242">
        <v>1320</v>
      </c>
      <c r="J2730" s="133">
        <v>97.313999999999993</v>
      </c>
      <c r="K2730" s="242">
        <v>1320</v>
      </c>
      <c r="L2730" s="133"/>
      <c r="M2730" s="133">
        <v>435</v>
      </c>
      <c r="N2730" s="242">
        <v>1320</v>
      </c>
      <c r="O2730" s="242">
        <v>1320</v>
      </c>
      <c r="P2730" s="133" t="s">
        <v>204</v>
      </c>
      <c r="Q2730" s="133" t="s">
        <v>201</v>
      </c>
      <c r="R2730" s="133" t="s">
        <v>202</v>
      </c>
      <c r="S2730" s="127">
        <v>44349.400277777779</v>
      </c>
    </row>
    <row r="2731" spans="1:19" x14ac:dyDescent="0.2">
      <c r="A2731" s="133" t="s">
        <v>199</v>
      </c>
      <c r="B2731" s="133" t="s">
        <v>85</v>
      </c>
      <c r="C2731" s="127">
        <v>44337.666666666664</v>
      </c>
      <c r="D2731" s="133">
        <v>106.387</v>
      </c>
      <c r="E2731" s="133">
        <v>98.231999999999999</v>
      </c>
      <c r="F2731" s="133">
        <v>8.1560000000000006</v>
      </c>
      <c r="G2731" s="133">
        <v>0</v>
      </c>
      <c r="H2731" s="133">
        <v>500</v>
      </c>
      <c r="I2731" s="242">
        <v>1320</v>
      </c>
      <c r="J2731" s="133">
        <v>98.230999999999995</v>
      </c>
      <c r="K2731" s="242">
        <v>1320</v>
      </c>
      <c r="L2731" s="133"/>
      <c r="M2731" s="133">
        <v>435</v>
      </c>
      <c r="N2731" s="242">
        <v>1320</v>
      </c>
      <c r="O2731" s="242">
        <v>1320</v>
      </c>
      <c r="P2731" s="133" t="s">
        <v>204</v>
      </c>
      <c r="Q2731" s="133" t="s">
        <v>201</v>
      </c>
      <c r="R2731" s="133" t="s">
        <v>202</v>
      </c>
      <c r="S2731" s="127">
        <v>44349.400289351855</v>
      </c>
    </row>
    <row r="2732" spans="1:19" x14ac:dyDescent="0.2">
      <c r="A2732" s="133" t="s">
        <v>199</v>
      </c>
      <c r="B2732" s="133" t="s">
        <v>85</v>
      </c>
      <c r="C2732" s="127">
        <v>44337.708333333336</v>
      </c>
      <c r="D2732" s="133">
        <v>139.72800000000001</v>
      </c>
      <c r="E2732" s="133">
        <v>130.91040000000001</v>
      </c>
      <c r="F2732" s="133">
        <v>8.8190000000000008</v>
      </c>
      <c r="G2732" s="133">
        <v>0</v>
      </c>
      <c r="H2732" s="133">
        <v>500</v>
      </c>
      <c r="I2732" s="242">
        <v>1320</v>
      </c>
      <c r="J2732" s="133">
        <v>130.90899999999999</v>
      </c>
      <c r="K2732" s="242">
        <v>1320</v>
      </c>
      <c r="L2732" s="133"/>
      <c r="M2732" s="133">
        <v>435</v>
      </c>
      <c r="N2732" s="242">
        <v>1320</v>
      </c>
      <c r="O2732" s="242">
        <v>1320</v>
      </c>
      <c r="P2732" s="133" t="s">
        <v>204</v>
      </c>
      <c r="Q2732" s="133" t="s">
        <v>201</v>
      </c>
      <c r="R2732" s="133" t="s">
        <v>202</v>
      </c>
      <c r="S2732" s="127">
        <v>44349.400277777779</v>
      </c>
    </row>
    <row r="2733" spans="1:19" x14ac:dyDescent="0.2">
      <c r="A2733" s="133" t="s">
        <v>199</v>
      </c>
      <c r="B2733" s="133" t="s">
        <v>85</v>
      </c>
      <c r="C2733" s="127">
        <v>44337.75</v>
      </c>
      <c r="D2733" s="133">
        <v>160.339</v>
      </c>
      <c r="E2733" s="133">
        <v>151.23840000000001</v>
      </c>
      <c r="F2733" s="133">
        <v>9.1</v>
      </c>
      <c r="G2733" s="133">
        <v>0</v>
      </c>
      <c r="H2733" s="133">
        <v>500</v>
      </c>
      <c r="I2733" s="242">
        <v>1320</v>
      </c>
      <c r="J2733" s="133">
        <v>151.239</v>
      </c>
      <c r="K2733" s="242">
        <v>1320</v>
      </c>
      <c r="L2733" s="133"/>
      <c r="M2733" s="133">
        <v>435</v>
      </c>
      <c r="N2733" s="242">
        <v>1320</v>
      </c>
      <c r="O2733" s="242">
        <v>1320</v>
      </c>
      <c r="P2733" s="133" t="s">
        <v>204</v>
      </c>
      <c r="Q2733" s="133" t="s">
        <v>201</v>
      </c>
      <c r="R2733" s="133" t="s">
        <v>202</v>
      </c>
      <c r="S2733" s="127">
        <v>44349.400277777779</v>
      </c>
    </row>
    <row r="2734" spans="1:19" x14ac:dyDescent="0.2">
      <c r="A2734" s="133" t="s">
        <v>199</v>
      </c>
      <c r="B2734" s="133" t="s">
        <v>85</v>
      </c>
      <c r="C2734" s="127">
        <v>44337.791666666664</v>
      </c>
      <c r="D2734" s="133">
        <v>162.16300000000001</v>
      </c>
      <c r="E2734" s="133">
        <v>153.21119999999999</v>
      </c>
      <c r="F2734" s="133">
        <v>8.9510000000000005</v>
      </c>
      <c r="G2734" s="133">
        <v>0</v>
      </c>
      <c r="H2734" s="133">
        <v>500</v>
      </c>
      <c r="I2734" s="242">
        <v>1320</v>
      </c>
      <c r="J2734" s="133">
        <v>153.21199999999999</v>
      </c>
      <c r="K2734" s="242">
        <v>1320</v>
      </c>
      <c r="L2734" s="133"/>
      <c r="M2734" s="133">
        <v>435</v>
      </c>
      <c r="N2734" s="242">
        <v>1320</v>
      </c>
      <c r="O2734" s="242">
        <v>1320</v>
      </c>
      <c r="P2734" s="133" t="s">
        <v>204</v>
      </c>
      <c r="Q2734" s="133" t="s">
        <v>201</v>
      </c>
      <c r="R2734" s="133" t="s">
        <v>202</v>
      </c>
      <c r="S2734" s="127">
        <v>44349.400277777779</v>
      </c>
    </row>
    <row r="2735" spans="1:19" x14ac:dyDescent="0.2">
      <c r="A2735" s="133" t="s">
        <v>199</v>
      </c>
      <c r="B2735" s="133" t="s">
        <v>85</v>
      </c>
      <c r="C2735" s="127">
        <v>44337.833333333336</v>
      </c>
      <c r="D2735" s="133">
        <v>141.47300000000001</v>
      </c>
      <c r="E2735" s="133">
        <v>132.96960000000001</v>
      </c>
      <c r="F2735" s="133">
        <v>8.5039999999999996</v>
      </c>
      <c r="G2735" s="133">
        <v>0</v>
      </c>
      <c r="H2735" s="133">
        <v>500</v>
      </c>
      <c r="I2735" s="242">
        <v>1320</v>
      </c>
      <c r="J2735" s="133">
        <v>132.96899999999999</v>
      </c>
      <c r="K2735" s="242">
        <v>1320</v>
      </c>
      <c r="L2735" s="133"/>
      <c r="M2735" s="133">
        <v>435</v>
      </c>
      <c r="N2735" s="242">
        <v>1320</v>
      </c>
      <c r="O2735" s="242">
        <v>1320</v>
      </c>
      <c r="P2735" s="133" t="s">
        <v>204</v>
      </c>
      <c r="Q2735" s="133" t="s">
        <v>201</v>
      </c>
      <c r="R2735" s="133" t="s">
        <v>202</v>
      </c>
      <c r="S2735" s="127">
        <v>44349.400277777779</v>
      </c>
    </row>
    <row r="2736" spans="1:19" x14ac:dyDescent="0.2">
      <c r="A2736" s="133" t="s">
        <v>199</v>
      </c>
      <c r="B2736" s="133" t="s">
        <v>85</v>
      </c>
      <c r="C2736" s="127">
        <v>44337.875</v>
      </c>
      <c r="D2736" s="133">
        <v>111.676</v>
      </c>
      <c r="E2736" s="133">
        <v>103.6272</v>
      </c>
      <c r="F2736" s="133">
        <v>8.048</v>
      </c>
      <c r="G2736" s="133">
        <v>0</v>
      </c>
      <c r="H2736" s="133">
        <v>500</v>
      </c>
      <c r="I2736" s="242">
        <v>1320</v>
      </c>
      <c r="J2736" s="133">
        <v>103.628</v>
      </c>
      <c r="K2736" s="242">
        <v>1320</v>
      </c>
      <c r="L2736" s="133"/>
      <c r="M2736" s="133">
        <v>435</v>
      </c>
      <c r="N2736" s="242">
        <v>1320</v>
      </c>
      <c r="O2736" s="242">
        <v>1320</v>
      </c>
      <c r="P2736" s="133" t="s">
        <v>204</v>
      </c>
      <c r="Q2736" s="133" t="s">
        <v>201</v>
      </c>
      <c r="R2736" s="133" t="s">
        <v>202</v>
      </c>
      <c r="S2736" s="127">
        <v>44349.400277777779</v>
      </c>
    </row>
    <row r="2737" spans="1:19" x14ac:dyDescent="0.2">
      <c r="A2737" s="133" t="s">
        <v>199</v>
      </c>
      <c r="B2737" s="133" t="s">
        <v>85</v>
      </c>
      <c r="C2737" s="127">
        <v>44337.916666666664</v>
      </c>
      <c r="D2737" s="133">
        <v>97.543999999999997</v>
      </c>
      <c r="E2737" s="133">
        <v>89.620800000000003</v>
      </c>
      <c r="F2737" s="133">
        <v>7.923</v>
      </c>
      <c r="G2737" s="133">
        <v>0</v>
      </c>
      <c r="H2737" s="133">
        <v>500</v>
      </c>
      <c r="I2737" s="242">
        <v>1320</v>
      </c>
      <c r="J2737" s="133">
        <v>89.620999999999995</v>
      </c>
      <c r="K2737" s="242">
        <v>1320</v>
      </c>
      <c r="L2737" s="133"/>
      <c r="M2737" s="133">
        <v>435</v>
      </c>
      <c r="N2737" s="242">
        <v>1320</v>
      </c>
      <c r="O2737" s="242">
        <v>1320</v>
      </c>
      <c r="P2737" s="133" t="s">
        <v>204</v>
      </c>
      <c r="Q2737" s="133" t="s">
        <v>201</v>
      </c>
      <c r="R2737" s="133" t="s">
        <v>202</v>
      </c>
      <c r="S2737" s="127">
        <v>44349.400277777779</v>
      </c>
    </row>
    <row r="2738" spans="1:19" x14ac:dyDescent="0.2">
      <c r="A2738" s="133" t="s">
        <v>199</v>
      </c>
      <c r="B2738" s="133" t="s">
        <v>85</v>
      </c>
      <c r="C2738" s="127">
        <v>44337.958333333336</v>
      </c>
      <c r="D2738" s="133">
        <v>91.825000000000003</v>
      </c>
      <c r="E2738" s="133">
        <v>83.846400000000003</v>
      </c>
      <c r="F2738" s="133">
        <v>7.9779999999999998</v>
      </c>
      <c r="G2738" s="133">
        <v>0</v>
      </c>
      <c r="H2738" s="133">
        <v>499</v>
      </c>
      <c r="I2738" s="242">
        <v>1320</v>
      </c>
      <c r="J2738" s="133">
        <v>83.846999999999994</v>
      </c>
      <c r="K2738" s="242">
        <v>1320</v>
      </c>
      <c r="L2738" s="133"/>
      <c r="M2738" s="133">
        <v>435</v>
      </c>
      <c r="N2738" s="242">
        <v>1320</v>
      </c>
      <c r="O2738" s="242">
        <v>1320</v>
      </c>
      <c r="P2738" s="133" t="s">
        <v>204</v>
      </c>
      <c r="Q2738" s="133" t="s">
        <v>201</v>
      </c>
      <c r="R2738" s="133" t="s">
        <v>202</v>
      </c>
      <c r="S2738" s="127">
        <v>44349.400277777779</v>
      </c>
    </row>
    <row r="2739" spans="1:19" x14ac:dyDescent="0.2">
      <c r="A2739" s="133" t="s">
        <v>199</v>
      </c>
      <c r="B2739" s="133" t="s">
        <v>85</v>
      </c>
      <c r="C2739" s="127">
        <v>44338</v>
      </c>
      <c r="D2739" s="133">
        <v>83.061000000000007</v>
      </c>
      <c r="E2739" s="133">
        <v>75.235200000000006</v>
      </c>
      <c r="F2739" s="133">
        <v>7.8259999999999996</v>
      </c>
      <c r="G2739" s="133">
        <v>0</v>
      </c>
      <c r="H2739" s="133">
        <v>499</v>
      </c>
      <c r="I2739" s="242">
        <v>1320</v>
      </c>
      <c r="J2739" s="133">
        <v>75.234999999999999</v>
      </c>
      <c r="K2739" s="242">
        <v>1320</v>
      </c>
      <c r="L2739" s="133"/>
      <c r="M2739" s="133">
        <v>435</v>
      </c>
      <c r="N2739" s="242">
        <v>1320</v>
      </c>
      <c r="O2739" s="242">
        <v>1320</v>
      </c>
      <c r="P2739" s="133" t="s">
        <v>204</v>
      </c>
      <c r="Q2739" s="133" t="s">
        <v>201</v>
      </c>
      <c r="R2739" s="133" t="s">
        <v>202</v>
      </c>
      <c r="S2739" s="127">
        <v>44349.400277777779</v>
      </c>
    </row>
    <row r="2740" spans="1:19" x14ac:dyDescent="0.2">
      <c r="A2740" s="133" t="s">
        <v>199</v>
      </c>
      <c r="B2740" s="133" t="s">
        <v>85</v>
      </c>
      <c r="C2740" s="127">
        <v>44338.041666666664</v>
      </c>
      <c r="D2740" s="133">
        <v>83.137</v>
      </c>
      <c r="E2740" s="133">
        <v>75.316800000000001</v>
      </c>
      <c r="F2740" s="133">
        <v>7.8209999999999997</v>
      </c>
      <c r="G2740" s="133">
        <v>0</v>
      </c>
      <c r="H2740" s="133">
        <v>499</v>
      </c>
      <c r="I2740" s="242">
        <v>1130</v>
      </c>
      <c r="J2740" s="133">
        <v>75.316000000000003</v>
      </c>
      <c r="K2740" s="242">
        <v>1320</v>
      </c>
      <c r="L2740" s="133"/>
      <c r="M2740" s="133">
        <v>435</v>
      </c>
      <c r="N2740" s="242">
        <v>1320</v>
      </c>
      <c r="O2740" s="242">
        <v>1320</v>
      </c>
      <c r="P2740" s="133" t="s">
        <v>204</v>
      </c>
      <c r="Q2740" s="133" t="s">
        <v>201</v>
      </c>
      <c r="R2740" s="133" t="s">
        <v>202</v>
      </c>
      <c r="S2740" s="127">
        <v>44349.400277777779</v>
      </c>
    </row>
    <row r="2741" spans="1:19" x14ac:dyDescent="0.2">
      <c r="A2741" s="133" t="s">
        <v>199</v>
      </c>
      <c r="B2741" s="133" t="s">
        <v>85</v>
      </c>
      <c r="C2741" s="127">
        <v>44338.083333333336</v>
      </c>
      <c r="D2741" s="133">
        <v>83.049000000000007</v>
      </c>
      <c r="E2741" s="133">
        <v>75.297600000000003</v>
      </c>
      <c r="F2741" s="133">
        <v>7.7510000000000003</v>
      </c>
      <c r="G2741" s="133">
        <v>0</v>
      </c>
      <c r="H2741" s="133">
        <v>499</v>
      </c>
      <c r="I2741" s="242">
        <v>1320</v>
      </c>
      <c r="J2741" s="133">
        <v>75.298000000000002</v>
      </c>
      <c r="K2741" s="242">
        <v>1320</v>
      </c>
      <c r="L2741" s="133"/>
      <c r="M2741" s="133">
        <v>435</v>
      </c>
      <c r="N2741" s="242">
        <v>1320</v>
      </c>
      <c r="O2741" s="242">
        <v>1320</v>
      </c>
      <c r="P2741" s="133" t="s">
        <v>204</v>
      </c>
      <c r="Q2741" s="133" t="s">
        <v>201</v>
      </c>
      <c r="R2741" s="133" t="s">
        <v>202</v>
      </c>
      <c r="S2741" s="127">
        <v>44349.400277777779</v>
      </c>
    </row>
    <row r="2742" spans="1:19" x14ac:dyDescent="0.2">
      <c r="A2742" s="133" t="s">
        <v>199</v>
      </c>
      <c r="B2742" s="133" t="s">
        <v>85</v>
      </c>
      <c r="C2742" s="127">
        <v>44338.125</v>
      </c>
      <c r="D2742" s="133">
        <v>83.135999999999996</v>
      </c>
      <c r="E2742" s="133">
        <v>75.268799999999999</v>
      </c>
      <c r="F2742" s="133">
        <v>7.867</v>
      </c>
      <c r="G2742" s="133">
        <v>0</v>
      </c>
      <c r="H2742" s="133">
        <v>499</v>
      </c>
      <c r="I2742" s="242">
        <v>1320</v>
      </c>
      <c r="J2742" s="133">
        <v>75.269000000000005</v>
      </c>
      <c r="K2742" s="242">
        <v>1320</v>
      </c>
      <c r="L2742" s="133"/>
      <c r="M2742" s="133">
        <v>435</v>
      </c>
      <c r="N2742" s="242">
        <v>1320</v>
      </c>
      <c r="O2742" s="242">
        <v>1320</v>
      </c>
      <c r="P2742" s="133" t="s">
        <v>204</v>
      </c>
      <c r="Q2742" s="133" t="s">
        <v>201</v>
      </c>
      <c r="R2742" s="133" t="s">
        <v>202</v>
      </c>
      <c r="S2742" s="127">
        <v>44349.400277777779</v>
      </c>
    </row>
    <row r="2743" spans="1:19" x14ac:dyDescent="0.2">
      <c r="A2743" s="133" t="s">
        <v>199</v>
      </c>
      <c r="B2743" s="133" t="s">
        <v>85</v>
      </c>
      <c r="C2743" s="127">
        <v>44338.166666666664</v>
      </c>
      <c r="D2743" s="133">
        <v>83.03</v>
      </c>
      <c r="E2743" s="133">
        <v>75.168000000000006</v>
      </c>
      <c r="F2743" s="133">
        <v>7.8630000000000004</v>
      </c>
      <c r="G2743" s="133">
        <v>0</v>
      </c>
      <c r="H2743" s="133">
        <v>499</v>
      </c>
      <c r="I2743" s="242">
        <v>1320</v>
      </c>
      <c r="J2743" s="133">
        <v>75.167000000000002</v>
      </c>
      <c r="K2743" s="242">
        <v>1320</v>
      </c>
      <c r="L2743" s="133"/>
      <c r="M2743" s="133">
        <v>435</v>
      </c>
      <c r="N2743" s="242">
        <v>1320</v>
      </c>
      <c r="O2743" s="242">
        <v>1320</v>
      </c>
      <c r="P2743" s="133" t="s">
        <v>204</v>
      </c>
      <c r="Q2743" s="133" t="s">
        <v>201</v>
      </c>
      <c r="R2743" s="133" t="s">
        <v>202</v>
      </c>
      <c r="S2743" s="127">
        <v>44349.400277777779</v>
      </c>
    </row>
    <row r="2744" spans="1:19" x14ac:dyDescent="0.2">
      <c r="A2744" s="133" t="s">
        <v>199</v>
      </c>
      <c r="B2744" s="133" t="s">
        <v>85</v>
      </c>
      <c r="C2744" s="127">
        <v>44338.208333333336</v>
      </c>
      <c r="D2744" s="133">
        <v>83.049000000000007</v>
      </c>
      <c r="E2744" s="133">
        <v>75.297600000000003</v>
      </c>
      <c r="F2744" s="133">
        <v>7.7510000000000003</v>
      </c>
      <c r="G2744" s="133">
        <v>0</v>
      </c>
      <c r="H2744" s="133">
        <v>499</v>
      </c>
      <c r="I2744" s="242">
        <v>1320</v>
      </c>
      <c r="J2744" s="133">
        <v>75.298000000000002</v>
      </c>
      <c r="K2744" s="242">
        <v>1320</v>
      </c>
      <c r="L2744" s="133"/>
      <c r="M2744" s="133">
        <v>435</v>
      </c>
      <c r="N2744" s="242">
        <v>1320</v>
      </c>
      <c r="O2744" s="242">
        <v>1320</v>
      </c>
      <c r="P2744" s="133" t="s">
        <v>204</v>
      </c>
      <c r="Q2744" s="133" t="s">
        <v>201</v>
      </c>
      <c r="R2744" s="133" t="s">
        <v>202</v>
      </c>
      <c r="S2744" s="127">
        <v>44349.400277777779</v>
      </c>
    </row>
    <row r="2745" spans="1:19" x14ac:dyDescent="0.2">
      <c r="A2745" s="133" t="s">
        <v>199</v>
      </c>
      <c r="B2745" s="133" t="s">
        <v>85</v>
      </c>
      <c r="C2745" s="127">
        <v>44338.25</v>
      </c>
      <c r="D2745" s="133">
        <v>82.837000000000003</v>
      </c>
      <c r="E2745" s="133">
        <v>75.12</v>
      </c>
      <c r="F2745" s="133">
        <v>7.7160000000000002</v>
      </c>
      <c r="G2745" s="133">
        <v>0</v>
      </c>
      <c r="H2745" s="133">
        <v>498</v>
      </c>
      <c r="I2745" s="242">
        <v>1320</v>
      </c>
      <c r="J2745" s="133">
        <v>75.120999999999995</v>
      </c>
      <c r="K2745" s="242">
        <v>1320</v>
      </c>
      <c r="L2745" s="133"/>
      <c r="M2745" s="133">
        <v>435</v>
      </c>
      <c r="N2745" s="242">
        <v>1320</v>
      </c>
      <c r="O2745" s="242">
        <v>1320</v>
      </c>
      <c r="P2745" s="133" t="s">
        <v>204</v>
      </c>
      <c r="Q2745" s="133" t="s">
        <v>201</v>
      </c>
      <c r="R2745" s="133" t="s">
        <v>202</v>
      </c>
      <c r="S2745" s="127">
        <v>44349.400277777779</v>
      </c>
    </row>
    <row r="2746" spans="1:19" x14ac:dyDescent="0.2">
      <c r="A2746" s="133" t="s">
        <v>199</v>
      </c>
      <c r="B2746" s="133" t="s">
        <v>85</v>
      </c>
      <c r="C2746" s="127">
        <v>44338.291666666664</v>
      </c>
      <c r="D2746" s="133">
        <v>82.751000000000005</v>
      </c>
      <c r="E2746" s="133">
        <v>75.014399999999995</v>
      </c>
      <c r="F2746" s="133">
        <v>7.7370000000000001</v>
      </c>
      <c r="G2746" s="133">
        <v>0</v>
      </c>
      <c r="H2746" s="133">
        <v>498</v>
      </c>
      <c r="I2746" s="242">
        <v>1320</v>
      </c>
      <c r="J2746" s="133">
        <v>75.013999999999996</v>
      </c>
      <c r="K2746" s="242">
        <v>1320</v>
      </c>
      <c r="L2746" s="133"/>
      <c r="M2746" s="133">
        <v>435</v>
      </c>
      <c r="N2746" s="242">
        <v>1320</v>
      </c>
      <c r="O2746" s="242">
        <v>1320</v>
      </c>
      <c r="P2746" s="133" t="s">
        <v>204</v>
      </c>
      <c r="Q2746" s="133" t="s">
        <v>201</v>
      </c>
      <c r="R2746" s="133" t="s">
        <v>202</v>
      </c>
      <c r="S2746" s="127">
        <v>44349.400277777779</v>
      </c>
    </row>
    <row r="2747" spans="1:19" x14ac:dyDescent="0.2">
      <c r="A2747" s="133" t="s">
        <v>199</v>
      </c>
      <c r="B2747" s="133" t="s">
        <v>85</v>
      </c>
      <c r="C2747" s="127">
        <v>44338.333333333336</v>
      </c>
      <c r="D2747" s="133">
        <v>82.894000000000005</v>
      </c>
      <c r="E2747" s="133">
        <v>75.220799999999997</v>
      </c>
      <c r="F2747" s="133">
        <v>7.6740000000000004</v>
      </c>
      <c r="G2747" s="133">
        <v>0</v>
      </c>
      <c r="H2747" s="133">
        <v>499</v>
      </c>
      <c r="I2747" s="242">
        <v>1320</v>
      </c>
      <c r="J2747" s="133">
        <v>75.22</v>
      </c>
      <c r="K2747" s="242">
        <v>1320</v>
      </c>
      <c r="L2747" s="133"/>
      <c r="M2747" s="133">
        <v>435</v>
      </c>
      <c r="N2747" s="242">
        <v>1320</v>
      </c>
      <c r="O2747" s="242">
        <v>1320</v>
      </c>
      <c r="P2747" s="133" t="s">
        <v>204</v>
      </c>
      <c r="Q2747" s="133" t="s">
        <v>201</v>
      </c>
      <c r="R2747" s="133" t="s">
        <v>202</v>
      </c>
      <c r="S2747" s="127">
        <v>44349.400277777779</v>
      </c>
    </row>
    <row r="2748" spans="1:19" x14ac:dyDescent="0.2">
      <c r="A2748" s="133" t="s">
        <v>199</v>
      </c>
      <c r="B2748" s="133" t="s">
        <v>85</v>
      </c>
      <c r="C2748" s="127">
        <v>44338.375</v>
      </c>
      <c r="D2748" s="133">
        <v>82.811000000000007</v>
      </c>
      <c r="E2748" s="133">
        <v>75.187200000000004</v>
      </c>
      <c r="F2748" s="133">
        <v>7.6230000000000002</v>
      </c>
      <c r="G2748" s="133">
        <v>0</v>
      </c>
      <c r="H2748" s="133">
        <v>499</v>
      </c>
      <c r="I2748" s="242">
        <v>1320</v>
      </c>
      <c r="J2748" s="133">
        <v>75.188000000000002</v>
      </c>
      <c r="K2748" s="242">
        <v>1320</v>
      </c>
      <c r="L2748" s="133"/>
      <c r="M2748" s="133">
        <v>435</v>
      </c>
      <c r="N2748" s="242">
        <v>1320</v>
      </c>
      <c r="O2748" s="242">
        <v>1320</v>
      </c>
      <c r="P2748" s="133" t="s">
        <v>204</v>
      </c>
      <c r="Q2748" s="133" t="s">
        <v>201</v>
      </c>
      <c r="R2748" s="133" t="s">
        <v>202</v>
      </c>
      <c r="S2748" s="127">
        <v>44349.400277777779</v>
      </c>
    </row>
    <row r="2749" spans="1:19" x14ac:dyDescent="0.2">
      <c r="A2749" s="133" t="s">
        <v>199</v>
      </c>
      <c r="B2749" s="133" t="s">
        <v>85</v>
      </c>
      <c r="C2749" s="127">
        <v>44338.416666666664</v>
      </c>
      <c r="D2749" s="133">
        <v>82.753</v>
      </c>
      <c r="E2749" s="133">
        <v>75.091200000000001</v>
      </c>
      <c r="F2749" s="133">
        <v>7.6609999999999996</v>
      </c>
      <c r="G2749" s="133">
        <v>0</v>
      </c>
      <c r="H2749" s="133">
        <v>499</v>
      </c>
      <c r="I2749" s="242">
        <v>1320</v>
      </c>
      <c r="J2749" s="133">
        <v>75.091999999999999</v>
      </c>
      <c r="K2749" s="242">
        <v>1320</v>
      </c>
      <c r="L2749" s="133"/>
      <c r="M2749" s="133">
        <v>435</v>
      </c>
      <c r="N2749" s="242">
        <v>1320</v>
      </c>
      <c r="O2749" s="242">
        <v>1320</v>
      </c>
      <c r="P2749" s="133" t="s">
        <v>204</v>
      </c>
      <c r="Q2749" s="133" t="s">
        <v>201</v>
      </c>
      <c r="R2749" s="133" t="s">
        <v>202</v>
      </c>
      <c r="S2749" s="127">
        <v>44349.400277777779</v>
      </c>
    </row>
    <row r="2750" spans="1:19" x14ac:dyDescent="0.2">
      <c r="A2750" s="133" t="s">
        <v>199</v>
      </c>
      <c r="B2750" s="133" t="s">
        <v>85</v>
      </c>
      <c r="C2750" s="127">
        <v>44338.458333333336</v>
      </c>
      <c r="D2750" s="133">
        <v>82.867999999999995</v>
      </c>
      <c r="E2750" s="133">
        <v>75.091200000000001</v>
      </c>
      <c r="F2750" s="133">
        <v>7.7770000000000001</v>
      </c>
      <c r="G2750" s="133">
        <v>0</v>
      </c>
      <c r="H2750" s="133">
        <v>498</v>
      </c>
      <c r="I2750" s="242">
        <v>1320</v>
      </c>
      <c r="J2750" s="133">
        <v>75.090999999999994</v>
      </c>
      <c r="K2750" s="242">
        <v>1320</v>
      </c>
      <c r="L2750" s="133"/>
      <c r="M2750" s="133">
        <v>435</v>
      </c>
      <c r="N2750" s="242">
        <v>1320</v>
      </c>
      <c r="O2750" s="242">
        <v>1320</v>
      </c>
      <c r="P2750" s="133" t="s">
        <v>204</v>
      </c>
      <c r="Q2750" s="133" t="s">
        <v>201</v>
      </c>
      <c r="R2750" s="133" t="s">
        <v>202</v>
      </c>
      <c r="S2750" s="127">
        <v>44349.400277777779</v>
      </c>
    </row>
    <row r="2751" spans="1:19" x14ac:dyDescent="0.2">
      <c r="A2751" s="133" t="s">
        <v>199</v>
      </c>
      <c r="B2751" s="133" t="s">
        <v>85</v>
      </c>
      <c r="C2751" s="127">
        <v>44338.5</v>
      </c>
      <c r="D2751" s="133">
        <v>82.790999999999997</v>
      </c>
      <c r="E2751" s="133">
        <v>75.163200000000003</v>
      </c>
      <c r="F2751" s="133">
        <v>7.6280000000000001</v>
      </c>
      <c r="G2751" s="133">
        <v>0</v>
      </c>
      <c r="H2751" s="133">
        <v>499</v>
      </c>
      <c r="I2751" s="242">
        <v>1320</v>
      </c>
      <c r="J2751" s="133">
        <v>75.162999999999997</v>
      </c>
      <c r="K2751" s="242">
        <v>1320</v>
      </c>
      <c r="L2751" s="133"/>
      <c r="M2751" s="133">
        <v>435</v>
      </c>
      <c r="N2751" s="242">
        <v>1320</v>
      </c>
      <c r="O2751" s="242">
        <v>1320</v>
      </c>
      <c r="P2751" s="133" t="s">
        <v>204</v>
      </c>
      <c r="Q2751" s="133" t="s">
        <v>201</v>
      </c>
      <c r="R2751" s="133" t="s">
        <v>202</v>
      </c>
      <c r="S2751" s="127">
        <v>44349.400277777779</v>
      </c>
    </row>
    <row r="2752" spans="1:19" x14ac:dyDescent="0.2">
      <c r="A2752" s="133" t="s">
        <v>199</v>
      </c>
      <c r="B2752" s="133" t="s">
        <v>85</v>
      </c>
      <c r="C2752" s="127">
        <v>44338.541666666664</v>
      </c>
      <c r="D2752" s="133">
        <v>82.772999999999996</v>
      </c>
      <c r="E2752" s="133">
        <v>75.134399999999999</v>
      </c>
      <c r="F2752" s="133">
        <v>7.6379999999999999</v>
      </c>
      <c r="G2752" s="133">
        <v>0</v>
      </c>
      <c r="H2752" s="133">
        <v>498</v>
      </c>
      <c r="I2752" s="242">
        <v>1320</v>
      </c>
      <c r="J2752" s="133">
        <v>75.135000000000005</v>
      </c>
      <c r="K2752" s="242">
        <v>1320</v>
      </c>
      <c r="L2752" s="133"/>
      <c r="M2752" s="133">
        <v>435</v>
      </c>
      <c r="N2752" s="242">
        <v>1320</v>
      </c>
      <c r="O2752" s="242">
        <v>1320</v>
      </c>
      <c r="P2752" s="133" t="s">
        <v>204</v>
      </c>
      <c r="Q2752" s="133" t="s">
        <v>201</v>
      </c>
      <c r="R2752" s="133" t="s">
        <v>202</v>
      </c>
      <c r="S2752" s="127">
        <v>44349.400277777779</v>
      </c>
    </row>
    <row r="2753" spans="1:19" x14ac:dyDescent="0.2">
      <c r="A2753" s="133" t="s">
        <v>199</v>
      </c>
      <c r="B2753" s="133" t="s">
        <v>85</v>
      </c>
      <c r="C2753" s="127">
        <v>44338.583333333336</v>
      </c>
      <c r="D2753" s="133">
        <v>82.935000000000002</v>
      </c>
      <c r="E2753" s="133">
        <v>75.278400000000005</v>
      </c>
      <c r="F2753" s="133">
        <v>7.6559999999999997</v>
      </c>
      <c r="G2753" s="133">
        <v>0</v>
      </c>
      <c r="H2753" s="133">
        <v>499</v>
      </c>
      <c r="I2753" s="242">
        <v>1320</v>
      </c>
      <c r="J2753" s="133">
        <v>75.278999999999996</v>
      </c>
      <c r="K2753" s="242">
        <v>1320</v>
      </c>
      <c r="L2753" s="133"/>
      <c r="M2753" s="133">
        <v>435</v>
      </c>
      <c r="N2753" s="242">
        <v>1320</v>
      </c>
      <c r="O2753" s="242">
        <v>1320</v>
      </c>
      <c r="P2753" s="133" t="s">
        <v>204</v>
      </c>
      <c r="Q2753" s="133" t="s">
        <v>201</v>
      </c>
      <c r="R2753" s="133" t="s">
        <v>202</v>
      </c>
      <c r="S2753" s="127">
        <v>44349.400277777779</v>
      </c>
    </row>
    <row r="2754" spans="1:19" x14ac:dyDescent="0.2">
      <c r="A2754" s="133" t="s">
        <v>199</v>
      </c>
      <c r="B2754" s="133" t="s">
        <v>85</v>
      </c>
      <c r="C2754" s="127">
        <v>44338.625</v>
      </c>
      <c r="D2754" s="133">
        <v>85.507999999999996</v>
      </c>
      <c r="E2754" s="133">
        <v>77.831999999999994</v>
      </c>
      <c r="F2754" s="133">
        <v>7.6749999999999998</v>
      </c>
      <c r="G2754" s="133">
        <v>0</v>
      </c>
      <c r="H2754" s="133">
        <v>499</v>
      </c>
      <c r="I2754" s="242">
        <v>1320</v>
      </c>
      <c r="J2754" s="133">
        <v>77.832999999999998</v>
      </c>
      <c r="K2754" s="242">
        <v>1320</v>
      </c>
      <c r="L2754" s="133"/>
      <c r="M2754" s="133">
        <v>435</v>
      </c>
      <c r="N2754" s="242">
        <v>1320</v>
      </c>
      <c r="O2754" s="242">
        <v>1320</v>
      </c>
      <c r="P2754" s="133" t="s">
        <v>204</v>
      </c>
      <c r="Q2754" s="133" t="s">
        <v>201</v>
      </c>
      <c r="R2754" s="133" t="s">
        <v>202</v>
      </c>
      <c r="S2754" s="127">
        <v>44349.400277777779</v>
      </c>
    </row>
    <row r="2755" spans="1:19" x14ac:dyDescent="0.2">
      <c r="A2755" s="133" t="s">
        <v>199</v>
      </c>
      <c r="B2755" s="133" t="s">
        <v>85</v>
      </c>
      <c r="C2755" s="127">
        <v>44338.666666666664</v>
      </c>
      <c r="D2755" s="133">
        <v>90.912999999999997</v>
      </c>
      <c r="E2755" s="133">
        <v>83.140799999999999</v>
      </c>
      <c r="F2755" s="133">
        <v>7.7709999999999999</v>
      </c>
      <c r="G2755" s="133">
        <v>0</v>
      </c>
      <c r="H2755" s="133">
        <v>499</v>
      </c>
      <c r="I2755" s="242">
        <v>1320</v>
      </c>
      <c r="J2755" s="133">
        <v>83.141999999999996</v>
      </c>
      <c r="K2755" s="242">
        <v>1320</v>
      </c>
      <c r="L2755" s="133"/>
      <c r="M2755" s="133">
        <v>435</v>
      </c>
      <c r="N2755" s="242">
        <v>1320</v>
      </c>
      <c r="O2755" s="242">
        <v>1320</v>
      </c>
      <c r="P2755" s="133" t="s">
        <v>204</v>
      </c>
      <c r="Q2755" s="133" t="s">
        <v>201</v>
      </c>
      <c r="R2755" s="133" t="s">
        <v>202</v>
      </c>
      <c r="S2755" s="127">
        <v>44349.400277777779</v>
      </c>
    </row>
    <row r="2756" spans="1:19" x14ac:dyDescent="0.2">
      <c r="A2756" s="133" t="s">
        <v>199</v>
      </c>
      <c r="B2756" s="133" t="s">
        <v>85</v>
      </c>
      <c r="C2756" s="127">
        <v>44338.708333333336</v>
      </c>
      <c r="D2756" s="133">
        <v>91.296999999999997</v>
      </c>
      <c r="E2756" s="133">
        <v>83.347200000000001</v>
      </c>
      <c r="F2756" s="133">
        <v>7.9509999999999996</v>
      </c>
      <c r="G2756" s="133">
        <v>0</v>
      </c>
      <c r="H2756" s="133">
        <v>499</v>
      </c>
      <c r="I2756" s="242">
        <v>1320</v>
      </c>
      <c r="J2756" s="133">
        <v>83.346000000000004</v>
      </c>
      <c r="K2756" s="242">
        <v>1320</v>
      </c>
      <c r="L2756" s="133"/>
      <c r="M2756" s="133">
        <v>435</v>
      </c>
      <c r="N2756" s="242">
        <v>1320</v>
      </c>
      <c r="O2756" s="242">
        <v>1320</v>
      </c>
      <c r="P2756" s="133" t="s">
        <v>204</v>
      </c>
      <c r="Q2756" s="133" t="s">
        <v>201</v>
      </c>
      <c r="R2756" s="133" t="s">
        <v>202</v>
      </c>
      <c r="S2756" s="127">
        <v>44349.400277777779</v>
      </c>
    </row>
    <row r="2757" spans="1:19" x14ac:dyDescent="0.2">
      <c r="A2757" s="133" t="s">
        <v>199</v>
      </c>
      <c r="B2757" s="133" t="s">
        <v>85</v>
      </c>
      <c r="C2757" s="127">
        <v>44338.75</v>
      </c>
      <c r="D2757" s="133">
        <v>116.364</v>
      </c>
      <c r="E2757" s="133">
        <v>107.9568</v>
      </c>
      <c r="F2757" s="133">
        <v>8.407</v>
      </c>
      <c r="G2757" s="133">
        <v>0</v>
      </c>
      <c r="H2757" s="133">
        <v>500</v>
      </c>
      <c r="I2757" s="242">
        <v>1320</v>
      </c>
      <c r="J2757" s="133">
        <v>107.95699999999999</v>
      </c>
      <c r="K2757" s="242">
        <v>1320</v>
      </c>
      <c r="L2757" s="133"/>
      <c r="M2757" s="133">
        <v>435</v>
      </c>
      <c r="N2757" s="242">
        <v>1320</v>
      </c>
      <c r="O2757" s="242">
        <v>1320</v>
      </c>
      <c r="P2757" s="133" t="s">
        <v>204</v>
      </c>
      <c r="Q2757" s="133" t="s">
        <v>201</v>
      </c>
      <c r="R2757" s="133" t="s">
        <v>202</v>
      </c>
      <c r="S2757" s="127">
        <v>44349.400277777779</v>
      </c>
    </row>
    <row r="2758" spans="1:19" x14ac:dyDescent="0.2">
      <c r="A2758" s="133" t="s">
        <v>199</v>
      </c>
      <c r="B2758" s="133" t="s">
        <v>85</v>
      </c>
      <c r="C2758" s="127">
        <v>44338.791666666664</v>
      </c>
      <c r="D2758" s="133">
        <v>128.51400000000001</v>
      </c>
      <c r="E2758" s="133">
        <v>120.1824</v>
      </c>
      <c r="F2758" s="133">
        <v>8.3320000000000007</v>
      </c>
      <c r="G2758" s="133">
        <v>0</v>
      </c>
      <c r="H2758" s="133">
        <v>500</v>
      </c>
      <c r="I2758" s="242">
        <v>1320</v>
      </c>
      <c r="J2758" s="133">
        <v>120.182</v>
      </c>
      <c r="K2758" s="242">
        <v>1320</v>
      </c>
      <c r="L2758" s="133"/>
      <c r="M2758" s="133">
        <v>435</v>
      </c>
      <c r="N2758" s="242">
        <v>1320</v>
      </c>
      <c r="O2758" s="242">
        <v>1320</v>
      </c>
      <c r="P2758" s="133" t="s">
        <v>204</v>
      </c>
      <c r="Q2758" s="133" t="s">
        <v>201</v>
      </c>
      <c r="R2758" s="133" t="s">
        <v>202</v>
      </c>
      <c r="S2758" s="127">
        <v>44349.400277777779</v>
      </c>
    </row>
    <row r="2759" spans="1:19" x14ac:dyDescent="0.2">
      <c r="A2759" s="133" t="s">
        <v>199</v>
      </c>
      <c r="B2759" s="133" t="s">
        <v>85</v>
      </c>
      <c r="C2759" s="127">
        <v>44338.833333333336</v>
      </c>
      <c r="D2759" s="133">
        <v>110.236</v>
      </c>
      <c r="E2759" s="133">
        <v>102.2688</v>
      </c>
      <c r="F2759" s="133">
        <v>7.968</v>
      </c>
      <c r="G2759" s="133">
        <v>0</v>
      </c>
      <c r="H2759" s="133">
        <v>500</v>
      </c>
      <c r="I2759" s="242">
        <v>1320</v>
      </c>
      <c r="J2759" s="133">
        <v>102.268</v>
      </c>
      <c r="K2759" s="242">
        <v>1320</v>
      </c>
      <c r="L2759" s="133"/>
      <c r="M2759" s="133">
        <v>435</v>
      </c>
      <c r="N2759" s="242">
        <v>1320</v>
      </c>
      <c r="O2759" s="242">
        <v>1320</v>
      </c>
      <c r="P2759" s="133" t="s">
        <v>204</v>
      </c>
      <c r="Q2759" s="133" t="s">
        <v>201</v>
      </c>
      <c r="R2759" s="133" t="s">
        <v>202</v>
      </c>
      <c r="S2759" s="127">
        <v>44349.400277777779</v>
      </c>
    </row>
    <row r="2760" spans="1:19" x14ac:dyDescent="0.2">
      <c r="A2760" s="133" t="s">
        <v>199</v>
      </c>
      <c r="B2760" s="133" t="s">
        <v>85</v>
      </c>
      <c r="C2760" s="127">
        <v>44338.875</v>
      </c>
      <c r="D2760" s="133">
        <v>91.373000000000005</v>
      </c>
      <c r="E2760" s="133">
        <v>83.587199999999996</v>
      </c>
      <c r="F2760" s="133">
        <v>7.7859999999999996</v>
      </c>
      <c r="G2760" s="133">
        <v>0</v>
      </c>
      <c r="H2760" s="133">
        <v>500</v>
      </c>
      <c r="I2760" s="242">
        <v>1320</v>
      </c>
      <c r="J2760" s="133">
        <v>83.587000000000003</v>
      </c>
      <c r="K2760" s="242">
        <v>1320</v>
      </c>
      <c r="L2760" s="133"/>
      <c r="M2760" s="133">
        <v>435</v>
      </c>
      <c r="N2760" s="242">
        <v>1320</v>
      </c>
      <c r="O2760" s="242">
        <v>1320</v>
      </c>
      <c r="P2760" s="133" t="s">
        <v>204</v>
      </c>
      <c r="Q2760" s="133" t="s">
        <v>201</v>
      </c>
      <c r="R2760" s="133" t="s">
        <v>202</v>
      </c>
      <c r="S2760" s="127">
        <v>44349.400277777779</v>
      </c>
    </row>
    <row r="2761" spans="1:19" x14ac:dyDescent="0.2">
      <c r="A2761" s="133" t="s">
        <v>199</v>
      </c>
      <c r="B2761" s="133" t="s">
        <v>85</v>
      </c>
      <c r="C2761" s="127">
        <v>44338.916666666664</v>
      </c>
      <c r="D2761" s="133">
        <v>87.120999999999995</v>
      </c>
      <c r="E2761" s="133">
        <v>79.377600000000001</v>
      </c>
      <c r="F2761" s="133">
        <v>7.742</v>
      </c>
      <c r="G2761" s="133">
        <v>0</v>
      </c>
      <c r="H2761" s="133">
        <v>499</v>
      </c>
      <c r="I2761" s="242">
        <v>1320</v>
      </c>
      <c r="J2761" s="133">
        <v>79.379000000000005</v>
      </c>
      <c r="K2761" s="242">
        <v>1320</v>
      </c>
      <c r="L2761" s="133"/>
      <c r="M2761" s="133">
        <v>435</v>
      </c>
      <c r="N2761" s="242">
        <v>1320</v>
      </c>
      <c r="O2761" s="242">
        <v>1320</v>
      </c>
      <c r="P2761" s="133" t="s">
        <v>204</v>
      </c>
      <c r="Q2761" s="133" t="s">
        <v>201</v>
      </c>
      <c r="R2761" s="133" t="s">
        <v>202</v>
      </c>
      <c r="S2761" s="127">
        <v>44349.400277777779</v>
      </c>
    </row>
    <row r="2762" spans="1:19" x14ac:dyDescent="0.2">
      <c r="A2762" s="133" t="s">
        <v>199</v>
      </c>
      <c r="B2762" s="133" t="s">
        <v>85</v>
      </c>
      <c r="C2762" s="127">
        <v>44338.958333333336</v>
      </c>
      <c r="D2762" s="133">
        <v>83.656000000000006</v>
      </c>
      <c r="E2762" s="133">
        <v>75.868799999999993</v>
      </c>
      <c r="F2762" s="133">
        <v>7.7859999999999996</v>
      </c>
      <c r="G2762" s="133">
        <v>0</v>
      </c>
      <c r="H2762" s="133">
        <v>499</v>
      </c>
      <c r="I2762" s="242">
        <v>1320</v>
      </c>
      <c r="J2762" s="133">
        <v>75.87</v>
      </c>
      <c r="K2762" s="242">
        <v>1320</v>
      </c>
      <c r="L2762" s="133"/>
      <c r="M2762" s="133">
        <v>435</v>
      </c>
      <c r="N2762" s="242">
        <v>1320</v>
      </c>
      <c r="O2762" s="242">
        <v>1320</v>
      </c>
      <c r="P2762" s="133" t="s">
        <v>204</v>
      </c>
      <c r="Q2762" s="133" t="s">
        <v>201</v>
      </c>
      <c r="R2762" s="133" t="s">
        <v>202</v>
      </c>
      <c r="S2762" s="127">
        <v>44349.400277777779</v>
      </c>
    </row>
    <row r="2763" spans="1:19" x14ac:dyDescent="0.2">
      <c r="A2763" s="133" t="s">
        <v>199</v>
      </c>
      <c r="B2763" s="133" t="s">
        <v>85</v>
      </c>
      <c r="C2763" s="127">
        <v>44339</v>
      </c>
      <c r="D2763" s="133">
        <v>83.248999999999995</v>
      </c>
      <c r="E2763" s="133">
        <v>75.513599999999997</v>
      </c>
      <c r="F2763" s="133">
        <v>7.7359999999999998</v>
      </c>
      <c r="G2763" s="133">
        <v>0</v>
      </c>
      <c r="H2763" s="133">
        <v>499</v>
      </c>
      <c r="I2763" s="242">
        <v>1320</v>
      </c>
      <c r="J2763" s="133">
        <v>75.513000000000005</v>
      </c>
      <c r="K2763" s="242">
        <v>1320</v>
      </c>
      <c r="L2763" s="133"/>
      <c r="M2763" s="133">
        <v>435</v>
      </c>
      <c r="N2763" s="242">
        <v>1320</v>
      </c>
      <c r="O2763" s="242">
        <v>1320</v>
      </c>
      <c r="P2763" s="133" t="s">
        <v>204</v>
      </c>
      <c r="Q2763" s="133" t="s">
        <v>201</v>
      </c>
      <c r="R2763" s="133" t="s">
        <v>202</v>
      </c>
      <c r="S2763" s="127">
        <v>44349.400277777779</v>
      </c>
    </row>
    <row r="2764" spans="1:19" x14ac:dyDescent="0.2">
      <c r="A2764" s="133" t="s">
        <v>199</v>
      </c>
      <c r="B2764" s="133" t="s">
        <v>85</v>
      </c>
      <c r="C2764" s="127">
        <v>44339.041666666664</v>
      </c>
      <c r="D2764" s="133">
        <v>82.790999999999997</v>
      </c>
      <c r="E2764" s="133">
        <v>74.980800000000002</v>
      </c>
      <c r="F2764" s="133">
        <v>7.8109999999999999</v>
      </c>
      <c r="G2764" s="133">
        <v>0</v>
      </c>
      <c r="H2764" s="133">
        <v>498</v>
      </c>
      <c r="I2764" s="242">
        <v>1320</v>
      </c>
      <c r="J2764" s="133">
        <v>74.98</v>
      </c>
      <c r="K2764" s="242">
        <v>1320</v>
      </c>
      <c r="L2764" s="133"/>
      <c r="M2764" s="133">
        <v>435</v>
      </c>
      <c r="N2764" s="242">
        <v>1320</v>
      </c>
      <c r="O2764" s="242">
        <v>1320</v>
      </c>
      <c r="P2764" s="133" t="s">
        <v>204</v>
      </c>
      <c r="Q2764" s="133" t="s">
        <v>201</v>
      </c>
      <c r="R2764" s="133" t="s">
        <v>202</v>
      </c>
      <c r="S2764" s="127">
        <v>44349.400289351855</v>
      </c>
    </row>
    <row r="2765" spans="1:19" x14ac:dyDescent="0.2">
      <c r="A2765" s="133" t="s">
        <v>199</v>
      </c>
      <c r="B2765" s="133" t="s">
        <v>85</v>
      </c>
      <c r="C2765" s="127">
        <v>44339.083333333336</v>
      </c>
      <c r="D2765" s="133">
        <v>82.923000000000002</v>
      </c>
      <c r="E2765" s="133">
        <v>75.196799999999996</v>
      </c>
      <c r="F2765" s="133">
        <v>7.726</v>
      </c>
      <c r="G2765" s="133">
        <v>0</v>
      </c>
      <c r="H2765" s="133">
        <v>499</v>
      </c>
      <c r="I2765" s="242">
        <v>1320</v>
      </c>
      <c r="J2765" s="133">
        <v>75.197000000000003</v>
      </c>
      <c r="K2765" s="242">
        <v>1320</v>
      </c>
      <c r="L2765" s="133"/>
      <c r="M2765" s="133">
        <v>435</v>
      </c>
      <c r="N2765" s="242">
        <v>1320</v>
      </c>
      <c r="O2765" s="242">
        <v>1320</v>
      </c>
      <c r="P2765" s="133" t="s">
        <v>204</v>
      </c>
      <c r="Q2765" s="133" t="s">
        <v>201</v>
      </c>
      <c r="R2765" s="133" t="s">
        <v>202</v>
      </c>
      <c r="S2765" s="127">
        <v>44349.400277777779</v>
      </c>
    </row>
    <row r="2766" spans="1:19" x14ac:dyDescent="0.2">
      <c r="A2766" s="133" t="s">
        <v>199</v>
      </c>
      <c r="B2766" s="133" t="s">
        <v>85</v>
      </c>
      <c r="C2766" s="127">
        <v>44339.125</v>
      </c>
      <c r="D2766" s="133">
        <v>82.864999999999995</v>
      </c>
      <c r="E2766" s="133">
        <v>75.148799999999994</v>
      </c>
      <c r="F2766" s="133">
        <v>7.7160000000000002</v>
      </c>
      <c r="G2766" s="133">
        <v>0</v>
      </c>
      <c r="H2766" s="133">
        <v>499</v>
      </c>
      <c r="I2766" s="242">
        <v>1320</v>
      </c>
      <c r="J2766" s="133">
        <v>75.149000000000001</v>
      </c>
      <c r="K2766" s="242">
        <v>1320</v>
      </c>
      <c r="L2766" s="133"/>
      <c r="M2766" s="133">
        <v>435</v>
      </c>
      <c r="N2766" s="242">
        <v>1320</v>
      </c>
      <c r="O2766" s="242">
        <v>1320</v>
      </c>
      <c r="P2766" s="133" t="s">
        <v>204</v>
      </c>
      <c r="Q2766" s="133" t="s">
        <v>201</v>
      </c>
      <c r="R2766" s="133" t="s">
        <v>202</v>
      </c>
      <c r="S2766" s="127">
        <v>44349.400277777779</v>
      </c>
    </row>
    <row r="2767" spans="1:19" x14ac:dyDescent="0.2">
      <c r="A2767" s="133" t="s">
        <v>199</v>
      </c>
      <c r="B2767" s="133" t="s">
        <v>85</v>
      </c>
      <c r="C2767" s="127">
        <v>44339.166666666664</v>
      </c>
      <c r="D2767" s="133">
        <v>82.869</v>
      </c>
      <c r="E2767" s="133">
        <v>75.004800000000003</v>
      </c>
      <c r="F2767" s="133">
        <v>7.8630000000000004</v>
      </c>
      <c r="G2767" s="133">
        <v>0</v>
      </c>
      <c r="H2767" s="133">
        <v>498</v>
      </c>
      <c r="I2767" s="242">
        <v>1320</v>
      </c>
      <c r="J2767" s="133">
        <v>75.006</v>
      </c>
      <c r="K2767" s="242">
        <v>1320</v>
      </c>
      <c r="L2767" s="133"/>
      <c r="M2767" s="133">
        <v>435</v>
      </c>
      <c r="N2767" s="242">
        <v>1320</v>
      </c>
      <c r="O2767" s="242">
        <v>1320</v>
      </c>
      <c r="P2767" s="133" t="s">
        <v>204</v>
      </c>
      <c r="Q2767" s="133" t="s">
        <v>201</v>
      </c>
      <c r="R2767" s="133" t="s">
        <v>202</v>
      </c>
      <c r="S2767" s="127">
        <v>44349.400277777779</v>
      </c>
    </row>
    <row r="2768" spans="1:19" x14ac:dyDescent="0.2">
      <c r="A2768" s="133" t="s">
        <v>199</v>
      </c>
      <c r="B2768" s="133" t="s">
        <v>85</v>
      </c>
      <c r="C2768" s="127">
        <v>44339.208333333336</v>
      </c>
      <c r="D2768" s="133">
        <v>82.849000000000004</v>
      </c>
      <c r="E2768" s="133">
        <v>75.043199999999999</v>
      </c>
      <c r="F2768" s="133">
        <v>7.806</v>
      </c>
      <c r="G2768" s="133">
        <v>0</v>
      </c>
      <c r="H2768" s="133">
        <v>499</v>
      </c>
      <c r="I2768" s="242">
        <v>1320</v>
      </c>
      <c r="J2768" s="133">
        <v>75.043000000000006</v>
      </c>
      <c r="K2768" s="242">
        <v>1320</v>
      </c>
      <c r="L2768" s="133"/>
      <c r="M2768" s="133">
        <v>435</v>
      </c>
      <c r="N2768" s="242">
        <v>1320</v>
      </c>
      <c r="O2768" s="242">
        <v>1320</v>
      </c>
      <c r="P2768" s="133" t="s">
        <v>204</v>
      </c>
      <c r="Q2768" s="133" t="s">
        <v>201</v>
      </c>
      <c r="R2768" s="133" t="s">
        <v>202</v>
      </c>
      <c r="S2768" s="127">
        <v>44349.400277777779</v>
      </c>
    </row>
    <row r="2769" spans="1:19" x14ac:dyDescent="0.2">
      <c r="A2769" s="133" t="s">
        <v>199</v>
      </c>
      <c r="B2769" s="133" t="s">
        <v>85</v>
      </c>
      <c r="C2769" s="127">
        <v>44339.25</v>
      </c>
      <c r="D2769" s="133">
        <v>82.88</v>
      </c>
      <c r="E2769" s="133">
        <v>75.052800000000005</v>
      </c>
      <c r="F2769" s="133">
        <v>7.8250000000000002</v>
      </c>
      <c r="G2769" s="133">
        <v>0</v>
      </c>
      <c r="H2769" s="133">
        <v>499</v>
      </c>
      <c r="I2769" s="242">
        <v>1320</v>
      </c>
      <c r="J2769" s="133">
        <v>75.055000000000007</v>
      </c>
      <c r="K2769" s="242">
        <v>1320</v>
      </c>
      <c r="L2769" s="133"/>
      <c r="M2769" s="133">
        <v>435</v>
      </c>
      <c r="N2769" s="242">
        <v>1320</v>
      </c>
      <c r="O2769" s="242">
        <v>1320</v>
      </c>
      <c r="P2769" s="133" t="s">
        <v>204</v>
      </c>
      <c r="Q2769" s="133" t="s">
        <v>201</v>
      </c>
      <c r="R2769" s="133" t="s">
        <v>202</v>
      </c>
      <c r="S2769" s="127">
        <v>44349.400277777779</v>
      </c>
    </row>
    <row r="2770" spans="1:19" x14ac:dyDescent="0.2">
      <c r="A2770" s="133" t="s">
        <v>199</v>
      </c>
      <c r="B2770" s="133" t="s">
        <v>85</v>
      </c>
      <c r="C2770" s="127">
        <v>44339.291666666664</v>
      </c>
      <c r="D2770" s="133">
        <v>82.891999999999996</v>
      </c>
      <c r="E2770" s="133">
        <v>75.024000000000001</v>
      </c>
      <c r="F2770" s="133">
        <v>7.8659999999999997</v>
      </c>
      <c r="G2770" s="133">
        <v>0</v>
      </c>
      <c r="H2770" s="133">
        <v>498</v>
      </c>
      <c r="I2770" s="242">
        <v>1320</v>
      </c>
      <c r="J2770" s="133">
        <v>75.025999999999996</v>
      </c>
      <c r="K2770" s="242">
        <v>1320</v>
      </c>
      <c r="L2770" s="133"/>
      <c r="M2770" s="133">
        <v>435</v>
      </c>
      <c r="N2770" s="242">
        <v>1320</v>
      </c>
      <c r="O2770" s="242">
        <v>1320</v>
      </c>
      <c r="P2770" s="133" t="s">
        <v>204</v>
      </c>
      <c r="Q2770" s="133" t="s">
        <v>201</v>
      </c>
      <c r="R2770" s="133" t="s">
        <v>202</v>
      </c>
      <c r="S2770" s="127">
        <v>44349.400277777779</v>
      </c>
    </row>
    <row r="2771" spans="1:19" x14ac:dyDescent="0.2">
      <c r="A2771" s="133" t="s">
        <v>199</v>
      </c>
      <c r="B2771" s="133" t="s">
        <v>85</v>
      </c>
      <c r="C2771" s="127">
        <v>44339.333333333336</v>
      </c>
      <c r="D2771" s="133">
        <v>82.730999999999995</v>
      </c>
      <c r="E2771" s="133">
        <v>75.004800000000003</v>
      </c>
      <c r="F2771" s="133">
        <v>7.726</v>
      </c>
      <c r="G2771" s="133">
        <v>0</v>
      </c>
      <c r="H2771" s="133">
        <v>499</v>
      </c>
      <c r="I2771" s="242">
        <v>1320</v>
      </c>
      <c r="J2771" s="133">
        <v>75.004999999999995</v>
      </c>
      <c r="K2771" s="242">
        <v>1320</v>
      </c>
      <c r="L2771" s="133"/>
      <c r="M2771" s="133">
        <v>435</v>
      </c>
      <c r="N2771" s="242">
        <v>1320</v>
      </c>
      <c r="O2771" s="242">
        <v>1320</v>
      </c>
      <c r="P2771" s="133" t="s">
        <v>204</v>
      </c>
      <c r="Q2771" s="133" t="s">
        <v>201</v>
      </c>
      <c r="R2771" s="133" t="s">
        <v>202</v>
      </c>
      <c r="S2771" s="127">
        <v>44349.400277777779</v>
      </c>
    </row>
    <row r="2772" spans="1:19" x14ac:dyDescent="0.2">
      <c r="A2772" s="133" t="s">
        <v>199</v>
      </c>
      <c r="B2772" s="133" t="s">
        <v>85</v>
      </c>
      <c r="C2772" s="127">
        <v>44339.375</v>
      </c>
      <c r="D2772" s="133">
        <v>84.248000000000005</v>
      </c>
      <c r="E2772" s="133">
        <v>76.483199999999997</v>
      </c>
      <c r="F2772" s="133">
        <v>7.766</v>
      </c>
      <c r="G2772" s="133">
        <v>0</v>
      </c>
      <c r="H2772" s="133">
        <v>499</v>
      </c>
      <c r="I2772" s="242">
        <v>1320</v>
      </c>
      <c r="J2772" s="133">
        <v>76.481999999999999</v>
      </c>
      <c r="K2772" s="242">
        <v>1320</v>
      </c>
      <c r="L2772" s="133"/>
      <c r="M2772" s="133">
        <v>435</v>
      </c>
      <c r="N2772" s="242">
        <v>1320</v>
      </c>
      <c r="O2772" s="242">
        <v>1320</v>
      </c>
      <c r="P2772" s="133" t="s">
        <v>204</v>
      </c>
      <c r="Q2772" s="133" t="s">
        <v>201</v>
      </c>
      <c r="R2772" s="133" t="s">
        <v>202</v>
      </c>
      <c r="S2772" s="127">
        <v>44349.400277777779</v>
      </c>
    </row>
    <row r="2773" spans="1:19" x14ac:dyDescent="0.2">
      <c r="A2773" s="133" t="s">
        <v>199</v>
      </c>
      <c r="B2773" s="133" t="s">
        <v>85</v>
      </c>
      <c r="C2773" s="127">
        <v>44339.416666666664</v>
      </c>
      <c r="D2773" s="133">
        <v>83.358000000000004</v>
      </c>
      <c r="E2773" s="133">
        <v>75.547200000000004</v>
      </c>
      <c r="F2773" s="133">
        <v>7.8109999999999999</v>
      </c>
      <c r="G2773" s="133">
        <v>0</v>
      </c>
      <c r="H2773" s="133">
        <v>499</v>
      </c>
      <c r="I2773" s="242">
        <v>1320</v>
      </c>
      <c r="J2773" s="133">
        <v>75.546999999999997</v>
      </c>
      <c r="K2773" s="242">
        <v>1320</v>
      </c>
      <c r="L2773" s="133"/>
      <c r="M2773" s="133">
        <v>435</v>
      </c>
      <c r="N2773" s="242">
        <v>1320</v>
      </c>
      <c r="O2773" s="242">
        <v>1320</v>
      </c>
      <c r="P2773" s="133" t="s">
        <v>204</v>
      </c>
      <c r="Q2773" s="133" t="s">
        <v>201</v>
      </c>
      <c r="R2773" s="133" t="s">
        <v>202</v>
      </c>
      <c r="S2773" s="127">
        <v>44349.400277777779</v>
      </c>
    </row>
    <row r="2774" spans="1:19" x14ac:dyDescent="0.2">
      <c r="A2774" s="133" t="s">
        <v>199</v>
      </c>
      <c r="B2774" s="133" t="s">
        <v>85</v>
      </c>
      <c r="C2774" s="127">
        <v>44339.458333333336</v>
      </c>
      <c r="D2774" s="133">
        <v>83.28</v>
      </c>
      <c r="E2774" s="133">
        <v>75.422399999999996</v>
      </c>
      <c r="F2774" s="133">
        <v>7.8579999999999997</v>
      </c>
      <c r="G2774" s="133">
        <v>0</v>
      </c>
      <c r="H2774" s="133">
        <v>499</v>
      </c>
      <c r="I2774" s="242">
        <v>1320</v>
      </c>
      <c r="J2774" s="133">
        <v>75.421999999999997</v>
      </c>
      <c r="K2774" s="242">
        <v>1320</v>
      </c>
      <c r="L2774" s="133"/>
      <c r="M2774" s="133">
        <v>435</v>
      </c>
      <c r="N2774" s="242">
        <v>1320</v>
      </c>
      <c r="O2774" s="242">
        <v>1320</v>
      </c>
      <c r="P2774" s="133" t="s">
        <v>204</v>
      </c>
      <c r="Q2774" s="133" t="s">
        <v>201</v>
      </c>
      <c r="R2774" s="133" t="s">
        <v>202</v>
      </c>
      <c r="S2774" s="127">
        <v>44349.400277777779</v>
      </c>
    </row>
    <row r="2775" spans="1:19" x14ac:dyDescent="0.2">
      <c r="A2775" s="133" t="s">
        <v>199</v>
      </c>
      <c r="B2775" s="133" t="s">
        <v>85</v>
      </c>
      <c r="C2775" s="127">
        <v>44339.5</v>
      </c>
      <c r="D2775" s="133">
        <v>88.992000000000004</v>
      </c>
      <c r="E2775" s="133">
        <v>81.096000000000004</v>
      </c>
      <c r="F2775" s="133">
        <v>7.8959999999999999</v>
      </c>
      <c r="G2775" s="133">
        <v>0</v>
      </c>
      <c r="H2775" s="133">
        <v>499</v>
      </c>
      <c r="I2775" s="242">
        <v>1320</v>
      </c>
      <c r="J2775" s="133">
        <v>81.096000000000004</v>
      </c>
      <c r="K2775" s="242">
        <v>1320</v>
      </c>
      <c r="L2775" s="133"/>
      <c r="M2775" s="133">
        <v>435</v>
      </c>
      <c r="N2775" s="242">
        <v>1320</v>
      </c>
      <c r="O2775" s="242">
        <v>1320</v>
      </c>
      <c r="P2775" s="133" t="s">
        <v>204</v>
      </c>
      <c r="Q2775" s="133" t="s">
        <v>201</v>
      </c>
      <c r="R2775" s="133" t="s">
        <v>202</v>
      </c>
      <c r="S2775" s="127">
        <v>44349.400277777779</v>
      </c>
    </row>
    <row r="2776" spans="1:19" x14ac:dyDescent="0.2">
      <c r="A2776" s="133" t="s">
        <v>199</v>
      </c>
      <c r="B2776" s="133" t="s">
        <v>85</v>
      </c>
      <c r="C2776" s="127">
        <v>44339.541666666664</v>
      </c>
      <c r="D2776" s="133">
        <v>98.275000000000006</v>
      </c>
      <c r="E2776" s="133">
        <v>90.278400000000005</v>
      </c>
      <c r="F2776" s="133">
        <v>7.9980000000000002</v>
      </c>
      <c r="G2776" s="133">
        <v>0</v>
      </c>
      <c r="H2776" s="133">
        <v>499</v>
      </c>
      <c r="I2776" s="242">
        <v>1320</v>
      </c>
      <c r="J2776" s="133">
        <v>90.277000000000001</v>
      </c>
      <c r="K2776" s="242">
        <v>1320</v>
      </c>
      <c r="L2776" s="133"/>
      <c r="M2776" s="133">
        <v>435</v>
      </c>
      <c r="N2776" s="242">
        <v>1320</v>
      </c>
      <c r="O2776" s="242">
        <v>1320</v>
      </c>
      <c r="P2776" s="133" t="s">
        <v>204</v>
      </c>
      <c r="Q2776" s="133" t="s">
        <v>201</v>
      </c>
      <c r="R2776" s="133" t="s">
        <v>202</v>
      </c>
      <c r="S2776" s="127">
        <v>44349.400277777779</v>
      </c>
    </row>
    <row r="2777" spans="1:19" x14ac:dyDescent="0.2">
      <c r="A2777" s="133" t="s">
        <v>199</v>
      </c>
      <c r="B2777" s="133" t="s">
        <v>85</v>
      </c>
      <c r="C2777" s="127">
        <v>44339.583333333336</v>
      </c>
      <c r="D2777" s="133">
        <v>104.083</v>
      </c>
      <c r="E2777" s="133">
        <v>96.028800000000004</v>
      </c>
      <c r="F2777" s="133">
        <v>8.0540000000000003</v>
      </c>
      <c r="G2777" s="133">
        <v>0</v>
      </c>
      <c r="H2777" s="133">
        <v>500</v>
      </c>
      <c r="I2777" s="242">
        <v>1320</v>
      </c>
      <c r="J2777" s="133">
        <v>96.028999999999996</v>
      </c>
      <c r="K2777" s="242">
        <v>1320</v>
      </c>
      <c r="L2777" s="133"/>
      <c r="M2777" s="133">
        <v>435</v>
      </c>
      <c r="N2777" s="242">
        <v>1320</v>
      </c>
      <c r="O2777" s="242">
        <v>1320</v>
      </c>
      <c r="P2777" s="133" t="s">
        <v>204</v>
      </c>
      <c r="Q2777" s="133" t="s">
        <v>201</v>
      </c>
      <c r="R2777" s="133" t="s">
        <v>202</v>
      </c>
      <c r="S2777" s="127">
        <v>44349.400277777779</v>
      </c>
    </row>
    <row r="2778" spans="1:19" x14ac:dyDescent="0.2">
      <c r="A2778" s="133" t="s">
        <v>199</v>
      </c>
      <c r="B2778" s="133" t="s">
        <v>85</v>
      </c>
      <c r="C2778" s="127">
        <v>44339.625</v>
      </c>
      <c r="D2778" s="133">
        <v>112.089</v>
      </c>
      <c r="E2778" s="133">
        <v>103.9632</v>
      </c>
      <c r="F2778" s="133">
        <v>8.125</v>
      </c>
      <c r="G2778" s="133">
        <v>0</v>
      </c>
      <c r="H2778" s="133">
        <v>500</v>
      </c>
      <c r="I2778" s="242">
        <v>1320</v>
      </c>
      <c r="J2778" s="133">
        <v>103.964</v>
      </c>
      <c r="K2778" s="242">
        <v>1320</v>
      </c>
      <c r="L2778" s="133"/>
      <c r="M2778" s="133">
        <v>435</v>
      </c>
      <c r="N2778" s="242">
        <v>1320</v>
      </c>
      <c r="O2778" s="242">
        <v>1320</v>
      </c>
      <c r="P2778" s="133" t="s">
        <v>204</v>
      </c>
      <c r="Q2778" s="133" t="s">
        <v>201</v>
      </c>
      <c r="R2778" s="133" t="s">
        <v>202</v>
      </c>
      <c r="S2778" s="127">
        <v>44349.400277777779</v>
      </c>
    </row>
    <row r="2779" spans="1:19" x14ac:dyDescent="0.2">
      <c r="A2779" s="133" t="s">
        <v>199</v>
      </c>
      <c r="B2779" s="133" t="s">
        <v>85</v>
      </c>
      <c r="C2779" s="127">
        <v>44339.666666666664</v>
      </c>
      <c r="D2779" s="133">
        <v>106.495</v>
      </c>
      <c r="E2779" s="133">
        <v>98.424000000000007</v>
      </c>
      <c r="F2779" s="133">
        <v>8.07</v>
      </c>
      <c r="G2779" s="133">
        <v>0</v>
      </c>
      <c r="H2779" s="133">
        <v>500</v>
      </c>
      <c r="I2779" s="242">
        <v>1320</v>
      </c>
      <c r="J2779" s="133">
        <v>98.424999999999997</v>
      </c>
      <c r="K2779" s="242">
        <v>1320</v>
      </c>
      <c r="L2779" s="133"/>
      <c r="M2779" s="133">
        <v>435</v>
      </c>
      <c r="N2779" s="242">
        <v>1320</v>
      </c>
      <c r="O2779" s="242">
        <v>1320</v>
      </c>
      <c r="P2779" s="133" t="s">
        <v>204</v>
      </c>
      <c r="Q2779" s="133" t="s">
        <v>201</v>
      </c>
      <c r="R2779" s="133" t="s">
        <v>202</v>
      </c>
      <c r="S2779" s="127">
        <v>44349.400277777779</v>
      </c>
    </row>
    <row r="2780" spans="1:19" x14ac:dyDescent="0.2">
      <c r="A2780" s="133" t="s">
        <v>199</v>
      </c>
      <c r="B2780" s="133" t="s">
        <v>85</v>
      </c>
      <c r="C2780" s="127">
        <v>44339.708333333336</v>
      </c>
      <c r="D2780" s="133">
        <v>116.438</v>
      </c>
      <c r="E2780" s="133">
        <v>108.0288</v>
      </c>
      <c r="F2780" s="133">
        <v>8.41</v>
      </c>
      <c r="G2780" s="133">
        <v>0</v>
      </c>
      <c r="H2780" s="133">
        <v>500</v>
      </c>
      <c r="I2780" s="242">
        <v>1320</v>
      </c>
      <c r="J2780" s="133">
        <v>108.02800000000001</v>
      </c>
      <c r="K2780" s="242">
        <v>1320</v>
      </c>
      <c r="L2780" s="133"/>
      <c r="M2780" s="133">
        <v>435</v>
      </c>
      <c r="N2780" s="242">
        <v>1320</v>
      </c>
      <c r="O2780" s="242">
        <v>1320</v>
      </c>
      <c r="P2780" s="133" t="s">
        <v>204</v>
      </c>
      <c r="Q2780" s="133" t="s">
        <v>201</v>
      </c>
      <c r="R2780" s="133" t="s">
        <v>202</v>
      </c>
      <c r="S2780" s="127">
        <v>44349.400277777779</v>
      </c>
    </row>
    <row r="2781" spans="1:19" x14ac:dyDescent="0.2">
      <c r="A2781" s="133" t="s">
        <v>199</v>
      </c>
      <c r="B2781" s="133" t="s">
        <v>85</v>
      </c>
      <c r="C2781" s="127">
        <v>44339.75</v>
      </c>
      <c r="D2781" s="133">
        <v>131.45500000000001</v>
      </c>
      <c r="E2781" s="133">
        <v>122.8704</v>
      </c>
      <c r="F2781" s="133">
        <v>8.5839999999999996</v>
      </c>
      <c r="G2781" s="133">
        <v>0</v>
      </c>
      <c r="H2781" s="133">
        <v>500</v>
      </c>
      <c r="I2781" s="242">
        <v>1320</v>
      </c>
      <c r="J2781" s="133">
        <v>122.871</v>
      </c>
      <c r="K2781" s="242">
        <v>1320</v>
      </c>
      <c r="L2781" s="133"/>
      <c r="M2781" s="133">
        <v>435</v>
      </c>
      <c r="N2781" s="242">
        <v>1320</v>
      </c>
      <c r="O2781" s="242">
        <v>1320</v>
      </c>
      <c r="P2781" s="133" t="s">
        <v>204</v>
      </c>
      <c r="Q2781" s="133" t="s">
        <v>201</v>
      </c>
      <c r="R2781" s="133" t="s">
        <v>202</v>
      </c>
      <c r="S2781" s="127">
        <v>44349.400277777779</v>
      </c>
    </row>
    <row r="2782" spans="1:19" x14ac:dyDescent="0.2">
      <c r="A2782" s="133" t="s">
        <v>199</v>
      </c>
      <c r="B2782" s="133" t="s">
        <v>85</v>
      </c>
      <c r="C2782" s="127">
        <v>44339.791666666664</v>
      </c>
      <c r="D2782" s="133">
        <v>143.98099999999999</v>
      </c>
      <c r="E2782" s="133">
        <v>135.28319999999999</v>
      </c>
      <c r="F2782" s="133">
        <v>8.6980000000000004</v>
      </c>
      <c r="G2782" s="133">
        <v>0</v>
      </c>
      <c r="H2782" s="133">
        <v>500</v>
      </c>
      <c r="I2782" s="242">
        <v>1320</v>
      </c>
      <c r="J2782" s="133">
        <v>135.28299999999999</v>
      </c>
      <c r="K2782" s="242">
        <v>1320</v>
      </c>
      <c r="L2782" s="133"/>
      <c r="M2782" s="133">
        <v>435</v>
      </c>
      <c r="N2782" s="242">
        <v>1320</v>
      </c>
      <c r="O2782" s="242">
        <v>1320</v>
      </c>
      <c r="P2782" s="133" t="s">
        <v>204</v>
      </c>
      <c r="Q2782" s="133" t="s">
        <v>201</v>
      </c>
      <c r="R2782" s="133" t="s">
        <v>202</v>
      </c>
      <c r="S2782" s="127">
        <v>44349.400289351855</v>
      </c>
    </row>
    <row r="2783" spans="1:19" x14ac:dyDescent="0.2">
      <c r="A2783" s="133" t="s">
        <v>199</v>
      </c>
      <c r="B2783" s="133" t="s">
        <v>85</v>
      </c>
      <c r="C2783" s="127">
        <v>44339.833333333336</v>
      </c>
      <c r="D2783" s="133">
        <v>164.24700000000001</v>
      </c>
      <c r="E2783" s="133">
        <v>155.20320000000001</v>
      </c>
      <c r="F2783" s="133">
        <v>9.0429999999999993</v>
      </c>
      <c r="G2783" s="133">
        <v>0</v>
      </c>
      <c r="H2783" s="133">
        <v>500</v>
      </c>
      <c r="I2783" s="242">
        <v>1320</v>
      </c>
      <c r="J2783" s="133">
        <v>155.20400000000001</v>
      </c>
      <c r="K2783" s="242">
        <v>1320</v>
      </c>
      <c r="L2783" s="133"/>
      <c r="M2783" s="133">
        <v>435</v>
      </c>
      <c r="N2783" s="242">
        <v>1320</v>
      </c>
      <c r="O2783" s="242">
        <v>1320</v>
      </c>
      <c r="P2783" s="133" t="s">
        <v>204</v>
      </c>
      <c r="Q2783" s="133" t="s">
        <v>201</v>
      </c>
      <c r="R2783" s="133" t="s">
        <v>202</v>
      </c>
      <c r="S2783" s="127">
        <v>44349.400277777779</v>
      </c>
    </row>
    <row r="2784" spans="1:19" x14ac:dyDescent="0.2">
      <c r="A2784" s="133" t="s">
        <v>199</v>
      </c>
      <c r="B2784" s="133" t="s">
        <v>85</v>
      </c>
      <c r="C2784" s="127">
        <v>44339.875</v>
      </c>
      <c r="D2784" s="133">
        <v>164.63900000000001</v>
      </c>
      <c r="E2784" s="133">
        <v>155.75040000000001</v>
      </c>
      <c r="F2784" s="133">
        <v>8.8889999999999993</v>
      </c>
      <c r="G2784" s="133">
        <v>0</v>
      </c>
      <c r="H2784" s="133">
        <v>500</v>
      </c>
      <c r="I2784" s="242">
        <v>1320</v>
      </c>
      <c r="J2784" s="133">
        <v>155.75</v>
      </c>
      <c r="K2784" s="242">
        <v>1320</v>
      </c>
      <c r="L2784" s="133"/>
      <c r="M2784" s="133">
        <v>435</v>
      </c>
      <c r="N2784" s="242">
        <v>1320</v>
      </c>
      <c r="O2784" s="242">
        <v>1320</v>
      </c>
      <c r="P2784" s="133" t="s">
        <v>204</v>
      </c>
      <c r="Q2784" s="133" t="s">
        <v>201</v>
      </c>
      <c r="R2784" s="133" t="s">
        <v>202</v>
      </c>
      <c r="S2784" s="127">
        <v>44349.400277777779</v>
      </c>
    </row>
    <row r="2785" spans="1:19" x14ac:dyDescent="0.2">
      <c r="A2785" s="133" t="s">
        <v>199</v>
      </c>
      <c r="B2785" s="133" t="s">
        <v>85</v>
      </c>
      <c r="C2785" s="127">
        <v>44339.916666666664</v>
      </c>
      <c r="D2785" s="133">
        <v>151.71700000000001</v>
      </c>
      <c r="E2785" s="133">
        <v>143.06399999999999</v>
      </c>
      <c r="F2785" s="133">
        <v>8.6539999999999999</v>
      </c>
      <c r="G2785" s="133">
        <v>0</v>
      </c>
      <c r="H2785" s="133">
        <v>500</v>
      </c>
      <c r="I2785" s="242">
        <v>1320</v>
      </c>
      <c r="J2785" s="133">
        <v>143.06299999999999</v>
      </c>
      <c r="K2785" s="242">
        <v>1320</v>
      </c>
      <c r="L2785" s="133"/>
      <c r="M2785" s="133">
        <v>435</v>
      </c>
      <c r="N2785" s="242">
        <v>1320</v>
      </c>
      <c r="O2785" s="242">
        <v>1320</v>
      </c>
      <c r="P2785" s="133" t="s">
        <v>204</v>
      </c>
      <c r="Q2785" s="133" t="s">
        <v>201</v>
      </c>
      <c r="R2785" s="133" t="s">
        <v>202</v>
      </c>
      <c r="S2785" s="127">
        <v>44349.400277777779</v>
      </c>
    </row>
    <row r="2786" spans="1:19" x14ac:dyDescent="0.2">
      <c r="A2786" s="133" t="s">
        <v>199</v>
      </c>
      <c r="B2786" s="133" t="s">
        <v>85</v>
      </c>
      <c r="C2786" s="127">
        <v>44339.958333333336</v>
      </c>
      <c r="D2786" s="133">
        <v>131.45699999999999</v>
      </c>
      <c r="E2786" s="133">
        <v>122.9376</v>
      </c>
      <c r="F2786" s="133">
        <v>8.5169999999999995</v>
      </c>
      <c r="G2786" s="133">
        <v>0</v>
      </c>
      <c r="H2786" s="133">
        <v>500</v>
      </c>
      <c r="I2786" s="242">
        <v>1320</v>
      </c>
      <c r="J2786" s="133">
        <v>122.94</v>
      </c>
      <c r="K2786" s="242">
        <v>1320</v>
      </c>
      <c r="L2786" s="133"/>
      <c r="M2786" s="133">
        <v>435</v>
      </c>
      <c r="N2786" s="242">
        <v>1320</v>
      </c>
      <c r="O2786" s="242">
        <v>1320</v>
      </c>
      <c r="P2786" s="133" t="s">
        <v>204</v>
      </c>
      <c r="Q2786" s="133" t="s">
        <v>201</v>
      </c>
      <c r="R2786" s="133" t="s">
        <v>202</v>
      </c>
      <c r="S2786" s="127">
        <v>44349.400277777779</v>
      </c>
    </row>
    <row r="2787" spans="1:19" x14ac:dyDescent="0.2">
      <c r="A2787" s="133" t="s">
        <v>199</v>
      </c>
      <c r="B2787" s="133" t="s">
        <v>85</v>
      </c>
      <c r="C2787" s="127">
        <v>44340</v>
      </c>
      <c r="D2787" s="133">
        <v>96.463999999999999</v>
      </c>
      <c r="E2787" s="133">
        <v>88.497600000000006</v>
      </c>
      <c r="F2787" s="133">
        <v>7.9660000000000002</v>
      </c>
      <c r="G2787" s="133">
        <v>0</v>
      </c>
      <c r="H2787" s="133">
        <v>500</v>
      </c>
      <c r="I2787" s="242">
        <v>1320</v>
      </c>
      <c r="J2787" s="133">
        <v>88.498000000000005</v>
      </c>
      <c r="K2787" s="242">
        <v>1320</v>
      </c>
      <c r="L2787" s="133"/>
      <c r="M2787" s="133">
        <v>435</v>
      </c>
      <c r="N2787" s="242">
        <v>1320</v>
      </c>
      <c r="O2787" s="242">
        <v>1320</v>
      </c>
      <c r="P2787" s="133" t="s">
        <v>204</v>
      </c>
      <c r="Q2787" s="133" t="s">
        <v>201</v>
      </c>
      <c r="R2787" s="133" t="s">
        <v>202</v>
      </c>
      <c r="S2787" s="127">
        <v>44349.400277777779</v>
      </c>
    </row>
    <row r="2788" spans="1:19" x14ac:dyDescent="0.2">
      <c r="A2788" s="133" t="s">
        <v>199</v>
      </c>
      <c r="B2788" s="133" t="s">
        <v>85</v>
      </c>
      <c r="C2788" s="127">
        <v>44340.041666666664</v>
      </c>
      <c r="D2788" s="133">
        <v>94.366</v>
      </c>
      <c r="E2788" s="133">
        <v>86.371200000000002</v>
      </c>
      <c r="F2788" s="133">
        <v>7.9960000000000004</v>
      </c>
      <c r="G2788" s="133">
        <v>0</v>
      </c>
      <c r="H2788" s="133">
        <v>500</v>
      </c>
      <c r="I2788" s="242">
        <v>1320</v>
      </c>
      <c r="J2788" s="133">
        <v>86.37</v>
      </c>
      <c r="K2788" s="242">
        <v>1320</v>
      </c>
      <c r="L2788" s="133"/>
      <c r="M2788" s="133">
        <v>435</v>
      </c>
      <c r="N2788" s="242">
        <v>1320</v>
      </c>
      <c r="O2788" s="242">
        <v>1320</v>
      </c>
      <c r="P2788" s="133" t="s">
        <v>204</v>
      </c>
      <c r="Q2788" s="133" t="s">
        <v>201</v>
      </c>
      <c r="R2788" s="133" t="s">
        <v>202</v>
      </c>
      <c r="S2788" s="127">
        <v>44349.400277777779</v>
      </c>
    </row>
    <row r="2789" spans="1:19" x14ac:dyDescent="0.2">
      <c r="A2789" s="133" t="s">
        <v>199</v>
      </c>
      <c r="B2789" s="133" t="s">
        <v>85</v>
      </c>
      <c r="C2789" s="127">
        <v>44340.083333333336</v>
      </c>
      <c r="D2789" s="133">
        <v>83.866</v>
      </c>
      <c r="E2789" s="133">
        <v>76.147199999999998</v>
      </c>
      <c r="F2789" s="133">
        <v>7.7190000000000003</v>
      </c>
      <c r="G2789" s="133">
        <v>0</v>
      </c>
      <c r="H2789" s="133">
        <v>498</v>
      </c>
      <c r="I2789" s="242">
        <v>1320</v>
      </c>
      <c r="J2789" s="133">
        <v>76.147000000000006</v>
      </c>
      <c r="K2789" s="242">
        <v>1320</v>
      </c>
      <c r="L2789" s="133"/>
      <c r="M2789" s="133">
        <v>435</v>
      </c>
      <c r="N2789" s="242">
        <v>1320</v>
      </c>
      <c r="O2789" s="242">
        <v>1320</v>
      </c>
      <c r="P2789" s="133" t="s">
        <v>204</v>
      </c>
      <c r="Q2789" s="133" t="s">
        <v>201</v>
      </c>
      <c r="R2789" s="133" t="s">
        <v>202</v>
      </c>
      <c r="S2789" s="127">
        <v>44349.400277777779</v>
      </c>
    </row>
    <row r="2790" spans="1:19" x14ac:dyDescent="0.2">
      <c r="A2790" s="133" t="s">
        <v>199</v>
      </c>
      <c r="B2790" s="133" t="s">
        <v>85</v>
      </c>
      <c r="C2790" s="127">
        <v>44340.125</v>
      </c>
      <c r="D2790" s="133">
        <v>82.935000000000002</v>
      </c>
      <c r="E2790" s="133">
        <v>75.307199999999995</v>
      </c>
      <c r="F2790" s="133">
        <v>7.6269999999999998</v>
      </c>
      <c r="G2790" s="133">
        <v>0</v>
      </c>
      <c r="H2790" s="133">
        <v>499</v>
      </c>
      <c r="I2790" s="242">
        <v>1320</v>
      </c>
      <c r="J2790" s="133">
        <v>75.308000000000007</v>
      </c>
      <c r="K2790" s="242">
        <v>1320</v>
      </c>
      <c r="L2790" s="133"/>
      <c r="M2790" s="133">
        <v>435</v>
      </c>
      <c r="N2790" s="242">
        <v>1320</v>
      </c>
      <c r="O2790" s="242">
        <v>1320</v>
      </c>
      <c r="P2790" s="133" t="s">
        <v>204</v>
      </c>
      <c r="Q2790" s="133" t="s">
        <v>201</v>
      </c>
      <c r="R2790" s="133" t="s">
        <v>202</v>
      </c>
      <c r="S2790" s="127">
        <v>44349.400277777779</v>
      </c>
    </row>
    <row r="2791" spans="1:19" x14ac:dyDescent="0.2">
      <c r="A2791" s="133" t="s">
        <v>199</v>
      </c>
      <c r="B2791" s="133" t="s">
        <v>85</v>
      </c>
      <c r="C2791" s="127">
        <v>44340.166666666664</v>
      </c>
      <c r="D2791" s="133">
        <v>82.826999999999998</v>
      </c>
      <c r="E2791" s="133">
        <v>75.124799999999993</v>
      </c>
      <c r="F2791" s="133">
        <v>7.7030000000000003</v>
      </c>
      <c r="G2791" s="133">
        <v>0</v>
      </c>
      <c r="H2791" s="133">
        <v>499</v>
      </c>
      <c r="I2791" s="242">
        <v>1320</v>
      </c>
      <c r="J2791" s="133">
        <v>75.123999999999995</v>
      </c>
      <c r="K2791" s="242">
        <v>1320</v>
      </c>
      <c r="L2791" s="133"/>
      <c r="M2791" s="133">
        <v>435</v>
      </c>
      <c r="N2791" s="242">
        <v>1320</v>
      </c>
      <c r="O2791" s="242">
        <v>1320</v>
      </c>
      <c r="P2791" s="133" t="s">
        <v>204</v>
      </c>
      <c r="Q2791" s="133" t="s">
        <v>201</v>
      </c>
      <c r="R2791" s="133" t="s">
        <v>202</v>
      </c>
      <c r="S2791" s="127">
        <v>44349.400277777779</v>
      </c>
    </row>
    <row r="2792" spans="1:19" x14ac:dyDescent="0.2">
      <c r="A2792" s="133" t="s">
        <v>199</v>
      </c>
      <c r="B2792" s="133" t="s">
        <v>85</v>
      </c>
      <c r="C2792" s="127">
        <v>44340.208333333336</v>
      </c>
      <c r="D2792" s="133">
        <v>82.876999999999995</v>
      </c>
      <c r="E2792" s="133">
        <v>75.182400000000001</v>
      </c>
      <c r="F2792" s="133">
        <v>7.694</v>
      </c>
      <c r="G2792" s="133">
        <v>0</v>
      </c>
      <c r="H2792" s="133">
        <v>499</v>
      </c>
      <c r="I2792" s="242">
        <v>1320</v>
      </c>
      <c r="J2792" s="133">
        <v>75.183000000000007</v>
      </c>
      <c r="K2792" s="242">
        <v>1320</v>
      </c>
      <c r="L2792" s="133"/>
      <c r="M2792" s="133">
        <v>435</v>
      </c>
      <c r="N2792" s="242">
        <v>1320</v>
      </c>
      <c r="O2792" s="242">
        <v>1320</v>
      </c>
      <c r="P2792" s="133" t="s">
        <v>204</v>
      </c>
      <c r="Q2792" s="133" t="s">
        <v>201</v>
      </c>
      <c r="R2792" s="133" t="s">
        <v>202</v>
      </c>
      <c r="S2792" s="127">
        <v>44349.400277777779</v>
      </c>
    </row>
    <row r="2793" spans="1:19" x14ac:dyDescent="0.2">
      <c r="A2793" s="133" t="s">
        <v>199</v>
      </c>
      <c r="B2793" s="133" t="s">
        <v>85</v>
      </c>
      <c r="C2793" s="127">
        <v>44340.25</v>
      </c>
      <c r="D2793" s="133">
        <v>82.849000000000004</v>
      </c>
      <c r="E2793" s="133">
        <v>75.2256</v>
      </c>
      <c r="F2793" s="133">
        <v>7.6230000000000002</v>
      </c>
      <c r="G2793" s="133">
        <v>0</v>
      </c>
      <c r="H2793" s="133">
        <v>499</v>
      </c>
      <c r="I2793" s="242">
        <v>1320</v>
      </c>
      <c r="J2793" s="133">
        <v>75.225999999999999</v>
      </c>
      <c r="K2793" s="242">
        <v>1320</v>
      </c>
      <c r="L2793" s="133"/>
      <c r="M2793" s="133">
        <v>435</v>
      </c>
      <c r="N2793" s="242">
        <v>1320</v>
      </c>
      <c r="O2793" s="242">
        <v>1320</v>
      </c>
      <c r="P2793" s="133" t="s">
        <v>204</v>
      </c>
      <c r="Q2793" s="133" t="s">
        <v>201</v>
      </c>
      <c r="R2793" s="133" t="s">
        <v>202</v>
      </c>
      <c r="S2793" s="127">
        <v>44349.400277777779</v>
      </c>
    </row>
    <row r="2794" spans="1:19" x14ac:dyDescent="0.2">
      <c r="A2794" s="133" t="s">
        <v>199</v>
      </c>
      <c r="B2794" s="133" t="s">
        <v>85</v>
      </c>
      <c r="C2794" s="127">
        <v>44340.291666666664</v>
      </c>
      <c r="D2794" s="133">
        <v>82.87</v>
      </c>
      <c r="E2794" s="133">
        <v>75.144000000000005</v>
      </c>
      <c r="F2794" s="133">
        <v>7.7240000000000002</v>
      </c>
      <c r="G2794" s="133">
        <v>0</v>
      </c>
      <c r="H2794" s="133">
        <v>498</v>
      </c>
      <c r="I2794" s="242">
        <v>1320</v>
      </c>
      <c r="J2794" s="133">
        <v>75.146000000000001</v>
      </c>
      <c r="K2794" s="242">
        <v>1320</v>
      </c>
      <c r="L2794" s="133"/>
      <c r="M2794" s="133">
        <v>435</v>
      </c>
      <c r="N2794" s="242">
        <v>1320</v>
      </c>
      <c r="O2794" s="242">
        <v>1320</v>
      </c>
      <c r="P2794" s="133" t="s">
        <v>204</v>
      </c>
      <c r="Q2794" s="133" t="s">
        <v>201</v>
      </c>
      <c r="R2794" s="133" t="s">
        <v>202</v>
      </c>
      <c r="S2794" s="127">
        <v>44349.400277777779</v>
      </c>
    </row>
    <row r="2795" spans="1:19" x14ac:dyDescent="0.2">
      <c r="A2795" s="133" t="s">
        <v>199</v>
      </c>
      <c r="B2795" s="133" t="s">
        <v>85</v>
      </c>
      <c r="C2795" s="127">
        <v>44340.333333333336</v>
      </c>
      <c r="D2795" s="133">
        <v>82.846000000000004</v>
      </c>
      <c r="E2795" s="133">
        <v>75.134399999999999</v>
      </c>
      <c r="F2795" s="133">
        <v>7.7119999999999997</v>
      </c>
      <c r="G2795" s="133">
        <v>0</v>
      </c>
      <c r="H2795" s="133">
        <v>498</v>
      </c>
      <c r="I2795" s="242">
        <v>1320</v>
      </c>
      <c r="J2795" s="133">
        <v>75.134</v>
      </c>
      <c r="K2795" s="242">
        <v>1320</v>
      </c>
      <c r="L2795" s="133"/>
      <c r="M2795" s="133">
        <v>435</v>
      </c>
      <c r="N2795" s="242">
        <v>1320</v>
      </c>
      <c r="O2795" s="242">
        <v>1320</v>
      </c>
      <c r="P2795" s="133" t="s">
        <v>204</v>
      </c>
      <c r="Q2795" s="133" t="s">
        <v>201</v>
      </c>
      <c r="R2795" s="133" t="s">
        <v>202</v>
      </c>
      <c r="S2795" s="127">
        <v>44349.400277777779</v>
      </c>
    </row>
    <row r="2796" spans="1:19" x14ac:dyDescent="0.2">
      <c r="A2796" s="133" t="s">
        <v>199</v>
      </c>
      <c r="B2796" s="133" t="s">
        <v>85</v>
      </c>
      <c r="C2796" s="127">
        <v>44340.375</v>
      </c>
      <c r="D2796" s="133">
        <v>82.847999999999999</v>
      </c>
      <c r="E2796" s="133">
        <v>75.211200000000005</v>
      </c>
      <c r="F2796" s="133">
        <v>7.6369999999999996</v>
      </c>
      <c r="G2796" s="133">
        <v>0</v>
      </c>
      <c r="H2796" s="133">
        <v>499</v>
      </c>
      <c r="I2796" s="242">
        <v>1320</v>
      </c>
      <c r="J2796" s="133">
        <v>75.210999999999999</v>
      </c>
      <c r="K2796" s="242">
        <v>1320</v>
      </c>
      <c r="L2796" s="133"/>
      <c r="M2796" s="133">
        <v>435</v>
      </c>
      <c r="N2796" s="242">
        <v>1320</v>
      </c>
      <c r="O2796" s="242">
        <v>1320</v>
      </c>
      <c r="P2796" s="133" t="s">
        <v>204</v>
      </c>
      <c r="Q2796" s="133" t="s">
        <v>201</v>
      </c>
      <c r="R2796" s="133" t="s">
        <v>202</v>
      </c>
      <c r="S2796" s="127">
        <v>44349.400277777779</v>
      </c>
    </row>
    <row r="2797" spans="1:19" x14ac:dyDescent="0.2">
      <c r="A2797" s="133" t="s">
        <v>199</v>
      </c>
      <c r="B2797" s="133" t="s">
        <v>85</v>
      </c>
      <c r="C2797" s="127">
        <v>44340.416666666664</v>
      </c>
      <c r="D2797" s="133">
        <v>87.33</v>
      </c>
      <c r="E2797" s="133">
        <v>79.603200000000001</v>
      </c>
      <c r="F2797" s="133">
        <v>7.7270000000000003</v>
      </c>
      <c r="G2797" s="133">
        <v>0</v>
      </c>
      <c r="H2797" s="133">
        <v>499</v>
      </c>
      <c r="I2797" s="242">
        <v>1320</v>
      </c>
      <c r="J2797" s="133">
        <v>79.602999999999994</v>
      </c>
      <c r="K2797" s="242">
        <v>1320</v>
      </c>
      <c r="L2797" s="133"/>
      <c r="M2797" s="133">
        <v>435</v>
      </c>
      <c r="N2797" s="242">
        <v>1320</v>
      </c>
      <c r="O2797" s="242">
        <v>1320</v>
      </c>
      <c r="P2797" s="133" t="s">
        <v>204</v>
      </c>
      <c r="Q2797" s="133" t="s">
        <v>201</v>
      </c>
      <c r="R2797" s="133" t="s">
        <v>202</v>
      </c>
      <c r="S2797" s="127">
        <v>44349.400277777779</v>
      </c>
    </row>
    <row r="2798" spans="1:19" x14ac:dyDescent="0.2">
      <c r="A2798" s="133" t="s">
        <v>199</v>
      </c>
      <c r="B2798" s="133" t="s">
        <v>85</v>
      </c>
      <c r="C2798" s="127">
        <v>44340.458333333336</v>
      </c>
      <c r="D2798" s="133">
        <v>124.398</v>
      </c>
      <c r="E2798" s="133">
        <v>115.9872</v>
      </c>
      <c r="F2798" s="133">
        <v>8.4109999999999996</v>
      </c>
      <c r="G2798" s="133">
        <v>0</v>
      </c>
      <c r="H2798" s="133">
        <v>500</v>
      </c>
      <c r="I2798" s="242">
        <v>1320</v>
      </c>
      <c r="J2798" s="133">
        <v>115.98699999999999</v>
      </c>
      <c r="K2798" s="242">
        <v>1320</v>
      </c>
      <c r="L2798" s="133"/>
      <c r="M2798" s="133">
        <v>435</v>
      </c>
      <c r="N2798" s="242">
        <v>1320</v>
      </c>
      <c r="O2798" s="242">
        <v>1320</v>
      </c>
      <c r="P2798" s="133" t="s">
        <v>204</v>
      </c>
      <c r="Q2798" s="133" t="s">
        <v>201</v>
      </c>
      <c r="R2798" s="133" t="s">
        <v>202</v>
      </c>
      <c r="S2798" s="127">
        <v>44349.400289351855</v>
      </c>
    </row>
    <row r="2799" spans="1:19" x14ac:dyDescent="0.2">
      <c r="A2799" s="133" t="s">
        <v>199</v>
      </c>
      <c r="B2799" s="133" t="s">
        <v>85</v>
      </c>
      <c r="C2799" s="127">
        <v>44340.5</v>
      </c>
      <c r="D2799" s="133">
        <v>124.877</v>
      </c>
      <c r="E2799" s="133">
        <v>116.46720000000001</v>
      </c>
      <c r="F2799" s="133">
        <v>8.41</v>
      </c>
      <c r="G2799" s="133">
        <v>0</v>
      </c>
      <c r="H2799" s="133">
        <v>500</v>
      </c>
      <c r="I2799" s="242">
        <v>1320</v>
      </c>
      <c r="J2799" s="133">
        <v>116.467</v>
      </c>
      <c r="K2799" s="242">
        <v>1320</v>
      </c>
      <c r="L2799" s="133"/>
      <c r="M2799" s="133">
        <v>435</v>
      </c>
      <c r="N2799" s="242">
        <v>1320</v>
      </c>
      <c r="O2799" s="242">
        <v>1320</v>
      </c>
      <c r="P2799" s="133" t="s">
        <v>204</v>
      </c>
      <c r="Q2799" s="133" t="s">
        <v>201</v>
      </c>
      <c r="R2799" s="133" t="s">
        <v>202</v>
      </c>
      <c r="S2799" s="127">
        <v>44349.400277777779</v>
      </c>
    </row>
    <row r="2800" spans="1:19" x14ac:dyDescent="0.2">
      <c r="A2800" s="133" t="s">
        <v>199</v>
      </c>
      <c r="B2800" s="133" t="s">
        <v>85</v>
      </c>
      <c r="C2800" s="127">
        <v>44340.541666666664</v>
      </c>
      <c r="D2800" s="133">
        <v>125.02200000000001</v>
      </c>
      <c r="E2800" s="133">
        <v>116.53440000000001</v>
      </c>
      <c r="F2800" s="133">
        <v>8.4860000000000007</v>
      </c>
      <c r="G2800" s="133">
        <v>0</v>
      </c>
      <c r="H2800" s="133">
        <v>500</v>
      </c>
      <c r="I2800" s="242">
        <v>1320</v>
      </c>
      <c r="J2800" s="133">
        <v>116.536</v>
      </c>
      <c r="K2800" s="242">
        <v>1320</v>
      </c>
      <c r="L2800" s="133"/>
      <c r="M2800" s="133">
        <v>435</v>
      </c>
      <c r="N2800" s="242">
        <v>1320</v>
      </c>
      <c r="O2800" s="242">
        <v>1320</v>
      </c>
      <c r="P2800" s="133" t="s">
        <v>204</v>
      </c>
      <c r="Q2800" s="133" t="s">
        <v>201</v>
      </c>
      <c r="R2800" s="133" t="s">
        <v>202</v>
      </c>
      <c r="S2800" s="127">
        <v>44349.400277777779</v>
      </c>
    </row>
    <row r="2801" spans="1:19" x14ac:dyDescent="0.2">
      <c r="A2801" s="133" t="s">
        <v>199</v>
      </c>
      <c r="B2801" s="133" t="s">
        <v>85</v>
      </c>
      <c r="C2801" s="127">
        <v>44340.583333333336</v>
      </c>
      <c r="D2801" s="133">
        <v>132.04599999999999</v>
      </c>
      <c r="E2801" s="133">
        <v>123.44159999999999</v>
      </c>
      <c r="F2801" s="133">
        <v>8.6050000000000004</v>
      </c>
      <c r="G2801" s="133">
        <v>0</v>
      </c>
      <c r="H2801" s="133">
        <v>500</v>
      </c>
      <c r="I2801" s="242">
        <v>1320</v>
      </c>
      <c r="J2801" s="133">
        <v>123.441</v>
      </c>
      <c r="K2801" s="242">
        <v>1320</v>
      </c>
      <c r="L2801" s="133"/>
      <c r="M2801" s="133">
        <v>435</v>
      </c>
      <c r="N2801" s="242">
        <v>1320</v>
      </c>
      <c r="O2801" s="242">
        <v>1320</v>
      </c>
      <c r="P2801" s="133" t="s">
        <v>204</v>
      </c>
      <c r="Q2801" s="133" t="s">
        <v>201</v>
      </c>
      <c r="R2801" s="133" t="s">
        <v>202</v>
      </c>
      <c r="S2801" s="127">
        <v>44349.400277777779</v>
      </c>
    </row>
    <row r="2802" spans="1:19" x14ac:dyDescent="0.2">
      <c r="A2802" s="133" t="s">
        <v>199</v>
      </c>
      <c r="B2802" s="133" t="s">
        <v>85</v>
      </c>
      <c r="C2802" s="127">
        <v>44340.625</v>
      </c>
      <c r="D2802" s="133">
        <v>126.498</v>
      </c>
      <c r="E2802" s="133">
        <v>118.0128</v>
      </c>
      <c r="F2802" s="133">
        <v>8.4870000000000001</v>
      </c>
      <c r="G2802" s="133">
        <v>0</v>
      </c>
      <c r="H2802" s="133">
        <v>500</v>
      </c>
      <c r="I2802" s="242">
        <v>1320</v>
      </c>
      <c r="J2802" s="133">
        <v>118.011</v>
      </c>
      <c r="K2802" s="242">
        <v>1320</v>
      </c>
      <c r="L2802" s="133"/>
      <c r="M2802" s="133">
        <v>435</v>
      </c>
      <c r="N2802" s="242">
        <v>1320</v>
      </c>
      <c r="O2802" s="242">
        <v>1320</v>
      </c>
      <c r="P2802" s="133" t="s">
        <v>204</v>
      </c>
      <c r="Q2802" s="133" t="s">
        <v>201</v>
      </c>
      <c r="R2802" s="133" t="s">
        <v>202</v>
      </c>
      <c r="S2802" s="127">
        <v>44349.400277777779</v>
      </c>
    </row>
    <row r="2803" spans="1:19" x14ac:dyDescent="0.2">
      <c r="A2803" s="133" t="s">
        <v>199</v>
      </c>
      <c r="B2803" s="133" t="s">
        <v>85</v>
      </c>
      <c r="C2803" s="127">
        <v>44340.666666666664</v>
      </c>
      <c r="D2803" s="133">
        <v>143.14599999999999</v>
      </c>
      <c r="E2803" s="133">
        <v>134.28960000000001</v>
      </c>
      <c r="F2803" s="133">
        <v>8.8550000000000004</v>
      </c>
      <c r="G2803" s="133">
        <v>0</v>
      </c>
      <c r="H2803" s="133">
        <v>500</v>
      </c>
      <c r="I2803" s="242">
        <v>1320</v>
      </c>
      <c r="J2803" s="133">
        <v>134.291</v>
      </c>
      <c r="K2803" s="242">
        <v>1320</v>
      </c>
      <c r="L2803" s="133"/>
      <c r="M2803" s="133">
        <v>435</v>
      </c>
      <c r="N2803" s="242">
        <v>1320</v>
      </c>
      <c r="O2803" s="242">
        <v>1320</v>
      </c>
      <c r="P2803" s="133" t="s">
        <v>204</v>
      </c>
      <c r="Q2803" s="133" t="s">
        <v>201</v>
      </c>
      <c r="R2803" s="133" t="s">
        <v>202</v>
      </c>
      <c r="S2803" s="127">
        <v>44349.400277777779</v>
      </c>
    </row>
    <row r="2804" spans="1:19" x14ac:dyDescent="0.2">
      <c r="A2804" s="133" t="s">
        <v>199</v>
      </c>
      <c r="B2804" s="133" t="s">
        <v>85</v>
      </c>
      <c r="C2804" s="127">
        <v>44340.708333333336</v>
      </c>
      <c r="D2804" s="133">
        <v>168.01</v>
      </c>
      <c r="E2804" s="133">
        <v>158.6208</v>
      </c>
      <c r="F2804" s="133">
        <v>9.3879999999999999</v>
      </c>
      <c r="G2804" s="133">
        <v>0</v>
      </c>
      <c r="H2804" s="133">
        <v>500</v>
      </c>
      <c r="I2804" s="242">
        <v>1320</v>
      </c>
      <c r="J2804" s="133">
        <v>158.62200000000001</v>
      </c>
      <c r="K2804" s="242">
        <v>1320</v>
      </c>
      <c r="L2804" s="133"/>
      <c r="M2804" s="133">
        <v>435</v>
      </c>
      <c r="N2804" s="242">
        <v>1320</v>
      </c>
      <c r="O2804" s="242">
        <v>1320</v>
      </c>
      <c r="P2804" s="133" t="s">
        <v>204</v>
      </c>
      <c r="Q2804" s="133" t="s">
        <v>201</v>
      </c>
      <c r="R2804" s="133" t="s">
        <v>202</v>
      </c>
      <c r="S2804" s="127">
        <v>44349.400289351855</v>
      </c>
    </row>
    <row r="2805" spans="1:19" x14ac:dyDescent="0.2">
      <c r="A2805" s="133" t="s">
        <v>199</v>
      </c>
      <c r="B2805" s="133" t="s">
        <v>85</v>
      </c>
      <c r="C2805" s="127">
        <v>44340.75</v>
      </c>
      <c r="D2805" s="133">
        <v>177.45500000000001</v>
      </c>
      <c r="E2805" s="133">
        <v>167.9136</v>
      </c>
      <c r="F2805" s="133">
        <v>9.5429999999999993</v>
      </c>
      <c r="G2805" s="133">
        <v>0</v>
      </c>
      <c r="H2805" s="133">
        <v>500</v>
      </c>
      <c r="I2805" s="242">
        <v>1320</v>
      </c>
      <c r="J2805" s="133">
        <v>167.91200000000001</v>
      </c>
      <c r="K2805" s="242">
        <v>1320</v>
      </c>
      <c r="L2805" s="133"/>
      <c r="M2805" s="133">
        <v>435</v>
      </c>
      <c r="N2805" s="242">
        <v>1320</v>
      </c>
      <c r="O2805" s="242">
        <v>1320</v>
      </c>
      <c r="P2805" s="133" t="s">
        <v>204</v>
      </c>
      <c r="Q2805" s="133" t="s">
        <v>201</v>
      </c>
      <c r="R2805" s="133" t="s">
        <v>202</v>
      </c>
      <c r="S2805" s="127">
        <v>44349.400277777779</v>
      </c>
    </row>
    <row r="2806" spans="1:19" x14ac:dyDescent="0.2">
      <c r="A2806" s="133" t="s">
        <v>199</v>
      </c>
      <c r="B2806" s="133" t="s">
        <v>85</v>
      </c>
      <c r="C2806" s="127">
        <v>44340.791666666664</v>
      </c>
      <c r="D2806" s="133">
        <v>188.92699999999999</v>
      </c>
      <c r="E2806" s="133">
        <v>179.24639999999999</v>
      </c>
      <c r="F2806" s="133">
        <v>9.6809999999999992</v>
      </c>
      <c r="G2806" s="133">
        <v>0</v>
      </c>
      <c r="H2806" s="133">
        <v>500</v>
      </c>
      <c r="I2806" s="242">
        <v>1320</v>
      </c>
      <c r="J2806" s="133">
        <v>179.24600000000001</v>
      </c>
      <c r="K2806" s="242">
        <v>1320</v>
      </c>
      <c r="L2806" s="133"/>
      <c r="M2806" s="133">
        <v>435</v>
      </c>
      <c r="N2806" s="242">
        <v>1320</v>
      </c>
      <c r="O2806" s="242">
        <v>1320</v>
      </c>
      <c r="P2806" s="133" t="s">
        <v>204</v>
      </c>
      <c r="Q2806" s="133" t="s">
        <v>201</v>
      </c>
      <c r="R2806" s="133" t="s">
        <v>202</v>
      </c>
      <c r="S2806" s="127">
        <v>44349.400277777779</v>
      </c>
    </row>
    <row r="2807" spans="1:19" x14ac:dyDescent="0.2">
      <c r="A2807" s="133" t="s">
        <v>199</v>
      </c>
      <c r="B2807" s="133" t="s">
        <v>85</v>
      </c>
      <c r="C2807" s="127">
        <v>44340.833333333336</v>
      </c>
      <c r="D2807" s="133">
        <v>176.18600000000001</v>
      </c>
      <c r="E2807" s="133">
        <v>167.0112</v>
      </c>
      <c r="F2807" s="133">
        <v>9.1739999999999995</v>
      </c>
      <c r="G2807" s="133">
        <v>0</v>
      </c>
      <c r="H2807" s="133">
        <v>500</v>
      </c>
      <c r="I2807" s="242">
        <v>1320</v>
      </c>
      <c r="J2807" s="133">
        <v>167.012</v>
      </c>
      <c r="K2807" s="242">
        <v>1320</v>
      </c>
      <c r="L2807" s="133"/>
      <c r="M2807" s="133">
        <v>435</v>
      </c>
      <c r="N2807" s="242">
        <v>1320</v>
      </c>
      <c r="O2807" s="242">
        <v>1320</v>
      </c>
      <c r="P2807" s="133" t="s">
        <v>204</v>
      </c>
      <c r="Q2807" s="133" t="s">
        <v>201</v>
      </c>
      <c r="R2807" s="133" t="s">
        <v>202</v>
      </c>
      <c r="S2807" s="127">
        <v>44349.400277777779</v>
      </c>
    </row>
    <row r="2808" spans="1:19" x14ac:dyDescent="0.2">
      <c r="A2808" s="133" t="s">
        <v>199</v>
      </c>
      <c r="B2808" s="133" t="s">
        <v>85</v>
      </c>
      <c r="C2808" s="127">
        <v>44340.875</v>
      </c>
      <c r="D2808" s="133">
        <v>175.958</v>
      </c>
      <c r="E2808" s="133">
        <v>166.83359999999999</v>
      </c>
      <c r="F2808" s="133">
        <v>9.125</v>
      </c>
      <c r="G2808" s="133">
        <v>0</v>
      </c>
      <c r="H2808" s="133">
        <v>500</v>
      </c>
      <c r="I2808" s="242">
        <v>1320</v>
      </c>
      <c r="J2808" s="133">
        <v>166.833</v>
      </c>
      <c r="K2808" s="242">
        <v>1320</v>
      </c>
      <c r="L2808" s="133"/>
      <c r="M2808" s="133">
        <v>435</v>
      </c>
      <c r="N2808" s="242">
        <v>1320</v>
      </c>
      <c r="O2808" s="242">
        <v>1320</v>
      </c>
      <c r="P2808" s="133" t="s">
        <v>204</v>
      </c>
      <c r="Q2808" s="133" t="s">
        <v>201</v>
      </c>
      <c r="R2808" s="133" t="s">
        <v>202</v>
      </c>
      <c r="S2808" s="127">
        <v>44349.400277777779</v>
      </c>
    </row>
    <row r="2809" spans="1:19" x14ac:dyDescent="0.2">
      <c r="A2809" s="133" t="s">
        <v>199</v>
      </c>
      <c r="B2809" s="133" t="s">
        <v>85</v>
      </c>
      <c r="C2809" s="127">
        <v>44340.916666666664</v>
      </c>
      <c r="D2809" s="133">
        <v>155.70099999999999</v>
      </c>
      <c r="E2809" s="133">
        <v>146.99039999999999</v>
      </c>
      <c r="F2809" s="133">
        <v>8.7119999999999997</v>
      </c>
      <c r="G2809" s="133">
        <v>0</v>
      </c>
      <c r="H2809" s="133">
        <v>500</v>
      </c>
      <c r="I2809" s="242">
        <v>1320</v>
      </c>
      <c r="J2809" s="133">
        <v>146.989</v>
      </c>
      <c r="K2809" s="242">
        <v>1320</v>
      </c>
      <c r="L2809" s="133"/>
      <c r="M2809" s="133">
        <v>435</v>
      </c>
      <c r="N2809" s="242">
        <v>1320</v>
      </c>
      <c r="O2809" s="242">
        <v>1320</v>
      </c>
      <c r="P2809" s="133" t="s">
        <v>204</v>
      </c>
      <c r="Q2809" s="133" t="s">
        <v>201</v>
      </c>
      <c r="R2809" s="133" t="s">
        <v>202</v>
      </c>
      <c r="S2809" s="127">
        <v>44349.400277777779</v>
      </c>
    </row>
    <row r="2810" spans="1:19" x14ac:dyDescent="0.2">
      <c r="A2810" s="133" t="s">
        <v>199</v>
      </c>
      <c r="B2810" s="133" t="s">
        <v>85</v>
      </c>
      <c r="C2810" s="127">
        <v>44340.958333333336</v>
      </c>
      <c r="D2810" s="133">
        <v>128.61199999999999</v>
      </c>
      <c r="E2810" s="133">
        <v>120.21120000000001</v>
      </c>
      <c r="F2810" s="133">
        <v>8.4019999999999992</v>
      </c>
      <c r="G2810" s="133">
        <v>0</v>
      </c>
      <c r="H2810" s="133">
        <v>500</v>
      </c>
      <c r="I2810" s="242">
        <v>1320</v>
      </c>
      <c r="J2810" s="133">
        <v>120.21</v>
      </c>
      <c r="K2810" s="242">
        <v>1320</v>
      </c>
      <c r="L2810" s="133"/>
      <c r="M2810" s="133">
        <v>435</v>
      </c>
      <c r="N2810" s="242">
        <v>1320</v>
      </c>
      <c r="O2810" s="242">
        <v>1320</v>
      </c>
      <c r="P2810" s="133" t="s">
        <v>204</v>
      </c>
      <c r="Q2810" s="133" t="s">
        <v>201</v>
      </c>
      <c r="R2810" s="133" t="s">
        <v>202</v>
      </c>
      <c r="S2810" s="127">
        <v>44349.400277777779</v>
      </c>
    </row>
    <row r="2811" spans="1:19" x14ac:dyDescent="0.2">
      <c r="A2811" s="133" t="s">
        <v>199</v>
      </c>
      <c r="B2811" s="133" t="s">
        <v>85</v>
      </c>
      <c r="C2811" s="127">
        <v>44341</v>
      </c>
      <c r="D2811" s="133">
        <v>95.137</v>
      </c>
      <c r="E2811" s="133">
        <v>87.139200000000002</v>
      </c>
      <c r="F2811" s="133">
        <v>7.9980000000000002</v>
      </c>
      <c r="G2811" s="133">
        <v>0</v>
      </c>
      <c r="H2811" s="133">
        <v>500</v>
      </c>
      <c r="I2811" s="242">
        <v>1320</v>
      </c>
      <c r="J2811" s="133">
        <v>87.138999999999996</v>
      </c>
      <c r="K2811" s="242">
        <v>1320</v>
      </c>
      <c r="L2811" s="133"/>
      <c r="M2811" s="133">
        <v>435</v>
      </c>
      <c r="N2811" s="242">
        <v>1320</v>
      </c>
      <c r="O2811" s="242">
        <v>1320</v>
      </c>
      <c r="P2811" s="133" t="s">
        <v>204</v>
      </c>
      <c r="Q2811" s="133" t="s">
        <v>201</v>
      </c>
      <c r="R2811" s="133" t="s">
        <v>202</v>
      </c>
      <c r="S2811" s="127">
        <v>44349.400277777779</v>
      </c>
    </row>
    <row r="2812" spans="1:19" x14ac:dyDescent="0.2">
      <c r="A2812" s="133" t="s">
        <v>199</v>
      </c>
      <c r="B2812" s="133" t="s">
        <v>85</v>
      </c>
      <c r="C2812" s="127">
        <v>44341.041666666664</v>
      </c>
      <c r="D2812" s="133">
        <v>83.647999999999996</v>
      </c>
      <c r="E2812" s="133">
        <v>75.782399999999996</v>
      </c>
      <c r="F2812" s="133">
        <v>7.8639999999999999</v>
      </c>
      <c r="G2812" s="133">
        <v>0</v>
      </c>
      <c r="H2812" s="133">
        <v>499</v>
      </c>
      <c r="I2812" s="242">
        <v>1320</v>
      </c>
      <c r="J2812" s="133">
        <v>75.784000000000006</v>
      </c>
      <c r="K2812" s="242">
        <v>1320</v>
      </c>
      <c r="L2812" s="133"/>
      <c r="M2812" s="133">
        <v>435</v>
      </c>
      <c r="N2812" s="242">
        <v>1320</v>
      </c>
      <c r="O2812" s="242">
        <v>1320</v>
      </c>
      <c r="P2812" s="133" t="s">
        <v>204</v>
      </c>
      <c r="Q2812" s="133" t="s">
        <v>201</v>
      </c>
      <c r="R2812" s="133" t="s">
        <v>202</v>
      </c>
      <c r="S2812" s="127">
        <v>44349.400277777779</v>
      </c>
    </row>
    <row r="2813" spans="1:19" x14ac:dyDescent="0.2">
      <c r="A2813" s="133" t="s">
        <v>199</v>
      </c>
      <c r="B2813" s="133" t="s">
        <v>85</v>
      </c>
      <c r="C2813" s="127">
        <v>44341.083333333336</v>
      </c>
      <c r="D2813" s="133">
        <v>83.376999999999995</v>
      </c>
      <c r="E2813" s="133">
        <v>75.604799999999997</v>
      </c>
      <c r="F2813" s="133">
        <v>7.7720000000000002</v>
      </c>
      <c r="G2813" s="133">
        <v>0</v>
      </c>
      <c r="H2813" s="133">
        <v>499</v>
      </c>
      <c r="I2813" s="242">
        <v>1320</v>
      </c>
      <c r="J2813" s="133">
        <v>75.605000000000004</v>
      </c>
      <c r="K2813" s="242">
        <v>1320</v>
      </c>
      <c r="L2813" s="133"/>
      <c r="M2813" s="133">
        <v>435</v>
      </c>
      <c r="N2813" s="242">
        <v>1320</v>
      </c>
      <c r="O2813" s="242">
        <v>1320</v>
      </c>
      <c r="P2813" s="133" t="s">
        <v>204</v>
      </c>
      <c r="Q2813" s="133" t="s">
        <v>201</v>
      </c>
      <c r="R2813" s="133" t="s">
        <v>202</v>
      </c>
      <c r="S2813" s="127">
        <v>44349.400856481479</v>
      </c>
    </row>
    <row r="2814" spans="1:19" x14ac:dyDescent="0.2">
      <c r="A2814" s="133" t="s">
        <v>199</v>
      </c>
      <c r="B2814" s="133" t="s">
        <v>85</v>
      </c>
      <c r="C2814" s="127">
        <v>44341.125</v>
      </c>
      <c r="D2814" s="133">
        <v>83.355999999999995</v>
      </c>
      <c r="E2814" s="133">
        <v>75.729600000000005</v>
      </c>
      <c r="F2814" s="133">
        <v>7.6269999999999998</v>
      </c>
      <c r="G2814" s="133">
        <v>0</v>
      </c>
      <c r="H2814" s="133">
        <v>499</v>
      </c>
      <c r="I2814" s="242">
        <v>1320</v>
      </c>
      <c r="J2814" s="133">
        <v>75.728999999999999</v>
      </c>
      <c r="K2814" s="242">
        <v>1320</v>
      </c>
      <c r="L2814" s="133"/>
      <c r="M2814" s="133">
        <v>435</v>
      </c>
      <c r="N2814" s="242">
        <v>1320</v>
      </c>
      <c r="O2814" s="242">
        <v>1320</v>
      </c>
      <c r="P2814" s="133" t="s">
        <v>204</v>
      </c>
      <c r="Q2814" s="133" t="s">
        <v>201</v>
      </c>
      <c r="R2814" s="133" t="s">
        <v>202</v>
      </c>
      <c r="S2814" s="127">
        <v>44349.400856481479</v>
      </c>
    </row>
    <row r="2815" spans="1:19" x14ac:dyDescent="0.2">
      <c r="A2815" s="133" t="s">
        <v>199</v>
      </c>
      <c r="B2815" s="133" t="s">
        <v>85</v>
      </c>
      <c r="C2815" s="127">
        <v>44341.166666666664</v>
      </c>
      <c r="D2815" s="133">
        <v>83.337000000000003</v>
      </c>
      <c r="E2815" s="133">
        <v>75.700800000000001</v>
      </c>
      <c r="F2815" s="133">
        <v>7.6369999999999996</v>
      </c>
      <c r="G2815" s="133">
        <v>0</v>
      </c>
      <c r="H2815" s="133">
        <v>499</v>
      </c>
      <c r="I2815" s="242">
        <v>1320</v>
      </c>
      <c r="J2815" s="133">
        <v>75.7</v>
      </c>
      <c r="K2815" s="242">
        <v>1320</v>
      </c>
      <c r="L2815" s="133"/>
      <c r="M2815" s="133">
        <v>435</v>
      </c>
      <c r="N2815" s="242">
        <v>1320</v>
      </c>
      <c r="O2815" s="242">
        <v>1320</v>
      </c>
      <c r="P2815" s="133" t="s">
        <v>204</v>
      </c>
      <c r="Q2815" s="133" t="s">
        <v>201</v>
      </c>
      <c r="R2815" s="133" t="s">
        <v>202</v>
      </c>
      <c r="S2815" s="127">
        <v>44349.400856481479</v>
      </c>
    </row>
    <row r="2816" spans="1:19" x14ac:dyDescent="0.2">
      <c r="A2816" s="133" t="s">
        <v>199</v>
      </c>
      <c r="B2816" s="133" t="s">
        <v>85</v>
      </c>
      <c r="C2816" s="127">
        <v>44341.208333333336</v>
      </c>
      <c r="D2816" s="133">
        <v>83.206000000000003</v>
      </c>
      <c r="E2816" s="133">
        <v>75.384</v>
      </c>
      <c r="F2816" s="133">
        <v>7.8209999999999997</v>
      </c>
      <c r="G2816" s="133">
        <v>0</v>
      </c>
      <c r="H2816" s="133">
        <v>497</v>
      </c>
      <c r="I2816" s="242">
        <v>1320</v>
      </c>
      <c r="J2816" s="133">
        <v>75.385000000000005</v>
      </c>
      <c r="K2816" s="242">
        <v>1320</v>
      </c>
      <c r="L2816" s="133"/>
      <c r="M2816" s="133">
        <v>435</v>
      </c>
      <c r="N2816" s="242">
        <v>1320</v>
      </c>
      <c r="O2816" s="242">
        <v>1320</v>
      </c>
      <c r="P2816" s="133" t="s">
        <v>204</v>
      </c>
      <c r="Q2816" s="133" t="s">
        <v>201</v>
      </c>
      <c r="R2816" s="133" t="s">
        <v>202</v>
      </c>
      <c r="S2816" s="127">
        <v>44349.400868055556</v>
      </c>
    </row>
    <row r="2817" spans="1:19" x14ac:dyDescent="0.2">
      <c r="A2817" s="133" t="s">
        <v>199</v>
      </c>
      <c r="B2817" s="133" t="s">
        <v>85</v>
      </c>
      <c r="C2817" s="127">
        <v>44341.25</v>
      </c>
      <c r="D2817" s="133">
        <v>83.558000000000007</v>
      </c>
      <c r="E2817" s="133">
        <v>75.763199999999998</v>
      </c>
      <c r="F2817" s="133">
        <v>7.7949999999999999</v>
      </c>
      <c r="G2817" s="133">
        <v>0</v>
      </c>
      <c r="H2817" s="133">
        <v>499</v>
      </c>
      <c r="I2817" s="242">
        <v>1320</v>
      </c>
      <c r="J2817" s="133">
        <v>75.763000000000005</v>
      </c>
      <c r="K2817" s="242">
        <v>1320</v>
      </c>
      <c r="L2817" s="133"/>
      <c r="M2817" s="133">
        <v>435</v>
      </c>
      <c r="N2817" s="242">
        <v>1320</v>
      </c>
      <c r="O2817" s="242">
        <v>1320</v>
      </c>
      <c r="P2817" s="133" t="s">
        <v>204</v>
      </c>
      <c r="Q2817" s="133" t="s">
        <v>201</v>
      </c>
      <c r="R2817" s="133" t="s">
        <v>202</v>
      </c>
      <c r="S2817" s="127">
        <v>44349.400856481479</v>
      </c>
    </row>
    <row r="2818" spans="1:19" x14ac:dyDescent="0.2">
      <c r="A2818" s="133" t="s">
        <v>199</v>
      </c>
      <c r="B2818" s="133" t="s">
        <v>85</v>
      </c>
      <c r="C2818" s="127">
        <v>44341.291666666664</v>
      </c>
      <c r="D2818" s="133">
        <v>83.355999999999995</v>
      </c>
      <c r="E2818" s="133">
        <v>75.599999999999994</v>
      </c>
      <c r="F2818" s="133">
        <v>7.7560000000000002</v>
      </c>
      <c r="G2818" s="133">
        <v>0</v>
      </c>
      <c r="H2818" s="133">
        <v>499</v>
      </c>
      <c r="I2818" s="242">
        <v>1320</v>
      </c>
      <c r="J2818" s="133">
        <v>75.599999999999994</v>
      </c>
      <c r="K2818" s="242">
        <v>1320</v>
      </c>
      <c r="L2818" s="133"/>
      <c r="M2818" s="133">
        <v>435</v>
      </c>
      <c r="N2818" s="242">
        <v>1320</v>
      </c>
      <c r="O2818" s="242">
        <v>1320</v>
      </c>
      <c r="P2818" s="133" t="s">
        <v>204</v>
      </c>
      <c r="Q2818" s="133" t="s">
        <v>201</v>
      </c>
      <c r="R2818" s="133" t="s">
        <v>202</v>
      </c>
      <c r="S2818" s="127">
        <v>44349.400856481479</v>
      </c>
    </row>
    <row r="2819" spans="1:19" x14ac:dyDescent="0.2">
      <c r="A2819" s="133" t="s">
        <v>199</v>
      </c>
      <c r="B2819" s="133" t="s">
        <v>85</v>
      </c>
      <c r="C2819" s="127">
        <v>44341.333333333336</v>
      </c>
      <c r="D2819" s="133">
        <v>83.296999999999997</v>
      </c>
      <c r="E2819" s="133">
        <v>75.633600000000001</v>
      </c>
      <c r="F2819" s="133">
        <v>7.6639999999999997</v>
      </c>
      <c r="G2819" s="133">
        <v>0</v>
      </c>
      <c r="H2819" s="133">
        <v>499</v>
      </c>
      <c r="I2819" s="242">
        <v>1320</v>
      </c>
      <c r="J2819" s="133">
        <v>75.632999999999996</v>
      </c>
      <c r="K2819" s="242">
        <v>1320</v>
      </c>
      <c r="L2819" s="133"/>
      <c r="M2819" s="133">
        <v>435</v>
      </c>
      <c r="N2819" s="242">
        <v>1320</v>
      </c>
      <c r="O2819" s="242">
        <v>1320</v>
      </c>
      <c r="P2819" s="133" t="s">
        <v>204</v>
      </c>
      <c r="Q2819" s="133" t="s">
        <v>201</v>
      </c>
      <c r="R2819" s="133" t="s">
        <v>202</v>
      </c>
      <c r="S2819" s="127">
        <v>44349.400868055556</v>
      </c>
    </row>
    <row r="2820" spans="1:19" x14ac:dyDescent="0.2">
      <c r="A2820" s="133" t="s">
        <v>199</v>
      </c>
      <c r="B2820" s="133" t="s">
        <v>85</v>
      </c>
      <c r="C2820" s="127">
        <v>44341.375</v>
      </c>
      <c r="D2820" s="133">
        <v>89.058000000000007</v>
      </c>
      <c r="E2820" s="133">
        <v>81.244799999999998</v>
      </c>
      <c r="F2820" s="133">
        <v>7.8129999999999997</v>
      </c>
      <c r="G2820" s="133">
        <v>0</v>
      </c>
      <c r="H2820" s="133">
        <v>499</v>
      </c>
      <c r="I2820" s="242">
        <v>1320</v>
      </c>
      <c r="J2820" s="133">
        <v>81.245000000000005</v>
      </c>
      <c r="K2820" s="242">
        <v>1320</v>
      </c>
      <c r="L2820" s="133"/>
      <c r="M2820" s="133">
        <v>435</v>
      </c>
      <c r="N2820" s="242">
        <v>1320</v>
      </c>
      <c r="O2820" s="242">
        <v>1320</v>
      </c>
      <c r="P2820" s="133" t="s">
        <v>204</v>
      </c>
      <c r="Q2820" s="133" t="s">
        <v>201</v>
      </c>
      <c r="R2820" s="133" t="s">
        <v>202</v>
      </c>
      <c r="S2820" s="127">
        <v>44349.400856481479</v>
      </c>
    </row>
    <row r="2821" spans="1:19" x14ac:dyDescent="0.2">
      <c r="A2821" s="133" t="s">
        <v>199</v>
      </c>
      <c r="B2821" s="133" t="s">
        <v>85</v>
      </c>
      <c r="C2821" s="127">
        <v>44341.416666666664</v>
      </c>
      <c r="D2821" s="133">
        <v>113.89400000000001</v>
      </c>
      <c r="E2821" s="133">
        <v>105.6576</v>
      </c>
      <c r="F2821" s="133">
        <v>8.2349999999999994</v>
      </c>
      <c r="G2821" s="133">
        <v>0</v>
      </c>
      <c r="H2821" s="133">
        <v>500</v>
      </c>
      <c r="I2821" s="242">
        <v>1320</v>
      </c>
      <c r="J2821" s="133">
        <v>105.65900000000001</v>
      </c>
      <c r="K2821" s="242">
        <v>1320</v>
      </c>
      <c r="L2821" s="133"/>
      <c r="M2821" s="133">
        <v>435</v>
      </c>
      <c r="N2821" s="242">
        <v>1320</v>
      </c>
      <c r="O2821" s="242">
        <v>1320</v>
      </c>
      <c r="P2821" s="133" t="s">
        <v>204</v>
      </c>
      <c r="Q2821" s="133" t="s">
        <v>201</v>
      </c>
      <c r="R2821" s="133" t="s">
        <v>202</v>
      </c>
      <c r="S2821" s="127">
        <v>44349.400856481479</v>
      </c>
    </row>
    <row r="2822" spans="1:19" x14ac:dyDescent="0.2">
      <c r="A2822" s="133" t="s">
        <v>199</v>
      </c>
      <c r="B2822" s="133" t="s">
        <v>85</v>
      </c>
      <c r="C2822" s="127">
        <v>44341.458333333336</v>
      </c>
      <c r="D2822" s="133">
        <v>128.57400000000001</v>
      </c>
      <c r="E2822" s="133">
        <v>120.1344</v>
      </c>
      <c r="F2822" s="133">
        <v>8.4380000000000006</v>
      </c>
      <c r="G2822" s="133">
        <v>0</v>
      </c>
      <c r="H2822" s="133">
        <v>500</v>
      </c>
      <c r="I2822" s="242">
        <v>1320</v>
      </c>
      <c r="J2822" s="133">
        <v>120.136</v>
      </c>
      <c r="K2822" s="242">
        <v>1320</v>
      </c>
      <c r="L2822" s="133"/>
      <c r="M2822" s="133">
        <v>435</v>
      </c>
      <c r="N2822" s="242">
        <v>1320</v>
      </c>
      <c r="O2822" s="242">
        <v>1320</v>
      </c>
      <c r="P2822" s="133" t="s">
        <v>204</v>
      </c>
      <c r="Q2822" s="133" t="s">
        <v>201</v>
      </c>
      <c r="R2822" s="133" t="s">
        <v>202</v>
      </c>
      <c r="S2822" s="127">
        <v>44349.400856481479</v>
      </c>
    </row>
    <row r="2823" spans="1:19" x14ac:dyDescent="0.2">
      <c r="A2823" s="133" t="s">
        <v>199</v>
      </c>
      <c r="B2823" s="133" t="s">
        <v>85</v>
      </c>
      <c r="C2823" s="127">
        <v>44341.5</v>
      </c>
      <c r="D2823" s="133">
        <v>115.622</v>
      </c>
      <c r="E2823" s="133">
        <v>107.44799999999999</v>
      </c>
      <c r="F2823" s="133">
        <v>8.1739999999999995</v>
      </c>
      <c r="G2823" s="133">
        <v>0</v>
      </c>
      <c r="H2823" s="133">
        <v>500</v>
      </c>
      <c r="I2823" s="242">
        <v>1320</v>
      </c>
      <c r="J2823" s="133">
        <v>107.44799999999999</v>
      </c>
      <c r="K2823" s="242">
        <v>1320</v>
      </c>
      <c r="L2823" s="133"/>
      <c r="M2823" s="133">
        <v>435</v>
      </c>
      <c r="N2823" s="242">
        <v>1320</v>
      </c>
      <c r="O2823" s="242">
        <v>1320</v>
      </c>
      <c r="P2823" s="133" t="s">
        <v>204</v>
      </c>
      <c r="Q2823" s="133" t="s">
        <v>201</v>
      </c>
      <c r="R2823" s="133" t="s">
        <v>202</v>
      </c>
      <c r="S2823" s="127">
        <v>44349.400856481479</v>
      </c>
    </row>
    <row r="2824" spans="1:19" x14ac:dyDescent="0.2">
      <c r="A2824" s="133" t="s">
        <v>199</v>
      </c>
      <c r="B2824" s="133" t="s">
        <v>85</v>
      </c>
      <c r="C2824" s="127">
        <v>44341.541666666664</v>
      </c>
      <c r="D2824" s="133">
        <v>117.492</v>
      </c>
      <c r="E2824" s="133">
        <v>109.18559999999999</v>
      </c>
      <c r="F2824" s="133">
        <v>8.3079999999999998</v>
      </c>
      <c r="G2824" s="133">
        <v>0</v>
      </c>
      <c r="H2824" s="133">
        <v>500</v>
      </c>
      <c r="I2824" s="242">
        <v>1320</v>
      </c>
      <c r="J2824" s="133">
        <v>109.184</v>
      </c>
      <c r="K2824" s="242">
        <v>1320</v>
      </c>
      <c r="L2824" s="133"/>
      <c r="M2824" s="133">
        <v>435</v>
      </c>
      <c r="N2824" s="242">
        <v>1320</v>
      </c>
      <c r="O2824" s="242">
        <v>1320</v>
      </c>
      <c r="P2824" s="133" t="s">
        <v>204</v>
      </c>
      <c r="Q2824" s="133" t="s">
        <v>201</v>
      </c>
      <c r="R2824" s="133" t="s">
        <v>202</v>
      </c>
      <c r="S2824" s="127">
        <v>44349.400856481479</v>
      </c>
    </row>
    <row r="2825" spans="1:19" x14ac:dyDescent="0.2">
      <c r="A2825" s="133" t="s">
        <v>199</v>
      </c>
      <c r="B2825" s="133" t="s">
        <v>85</v>
      </c>
      <c r="C2825" s="127">
        <v>44341.583333333336</v>
      </c>
      <c r="D2825" s="133">
        <v>141.97300000000001</v>
      </c>
      <c r="E2825" s="133">
        <v>133.08000000000001</v>
      </c>
      <c r="F2825" s="133">
        <v>8.8940000000000001</v>
      </c>
      <c r="G2825" s="133">
        <v>0</v>
      </c>
      <c r="H2825" s="133">
        <v>500</v>
      </c>
      <c r="I2825" s="242">
        <v>1320</v>
      </c>
      <c r="J2825" s="133">
        <v>133.07900000000001</v>
      </c>
      <c r="K2825" s="242">
        <v>1320</v>
      </c>
      <c r="L2825" s="133"/>
      <c r="M2825" s="133">
        <v>435</v>
      </c>
      <c r="N2825" s="242">
        <v>1320</v>
      </c>
      <c r="O2825" s="242">
        <v>1320</v>
      </c>
      <c r="P2825" s="133" t="s">
        <v>204</v>
      </c>
      <c r="Q2825" s="133" t="s">
        <v>201</v>
      </c>
      <c r="R2825" s="133" t="s">
        <v>202</v>
      </c>
      <c r="S2825" s="127">
        <v>44349.400868055556</v>
      </c>
    </row>
    <row r="2826" spans="1:19" x14ac:dyDescent="0.2">
      <c r="A2826" s="133" t="s">
        <v>199</v>
      </c>
      <c r="B2826" s="133" t="s">
        <v>85</v>
      </c>
      <c r="C2826" s="127">
        <v>44341.625</v>
      </c>
      <c r="D2826" s="133">
        <v>125.541</v>
      </c>
      <c r="E2826" s="133">
        <v>117.0288</v>
      </c>
      <c r="F2826" s="133">
        <v>8.5120000000000005</v>
      </c>
      <c r="G2826" s="133">
        <v>0</v>
      </c>
      <c r="H2826" s="133">
        <v>500</v>
      </c>
      <c r="I2826" s="242">
        <v>1320</v>
      </c>
      <c r="J2826" s="133">
        <v>117.029</v>
      </c>
      <c r="K2826" s="242">
        <v>1320</v>
      </c>
      <c r="L2826" s="133"/>
      <c r="M2826" s="133">
        <v>435</v>
      </c>
      <c r="N2826" s="242">
        <v>1320</v>
      </c>
      <c r="O2826" s="242">
        <v>1320</v>
      </c>
      <c r="P2826" s="133" t="s">
        <v>204</v>
      </c>
      <c r="Q2826" s="133" t="s">
        <v>201</v>
      </c>
      <c r="R2826" s="133" t="s">
        <v>202</v>
      </c>
      <c r="S2826" s="127">
        <v>44349.400868055556</v>
      </c>
    </row>
    <row r="2827" spans="1:19" x14ac:dyDescent="0.2">
      <c r="A2827" s="133" t="s">
        <v>199</v>
      </c>
      <c r="B2827" s="133" t="s">
        <v>85</v>
      </c>
      <c r="C2827" s="127">
        <v>44341.666666666664</v>
      </c>
      <c r="D2827" s="133">
        <v>127.22799999999999</v>
      </c>
      <c r="E2827" s="133">
        <v>118.6944</v>
      </c>
      <c r="F2827" s="133">
        <v>8.5350000000000001</v>
      </c>
      <c r="G2827" s="133">
        <v>0</v>
      </c>
      <c r="H2827" s="133">
        <v>500</v>
      </c>
      <c r="I2827" s="242">
        <v>1320</v>
      </c>
      <c r="J2827" s="133">
        <v>118.693</v>
      </c>
      <c r="K2827" s="242">
        <v>1320</v>
      </c>
      <c r="L2827" s="133"/>
      <c r="M2827" s="133">
        <v>435</v>
      </c>
      <c r="N2827" s="242">
        <v>1320</v>
      </c>
      <c r="O2827" s="242">
        <v>1320</v>
      </c>
      <c r="P2827" s="133" t="s">
        <v>204</v>
      </c>
      <c r="Q2827" s="133" t="s">
        <v>201</v>
      </c>
      <c r="R2827" s="133" t="s">
        <v>202</v>
      </c>
      <c r="S2827" s="127">
        <v>44349.400856481479</v>
      </c>
    </row>
    <row r="2828" spans="1:19" x14ac:dyDescent="0.2">
      <c r="A2828" s="133" t="s">
        <v>199</v>
      </c>
      <c r="B2828" s="133" t="s">
        <v>85</v>
      </c>
      <c r="C2828" s="127">
        <v>44341.708333333336</v>
      </c>
      <c r="D2828" s="133">
        <v>146.97300000000001</v>
      </c>
      <c r="E2828" s="133">
        <v>138.11519999999999</v>
      </c>
      <c r="F2828" s="133">
        <v>8.859</v>
      </c>
      <c r="G2828" s="133">
        <v>0</v>
      </c>
      <c r="H2828" s="133">
        <v>500</v>
      </c>
      <c r="I2828" s="242">
        <v>1320</v>
      </c>
      <c r="J2828" s="133">
        <v>138.114</v>
      </c>
      <c r="K2828" s="242">
        <v>1320</v>
      </c>
      <c r="L2828" s="133"/>
      <c r="M2828" s="133">
        <v>435</v>
      </c>
      <c r="N2828" s="242">
        <v>1320</v>
      </c>
      <c r="O2828" s="242">
        <v>1320</v>
      </c>
      <c r="P2828" s="133" t="s">
        <v>204</v>
      </c>
      <c r="Q2828" s="133" t="s">
        <v>201</v>
      </c>
      <c r="R2828" s="133" t="s">
        <v>202</v>
      </c>
      <c r="S2828" s="127">
        <v>44349.400856481479</v>
      </c>
    </row>
    <row r="2829" spans="1:19" x14ac:dyDescent="0.2">
      <c r="A2829" s="133" t="s">
        <v>199</v>
      </c>
      <c r="B2829" s="133" t="s">
        <v>85</v>
      </c>
      <c r="C2829" s="127">
        <v>44341.75</v>
      </c>
      <c r="D2829" s="133">
        <v>174.44300000000001</v>
      </c>
      <c r="E2829" s="133">
        <v>165.12960000000001</v>
      </c>
      <c r="F2829" s="133">
        <v>9.3140000000000001</v>
      </c>
      <c r="G2829" s="133">
        <v>0</v>
      </c>
      <c r="H2829" s="133">
        <v>500</v>
      </c>
      <c r="I2829" s="242">
        <v>1320</v>
      </c>
      <c r="J2829" s="133">
        <v>165.12899999999999</v>
      </c>
      <c r="K2829" s="242">
        <v>1320</v>
      </c>
      <c r="L2829" s="133"/>
      <c r="M2829" s="133">
        <v>435</v>
      </c>
      <c r="N2829" s="242">
        <v>1320</v>
      </c>
      <c r="O2829" s="242">
        <v>1320</v>
      </c>
      <c r="P2829" s="133" t="s">
        <v>204</v>
      </c>
      <c r="Q2829" s="133" t="s">
        <v>201</v>
      </c>
      <c r="R2829" s="133" t="s">
        <v>202</v>
      </c>
      <c r="S2829" s="127">
        <v>44349.400856481479</v>
      </c>
    </row>
    <row r="2830" spans="1:19" x14ac:dyDescent="0.2">
      <c r="A2830" s="133" t="s">
        <v>199</v>
      </c>
      <c r="B2830" s="133" t="s">
        <v>85</v>
      </c>
      <c r="C2830" s="127">
        <v>44341.791666666664</v>
      </c>
      <c r="D2830" s="133">
        <v>175.06800000000001</v>
      </c>
      <c r="E2830" s="133">
        <v>165.73920000000001</v>
      </c>
      <c r="F2830" s="133">
        <v>9.3279999999999994</v>
      </c>
      <c r="G2830" s="133">
        <v>0</v>
      </c>
      <c r="H2830" s="133">
        <v>500</v>
      </c>
      <c r="I2830" s="242">
        <v>1320</v>
      </c>
      <c r="J2830" s="133">
        <v>165.74</v>
      </c>
      <c r="K2830" s="242">
        <v>1320</v>
      </c>
      <c r="L2830" s="133"/>
      <c r="M2830" s="133">
        <v>435</v>
      </c>
      <c r="N2830" s="242">
        <v>1320</v>
      </c>
      <c r="O2830" s="242">
        <v>1320</v>
      </c>
      <c r="P2830" s="133" t="s">
        <v>204</v>
      </c>
      <c r="Q2830" s="133" t="s">
        <v>201</v>
      </c>
      <c r="R2830" s="133" t="s">
        <v>202</v>
      </c>
      <c r="S2830" s="127">
        <v>44349.400856481479</v>
      </c>
    </row>
    <row r="2831" spans="1:19" x14ac:dyDescent="0.2">
      <c r="A2831" s="133" t="s">
        <v>199</v>
      </c>
      <c r="B2831" s="133" t="s">
        <v>85</v>
      </c>
      <c r="C2831" s="127">
        <v>44341.833333333336</v>
      </c>
      <c r="D2831" s="133">
        <v>177.84899999999999</v>
      </c>
      <c r="E2831" s="133">
        <v>168.5136</v>
      </c>
      <c r="F2831" s="133">
        <v>9.3369999999999997</v>
      </c>
      <c r="G2831" s="133">
        <v>0</v>
      </c>
      <c r="H2831" s="133">
        <v>500</v>
      </c>
      <c r="I2831" s="242">
        <v>1320</v>
      </c>
      <c r="J2831" s="133">
        <v>168.512</v>
      </c>
      <c r="K2831" s="242">
        <v>1320</v>
      </c>
      <c r="L2831" s="133"/>
      <c r="M2831" s="133">
        <v>435</v>
      </c>
      <c r="N2831" s="242">
        <v>1320</v>
      </c>
      <c r="O2831" s="242">
        <v>1320</v>
      </c>
      <c r="P2831" s="133" t="s">
        <v>204</v>
      </c>
      <c r="Q2831" s="133" t="s">
        <v>201</v>
      </c>
      <c r="R2831" s="133" t="s">
        <v>202</v>
      </c>
      <c r="S2831" s="127">
        <v>44349.400856481479</v>
      </c>
    </row>
    <row r="2832" spans="1:19" x14ac:dyDescent="0.2">
      <c r="A2832" s="133" t="s">
        <v>199</v>
      </c>
      <c r="B2832" s="133" t="s">
        <v>85</v>
      </c>
      <c r="C2832" s="127">
        <v>44341.875</v>
      </c>
      <c r="D2832" s="133">
        <v>177.119</v>
      </c>
      <c r="E2832" s="133">
        <v>167.86080000000001</v>
      </c>
      <c r="F2832" s="133">
        <v>9.2579999999999991</v>
      </c>
      <c r="G2832" s="133">
        <v>0</v>
      </c>
      <c r="H2832" s="133">
        <v>500</v>
      </c>
      <c r="I2832" s="242">
        <v>1320</v>
      </c>
      <c r="J2832" s="133">
        <v>167.86099999999999</v>
      </c>
      <c r="K2832" s="242">
        <v>1320</v>
      </c>
      <c r="L2832" s="133"/>
      <c r="M2832" s="133">
        <v>435</v>
      </c>
      <c r="N2832" s="242">
        <v>1320</v>
      </c>
      <c r="O2832" s="242">
        <v>1320</v>
      </c>
      <c r="P2832" s="133" t="s">
        <v>204</v>
      </c>
      <c r="Q2832" s="133" t="s">
        <v>201</v>
      </c>
      <c r="R2832" s="133" t="s">
        <v>202</v>
      </c>
      <c r="S2832" s="127">
        <v>44349.400856481479</v>
      </c>
    </row>
    <row r="2833" spans="1:19" x14ac:dyDescent="0.2">
      <c r="A2833" s="133" t="s">
        <v>199</v>
      </c>
      <c r="B2833" s="133" t="s">
        <v>85</v>
      </c>
      <c r="C2833" s="127">
        <v>44341.916666666664</v>
      </c>
      <c r="D2833" s="133">
        <v>171.38900000000001</v>
      </c>
      <c r="E2833" s="133">
        <v>162.2208</v>
      </c>
      <c r="F2833" s="133">
        <v>9.1679999999999993</v>
      </c>
      <c r="G2833" s="133">
        <v>0</v>
      </c>
      <c r="H2833" s="133">
        <v>500</v>
      </c>
      <c r="I2833" s="242">
        <v>1320</v>
      </c>
      <c r="J2833" s="133">
        <v>162.221</v>
      </c>
      <c r="K2833" s="242">
        <v>1320</v>
      </c>
      <c r="L2833" s="133"/>
      <c r="M2833" s="133">
        <v>435</v>
      </c>
      <c r="N2833" s="242">
        <v>1320</v>
      </c>
      <c r="O2833" s="242">
        <v>1320</v>
      </c>
      <c r="P2833" s="133" t="s">
        <v>204</v>
      </c>
      <c r="Q2833" s="133" t="s">
        <v>201</v>
      </c>
      <c r="R2833" s="133" t="s">
        <v>202</v>
      </c>
      <c r="S2833" s="127">
        <v>44349.400856481479</v>
      </c>
    </row>
    <row r="2834" spans="1:19" x14ac:dyDescent="0.2">
      <c r="A2834" s="133" t="s">
        <v>199</v>
      </c>
      <c r="B2834" s="133" t="s">
        <v>85</v>
      </c>
      <c r="C2834" s="127">
        <v>44341.958333333336</v>
      </c>
      <c r="D2834" s="133">
        <v>159.63999999999999</v>
      </c>
      <c r="E2834" s="133">
        <v>150.60480000000001</v>
      </c>
      <c r="F2834" s="133">
        <v>9.0350000000000001</v>
      </c>
      <c r="G2834" s="133">
        <v>0</v>
      </c>
      <c r="H2834" s="133">
        <v>500</v>
      </c>
      <c r="I2834" s="242">
        <v>1320</v>
      </c>
      <c r="J2834" s="133">
        <v>150.60499999999999</v>
      </c>
      <c r="K2834" s="242">
        <v>1320</v>
      </c>
      <c r="L2834" s="133"/>
      <c r="M2834" s="133">
        <v>435</v>
      </c>
      <c r="N2834" s="242">
        <v>1320</v>
      </c>
      <c r="O2834" s="242">
        <v>1320</v>
      </c>
      <c r="P2834" s="133" t="s">
        <v>204</v>
      </c>
      <c r="Q2834" s="133" t="s">
        <v>201</v>
      </c>
      <c r="R2834" s="133" t="s">
        <v>202</v>
      </c>
      <c r="S2834" s="127">
        <v>44349.400856481479</v>
      </c>
    </row>
    <row r="2835" spans="1:19" x14ac:dyDescent="0.2">
      <c r="A2835" s="133" t="s">
        <v>199</v>
      </c>
      <c r="B2835" s="133" t="s">
        <v>85</v>
      </c>
      <c r="C2835" s="127">
        <v>44342</v>
      </c>
      <c r="D2835" s="133">
        <v>125.107</v>
      </c>
      <c r="E2835" s="133">
        <v>116.69759999999999</v>
      </c>
      <c r="F2835" s="133">
        <v>8.41</v>
      </c>
      <c r="G2835" s="133">
        <v>0</v>
      </c>
      <c r="H2835" s="133">
        <v>500</v>
      </c>
      <c r="I2835" s="242">
        <v>1320</v>
      </c>
      <c r="J2835" s="133">
        <v>116.697</v>
      </c>
      <c r="K2835" s="242">
        <v>1320</v>
      </c>
      <c r="L2835" s="133"/>
      <c r="M2835" s="133">
        <v>435</v>
      </c>
      <c r="N2835" s="242">
        <v>1320</v>
      </c>
      <c r="O2835" s="242">
        <v>1320</v>
      </c>
      <c r="P2835" s="133" t="s">
        <v>204</v>
      </c>
      <c r="Q2835" s="133" t="s">
        <v>201</v>
      </c>
      <c r="R2835" s="133" t="s">
        <v>202</v>
      </c>
      <c r="S2835" s="127">
        <v>44349.400856481479</v>
      </c>
    </row>
    <row r="2836" spans="1:19" x14ac:dyDescent="0.2">
      <c r="A2836" s="133" t="s">
        <v>199</v>
      </c>
      <c r="B2836" s="133" t="s">
        <v>85</v>
      </c>
      <c r="C2836" s="127">
        <v>44342.041666666664</v>
      </c>
      <c r="D2836" s="133">
        <v>93.909000000000006</v>
      </c>
      <c r="E2836" s="133">
        <v>85.982399999999998</v>
      </c>
      <c r="F2836" s="133">
        <v>7.9260000000000002</v>
      </c>
      <c r="G2836" s="133">
        <v>0</v>
      </c>
      <c r="H2836" s="133">
        <v>499</v>
      </c>
      <c r="I2836" s="242">
        <v>1320</v>
      </c>
      <c r="J2836" s="133">
        <v>85.983000000000004</v>
      </c>
      <c r="K2836" s="242">
        <v>1320</v>
      </c>
      <c r="L2836" s="133"/>
      <c r="M2836" s="133">
        <v>435</v>
      </c>
      <c r="N2836" s="242">
        <v>1320</v>
      </c>
      <c r="O2836" s="242">
        <v>1320</v>
      </c>
      <c r="P2836" s="133" t="s">
        <v>204</v>
      </c>
      <c r="Q2836" s="133" t="s">
        <v>201</v>
      </c>
      <c r="R2836" s="133" t="s">
        <v>202</v>
      </c>
      <c r="S2836" s="127">
        <v>44349.400856481479</v>
      </c>
    </row>
    <row r="2837" spans="1:19" x14ac:dyDescent="0.2">
      <c r="A2837" s="133" t="s">
        <v>199</v>
      </c>
      <c r="B2837" s="133" t="s">
        <v>85</v>
      </c>
      <c r="C2837" s="127">
        <v>44342.083333333336</v>
      </c>
      <c r="D2837" s="133">
        <v>83.338999999999999</v>
      </c>
      <c r="E2837" s="133">
        <v>75.441599999999994</v>
      </c>
      <c r="F2837" s="133">
        <v>7.8959999999999999</v>
      </c>
      <c r="G2837" s="133">
        <v>0</v>
      </c>
      <c r="H2837" s="133">
        <v>499</v>
      </c>
      <c r="I2837" s="242">
        <v>1320</v>
      </c>
      <c r="J2837" s="133">
        <v>75.442999999999998</v>
      </c>
      <c r="K2837" s="242">
        <v>1320</v>
      </c>
      <c r="L2837" s="133"/>
      <c r="M2837" s="133">
        <v>435</v>
      </c>
      <c r="N2837" s="242">
        <v>1320</v>
      </c>
      <c r="O2837" s="242">
        <v>1320</v>
      </c>
      <c r="P2837" s="133" t="s">
        <v>204</v>
      </c>
      <c r="Q2837" s="133" t="s">
        <v>201</v>
      </c>
      <c r="R2837" s="133" t="s">
        <v>202</v>
      </c>
      <c r="S2837" s="127">
        <v>44349.400856481479</v>
      </c>
    </row>
    <row r="2838" spans="1:19" x14ac:dyDescent="0.2">
      <c r="A2838" s="133" t="s">
        <v>199</v>
      </c>
      <c r="B2838" s="133" t="s">
        <v>85</v>
      </c>
      <c r="C2838" s="127">
        <v>44342.125</v>
      </c>
      <c r="D2838" s="133">
        <v>83.373000000000005</v>
      </c>
      <c r="E2838" s="133">
        <v>75.686400000000006</v>
      </c>
      <c r="F2838" s="133">
        <v>7.6859999999999999</v>
      </c>
      <c r="G2838" s="133">
        <v>0</v>
      </c>
      <c r="H2838" s="133">
        <v>499</v>
      </c>
      <c r="I2838" s="242">
        <v>1320</v>
      </c>
      <c r="J2838" s="133">
        <v>75.686999999999998</v>
      </c>
      <c r="K2838" s="242">
        <v>1320</v>
      </c>
      <c r="L2838" s="133"/>
      <c r="M2838" s="133">
        <v>435</v>
      </c>
      <c r="N2838" s="242">
        <v>1320</v>
      </c>
      <c r="O2838" s="242">
        <v>1320</v>
      </c>
      <c r="P2838" s="133" t="s">
        <v>204</v>
      </c>
      <c r="Q2838" s="133" t="s">
        <v>201</v>
      </c>
      <c r="R2838" s="133" t="s">
        <v>202</v>
      </c>
      <c r="S2838" s="127">
        <v>44349.400856481479</v>
      </c>
    </row>
    <row r="2839" spans="1:19" x14ac:dyDescent="0.2">
      <c r="A2839" s="133" t="s">
        <v>199</v>
      </c>
      <c r="B2839" s="133" t="s">
        <v>85</v>
      </c>
      <c r="C2839" s="127">
        <v>44342.166666666664</v>
      </c>
      <c r="D2839" s="133">
        <v>83.356999999999999</v>
      </c>
      <c r="E2839" s="133">
        <v>75.667199999999994</v>
      </c>
      <c r="F2839" s="133">
        <v>7.6890000000000001</v>
      </c>
      <c r="G2839" s="133">
        <v>0</v>
      </c>
      <c r="H2839" s="133">
        <v>499</v>
      </c>
      <c r="I2839" s="242">
        <v>1320</v>
      </c>
      <c r="J2839" s="133">
        <v>75.668000000000006</v>
      </c>
      <c r="K2839" s="242">
        <v>1320</v>
      </c>
      <c r="L2839" s="133"/>
      <c r="M2839" s="133">
        <v>435</v>
      </c>
      <c r="N2839" s="242">
        <v>1320</v>
      </c>
      <c r="O2839" s="242">
        <v>1320</v>
      </c>
      <c r="P2839" s="133" t="s">
        <v>204</v>
      </c>
      <c r="Q2839" s="133" t="s">
        <v>201</v>
      </c>
      <c r="R2839" s="133" t="s">
        <v>202</v>
      </c>
      <c r="S2839" s="127">
        <v>44349.400856481479</v>
      </c>
    </row>
    <row r="2840" spans="1:19" x14ac:dyDescent="0.2">
      <c r="A2840" s="133" t="s">
        <v>199</v>
      </c>
      <c r="B2840" s="133" t="s">
        <v>85</v>
      </c>
      <c r="C2840" s="127">
        <v>44342.208333333336</v>
      </c>
      <c r="D2840" s="133">
        <v>83.271000000000001</v>
      </c>
      <c r="E2840" s="133">
        <v>75.436800000000005</v>
      </c>
      <c r="F2840" s="133">
        <v>7.8339999999999996</v>
      </c>
      <c r="G2840" s="133">
        <v>0</v>
      </c>
      <c r="H2840" s="133">
        <v>499</v>
      </c>
      <c r="I2840" s="242">
        <v>1320</v>
      </c>
      <c r="J2840" s="133">
        <v>75.436999999999998</v>
      </c>
      <c r="K2840" s="242">
        <v>1320</v>
      </c>
      <c r="L2840" s="133"/>
      <c r="M2840" s="133">
        <v>435</v>
      </c>
      <c r="N2840" s="242">
        <v>1320</v>
      </c>
      <c r="O2840" s="242">
        <v>1320</v>
      </c>
      <c r="P2840" s="133" t="s">
        <v>204</v>
      </c>
      <c r="Q2840" s="133" t="s">
        <v>201</v>
      </c>
      <c r="R2840" s="133" t="s">
        <v>202</v>
      </c>
      <c r="S2840" s="127">
        <v>44349.400856481479</v>
      </c>
    </row>
    <row r="2841" spans="1:19" x14ac:dyDescent="0.2">
      <c r="A2841" s="133" t="s">
        <v>199</v>
      </c>
      <c r="B2841" s="133" t="s">
        <v>85</v>
      </c>
      <c r="C2841" s="127">
        <v>44342.25</v>
      </c>
      <c r="D2841" s="133">
        <v>83.373999999999995</v>
      </c>
      <c r="E2841" s="133">
        <v>75.700800000000001</v>
      </c>
      <c r="F2841" s="133">
        <v>7.673</v>
      </c>
      <c r="G2841" s="133">
        <v>0</v>
      </c>
      <c r="H2841" s="133">
        <v>499</v>
      </c>
      <c r="I2841" s="242">
        <v>1320</v>
      </c>
      <c r="J2841" s="133">
        <v>75.700999999999993</v>
      </c>
      <c r="K2841" s="242">
        <v>1320</v>
      </c>
      <c r="L2841" s="133"/>
      <c r="M2841" s="133">
        <v>435</v>
      </c>
      <c r="N2841" s="242">
        <v>1320</v>
      </c>
      <c r="O2841" s="242">
        <v>1320</v>
      </c>
      <c r="P2841" s="133" t="s">
        <v>204</v>
      </c>
      <c r="Q2841" s="133" t="s">
        <v>201</v>
      </c>
      <c r="R2841" s="133" t="s">
        <v>202</v>
      </c>
      <c r="S2841" s="127">
        <v>44349.400856481479</v>
      </c>
    </row>
    <row r="2842" spans="1:19" x14ac:dyDescent="0.2">
      <c r="A2842" s="133" t="s">
        <v>199</v>
      </c>
      <c r="B2842" s="133" t="s">
        <v>85</v>
      </c>
      <c r="C2842" s="127">
        <v>44342.291666666664</v>
      </c>
      <c r="D2842" s="133">
        <v>83.373999999999995</v>
      </c>
      <c r="E2842" s="133">
        <v>75.599999999999994</v>
      </c>
      <c r="F2842" s="133">
        <v>7.7759999999999998</v>
      </c>
      <c r="G2842" s="133">
        <v>0</v>
      </c>
      <c r="H2842" s="133">
        <v>499</v>
      </c>
      <c r="I2842" s="242">
        <v>1320</v>
      </c>
      <c r="J2842" s="133">
        <v>75.597999999999999</v>
      </c>
      <c r="K2842" s="242">
        <v>1320</v>
      </c>
      <c r="L2842" s="133"/>
      <c r="M2842" s="133">
        <v>435</v>
      </c>
      <c r="N2842" s="242">
        <v>1320</v>
      </c>
      <c r="O2842" s="242">
        <v>1320</v>
      </c>
      <c r="P2842" s="133" t="s">
        <v>204</v>
      </c>
      <c r="Q2842" s="133" t="s">
        <v>201</v>
      </c>
      <c r="R2842" s="133" t="s">
        <v>202</v>
      </c>
      <c r="S2842" s="127">
        <v>44349.400856481479</v>
      </c>
    </row>
    <row r="2843" spans="1:19" x14ac:dyDescent="0.2">
      <c r="A2843" s="133" t="s">
        <v>199</v>
      </c>
      <c r="B2843" s="133" t="s">
        <v>85</v>
      </c>
      <c r="C2843" s="127">
        <v>44342.333333333336</v>
      </c>
      <c r="D2843" s="133">
        <v>86.081999999999994</v>
      </c>
      <c r="E2843" s="133">
        <v>78.2928</v>
      </c>
      <c r="F2843" s="133">
        <v>7.79</v>
      </c>
      <c r="G2843" s="133">
        <v>0</v>
      </c>
      <c r="H2843" s="133">
        <v>499</v>
      </c>
      <c r="I2843" s="242">
        <v>1320</v>
      </c>
      <c r="J2843" s="133">
        <v>78.292000000000002</v>
      </c>
      <c r="K2843" s="242">
        <v>1320</v>
      </c>
      <c r="L2843" s="133"/>
      <c r="M2843" s="133">
        <v>435</v>
      </c>
      <c r="N2843" s="242">
        <v>1320</v>
      </c>
      <c r="O2843" s="242">
        <v>1320</v>
      </c>
      <c r="P2843" s="133" t="s">
        <v>204</v>
      </c>
      <c r="Q2843" s="133" t="s">
        <v>201</v>
      </c>
      <c r="R2843" s="133" t="s">
        <v>202</v>
      </c>
      <c r="S2843" s="127">
        <v>44349.400856481479</v>
      </c>
    </row>
    <row r="2844" spans="1:19" x14ac:dyDescent="0.2">
      <c r="A2844" s="133" t="s">
        <v>199</v>
      </c>
      <c r="B2844" s="133" t="s">
        <v>85</v>
      </c>
      <c r="C2844" s="127">
        <v>44342.375</v>
      </c>
      <c r="D2844" s="133">
        <v>88.337999999999994</v>
      </c>
      <c r="E2844" s="133">
        <v>80.52</v>
      </c>
      <c r="F2844" s="133">
        <v>7.8179999999999996</v>
      </c>
      <c r="G2844" s="133">
        <v>0</v>
      </c>
      <c r="H2844" s="133">
        <v>499</v>
      </c>
      <c r="I2844" s="242">
        <v>1320</v>
      </c>
      <c r="J2844" s="133">
        <v>80.52</v>
      </c>
      <c r="K2844" s="242">
        <v>1320</v>
      </c>
      <c r="L2844" s="133"/>
      <c r="M2844" s="133">
        <v>435</v>
      </c>
      <c r="N2844" s="242">
        <v>1320</v>
      </c>
      <c r="O2844" s="242">
        <v>1320</v>
      </c>
      <c r="P2844" s="133" t="s">
        <v>204</v>
      </c>
      <c r="Q2844" s="133" t="s">
        <v>201</v>
      </c>
      <c r="R2844" s="133" t="s">
        <v>202</v>
      </c>
      <c r="S2844" s="127">
        <v>44349.400856481479</v>
      </c>
    </row>
    <row r="2845" spans="1:19" x14ac:dyDescent="0.2">
      <c r="A2845" s="133" t="s">
        <v>199</v>
      </c>
      <c r="B2845" s="133" t="s">
        <v>85</v>
      </c>
      <c r="C2845" s="127">
        <v>44342.416666666664</v>
      </c>
      <c r="D2845" s="133">
        <v>124.254</v>
      </c>
      <c r="E2845" s="133">
        <v>115.752</v>
      </c>
      <c r="F2845" s="133">
        <v>8.5020000000000007</v>
      </c>
      <c r="G2845" s="133">
        <v>0</v>
      </c>
      <c r="H2845" s="133">
        <v>500</v>
      </c>
      <c r="I2845" s="242">
        <v>1320</v>
      </c>
      <c r="J2845" s="133">
        <v>115.752</v>
      </c>
      <c r="K2845" s="242">
        <v>1320</v>
      </c>
      <c r="L2845" s="133"/>
      <c r="M2845" s="133">
        <v>435</v>
      </c>
      <c r="N2845" s="242">
        <v>1320</v>
      </c>
      <c r="O2845" s="242">
        <v>1320</v>
      </c>
      <c r="P2845" s="133" t="s">
        <v>204</v>
      </c>
      <c r="Q2845" s="133" t="s">
        <v>201</v>
      </c>
      <c r="R2845" s="133" t="s">
        <v>202</v>
      </c>
      <c r="S2845" s="127">
        <v>44349.400856481479</v>
      </c>
    </row>
    <row r="2846" spans="1:19" x14ac:dyDescent="0.2">
      <c r="A2846" s="133" t="s">
        <v>199</v>
      </c>
      <c r="B2846" s="133" t="s">
        <v>85</v>
      </c>
      <c r="C2846" s="127">
        <v>44342.458333333336</v>
      </c>
      <c r="D2846" s="133">
        <v>161.08799999999999</v>
      </c>
      <c r="E2846" s="133">
        <v>151.7664</v>
      </c>
      <c r="F2846" s="133">
        <v>9.3219999999999992</v>
      </c>
      <c r="G2846" s="133">
        <v>0</v>
      </c>
      <c r="H2846" s="133">
        <v>500</v>
      </c>
      <c r="I2846" s="242">
        <v>1320</v>
      </c>
      <c r="J2846" s="133">
        <v>151.76599999999999</v>
      </c>
      <c r="K2846" s="242">
        <v>1320</v>
      </c>
      <c r="L2846" s="133"/>
      <c r="M2846" s="133">
        <v>435</v>
      </c>
      <c r="N2846" s="242">
        <v>1320</v>
      </c>
      <c r="O2846" s="242">
        <v>1320</v>
      </c>
      <c r="P2846" s="133" t="s">
        <v>204</v>
      </c>
      <c r="Q2846" s="133" t="s">
        <v>201</v>
      </c>
      <c r="R2846" s="133" t="s">
        <v>202</v>
      </c>
      <c r="S2846" s="127">
        <v>44349.400856481479</v>
      </c>
    </row>
    <row r="2847" spans="1:19" x14ac:dyDescent="0.2">
      <c r="A2847" s="133" t="s">
        <v>199</v>
      </c>
      <c r="B2847" s="133" t="s">
        <v>85</v>
      </c>
      <c r="C2847" s="127">
        <v>44342.5</v>
      </c>
      <c r="D2847" s="133">
        <v>164.851</v>
      </c>
      <c r="E2847" s="133">
        <v>155.7072</v>
      </c>
      <c r="F2847" s="133">
        <v>9.1449999999999996</v>
      </c>
      <c r="G2847" s="133">
        <v>0</v>
      </c>
      <c r="H2847" s="133">
        <v>500</v>
      </c>
      <c r="I2847" s="242">
        <v>1320</v>
      </c>
      <c r="J2847" s="133">
        <v>155.70599999999999</v>
      </c>
      <c r="K2847" s="242">
        <v>1320</v>
      </c>
      <c r="L2847" s="133"/>
      <c r="M2847" s="133">
        <v>435</v>
      </c>
      <c r="N2847" s="242">
        <v>1320</v>
      </c>
      <c r="O2847" s="242">
        <v>1320</v>
      </c>
      <c r="P2847" s="133" t="s">
        <v>204</v>
      </c>
      <c r="Q2847" s="133" t="s">
        <v>201</v>
      </c>
      <c r="R2847" s="133" t="s">
        <v>202</v>
      </c>
      <c r="S2847" s="127">
        <v>44349.400856481479</v>
      </c>
    </row>
    <row r="2848" spans="1:19" x14ac:dyDescent="0.2">
      <c r="A2848" s="133" t="s">
        <v>199</v>
      </c>
      <c r="B2848" s="133" t="s">
        <v>85</v>
      </c>
      <c r="C2848" s="127">
        <v>44342.541666666664</v>
      </c>
      <c r="D2848" s="133">
        <v>170.21700000000001</v>
      </c>
      <c r="E2848" s="133">
        <v>160.99680000000001</v>
      </c>
      <c r="F2848" s="133">
        <v>9.2210000000000001</v>
      </c>
      <c r="G2848" s="133">
        <v>0</v>
      </c>
      <c r="H2848" s="133">
        <v>500</v>
      </c>
      <c r="I2848" s="242">
        <v>1320</v>
      </c>
      <c r="J2848" s="133">
        <v>160.99600000000001</v>
      </c>
      <c r="K2848" s="242">
        <v>1320</v>
      </c>
      <c r="L2848" s="133"/>
      <c r="M2848" s="133">
        <v>435</v>
      </c>
      <c r="N2848" s="242">
        <v>1320</v>
      </c>
      <c r="O2848" s="242">
        <v>1320</v>
      </c>
      <c r="P2848" s="133" t="s">
        <v>204</v>
      </c>
      <c r="Q2848" s="133" t="s">
        <v>201</v>
      </c>
      <c r="R2848" s="133" t="s">
        <v>202</v>
      </c>
      <c r="S2848" s="127">
        <v>44349.400856481479</v>
      </c>
    </row>
    <row r="2849" spans="1:19" x14ac:dyDescent="0.2">
      <c r="A2849" s="133" t="s">
        <v>199</v>
      </c>
      <c r="B2849" s="133" t="s">
        <v>85</v>
      </c>
      <c r="C2849" s="127">
        <v>44342.583333333336</v>
      </c>
      <c r="D2849" s="133">
        <v>171.608</v>
      </c>
      <c r="E2849" s="133">
        <v>162.40799999999999</v>
      </c>
      <c r="F2849" s="133">
        <v>9.2010000000000005</v>
      </c>
      <c r="G2849" s="133">
        <v>0</v>
      </c>
      <c r="H2849" s="133">
        <v>500</v>
      </c>
      <c r="I2849" s="242">
        <v>1320</v>
      </c>
      <c r="J2849" s="133">
        <v>162.40700000000001</v>
      </c>
      <c r="K2849" s="242">
        <v>1320</v>
      </c>
      <c r="L2849" s="133"/>
      <c r="M2849" s="133">
        <v>435</v>
      </c>
      <c r="N2849" s="242">
        <v>1320</v>
      </c>
      <c r="O2849" s="242">
        <v>1320</v>
      </c>
      <c r="P2849" s="133" t="s">
        <v>204</v>
      </c>
      <c r="Q2849" s="133" t="s">
        <v>201</v>
      </c>
      <c r="R2849" s="133" t="s">
        <v>202</v>
      </c>
      <c r="S2849" s="127">
        <v>44349.400856481479</v>
      </c>
    </row>
    <row r="2850" spans="1:19" x14ac:dyDescent="0.2">
      <c r="A2850" s="133" t="s">
        <v>199</v>
      </c>
      <c r="B2850" s="133" t="s">
        <v>85</v>
      </c>
      <c r="C2850" s="127">
        <v>44342.625</v>
      </c>
      <c r="D2850" s="133">
        <v>133.083</v>
      </c>
      <c r="E2850" s="133">
        <v>124.6416</v>
      </c>
      <c r="F2850" s="133">
        <v>8.4410000000000007</v>
      </c>
      <c r="G2850" s="133">
        <v>0</v>
      </c>
      <c r="H2850" s="133">
        <v>500</v>
      </c>
      <c r="I2850" s="242">
        <v>1320</v>
      </c>
      <c r="J2850" s="133">
        <v>124.642</v>
      </c>
      <c r="K2850" s="242">
        <v>1320</v>
      </c>
      <c r="L2850" s="133"/>
      <c r="M2850" s="133">
        <v>435</v>
      </c>
      <c r="N2850" s="242">
        <v>1320</v>
      </c>
      <c r="O2850" s="242">
        <v>1320</v>
      </c>
      <c r="P2850" s="133" t="s">
        <v>204</v>
      </c>
      <c r="Q2850" s="133" t="s">
        <v>201</v>
      </c>
      <c r="R2850" s="133" t="s">
        <v>202</v>
      </c>
      <c r="S2850" s="127">
        <v>44349.400856481479</v>
      </c>
    </row>
    <row r="2851" spans="1:19" x14ac:dyDescent="0.2">
      <c r="A2851" s="133" t="s">
        <v>199</v>
      </c>
      <c r="B2851" s="133" t="s">
        <v>85</v>
      </c>
      <c r="C2851" s="127">
        <v>44342.666666666664</v>
      </c>
      <c r="D2851" s="133">
        <v>145.066</v>
      </c>
      <c r="E2851" s="133">
        <v>136.2816</v>
      </c>
      <c r="F2851" s="133">
        <v>8.7850000000000001</v>
      </c>
      <c r="G2851" s="133">
        <v>0</v>
      </c>
      <c r="H2851" s="133">
        <v>500</v>
      </c>
      <c r="I2851" s="242">
        <v>1320</v>
      </c>
      <c r="J2851" s="133">
        <v>136.28100000000001</v>
      </c>
      <c r="K2851" s="242">
        <v>1320</v>
      </c>
      <c r="L2851" s="133"/>
      <c r="M2851" s="133">
        <v>435</v>
      </c>
      <c r="N2851" s="242">
        <v>1320</v>
      </c>
      <c r="O2851" s="242">
        <v>1320</v>
      </c>
      <c r="P2851" s="133" t="s">
        <v>204</v>
      </c>
      <c r="Q2851" s="133" t="s">
        <v>201</v>
      </c>
      <c r="R2851" s="133" t="s">
        <v>202</v>
      </c>
      <c r="S2851" s="127">
        <v>44349.400856481479</v>
      </c>
    </row>
    <row r="2852" spans="1:19" x14ac:dyDescent="0.2">
      <c r="A2852" s="133" t="s">
        <v>199</v>
      </c>
      <c r="B2852" s="133" t="s">
        <v>85</v>
      </c>
      <c r="C2852" s="127">
        <v>44342.708333333336</v>
      </c>
      <c r="D2852" s="133">
        <v>159.12899999999999</v>
      </c>
      <c r="E2852" s="133">
        <v>150.18719999999999</v>
      </c>
      <c r="F2852" s="133">
        <v>8.9429999999999996</v>
      </c>
      <c r="G2852" s="133">
        <v>0</v>
      </c>
      <c r="H2852" s="133">
        <v>500</v>
      </c>
      <c r="I2852" s="242">
        <v>1320</v>
      </c>
      <c r="J2852" s="133">
        <v>150.18600000000001</v>
      </c>
      <c r="K2852" s="242">
        <v>1320</v>
      </c>
      <c r="L2852" s="133"/>
      <c r="M2852" s="133">
        <v>435</v>
      </c>
      <c r="N2852" s="242">
        <v>1320</v>
      </c>
      <c r="O2852" s="242">
        <v>1320</v>
      </c>
      <c r="P2852" s="133" t="s">
        <v>204</v>
      </c>
      <c r="Q2852" s="133" t="s">
        <v>201</v>
      </c>
      <c r="R2852" s="133" t="s">
        <v>202</v>
      </c>
      <c r="S2852" s="127">
        <v>44349.400856481479</v>
      </c>
    </row>
    <row r="2853" spans="1:19" x14ac:dyDescent="0.2">
      <c r="A2853" s="133" t="s">
        <v>199</v>
      </c>
      <c r="B2853" s="133" t="s">
        <v>85</v>
      </c>
      <c r="C2853" s="127">
        <v>44342.75</v>
      </c>
      <c r="D2853" s="133">
        <v>117.905</v>
      </c>
      <c r="E2853" s="133">
        <v>109.7424</v>
      </c>
      <c r="F2853" s="133">
        <v>8.1639999999999997</v>
      </c>
      <c r="G2853" s="133">
        <v>0</v>
      </c>
      <c r="H2853" s="133">
        <v>500</v>
      </c>
      <c r="I2853" s="242">
        <v>1320</v>
      </c>
      <c r="J2853" s="133">
        <v>109.741</v>
      </c>
      <c r="K2853" s="242">
        <v>1320</v>
      </c>
      <c r="L2853" s="133"/>
      <c r="M2853" s="133">
        <v>435</v>
      </c>
      <c r="N2853" s="242">
        <v>1320</v>
      </c>
      <c r="O2853" s="242">
        <v>1320</v>
      </c>
      <c r="P2853" s="133" t="s">
        <v>204</v>
      </c>
      <c r="Q2853" s="133" t="s">
        <v>201</v>
      </c>
      <c r="R2853" s="133" t="s">
        <v>202</v>
      </c>
      <c r="S2853" s="127">
        <v>44349.400868055556</v>
      </c>
    </row>
    <row r="2854" spans="1:19" x14ac:dyDescent="0.2">
      <c r="A2854" s="133" t="s">
        <v>199</v>
      </c>
      <c r="B2854" s="133" t="s">
        <v>85</v>
      </c>
      <c r="C2854" s="127">
        <v>44342.791666666664</v>
      </c>
      <c r="D2854" s="133">
        <v>92.611999999999995</v>
      </c>
      <c r="E2854" s="133">
        <v>84.647999999999996</v>
      </c>
      <c r="F2854" s="133">
        <v>7.9630000000000001</v>
      </c>
      <c r="G2854" s="133">
        <v>0</v>
      </c>
      <c r="H2854" s="133">
        <v>499</v>
      </c>
      <c r="I2854" s="242">
        <v>1320</v>
      </c>
      <c r="J2854" s="133">
        <v>84.649000000000001</v>
      </c>
      <c r="K2854" s="242">
        <v>1320</v>
      </c>
      <c r="L2854" s="133"/>
      <c r="M2854" s="133">
        <v>435</v>
      </c>
      <c r="N2854" s="242">
        <v>1320</v>
      </c>
      <c r="O2854" s="242">
        <v>1320</v>
      </c>
      <c r="P2854" s="133" t="s">
        <v>204</v>
      </c>
      <c r="Q2854" s="133" t="s">
        <v>201</v>
      </c>
      <c r="R2854" s="133" t="s">
        <v>202</v>
      </c>
      <c r="S2854" s="127">
        <v>44349.400868055556</v>
      </c>
    </row>
    <row r="2855" spans="1:19" x14ac:dyDescent="0.2">
      <c r="A2855" s="133" t="s">
        <v>199</v>
      </c>
      <c r="B2855" s="133" t="s">
        <v>85</v>
      </c>
      <c r="C2855" s="127">
        <v>44342.833333333336</v>
      </c>
      <c r="D2855" s="133">
        <v>88.597999999999999</v>
      </c>
      <c r="E2855" s="133">
        <v>80.764799999999994</v>
      </c>
      <c r="F2855" s="133">
        <v>7.8330000000000002</v>
      </c>
      <c r="G2855" s="133">
        <v>0</v>
      </c>
      <c r="H2855" s="133">
        <v>499</v>
      </c>
      <c r="I2855" s="242">
        <v>1320</v>
      </c>
      <c r="J2855" s="133">
        <v>80.765000000000001</v>
      </c>
      <c r="K2855" s="242">
        <v>1320</v>
      </c>
      <c r="L2855" s="133"/>
      <c r="M2855" s="133">
        <v>435</v>
      </c>
      <c r="N2855" s="242">
        <v>1320</v>
      </c>
      <c r="O2855" s="242">
        <v>1320</v>
      </c>
      <c r="P2855" s="133" t="s">
        <v>204</v>
      </c>
      <c r="Q2855" s="133" t="s">
        <v>201</v>
      </c>
      <c r="R2855" s="133" t="s">
        <v>202</v>
      </c>
      <c r="S2855" s="127">
        <v>44349.400856481479</v>
      </c>
    </row>
    <row r="2856" spans="1:19" x14ac:dyDescent="0.2">
      <c r="A2856" s="133" t="s">
        <v>199</v>
      </c>
      <c r="B2856" s="133" t="s">
        <v>85</v>
      </c>
      <c r="C2856" s="127">
        <v>44342.875</v>
      </c>
      <c r="D2856" s="133">
        <v>112.17400000000001</v>
      </c>
      <c r="E2856" s="133">
        <v>103.9344</v>
      </c>
      <c r="F2856" s="133">
        <v>8.2409999999999997</v>
      </c>
      <c r="G2856" s="133">
        <v>0</v>
      </c>
      <c r="H2856" s="133">
        <v>565</v>
      </c>
      <c r="I2856" s="242">
        <v>1320</v>
      </c>
      <c r="J2856" s="133">
        <v>103.93300000000001</v>
      </c>
      <c r="K2856" s="242">
        <v>1320</v>
      </c>
      <c r="L2856" s="133"/>
      <c r="M2856" s="133">
        <v>435</v>
      </c>
      <c r="N2856" s="242">
        <v>1320</v>
      </c>
      <c r="O2856" s="242">
        <v>1320</v>
      </c>
      <c r="P2856" s="133" t="s">
        <v>204</v>
      </c>
      <c r="Q2856" s="133" t="s">
        <v>201</v>
      </c>
      <c r="R2856" s="133" t="s">
        <v>202</v>
      </c>
      <c r="S2856" s="127">
        <v>44349.400856481479</v>
      </c>
    </row>
    <row r="2857" spans="1:19" x14ac:dyDescent="0.2">
      <c r="A2857" s="133" t="s">
        <v>199</v>
      </c>
      <c r="B2857" s="133" t="s">
        <v>85</v>
      </c>
      <c r="C2857" s="127">
        <v>44342.916666666664</v>
      </c>
      <c r="D2857" s="133">
        <v>144.05000000000001</v>
      </c>
      <c r="E2857" s="133">
        <v>135.1344</v>
      </c>
      <c r="F2857" s="133">
        <v>8.9149999999999991</v>
      </c>
      <c r="G2857" s="133">
        <v>0</v>
      </c>
      <c r="H2857" s="133">
        <v>500</v>
      </c>
      <c r="I2857" s="242">
        <v>1320</v>
      </c>
      <c r="J2857" s="133">
        <v>135.13499999999999</v>
      </c>
      <c r="K2857" s="242">
        <v>1320</v>
      </c>
      <c r="L2857" s="133"/>
      <c r="M2857" s="133">
        <v>435</v>
      </c>
      <c r="N2857" s="242">
        <v>1320</v>
      </c>
      <c r="O2857" s="242">
        <v>1320</v>
      </c>
      <c r="P2857" s="133" t="s">
        <v>204</v>
      </c>
      <c r="Q2857" s="133" t="s">
        <v>201</v>
      </c>
      <c r="R2857" s="133" t="s">
        <v>202</v>
      </c>
      <c r="S2857" s="127">
        <v>44349.400856481479</v>
      </c>
    </row>
    <row r="2858" spans="1:19" x14ac:dyDescent="0.2">
      <c r="A2858" s="133" t="s">
        <v>199</v>
      </c>
      <c r="B2858" s="133" t="s">
        <v>85</v>
      </c>
      <c r="C2858" s="127">
        <v>44342.958333333336</v>
      </c>
      <c r="D2858" s="133">
        <v>162.27000000000001</v>
      </c>
      <c r="E2858" s="133">
        <v>152.98560000000001</v>
      </c>
      <c r="F2858" s="133">
        <v>9.2829999999999995</v>
      </c>
      <c r="G2858" s="133">
        <v>0</v>
      </c>
      <c r="H2858" s="133">
        <v>500</v>
      </c>
      <c r="I2858" s="242">
        <v>1320</v>
      </c>
      <c r="J2858" s="133">
        <v>152.98699999999999</v>
      </c>
      <c r="K2858" s="242">
        <v>1320</v>
      </c>
      <c r="L2858" s="133"/>
      <c r="M2858" s="133">
        <v>435</v>
      </c>
      <c r="N2858" s="242">
        <v>1320</v>
      </c>
      <c r="O2858" s="242">
        <v>1320</v>
      </c>
      <c r="P2858" s="133" t="s">
        <v>204</v>
      </c>
      <c r="Q2858" s="133" t="s">
        <v>201</v>
      </c>
      <c r="R2858" s="133" t="s">
        <v>202</v>
      </c>
      <c r="S2858" s="127">
        <v>44349.400868055556</v>
      </c>
    </row>
    <row r="2859" spans="1:19" x14ac:dyDescent="0.2">
      <c r="A2859" s="133" t="s">
        <v>199</v>
      </c>
      <c r="B2859" s="133" t="s">
        <v>85</v>
      </c>
      <c r="C2859" s="127">
        <v>44343</v>
      </c>
      <c r="D2859" s="133">
        <v>126.929</v>
      </c>
      <c r="E2859" s="133">
        <v>118.34399999999999</v>
      </c>
      <c r="F2859" s="133">
        <v>8.5860000000000003</v>
      </c>
      <c r="G2859" s="133">
        <v>0</v>
      </c>
      <c r="H2859" s="133">
        <v>500</v>
      </c>
      <c r="I2859" s="242">
        <v>1320</v>
      </c>
      <c r="J2859" s="133">
        <v>118.343</v>
      </c>
      <c r="K2859" s="242">
        <v>1320</v>
      </c>
      <c r="L2859" s="133"/>
      <c r="M2859" s="133">
        <v>435</v>
      </c>
      <c r="N2859" s="242">
        <v>1320</v>
      </c>
      <c r="O2859" s="242">
        <v>1320</v>
      </c>
      <c r="P2859" s="133" t="s">
        <v>204</v>
      </c>
      <c r="Q2859" s="133" t="s">
        <v>201</v>
      </c>
      <c r="R2859" s="133" t="s">
        <v>202</v>
      </c>
      <c r="S2859" s="127">
        <v>44349.400856481479</v>
      </c>
    </row>
    <row r="2860" spans="1:19" x14ac:dyDescent="0.2">
      <c r="A2860" s="133" t="s">
        <v>199</v>
      </c>
      <c r="B2860" s="133" t="s">
        <v>85</v>
      </c>
      <c r="C2860" s="127">
        <v>44343.041666666664</v>
      </c>
      <c r="D2860" s="133">
        <v>100.349</v>
      </c>
      <c r="E2860" s="133">
        <v>92.380799999999994</v>
      </c>
      <c r="F2860" s="133">
        <v>7.968</v>
      </c>
      <c r="G2860" s="133">
        <v>0</v>
      </c>
      <c r="H2860" s="133">
        <v>500</v>
      </c>
      <c r="I2860" s="242">
        <v>1320</v>
      </c>
      <c r="J2860" s="133">
        <v>92.381</v>
      </c>
      <c r="K2860" s="242">
        <v>1320</v>
      </c>
      <c r="L2860" s="133"/>
      <c r="M2860" s="133">
        <v>435</v>
      </c>
      <c r="N2860" s="242">
        <v>1320</v>
      </c>
      <c r="O2860" s="242">
        <v>1320</v>
      </c>
      <c r="P2860" s="133" t="s">
        <v>204</v>
      </c>
      <c r="Q2860" s="133" t="s">
        <v>201</v>
      </c>
      <c r="R2860" s="133" t="s">
        <v>202</v>
      </c>
      <c r="S2860" s="127">
        <v>44349.400856481479</v>
      </c>
    </row>
    <row r="2861" spans="1:19" x14ac:dyDescent="0.2">
      <c r="A2861" s="133" t="s">
        <v>199</v>
      </c>
      <c r="B2861" s="133" t="s">
        <v>85</v>
      </c>
      <c r="C2861" s="127">
        <v>44343.083333333336</v>
      </c>
      <c r="D2861" s="133">
        <v>87.031999999999996</v>
      </c>
      <c r="E2861" s="133">
        <v>79.257599999999996</v>
      </c>
      <c r="F2861" s="133">
        <v>7.7759999999999998</v>
      </c>
      <c r="G2861" s="133">
        <v>0</v>
      </c>
      <c r="H2861" s="133">
        <v>499</v>
      </c>
      <c r="I2861" s="242">
        <v>1320</v>
      </c>
      <c r="J2861" s="133">
        <v>79.256</v>
      </c>
      <c r="K2861" s="242">
        <v>1320</v>
      </c>
      <c r="L2861" s="133"/>
      <c r="M2861" s="133">
        <v>435</v>
      </c>
      <c r="N2861" s="242">
        <v>1320</v>
      </c>
      <c r="O2861" s="242">
        <v>1320</v>
      </c>
      <c r="P2861" s="133" t="s">
        <v>204</v>
      </c>
      <c r="Q2861" s="133" t="s">
        <v>201</v>
      </c>
      <c r="R2861" s="133" t="s">
        <v>202</v>
      </c>
      <c r="S2861" s="127">
        <v>44349.400856481479</v>
      </c>
    </row>
    <row r="2862" spans="1:19" x14ac:dyDescent="0.2">
      <c r="A2862" s="133" t="s">
        <v>199</v>
      </c>
      <c r="B2862" s="133" t="s">
        <v>85</v>
      </c>
      <c r="C2862" s="127">
        <v>44343.125</v>
      </c>
      <c r="D2862" s="133">
        <v>83.784999999999997</v>
      </c>
      <c r="E2862" s="133">
        <v>76.065600000000003</v>
      </c>
      <c r="F2862" s="133">
        <v>7.7210000000000001</v>
      </c>
      <c r="G2862" s="133">
        <v>0</v>
      </c>
      <c r="H2862" s="133">
        <v>499</v>
      </c>
      <c r="I2862" s="242">
        <v>1320</v>
      </c>
      <c r="J2862" s="133">
        <v>76.063999999999993</v>
      </c>
      <c r="K2862" s="242">
        <v>1320</v>
      </c>
      <c r="L2862" s="133"/>
      <c r="M2862" s="133">
        <v>435</v>
      </c>
      <c r="N2862" s="242">
        <v>1320</v>
      </c>
      <c r="O2862" s="242">
        <v>1320</v>
      </c>
      <c r="P2862" s="133" t="s">
        <v>204</v>
      </c>
      <c r="Q2862" s="133" t="s">
        <v>201</v>
      </c>
      <c r="R2862" s="133" t="s">
        <v>202</v>
      </c>
      <c r="S2862" s="127">
        <v>44349.400856481479</v>
      </c>
    </row>
    <row r="2863" spans="1:19" x14ac:dyDescent="0.2">
      <c r="A2863" s="133" t="s">
        <v>199</v>
      </c>
      <c r="B2863" s="133" t="s">
        <v>85</v>
      </c>
      <c r="C2863" s="127">
        <v>44343.166666666664</v>
      </c>
      <c r="D2863" s="133">
        <v>83.576999999999998</v>
      </c>
      <c r="E2863" s="133">
        <v>75.652799999999999</v>
      </c>
      <c r="F2863" s="133">
        <v>7.9249999999999998</v>
      </c>
      <c r="G2863" s="133">
        <v>0</v>
      </c>
      <c r="H2863" s="133">
        <v>499</v>
      </c>
      <c r="I2863" s="242">
        <v>1320</v>
      </c>
      <c r="J2863" s="133">
        <v>75.652000000000001</v>
      </c>
      <c r="K2863" s="242">
        <v>1320</v>
      </c>
      <c r="L2863" s="133"/>
      <c r="M2863" s="133">
        <v>435</v>
      </c>
      <c r="N2863" s="242">
        <v>1320</v>
      </c>
      <c r="O2863" s="242">
        <v>1320</v>
      </c>
      <c r="P2863" s="133" t="s">
        <v>204</v>
      </c>
      <c r="Q2863" s="133" t="s">
        <v>201</v>
      </c>
      <c r="R2863" s="133" t="s">
        <v>202</v>
      </c>
      <c r="S2863" s="127">
        <v>44349.400856481479</v>
      </c>
    </row>
    <row r="2864" spans="1:19" x14ac:dyDescent="0.2">
      <c r="A2864" s="133" t="s">
        <v>199</v>
      </c>
      <c r="B2864" s="133" t="s">
        <v>85</v>
      </c>
      <c r="C2864" s="127">
        <v>44343.208333333336</v>
      </c>
      <c r="D2864" s="133">
        <v>83.569000000000003</v>
      </c>
      <c r="E2864" s="133">
        <v>75.724800000000002</v>
      </c>
      <c r="F2864" s="133">
        <v>7.8440000000000003</v>
      </c>
      <c r="G2864" s="133">
        <v>0</v>
      </c>
      <c r="H2864" s="133">
        <v>499</v>
      </c>
      <c r="I2864" s="242">
        <v>1320</v>
      </c>
      <c r="J2864" s="133">
        <v>75.724999999999994</v>
      </c>
      <c r="K2864" s="242">
        <v>1320</v>
      </c>
      <c r="L2864" s="133"/>
      <c r="M2864" s="133">
        <v>435</v>
      </c>
      <c r="N2864" s="242">
        <v>1320</v>
      </c>
      <c r="O2864" s="242">
        <v>1320</v>
      </c>
      <c r="P2864" s="133" t="s">
        <v>204</v>
      </c>
      <c r="Q2864" s="133" t="s">
        <v>201</v>
      </c>
      <c r="R2864" s="133" t="s">
        <v>202</v>
      </c>
      <c r="S2864" s="127">
        <v>44349.400856481479</v>
      </c>
    </row>
    <row r="2865" spans="1:19" x14ac:dyDescent="0.2">
      <c r="A2865" s="133" t="s">
        <v>199</v>
      </c>
      <c r="B2865" s="133" t="s">
        <v>85</v>
      </c>
      <c r="C2865" s="127">
        <v>44343.25</v>
      </c>
      <c r="D2865" s="133">
        <v>83.698999999999998</v>
      </c>
      <c r="E2865" s="133">
        <v>75.998400000000004</v>
      </c>
      <c r="F2865" s="133">
        <v>7.702</v>
      </c>
      <c r="G2865" s="133">
        <v>0</v>
      </c>
      <c r="H2865" s="133">
        <v>500</v>
      </c>
      <c r="I2865" s="242">
        <v>1320</v>
      </c>
      <c r="J2865" s="133">
        <v>75.997</v>
      </c>
      <c r="K2865" s="242">
        <v>1320</v>
      </c>
      <c r="L2865" s="133"/>
      <c r="M2865" s="133">
        <v>435</v>
      </c>
      <c r="N2865" s="242">
        <v>1320</v>
      </c>
      <c r="O2865" s="242">
        <v>1320</v>
      </c>
      <c r="P2865" s="133" t="s">
        <v>204</v>
      </c>
      <c r="Q2865" s="133" t="s">
        <v>201</v>
      </c>
      <c r="R2865" s="133" t="s">
        <v>202</v>
      </c>
      <c r="S2865" s="127">
        <v>44349.400856481479</v>
      </c>
    </row>
    <row r="2866" spans="1:19" x14ac:dyDescent="0.2">
      <c r="A2866" s="133" t="s">
        <v>199</v>
      </c>
      <c r="B2866" s="133" t="s">
        <v>85</v>
      </c>
      <c r="C2866" s="127">
        <v>44343.291666666664</v>
      </c>
      <c r="D2866" s="133">
        <v>83.537999999999997</v>
      </c>
      <c r="E2866" s="133">
        <v>75.724800000000002</v>
      </c>
      <c r="F2866" s="133">
        <v>7.8140000000000001</v>
      </c>
      <c r="G2866" s="133">
        <v>0</v>
      </c>
      <c r="H2866" s="133">
        <v>499</v>
      </c>
      <c r="I2866" s="242">
        <v>1320</v>
      </c>
      <c r="J2866" s="133">
        <v>75.724000000000004</v>
      </c>
      <c r="K2866" s="242">
        <v>1320</v>
      </c>
      <c r="L2866" s="133"/>
      <c r="M2866" s="133">
        <v>435</v>
      </c>
      <c r="N2866" s="242">
        <v>1320</v>
      </c>
      <c r="O2866" s="242">
        <v>1320</v>
      </c>
      <c r="P2866" s="133" t="s">
        <v>204</v>
      </c>
      <c r="Q2866" s="133" t="s">
        <v>201</v>
      </c>
      <c r="R2866" s="133" t="s">
        <v>202</v>
      </c>
      <c r="S2866" s="127">
        <v>44349.400856481479</v>
      </c>
    </row>
    <row r="2867" spans="1:19" x14ac:dyDescent="0.2">
      <c r="A2867" s="133" t="s">
        <v>199</v>
      </c>
      <c r="B2867" s="133" t="s">
        <v>85</v>
      </c>
      <c r="C2867" s="127">
        <v>44343.333333333336</v>
      </c>
      <c r="D2867" s="133">
        <v>83.488</v>
      </c>
      <c r="E2867" s="133">
        <v>75.796800000000005</v>
      </c>
      <c r="F2867" s="133">
        <v>7.6920000000000002</v>
      </c>
      <c r="G2867" s="133">
        <v>0</v>
      </c>
      <c r="H2867" s="133">
        <v>499</v>
      </c>
      <c r="I2867" s="242">
        <v>1320</v>
      </c>
      <c r="J2867" s="133">
        <v>75.796000000000006</v>
      </c>
      <c r="K2867" s="242">
        <v>1320</v>
      </c>
      <c r="L2867" s="133"/>
      <c r="M2867" s="133">
        <v>435</v>
      </c>
      <c r="N2867" s="242">
        <v>1320</v>
      </c>
      <c r="O2867" s="242">
        <v>1320</v>
      </c>
      <c r="P2867" s="133" t="s">
        <v>204</v>
      </c>
      <c r="Q2867" s="133" t="s">
        <v>201</v>
      </c>
      <c r="R2867" s="133" t="s">
        <v>202</v>
      </c>
      <c r="S2867" s="127">
        <v>44349.400856481479</v>
      </c>
    </row>
    <row r="2868" spans="1:19" x14ac:dyDescent="0.2">
      <c r="A2868" s="133" t="s">
        <v>199</v>
      </c>
      <c r="B2868" s="133" t="s">
        <v>85</v>
      </c>
      <c r="C2868" s="127">
        <v>44343.375</v>
      </c>
      <c r="D2868" s="133">
        <v>84.537000000000006</v>
      </c>
      <c r="E2868" s="133">
        <v>76.8</v>
      </c>
      <c r="F2868" s="133">
        <v>7.7359999999999998</v>
      </c>
      <c r="G2868" s="133">
        <v>0</v>
      </c>
      <c r="H2868" s="133">
        <v>499</v>
      </c>
      <c r="I2868" s="242">
        <v>1320</v>
      </c>
      <c r="J2868" s="133">
        <v>76.801000000000002</v>
      </c>
      <c r="K2868" s="242">
        <v>1320</v>
      </c>
      <c r="L2868" s="133"/>
      <c r="M2868" s="133">
        <v>435</v>
      </c>
      <c r="N2868" s="242">
        <v>1320</v>
      </c>
      <c r="O2868" s="242">
        <v>1320</v>
      </c>
      <c r="P2868" s="133" t="s">
        <v>204</v>
      </c>
      <c r="Q2868" s="133" t="s">
        <v>201</v>
      </c>
      <c r="R2868" s="133" t="s">
        <v>202</v>
      </c>
      <c r="S2868" s="127">
        <v>44349.400856481479</v>
      </c>
    </row>
    <row r="2869" spans="1:19" x14ac:dyDescent="0.2">
      <c r="A2869" s="133" t="s">
        <v>199</v>
      </c>
      <c r="B2869" s="133" t="s">
        <v>85</v>
      </c>
      <c r="C2869" s="127">
        <v>44343.416666666664</v>
      </c>
      <c r="D2869" s="133">
        <v>112.755</v>
      </c>
      <c r="E2869" s="133">
        <v>104.3904</v>
      </c>
      <c r="F2869" s="133">
        <v>8.3629999999999995</v>
      </c>
      <c r="G2869" s="133">
        <v>0</v>
      </c>
      <c r="H2869" s="133">
        <v>499</v>
      </c>
      <c r="I2869" s="242">
        <v>1320</v>
      </c>
      <c r="J2869" s="133">
        <v>104.392</v>
      </c>
      <c r="K2869" s="242">
        <v>1320</v>
      </c>
      <c r="L2869" s="133"/>
      <c r="M2869" s="133">
        <v>435</v>
      </c>
      <c r="N2869" s="242">
        <v>1320</v>
      </c>
      <c r="O2869" s="242">
        <v>1320</v>
      </c>
      <c r="P2869" s="133" t="s">
        <v>204</v>
      </c>
      <c r="Q2869" s="133" t="s">
        <v>201</v>
      </c>
      <c r="R2869" s="133" t="s">
        <v>202</v>
      </c>
      <c r="S2869" s="127">
        <v>44349.400856481479</v>
      </c>
    </row>
    <row r="2870" spans="1:19" x14ac:dyDescent="0.2">
      <c r="A2870" s="133" t="s">
        <v>199</v>
      </c>
      <c r="B2870" s="133" t="s">
        <v>85</v>
      </c>
      <c r="C2870" s="127">
        <v>44343.458333333336</v>
      </c>
      <c r="D2870" s="133">
        <v>170.79400000000001</v>
      </c>
      <c r="E2870" s="133">
        <v>161.43360000000001</v>
      </c>
      <c r="F2870" s="133">
        <v>9.359</v>
      </c>
      <c r="G2870" s="133">
        <v>0</v>
      </c>
      <c r="H2870" s="133">
        <v>500</v>
      </c>
      <c r="I2870" s="242">
        <v>1320</v>
      </c>
      <c r="J2870" s="133">
        <v>161.435</v>
      </c>
      <c r="K2870" s="242">
        <v>1320</v>
      </c>
      <c r="L2870" s="133"/>
      <c r="M2870" s="133">
        <v>435</v>
      </c>
      <c r="N2870" s="242">
        <v>1320</v>
      </c>
      <c r="O2870" s="242">
        <v>1320</v>
      </c>
      <c r="P2870" s="133" t="s">
        <v>204</v>
      </c>
      <c r="Q2870" s="133" t="s">
        <v>201</v>
      </c>
      <c r="R2870" s="133" t="s">
        <v>202</v>
      </c>
      <c r="S2870" s="127">
        <v>44349.400856481479</v>
      </c>
    </row>
    <row r="2871" spans="1:19" x14ac:dyDescent="0.2">
      <c r="A2871" s="133" t="s">
        <v>199</v>
      </c>
      <c r="B2871" s="133" t="s">
        <v>85</v>
      </c>
      <c r="C2871" s="127">
        <v>44343.5</v>
      </c>
      <c r="D2871" s="133">
        <v>173.661</v>
      </c>
      <c r="E2871" s="133">
        <v>164.2704</v>
      </c>
      <c r="F2871" s="133">
        <v>9.3919999999999995</v>
      </c>
      <c r="G2871" s="133">
        <v>0</v>
      </c>
      <c r="H2871" s="133">
        <v>500</v>
      </c>
      <c r="I2871" s="242">
        <v>1320</v>
      </c>
      <c r="J2871" s="133">
        <v>164.26900000000001</v>
      </c>
      <c r="K2871" s="242">
        <v>1320</v>
      </c>
      <c r="L2871" s="133"/>
      <c r="M2871" s="133">
        <v>435</v>
      </c>
      <c r="N2871" s="242">
        <v>1320</v>
      </c>
      <c r="O2871" s="242">
        <v>1320</v>
      </c>
      <c r="P2871" s="133" t="s">
        <v>204</v>
      </c>
      <c r="Q2871" s="133" t="s">
        <v>201</v>
      </c>
      <c r="R2871" s="133" t="s">
        <v>202</v>
      </c>
      <c r="S2871" s="127">
        <v>44349.400856481479</v>
      </c>
    </row>
    <row r="2872" spans="1:19" x14ac:dyDescent="0.2">
      <c r="A2872" s="133" t="s">
        <v>199</v>
      </c>
      <c r="B2872" s="133" t="s">
        <v>85</v>
      </c>
      <c r="C2872" s="127">
        <v>44343.541666666664</v>
      </c>
      <c r="D2872" s="133">
        <v>173.82599999999999</v>
      </c>
      <c r="E2872" s="133">
        <v>164.6448</v>
      </c>
      <c r="F2872" s="133">
        <v>9.1820000000000004</v>
      </c>
      <c r="G2872" s="133">
        <v>0</v>
      </c>
      <c r="H2872" s="133">
        <v>500</v>
      </c>
      <c r="I2872" s="242">
        <v>1320</v>
      </c>
      <c r="J2872" s="133">
        <v>164.64400000000001</v>
      </c>
      <c r="K2872" s="242">
        <v>1320</v>
      </c>
      <c r="L2872" s="133"/>
      <c r="M2872" s="133">
        <v>435</v>
      </c>
      <c r="N2872" s="242">
        <v>1320</v>
      </c>
      <c r="O2872" s="242">
        <v>1320</v>
      </c>
      <c r="P2872" s="133" t="s">
        <v>204</v>
      </c>
      <c r="Q2872" s="133" t="s">
        <v>201</v>
      </c>
      <c r="R2872" s="133" t="s">
        <v>202</v>
      </c>
      <c r="S2872" s="127">
        <v>44349.400856481479</v>
      </c>
    </row>
    <row r="2873" spans="1:19" x14ac:dyDescent="0.2">
      <c r="A2873" s="133" t="s">
        <v>199</v>
      </c>
      <c r="B2873" s="133" t="s">
        <v>85</v>
      </c>
      <c r="C2873" s="127">
        <v>44343.583333333336</v>
      </c>
      <c r="D2873" s="133">
        <v>174.184</v>
      </c>
      <c r="E2873" s="133">
        <v>164.86080000000001</v>
      </c>
      <c r="F2873" s="133">
        <v>9.3230000000000004</v>
      </c>
      <c r="G2873" s="133">
        <v>0</v>
      </c>
      <c r="H2873" s="133">
        <v>500</v>
      </c>
      <c r="I2873" s="242">
        <v>1320</v>
      </c>
      <c r="J2873" s="133">
        <v>164.86099999999999</v>
      </c>
      <c r="K2873" s="242">
        <v>1320</v>
      </c>
      <c r="L2873" s="133"/>
      <c r="M2873" s="133">
        <v>435</v>
      </c>
      <c r="N2873" s="242">
        <v>1320</v>
      </c>
      <c r="O2873" s="242">
        <v>1320</v>
      </c>
      <c r="P2873" s="133" t="s">
        <v>204</v>
      </c>
      <c r="Q2873" s="133" t="s">
        <v>201</v>
      </c>
      <c r="R2873" s="133" t="s">
        <v>202</v>
      </c>
      <c r="S2873" s="127">
        <v>44349.400856481479</v>
      </c>
    </row>
    <row r="2874" spans="1:19" x14ac:dyDescent="0.2">
      <c r="A2874" s="133" t="s">
        <v>199</v>
      </c>
      <c r="B2874" s="133" t="s">
        <v>85</v>
      </c>
      <c r="C2874" s="127">
        <v>44343.625</v>
      </c>
      <c r="D2874" s="133">
        <v>174.57599999999999</v>
      </c>
      <c r="E2874" s="133">
        <v>165.4128</v>
      </c>
      <c r="F2874" s="133">
        <v>9.1620000000000008</v>
      </c>
      <c r="G2874" s="133">
        <v>0</v>
      </c>
      <c r="H2874" s="133">
        <v>500</v>
      </c>
      <c r="I2874" s="242">
        <v>1320</v>
      </c>
      <c r="J2874" s="133">
        <v>165.41399999999999</v>
      </c>
      <c r="K2874" s="242">
        <v>1320</v>
      </c>
      <c r="L2874" s="133"/>
      <c r="M2874" s="133">
        <v>435</v>
      </c>
      <c r="N2874" s="242">
        <v>1320</v>
      </c>
      <c r="O2874" s="242">
        <v>1320</v>
      </c>
      <c r="P2874" s="133" t="s">
        <v>204</v>
      </c>
      <c r="Q2874" s="133" t="s">
        <v>201</v>
      </c>
      <c r="R2874" s="133" t="s">
        <v>202</v>
      </c>
      <c r="S2874" s="127">
        <v>44349.400856481479</v>
      </c>
    </row>
    <row r="2875" spans="1:19" x14ac:dyDescent="0.2">
      <c r="A2875" s="133" t="s">
        <v>199</v>
      </c>
      <c r="B2875" s="133" t="s">
        <v>85</v>
      </c>
      <c r="C2875" s="127">
        <v>44343.666666666664</v>
      </c>
      <c r="D2875" s="133">
        <v>163.97</v>
      </c>
      <c r="E2875" s="133">
        <v>154.84800000000001</v>
      </c>
      <c r="F2875" s="133">
        <v>9.1210000000000004</v>
      </c>
      <c r="G2875" s="133">
        <v>0</v>
      </c>
      <c r="H2875" s="133">
        <v>500</v>
      </c>
      <c r="I2875" s="242">
        <v>1320</v>
      </c>
      <c r="J2875" s="133">
        <v>154.84899999999999</v>
      </c>
      <c r="K2875" s="242">
        <v>1320</v>
      </c>
      <c r="L2875" s="133"/>
      <c r="M2875" s="133">
        <v>435</v>
      </c>
      <c r="N2875" s="242">
        <v>1320</v>
      </c>
      <c r="O2875" s="242">
        <v>1320</v>
      </c>
      <c r="P2875" s="133" t="s">
        <v>204</v>
      </c>
      <c r="Q2875" s="133" t="s">
        <v>201</v>
      </c>
      <c r="R2875" s="133" t="s">
        <v>202</v>
      </c>
      <c r="S2875" s="127">
        <v>44349.400856481479</v>
      </c>
    </row>
    <row r="2876" spans="1:19" x14ac:dyDescent="0.2">
      <c r="A2876" s="133" t="s">
        <v>199</v>
      </c>
      <c r="B2876" s="133" t="s">
        <v>85</v>
      </c>
      <c r="C2876" s="127">
        <v>44343.708333333336</v>
      </c>
      <c r="D2876" s="133">
        <v>173.35</v>
      </c>
      <c r="E2876" s="133">
        <v>164.17920000000001</v>
      </c>
      <c r="F2876" s="133">
        <v>9.1679999999999993</v>
      </c>
      <c r="G2876" s="133">
        <v>0</v>
      </c>
      <c r="H2876" s="133">
        <v>500</v>
      </c>
      <c r="I2876" s="242">
        <v>1320</v>
      </c>
      <c r="J2876" s="133">
        <v>164.18199999999999</v>
      </c>
      <c r="K2876" s="242">
        <v>1320</v>
      </c>
      <c r="L2876" s="133"/>
      <c r="M2876" s="133">
        <v>435</v>
      </c>
      <c r="N2876" s="242">
        <v>1320</v>
      </c>
      <c r="O2876" s="242">
        <v>1320</v>
      </c>
      <c r="P2876" s="133" t="s">
        <v>204</v>
      </c>
      <c r="Q2876" s="133" t="s">
        <v>201</v>
      </c>
      <c r="R2876" s="133" t="s">
        <v>202</v>
      </c>
      <c r="S2876" s="127">
        <v>44349.400856481479</v>
      </c>
    </row>
    <row r="2877" spans="1:19" x14ac:dyDescent="0.2">
      <c r="A2877" s="133" t="s">
        <v>199</v>
      </c>
      <c r="B2877" s="133" t="s">
        <v>85</v>
      </c>
      <c r="C2877" s="127">
        <v>44343.75</v>
      </c>
      <c r="D2877" s="133">
        <v>165.37899999999999</v>
      </c>
      <c r="E2877" s="133">
        <v>156.2688</v>
      </c>
      <c r="F2877" s="133">
        <v>9.11</v>
      </c>
      <c r="G2877" s="133">
        <v>0</v>
      </c>
      <c r="H2877" s="133">
        <v>500</v>
      </c>
      <c r="I2877" s="242">
        <v>1320</v>
      </c>
      <c r="J2877" s="133">
        <v>156.26900000000001</v>
      </c>
      <c r="K2877" s="242">
        <v>1320</v>
      </c>
      <c r="L2877" s="133"/>
      <c r="M2877" s="133">
        <v>435</v>
      </c>
      <c r="N2877" s="242">
        <v>1320</v>
      </c>
      <c r="O2877" s="242">
        <v>1320</v>
      </c>
      <c r="P2877" s="133" t="s">
        <v>204</v>
      </c>
      <c r="Q2877" s="133" t="s">
        <v>201</v>
      </c>
      <c r="R2877" s="133" t="s">
        <v>202</v>
      </c>
      <c r="S2877" s="127">
        <v>44349.400856481479</v>
      </c>
    </row>
    <row r="2878" spans="1:19" x14ac:dyDescent="0.2">
      <c r="A2878" s="133" t="s">
        <v>199</v>
      </c>
      <c r="B2878" s="133" t="s">
        <v>85</v>
      </c>
      <c r="C2878" s="127">
        <v>44343.791666666664</v>
      </c>
      <c r="D2878" s="133">
        <v>158.65899999999999</v>
      </c>
      <c r="E2878" s="133">
        <v>149.71199999999999</v>
      </c>
      <c r="F2878" s="133">
        <v>8.9469999999999992</v>
      </c>
      <c r="G2878" s="133">
        <v>0</v>
      </c>
      <c r="H2878" s="133">
        <v>500</v>
      </c>
      <c r="I2878" s="242">
        <v>1320</v>
      </c>
      <c r="J2878" s="133">
        <v>149.71199999999999</v>
      </c>
      <c r="K2878" s="242">
        <v>1320</v>
      </c>
      <c r="L2878" s="133"/>
      <c r="M2878" s="133">
        <v>435</v>
      </c>
      <c r="N2878" s="242">
        <v>1320</v>
      </c>
      <c r="O2878" s="242">
        <v>1320</v>
      </c>
      <c r="P2878" s="133" t="s">
        <v>204</v>
      </c>
      <c r="Q2878" s="133" t="s">
        <v>201</v>
      </c>
      <c r="R2878" s="133" t="s">
        <v>202</v>
      </c>
      <c r="S2878" s="127">
        <v>44349.400856481479</v>
      </c>
    </row>
    <row r="2879" spans="1:19" x14ac:dyDescent="0.2">
      <c r="A2879" s="133" t="s">
        <v>199</v>
      </c>
      <c r="B2879" s="133" t="s">
        <v>85</v>
      </c>
      <c r="C2879" s="127">
        <v>44343.833333333336</v>
      </c>
      <c r="D2879" s="133">
        <v>172.94499999999999</v>
      </c>
      <c r="E2879" s="133">
        <v>163.7808</v>
      </c>
      <c r="F2879" s="133">
        <v>9.1639999999999997</v>
      </c>
      <c r="G2879" s="133">
        <v>0</v>
      </c>
      <c r="H2879" s="133">
        <v>500</v>
      </c>
      <c r="I2879" s="242">
        <v>1320</v>
      </c>
      <c r="J2879" s="133">
        <v>163.78100000000001</v>
      </c>
      <c r="K2879" s="242">
        <v>1320</v>
      </c>
      <c r="L2879" s="133"/>
      <c r="M2879" s="133">
        <v>435</v>
      </c>
      <c r="N2879" s="242">
        <v>1320</v>
      </c>
      <c r="O2879" s="242">
        <v>1320</v>
      </c>
      <c r="P2879" s="133" t="s">
        <v>204</v>
      </c>
      <c r="Q2879" s="133" t="s">
        <v>201</v>
      </c>
      <c r="R2879" s="133" t="s">
        <v>202</v>
      </c>
      <c r="S2879" s="127">
        <v>44349.400856481479</v>
      </c>
    </row>
    <row r="2880" spans="1:19" x14ac:dyDescent="0.2">
      <c r="A2880" s="133" t="s">
        <v>199</v>
      </c>
      <c r="B2880" s="133" t="s">
        <v>85</v>
      </c>
      <c r="C2880" s="127">
        <v>44343.875</v>
      </c>
      <c r="D2880" s="133">
        <v>167.43100000000001</v>
      </c>
      <c r="E2880" s="133">
        <v>158.4144</v>
      </c>
      <c r="F2880" s="133">
        <v>9.0180000000000007</v>
      </c>
      <c r="G2880" s="133">
        <v>0</v>
      </c>
      <c r="H2880" s="133">
        <v>500</v>
      </c>
      <c r="I2880" s="242">
        <v>1320</v>
      </c>
      <c r="J2880" s="133">
        <v>158.41300000000001</v>
      </c>
      <c r="K2880" s="242">
        <v>1320</v>
      </c>
      <c r="L2880" s="133"/>
      <c r="M2880" s="133">
        <v>435</v>
      </c>
      <c r="N2880" s="242">
        <v>1320</v>
      </c>
      <c r="O2880" s="242">
        <v>1320</v>
      </c>
      <c r="P2880" s="133" t="s">
        <v>204</v>
      </c>
      <c r="Q2880" s="133" t="s">
        <v>201</v>
      </c>
      <c r="R2880" s="133" t="s">
        <v>202</v>
      </c>
      <c r="S2880" s="127">
        <v>44349.400856481479</v>
      </c>
    </row>
    <row r="2881" spans="1:19" x14ac:dyDescent="0.2">
      <c r="A2881" s="133" t="s">
        <v>199</v>
      </c>
      <c r="B2881" s="133" t="s">
        <v>85</v>
      </c>
      <c r="C2881" s="127">
        <v>44343.916666666664</v>
      </c>
      <c r="D2881" s="133">
        <v>148.17500000000001</v>
      </c>
      <c r="E2881" s="133">
        <v>139.51679999999999</v>
      </c>
      <c r="F2881" s="133">
        <v>8.6590000000000007</v>
      </c>
      <c r="G2881" s="133">
        <v>0</v>
      </c>
      <c r="H2881" s="133">
        <v>500</v>
      </c>
      <c r="I2881" s="242">
        <v>1320</v>
      </c>
      <c r="J2881" s="133">
        <v>139.51599999999999</v>
      </c>
      <c r="K2881" s="242">
        <v>1320</v>
      </c>
      <c r="L2881" s="133"/>
      <c r="M2881" s="133">
        <v>435</v>
      </c>
      <c r="N2881" s="242">
        <v>1320</v>
      </c>
      <c r="O2881" s="242">
        <v>1320</v>
      </c>
      <c r="P2881" s="133" t="s">
        <v>204</v>
      </c>
      <c r="Q2881" s="133" t="s">
        <v>201</v>
      </c>
      <c r="R2881" s="133" t="s">
        <v>202</v>
      </c>
      <c r="S2881" s="127">
        <v>44349.400868055556</v>
      </c>
    </row>
    <row r="2882" spans="1:19" x14ac:dyDescent="0.2">
      <c r="A2882" s="133" t="s">
        <v>199</v>
      </c>
      <c r="B2882" s="133" t="s">
        <v>85</v>
      </c>
      <c r="C2882" s="127">
        <v>44343.958333333336</v>
      </c>
      <c r="D2882" s="133">
        <v>117.94499999999999</v>
      </c>
      <c r="E2882" s="133">
        <v>109.56959999999999</v>
      </c>
      <c r="F2882" s="133">
        <v>8.375</v>
      </c>
      <c r="G2882" s="133">
        <v>0</v>
      </c>
      <c r="H2882" s="133">
        <v>500</v>
      </c>
      <c r="I2882" s="242">
        <v>1320</v>
      </c>
      <c r="J2882" s="133">
        <v>109.57</v>
      </c>
      <c r="K2882" s="242">
        <v>1320</v>
      </c>
      <c r="L2882" s="133"/>
      <c r="M2882" s="133">
        <v>435</v>
      </c>
      <c r="N2882" s="242">
        <v>1320</v>
      </c>
      <c r="O2882" s="242">
        <v>1320</v>
      </c>
      <c r="P2882" s="133" t="s">
        <v>204</v>
      </c>
      <c r="Q2882" s="133" t="s">
        <v>201</v>
      </c>
      <c r="R2882" s="133" t="s">
        <v>202</v>
      </c>
      <c r="S2882" s="127">
        <v>44349.400856481479</v>
      </c>
    </row>
    <row r="2883" spans="1:19" x14ac:dyDescent="0.2">
      <c r="A2883" s="133" t="s">
        <v>199</v>
      </c>
      <c r="B2883" s="133" t="s">
        <v>85</v>
      </c>
      <c r="C2883" s="127">
        <v>44344</v>
      </c>
      <c r="D2883" s="133">
        <v>87.283000000000001</v>
      </c>
      <c r="E2883" s="133">
        <v>79.324799999999996</v>
      </c>
      <c r="F2883" s="133">
        <v>7.9580000000000002</v>
      </c>
      <c r="G2883" s="133">
        <v>0</v>
      </c>
      <c r="H2883" s="133">
        <v>499</v>
      </c>
      <c r="I2883" s="242">
        <v>1320</v>
      </c>
      <c r="J2883" s="133">
        <v>79.325000000000003</v>
      </c>
      <c r="K2883" s="242">
        <v>1320</v>
      </c>
      <c r="L2883" s="133"/>
      <c r="M2883" s="133">
        <v>435</v>
      </c>
      <c r="N2883" s="242">
        <v>1320</v>
      </c>
      <c r="O2883" s="242">
        <v>1320</v>
      </c>
      <c r="P2883" s="133" t="s">
        <v>204</v>
      </c>
      <c r="Q2883" s="133" t="s">
        <v>201</v>
      </c>
      <c r="R2883" s="133" t="s">
        <v>202</v>
      </c>
      <c r="S2883" s="127">
        <v>44349.400856481479</v>
      </c>
    </row>
    <row r="2884" spans="1:19" x14ac:dyDescent="0.2">
      <c r="A2884" s="133" t="s">
        <v>199</v>
      </c>
      <c r="B2884" s="133" t="s">
        <v>85</v>
      </c>
      <c r="C2884" s="127">
        <v>44344.041666666664</v>
      </c>
      <c r="D2884" s="133">
        <v>83.417000000000002</v>
      </c>
      <c r="E2884" s="133">
        <v>75.561599999999999</v>
      </c>
      <c r="F2884" s="133">
        <v>7.8550000000000004</v>
      </c>
      <c r="G2884" s="133">
        <v>0</v>
      </c>
      <c r="H2884" s="133">
        <v>499</v>
      </c>
      <c r="I2884" s="242">
        <v>1320</v>
      </c>
      <c r="J2884" s="133">
        <v>75.561999999999998</v>
      </c>
      <c r="K2884" s="242">
        <v>1320</v>
      </c>
      <c r="L2884" s="133"/>
      <c r="M2884" s="133">
        <v>435</v>
      </c>
      <c r="N2884" s="242">
        <v>1320</v>
      </c>
      <c r="O2884" s="242">
        <v>1320</v>
      </c>
      <c r="P2884" s="133" t="s">
        <v>204</v>
      </c>
      <c r="Q2884" s="133" t="s">
        <v>201</v>
      </c>
      <c r="R2884" s="133" t="s">
        <v>202</v>
      </c>
      <c r="S2884" s="127">
        <v>44349.400856481479</v>
      </c>
    </row>
    <row r="2885" spans="1:19" x14ac:dyDescent="0.2">
      <c r="A2885" s="133" t="s">
        <v>199</v>
      </c>
      <c r="B2885" s="133" t="s">
        <v>85</v>
      </c>
      <c r="C2885" s="127">
        <v>44344.083333333336</v>
      </c>
      <c r="D2885" s="133">
        <v>83.35</v>
      </c>
      <c r="E2885" s="133">
        <v>75.484800000000007</v>
      </c>
      <c r="F2885" s="133">
        <v>7.8630000000000004</v>
      </c>
      <c r="G2885" s="133">
        <v>0</v>
      </c>
      <c r="H2885" s="133">
        <v>499</v>
      </c>
      <c r="I2885" s="242">
        <v>1320</v>
      </c>
      <c r="J2885" s="133">
        <v>75.486999999999995</v>
      </c>
      <c r="K2885" s="242">
        <v>1320</v>
      </c>
      <c r="L2885" s="133"/>
      <c r="M2885" s="133">
        <v>435</v>
      </c>
      <c r="N2885" s="242">
        <v>1320</v>
      </c>
      <c r="O2885" s="242">
        <v>1320</v>
      </c>
      <c r="P2885" s="133" t="s">
        <v>204</v>
      </c>
      <c r="Q2885" s="133" t="s">
        <v>201</v>
      </c>
      <c r="R2885" s="133" t="s">
        <v>202</v>
      </c>
      <c r="S2885" s="127">
        <v>44349.400868055556</v>
      </c>
    </row>
    <row r="2886" spans="1:19" x14ac:dyDescent="0.2">
      <c r="A2886" s="133" t="s">
        <v>199</v>
      </c>
      <c r="B2886" s="133" t="s">
        <v>85</v>
      </c>
      <c r="C2886" s="127">
        <v>44344.125</v>
      </c>
      <c r="D2886" s="133">
        <v>83.378</v>
      </c>
      <c r="E2886" s="133">
        <v>75.4512</v>
      </c>
      <c r="F2886" s="133">
        <v>7.9260000000000002</v>
      </c>
      <c r="G2886" s="133">
        <v>0</v>
      </c>
      <c r="H2886" s="133">
        <v>499</v>
      </c>
      <c r="I2886" s="242">
        <v>1320</v>
      </c>
      <c r="J2886" s="133">
        <v>75.451999999999998</v>
      </c>
      <c r="K2886" s="242">
        <v>1320</v>
      </c>
      <c r="L2886" s="133"/>
      <c r="M2886" s="133">
        <v>435</v>
      </c>
      <c r="N2886" s="242">
        <v>1320</v>
      </c>
      <c r="O2886" s="242">
        <v>1320</v>
      </c>
      <c r="P2886" s="133" t="s">
        <v>204</v>
      </c>
      <c r="Q2886" s="133" t="s">
        <v>201</v>
      </c>
      <c r="R2886" s="133" t="s">
        <v>202</v>
      </c>
      <c r="S2886" s="127">
        <v>44349.400856481479</v>
      </c>
    </row>
    <row r="2887" spans="1:19" x14ac:dyDescent="0.2">
      <c r="A2887" s="133" t="s">
        <v>199</v>
      </c>
      <c r="B2887" s="133" t="s">
        <v>85</v>
      </c>
      <c r="C2887" s="127">
        <v>44344.166666666664</v>
      </c>
      <c r="D2887" s="133">
        <v>83.251999999999995</v>
      </c>
      <c r="E2887" s="133">
        <v>75.331199999999995</v>
      </c>
      <c r="F2887" s="133">
        <v>7.9210000000000003</v>
      </c>
      <c r="G2887" s="133">
        <v>0</v>
      </c>
      <c r="H2887" s="133">
        <v>499</v>
      </c>
      <c r="I2887" s="242">
        <v>1320</v>
      </c>
      <c r="J2887" s="133">
        <v>75.331000000000003</v>
      </c>
      <c r="K2887" s="242">
        <v>1320</v>
      </c>
      <c r="L2887" s="133"/>
      <c r="M2887" s="133">
        <v>435</v>
      </c>
      <c r="N2887" s="242">
        <v>1320</v>
      </c>
      <c r="O2887" s="242">
        <v>1320</v>
      </c>
      <c r="P2887" s="133" t="s">
        <v>204</v>
      </c>
      <c r="Q2887" s="133" t="s">
        <v>201</v>
      </c>
      <c r="R2887" s="133" t="s">
        <v>202</v>
      </c>
      <c r="S2887" s="127">
        <v>44349.400856481479</v>
      </c>
    </row>
    <row r="2888" spans="1:19" x14ac:dyDescent="0.2">
      <c r="A2888" s="133" t="s">
        <v>199</v>
      </c>
      <c r="B2888" s="133" t="s">
        <v>85</v>
      </c>
      <c r="C2888" s="127">
        <v>44344.208333333336</v>
      </c>
      <c r="D2888" s="133">
        <v>83.234999999999999</v>
      </c>
      <c r="E2888" s="133">
        <v>75.374399999999994</v>
      </c>
      <c r="F2888" s="133">
        <v>7.8579999999999997</v>
      </c>
      <c r="G2888" s="133">
        <v>0</v>
      </c>
      <c r="H2888" s="133">
        <v>499</v>
      </c>
      <c r="I2888" s="242">
        <v>1320</v>
      </c>
      <c r="J2888" s="133">
        <v>75.376999999999995</v>
      </c>
      <c r="K2888" s="242">
        <v>1320</v>
      </c>
      <c r="L2888" s="133"/>
      <c r="M2888" s="133">
        <v>435</v>
      </c>
      <c r="N2888" s="242">
        <v>1320</v>
      </c>
      <c r="O2888" s="242">
        <v>1320</v>
      </c>
      <c r="P2888" s="133" t="s">
        <v>204</v>
      </c>
      <c r="Q2888" s="133" t="s">
        <v>201</v>
      </c>
      <c r="R2888" s="133" t="s">
        <v>202</v>
      </c>
      <c r="S2888" s="127">
        <v>44349.400856481479</v>
      </c>
    </row>
    <row r="2889" spans="1:19" x14ac:dyDescent="0.2">
      <c r="A2889" s="133" t="s">
        <v>199</v>
      </c>
      <c r="B2889" s="133" t="s">
        <v>85</v>
      </c>
      <c r="C2889" s="127">
        <v>44344.25</v>
      </c>
      <c r="D2889" s="133">
        <v>83.346000000000004</v>
      </c>
      <c r="E2889" s="133">
        <v>75.5184</v>
      </c>
      <c r="F2889" s="133">
        <v>7.8280000000000003</v>
      </c>
      <c r="G2889" s="133">
        <v>0</v>
      </c>
      <c r="H2889" s="133">
        <v>499</v>
      </c>
      <c r="I2889" s="242">
        <v>1320</v>
      </c>
      <c r="J2889" s="133">
        <v>75.518000000000001</v>
      </c>
      <c r="K2889" s="242">
        <v>1320</v>
      </c>
      <c r="L2889" s="133"/>
      <c r="M2889" s="133">
        <v>435</v>
      </c>
      <c r="N2889" s="242">
        <v>1320</v>
      </c>
      <c r="O2889" s="242">
        <v>1320</v>
      </c>
      <c r="P2889" s="133" t="s">
        <v>204</v>
      </c>
      <c r="Q2889" s="133" t="s">
        <v>201</v>
      </c>
      <c r="R2889" s="133" t="s">
        <v>202</v>
      </c>
      <c r="S2889" s="127">
        <v>44349.400856481479</v>
      </c>
    </row>
    <row r="2890" spans="1:19" x14ac:dyDescent="0.2">
      <c r="A2890" s="133" t="s">
        <v>199</v>
      </c>
      <c r="B2890" s="133" t="s">
        <v>85</v>
      </c>
      <c r="C2890" s="127">
        <v>44344.291666666664</v>
      </c>
      <c r="D2890" s="133">
        <v>83.346999999999994</v>
      </c>
      <c r="E2890" s="133">
        <v>75.417599999999993</v>
      </c>
      <c r="F2890" s="133">
        <v>7.93</v>
      </c>
      <c r="G2890" s="133">
        <v>0</v>
      </c>
      <c r="H2890" s="133">
        <v>499</v>
      </c>
      <c r="I2890" s="242">
        <v>1320</v>
      </c>
      <c r="J2890" s="133">
        <v>75.417000000000002</v>
      </c>
      <c r="K2890" s="242">
        <v>1320</v>
      </c>
      <c r="L2890" s="133"/>
      <c r="M2890" s="133">
        <v>435</v>
      </c>
      <c r="N2890" s="242">
        <v>1320</v>
      </c>
      <c r="O2890" s="242">
        <v>1320</v>
      </c>
      <c r="P2890" s="133" t="s">
        <v>204</v>
      </c>
      <c r="Q2890" s="133" t="s">
        <v>201</v>
      </c>
      <c r="R2890" s="133" t="s">
        <v>202</v>
      </c>
      <c r="S2890" s="127">
        <v>44349.400856481479</v>
      </c>
    </row>
    <row r="2891" spans="1:19" x14ac:dyDescent="0.2">
      <c r="A2891" s="133" t="s">
        <v>199</v>
      </c>
      <c r="B2891" s="133" t="s">
        <v>85</v>
      </c>
      <c r="C2891" s="127">
        <v>44344.333333333336</v>
      </c>
      <c r="D2891" s="133">
        <v>83.260999999999996</v>
      </c>
      <c r="E2891" s="133">
        <v>75.528000000000006</v>
      </c>
      <c r="F2891" s="133">
        <v>7.7309999999999999</v>
      </c>
      <c r="G2891" s="133">
        <v>0</v>
      </c>
      <c r="H2891" s="133">
        <v>499</v>
      </c>
      <c r="I2891" s="242">
        <v>1320</v>
      </c>
      <c r="J2891" s="133">
        <v>75.53</v>
      </c>
      <c r="K2891" s="242">
        <v>1320</v>
      </c>
      <c r="L2891" s="133"/>
      <c r="M2891" s="133">
        <v>435</v>
      </c>
      <c r="N2891" s="242">
        <v>1320</v>
      </c>
      <c r="O2891" s="242">
        <v>1320</v>
      </c>
      <c r="P2891" s="133" t="s">
        <v>204</v>
      </c>
      <c r="Q2891" s="133" t="s">
        <v>201</v>
      </c>
      <c r="R2891" s="133" t="s">
        <v>202</v>
      </c>
      <c r="S2891" s="127">
        <v>44349.400856481479</v>
      </c>
    </row>
    <row r="2892" spans="1:19" x14ac:dyDescent="0.2">
      <c r="A2892" s="133" t="s">
        <v>199</v>
      </c>
      <c r="B2892" s="133" t="s">
        <v>85</v>
      </c>
      <c r="C2892" s="127">
        <v>44344.375</v>
      </c>
      <c r="D2892" s="133">
        <v>83.364000000000004</v>
      </c>
      <c r="E2892" s="133">
        <v>75.667199999999994</v>
      </c>
      <c r="F2892" s="133">
        <v>7.6970000000000001</v>
      </c>
      <c r="G2892" s="133">
        <v>0</v>
      </c>
      <c r="H2892" s="133">
        <v>499</v>
      </c>
      <c r="I2892" s="242">
        <v>1320</v>
      </c>
      <c r="J2892" s="133">
        <v>75.667000000000002</v>
      </c>
      <c r="K2892" s="242">
        <v>1320</v>
      </c>
      <c r="L2892" s="133"/>
      <c r="M2892" s="133">
        <v>435</v>
      </c>
      <c r="N2892" s="242">
        <v>1320</v>
      </c>
      <c r="O2892" s="242">
        <v>1320</v>
      </c>
      <c r="P2892" s="133" t="s">
        <v>204</v>
      </c>
      <c r="Q2892" s="133" t="s">
        <v>201</v>
      </c>
      <c r="R2892" s="133" t="s">
        <v>202</v>
      </c>
      <c r="S2892" s="127">
        <v>44349.400856481479</v>
      </c>
    </row>
    <row r="2893" spans="1:19" x14ac:dyDescent="0.2">
      <c r="A2893" s="133" t="s">
        <v>199</v>
      </c>
      <c r="B2893" s="133" t="s">
        <v>85</v>
      </c>
      <c r="C2893" s="127">
        <v>44344.416666666664</v>
      </c>
      <c r="D2893" s="133">
        <v>83.238</v>
      </c>
      <c r="E2893" s="133">
        <v>75.552000000000007</v>
      </c>
      <c r="F2893" s="133">
        <v>7.6859999999999999</v>
      </c>
      <c r="G2893" s="133">
        <v>0</v>
      </c>
      <c r="H2893" s="133">
        <v>499</v>
      </c>
      <c r="I2893" s="242">
        <v>1320</v>
      </c>
      <c r="J2893" s="133">
        <v>75.552000000000007</v>
      </c>
      <c r="K2893" s="242">
        <v>1320</v>
      </c>
      <c r="L2893" s="133"/>
      <c r="M2893" s="133">
        <v>435</v>
      </c>
      <c r="N2893" s="242">
        <v>1320</v>
      </c>
      <c r="O2893" s="242">
        <v>1320</v>
      </c>
      <c r="P2893" s="133" t="s">
        <v>204</v>
      </c>
      <c r="Q2893" s="133" t="s">
        <v>201</v>
      </c>
      <c r="R2893" s="133" t="s">
        <v>202</v>
      </c>
      <c r="S2893" s="127">
        <v>44349.400856481479</v>
      </c>
    </row>
    <row r="2894" spans="1:19" x14ac:dyDescent="0.2">
      <c r="A2894" s="133" t="s">
        <v>199</v>
      </c>
      <c r="B2894" s="133" t="s">
        <v>85</v>
      </c>
      <c r="C2894" s="127">
        <v>44344.458333333336</v>
      </c>
      <c r="D2894" s="133">
        <v>83.087000000000003</v>
      </c>
      <c r="E2894" s="133">
        <v>75.427199999999999</v>
      </c>
      <c r="F2894" s="133">
        <v>7.6589999999999998</v>
      </c>
      <c r="G2894" s="133">
        <v>0</v>
      </c>
      <c r="H2894" s="133">
        <v>499</v>
      </c>
      <c r="I2894" s="242">
        <v>1320</v>
      </c>
      <c r="J2894" s="133">
        <v>75.427999999999997</v>
      </c>
      <c r="K2894" s="242">
        <v>1320</v>
      </c>
      <c r="L2894" s="133"/>
      <c r="M2894" s="133">
        <v>435</v>
      </c>
      <c r="N2894" s="242">
        <v>1320</v>
      </c>
      <c r="O2894" s="242">
        <v>1320</v>
      </c>
      <c r="P2894" s="133" t="s">
        <v>204</v>
      </c>
      <c r="Q2894" s="133" t="s">
        <v>201</v>
      </c>
      <c r="R2894" s="133" t="s">
        <v>202</v>
      </c>
      <c r="S2894" s="127">
        <v>44349.400856481479</v>
      </c>
    </row>
    <row r="2895" spans="1:19" x14ac:dyDescent="0.2">
      <c r="A2895" s="133" t="s">
        <v>199</v>
      </c>
      <c r="B2895" s="133" t="s">
        <v>85</v>
      </c>
      <c r="C2895" s="127">
        <v>44344.5</v>
      </c>
      <c r="D2895" s="133">
        <v>88.566999999999993</v>
      </c>
      <c r="E2895" s="133">
        <v>80.740799999999993</v>
      </c>
      <c r="F2895" s="133">
        <v>7.827</v>
      </c>
      <c r="G2895" s="133">
        <v>0</v>
      </c>
      <c r="H2895" s="133">
        <v>499</v>
      </c>
      <c r="I2895" s="242">
        <v>1320</v>
      </c>
      <c r="J2895" s="133">
        <v>80.739999999999995</v>
      </c>
      <c r="K2895" s="242">
        <v>1320</v>
      </c>
      <c r="L2895" s="133"/>
      <c r="M2895" s="133">
        <v>435</v>
      </c>
      <c r="N2895" s="242">
        <v>1320</v>
      </c>
      <c r="O2895" s="242">
        <v>1320</v>
      </c>
      <c r="P2895" s="133" t="s">
        <v>204</v>
      </c>
      <c r="Q2895" s="133" t="s">
        <v>201</v>
      </c>
      <c r="R2895" s="133" t="s">
        <v>202</v>
      </c>
      <c r="S2895" s="127">
        <v>44349.400856481479</v>
      </c>
    </row>
    <row r="2896" spans="1:19" x14ac:dyDescent="0.2">
      <c r="A2896" s="133" t="s">
        <v>199</v>
      </c>
      <c r="B2896" s="133" t="s">
        <v>85</v>
      </c>
      <c r="C2896" s="127">
        <v>44344.541666666664</v>
      </c>
      <c r="D2896" s="133">
        <v>93.334000000000003</v>
      </c>
      <c r="E2896" s="133">
        <v>85.497600000000006</v>
      </c>
      <c r="F2896" s="133">
        <v>7.835</v>
      </c>
      <c r="G2896" s="133">
        <v>0</v>
      </c>
      <c r="H2896" s="133">
        <v>499</v>
      </c>
      <c r="I2896" s="242">
        <v>1320</v>
      </c>
      <c r="J2896" s="133">
        <v>85.498999999999995</v>
      </c>
      <c r="K2896" s="242">
        <v>1320</v>
      </c>
      <c r="L2896" s="133"/>
      <c r="M2896" s="133">
        <v>435</v>
      </c>
      <c r="N2896" s="242">
        <v>1320</v>
      </c>
      <c r="O2896" s="242">
        <v>1320</v>
      </c>
      <c r="P2896" s="133" t="s">
        <v>204</v>
      </c>
      <c r="Q2896" s="133" t="s">
        <v>201</v>
      </c>
      <c r="R2896" s="133" t="s">
        <v>202</v>
      </c>
      <c r="S2896" s="127">
        <v>44349.400868055556</v>
      </c>
    </row>
    <row r="2897" spans="1:19" x14ac:dyDescent="0.2">
      <c r="A2897" s="133" t="s">
        <v>199</v>
      </c>
      <c r="B2897" s="133" t="s">
        <v>85</v>
      </c>
      <c r="C2897" s="127">
        <v>44344.583333333336</v>
      </c>
      <c r="D2897" s="133">
        <v>82.847999999999999</v>
      </c>
      <c r="E2897" s="133">
        <v>75.220799999999997</v>
      </c>
      <c r="F2897" s="133">
        <v>7.6280000000000001</v>
      </c>
      <c r="G2897" s="133">
        <v>0</v>
      </c>
      <c r="H2897" s="133">
        <v>498</v>
      </c>
      <c r="I2897" s="242">
        <v>1320</v>
      </c>
      <c r="J2897" s="133">
        <v>75.22</v>
      </c>
      <c r="K2897" s="242">
        <v>1320</v>
      </c>
      <c r="L2897" s="133"/>
      <c r="M2897" s="133">
        <v>435</v>
      </c>
      <c r="N2897" s="242">
        <v>1320</v>
      </c>
      <c r="O2897" s="242">
        <v>1320</v>
      </c>
      <c r="P2897" s="133" t="s">
        <v>204</v>
      </c>
      <c r="Q2897" s="133" t="s">
        <v>201</v>
      </c>
      <c r="R2897" s="133" t="s">
        <v>202</v>
      </c>
      <c r="S2897" s="127">
        <v>44349.400856481479</v>
      </c>
    </row>
    <row r="2898" spans="1:19" x14ac:dyDescent="0.2">
      <c r="A2898" s="133" t="s">
        <v>199</v>
      </c>
      <c r="B2898" s="133" t="s">
        <v>85</v>
      </c>
      <c r="C2898" s="127">
        <v>44344.625</v>
      </c>
      <c r="D2898" s="133">
        <v>82.869</v>
      </c>
      <c r="E2898" s="133">
        <v>75.235200000000006</v>
      </c>
      <c r="F2898" s="133">
        <v>7.633</v>
      </c>
      <c r="G2898" s="133">
        <v>0</v>
      </c>
      <c r="H2898" s="133">
        <v>499</v>
      </c>
      <c r="I2898" s="242">
        <v>1320</v>
      </c>
      <c r="J2898" s="133">
        <v>75.236000000000004</v>
      </c>
      <c r="K2898" s="242">
        <v>1320</v>
      </c>
      <c r="L2898" s="133"/>
      <c r="M2898" s="133">
        <v>435</v>
      </c>
      <c r="N2898" s="242">
        <v>1320</v>
      </c>
      <c r="O2898" s="242">
        <v>1320</v>
      </c>
      <c r="P2898" s="133" t="s">
        <v>204</v>
      </c>
      <c r="Q2898" s="133" t="s">
        <v>201</v>
      </c>
      <c r="R2898" s="133" t="s">
        <v>202</v>
      </c>
      <c r="S2898" s="127">
        <v>44349.400856481479</v>
      </c>
    </row>
    <row r="2899" spans="1:19" x14ac:dyDescent="0.2">
      <c r="A2899" s="133" t="s">
        <v>199</v>
      </c>
      <c r="B2899" s="133" t="s">
        <v>85</v>
      </c>
      <c r="C2899" s="127">
        <v>44344.666666666664</v>
      </c>
      <c r="D2899" s="133">
        <v>82.819000000000003</v>
      </c>
      <c r="E2899" s="133">
        <v>75.052800000000005</v>
      </c>
      <c r="F2899" s="133">
        <v>7.7649999999999997</v>
      </c>
      <c r="G2899" s="133">
        <v>0</v>
      </c>
      <c r="H2899" s="133">
        <v>498</v>
      </c>
      <c r="I2899" s="242">
        <v>1320</v>
      </c>
      <c r="J2899" s="133">
        <v>75.054000000000002</v>
      </c>
      <c r="K2899" s="242">
        <v>1320</v>
      </c>
      <c r="L2899" s="133"/>
      <c r="M2899" s="133">
        <v>435</v>
      </c>
      <c r="N2899" s="242">
        <v>1320</v>
      </c>
      <c r="O2899" s="242">
        <v>1320</v>
      </c>
      <c r="P2899" s="133" t="s">
        <v>204</v>
      </c>
      <c r="Q2899" s="133" t="s">
        <v>201</v>
      </c>
      <c r="R2899" s="133" t="s">
        <v>202</v>
      </c>
      <c r="S2899" s="127">
        <v>44349.400868055556</v>
      </c>
    </row>
    <row r="2900" spans="1:19" x14ac:dyDescent="0.2">
      <c r="A2900" s="133" t="s">
        <v>199</v>
      </c>
      <c r="B2900" s="133" t="s">
        <v>85</v>
      </c>
      <c r="C2900" s="127">
        <v>44344.708333333336</v>
      </c>
      <c r="D2900" s="133">
        <v>82.858999999999995</v>
      </c>
      <c r="E2900" s="133">
        <v>75.033600000000007</v>
      </c>
      <c r="F2900" s="133">
        <v>7.8250000000000002</v>
      </c>
      <c r="G2900" s="133">
        <v>0</v>
      </c>
      <c r="H2900" s="133">
        <v>497</v>
      </c>
      <c r="I2900" s="242">
        <v>1320</v>
      </c>
      <c r="J2900" s="133">
        <v>75.034000000000006</v>
      </c>
      <c r="K2900" s="242">
        <v>1320</v>
      </c>
      <c r="L2900" s="133"/>
      <c r="M2900" s="133">
        <v>435</v>
      </c>
      <c r="N2900" s="242">
        <v>1320</v>
      </c>
      <c r="O2900" s="242">
        <v>1320</v>
      </c>
      <c r="P2900" s="133" t="s">
        <v>204</v>
      </c>
      <c r="Q2900" s="133" t="s">
        <v>201</v>
      </c>
      <c r="R2900" s="133" t="s">
        <v>202</v>
      </c>
      <c r="S2900" s="127">
        <v>44349.400856481479</v>
      </c>
    </row>
    <row r="2901" spans="1:19" x14ac:dyDescent="0.2">
      <c r="A2901" s="133" t="s">
        <v>199</v>
      </c>
      <c r="B2901" s="133" t="s">
        <v>85</v>
      </c>
      <c r="C2901" s="127">
        <v>44344.75</v>
      </c>
      <c r="D2901" s="133">
        <v>82.864999999999995</v>
      </c>
      <c r="E2901" s="133">
        <v>75.129599999999996</v>
      </c>
      <c r="F2901" s="133">
        <v>7.7359999999999998</v>
      </c>
      <c r="G2901" s="133">
        <v>0</v>
      </c>
      <c r="H2901" s="133">
        <v>498</v>
      </c>
      <c r="I2901" s="242">
        <v>1320</v>
      </c>
      <c r="J2901" s="133">
        <v>75.129000000000005</v>
      </c>
      <c r="K2901" s="242">
        <v>1320</v>
      </c>
      <c r="L2901" s="133"/>
      <c r="M2901" s="133">
        <v>435</v>
      </c>
      <c r="N2901" s="242">
        <v>1320</v>
      </c>
      <c r="O2901" s="242">
        <v>1320</v>
      </c>
      <c r="P2901" s="133" t="s">
        <v>204</v>
      </c>
      <c r="Q2901" s="133" t="s">
        <v>201</v>
      </c>
      <c r="R2901" s="133" t="s">
        <v>202</v>
      </c>
      <c r="S2901" s="127">
        <v>44349.400856481479</v>
      </c>
    </row>
    <row r="2902" spans="1:19" x14ac:dyDescent="0.2">
      <c r="A2902" s="133" t="s">
        <v>199</v>
      </c>
      <c r="B2902" s="133" t="s">
        <v>85</v>
      </c>
      <c r="C2902" s="127">
        <v>44344.791666666664</v>
      </c>
      <c r="D2902" s="133">
        <v>82.897999999999996</v>
      </c>
      <c r="E2902" s="133">
        <v>75.129599999999996</v>
      </c>
      <c r="F2902" s="133">
        <v>7.7670000000000003</v>
      </c>
      <c r="G2902" s="133">
        <v>0</v>
      </c>
      <c r="H2902" s="133">
        <v>499</v>
      </c>
      <c r="I2902" s="242">
        <v>1320</v>
      </c>
      <c r="J2902" s="133">
        <v>75.131</v>
      </c>
      <c r="K2902" s="242">
        <v>1320</v>
      </c>
      <c r="L2902" s="133"/>
      <c r="M2902" s="133">
        <v>435</v>
      </c>
      <c r="N2902" s="242">
        <v>1320</v>
      </c>
      <c r="O2902" s="242">
        <v>1320</v>
      </c>
      <c r="P2902" s="133" t="s">
        <v>204</v>
      </c>
      <c r="Q2902" s="133" t="s">
        <v>201</v>
      </c>
      <c r="R2902" s="133" t="s">
        <v>202</v>
      </c>
      <c r="S2902" s="127">
        <v>44349.400856481479</v>
      </c>
    </row>
    <row r="2903" spans="1:19" x14ac:dyDescent="0.2">
      <c r="A2903" s="133" t="s">
        <v>199</v>
      </c>
      <c r="B2903" s="133" t="s">
        <v>85</v>
      </c>
      <c r="C2903" s="127">
        <v>44344.833333333336</v>
      </c>
      <c r="D2903" s="133">
        <v>82.846999999999994</v>
      </c>
      <c r="E2903" s="133">
        <v>75.129599999999996</v>
      </c>
      <c r="F2903" s="133">
        <v>7.7169999999999996</v>
      </c>
      <c r="G2903" s="133">
        <v>0</v>
      </c>
      <c r="H2903" s="133">
        <v>498</v>
      </c>
      <c r="I2903" s="242">
        <v>1320</v>
      </c>
      <c r="J2903" s="133">
        <v>75.13</v>
      </c>
      <c r="K2903" s="242">
        <v>1320</v>
      </c>
      <c r="L2903" s="133"/>
      <c r="M2903" s="133">
        <v>435</v>
      </c>
      <c r="N2903" s="242">
        <v>1320</v>
      </c>
      <c r="O2903" s="242">
        <v>1320</v>
      </c>
      <c r="P2903" s="133" t="s">
        <v>204</v>
      </c>
      <c r="Q2903" s="133" t="s">
        <v>201</v>
      </c>
      <c r="R2903" s="133" t="s">
        <v>202</v>
      </c>
      <c r="S2903" s="127">
        <v>44349.400856481479</v>
      </c>
    </row>
    <row r="2904" spans="1:19" x14ac:dyDescent="0.2">
      <c r="A2904" s="133" t="s">
        <v>199</v>
      </c>
      <c r="B2904" s="133" t="s">
        <v>85</v>
      </c>
      <c r="C2904" s="127">
        <v>44344.875</v>
      </c>
      <c r="D2904" s="133">
        <v>82.825000000000003</v>
      </c>
      <c r="E2904" s="133">
        <v>75.105599999999995</v>
      </c>
      <c r="F2904" s="133">
        <v>7.7210000000000001</v>
      </c>
      <c r="G2904" s="133">
        <v>0</v>
      </c>
      <c r="H2904" s="133">
        <v>499</v>
      </c>
      <c r="I2904" s="242">
        <v>1320</v>
      </c>
      <c r="J2904" s="133">
        <v>75.103999999999999</v>
      </c>
      <c r="K2904" s="242">
        <v>1320</v>
      </c>
      <c r="L2904" s="133"/>
      <c r="M2904" s="133">
        <v>435</v>
      </c>
      <c r="N2904" s="242">
        <v>1320</v>
      </c>
      <c r="O2904" s="242">
        <v>1320</v>
      </c>
      <c r="P2904" s="133" t="s">
        <v>204</v>
      </c>
      <c r="Q2904" s="133" t="s">
        <v>201</v>
      </c>
      <c r="R2904" s="133" t="s">
        <v>202</v>
      </c>
      <c r="S2904" s="127">
        <v>44349.400856481479</v>
      </c>
    </row>
    <row r="2905" spans="1:19" x14ac:dyDescent="0.2">
      <c r="A2905" s="133" t="s">
        <v>199</v>
      </c>
      <c r="B2905" s="133" t="s">
        <v>85</v>
      </c>
      <c r="C2905" s="127">
        <v>44344.916666666664</v>
      </c>
      <c r="D2905" s="133">
        <v>82.741</v>
      </c>
      <c r="E2905" s="133">
        <v>74.875200000000007</v>
      </c>
      <c r="F2905" s="133">
        <v>7.867</v>
      </c>
      <c r="G2905" s="133">
        <v>0</v>
      </c>
      <c r="H2905" s="133">
        <v>498</v>
      </c>
      <c r="I2905" s="242">
        <v>1320</v>
      </c>
      <c r="J2905" s="133">
        <v>74.873999999999995</v>
      </c>
      <c r="K2905" s="242">
        <v>1320</v>
      </c>
      <c r="L2905" s="133"/>
      <c r="M2905" s="133">
        <v>435</v>
      </c>
      <c r="N2905" s="242">
        <v>1320</v>
      </c>
      <c r="O2905" s="242">
        <v>1320</v>
      </c>
      <c r="P2905" s="133" t="s">
        <v>204</v>
      </c>
      <c r="Q2905" s="133" t="s">
        <v>201</v>
      </c>
      <c r="R2905" s="133" t="s">
        <v>202</v>
      </c>
      <c r="S2905" s="127">
        <v>44349.400868055556</v>
      </c>
    </row>
    <row r="2906" spans="1:19" x14ac:dyDescent="0.2">
      <c r="A2906" s="133" t="s">
        <v>199</v>
      </c>
      <c r="B2906" s="133" t="s">
        <v>85</v>
      </c>
      <c r="C2906" s="127">
        <v>44344.958333333336</v>
      </c>
      <c r="D2906" s="133">
        <v>83.116</v>
      </c>
      <c r="E2906" s="133">
        <v>75.139200000000002</v>
      </c>
      <c r="F2906" s="133">
        <v>7.9770000000000003</v>
      </c>
      <c r="G2906" s="133">
        <v>0</v>
      </c>
      <c r="H2906" s="133">
        <v>499</v>
      </c>
      <c r="I2906" s="242">
        <v>1320</v>
      </c>
      <c r="J2906" s="133">
        <v>75.138999999999996</v>
      </c>
      <c r="K2906" s="242">
        <v>1320</v>
      </c>
      <c r="L2906" s="133"/>
      <c r="M2906" s="133">
        <v>435</v>
      </c>
      <c r="N2906" s="242">
        <v>1320</v>
      </c>
      <c r="O2906" s="242">
        <v>1320</v>
      </c>
      <c r="P2906" s="133" t="s">
        <v>204</v>
      </c>
      <c r="Q2906" s="133" t="s">
        <v>201</v>
      </c>
      <c r="R2906" s="133" t="s">
        <v>202</v>
      </c>
      <c r="S2906" s="127">
        <v>44349.400856481479</v>
      </c>
    </row>
    <row r="2907" spans="1:19" x14ac:dyDescent="0.2">
      <c r="A2907" s="133" t="s">
        <v>199</v>
      </c>
      <c r="B2907" s="133" t="s">
        <v>85</v>
      </c>
      <c r="C2907" s="127">
        <v>44345</v>
      </c>
      <c r="D2907" s="133">
        <v>83.097999999999999</v>
      </c>
      <c r="E2907" s="133">
        <v>75.201599999999999</v>
      </c>
      <c r="F2907" s="133">
        <v>7.8970000000000002</v>
      </c>
      <c r="G2907" s="133">
        <v>0</v>
      </c>
      <c r="H2907" s="133">
        <v>499</v>
      </c>
      <c r="I2907" s="242">
        <v>1320</v>
      </c>
      <c r="J2907" s="133">
        <v>75.200999999999993</v>
      </c>
      <c r="K2907" s="242">
        <v>1320</v>
      </c>
      <c r="L2907" s="133"/>
      <c r="M2907" s="133">
        <v>435</v>
      </c>
      <c r="N2907" s="242">
        <v>1320</v>
      </c>
      <c r="O2907" s="242">
        <v>1320</v>
      </c>
      <c r="P2907" s="133" t="s">
        <v>204</v>
      </c>
      <c r="Q2907" s="133" t="s">
        <v>201</v>
      </c>
      <c r="R2907" s="133" t="s">
        <v>202</v>
      </c>
      <c r="S2907" s="127">
        <v>44349.400868055556</v>
      </c>
    </row>
    <row r="2908" spans="1:19" x14ac:dyDescent="0.2">
      <c r="A2908" s="133" t="s">
        <v>199</v>
      </c>
      <c r="B2908" s="133" t="s">
        <v>85</v>
      </c>
      <c r="C2908" s="127">
        <v>44345.041666666664</v>
      </c>
      <c r="D2908" s="133">
        <v>83.066999999999993</v>
      </c>
      <c r="E2908" s="133">
        <v>75.163200000000003</v>
      </c>
      <c r="F2908" s="133">
        <v>7.9050000000000002</v>
      </c>
      <c r="G2908" s="133">
        <v>0</v>
      </c>
      <c r="H2908" s="133">
        <v>499</v>
      </c>
      <c r="I2908" s="242">
        <v>1320</v>
      </c>
      <c r="J2908" s="133">
        <v>75.162000000000006</v>
      </c>
      <c r="K2908" s="242">
        <v>1320</v>
      </c>
      <c r="L2908" s="133"/>
      <c r="M2908" s="133">
        <v>435</v>
      </c>
      <c r="N2908" s="242">
        <v>1320</v>
      </c>
      <c r="O2908" s="242">
        <v>1320</v>
      </c>
      <c r="P2908" s="133" t="s">
        <v>204</v>
      </c>
      <c r="Q2908" s="133" t="s">
        <v>201</v>
      </c>
      <c r="R2908" s="133" t="s">
        <v>202</v>
      </c>
      <c r="S2908" s="127">
        <v>44349.400856481479</v>
      </c>
    </row>
    <row r="2909" spans="1:19" x14ac:dyDescent="0.2">
      <c r="A2909" s="133" t="s">
        <v>199</v>
      </c>
      <c r="B2909" s="133" t="s">
        <v>85</v>
      </c>
      <c r="C2909" s="127">
        <v>44345.083333333336</v>
      </c>
      <c r="D2909" s="133">
        <v>83.165999999999997</v>
      </c>
      <c r="E2909" s="133">
        <v>75.201599999999999</v>
      </c>
      <c r="F2909" s="133">
        <v>7.9649999999999999</v>
      </c>
      <c r="G2909" s="133">
        <v>0</v>
      </c>
      <c r="H2909" s="133">
        <v>499</v>
      </c>
      <c r="I2909" s="133">
        <v>693</v>
      </c>
      <c r="J2909" s="133">
        <v>75.200999999999993</v>
      </c>
      <c r="K2909" s="242">
        <v>1320</v>
      </c>
      <c r="L2909" s="133"/>
      <c r="M2909" s="133">
        <v>435</v>
      </c>
      <c r="N2909" s="242">
        <v>1320</v>
      </c>
      <c r="O2909" s="242">
        <v>1320</v>
      </c>
      <c r="P2909" s="133" t="s">
        <v>204</v>
      </c>
      <c r="Q2909" s="133" t="s">
        <v>201</v>
      </c>
      <c r="R2909" s="133" t="s">
        <v>202</v>
      </c>
      <c r="S2909" s="127">
        <v>44349.400856481479</v>
      </c>
    </row>
    <row r="2910" spans="1:19" x14ac:dyDescent="0.2">
      <c r="A2910" s="133" t="s">
        <v>199</v>
      </c>
      <c r="B2910" s="133" t="s">
        <v>85</v>
      </c>
      <c r="C2910" s="127">
        <v>44345.125</v>
      </c>
      <c r="D2910" s="133">
        <v>83.337000000000003</v>
      </c>
      <c r="E2910" s="133">
        <v>75.369600000000005</v>
      </c>
      <c r="F2910" s="133">
        <v>7.9669999999999996</v>
      </c>
      <c r="G2910" s="133">
        <v>0</v>
      </c>
      <c r="H2910" s="133">
        <v>499</v>
      </c>
      <c r="I2910" s="242">
        <v>1320</v>
      </c>
      <c r="J2910" s="133">
        <v>75.37</v>
      </c>
      <c r="K2910" s="242">
        <v>1320</v>
      </c>
      <c r="L2910" s="133"/>
      <c r="M2910" s="133">
        <v>435</v>
      </c>
      <c r="N2910" s="242">
        <v>1320</v>
      </c>
      <c r="O2910" s="242">
        <v>1320</v>
      </c>
      <c r="P2910" s="133" t="s">
        <v>204</v>
      </c>
      <c r="Q2910" s="133" t="s">
        <v>201</v>
      </c>
      <c r="R2910" s="133" t="s">
        <v>202</v>
      </c>
      <c r="S2910" s="127">
        <v>44349.400856481479</v>
      </c>
    </row>
    <row r="2911" spans="1:19" x14ac:dyDescent="0.2">
      <c r="A2911" s="133" t="s">
        <v>199</v>
      </c>
      <c r="B2911" s="133" t="s">
        <v>85</v>
      </c>
      <c r="C2911" s="127">
        <v>44345.166666666664</v>
      </c>
      <c r="D2911" s="133">
        <v>83.388000000000005</v>
      </c>
      <c r="E2911" s="133">
        <v>75.484800000000007</v>
      </c>
      <c r="F2911" s="133">
        <v>7.9029999999999996</v>
      </c>
      <c r="G2911" s="133">
        <v>0</v>
      </c>
      <c r="H2911" s="133">
        <v>499</v>
      </c>
      <c r="I2911" s="242">
        <v>1320</v>
      </c>
      <c r="J2911" s="133">
        <v>75.484999999999999</v>
      </c>
      <c r="K2911" s="242">
        <v>1320</v>
      </c>
      <c r="L2911" s="133"/>
      <c r="M2911" s="133">
        <v>435</v>
      </c>
      <c r="N2911" s="242">
        <v>1320</v>
      </c>
      <c r="O2911" s="242">
        <v>1320</v>
      </c>
      <c r="P2911" s="133" t="s">
        <v>204</v>
      </c>
      <c r="Q2911" s="133" t="s">
        <v>201</v>
      </c>
      <c r="R2911" s="133" t="s">
        <v>202</v>
      </c>
      <c r="S2911" s="127">
        <v>44349.400856481479</v>
      </c>
    </row>
    <row r="2912" spans="1:19" x14ac:dyDescent="0.2">
      <c r="A2912" s="133" t="s">
        <v>199</v>
      </c>
      <c r="B2912" s="133" t="s">
        <v>85</v>
      </c>
      <c r="C2912" s="127">
        <v>44345.208333333336</v>
      </c>
      <c r="D2912" s="133">
        <v>83.394000000000005</v>
      </c>
      <c r="E2912" s="133">
        <v>75.475200000000001</v>
      </c>
      <c r="F2912" s="133">
        <v>7.9180000000000001</v>
      </c>
      <c r="G2912" s="133">
        <v>0</v>
      </c>
      <c r="H2912" s="133">
        <v>499</v>
      </c>
      <c r="I2912" s="242">
        <v>1320</v>
      </c>
      <c r="J2912" s="133">
        <v>75.475999999999999</v>
      </c>
      <c r="K2912" s="242">
        <v>1320</v>
      </c>
      <c r="L2912" s="133"/>
      <c r="M2912" s="133">
        <v>435</v>
      </c>
      <c r="N2912" s="242">
        <v>1320</v>
      </c>
      <c r="O2912" s="242">
        <v>1320</v>
      </c>
      <c r="P2912" s="133" t="s">
        <v>204</v>
      </c>
      <c r="Q2912" s="133" t="s">
        <v>201</v>
      </c>
      <c r="R2912" s="133" t="s">
        <v>202</v>
      </c>
      <c r="S2912" s="127">
        <v>44349.400856481479</v>
      </c>
    </row>
    <row r="2913" spans="1:19" x14ac:dyDescent="0.2">
      <c r="A2913" s="133" t="s">
        <v>199</v>
      </c>
      <c r="B2913" s="133" t="s">
        <v>85</v>
      </c>
      <c r="C2913" s="127">
        <v>44345.25</v>
      </c>
      <c r="D2913" s="133">
        <v>83.367000000000004</v>
      </c>
      <c r="E2913" s="133">
        <v>75.422399999999996</v>
      </c>
      <c r="F2913" s="133">
        <v>7.944</v>
      </c>
      <c r="G2913" s="133">
        <v>0</v>
      </c>
      <c r="H2913" s="133">
        <v>499</v>
      </c>
      <c r="I2913" s="242">
        <v>1320</v>
      </c>
      <c r="J2913" s="133">
        <v>75.423000000000002</v>
      </c>
      <c r="K2913" s="242">
        <v>1320</v>
      </c>
      <c r="L2913" s="133"/>
      <c r="M2913" s="133">
        <v>435</v>
      </c>
      <c r="N2913" s="242">
        <v>1320</v>
      </c>
      <c r="O2913" s="242">
        <v>1320</v>
      </c>
      <c r="P2913" s="133" t="s">
        <v>204</v>
      </c>
      <c r="Q2913" s="133" t="s">
        <v>201</v>
      </c>
      <c r="R2913" s="133" t="s">
        <v>202</v>
      </c>
      <c r="S2913" s="127">
        <v>44349.400856481479</v>
      </c>
    </row>
    <row r="2914" spans="1:19" x14ac:dyDescent="0.2">
      <c r="A2914" s="133" t="s">
        <v>199</v>
      </c>
      <c r="B2914" s="133" t="s">
        <v>85</v>
      </c>
      <c r="C2914" s="127">
        <v>44345.291666666664</v>
      </c>
      <c r="D2914" s="133">
        <v>83.454999999999998</v>
      </c>
      <c r="E2914" s="133">
        <v>75.595200000000006</v>
      </c>
      <c r="F2914" s="133">
        <v>7.859</v>
      </c>
      <c r="G2914" s="133">
        <v>0</v>
      </c>
      <c r="H2914" s="133">
        <v>499</v>
      </c>
      <c r="I2914" s="242">
        <v>1320</v>
      </c>
      <c r="J2914" s="133">
        <v>75.596000000000004</v>
      </c>
      <c r="K2914" s="242">
        <v>1320</v>
      </c>
      <c r="L2914" s="133"/>
      <c r="M2914" s="133">
        <v>435</v>
      </c>
      <c r="N2914" s="242">
        <v>1320</v>
      </c>
      <c r="O2914" s="242">
        <v>1320</v>
      </c>
      <c r="P2914" s="133" t="s">
        <v>204</v>
      </c>
      <c r="Q2914" s="133" t="s">
        <v>201</v>
      </c>
      <c r="R2914" s="133" t="s">
        <v>202</v>
      </c>
      <c r="S2914" s="127">
        <v>44349.400868055556</v>
      </c>
    </row>
    <row r="2915" spans="1:19" x14ac:dyDescent="0.2">
      <c r="A2915" s="133" t="s">
        <v>199</v>
      </c>
      <c r="B2915" s="133" t="s">
        <v>85</v>
      </c>
      <c r="C2915" s="127">
        <v>44345.333333333336</v>
      </c>
      <c r="D2915" s="133">
        <v>83.653999999999996</v>
      </c>
      <c r="E2915" s="133">
        <v>75.916799999999995</v>
      </c>
      <c r="F2915" s="133">
        <v>7.7370000000000001</v>
      </c>
      <c r="G2915" s="133">
        <v>0</v>
      </c>
      <c r="H2915" s="133">
        <v>499</v>
      </c>
      <c r="I2915" s="242">
        <v>1320</v>
      </c>
      <c r="J2915" s="133">
        <v>75.917000000000002</v>
      </c>
      <c r="K2915" s="242">
        <v>1320</v>
      </c>
      <c r="L2915" s="133"/>
      <c r="M2915" s="133">
        <v>435</v>
      </c>
      <c r="N2915" s="242">
        <v>1320</v>
      </c>
      <c r="O2915" s="242">
        <v>1320</v>
      </c>
      <c r="P2915" s="133" t="s">
        <v>204</v>
      </c>
      <c r="Q2915" s="133" t="s">
        <v>201</v>
      </c>
      <c r="R2915" s="133" t="s">
        <v>202</v>
      </c>
      <c r="S2915" s="127">
        <v>44349.400856481479</v>
      </c>
    </row>
    <row r="2916" spans="1:19" x14ac:dyDescent="0.2">
      <c r="A2916" s="133" t="s">
        <v>199</v>
      </c>
      <c r="B2916" s="133" t="s">
        <v>85</v>
      </c>
      <c r="C2916" s="127">
        <v>44345.375</v>
      </c>
      <c r="D2916" s="133">
        <v>82.906000000000006</v>
      </c>
      <c r="E2916" s="133">
        <v>75.268799999999999</v>
      </c>
      <c r="F2916" s="133">
        <v>7.6369999999999996</v>
      </c>
      <c r="G2916" s="133">
        <v>0</v>
      </c>
      <c r="H2916" s="133">
        <v>499</v>
      </c>
      <c r="I2916" s="242">
        <v>1320</v>
      </c>
      <c r="J2916" s="133">
        <v>75.269000000000005</v>
      </c>
      <c r="K2916" s="242">
        <v>1320</v>
      </c>
      <c r="L2916" s="133"/>
      <c r="M2916" s="133">
        <v>435</v>
      </c>
      <c r="N2916" s="242">
        <v>1320</v>
      </c>
      <c r="O2916" s="242">
        <v>1320</v>
      </c>
      <c r="P2916" s="133" t="s">
        <v>204</v>
      </c>
      <c r="Q2916" s="133" t="s">
        <v>201</v>
      </c>
      <c r="R2916" s="133" t="s">
        <v>202</v>
      </c>
      <c r="S2916" s="127">
        <v>44349.400856481479</v>
      </c>
    </row>
    <row r="2917" spans="1:19" x14ac:dyDescent="0.2">
      <c r="A2917" s="133" t="s">
        <v>199</v>
      </c>
      <c r="B2917" s="133" t="s">
        <v>85</v>
      </c>
      <c r="C2917" s="127">
        <v>44345.416666666664</v>
      </c>
      <c r="D2917" s="133">
        <v>82.846000000000004</v>
      </c>
      <c r="E2917" s="133">
        <v>75.196799999999996</v>
      </c>
      <c r="F2917" s="133">
        <v>7.65</v>
      </c>
      <c r="G2917" s="133">
        <v>0</v>
      </c>
      <c r="H2917" s="133">
        <v>499</v>
      </c>
      <c r="I2917" s="242">
        <v>1320</v>
      </c>
      <c r="J2917" s="133">
        <v>75.195999999999998</v>
      </c>
      <c r="K2917" s="242">
        <v>1320</v>
      </c>
      <c r="L2917" s="133"/>
      <c r="M2917" s="133">
        <v>435</v>
      </c>
      <c r="N2917" s="242">
        <v>1320</v>
      </c>
      <c r="O2917" s="242">
        <v>1320</v>
      </c>
      <c r="P2917" s="133" t="s">
        <v>204</v>
      </c>
      <c r="Q2917" s="133" t="s">
        <v>201</v>
      </c>
      <c r="R2917" s="133" t="s">
        <v>202</v>
      </c>
      <c r="S2917" s="127">
        <v>44349.400856481479</v>
      </c>
    </row>
    <row r="2918" spans="1:19" x14ac:dyDescent="0.2">
      <c r="A2918" s="133" t="s">
        <v>199</v>
      </c>
      <c r="B2918" s="133" t="s">
        <v>85</v>
      </c>
      <c r="C2918" s="127">
        <v>44345.458333333336</v>
      </c>
      <c r="D2918" s="133">
        <v>82.867000000000004</v>
      </c>
      <c r="E2918" s="133">
        <v>75.062399999999997</v>
      </c>
      <c r="F2918" s="133">
        <v>7.806</v>
      </c>
      <c r="G2918" s="133">
        <v>0</v>
      </c>
      <c r="H2918" s="133">
        <v>499</v>
      </c>
      <c r="I2918" s="242">
        <v>1232</v>
      </c>
      <c r="J2918" s="133">
        <v>75.061000000000007</v>
      </c>
      <c r="K2918" s="242">
        <v>1320</v>
      </c>
      <c r="L2918" s="133"/>
      <c r="M2918" s="133">
        <v>435</v>
      </c>
      <c r="N2918" s="242">
        <v>1320</v>
      </c>
      <c r="O2918" s="242">
        <v>1320</v>
      </c>
      <c r="P2918" s="133" t="s">
        <v>204</v>
      </c>
      <c r="Q2918" s="133" t="s">
        <v>201</v>
      </c>
      <c r="R2918" s="133" t="s">
        <v>202</v>
      </c>
      <c r="S2918" s="127">
        <v>44349.400856481479</v>
      </c>
    </row>
    <row r="2919" spans="1:19" x14ac:dyDescent="0.2">
      <c r="A2919" s="133" t="s">
        <v>199</v>
      </c>
      <c r="B2919" s="133" t="s">
        <v>85</v>
      </c>
      <c r="C2919" s="127">
        <v>44345.5</v>
      </c>
      <c r="D2919" s="133">
        <v>82.778999999999996</v>
      </c>
      <c r="E2919" s="133">
        <v>75.052800000000005</v>
      </c>
      <c r="F2919" s="133">
        <v>7.7270000000000003</v>
      </c>
      <c r="G2919" s="133">
        <v>0</v>
      </c>
      <c r="H2919" s="133">
        <v>498</v>
      </c>
      <c r="I2919" s="133">
        <v>900</v>
      </c>
      <c r="J2919" s="133">
        <v>75.052000000000007</v>
      </c>
      <c r="K2919" s="242">
        <v>1320</v>
      </c>
      <c r="L2919" s="133"/>
      <c r="M2919" s="133">
        <v>435</v>
      </c>
      <c r="N2919" s="242">
        <v>1320</v>
      </c>
      <c r="O2919" s="242">
        <v>1320</v>
      </c>
      <c r="P2919" s="133" t="s">
        <v>204</v>
      </c>
      <c r="Q2919" s="133" t="s">
        <v>201</v>
      </c>
      <c r="R2919" s="133" t="s">
        <v>202</v>
      </c>
      <c r="S2919" s="127">
        <v>44349.400856481479</v>
      </c>
    </row>
    <row r="2920" spans="1:19" x14ac:dyDescent="0.2">
      <c r="A2920" s="133" t="s">
        <v>199</v>
      </c>
      <c r="B2920" s="133" t="s">
        <v>85</v>
      </c>
      <c r="C2920" s="127">
        <v>44345.541666666664</v>
      </c>
      <c r="D2920" s="133">
        <v>82.778999999999996</v>
      </c>
      <c r="E2920" s="133">
        <v>75.081599999999995</v>
      </c>
      <c r="F2920" s="133">
        <v>7.6970000000000001</v>
      </c>
      <c r="G2920" s="133">
        <v>0</v>
      </c>
      <c r="H2920" s="133">
        <v>499</v>
      </c>
      <c r="I2920" s="133">
        <v>900</v>
      </c>
      <c r="J2920" s="133">
        <v>75.081999999999994</v>
      </c>
      <c r="K2920" s="242">
        <v>1320</v>
      </c>
      <c r="L2920" s="133"/>
      <c r="M2920" s="133">
        <v>435</v>
      </c>
      <c r="N2920" s="242">
        <v>1320</v>
      </c>
      <c r="O2920" s="242">
        <v>1320</v>
      </c>
      <c r="P2920" s="133" t="s">
        <v>204</v>
      </c>
      <c r="Q2920" s="133" t="s">
        <v>201</v>
      </c>
      <c r="R2920" s="133" t="s">
        <v>202</v>
      </c>
      <c r="S2920" s="127">
        <v>44349.400868055556</v>
      </c>
    </row>
    <row r="2921" spans="1:19" x14ac:dyDescent="0.2">
      <c r="A2921" s="133" t="s">
        <v>199</v>
      </c>
      <c r="B2921" s="133" t="s">
        <v>85</v>
      </c>
      <c r="C2921" s="127">
        <v>44345.583333333336</v>
      </c>
      <c r="D2921" s="133">
        <v>82.927000000000007</v>
      </c>
      <c r="E2921" s="133">
        <v>75.115200000000002</v>
      </c>
      <c r="F2921" s="133">
        <v>7.8109999999999999</v>
      </c>
      <c r="G2921" s="133">
        <v>0</v>
      </c>
      <c r="H2921" s="133">
        <v>499</v>
      </c>
      <c r="I2921" s="133">
        <v>900</v>
      </c>
      <c r="J2921" s="133">
        <v>75.116</v>
      </c>
      <c r="K2921" s="242">
        <v>1320</v>
      </c>
      <c r="L2921" s="133"/>
      <c r="M2921" s="133">
        <v>435</v>
      </c>
      <c r="N2921" s="242">
        <v>1320</v>
      </c>
      <c r="O2921" s="242">
        <v>1320</v>
      </c>
      <c r="P2921" s="133" t="s">
        <v>204</v>
      </c>
      <c r="Q2921" s="133" t="s">
        <v>201</v>
      </c>
      <c r="R2921" s="133" t="s">
        <v>202</v>
      </c>
      <c r="S2921" s="127">
        <v>44349.400856481479</v>
      </c>
    </row>
    <row r="2922" spans="1:19" x14ac:dyDescent="0.2">
      <c r="A2922" s="133" t="s">
        <v>199</v>
      </c>
      <c r="B2922" s="133" t="s">
        <v>85</v>
      </c>
      <c r="C2922" s="127">
        <v>44345.625</v>
      </c>
      <c r="D2922" s="133">
        <v>82.847999999999999</v>
      </c>
      <c r="E2922" s="133">
        <v>75.100800000000007</v>
      </c>
      <c r="F2922" s="133">
        <v>7.7460000000000004</v>
      </c>
      <c r="G2922" s="133">
        <v>0</v>
      </c>
      <c r="H2922" s="133">
        <v>499</v>
      </c>
      <c r="I2922" s="133">
        <v>900</v>
      </c>
      <c r="J2922" s="133">
        <v>75.102000000000004</v>
      </c>
      <c r="K2922" s="242">
        <v>1320</v>
      </c>
      <c r="L2922" s="133"/>
      <c r="M2922" s="133">
        <v>435</v>
      </c>
      <c r="N2922" s="242">
        <v>1320</v>
      </c>
      <c r="O2922" s="242">
        <v>1320</v>
      </c>
      <c r="P2922" s="133" t="s">
        <v>204</v>
      </c>
      <c r="Q2922" s="133" t="s">
        <v>201</v>
      </c>
      <c r="R2922" s="133" t="s">
        <v>202</v>
      </c>
      <c r="S2922" s="127">
        <v>44349.400868055556</v>
      </c>
    </row>
    <row r="2923" spans="1:19" x14ac:dyDescent="0.2">
      <c r="A2923" s="133" t="s">
        <v>199</v>
      </c>
      <c r="B2923" s="133" t="s">
        <v>85</v>
      </c>
      <c r="C2923" s="127">
        <v>44345.666666666664</v>
      </c>
      <c r="D2923" s="133">
        <v>82.942999999999998</v>
      </c>
      <c r="E2923" s="133">
        <v>75.182400000000001</v>
      </c>
      <c r="F2923" s="133">
        <v>7.7610000000000001</v>
      </c>
      <c r="G2923" s="133">
        <v>0</v>
      </c>
      <c r="H2923" s="133">
        <v>498</v>
      </c>
      <c r="I2923" s="133">
        <v>900</v>
      </c>
      <c r="J2923" s="133">
        <v>75.182000000000002</v>
      </c>
      <c r="K2923" s="242">
        <v>1320</v>
      </c>
      <c r="L2923" s="133"/>
      <c r="M2923" s="133">
        <v>435</v>
      </c>
      <c r="N2923" s="242">
        <v>1320</v>
      </c>
      <c r="O2923" s="242">
        <v>1320</v>
      </c>
      <c r="P2923" s="133" t="s">
        <v>204</v>
      </c>
      <c r="Q2923" s="133" t="s">
        <v>201</v>
      </c>
      <c r="R2923" s="133" t="s">
        <v>202</v>
      </c>
      <c r="S2923" s="127">
        <v>44349.400856481479</v>
      </c>
    </row>
    <row r="2924" spans="1:19" x14ac:dyDescent="0.2">
      <c r="A2924" s="133" t="s">
        <v>199</v>
      </c>
      <c r="B2924" s="133" t="s">
        <v>85</v>
      </c>
      <c r="C2924" s="127">
        <v>44345.708333333336</v>
      </c>
      <c r="D2924" s="133">
        <v>82.875</v>
      </c>
      <c r="E2924" s="133">
        <v>75.177599999999998</v>
      </c>
      <c r="F2924" s="133">
        <v>7.6970000000000001</v>
      </c>
      <c r="G2924" s="133">
        <v>0</v>
      </c>
      <c r="H2924" s="133">
        <v>499</v>
      </c>
      <c r="I2924" s="133">
        <v>900</v>
      </c>
      <c r="J2924" s="133">
        <v>75.177999999999997</v>
      </c>
      <c r="K2924" s="242">
        <v>1320</v>
      </c>
      <c r="L2924" s="133"/>
      <c r="M2924" s="133">
        <v>435</v>
      </c>
      <c r="N2924" s="242">
        <v>1320</v>
      </c>
      <c r="O2924" s="242">
        <v>1320</v>
      </c>
      <c r="P2924" s="133" t="s">
        <v>204</v>
      </c>
      <c r="Q2924" s="133" t="s">
        <v>201</v>
      </c>
      <c r="R2924" s="133" t="s">
        <v>202</v>
      </c>
      <c r="S2924" s="127">
        <v>44349.400856481479</v>
      </c>
    </row>
    <row r="2925" spans="1:19" x14ac:dyDescent="0.2">
      <c r="A2925" s="133" t="s">
        <v>199</v>
      </c>
      <c r="B2925" s="133" t="s">
        <v>85</v>
      </c>
      <c r="C2925" s="127">
        <v>44345.75</v>
      </c>
      <c r="D2925" s="133">
        <v>82.888000000000005</v>
      </c>
      <c r="E2925" s="133">
        <v>75.110399999999998</v>
      </c>
      <c r="F2925" s="133">
        <v>7.7759999999999998</v>
      </c>
      <c r="G2925" s="133">
        <v>0</v>
      </c>
      <c r="H2925" s="133">
        <v>499</v>
      </c>
      <c r="I2925" s="133">
        <v>900</v>
      </c>
      <c r="J2925" s="133">
        <v>75.111999999999995</v>
      </c>
      <c r="K2925" s="242">
        <v>1320</v>
      </c>
      <c r="L2925" s="133"/>
      <c r="M2925" s="133">
        <v>435</v>
      </c>
      <c r="N2925" s="242">
        <v>1320</v>
      </c>
      <c r="O2925" s="242">
        <v>1320</v>
      </c>
      <c r="P2925" s="133" t="s">
        <v>204</v>
      </c>
      <c r="Q2925" s="133" t="s">
        <v>201</v>
      </c>
      <c r="R2925" s="133" t="s">
        <v>202</v>
      </c>
      <c r="S2925" s="127">
        <v>44349.400856481479</v>
      </c>
    </row>
    <row r="2926" spans="1:19" x14ac:dyDescent="0.2">
      <c r="A2926" s="133" t="s">
        <v>199</v>
      </c>
      <c r="B2926" s="133" t="s">
        <v>85</v>
      </c>
      <c r="C2926" s="127">
        <v>44345.791666666664</v>
      </c>
      <c r="D2926" s="133">
        <v>82.840999999999994</v>
      </c>
      <c r="E2926" s="133">
        <v>75.033600000000007</v>
      </c>
      <c r="F2926" s="133">
        <v>7.806</v>
      </c>
      <c r="G2926" s="133">
        <v>0</v>
      </c>
      <c r="H2926" s="133">
        <v>499</v>
      </c>
      <c r="I2926" s="133">
        <v>900</v>
      </c>
      <c r="J2926" s="133">
        <v>75.034999999999997</v>
      </c>
      <c r="K2926" s="242">
        <v>1320</v>
      </c>
      <c r="L2926" s="133"/>
      <c r="M2926" s="133">
        <v>435</v>
      </c>
      <c r="N2926" s="242">
        <v>1320</v>
      </c>
      <c r="O2926" s="242">
        <v>1320</v>
      </c>
      <c r="P2926" s="133" t="s">
        <v>204</v>
      </c>
      <c r="Q2926" s="133" t="s">
        <v>201</v>
      </c>
      <c r="R2926" s="133" t="s">
        <v>202</v>
      </c>
      <c r="S2926" s="127">
        <v>44349.400856481479</v>
      </c>
    </row>
    <row r="2927" spans="1:19" x14ac:dyDescent="0.2">
      <c r="A2927" s="133" t="s">
        <v>199</v>
      </c>
      <c r="B2927" s="133" t="s">
        <v>85</v>
      </c>
      <c r="C2927" s="127">
        <v>44345.833333333336</v>
      </c>
      <c r="D2927" s="133">
        <v>82.846999999999994</v>
      </c>
      <c r="E2927" s="133">
        <v>75.211200000000005</v>
      </c>
      <c r="F2927" s="133">
        <v>7.6360000000000001</v>
      </c>
      <c r="G2927" s="133">
        <v>0</v>
      </c>
      <c r="H2927" s="133">
        <v>499</v>
      </c>
      <c r="I2927" s="133">
        <v>900</v>
      </c>
      <c r="J2927" s="133">
        <v>75.210999999999999</v>
      </c>
      <c r="K2927" s="242">
        <v>1320</v>
      </c>
      <c r="L2927" s="133"/>
      <c r="M2927" s="133">
        <v>435</v>
      </c>
      <c r="N2927" s="242">
        <v>1320</v>
      </c>
      <c r="O2927" s="242">
        <v>1320</v>
      </c>
      <c r="P2927" s="133" t="s">
        <v>204</v>
      </c>
      <c r="Q2927" s="133" t="s">
        <v>201</v>
      </c>
      <c r="R2927" s="133" t="s">
        <v>202</v>
      </c>
      <c r="S2927" s="127">
        <v>44349.400856481479</v>
      </c>
    </row>
    <row r="2928" spans="1:19" x14ac:dyDescent="0.2">
      <c r="A2928" s="133" t="s">
        <v>199</v>
      </c>
      <c r="B2928" s="133" t="s">
        <v>85</v>
      </c>
      <c r="C2928" s="127">
        <v>44345.875</v>
      </c>
      <c r="D2928" s="133">
        <v>82.683999999999997</v>
      </c>
      <c r="E2928" s="133">
        <v>75.028800000000004</v>
      </c>
      <c r="F2928" s="133">
        <v>7.6539999999999999</v>
      </c>
      <c r="G2928" s="133">
        <v>0</v>
      </c>
      <c r="H2928" s="133">
        <v>499</v>
      </c>
      <c r="I2928" s="133">
        <v>900</v>
      </c>
      <c r="J2928" s="133">
        <v>75.03</v>
      </c>
      <c r="K2928" s="242">
        <v>1320</v>
      </c>
      <c r="L2928" s="133"/>
      <c r="M2928" s="133">
        <v>435</v>
      </c>
      <c r="N2928" s="242">
        <v>1320</v>
      </c>
      <c r="O2928" s="242">
        <v>1320</v>
      </c>
      <c r="P2928" s="133" t="s">
        <v>204</v>
      </c>
      <c r="Q2928" s="133" t="s">
        <v>201</v>
      </c>
      <c r="R2928" s="133" t="s">
        <v>202</v>
      </c>
      <c r="S2928" s="127">
        <v>44349.400856481479</v>
      </c>
    </row>
    <row r="2929" spans="1:19" x14ac:dyDescent="0.2">
      <c r="A2929" s="133" t="s">
        <v>199</v>
      </c>
      <c r="B2929" s="133" t="s">
        <v>85</v>
      </c>
      <c r="C2929" s="127">
        <v>44345.916666666664</v>
      </c>
      <c r="D2929" s="133">
        <v>82.903000000000006</v>
      </c>
      <c r="E2929" s="133">
        <v>75.091200000000001</v>
      </c>
      <c r="F2929" s="133">
        <v>7.8129999999999997</v>
      </c>
      <c r="G2929" s="133">
        <v>0</v>
      </c>
      <c r="H2929" s="133">
        <v>499</v>
      </c>
      <c r="I2929" s="133">
        <v>900</v>
      </c>
      <c r="J2929" s="133">
        <v>75.09</v>
      </c>
      <c r="K2929" s="242">
        <v>1320</v>
      </c>
      <c r="L2929" s="133"/>
      <c r="M2929" s="133">
        <v>435</v>
      </c>
      <c r="N2929" s="242">
        <v>1320</v>
      </c>
      <c r="O2929" s="242">
        <v>1320</v>
      </c>
      <c r="P2929" s="133" t="s">
        <v>204</v>
      </c>
      <c r="Q2929" s="133" t="s">
        <v>201</v>
      </c>
      <c r="R2929" s="133" t="s">
        <v>202</v>
      </c>
      <c r="S2929" s="127">
        <v>44349.400856481479</v>
      </c>
    </row>
    <row r="2930" spans="1:19" x14ac:dyDescent="0.2">
      <c r="A2930" s="133" t="s">
        <v>199</v>
      </c>
      <c r="B2930" s="133" t="s">
        <v>85</v>
      </c>
      <c r="C2930" s="127">
        <v>44345.958333333336</v>
      </c>
      <c r="D2930" s="133">
        <v>82.861000000000004</v>
      </c>
      <c r="E2930" s="133">
        <v>75.009600000000006</v>
      </c>
      <c r="F2930" s="133">
        <v>7.851</v>
      </c>
      <c r="G2930" s="133">
        <v>0</v>
      </c>
      <c r="H2930" s="133">
        <v>499</v>
      </c>
      <c r="I2930" s="133">
        <v>900</v>
      </c>
      <c r="J2930" s="133">
        <v>75.010000000000005</v>
      </c>
      <c r="K2930" s="242">
        <v>1320</v>
      </c>
      <c r="L2930" s="133"/>
      <c r="M2930" s="133">
        <v>435</v>
      </c>
      <c r="N2930" s="242">
        <v>1320</v>
      </c>
      <c r="O2930" s="242">
        <v>1320</v>
      </c>
      <c r="P2930" s="133" t="s">
        <v>204</v>
      </c>
      <c r="Q2930" s="133" t="s">
        <v>201</v>
      </c>
      <c r="R2930" s="133" t="s">
        <v>202</v>
      </c>
      <c r="S2930" s="127">
        <v>44349.400868055556</v>
      </c>
    </row>
    <row r="2931" spans="1:19" x14ac:dyDescent="0.2">
      <c r="A2931" s="133" t="s">
        <v>199</v>
      </c>
      <c r="B2931" s="133" t="s">
        <v>85</v>
      </c>
      <c r="C2931" s="127">
        <v>44346</v>
      </c>
      <c r="D2931" s="133">
        <v>82.902000000000001</v>
      </c>
      <c r="E2931" s="133">
        <v>74.927999999999997</v>
      </c>
      <c r="F2931" s="133">
        <v>7.9749999999999996</v>
      </c>
      <c r="G2931" s="133">
        <v>0</v>
      </c>
      <c r="H2931" s="133">
        <v>498</v>
      </c>
      <c r="I2931" s="133">
        <v>900</v>
      </c>
      <c r="J2931" s="133">
        <v>74.927000000000007</v>
      </c>
      <c r="K2931" s="242">
        <v>1320</v>
      </c>
      <c r="L2931" s="133"/>
      <c r="M2931" s="133">
        <v>435</v>
      </c>
      <c r="N2931" s="242">
        <v>1320</v>
      </c>
      <c r="O2931" s="242">
        <v>1320</v>
      </c>
      <c r="P2931" s="133" t="s">
        <v>204</v>
      </c>
      <c r="Q2931" s="133" t="s">
        <v>201</v>
      </c>
      <c r="R2931" s="133" t="s">
        <v>202</v>
      </c>
      <c r="S2931" s="127">
        <v>44349.400856481479</v>
      </c>
    </row>
    <row r="2932" spans="1:19" x14ac:dyDescent="0.2">
      <c r="A2932" s="133" t="s">
        <v>199</v>
      </c>
      <c r="B2932" s="133" t="s">
        <v>85</v>
      </c>
      <c r="C2932" s="127">
        <v>44346.041666666664</v>
      </c>
      <c r="D2932" s="133">
        <v>82.888000000000005</v>
      </c>
      <c r="E2932" s="133">
        <v>75.004800000000003</v>
      </c>
      <c r="F2932" s="133">
        <v>7.8819999999999997</v>
      </c>
      <c r="G2932" s="133">
        <v>0</v>
      </c>
      <c r="H2932" s="133">
        <v>498</v>
      </c>
      <c r="I2932" s="133">
        <v>900</v>
      </c>
      <c r="J2932" s="133">
        <v>75.006</v>
      </c>
      <c r="K2932" s="242">
        <v>1320</v>
      </c>
      <c r="L2932" s="133"/>
      <c r="M2932" s="133">
        <v>435</v>
      </c>
      <c r="N2932" s="242">
        <v>1320</v>
      </c>
      <c r="O2932" s="242">
        <v>1320</v>
      </c>
      <c r="P2932" s="133" t="s">
        <v>204</v>
      </c>
      <c r="Q2932" s="133" t="s">
        <v>201</v>
      </c>
      <c r="R2932" s="133" t="s">
        <v>202</v>
      </c>
      <c r="S2932" s="127">
        <v>44349.400856481479</v>
      </c>
    </row>
    <row r="2933" spans="1:19" x14ac:dyDescent="0.2">
      <c r="A2933" s="133" t="s">
        <v>199</v>
      </c>
      <c r="B2933" s="133" t="s">
        <v>85</v>
      </c>
      <c r="C2933" s="127">
        <v>44346.083333333336</v>
      </c>
      <c r="D2933" s="133">
        <v>82.926000000000002</v>
      </c>
      <c r="E2933" s="133">
        <v>75.105599999999995</v>
      </c>
      <c r="F2933" s="133">
        <v>7.8209999999999997</v>
      </c>
      <c r="G2933" s="133">
        <v>0</v>
      </c>
      <c r="H2933" s="133">
        <v>498</v>
      </c>
      <c r="I2933" s="133">
        <v>900</v>
      </c>
      <c r="J2933" s="133">
        <v>75.105000000000004</v>
      </c>
      <c r="K2933" s="242">
        <v>1320</v>
      </c>
      <c r="L2933" s="133"/>
      <c r="M2933" s="133">
        <v>435</v>
      </c>
      <c r="N2933" s="242">
        <v>1320</v>
      </c>
      <c r="O2933" s="242">
        <v>1320</v>
      </c>
      <c r="P2933" s="133" t="s">
        <v>204</v>
      </c>
      <c r="Q2933" s="133" t="s">
        <v>201</v>
      </c>
      <c r="R2933" s="133" t="s">
        <v>202</v>
      </c>
      <c r="S2933" s="127">
        <v>44349.400856481479</v>
      </c>
    </row>
    <row r="2934" spans="1:19" x14ac:dyDescent="0.2">
      <c r="A2934" s="133" t="s">
        <v>199</v>
      </c>
      <c r="B2934" s="133" t="s">
        <v>85</v>
      </c>
      <c r="C2934" s="127">
        <v>44346.125</v>
      </c>
      <c r="D2934" s="133">
        <v>82.826999999999998</v>
      </c>
      <c r="E2934" s="133">
        <v>74.899199999999993</v>
      </c>
      <c r="F2934" s="133">
        <v>7.9279999999999999</v>
      </c>
      <c r="G2934" s="133">
        <v>0</v>
      </c>
      <c r="H2934" s="133">
        <v>498</v>
      </c>
      <c r="I2934" s="133">
        <v>900</v>
      </c>
      <c r="J2934" s="133">
        <v>74.899000000000001</v>
      </c>
      <c r="K2934" s="242">
        <v>1320</v>
      </c>
      <c r="L2934" s="133"/>
      <c r="M2934" s="133">
        <v>435</v>
      </c>
      <c r="N2934" s="242">
        <v>1320</v>
      </c>
      <c r="O2934" s="242">
        <v>1320</v>
      </c>
      <c r="P2934" s="133" t="s">
        <v>204</v>
      </c>
      <c r="Q2934" s="133" t="s">
        <v>201</v>
      </c>
      <c r="R2934" s="133" t="s">
        <v>202</v>
      </c>
      <c r="S2934" s="127">
        <v>44349.400856481479</v>
      </c>
    </row>
    <row r="2935" spans="1:19" x14ac:dyDescent="0.2">
      <c r="A2935" s="133" t="s">
        <v>199</v>
      </c>
      <c r="B2935" s="133" t="s">
        <v>85</v>
      </c>
      <c r="C2935" s="127">
        <v>44346.166666666664</v>
      </c>
      <c r="D2935" s="133">
        <v>82.879000000000005</v>
      </c>
      <c r="E2935" s="133">
        <v>75.033600000000007</v>
      </c>
      <c r="F2935" s="133">
        <v>7.8449999999999998</v>
      </c>
      <c r="G2935" s="133">
        <v>0</v>
      </c>
      <c r="H2935" s="133">
        <v>498</v>
      </c>
      <c r="I2935" s="133">
        <v>900</v>
      </c>
      <c r="J2935" s="133">
        <v>75.034000000000006</v>
      </c>
      <c r="K2935" s="242">
        <v>1320</v>
      </c>
      <c r="L2935" s="133"/>
      <c r="M2935" s="133">
        <v>435</v>
      </c>
      <c r="N2935" s="242">
        <v>1320</v>
      </c>
      <c r="O2935" s="242">
        <v>1320</v>
      </c>
      <c r="P2935" s="133" t="s">
        <v>204</v>
      </c>
      <c r="Q2935" s="133" t="s">
        <v>201</v>
      </c>
      <c r="R2935" s="133" t="s">
        <v>202</v>
      </c>
      <c r="S2935" s="127">
        <v>44349.400856481479</v>
      </c>
    </row>
    <row r="2936" spans="1:19" x14ac:dyDescent="0.2">
      <c r="A2936" s="133" t="s">
        <v>199</v>
      </c>
      <c r="B2936" s="133" t="s">
        <v>85</v>
      </c>
      <c r="C2936" s="127">
        <v>44346.208333333336</v>
      </c>
      <c r="D2936" s="133">
        <v>83.222999999999999</v>
      </c>
      <c r="E2936" s="133">
        <v>75.427199999999999</v>
      </c>
      <c r="F2936" s="133">
        <v>7.7960000000000003</v>
      </c>
      <c r="G2936" s="133">
        <v>0</v>
      </c>
      <c r="H2936" s="133">
        <v>499</v>
      </c>
      <c r="I2936" s="133">
        <v>900</v>
      </c>
      <c r="J2936" s="133">
        <v>75.427000000000007</v>
      </c>
      <c r="K2936" s="242">
        <v>1320</v>
      </c>
      <c r="L2936" s="133"/>
      <c r="M2936" s="133">
        <v>435</v>
      </c>
      <c r="N2936" s="242">
        <v>1320</v>
      </c>
      <c r="O2936" s="242">
        <v>1320</v>
      </c>
      <c r="P2936" s="133" t="s">
        <v>204</v>
      </c>
      <c r="Q2936" s="133" t="s">
        <v>201</v>
      </c>
      <c r="R2936" s="133" t="s">
        <v>202</v>
      </c>
      <c r="S2936" s="127">
        <v>44349.400868055556</v>
      </c>
    </row>
    <row r="2937" spans="1:19" x14ac:dyDescent="0.2">
      <c r="A2937" s="133" t="s">
        <v>199</v>
      </c>
      <c r="B2937" s="133" t="s">
        <v>85</v>
      </c>
      <c r="C2937" s="127">
        <v>44346.25</v>
      </c>
      <c r="D2937" s="133">
        <v>83.040999999999997</v>
      </c>
      <c r="E2937" s="133">
        <v>75.191999999999993</v>
      </c>
      <c r="F2937" s="133">
        <v>7.85</v>
      </c>
      <c r="G2937" s="133">
        <v>0</v>
      </c>
      <c r="H2937" s="133">
        <v>499</v>
      </c>
      <c r="I2937" s="133">
        <v>900</v>
      </c>
      <c r="J2937" s="133">
        <v>75.191000000000003</v>
      </c>
      <c r="K2937" s="242">
        <v>1320</v>
      </c>
      <c r="L2937" s="133"/>
      <c r="M2937" s="133">
        <v>435</v>
      </c>
      <c r="N2937" s="242">
        <v>1320</v>
      </c>
      <c r="O2937" s="242">
        <v>1320</v>
      </c>
      <c r="P2937" s="133" t="s">
        <v>204</v>
      </c>
      <c r="Q2937" s="133" t="s">
        <v>201</v>
      </c>
      <c r="R2937" s="133" t="s">
        <v>202</v>
      </c>
      <c r="S2937" s="127">
        <v>44349.400856481479</v>
      </c>
    </row>
    <row r="2938" spans="1:19" x14ac:dyDescent="0.2">
      <c r="A2938" s="133" t="s">
        <v>199</v>
      </c>
      <c r="B2938" s="133" t="s">
        <v>85</v>
      </c>
      <c r="C2938" s="127">
        <v>44346.291666666664</v>
      </c>
      <c r="D2938" s="133">
        <v>83.174999999999997</v>
      </c>
      <c r="E2938" s="133">
        <v>75.321600000000004</v>
      </c>
      <c r="F2938" s="133">
        <v>7.8520000000000003</v>
      </c>
      <c r="G2938" s="133">
        <v>0</v>
      </c>
      <c r="H2938" s="133">
        <v>498</v>
      </c>
      <c r="I2938" s="133">
        <v>900</v>
      </c>
      <c r="J2938" s="133">
        <v>75.322999999999993</v>
      </c>
      <c r="K2938" s="242">
        <v>1320</v>
      </c>
      <c r="L2938" s="133"/>
      <c r="M2938" s="133">
        <v>435</v>
      </c>
      <c r="N2938" s="242">
        <v>1320</v>
      </c>
      <c r="O2938" s="242">
        <v>1320</v>
      </c>
      <c r="P2938" s="133" t="s">
        <v>204</v>
      </c>
      <c r="Q2938" s="133" t="s">
        <v>201</v>
      </c>
      <c r="R2938" s="133" t="s">
        <v>202</v>
      </c>
      <c r="S2938" s="127">
        <v>44349.400856481479</v>
      </c>
    </row>
    <row r="2939" spans="1:19" x14ac:dyDescent="0.2">
      <c r="A2939" s="133" t="s">
        <v>199</v>
      </c>
      <c r="B2939" s="133" t="s">
        <v>85</v>
      </c>
      <c r="C2939" s="127">
        <v>44346.333333333336</v>
      </c>
      <c r="D2939" s="133">
        <v>83.17</v>
      </c>
      <c r="E2939" s="133">
        <v>75.489599999999996</v>
      </c>
      <c r="F2939" s="133">
        <v>7.681</v>
      </c>
      <c r="G2939" s="133">
        <v>0</v>
      </c>
      <c r="H2939" s="133">
        <v>499</v>
      </c>
      <c r="I2939" s="242">
        <v>1157</v>
      </c>
      <c r="J2939" s="133">
        <v>75.489000000000004</v>
      </c>
      <c r="K2939" s="242">
        <v>1320</v>
      </c>
      <c r="L2939" s="133"/>
      <c r="M2939" s="133">
        <v>435</v>
      </c>
      <c r="N2939" s="242">
        <v>1320</v>
      </c>
      <c r="O2939" s="242">
        <v>1320</v>
      </c>
      <c r="P2939" s="133" t="s">
        <v>204</v>
      </c>
      <c r="Q2939" s="133" t="s">
        <v>201</v>
      </c>
      <c r="R2939" s="133" t="s">
        <v>202</v>
      </c>
      <c r="S2939" s="127">
        <v>44349.400856481479</v>
      </c>
    </row>
    <row r="2940" spans="1:19" x14ac:dyDescent="0.2">
      <c r="A2940" s="133" t="s">
        <v>199</v>
      </c>
      <c r="B2940" s="133" t="s">
        <v>85</v>
      </c>
      <c r="C2940" s="127">
        <v>44346.375</v>
      </c>
      <c r="D2940" s="133">
        <v>83.123000000000005</v>
      </c>
      <c r="E2940" s="133">
        <v>75.4512</v>
      </c>
      <c r="F2940" s="133">
        <v>7.6719999999999997</v>
      </c>
      <c r="G2940" s="133">
        <v>0</v>
      </c>
      <c r="H2940" s="133">
        <v>499</v>
      </c>
      <c r="I2940" s="242">
        <v>1320</v>
      </c>
      <c r="J2940" s="133">
        <v>75.450999999999993</v>
      </c>
      <c r="K2940" s="242">
        <v>1320</v>
      </c>
      <c r="L2940" s="133"/>
      <c r="M2940" s="133">
        <v>435</v>
      </c>
      <c r="N2940" s="242">
        <v>1320</v>
      </c>
      <c r="O2940" s="242">
        <v>1320</v>
      </c>
      <c r="P2940" s="133" t="s">
        <v>204</v>
      </c>
      <c r="Q2940" s="133" t="s">
        <v>201</v>
      </c>
      <c r="R2940" s="133" t="s">
        <v>202</v>
      </c>
      <c r="S2940" s="127">
        <v>44349.400856481479</v>
      </c>
    </row>
    <row r="2941" spans="1:19" x14ac:dyDescent="0.2">
      <c r="A2941" s="133" t="s">
        <v>199</v>
      </c>
      <c r="B2941" s="133" t="s">
        <v>85</v>
      </c>
      <c r="C2941" s="127">
        <v>44346.416666666664</v>
      </c>
      <c r="D2941" s="133">
        <v>83.113</v>
      </c>
      <c r="E2941" s="133">
        <v>75.422399999999996</v>
      </c>
      <c r="F2941" s="133">
        <v>7.6909999999999998</v>
      </c>
      <c r="G2941" s="133">
        <v>0</v>
      </c>
      <c r="H2941" s="133">
        <v>499</v>
      </c>
      <c r="I2941" s="242">
        <v>1320</v>
      </c>
      <c r="J2941" s="133">
        <v>75.421999999999997</v>
      </c>
      <c r="K2941" s="242">
        <v>1320</v>
      </c>
      <c r="L2941" s="133"/>
      <c r="M2941" s="133">
        <v>435</v>
      </c>
      <c r="N2941" s="242">
        <v>1320</v>
      </c>
      <c r="O2941" s="242">
        <v>1320</v>
      </c>
      <c r="P2941" s="133" t="s">
        <v>204</v>
      </c>
      <c r="Q2941" s="133" t="s">
        <v>201</v>
      </c>
      <c r="R2941" s="133" t="s">
        <v>202</v>
      </c>
      <c r="S2941" s="127">
        <v>44349.400868055556</v>
      </c>
    </row>
    <row r="2942" spans="1:19" x14ac:dyDescent="0.2">
      <c r="A2942" s="133" t="s">
        <v>199</v>
      </c>
      <c r="B2942" s="133" t="s">
        <v>85</v>
      </c>
      <c r="C2942" s="127">
        <v>44346.458333333336</v>
      </c>
      <c r="D2942" s="133">
        <v>83.03</v>
      </c>
      <c r="E2942" s="133">
        <v>75.263999999999996</v>
      </c>
      <c r="F2942" s="133">
        <v>7.766</v>
      </c>
      <c r="G2942" s="133">
        <v>0</v>
      </c>
      <c r="H2942" s="133">
        <v>499</v>
      </c>
      <c r="I2942" s="242">
        <v>1320</v>
      </c>
      <c r="J2942" s="133">
        <v>75.263999999999996</v>
      </c>
      <c r="K2942" s="242">
        <v>1320</v>
      </c>
      <c r="L2942" s="133"/>
      <c r="M2942" s="133">
        <v>435</v>
      </c>
      <c r="N2942" s="242">
        <v>1320</v>
      </c>
      <c r="O2942" s="242">
        <v>1320</v>
      </c>
      <c r="P2942" s="133" t="s">
        <v>204</v>
      </c>
      <c r="Q2942" s="133" t="s">
        <v>201</v>
      </c>
      <c r="R2942" s="133" t="s">
        <v>202</v>
      </c>
      <c r="S2942" s="127">
        <v>44349.400856481479</v>
      </c>
    </row>
    <row r="2943" spans="1:19" x14ac:dyDescent="0.2">
      <c r="A2943" s="133" t="s">
        <v>199</v>
      </c>
      <c r="B2943" s="133" t="s">
        <v>85</v>
      </c>
      <c r="C2943" s="127">
        <v>44346.5</v>
      </c>
      <c r="D2943" s="133">
        <v>83.07</v>
      </c>
      <c r="E2943" s="133">
        <v>75.244799999999998</v>
      </c>
      <c r="F2943" s="133">
        <v>7.8259999999999996</v>
      </c>
      <c r="G2943" s="133">
        <v>0</v>
      </c>
      <c r="H2943" s="133">
        <v>499</v>
      </c>
      <c r="I2943" s="242">
        <v>1320</v>
      </c>
      <c r="J2943" s="133">
        <v>75.244</v>
      </c>
      <c r="K2943" s="242">
        <v>1320</v>
      </c>
      <c r="L2943" s="133"/>
      <c r="M2943" s="133">
        <v>435</v>
      </c>
      <c r="N2943" s="242">
        <v>1320</v>
      </c>
      <c r="O2943" s="242">
        <v>1320</v>
      </c>
      <c r="P2943" s="133" t="s">
        <v>204</v>
      </c>
      <c r="Q2943" s="133" t="s">
        <v>201</v>
      </c>
      <c r="R2943" s="133" t="s">
        <v>202</v>
      </c>
      <c r="S2943" s="127">
        <v>44349.400856481479</v>
      </c>
    </row>
    <row r="2944" spans="1:19" x14ac:dyDescent="0.2">
      <c r="A2944" s="133" t="s">
        <v>199</v>
      </c>
      <c r="B2944" s="133" t="s">
        <v>85</v>
      </c>
      <c r="C2944" s="127">
        <v>44346.541666666664</v>
      </c>
      <c r="D2944" s="133">
        <v>83.123999999999995</v>
      </c>
      <c r="E2944" s="133">
        <v>75.379199999999997</v>
      </c>
      <c r="F2944" s="133">
        <v>7.7460000000000004</v>
      </c>
      <c r="G2944" s="133">
        <v>0</v>
      </c>
      <c r="H2944" s="133">
        <v>499</v>
      </c>
      <c r="I2944" s="242">
        <v>1320</v>
      </c>
      <c r="J2944" s="133">
        <v>75.378</v>
      </c>
      <c r="K2944" s="242">
        <v>1320</v>
      </c>
      <c r="L2944" s="133"/>
      <c r="M2944" s="133">
        <v>435</v>
      </c>
      <c r="N2944" s="242">
        <v>1320</v>
      </c>
      <c r="O2944" s="242">
        <v>1320</v>
      </c>
      <c r="P2944" s="133" t="s">
        <v>204</v>
      </c>
      <c r="Q2944" s="133" t="s">
        <v>201</v>
      </c>
      <c r="R2944" s="133" t="s">
        <v>202</v>
      </c>
      <c r="S2944" s="127">
        <v>44349.400856481479</v>
      </c>
    </row>
    <row r="2945" spans="1:19" x14ac:dyDescent="0.2">
      <c r="A2945" s="133" t="s">
        <v>199</v>
      </c>
      <c r="B2945" s="133" t="s">
        <v>85</v>
      </c>
      <c r="C2945" s="127">
        <v>44346.583333333336</v>
      </c>
      <c r="D2945" s="133">
        <v>83.126999999999995</v>
      </c>
      <c r="E2945" s="133">
        <v>75.374399999999994</v>
      </c>
      <c r="F2945" s="133">
        <v>7.7510000000000003</v>
      </c>
      <c r="G2945" s="133">
        <v>0</v>
      </c>
      <c r="H2945" s="133">
        <v>499</v>
      </c>
      <c r="I2945" s="242">
        <v>1320</v>
      </c>
      <c r="J2945" s="133">
        <v>75.376000000000005</v>
      </c>
      <c r="K2945" s="242">
        <v>1320</v>
      </c>
      <c r="L2945" s="133"/>
      <c r="M2945" s="133">
        <v>435</v>
      </c>
      <c r="N2945" s="242">
        <v>1320</v>
      </c>
      <c r="O2945" s="242">
        <v>1320</v>
      </c>
      <c r="P2945" s="133" t="s">
        <v>204</v>
      </c>
      <c r="Q2945" s="133" t="s">
        <v>201</v>
      </c>
      <c r="R2945" s="133" t="s">
        <v>202</v>
      </c>
      <c r="S2945" s="127">
        <v>44349.400856481479</v>
      </c>
    </row>
    <row r="2946" spans="1:19" x14ac:dyDescent="0.2">
      <c r="A2946" s="133" t="s">
        <v>199</v>
      </c>
      <c r="B2946" s="133" t="s">
        <v>85</v>
      </c>
      <c r="C2946" s="127">
        <v>44346.625</v>
      </c>
      <c r="D2946" s="133">
        <v>82.924999999999997</v>
      </c>
      <c r="E2946" s="133">
        <v>75.100800000000007</v>
      </c>
      <c r="F2946" s="133">
        <v>7.8230000000000004</v>
      </c>
      <c r="G2946" s="133">
        <v>0</v>
      </c>
      <c r="H2946" s="133">
        <v>497</v>
      </c>
      <c r="I2946" s="242">
        <v>1320</v>
      </c>
      <c r="J2946" s="133">
        <v>75.102000000000004</v>
      </c>
      <c r="K2946" s="242">
        <v>1320</v>
      </c>
      <c r="L2946" s="133"/>
      <c r="M2946" s="133">
        <v>435</v>
      </c>
      <c r="N2946" s="242">
        <v>1320</v>
      </c>
      <c r="O2946" s="242">
        <v>1320</v>
      </c>
      <c r="P2946" s="133" t="s">
        <v>204</v>
      </c>
      <c r="Q2946" s="133" t="s">
        <v>201</v>
      </c>
      <c r="R2946" s="133" t="s">
        <v>202</v>
      </c>
      <c r="S2946" s="127">
        <v>44349.400856481479</v>
      </c>
    </row>
    <row r="2947" spans="1:19" x14ac:dyDescent="0.2">
      <c r="A2947" s="133" t="s">
        <v>199</v>
      </c>
      <c r="B2947" s="133" t="s">
        <v>85</v>
      </c>
      <c r="C2947" s="127">
        <v>44346.666666666664</v>
      </c>
      <c r="D2947" s="133">
        <v>83.119</v>
      </c>
      <c r="E2947" s="133">
        <v>75.244799999999998</v>
      </c>
      <c r="F2947" s="133">
        <v>7.8739999999999997</v>
      </c>
      <c r="G2947" s="133">
        <v>0</v>
      </c>
      <c r="H2947" s="133">
        <v>497</v>
      </c>
      <c r="I2947" s="242">
        <v>1320</v>
      </c>
      <c r="J2947" s="133">
        <v>75.245000000000005</v>
      </c>
      <c r="K2947" s="242">
        <v>1320</v>
      </c>
      <c r="L2947" s="133"/>
      <c r="M2947" s="133">
        <v>435</v>
      </c>
      <c r="N2947" s="242">
        <v>1320</v>
      </c>
      <c r="O2947" s="242">
        <v>1320</v>
      </c>
      <c r="P2947" s="133" t="s">
        <v>204</v>
      </c>
      <c r="Q2947" s="133" t="s">
        <v>201</v>
      </c>
      <c r="R2947" s="133" t="s">
        <v>202</v>
      </c>
      <c r="S2947" s="127">
        <v>44349.400856481479</v>
      </c>
    </row>
    <row r="2948" spans="1:19" x14ac:dyDescent="0.2">
      <c r="A2948" s="133" t="s">
        <v>199</v>
      </c>
      <c r="B2948" s="133" t="s">
        <v>85</v>
      </c>
      <c r="C2948" s="127">
        <v>44346.708333333336</v>
      </c>
      <c r="D2948" s="133">
        <v>83.222999999999999</v>
      </c>
      <c r="E2948" s="133">
        <v>75.441599999999994</v>
      </c>
      <c r="F2948" s="133">
        <v>7.7809999999999997</v>
      </c>
      <c r="G2948" s="133">
        <v>0</v>
      </c>
      <c r="H2948" s="133">
        <v>499</v>
      </c>
      <c r="I2948" s="242">
        <v>1320</v>
      </c>
      <c r="J2948" s="133">
        <v>75.441999999999993</v>
      </c>
      <c r="K2948" s="242">
        <v>1320</v>
      </c>
      <c r="L2948" s="133"/>
      <c r="M2948" s="133">
        <v>435</v>
      </c>
      <c r="N2948" s="242">
        <v>1320</v>
      </c>
      <c r="O2948" s="242">
        <v>1320</v>
      </c>
      <c r="P2948" s="133" t="s">
        <v>204</v>
      </c>
      <c r="Q2948" s="133" t="s">
        <v>201</v>
      </c>
      <c r="R2948" s="133" t="s">
        <v>202</v>
      </c>
      <c r="S2948" s="127">
        <v>44349.400856481479</v>
      </c>
    </row>
    <row r="2949" spans="1:19" x14ac:dyDescent="0.2">
      <c r="A2949" s="133" t="s">
        <v>199</v>
      </c>
      <c r="B2949" s="133" t="s">
        <v>85</v>
      </c>
      <c r="C2949" s="127">
        <v>44346.75</v>
      </c>
      <c r="D2949" s="133">
        <v>83.105000000000004</v>
      </c>
      <c r="E2949" s="133">
        <v>75.36</v>
      </c>
      <c r="F2949" s="133">
        <v>7.7460000000000004</v>
      </c>
      <c r="G2949" s="133">
        <v>0</v>
      </c>
      <c r="H2949" s="133">
        <v>498</v>
      </c>
      <c r="I2949" s="242">
        <v>1320</v>
      </c>
      <c r="J2949" s="133">
        <v>75.358999999999995</v>
      </c>
      <c r="K2949" s="242">
        <v>1320</v>
      </c>
      <c r="L2949" s="133"/>
      <c r="M2949" s="133">
        <v>435</v>
      </c>
      <c r="N2949" s="242">
        <v>1320</v>
      </c>
      <c r="O2949" s="242">
        <v>1320</v>
      </c>
      <c r="P2949" s="133" t="s">
        <v>204</v>
      </c>
      <c r="Q2949" s="133" t="s">
        <v>201</v>
      </c>
      <c r="R2949" s="133" t="s">
        <v>202</v>
      </c>
      <c r="S2949" s="127">
        <v>44349.400868055556</v>
      </c>
    </row>
    <row r="2950" spans="1:19" x14ac:dyDescent="0.2">
      <c r="A2950" s="133" t="s">
        <v>199</v>
      </c>
      <c r="B2950" s="133" t="s">
        <v>85</v>
      </c>
      <c r="C2950" s="127">
        <v>44346.791666666664</v>
      </c>
      <c r="D2950" s="133">
        <v>83.126000000000005</v>
      </c>
      <c r="E2950" s="133">
        <v>75.345600000000005</v>
      </c>
      <c r="F2950" s="133">
        <v>7.78</v>
      </c>
      <c r="G2950" s="133">
        <v>0</v>
      </c>
      <c r="H2950" s="133">
        <v>499</v>
      </c>
      <c r="I2950" s="242">
        <v>1320</v>
      </c>
      <c r="J2950" s="133">
        <v>75.346000000000004</v>
      </c>
      <c r="K2950" s="242">
        <v>1320</v>
      </c>
      <c r="L2950" s="133"/>
      <c r="M2950" s="133">
        <v>435</v>
      </c>
      <c r="N2950" s="242">
        <v>1320</v>
      </c>
      <c r="O2950" s="242">
        <v>1320</v>
      </c>
      <c r="P2950" s="133" t="s">
        <v>204</v>
      </c>
      <c r="Q2950" s="133" t="s">
        <v>201</v>
      </c>
      <c r="R2950" s="133" t="s">
        <v>202</v>
      </c>
      <c r="S2950" s="127">
        <v>44349.400856481479</v>
      </c>
    </row>
    <row r="2951" spans="1:19" x14ac:dyDescent="0.2">
      <c r="A2951" s="133" t="s">
        <v>199</v>
      </c>
      <c r="B2951" s="133" t="s">
        <v>85</v>
      </c>
      <c r="C2951" s="127">
        <v>44346.833333333336</v>
      </c>
      <c r="D2951" s="133">
        <v>83.028999999999996</v>
      </c>
      <c r="E2951" s="133">
        <v>75.345600000000005</v>
      </c>
      <c r="F2951" s="133">
        <v>7.6840000000000002</v>
      </c>
      <c r="G2951" s="133">
        <v>0</v>
      </c>
      <c r="H2951" s="133">
        <v>499</v>
      </c>
      <c r="I2951" s="242">
        <v>1320</v>
      </c>
      <c r="J2951" s="133">
        <v>75.344999999999999</v>
      </c>
      <c r="K2951" s="242">
        <v>1320</v>
      </c>
      <c r="L2951" s="133"/>
      <c r="M2951" s="133">
        <v>435</v>
      </c>
      <c r="N2951" s="242">
        <v>1320</v>
      </c>
      <c r="O2951" s="242">
        <v>1320</v>
      </c>
      <c r="P2951" s="133" t="s">
        <v>204</v>
      </c>
      <c r="Q2951" s="133" t="s">
        <v>201</v>
      </c>
      <c r="R2951" s="133" t="s">
        <v>202</v>
      </c>
      <c r="S2951" s="127">
        <v>44349.400856481479</v>
      </c>
    </row>
    <row r="2952" spans="1:19" x14ac:dyDescent="0.2">
      <c r="A2952" s="133" t="s">
        <v>199</v>
      </c>
      <c r="B2952" s="133" t="s">
        <v>85</v>
      </c>
      <c r="C2952" s="127">
        <v>44346.875</v>
      </c>
      <c r="D2952" s="133">
        <v>83.153000000000006</v>
      </c>
      <c r="E2952" s="133">
        <v>75.465599999999995</v>
      </c>
      <c r="F2952" s="133">
        <v>7.6870000000000003</v>
      </c>
      <c r="G2952" s="133">
        <v>0</v>
      </c>
      <c r="H2952" s="133">
        <v>499</v>
      </c>
      <c r="I2952" s="242">
        <v>1320</v>
      </c>
      <c r="J2952" s="133">
        <v>75.465999999999994</v>
      </c>
      <c r="K2952" s="242">
        <v>1320</v>
      </c>
      <c r="L2952" s="133"/>
      <c r="M2952" s="133">
        <v>435</v>
      </c>
      <c r="N2952" s="242">
        <v>1320</v>
      </c>
      <c r="O2952" s="242">
        <v>1320</v>
      </c>
      <c r="P2952" s="133" t="s">
        <v>204</v>
      </c>
      <c r="Q2952" s="133" t="s">
        <v>201</v>
      </c>
      <c r="R2952" s="133" t="s">
        <v>202</v>
      </c>
      <c r="S2952" s="127">
        <v>44349.400856481479</v>
      </c>
    </row>
    <row r="2953" spans="1:19" x14ac:dyDescent="0.2">
      <c r="A2953" s="133" t="s">
        <v>199</v>
      </c>
      <c r="B2953" s="133" t="s">
        <v>85</v>
      </c>
      <c r="C2953" s="127">
        <v>44346.916666666664</v>
      </c>
      <c r="D2953" s="133">
        <v>86.774000000000001</v>
      </c>
      <c r="E2953" s="133">
        <v>78.897599999999997</v>
      </c>
      <c r="F2953" s="133">
        <v>7.8760000000000003</v>
      </c>
      <c r="G2953" s="133">
        <v>0</v>
      </c>
      <c r="H2953" s="133">
        <v>499</v>
      </c>
      <c r="I2953" s="242">
        <v>1320</v>
      </c>
      <c r="J2953" s="133">
        <v>78.897999999999996</v>
      </c>
      <c r="K2953" s="242">
        <v>1320</v>
      </c>
      <c r="L2953" s="133"/>
      <c r="M2953" s="133">
        <v>435</v>
      </c>
      <c r="N2953" s="242">
        <v>1320</v>
      </c>
      <c r="O2953" s="242">
        <v>1320</v>
      </c>
      <c r="P2953" s="133" t="s">
        <v>204</v>
      </c>
      <c r="Q2953" s="133" t="s">
        <v>201</v>
      </c>
      <c r="R2953" s="133" t="s">
        <v>202</v>
      </c>
      <c r="S2953" s="127">
        <v>44349.400856481479</v>
      </c>
    </row>
    <row r="2954" spans="1:19" x14ac:dyDescent="0.2">
      <c r="A2954" s="133" t="s">
        <v>199</v>
      </c>
      <c r="B2954" s="133" t="s">
        <v>85</v>
      </c>
      <c r="C2954" s="127">
        <v>44346.958333333336</v>
      </c>
      <c r="D2954" s="133">
        <v>83.552000000000007</v>
      </c>
      <c r="E2954" s="133">
        <v>75.724800000000002</v>
      </c>
      <c r="F2954" s="133">
        <v>7.8259999999999996</v>
      </c>
      <c r="G2954" s="133">
        <v>0</v>
      </c>
      <c r="H2954" s="133">
        <v>499</v>
      </c>
      <c r="I2954" s="242">
        <v>1320</v>
      </c>
      <c r="J2954" s="133">
        <v>75.725999999999999</v>
      </c>
      <c r="K2954" s="242">
        <v>1320</v>
      </c>
      <c r="L2954" s="133"/>
      <c r="M2954" s="133">
        <v>435</v>
      </c>
      <c r="N2954" s="242">
        <v>1320</v>
      </c>
      <c r="O2954" s="242">
        <v>1320</v>
      </c>
      <c r="P2954" s="133" t="s">
        <v>204</v>
      </c>
      <c r="Q2954" s="133" t="s">
        <v>201</v>
      </c>
      <c r="R2954" s="133" t="s">
        <v>202</v>
      </c>
      <c r="S2954" s="127">
        <v>44349.400856481479</v>
      </c>
    </row>
    <row r="2955" spans="1:19" x14ac:dyDescent="0.2">
      <c r="A2955" s="133" t="s">
        <v>199</v>
      </c>
      <c r="B2955" s="133" t="s">
        <v>85</v>
      </c>
      <c r="C2955" s="127">
        <v>44347</v>
      </c>
      <c r="D2955" s="133">
        <v>83.117000000000004</v>
      </c>
      <c r="E2955" s="133">
        <v>75.393600000000006</v>
      </c>
      <c r="F2955" s="133">
        <v>7.7229999999999999</v>
      </c>
      <c r="G2955" s="133">
        <v>0</v>
      </c>
      <c r="H2955" s="133">
        <v>499</v>
      </c>
      <c r="I2955" s="242">
        <v>1320</v>
      </c>
      <c r="J2955" s="133">
        <v>75.394000000000005</v>
      </c>
      <c r="K2955" s="242">
        <v>1320</v>
      </c>
      <c r="L2955" s="133"/>
      <c r="M2955" s="133">
        <v>435</v>
      </c>
      <c r="N2955" s="242">
        <v>1320</v>
      </c>
      <c r="O2955" s="242">
        <v>1320</v>
      </c>
      <c r="P2955" s="133" t="s">
        <v>204</v>
      </c>
      <c r="Q2955" s="133" t="s">
        <v>201</v>
      </c>
      <c r="R2955" s="133" t="s">
        <v>202</v>
      </c>
      <c r="S2955" s="127">
        <v>44349.400868055556</v>
      </c>
    </row>
    <row r="2956" spans="1:19" x14ac:dyDescent="0.2">
      <c r="A2956" s="133" t="s">
        <v>199</v>
      </c>
      <c r="B2956" s="133" t="s">
        <v>85</v>
      </c>
      <c r="C2956" s="127">
        <v>44347.041666666664</v>
      </c>
      <c r="D2956" s="133">
        <v>83.132999999999996</v>
      </c>
      <c r="E2956" s="133">
        <v>75.412800000000004</v>
      </c>
      <c r="F2956" s="133">
        <v>7.72</v>
      </c>
      <c r="G2956" s="133">
        <v>0</v>
      </c>
      <c r="H2956" s="133">
        <v>499</v>
      </c>
      <c r="I2956" s="242">
        <v>1320</v>
      </c>
      <c r="J2956" s="133">
        <v>75.412999999999997</v>
      </c>
      <c r="K2956" s="242">
        <v>1320</v>
      </c>
      <c r="L2956" s="133"/>
      <c r="M2956" s="133">
        <v>435</v>
      </c>
      <c r="N2956" s="242">
        <v>1320</v>
      </c>
      <c r="O2956" s="242">
        <v>1320</v>
      </c>
      <c r="P2956" s="133" t="s">
        <v>204</v>
      </c>
      <c r="Q2956" s="133" t="s">
        <v>201</v>
      </c>
      <c r="R2956" s="133" t="s">
        <v>202</v>
      </c>
      <c r="S2956" s="127">
        <v>44349.400856481479</v>
      </c>
    </row>
    <row r="2957" spans="1:19" x14ac:dyDescent="0.2">
      <c r="A2957" s="133" t="s">
        <v>199</v>
      </c>
      <c r="B2957" s="133" t="s">
        <v>85</v>
      </c>
      <c r="C2957" s="127">
        <v>44347.083333333336</v>
      </c>
      <c r="D2957" s="133">
        <v>83.049000000000007</v>
      </c>
      <c r="E2957" s="133">
        <v>75.211200000000005</v>
      </c>
      <c r="F2957" s="133">
        <v>7.8390000000000004</v>
      </c>
      <c r="G2957" s="133">
        <v>0</v>
      </c>
      <c r="H2957" s="133">
        <v>499</v>
      </c>
      <c r="I2957" s="242">
        <v>1320</v>
      </c>
      <c r="J2957" s="133">
        <v>75.209999999999994</v>
      </c>
      <c r="K2957" s="242">
        <v>1320</v>
      </c>
      <c r="L2957" s="133"/>
      <c r="M2957" s="133">
        <v>435</v>
      </c>
      <c r="N2957" s="242">
        <v>1320</v>
      </c>
      <c r="O2957" s="242">
        <v>1320</v>
      </c>
      <c r="P2957" s="133" t="s">
        <v>204</v>
      </c>
      <c r="Q2957" s="133" t="s">
        <v>201</v>
      </c>
      <c r="R2957" s="133" t="s">
        <v>202</v>
      </c>
      <c r="S2957" s="127">
        <v>44349.401030092595</v>
      </c>
    </row>
    <row r="2958" spans="1:19" x14ac:dyDescent="0.2">
      <c r="A2958" s="133" t="s">
        <v>199</v>
      </c>
      <c r="B2958" s="133" t="s">
        <v>85</v>
      </c>
      <c r="C2958" s="127">
        <v>44347.125</v>
      </c>
      <c r="D2958" s="133">
        <v>83.135000000000005</v>
      </c>
      <c r="E2958" s="133">
        <v>75.388800000000003</v>
      </c>
      <c r="F2958" s="133">
        <v>7.7460000000000004</v>
      </c>
      <c r="G2958" s="133">
        <v>0</v>
      </c>
      <c r="H2958" s="133">
        <v>499</v>
      </c>
      <c r="I2958" s="242">
        <v>1320</v>
      </c>
      <c r="J2958" s="133">
        <v>75.388999999999996</v>
      </c>
      <c r="K2958" s="242">
        <v>1320</v>
      </c>
      <c r="L2958" s="133"/>
      <c r="M2958" s="133">
        <v>435</v>
      </c>
      <c r="N2958" s="242">
        <v>1320</v>
      </c>
      <c r="O2958" s="242">
        <v>1320</v>
      </c>
      <c r="P2958" s="133" t="s">
        <v>204</v>
      </c>
      <c r="Q2958" s="133" t="s">
        <v>201</v>
      </c>
      <c r="R2958" s="133" t="s">
        <v>202</v>
      </c>
      <c r="S2958" s="127">
        <v>44349.401030092595</v>
      </c>
    </row>
    <row r="2959" spans="1:19" x14ac:dyDescent="0.2">
      <c r="A2959" s="133" t="s">
        <v>199</v>
      </c>
      <c r="B2959" s="133" t="s">
        <v>85</v>
      </c>
      <c r="C2959" s="127">
        <v>44347.166666666664</v>
      </c>
      <c r="D2959" s="133">
        <v>83.114999999999995</v>
      </c>
      <c r="E2959" s="133">
        <v>75.388800000000003</v>
      </c>
      <c r="F2959" s="133">
        <v>7.726</v>
      </c>
      <c r="G2959" s="133">
        <v>0</v>
      </c>
      <c r="H2959" s="133">
        <v>499</v>
      </c>
      <c r="I2959" s="242">
        <v>1320</v>
      </c>
      <c r="J2959" s="133">
        <v>75.388999999999996</v>
      </c>
      <c r="K2959" s="242">
        <v>1320</v>
      </c>
      <c r="L2959" s="133"/>
      <c r="M2959" s="133">
        <v>435</v>
      </c>
      <c r="N2959" s="242">
        <v>1320</v>
      </c>
      <c r="O2959" s="242">
        <v>1320</v>
      </c>
      <c r="P2959" s="133" t="s">
        <v>204</v>
      </c>
      <c r="Q2959" s="133" t="s">
        <v>201</v>
      </c>
      <c r="R2959" s="133" t="s">
        <v>202</v>
      </c>
      <c r="S2959" s="127">
        <v>44349.401030092595</v>
      </c>
    </row>
    <row r="2960" spans="1:19" x14ac:dyDescent="0.2">
      <c r="A2960" s="133" t="s">
        <v>199</v>
      </c>
      <c r="B2960" s="133" t="s">
        <v>85</v>
      </c>
      <c r="C2960" s="127">
        <v>44347.208333333336</v>
      </c>
      <c r="D2960" s="133">
        <v>83.007000000000005</v>
      </c>
      <c r="E2960" s="133">
        <v>75.278400000000005</v>
      </c>
      <c r="F2960" s="133">
        <v>7.7309999999999999</v>
      </c>
      <c r="G2960" s="133">
        <v>0</v>
      </c>
      <c r="H2960" s="133">
        <v>499</v>
      </c>
      <c r="I2960" s="242">
        <v>1320</v>
      </c>
      <c r="J2960" s="133">
        <v>75.275999999999996</v>
      </c>
      <c r="K2960" s="242">
        <v>1320</v>
      </c>
      <c r="L2960" s="133"/>
      <c r="M2960" s="133">
        <v>435</v>
      </c>
      <c r="N2960" s="242">
        <v>1320</v>
      </c>
      <c r="O2960" s="242">
        <v>1320</v>
      </c>
      <c r="P2960" s="133" t="s">
        <v>204</v>
      </c>
      <c r="Q2960" s="133" t="s">
        <v>201</v>
      </c>
      <c r="R2960" s="133" t="s">
        <v>202</v>
      </c>
      <c r="S2960" s="127">
        <v>44349.401030092595</v>
      </c>
    </row>
    <row r="2961" spans="1:19" x14ac:dyDescent="0.2">
      <c r="A2961" s="133" t="s">
        <v>199</v>
      </c>
      <c r="B2961" s="133" t="s">
        <v>85</v>
      </c>
      <c r="C2961" s="127">
        <v>44347.25</v>
      </c>
      <c r="D2961" s="133">
        <v>82.983000000000004</v>
      </c>
      <c r="E2961" s="133">
        <v>75.129599999999996</v>
      </c>
      <c r="F2961" s="133">
        <v>7.8540000000000001</v>
      </c>
      <c r="G2961" s="133">
        <v>0</v>
      </c>
      <c r="H2961" s="133">
        <v>499</v>
      </c>
      <c r="I2961" s="242">
        <v>1320</v>
      </c>
      <c r="J2961" s="133">
        <v>75.129000000000005</v>
      </c>
      <c r="K2961" s="242">
        <v>1320</v>
      </c>
      <c r="L2961" s="133"/>
      <c r="M2961" s="133">
        <v>435</v>
      </c>
      <c r="N2961" s="242">
        <v>1320</v>
      </c>
      <c r="O2961" s="242">
        <v>1320</v>
      </c>
      <c r="P2961" s="133" t="s">
        <v>204</v>
      </c>
      <c r="Q2961" s="133" t="s">
        <v>201</v>
      </c>
      <c r="R2961" s="133" t="s">
        <v>202</v>
      </c>
      <c r="S2961" s="127">
        <v>44349.401030092595</v>
      </c>
    </row>
    <row r="2962" spans="1:19" x14ac:dyDescent="0.2">
      <c r="A2962" s="133" t="s">
        <v>199</v>
      </c>
      <c r="B2962" s="133" t="s">
        <v>85</v>
      </c>
      <c r="C2962" s="127">
        <v>44347.291666666664</v>
      </c>
      <c r="D2962" s="133">
        <v>82.867000000000004</v>
      </c>
      <c r="E2962" s="133">
        <v>75.052800000000005</v>
      </c>
      <c r="F2962" s="133">
        <v>7.8150000000000004</v>
      </c>
      <c r="G2962" s="133">
        <v>0</v>
      </c>
      <c r="H2962" s="133">
        <v>499</v>
      </c>
      <c r="I2962" s="242">
        <v>1320</v>
      </c>
      <c r="J2962" s="133">
        <v>75.052000000000007</v>
      </c>
      <c r="K2962" s="242">
        <v>1320</v>
      </c>
      <c r="L2962" s="133"/>
      <c r="M2962" s="133">
        <v>435</v>
      </c>
      <c r="N2962" s="242">
        <v>1320</v>
      </c>
      <c r="O2962" s="242">
        <v>1320</v>
      </c>
      <c r="P2962" s="133" t="s">
        <v>204</v>
      </c>
      <c r="Q2962" s="133" t="s">
        <v>201</v>
      </c>
      <c r="R2962" s="133" t="s">
        <v>202</v>
      </c>
      <c r="S2962" s="127">
        <v>44349.401030092595</v>
      </c>
    </row>
    <row r="2963" spans="1:19" x14ac:dyDescent="0.2">
      <c r="A2963" s="133" t="s">
        <v>199</v>
      </c>
      <c r="B2963" s="133" t="s">
        <v>85</v>
      </c>
      <c r="C2963" s="127">
        <v>44347.333333333336</v>
      </c>
      <c r="D2963" s="133">
        <v>82.903999999999996</v>
      </c>
      <c r="E2963" s="133">
        <v>75.239999999999995</v>
      </c>
      <c r="F2963" s="133">
        <v>7.6639999999999997</v>
      </c>
      <c r="G2963" s="133">
        <v>0</v>
      </c>
      <c r="H2963" s="133">
        <v>499</v>
      </c>
      <c r="I2963" s="242">
        <v>1320</v>
      </c>
      <c r="J2963" s="133">
        <v>75.239999999999995</v>
      </c>
      <c r="K2963" s="242">
        <v>1320</v>
      </c>
      <c r="L2963" s="133"/>
      <c r="M2963" s="133">
        <v>435</v>
      </c>
      <c r="N2963" s="242">
        <v>1320</v>
      </c>
      <c r="O2963" s="242">
        <v>1320</v>
      </c>
      <c r="P2963" s="133" t="s">
        <v>204</v>
      </c>
      <c r="Q2963" s="133" t="s">
        <v>201</v>
      </c>
      <c r="R2963" s="133" t="s">
        <v>202</v>
      </c>
      <c r="S2963" s="127">
        <v>44349.401030092595</v>
      </c>
    </row>
    <row r="2964" spans="1:19" x14ac:dyDescent="0.2">
      <c r="A2964" s="133" t="s">
        <v>199</v>
      </c>
      <c r="B2964" s="133" t="s">
        <v>85</v>
      </c>
      <c r="C2964" s="127">
        <v>44347.375</v>
      </c>
      <c r="D2964" s="133">
        <v>82.930999999999997</v>
      </c>
      <c r="E2964" s="133">
        <v>75.283199999999994</v>
      </c>
      <c r="F2964" s="133">
        <v>7.649</v>
      </c>
      <c r="G2964" s="133">
        <v>0</v>
      </c>
      <c r="H2964" s="133">
        <v>499</v>
      </c>
      <c r="I2964" s="242">
        <v>1320</v>
      </c>
      <c r="J2964" s="133">
        <v>75.281999999999996</v>
      </c>
      <c r="K2964" s="242">
        <v>1320</v>
      </c>
      <c r="L2964" s="133"/>
      <c r="M2964" s="133">
        <v>435</v>
      </c>
      <c r="N2964" s="242">
        <v>1320</v>
      </c>
      <c r="O2964" s="242">
        <v>1320</v>
      </c>
      <c r="P2964" s="133" t="s">
        <v>204</v>
      </c>
      <c r="Q2964" s="133" t="s">
        <v>201</v>
      </c>
      <c r="R2964" s="133" t="s">
        <v>202</v>
      </c>
      <c r="S2964" s="127">
        <v>44349.401030092595</v>
      </c>
    </row>
    <row r="2965" spans="1:19" x14ac:dyDescent="0.2">
      <c r="A2965" s="133" t="s">
        <v>199</v>
      </c>
      <c r="B2965" s="133" t="s">
        <v>85</v>
      </c>
      <c r="C2965" s="127">
        <v>44347.416666666664</v>
      </c>
      <c r="D2965" s="133">
        <v>82.885000000000005</v>
      </c>
      <c r="E2965" s="133">
        <v>75.230400000000003</v>
      </c>
      <c r="F2965" s="133">
        <v>7.6539999999999999</v>
      </c>
      <c r="G2965" s="133">
        <v>0</v>
      </c>
      <c r="H2965" s="133">
        <v>499</v>
      </c>
      <c r="I2965" s="242">
        <v>1320</v>
      </c>
      <c r="J2965" s="133">
        <v>75.230999999999995</v>
      </c>
      <c r="K2965" s="242">
        <v>1320</v>
      </c>
      <c r="L2965" s="133"/>
      <c r="M2965" s="133">
        <v>435</v>
      </c>
      <c r="N2965" s="242">
        <v>1320</v>
      </c>
      <c r="O2965" s="242">
        <v>1320</v>
      </c>
      <c r="P2965" s="133" t="s">
        <v>204</v>
      </c>
      <c r="Q2965" s="133" t="s">
        <v>201</v>
      </c>
      <c r="R2965" s="133" t="s">
        <v>202</v>
      </c>
      <c r="S2965" s="127">
        <v>44349.401030092595</v>
      </c>
    </row>
    <row r="2966" spans="1:19" x14ac:dyDescent="0.2">
      <c r="A2966" s="133" t="s">
        <v>199</v>
      </c>
      <c r="B2966" s="133" t="s">
        <v>85</v>
      </c>
      <c r="C2966" s="127">
        <v>44347.458333333336</v>
      </c>
      <c r="D2966" s="133">
        <v>82.893000000000001</v>
      </c>
      <c r="E2966" s="133">
        <v>75.191999999999993</v>
      </c>
      <c r="F2966" s="133">
        <v>7.702</v>
      </c>
      <c r="G2966" s="133">
        <v>0</v>
      </c>
      <c r="H2966" s="133">
        <v>499</v>
      </c>
      <c r="I2966" s="242">
        <v>1320</v>
      </c>
      <c r="J2966" s="133">
        <v>75.191000000000003</v>
      </c>
      <c r="K2966" s="242">
        <v>1320</v>
      </c>
      <c r="L2966" s="133"/>
      <c r="M2966" s="133">
        <v>435</v>
      </c>
      <c r="N2966" s="242">
        <v>1320</v>
      </c>
      <c r="O2966" s="242">
        <v>1320</v>
      </c>
      <c r="P2966" s="133" t="s">
        <v>204</v>
      </c>
      <c r="Q2966" s="133" t="s">
        <v>201</v>
      </c>
      <c r="R2966" s="133" t="s">
        <v>202</v>
      </c>
      <c r="S2966" s="127">
        <v>44349.401030092595</v>
      </c>
    </row>
    <row r="2967" spans="1:19" x14ac:dyDescent="0.2">
      <c r="A2967" s="133" t="s">
        <v>199</v>
      </c>
      <c r="B2967" s="133" t="s">
        <v>85</v>
      </c>
      <c r="C2967" s="127">
        <v>44347.5</v>
      </c>
      <c r="D2967" s="133">
        <v>82.879000000000005</v>
      </c>
      <c r="E2967" s="133">
        <v>75.086399999999998</v>
      </c>
      <c r="F2967" s="133">
        <v>7.7910000000000004</v>
      </c>
      <c r="G2967" s="133">
        <v>0</v>
      </c>
      <c r="H2967" s="133">
        <v>499</v>
      </c>
      <c r="I2967" s="242">
        <v>1320</v>
      </c>
      <c r="J2967" s="133">
        <v>75.087999999999994</v>
      </c>
      <c r="K2967" s="242">
        <v>1320</v>
      </c>
      <c r="L2967" s="133"/>
      <c r="M2967" s="133">
        <v>435</v>
      </c>
      <c r="N2967" s="242">
        <v>1320</v>
      </c>
      <c r="O2967" s="242">
        <v>1320</v>
      </c>
      <c r="P2967" s="133" t="s">
        <v>204</v>
      </c>
      <c r="Q2967" s="133" t="s">
        <v>201</v>
      </c>
      <c r="R2967" s="133" t="s">
        <v>202</v>
      </c>
      <c r="S2967" s="127">
        <v>44349.401030092595</v>
      </c>
    </row>
    <row r="2968" spans="1:19" x14ac:dyDescent="0.2">
      <c r="A2968" s="133" t="s">
        <v>199</v>
      </c>
      <c r="B2968" s="133" t="s">
        <v>85</v>
      </c>
      <c r="C2968" s="127">
        <v>44347.541666666664</v>
      </c>
      <c r="D2968" s="133">
        <v>82.81</v>
      </c>
      <c r="E2968" s="133">
        <v>75.048000000000002</v>
      </c>
      <c r="F2968" s="133">
        <v>7.7610000000000001</v>
      </c>
      <c r="G2968" s="133">
        <v>0</v>
      </c>
      <c r="H2968" s="133">
        <v>499</v>
      </c>
      <c r="I2968" s="242">
        <v>1320</v>
      </c>
      <c r="J2968" s="133">
        <v>75.049000000000007</v>
      </c>
      <c r="K2968" s="242">
        <v>1320</v>
      </c>
      <c r="L2968" s="133"/>
      <c r="M2968" s="133">
        <v>435</v>
      </c>
      <c r="N2968" s="242">
        <v>1320</v>
      </c>
      <c r="O2968" s="242">
        <v>1320</v>
      </c>
      <c r="P2968" s="133" t="s">
        <v>204</v>
      </c>
      <c r="Q2968" s="133" t="s">
        <v>201</v>
      </c>
      <c r="R2968" s="133" t="s">
        <v>202</v>
      </c>
      <c r="S2968" s="127">
        <v>44349.401030092595</v>
      </c>
    </row>
    <row r="2969" spans="1:19" x14ac:dyDescent="0.2">
      <c r="A2969" s="133" t="s">
        <v>199</v>
      </c>
      <c r="B2969" s="133" t="s">
        <v>85</v>
      </c>
      <c r="C2969" s="127">
        <v>44347.583333333336</v>
      </c>
      <c r="D2969" s="133">
        <v>82.933000000000007</v>
      </c>
      <c r="E2969" s="133">
        <v>75.244799999999998</v>
      </c>
      <c r="F2969" s="133">
        <v>7.6890000000000001</v>
      </c>
      <c r="G2969" s="133">
        <v>0</v>
      </c>
      <c r="H2969" s="133">
        <v>499</v>
      </c>
      <c r="I2969" s="242">
        <v>1320</v>
      </c>
      <c r="J2969" s="133">
        <v>75.244</v>
      </c>
      <c r="K2969" s="242">
        <v>1320</v>
      </c>
      <c r="L2969" s="133"/>
      <c r="M2969" s="133">
        <v>435</v>
      </c>
      <c r="N2969" s="242">
        <v>1320</v>
      </c>
      <c r="O2969" s="242">
        <v>1320</v>
      </c>
      <c r="P2969" s="133" t="s">
        <v>204</v>
      </c>
      <c r="Q2969" s="133" t="s">
        <v>201</v>
      </c>
      <c r="R2969" s="133" t="s">
        <v>202</v>
      </c>
      <c r="S2969" s="127">
        <v>44349.401030092595</v>
      </c>
    </row>
    <row r="2970" spans="1:19" x14ac:dyDescent="0.2">
      <c r="A2970" s="133" t="s">
        <v>199</v>
      </c>
      <c r="B2970" s="133" t="s">
        <v>85</v>
      </c>
      <c r="C2970" s="127">
        <v>44347.625</v>
      </c>
      <c r="D2970" s="133">
        <v>82.888000000000005</v>
      </c>
      <c r="E2970" s="133">
        <v>75.254400000000004</v>
      </c>
      <c r="F2970" s="133">
        <v>7.633</v>
      </c>
      <c r="G2970" s="133">
        <v>0</v>
      </c>
      <c r="H2970" s="133">
        <v>499</v>
      </c>
      <c r="I2970" s="242">
        <v>1320</v>
      </c>
      <c r="J2970" s="133">
        <v>75.254999999999995</v>
      </c>
      <c r="K2970" s="242">
        <v>1320</v>
      </c>
      <c r="L2970" s="133"/>
      <c r="M2970" s="133">
        <v>435</v>
      </c>
      <c r="N2970" s="242">
        <v>1320</v>
      </c>
      <c r="O2970" s="242">
        <v>1320</v>
      </c>
      <c r="P2970" s="133" t="s">
        <v>204</v>
      </c>
      <c r="Q2970" s="133" t="s">
        <v>201</v>
      </c>
      <c r="R2970" s="133" t="s">
        <v>202</v>
      </c>
      <c r="S2970" s="127">
        <v>44349.401030092595</v>
      </c>
    </row>
    <row r="2971" spans="1:19" x14ac:dyDescent="0.2">
      <c r="A2971" s="133" t="s">
        <v>199</v>
      </c>
      <c r="B2971" s="133" t="s">
        <v>85</v>
      </c>
      <c r="C2971" s="127">
        <v>44347.666666666664</v>
      </c>
      <c r="D2971" s="133">
        <v>82.802999999999997</v>
      </c>
      <c r="E2971" s="133">
        <v>75.139200000000002</v>
      </c>
      <c r="F2971" s="133">
        <v>7.6619999999999999</v>
      </c>
      <c r="G2971" s="133">
        <v>0</v>
      </c>
      <c r="H2971" s="133">
        <v>499</v>
      </c>
      <c r="I2971" s="242">
        <v>1320</v>
      </c>
      <c r="J2971" s="133">
        <v>75.141000000000005</v>
      </c>
      <c r="K2971" s="242">
        <v>1320</v>
      </c>
      <c r="L2971" s="133"/>
      <c r="M2971" s="133">
        <v>435</v>
      </c>
      <c r="N2971" s="242">
        <v>1320</v>
      </c>
      <c r="O2971" s="242">
        <v>1320</v>
      </c>
      <c r="P2971" s="133" t="s">
        <v>204</v>
      </c>
      <c r="Q2971" s="133" t="s">
        <v>201</v>
      </c>
      <c r="R2971" s="133" t="s">
        <v>202</v>
      </c>
      <c r="S2971" s="127">
        <v>44349.401030092595</v>
      </c>
    </row>
    <row r="2972" spans="1:19" x14ac:dyDescent="0.2">
      <c r="A2972" s="133" t="s">
        <v>199</v>
      </c>
      <c r="B2972" s="133" t="s">
        <v>85</v>
      </c>
      <c r="C2972" s="127">
        <v>44347.708333333336</v>
      </c>
      <c r="D2972" s="133">
        <v>82.875</v>
      </c>
      <c r="E2972" s="133">
        <v>75.144000000000005</v>
      </c>
      <c r="F2972" s="133">
        <v>7.7309999999999999</v>
      </c>
      <c r="G2972" s="133">
        <v>0</v>
      </c>
      <c r="H2972" s="133">
        <v>499</v>
      </c>
      <c r="I2972" s="242">
        <v>1320</v>
      </c>
      <c r="J2972" s="133">
        <v>75.144000000000005</v>
      </c>
      <c r="K2972" s="242">
        <v>1320</v>
      </c>
      <c r="L2972" s="133"/>
      <c r="M2972" s="133">
        <v>435</v>
      </c>
      <c r="N2972" s="242">
        <v>1320</v>
      </c>
      <c r="O2972" s="242">
        <v>1320</v>
      </c>
      <c r="P2972" s="133" t="s">
        <v>204</v>
      </c>
      <c r="Q2972" s="133" t="s">
        <v>201</v>
      </c>
      <c r="R2972" s="133" t="s">
        <v>202</v>
      </c>
      <c r="S2972" s="127">
        <v>44349.401030092595</v>
      </c>
    </row>
    <row r="2973" spans="1:19" x14ac:dyDescent="0.2">
      <c r="A2973" s="133" t="s">
        <v>199</v>
      </c>
      <c r="B2973" s="133" t="s">
        <v>85</v>
      </c>
      <c r="C2973" s="127">
        <v>44347.75</v>
      </c>
      <c r="D2973" s="133">
        <v>82.722999999999999</v>
      </c>
      <c r="E2973" s="133">
        <v>75.057599999999994</v>
      </c>
      <c r="F2973" s="133">
        <v>7.665</v>
      </c>
      <c r="G2973" s="133">
        <v>0</v>
      </c>
      <c r="H2973" s="133">
        <v>498</v>
      </c>
      <c r="I2973" s="242">
        <v>1320</v>
      </c>
      <c r="J2973" s="133">
        <v>75.058000000000007</v>
      </c>
      <c r="K2973" s="242">
        <v>1320</v>
      </c>
      <c r="L2973" s="133"/>
      <c r="M2973" s="133">
        <v>435</v>
      </c>
      <c r="N2973" s="242">
        <v>1320</v>
      </c>
      <c r="O2973" s="242">
        <v>1320</v>
      </c>
      <c r="P2973" s="133" t="s">
        <v>204</v>
      </c>
      <c r="Q2973" s="133" t="s">
        <v>201</v>
      </c>
      <c r="R2973" s="133" t="s">
        <v>202</v>
      </c>
      <c r="S2973" s="127">
        <v>44349.401030092595</v>
      </c>
    </row>
    <row r="2974" spans="1:19" x14ac:dyDescent="0.2">
      <c r="A2974" s="133" t="s">
        <v>199</v>
      </c>
      <c r="B2974" s="133" t="s">
        <v>85</v>
      </c>
      <c r="C2974" s="127">
        <v>44347.791666666664</v>
      </c>
      <c r="D2974" s="133">
        <v>82.855999999999995</v>
      </c>
      <c r="E2974" s="133">
        <v>75.172799999999995</v>
      </c>
      <c r="F2974" s="133">
        <v>7.6840000000000002</v>
      </c>
      <c r="G2974" s="133">
        <v>0</v>
      </c>
      <c r="H2974" s="133">
        <v>499</v>
      </c>
      <c r="I2974" s="242">
        <v>1320</v>
      </c>
      <c r="J2974" s="133">
        <v>75.171999999999997</v>
      </c>
      <c r="K2974" s="242">
        <v>1320</v>
      </c>
      <c r="L2974" s="133"/>
      <c r="M2974" s="133">
        <v>435</v>
      </c>
      <c r="N2974" s="242">
        <v>1320</v>
      </c>
      <c r="O2974" s="242">
        <v>1320</v>
      </c>
      <c r="P2974" s="133" t="s">
        <v>204</v>
      </c>
      <c r="Q2974" s="133" t="s">
        <v>201</v>
      </c>
      <c r="R2974" s="133" t="s">
        <v>202</v>
      </c>
      <c r="S2974" s="127">
        <v>44349.401030092595</v>
      </c>
    </row>
    <row r="2975" spans="1:19" x14ac:dyDescent="0.2">
      <c r="A2975" s="133" t="s">
        <v>199</v>
      </c>
      <c r="B2975" s="133" t="s">
        <v>85</v>
      </c>
      <c r="C2975" s="127">
        <v>44347.833333333336</v>
      </c>
      <c r="D2975" s="133">
        <v>82.879000000000005</v>
      </c>
      <c r="E2975" s="133">
        <v>75.230400000000003</v>
      </c>
      <c r="F2975" s="133">
        <v>7.6479999999999997</v>
      </c>
      <c r="G2975" s="133">
        <v>0</v>
      </c>
      <c r="H2975" s="133">
        <v>499</v>
      </c>
      <c r="I2975" s="242">
        <v>1320</v>
      </c>
      <c r="J2975" s="133">
        <v>75.230999999999995</v>
      </c>
      <c r="K2975" s="242">
        <v>1320</v>
      </c>
      <c r="L2975" s="133"/>
      <c r="M2975" s="133">
        <v>435</v>
      </c>
      <c r="N2975" s="242">
        <v>1320</v>
      </c>
      <c r="O2975" s="242">
        <v>1320</v>
      </c>
      <c r="P2975" s="133" t="s">
        <v>204</v>
      </c>
      <c r="Q2975" s="133" t="s">
        <v>201</v>
      </c>
      <c r="R2975" s="133" t="s">
        <v>202</v>
      </c>
      <c r="S2975" s="127">
        <v>44349.401030092595</v>
      </c>
    </row>
    <row r="2976" spans="1:19" x14ac:dyDescent="0.2">
      <c r="A2976" s="133" t="s">
        <v>199</v>
      </c>
      <c r="B2976" s="133" t="s">
        <v>85</v>
      </c>
      <c r="C2976" s="127">
        <v>44347.875</v>
      </c>
      <c r="D2976" s="133">
        <v>83.926000000000002</v>
      </c>
      <c r="E2976" s="133">
        <v>76.300799999999995</v>
      </c>
      <c r="F2976" s="133">
        <v>7.6260000000000003</v>
      </c>
      <c r="G2976" s="133">
        <v>0</v>
      </c>
      <c r="H2976" s="133">
        <v>499</v>
      </c>
      <c r="I2976" s="242">
        <v>1320</v>
      </c>
      <c r="J2976" s="133">
        <v>76.3</v>
      </c>
      <c r="K2976" s="242">
        <v>1320</v>
      </c>
      <c r="L2976" s="133"/>
      <c r="M2976" s="133">
        <v>435</v>
      </c>
      <c r="N2976" s="242">
        <v>1320</v>
      </c>
      <c r="O2976" s="242">
        <v>1320</v>
      </c>
      <c r="P2976" s="133" t="s">
        <v>204</v>
      </c>
      <c r="Q2976" s="133" t="s">
        <v>201</v>
      </c>
      <c r="R2976" s="133" t="s">
        <v>202</v>
      </c>
      <c r="S2976" s="127">
        <v>44349.401030092595</v>
      </c>
    </row>
    <row r="2977" spans="1:19" x14ac:dyDescent="0.2">
      <c r="A2977" s="133" t="s">
        <v>199</v>
      </c>
      <c r="B2977" s="133" t="s">
        <v>85</v>
      </c>
      <c r="C2977" s="127">
        <v>44347.916666666664</v>
      </c>
      <c r="D2977" s="133">
        <v>92.11</v>
      </c>
      <c r="E2977" s="133">
        <v>84.331199999999995</v>
      </c>
      <c r="F2977" s="133">
        <v>7.7789999999999999</v>
      </c>
      <c r="G2977" s="133">
        <v>0</v>
      </c>
      <c r="H2977" s="133">
        <v>499</v>
      </c>
      <c r="I2977" s="242">
        <v>1320</v>
      </c>
      <c r="J2977" s="133">
        <v>84.331000000000003</v>
      </c>
      <c r="K2977" s="242">
        <v>1320</v>
      </c>
      <c r="L2977" s="133"/>
      <c r="M2977" s="133">
        <v>435</v>
      </c>
      <c r="N2977" s="242">
        <v>1320</v>
      </c>
      <c r="O2977" s="242">
        <v>1320</v>
      </c>
      <c r="P2977" s="133" t="s">
        <v>204</v>
      </c>
      <c r="Q2977" s="133" t="s">
        <v>201</v>
      </c>
      <c r="R2977" s="133" t="s">
        <v>202</v>
      </c>
      <c r="S2977" s="127">
        <v>44349.401030092595</v>
      </c>
    </row>
    <row r="2978" spans="1:19" x14ac:dyDescent="0.2">
      <c r="A2978" s="133" t="s">
        <v>199</v>
      </c>
      <c r="B2978" s="133" t="s">
        <v>85</v>
      </c>
      <c r="C2978" s="127">
        <v>44347.958333333336</v>
      </c>
      <c r="D2978" s="133">
        <v>83.183999999999997</v>
      </c>
      <c r="E2978" s="133">
        <v>75.388800000000003</v>
      </c>
      <c r="F2978" s="133">
        <v>7.7960000000000003</v>
      </c>
      <c r="G2978" s="133">
        <v>0</v>
      </c>
      <c r="H2978" s="133">
        <v>499</v>
      </c>
      <c r="I2978" s="242">
        <v>1320</v>
      </c>
      <c r="J2978" s="133">
        <v>75.388000000000005</v>
      </c>
      <c r="K2978" s="242">
        <v>1320</v>
      </c>
      <c r="L2978" s="133"/>
      <c r="M2978" s="133">
        <v>435</v>
      </c>
      <c r="N2978" s="242">
        <v>1320</v>
      </c>
      <c r="O2978" s="242">
        <v>1320</v>
      </c>
      <c r="P2978" s="133" t="s">
        <v>204</v>
      </c>
      <c r="Q2978" s="133" t="s">
        <v>201</v>
      </c>
      <c r="R2978" s="133" t="s">
        <v>202</v>
      </c>
      <c r="S2978" s="127">
        <v>44349.401030092595</v>
      </c>
    </row>
    <row r="2979" spans="1:19" x14ac:dyDescent="0.2">
      <c r="A2979" s="133" t="s">
        <v>199</v>
      </c>
      <c r="B2979" s="133" t="s">
        <v>85</v>
      </c>
      <c r="C2979" s="127">
        <v>44348</v>
      </c>
      <c r="D2979" s="133">
        <v>83.462999999999994</v>
      </c>
      <c r="E2979" s="133">
        <v>75.667199999999994</v>
      </c>
      <c r="F2979" s="133">
        <v>7.7960000000000003</v>
      </c>
      <c r="G2979" s="133">
        <v>0</v>
      </c>
      <c r="H2979" s="133">
        <v>499</v>
      </c>
      <c r="I2979" s="242">
        <v>1320</v>
      </c>
      <c r="J2979" s="133">
        <v>75.667000000000002</v>
      </c>
      <c r="K2979" s="242">
        <v>1320</v>
      </c>
      <c r="L2979" s="133"/>
      <c r="M2979" s="133">
        <v>435</v>
      </c>
      <c r="N2979" s="242">
        <v>1320</v>
      </c>
      <c r="O2979" s="242">
        <v>1320</v>
      </c>
      <c r="P2979" s="133" t="s">
        <v>204</v>
      </c>
      <c r="Q2979" s="133" t="s">
        <v>201</v>
      </c>
      <c r="R2979" s="133" t="s">
        <v>202</v>
      </c>
      <c r="S2979" s="127">
        <v>44349.401030092595</v>
      </c>
    </row>
    <row r="2980" spans="1:19" x14ac:dyDescent="0.2">
      <c r="A2980" s="133" t="s">
        <v>199</v>
      </c>
      <c r="B2980" s="133" t="s">
        <v>86</v>
      </c>
      <c r="C2980" s="127">
        <v>44317.041666666664</v>
      </c>
      <c r="D2980" s="133">
        <v>0</v>
      </c>
      <c r="E2980" s="133">
        <v>0</v>
      </c>
      <c r="F2980" s="133">
        <v>0.73199999999999998</v>
      </c>
      <c r="G2980" s="133">
        <v>0.73199999999999998</v>
      </c>
      <c r="H2980" s="133">
        <v>0</v>
      </c>
      <c r="I2980" s="133">
        <v>0</v>
      </c>
      <c r="J2980" s="133">
        <v>0</v>
      </c>
      <c r="K2980" s="133">
        <v>0</v>
      </c>
      <c r="L2980" s="133"/>
      <c r="M2980" s="133">
        <v>0</v>
      </c>
      <c r="N2980" s="133">
        <v>0</v>
      </c>
      <c r="O2980" s="242">
        <v>1320</v>
      </c>
      <c r="P2980" s="133" t="s">
        <v>200</v>
      </c>
      <c r="Q2980" s="133" t="s">
        <v>201</v>
      </c>
      <c r="R2980" s="133" t="s">
        <v>202</v>
      </c>
      <c r="S2980" s="127">
        <v>44320.378819444442</v>
      </c>
    </row>
    <row r="2981" spans="1:19" x14ac:dyDescent="0.2">
      <c r="A2981" s="133" t="s">
        <v>199</v>
      </c>
      <c r="B2981" s="133" t="s">
        <v>86</v>
      </c>
      <c r="C2981" s="127">
        <v>44317.083333333336</v>
      </c>
      <c r="D2981" s="133">
        <v>0</v>
      </c>
      <c r="E2981" s="133">
        <v>0</v>
      </c>
      <c r="F2981" s="133">
        <v>0.74099999999999999</v>
      </c>
      <c r="G2981" s="133">
        <v>0.74099999999999999</v>
      </c>
      <c r="H2981" s="133">
        <v>0</v>
      </c>
      <c r="I2981" s="133">
        <v>0</v>
      </c>
      <c r="J2981" s="133">
        <v>0</v>
      </c>
      <c r="K2981" s="133">
        <v>0</v>
      </c>
      <c r="L2981" s="133"/>
      <c r="M2981" s="133">
        <v>0</v>
      </c>
      <c r="N2981" s="133">
        <v>0</v>
      </c>
      <c r="O2981" s="242">
        <v>1320</v>
      </c>
      <c r="P2981" s="133" t="s">
        <v>200</v>
      </c>
      <c r="Q2981" s="133" t="s">
        <v>201</v>
      </c>
      <c r="R2981" s="133" t="s">
        <v>202</v>
      </c>
      <c r="S2981" s="127">
        <v>44349.398495370369</v>
      </c>
    </row>
    <row r="2982" spans="1:19" x14ac:dyDescent="0.2">
      <c r="A2982" s="133" t="s">
        <v>199</v>
      </c>
      <c r="B2982" s="133" t="s">
        <v>86</v>
      </c>
      <c r="C2982" s="127">
        <v>44317.125</v>
      </c>
      <c r="D2982" s="133">
        <v>0</v>
      </c>
      <c r="E2982" s="133">
        <v>0</v>
      </c>
      <c r="F2982" s="133">
        <v>0.74099999999999999</v>
      </c>
      <c r="G2982" s="133">
        <v>0.74099999999999999</v>
      </c>
      <c r="H2982" s="133">
        <v>0</v>
      </c>
      <c r="I2982" s="133">
        <v>0</v>
      </c>
      <c r="J2982" s="133">
        <v>0</v>
      </c>
      <c r="K2982" s="133">
        <v>0</v>
      </c>
      <c r="L2982" s="133"/>
      <c r="M2982" s="133">
        <v>0</v>
      </c>
      <c r="N2982" s="133">
        <v>0</v>
      </c>
      <c r="O2982" s="242">
        <v>1320</v>
      </c>
      <c r="P2982" s="133" t="s">
        <v>200</v>
      </c>
      <c r="Q2982" s="133" t="s">
        <v>201</v>
      </c>
      <c r="R2982" s="133" t="s">
        <v>202</v>
      </c>
      <c r="S2982" s="127">
        <v>44349.398495370369</v>
      </c>
    </row>
    <row r="2983" spans="1:19" x14ac:dyDescent="0.2">
      <c r="A2983" s="133" t="s">
        <v>199</v>
      </c>
      <c r="B2983" s="133" t="s">
        <v>86</v>
      </c>
      <c r="C2983" s="127">
        <v>44317.166666666664</v>
      </c>
      <c r="D2983" s="133">
        <v>0</v>
      </c>
      <c r="E2983" s="133">
        <v>0</v>
      </c>
      <c r="F2983" s="133">
        <v>0.75</v>
      </c>
      <c r="G2983" s="133">
        <v>0.75</v>
      </c>
      <c r="H2983" s="133">
        <v>0</v>
      </c>
      <c r="I2983" s="133">
        <v>0</v>
      </c>
      <c r="J2983" s="133">
        <v>0</v>
      </c>
      <c r="K2983" s="133">
        <v>0</v>
      </c>
      <c r="L2983" s="133"/>
      <c r="M2983" s="133">
        <v>0</v>
      </c>
      <c r="N2983" s="133">
        <v>0</v>
      </c>
      <c r="O2983" s="242">
        <v>1320</v>
      </c>
      <c r="P2983" s="133" t="s">
        <v>200</v>
      </c>
      <c r="Q2983" s="133" t="s">
        <v>201</v>
      </c>
      <c r="R2983" s="133" t="s">
        <v>202</v>
      </c>
      <c r="S2983" s="127">
        <v>44349.398495370369</v>
      </c>
    </row>
    <row r="2984" spans="1:19" x14ac:dyDescent="0.2">
      <c r="A2984" s="133" t="s">
        <v>199</v>
      </c>
      <c r="B2984" s="133" t="s">
        <v>86</v>
      </c>
      <c r="C2984" s="127">
        <v>44317.208333333336</v>
      </c>
      <c r="D2984" s="133">
        <v>0</v>
      </c>
      <c r="E2984" s="133">
        <v>0</v>
      </c>
      <c r="F2984" s="133">
        <v>0.73199999999999998</v>
      </c>
      <c r="G2984" s="133">
        <v>0.73199999999999998</v>
      </c>
      <c r="H2984" s="133">
        <v>0</v>
      </c>
      <c r="I2984" s="133">
        <v>0</v>
      </c>
      <c r="J2984" s="133">
        <v>0</v>
      </c>
      <c r="K2984" s="133">
        <v>0</v>
      </c>
      <c r="L2984" s="133"/>
      <c r="M2984" s="133">
        <v>0</v>
      </c>
      <c r="N2984" s="133">
        <v>0</v>
      </c>
      <c r="O2984" s="242">
        <v>1320</v>
      </c>
      <c r="P2984" s="133" t="s">
        <v>200</v>
      </c>
      <c r="Q2984" s="133" t="s">
        <v>201</v>
      </c>
      <c r="R2984" s="133" t="s">
        <v>202</v>
      </c>
      <c r="S2984" s="127">
        <v>44349.398495370369</v>
      </c>
    </row>
    <row r="2985" spans="1:19" x14ac:dyDescent="0.2">
      <c r="A2985" s="133" t="s">
        <v>199</v>
      </c>
      <c r="B2985" s="133" t="s">
        <v>86</v>
      </c>
      <c r="C2985" s="127">
        <v>44317.25</v>
      </c>
      <c r="D2985" s="133">
        <v>0</v>
      </c>
      <c r="E2985" s="133">
        <v>0</v>
      </c>
      <c r="F2985" s="133">
        <v>0.75</v>
      </c>
      <c r="G2985" s="133">
        <v>0.75</v>
      </c>
      <c r="H2985" s="133">
        <v>0</v>
      </c>
      <c r="I2985" s="133">
        <v>0</v>
      </c>
      <c r="J2985" s="133">
        <v>0</v>
      </c>
      <c r="K2985" s="133">
        <v>0</v>
      </c>
      <c r="L2985" s="133"/>
      <c r="M2985" s="133">
        <v>0</v>
      </c>
      <c r="N2985" s="133">
        <v>0</v>
      </c>
      <c r="O2985" s="242">
        <v>1320</v>
      </c>
      <c r="P2985" s="133" t="s">
        <v>200</v>
      </c>
      <c r="Q2985" s="133" t="s">
        <v>201</v>
      </c>
      <c r="R2985" s="133" t="s">
        <v>202</v>
      </c>
      <c r="S2985" s="127">
        <v>44349.398495370369</v>
      </c>
    </row>
    <row r="2986" spans="1:19" x14ac:dyDescent="0.2">
      <c r="A2986" s="133" t="s">
        <v>199</v>
      </c>
      <c r="B2986" s="133" t="s">
        <v>86</v>
      </c>
      <c r="C2986" s="127">
        <v>44317.291666666664</v>
      </c>
      <c r="D2986" s="133">
        <v>0</v>
      </c>
      <c r="E2986" s="133">
        <v>0</v>
      </c>
      <c r="F2986" s="133">
        <v>0.75</v>
      </c>
      <c r="G2986" s="133">
        <v>0.75</v>
      </c>
      <c r="H2986" s="133">
        <v>0</v>
      </c>
      <c r="I2986" s="133">
        <v>0</v>
      </c>
      <c r="J2986" s="133">
        <v>0</v>
      </c>
      <c r="K2986" s="133">
        <v>0</v>
      </c>
      <c r="L2986" s="133"/>
      <c r="M2986" s="133">
        <v>0</v>
      </c>
      <c r="N2986" s="133">
        <v>0</v>
      </c>
      <c r="O2986" s="242">
        <v>1320</v>
      </c>
      <c r="P2986" s="133" t="s">
        <v>200</v>
      </c>
      <c r="Q2986" s="133" t="s">
        <v>201</v>
      </c>
      <c r="R2986" s="133" t="s">
        <v>202</v>
      </c>
      <c r="S2986" s="127">
        <v>44349.398495370369</v>
      </c>
    </row>
    <row r="2987" spans="1:19" x14ac:dyDescent="0.2">
      <c r="A2987" s="133" t="s">
        <v>199</v>
      </c>
      <c r="B2987" s="133" t="s">
        <v>86</v>
      </c>
      <c r="C2987" s="127">
        <v>44317.333333333336</v>
      </c>
      <c r="D2987" s="133">
        <v>0</v>
      </c>
      <c r="E2987" s="133">
        <v>0</v>
      </c>
      <c r="F2987" s="133">
        <v>0.75</v>
      </c>
      <c r="G2987" s="133">
        <v>0.75</v>
      </c>
      <c r="H2987" s="133">
        <v>0</v>
      </c>
      <c r="I2987" s="133">
        <v>0</v>
      </c>
      <c r="J2987" s="133">
        <v>0</v>
      </c>
      <c r="K2987" s="133">
        <v>0</v>
      </c>
      <c r="L2987" s="133"/>
      <c r="M2987" s="133">
        <v>0</v>
      </c>
      <c r="N2987" s="133">
        <v>0</v>
      </c>
      <c r="O2987" s="242">
        <v>1320</v>
      </c>
      <c r="P2987" s="133" t="s">
        <v>200</v>
      </c>
      <c r="Q2987" s="133" t="s">
        <v>201</v>
      </c>
      <c r="R2987" s="133" t="s">
        <v>202</v>
      </c>
      <c r="S2987" s="127">
        <v>44349.398495370369</v>
      </c>
    </row>
    <row r="2988" spans="1:19" x14ac:dyDescent="0.2">
      <c r="A2988" s="133" t="s">
        <v>199</v>
      </c>
      <c r="B2988" s="133" t="s">
        <v>86</v>
      </c>
      <c r="C2988" s="127">
        <v>44317.375</v>
      </c>
      <c r="D2988" s="133">
        <v>0</v>
      </c>
      <c r="E2988" s="133">
        <v>0</v>
      </c>
      <c r="F2988" s="133">
        <v>0.74099999999999999</v>
      </c>
      <c r="G2988" s="133">
        <v>0.74099999999999999</v>
      </c>
      <c r="H2988" s="133">
        <v>0</v>
      </c>
      <c r="I2988" s="133">
        <v>0</v>
      </c>
      <c r="J2988" s="133">
        <v>0</v>
      </c>
      <c r="K2988" s="133">
        <v>0</v>
      </c>
      <c r="L2988" s="133"/>
      <c r="M2988" s="133">
        <v>0</v>
      </c>
      <c r="N2988" s="133">
        <v>0</v>
      </c>
      <c r="O2988" s="242">
        <v>1320</v>
      </c>
      <c r="P2988" s="133" t="s">
        <v>200</v>
      </c>
      <c r="Q2988" s="133" t="s">
        <v>201</v>
      </c>
      <c r="R2988" s="133" t="s">
        <v>202</v>
      </c>
      <c r="S2988" s="127">
        <v>44349.398495370369</v>
      </c>
    </row>
    <row r="2989" spans="1:19" x14ac:dyDescent="0.2">
      <c r="A2989" s="133" t="s">
        <v>199</v>
      </c>
      <c r="B2989" s="133" t="s">
        <v>86</v>
      </c>
      <c r="C2989" s="127">
        <v>44317.416666666664</v>
      </c>
      <c r="D2989" s="133">
        <v>0</v>
      </c>
      <c r="E2989" s="133">
        <v>0</v>
      </c>
      <c r="F2989" s="133">
        <v>0.74099999999999999</v>
      </c>
      <c r="G2989" s="133">
        <v>0.74099999999999999</v>
      </c>
      <c r="H2989" s="133">
        <v>0</v>
      </c>
      <c r="I2989" s="133">
        <v>0</v>
      </c>
      <c r="J2989" s="133">
        <v>0</v>
      </c>
      <c r="K2989" s="133">
        <v>0</v>
      </c>
      <c r="L2989" s="133"/>
      <c r="M2989" s="133">
        <v>0</v>
      </c>
      <c r="N2989" s="133">
        <v>0</v>
      </c>
      <c r="O2989" s="242">
        <v>1320</v>
      </c>
      <c r="P2989" s="133" t="s">
        <v>200</v>
      </c>
      <c r="Q2989" s="133" t="s">
        <v>201</v>
      </c>
      <c r="R2989" s="133" t="s">
        <v>202</v>
      </c>
      <c r="S2989" s="127">
        <v>44349.398495370369</v>
      </c>
    </row>
    <row r="2990" spans="1:19" x14ac:dyDescent="0.2">
      <c r="A2990" s="133" t="s">
        <v>199</v>
      </c>
      <c r="B2990" s="133" t="s">
        <v>86</v>
      </c>
      <c r="C2990" s="127">
        <v>44317.458333333336</v>
      </c>
      <c r="D2990" s="133">
        <v>0</v>
      </c>
      <c r="E2990" s="133">
        <v>0</v>
      </c>
      <c r="F2990" s="133">
        <v>0.75900000000000001</v>
      </c>
      <c r="G2990" s="133">
        <v>0.75900000000000001</v>
      </c>
      <c r="H2990" s="133">
        <v>0</v>
      </c>
      <c r="I2990" s="133">
        <v>0</v>
      </c>
      <c r="J2990" s="133">
        <v>0</v>
      </c>
      <c r="K2990" s="133">
        <v>0</v>
      </c>
      <c r="L2990" s="133"/>
      <c r="M2990" s="133">
        <v>0</v>
      </c>
      <c r="N2990" s="133">
        <v>0</v>
      </c>
      <c r="O2990" s="242">
        <v>1320</v>
      </c>
      <c r="P2990" s="133" t="s">
        <v>200</v>
      </c>
      <c r="Q2990" s="133" t="s">
        <v>201</v>
      </c>
      <c r="R2990" s="133" t="s">
        <v>202</v>
      </c>
      <c r="S2990" s="127">
        <v>44349.398495370369</v>
      </c>
    </row>
    <row r="2991" spans="1:19" x14ac:dyDescent="0.2">
      <c r="A2991" s="133" t="s">
        <v>199</v>
      </c>
      <c r="B2991" s="133" t="s">
        <v>86</v>
      </c>
      <c r="C2991" s="127">
        <v>44317.5</v>
      </c>
      <c r="D2991" s="133">
        <v>0</v>
      </c>
      <c r="E2991" s="133">
        <v>0</v>
      </c>
      <c r="F2991" s="133">
        <v>0.75</v>
      </c>
      <c r="G2991" s="133">
        <v>0.75</v>
      </c>
      <c r="H2991" s="133">
        <v>0</v>
      </c>
      <c r="I2991" s="133">
        <v>0</v>
      </c>
      <c r="J2991" s="133">
        <v>0</v>
      </c>
      <c r="K2991" s="133">
        <v>0</v>
      </c>
      <c r="L2991" s="133"/>
      <c r="M2991" s="133">
        <v>0</v>
      </c>
      <c r="N2991" s="133">
        <v>0</v>
      </c>
      <c r="O2991" s="242">
        <v>1320</v>
      </c>
      <c r="P2991" s="133" t="s">
        <v>200</v>
      </c>
      <c r="Q2991" s="133" t="s">
        <v>201</v>
      </c>
      <c r="R2991" s="133" t="s">
        <v>202</v>
      </c>
      <c r="S2991" s="127">
        <v>44349.398495370369</v>
      </c>
    </row>
    <row r="2992" spans="1:19" x14ac:dyDescent="0.2">
      <c r="A2992" s="133" t="s">
        <v>199</v>
      </c>
      <c r="B2992" s="133" t="s">
        <v>86</v>
      </c>
      <c r="C2992" s="127">
        <v>44317.541666666664</v>
      </c>
      <c r="D2992" s="133">
        <v>0</v>
      </c>
      <c r="E2992" s="133">
        <v>0</v>
      </c>
      <c r="F2992" s="133">
        <v>0.74099999999999999</v>
      </c>
      <c r="G2992" s="133">
        <v>0.74099999999999999</v>
      </c>
      <c r="H2992" s="133">
        <v>0</v>
      </c>
      <c r="I2992" s="133">
        <v>0</v>
      </c>
      <c r="J2992" s="133">
        <v>0</v>
      </c>
      <c r="K2992" s="133">
        <v>0</v>
      </c>
      <c r="L2992" s="133"/>
      <c r="M2992" s="133">
        <v>0</v>
      </c>
      <c r="N2992" s="133">
        <v>0</v>
      </c>
      <c r="O2992" s="242">
        <v>1320</v>
      </c>
      <c r="P2992" s="133" t="s">
        <v>200</v>
      </c>
      <c r="Q2992" s="133" t="s">
        <v>201</v>
      </c>
      <c r="R2992" s="133" t="s">
        <v>202</v>
      </c>
      <c r="S2992" s="127">
        <v>44349.398495370369</v>
      </c>
    </row>
    <row r="2993" spans="1:19" x14ac:dyDescent="0.2">
      <c r="A2993" s="133" t="s">
        <v>199</v>
      </c>
      <c r="B2993" s="133" t="s">
        <v>86</v>
      </c>
      <c r="C2993" s="127">
        <v>44317.583333333336</v>
      </c>
      <c r="D2993" s="133">
        <v>0</v>
      </c>
      <c r="E2993" s="133">
        <v>0</v>
      </c>
      <c r="F2993" s="133">
        <v>0.75</v>
      </c>
      <c r="G2993" s="133">
        <v>0.75</v>
      </c>
      <c r="H2993" s="133">
        <v>0</v>
      </c>
      <c r="I2993" s="133">
        <v>0</v>
      </c>
      <c r="J2993" s="133">
        <v>0</v>
      </c>
      <c r="K2993" s="133">
        <v>0</v>
      </c>
      <c r="L2993" s="133"/>
      <c r="M2993" s="133">
        <v>0</v>
      </c>
      <c r="N2993" s="133">
        <v>0</v>
      </c>
      <c r="O2993" s="242">
        <v>1320</v>
      </c>
      <c r="P2993" s="133" t="s">
        <v>200</v>
      </c>
      <c r="Q2993" s="133" t="s">
        <v>201</v>
      </c>
      <c r="R2993" s="133" t="s">
        <v>202</v>
      </c>
      <c r="S2993" s="127">
        <v>44349.398495370369</v>
      </c>
    </row>
    <row r="2994" spans="1:19" x14ac:dyDescent="0.2">
      <c r="A2994" s="133" t="s">
        <v>199</v>
      </c>
      <c r="B2994" s="133" t="s">
        <v>86</v>
      </c>
      <c r="C2994" s="127">
        <v>44317.625</v>
      </c>
      <c r="D2994" s="133">
        <v>0</v>
      </c>
      <c r="E2994" s="133">
        <v>0</v>
      </c>
      <c r="F2994" s="133">
        <v>0.75</v>
      </c>
      <c r="G2994" s="133">
        <v>0.75</v>
      </c>
      <c r="H2994" s="133">
        <v>0</v>
      </c>
      <c r="I2994" s="133">
        <v>0</v>
      </c>
      <c r="J2994" s="133">
        <v>0</v>
      </c>
      <c r="K2994" s="133">
        <v>0</v>
      </c>
      <c r="L2994" s="133"/>
      <c r="M2994" s="133">
        <v>0</v>
      </c>
      <c r="N2994" s="133">
        <v>0</v>
      </c>
      <c r="O2994" s="242">
        <v>1320</v>
      </c>
      <c r="P2994" s="133" t="s">
        <v>200</v>
      </c>
      <c r="Q2994" s="133" t="s">
        <v>201</v>
      </c>
      <c r="R2994" s="133" t="s">
        <v>202</v>
      </c>
      <c r="S2994" s="127">
        <v>44349.398495370369</v>
      </c>
    </row>
    <row r="2995" spans="1:19" x14ac:dyDescent="0.2">
      <c r="A2995" s="133" t="s">
        <v>199</v>
      </c>
      <c r="B2995" s="133" t="s">
        <v>86</v>
      </c>
      <c r="C2995" s="127">
        <v>44317.666666666664</v>
      </c>
      <c r="D2995" s="133">
        <v>0</v>
      </c>
      <c r="E2995" s="133">
        <v>0</v>
      </c>
      <c r="F2995" s="133">
        <v>0.74099999999999999</v>
      </c>
      <c r="G2995" s="133">
        <v>0.74099999999999999</v>
      </c>
      <c r="H2995" s="133">
        <v>0</v>
      </c>
      <c r="I2995" s="133">
        <v>0</v>
      </c>
      <c r="J2995" s="133">
        <v>0</v>
      </c>
      <c r="K2995" s="133">
        <v>0</v>
      </c>
      <c r="L2995" s="133"/>
      <c r="M2995" s="133">
        <v>0</v>
      </c>
      <c r="N2995" s="133">
        <v>0</v>
      </c>
      <c r="O2995" s="242">
        <v>1320</v>
      </c>
      <c r="P2995" s="133" t="s">
        <v>200</v>
      </c>
      <c r="Q2995" s="133" t="s">
        <v>201</v>
      </c>
      <c r="R2995" s="133" t="s">
        <v>202</v>
      </c>
      <c r="S2995" s="127">
        <v>44349.398495370369</v>
      </c>
    </row>
    <row r="2996" spans="1:19" x14ac:dyDescent="0.2">
      <c r="A2996" s="133" t="s">
        <v>199</v>
      </c>
      <c r="B2996" s="133" t="s">
        <v>86</v>
      </c>
      <c r="C2996" s="127">
        <v>44317.708333333336</v>
      </c>
      <c r="D2996" s="133">
        <v>0</v>
      </c>
      <c r="E2996" s="133">
        <v>0</v>
      </c>
      <c r="F2996" s="133">
        <v>0.73199999999999998</v>
      </c>
      <c r="G2996" s="133">
        <v>0.73199999999999998</v>
      </c>
      <c r="H2996" s="133">
        <v>0</v>
      </c>
      <c r="I2996" s="133">
        <v>0</v>
      </c>
      <c r="J2996" s="133">
        <v>0</v>
      </c>
      <c r="K2996" s="133">
        <v>0</v>
      </c>
      <c r="L2996" s="133"/>
      <c r="M2996" s="133">
        <v>0</v>
      </c>
      <c r="N2996" s="133">
        <v>0</v>
      </c>
      <c r="O2996" s="242">
        <v>1320</v>
      </c>
      <c r="P2996" s="133" t="s">
        <v>200</v>
      </c>
      <c r="Q2996" s="133" t="s">
        <v>201</v>
      </c>
      <c r="R2996" s="133" t="s">
        <v>202</v>
      </c>
      <c r="S2996" s="127">
        <v>44349.398495370369</v>
      </c>
    </row>
    <row r="2997" spans="1:19" x14ac:dyDescent="0.2">
      <c r="A2997" s="133" t="s">
        <v>199</v>
      </c>
      <c r="B2997" s="133" t="s">
        <v>86</v>
      </c>
      <c r="C2997" s="127">
        <v>44317.75</v>
      </c>
      <c r="D2997" s="133">
        <v>0</v>
      </c>
      <c r="E2997" s="133">
        <v>0</v>
      </c>
      <c r="F2997" s="133">
        <v>0.73199999999999998</v>
      </c>
      <c r="G2997" s="133">
        <v>0.73199999999999998</v>
      </c>
      <c r="H2997" s="133">
        <v>0</v>
      </c>
      <c r="I2997" s="133">
        <v>0</v>
      </c>
      <c r="J2997" s="133">
        <v>0</v>
      </c>
      <c r="K2997" s="133">
        <v>0</v>
      </c>
      <c r="L2997" s="133"/>
      <c r="M2997" s="133">
        <v>0</v>
      </c>
      <c r="N2997" s="133">
        <v>0</v>
      </c>
      <c r="O2997" s="242">
        <v>1320</v>
      </c>
      <c r="P2997" s="133" t="s">
        <v>200</v>
      </c>
      <c r="Q2997" s="133" t="s">
        <v>201</v>
      </c>
      <c r="R2997" s="133" t="s">
        <v>202</v>
      </c>
      <c r="S2997" s="127">
        <v>44349.398495370369</v>
      </c>
    </row>
    <row r="2998" spans="1:19" x14ac:dyDescent="0.2">
      <c r="A2998" s="133" t="s">
        <v>199</v>
      </c>
      <c r="B2998" s="133" t="s">
        <v>86</v>
      </c>
      <c r="C2998" s="127">
        <v>44317.791666666664</v>
      </c>
      <c r="D2998" s="133">
        <v>0</v>
      </c>
      <c r="E2998" s="133">
        <v>0</v>
      </c>
      <c r="F2998" s="133">
        <v>0.72299999999999998</v>
      </c>
      <c r="G2998" s="133">
        <v>0.72299999999999998</v>
      </c>
      <c r="H2998" s="133">
        <v>0</v>
      </c>
      <c r="I2998" s="133">
        <v>0</v>
      </c>
      <c r="J2998" s="133">
        <v>0</v>
      </c>
      <c r="K2998" s="133">
        <v>0</v>
      </c>
      <c r="L2998" s="133"/>
      <c r="M2998" s="133">
        <v>0</v>
      </c>
      <c r="N2998" s="133">
        <v>0</v>
      </c>
      <c r="O2998" s="242">
        <v>1320</v>
      </c>
      <c r="P2998" s="133" t="s">
        <v>200</v>
      </c>
      <c r="Q2998" s="133" t="s">
        <v>201</v>
      </c>
      <c r="R2998" s="133" t="s">
        <v>202</v>
      </c>
      <c r="S2998" s="127">
        <v>44349.398495370369</v>
      </c>
    </row>
    <row r="2999" spans="1:19" x14ac:dyDescent="0.2">
      <c r="A2999" s="133" t="s">
        <v>199</v>
      </c>
      <c r="B2999" s="133" t="s">
        <v>86</v>
      </c>
      <c r="C2999" s="127">
        <v>44317.833333333336</v>
      </c>
      <c r="D2999" s="133">
        <v>0</v>
      </c>
      <c r="E2999" s="133">
        <v>0</v>
      </c>
      <c r="F2999" s="133">
        <v>0.73199999999999998</v>
      </c>
      <c r="G2999" s="133">
        <v>0.73199999999999998</v>
      </c>
      <c r="H2999" s="133">
        <v>0</v>
      </c>
      <c r="I2999" s="133">
        <v>0</v>
      </c>
      <c r="J2999" s="133">
        <v>0</v>
      </c>
      <c r="K2999" s="133">
        <v>0</v>
      </c>
      <c r="L2999" s="133"/>
      <c r="M2999" s="133">
        <v>0</v>
      </c>
      <c r="N2999" s="133">
        <v>0</v>
      </c>
      <c r="O2999" s="242">
        <v>1320</v>
      </c>
      <c r="P2999" s="133" t="s">
        <v>200</v>
      </c>
      <c r="Q2999" s="133" t="s">
        <v>201</v>
      </c>
      <c r="R2999" s="133" t="s">
        <v>202</v>
      </c>
      <c r="S2999" s="127">
        <v>44349.398495370369</v>
      </c>
    </row>
    <row r="3000" spans="1:19" x14ac:dyDescent="0.2">
      <c r="A3000" s="133" t="s">
        <v>199</v>
      </c>
      <c r="B3000" s="133" t="s">
        <v>86</v>
      </c>
      <c r="C3000" s="127">
        <v>44317.875</v>
      </c>
      <c r="D3000" s="133">
        <v>0</v>
      </c>
      <c r="E3000" s="133">
        <v>0</v>
      </c>
      <c r="F3000" s="133">
        <v>0.73199999999999998</v>
      </c>
      <c r="G3000" s="133">
        <v>0.73199999999999998</v>
      </c>
      <c r="H3000" s="133">
        <v>0</v>
      </c>
      <c r="I3000" s="133">
        <v>0</v>
      </c>
      <c r="J3000" s="133">
        <v>0</v>
      </c>
      <c r="K3000" s="133">
        <v>0</v>
      </c>
      <c r="L3000" s="133"/>
      <c r="M3000" s="133">
        <v>0</v>
      </c>
      <c r="N3000" s="133">
        <v>0</v>
      </c>
      <c r="O3000" s="242">
        <v>1320</v>
      </c>
      <c r="P3000" s="133" t="s">
        <v>200</v>
      </c>
      <c r="Q3000" s="133" t="s">
        <v>201</v>
      </c>
      <c r="R3000" s="133" t="s">
        <v>202</v>
      </c>
      <c r="S3000" s="127">
        <v>44349.398495370369</v>
      </c>
    </row>
    <row r="3001" spans="1:19" x14ac:dyDescent="0.2">
      <c r="A3001" s="133" t="s">
        <v>199</v>
      </c>
      <c r="B3001" s="133" t="s">
        <v>86</v>
      </c>
      <c r="C3001" s="127">
        <v>44317.916666666664</v>
      </c>
      <c r="D3001" s="133">
        <v>0</v>
      </c>
      <c r="E3001" s="133">
        <v>0</v>
      </c>
      <c r="F3001" s="133">
        <v>0.74099999999999999</v>
      </c>
      <c r="G3001" s="133">
        <v>0.74099999999999999</v>
      </c>
      <c r="H3001" s="133">
        <v>0</v>
      </c>
      <c r="I3001" s="133">
        <v>0</v>
      </c>
      <c r="J3001" s="133">
        <v>0</v>
      </c>
      <c r="K3001" s="133">
        <v>0</v>
      </c>
      <c r="L3001" s="133"/>
      <c r="M3001" s="133">
        <v>0</v>
      </c>
      <c r="N3001" s="133">
        <v>0</v>
      </c>
      <c r="O3001" s="242">
        <v>1320</v>
      </c>
      <c r="P3001" s="133" t="s">
        <v>200</v>
      </c>
      <c r="Q3001" s="133" t="s">
        <v>201</v>
      </c>
      <c r="R3001" s="133" t="s">
        <v>202</v>
      </c>
      <c r="S3001" s="127">
        <v>44349.398495370369</v>
      </c>
    </row>
    <row r="3002" spans="1:19" x14ac:dyDescent="0.2">
      <c r="A3002" s="133" t="s">
        <v>199</v>
      </c>
      <c r="B3002" s="133" t="s">
        <v>86</v>
      </c>
      <c r="C3002" s="127">
        <v>44317.958333333336</v>
      </c>
      <c r="D3002" s="133">
        <v>0</v>
      </c>
      <c r="E3002" s="133">
        <v>0</v>
      </c>
      <c r="F3002" s="133">
        <v>0.74099999999999999</v>
      </c>
      <c r="G3002" s="133">
        <v>0.74099999999999999</v>
      </c>
      <c r="H3002" s="133">
        <v>0</v>
      </c>
      <c r="I3002" s="133">
        <v>0</v>
      </c>
      <c r="J3002" s="133">
        <v>0</v>
      </c>
      <c r="K3002" s="133">
        <v>0</v>
      </c>
      <c r="L3002" s="133"/>
      <c r="M3002" s="133">
        <v>0</v>
      </c>
      <c r="N3002" s="133">
        <v>0</v>
      </c>
      <c r="O3002" s="242">
        <v>1320</v>
      </c>
      <c r="P3002" s="133" t="s">
        <v>200</v>
      </c>
      <c r="Q3002" s="133" t="s">
        <v>201</v>
      </c>
      <c r="R3002" s="133" t="s">
        <v>202</v>
      </c>
      <c r="S3002" s="127">
        <v>44349.398495370369</v>
      </c>
    </row>
    <row r="3003" spans="1:19" x14ac:dyDescent="0.2">
      <c r="A3003" s="133" t="s">
        <v>199</v>
      </c>
      <c r="B3003" s="133" t="s">
        <v>86</v>
      </c>
      <c r="C3003" s="127">
        <v>44318</v>
      </c>
      <c r="D3003" s="133">
        <v>0</v>
      </c>
      <c r="E3003" s="133">
        <v>0</v>
      </c>
      <c r="F3003" s="133">
        <v>0.74099999999999999</v>
      </c>
      <c r="G3003" s="133">
        <v>0.74099999999999999</v>
      </c>
      <c r="H3003" s="133">
        <v>0</v>
      </c>
      <c r="I3003" s="133">
        <v>0</v>
      </c>
      <c r="J3003" s="133">
        <v>0</v>
      </c>
      <c r="K3003" s="133">
        <v>0</v>
      </c>
      <c r="L3003" s="133"/>
      <c r="M3003" s="133">
        <v>0</v>
      </c>
      <c r="N3003" s="133">
        <v>0</v>
      </c>
      <c r="O3003" s="242">
        <v>1320</v>
      </c>
      <c r="P3003" s="133" t="s">
        <v>200</v>
      </c>
      <c r="Q3003" s="133" t="s">
        <v>201</v>
      </c>
      <c r="R3003" s="133" t="s">
        <v>202</v>
      </c>
      <c r="S3003" s="127">
        <v>44349.398495370369</v>
      </c>
    </row>
    <row r="3004" spans="1:19" x14ac:dyDescent="0.2">
      <c r="A3004" s="133" t="s">
        <v>199</v>
      </c>
      <c r="B3004" s="133" t="s">
        <v>86</v>
      </c>
      <c r="C3004" s="127">
        <v>44318.041666666664</v>
      </c>
      <c r="D3004" s="133">
        <v>0</v>
      </c>
      <c r="E3004" s="133">
        <v>0</v>
      </c>
      <c r="F3004" s="133">
        <v>0.73199999999999998</v>
      </c>
      <c r="G3004" s="133">
        <v>0.73199999999999998</v>
      </c>
      <c r="H3004" s="133">
        <v>0</v>
      </c>
      <c r="I3004" s="133">
        <v>0</v>
      </c>
      <c r="J3004" s="133">
        <v>0</v>
      </c>
      <c r="K3004" s="133">
        <v>0</v>
      </c>
      <c r="L3004" s="133"/>
      <c r="M3004" s="133">
        <v>0</v>
      </c>
      <c r="N3004" s="133">
        <v>0</v>
      </c>
      <c r="O3004" s="242">
        <v>1320</v>
      </c>
      <c r="P3004" s="133" t="s">
        <v>200</v>
      </c>
      <c r="Q3004" s="133" t="s">
        <v>201</v>
      </c>
      <c r="R3004" s="133" t="s">
        <v>202</v>
      </c>
      <c r="S3004" s="127">
        <v>44349.398495370369</v>
      </c>
    </row>
    <row r="3005" spans="1:19" x14ac:dyDescent="0.2">
      <c r="A3005" s="133" t="s">
        <v>199</v>
      </c>
      <c r="B3005" s="133" t="s">
        <v>86</v>
      </c>
      <c r="C3005" s="127">
        <v>44318.083333333336</v>
      </c>
      <c r="D3005" s="133">
        <v>0</v>
      </c>
      <c r="E3005" s="133">
        <v>0</v>
      </c>
      <c r="F3005" s="133">
        <v>0.75</v>
      </c>
      <c r="G3005" s="133">
        <v>0.75</v>
      </c>
      <c r="H3005" s="133">
        <v>0</v>
      </c>
      <c r="I3005" s="133">
        <v>0</v>
      </c>
      <c r="J3005" s="133">
        <v>0</v>
      </c>
      <c r="K3005" s="133">
        <v>0</v>
      </c>
      <c r="L3005" s="133"/>
      <c r="M3005" s="133">
        <v>0</v>
      </c>
      <c r="N3005" s="133">
        <v>0</v>
      </c>
      <c r="O3005" s="242">
        <v>1320</v>
      </c>
      <c r="P3005" s="133" t="s">
        <v>200</v>
      </c>
      <c r="Q3005" s="133" t="s">
        <v>201</v>
      </c>
      <c r="R3005" s="133" t="s">
        <v>202</v>
      </c>
      <c r="S3005" s="127">
        <v>44349.398495370369</v>
      </c>
    </row>
    <row r="3006" spans="1:19" x14ac:dyDescent="0.2">
      <c r="A3006" s="133" t="s">
        <v>199</v>
      </c>
      <c r="B3006" s="133" t="s">
        <v>86</v>
      </c>
      <c r="C3006" s="127">
        <v>44318.125</v>
      </c>
      <c r="D3006" s="133">
        <v>0</v>
      </c>
      <c r="E3006" s="133">
        <v>0</v>
      </c>
      <c r="F3006" s="133">
        <v>0.75</v>
      </c>
      <c r="G3006" s="133">
        <v>0.75</v>
      </c>
      <c r="H3006" s="133">
        <v>0</v>
      </c>
      <c r="I3006" s="133">
        <v>0</v>
      </c>
      <c r="J3006" s="133">
        <v>0</v>
      </c>
      <c r="K3006" s="133">
        <v>0</v>
      </c>
      <c r="L3006" s="133"/>
      <c r="M3006" s="133">
        <v>0</v>
      </c>
      <c r="N3006" s="133">
        <v>0</v>
      </c>
      <c r="O3006" s="242">
        <v>1320</v>
      </c>
      <c r="P3006" s="133" t="s">
        <v>200</v>
      </c>
      <c r="Q3006" s="133" t="s">
        <v>201</v>
      </c>
      <c r="R3006" s="133" t="s">
        <v>202</v>
      </c>
      <c r="S3006" s="127">
        <v>44349.398495370369</v>
      </c>
    </row>
    <row r="3007" spans="1:19" x14ac:dyDescent="0.2">
      <c r="A3007" s="133" t="s">
        <v>199</v>
      </c>
      <c r="B3007" s="133" t="s">
        <v>86</v>
      </c>
      <c r="C3007" s="127">
        <v>44318.166666666664</v>
      </c>
      <c r="D3007" s="133">
        <v>0</v>
      </c>
      <c r="E3007" s="133">
        <v>0</v>
      </c>
      <c r="F3007" s="133">
        <v>0.74099999999999999</v>
      </c>
      <c r="G3007" s="133">
        <v>0.74099999999999999</v>
      </c>
      <c r="H3007" s="133">
        <v>0</v>
      </c>
      <c r="I3007" s="133">
        <v>0</v>
      </c>
      <c r="J3007" s="133">
        <v>0</v>
      </c>
      <c r="K3007" s="133">
        <v>0</v>
      </c>
      <c r="L3007" s="133"/>
      <c r="M3007" s="133">
        <v>0</v>
      </c>
      <c r="N3007" s="133">
        <v>0</v>
      </c>
      <c r="O3007" s="242">
        <v>1320</v>
      </c>
      <c r="P3007" s="133" t="s">
        <v>200</v>
      </c>
      <c r="Q3007" s="133" t="s">
        <v>201</v>
      </c>
      <c r="R3007" s="133" t="s">
        <v>202</v>
      </c>
      <c r="S3007" s="127">
        <v>44349.398495370369</v>
      </c>
    </row>
    <row r="3008" spans="1:19" x14ac:dyDescent="0.2">
      <c r="A3008" s="133" t="s">
        <v>199</v>
      </c>
      <c r="B3008" s="133" t="s">
        <v>86</v>
      </c>
      <c r="C3008" s="127">
        <v>44318.208333333336</v>
      </c>
      <c r="D3008" s="133">
        <v>0</v>
      </c>
      <c r="E3008" s="133">
        <v>0</v>
      </c>
      <c r="F3008" s="133">
        <v>0.73199999999999998</v>
      </c>
      <c r="G3008" s="133">
        <v>0.73199999999999998</v>
      </c>
      <c r="H3008" s="133">
        <v>0</v>
      </c>
      <c r="I3008" s="133">
        <v>0</v>
      </c>
      <c r="J3008" s="133">
        <v>0</v>
      </c>
      <c r="K3008" s="133">
        <v>0</v>
      </c>
      <c r="L3008" s="133"/>
      <c r="M3008" s="133">
        <v>0</v>
      </c>
      <c r="N3008" s="133">
        <v>0</v>
      </c>
      <c r="O3008" s="242">
        <v>1320</v>
      </c>
      <c r="P3008" s="133" t="s">
        <v>200</v>
      </c>
      <c r="Q3008" s="133" t="s">
        <v>201</v>
      </c>
      <c r="R3008" s="133" t="s">
        <v>202</v>
      </c>
      <c r="S3008" s="127">
        <v>44349.398495370369</v>
      </c>
    </row>
    <row r="3009" spans="1:19" x14ac:dyDescent="0.2">
      <c r="A3009" s="133" t="s">
        <v>199</v>
      </c>
      <c r="B3009" s="133" t="s">
        <v>86</v>
      </c>
      <c r="C3009" s="127">
        <v>44318.25</v>
      </c>
      <c r="D3009" s="133">
        <v>0</v>
      </c>
      <c r="E3009" s="133">
        <v>0</v>
      </c>
      <c r="F3009" s="133">
        <v>0.74099999999999999</v>
      </c>
      <c r="G3009" s="133">
        <v>0.74099999999999999</v>
      </c>
      <c r="H3009" s="133">
        <v>0</v>
      </c>
      <c r="I3009" s="133">
        <v>0</v>
      </c>
      <c r="J3009" s="133">
        <v>0</v>
      </c>
      <c r="K3009" s="133">
        <v>0</v>
      </c>
      <c r="L3009" s="133"/>
      <c r="M3009" s="133">
        <v>0</v>
      </c>
      <c r="N3009" s="133">
        <v>0</v>
      </c>
      <c r="O3009" s="242">
        <v>1320</v>
      </c>
      <c r="P3009" s="133" t="s">
        <v>200</v>
      </c>
      <c r="Q3009" s="133" t="s">
        <v>201</v>
      </c>
      <c r="R3009" s="133" t="s">
        <v>202</v>
      </c>
      <c r="S3009" s="127">
        <v>44349.398495370369</v>
      </c>
    </row>
    <row r="3010" spans="1:19" x14ac:dyDescent="0.2">
      <c r="A3010" s="133" t="s">
        <v>199</v>
      </c>
      <c r="B3010" s="133" t="s">
        <v>86</v>
      </c>
      <c r="C3010" s="127">
        <v>44318.291666666664</v>
      </c>
      <c r="D3010" s="133">
        <v>0</v>
      </c>
      <c r="E3010" s="133">
        <v>0</v>
      </c>
      <c r="F3010" s="133">
        <v>0.75</v>
      </c>
      <c r="G3010" s="133">
        <v>0.75</v>
      </c>
      <c r="H3010" s="133">
        <v>0</v>
      </c>
      <c r="I3010" s="133">
        <v>0</v>
      </c>
      <c r="J3010" s="133">
        <v>0</v>
      </c>
      <c r="K3010" s="133">
        <v>0</v>
      </c>
      <c r="L3010" s="133"/>
      <c r="M3010" s="133">
        <v>0</v>
      </c>
      <c r="N3010" s="133">
        <v>0</v>
      </c>
      <c r="O3010" s="242">
        <v>1320</v>
      </c>
      <c r="P3010" s="133" t="s">
        <v>200</v>
      </c>
      <c r="Q3010" s="133" t="s">
        <v>201</v>
      </c>
      <c r="R3010" s="133" t="s">
        <v>202</v>
      </c>
      <c r="S3010" s="127">
        <v>44349.398495370369</v>
      </c>
    </row>
    <row r="3011" spans="1:19" x14ac:dyDescent="0.2">
      <c r="A3011" s="133" t="s">
        <v>199</v>
      </c>
      <c r="B3011" s="133" t="s">
        <v>86</v>
      </c>
      <c r="C3011" s="127">
        <v>44318.333333333336</v>
      </c>
      <c r="D3011" s="133">
        <v>0</v>
      </c>
      <c r="E3011" s="133">
        <v>0</v>
      </c>
      <c r="F3011" s="133">
        <v>0.73199999999999998</v>
      </c>
      <c r="G3011" s="133">
        <v>0.73199999999999998</v>
      </c>
      <c r="H3011" s="133">
        <v>0</v>
      </c>
      <c r="I3011" s="133">
        <v>0</v>
      </c>
      <c r="J3011" s="133">
        <v>0</v>
      </c>
      <c r="K3011" s="133">
        <v>0</v>
      </c>
      <c r="L3011" s="133"/>
      <c r="M3011" s="133">
        <v>0</v>
      </c>
      <c r="N3011" s="133">
        <v>0</v>
      </c>
      <c r="O3011" s="242">
        <v>1320</v>
      </c>
      <c r="P3011" s="133" t="s">
        <v>200</v>
      </c>
      <c r="Q3011" s="133" t="s">
        <v>201</v>
      </c>
      <c r="R3011" s="133" t="s">
        <v>202</v>
      </c>
      <c r="S3011" s="127">
        <v>44349.398495370369</v>
      </c>
    </row>
    <row r="3012" spans="1:19" x14ac:dyDescent="0.2">
      <c r="A3012" s="133" t="s">
        <v>199</v>
      </c>
      <c r="B3012" s="133" t="s">
        <v>86</v>
      </c>
      <c r="C3012" s="127">
        <v>44318.375</v>
      </c>
      <c r="D3012" s="133">
        <v>0</v>
      </c>
      <c r="E3012" s="133">
        <v>0</v>
      </c>
      <c r="F3012" s="133">
        <v>0.72299999999999998</v>
      </c>
      <c r="G3012" s="133">
        <v>0.72299999999999998</v>
      </c>
      <c r="H3012" s="133">
        <v>0</v>
      </c>
      <c r="I3012" s="133">
        <v>0</v>
      </c>
      <c r="J3012" s="133">
        <v>0</v>
      </c>
      <c r="K3012" s="133">
        <v>0</v>
      </c>
      <c r="L3012" s="133"/>
      <c r="M3012" s="133">
        <v>0</v>
      </c>
      <c r="N3012" s="133">
        <v>0</v>
      </c>
      <c r="O3012" s="242">
        <v>1320</v>
      </c>
      <c r="P3012" s="133" t="s">
        <v>200</v>
      </c>
      <c r="Q3012" s="133" t="s">
        <v>201</v>
      </c>
      <c r="R3012" s="133" t="s">
        <v>202</v>
      </c>
      <c r="S3012" s="127">
        <v>44349.398495370369</v>
      </c>
    </row>
    <row r="3013" spans="1:19" x14ac:dyDescent="0.2">
      <c r="A3013" s="133" t="s">
        <v>199</v>
      </c>
      <c r="B3013" s="133" t="s">
        <v>86</v>
      </c>
      <c r="C3013" s="127">
        <v>44318.416666666664</v>
      </c>
      <c r="D3013" s="133">
        <v>0</v>
      </c>
      <c r="E3013" s="133">
        <v>0</v>
      </c>
      <c r="F3013" s="133">
        <v>0.74099999999999999</v>
      </c>
      <c r="G3013" s="133">
        <v>0.74099999999999999</v>
      </c>
      <c r="H3013" s="133">
        <v>0</v>
      </c>
      <c r="I3013" s="133">
        <v>0</v>
      </c>
      <c r="J3013" s="133">
        <v>0</v>
      </c>
      <c r="K3013" s="133">
        <v>0</v>
      </c>
      <c r="L3013" s="133"/>
      <c r="M3013" s="133">
        <v>0</v>
      </c>
      <c r="N3013" s="133">
        <v>0</v>
      </c>
      <c r="O3013" s="242">
        <v>1320</v>
      </c>
      <c r="P3013" s="133" t="s">
        <v>200</v>
      </c>
      <c r="Q3013" s="133" t="s">
        <v>201</v>
      </c>
      <c r="R3013" s="133" t="s">
        <v>202</v>
      </c>
      <c r="S3013" s="127">
        <v>44349.398495370369</v>
      </c>
    </row>
    <row r="3014" spans="1:19" x14ac:dyDescent="0.2">
      <c r="A3014" s="133" t="s">
        <v>199</v>
      </c>
      <c r="B3014" s="133" t="s">
        <v>86</v>
      </c>
      <c r="C3014" s="127">
        <v>44318.458333333336</v>
      </c>
      <c r="D3014" s="133">
        <v>0</v>
      </c>
      <c r="E3014" s="133">
        <v>0</v>
      </c>
      <c r="F3014" s="133">
        <v>0.74099999999999999</v>
      </c>
      <c r="G3014" s="133">
        <v>0.74099999999999999</v>
      </c>
      <c r="H3014" s="133">
        <v>0</v>
      </c>
      <c r="I3014" s="133">
        <v>0</v>
      </c>
      <c r="J3014" s="133">
        <v>0</v>
      </c>
      <c r="K3014" s="133">
        <v>0</v>
      </c>
      <c r="L3014" s="133"/>
      <c r="M3014" s="133">
        <v>0</v>
      </c>
      <c r="N3014" s="133">
        <v>0</v>
      </c>
      <c r="O3014" s="242">
        <v>1320</v>
      </c>
      <c r="P3014" s="133" t="s">
        <v>200</v>
      </c>
      <c r="Q3014" s="133" t="s">
        <v>201</v>
      </c>
      <c r="R3014" s="133" t="s">
        <v>202</v>
      </c>
      <c r="S3014" s="127">
        <v>44349.398495370369</v>
      </c>
    </row>
    <row r="3015" spans="1:19" x14ac:dyDescent="0.2">
      <c r="A3015" s="133" t="s">
        <v>199</v>
      </c>
      <c r="B3015" s="133" t="s">
        <v>86</v>
      </c>
      <c r="C3015" s="127">
        <v>44318.5</v>
      </c>
      <c r="D3015" s="133">
        <v>0</v>
      </c>
      <c r="E3015" s="133">
        <v>0</v>
      </c>
      <c r="F3015" s="133">
        <v>0.74099999999999999</v>
      </c>
      <c r="G3015" s="133">
        <v>0.74099999999999999</v>
      </c>
      <c r="H3015" s="133">
        <v>0</v>
      </c>
      <c r="I3015" s="133">
        <v>0</v>
      </c>
      <c r="J3015" s="133">
        <v>0</v>
      </c>
      <c r="K3015" s="133">
        <v>0</v>
      </c>
      <c r="L3015" s="133"/>
      <c r="M3015" s="133">
        <v>0</v>
      </c>
      <c r="N3015" s="133">
        <v>0</v>
      </c>
      <c r="O3015" s="242">
        <v>1320</v>
      </c>
      <c r="P3015" s="133" t="s">
        <v>200</v>
      </c>
      <c r="Q3015" s="133" t="s">
        <v>201</v>
      </c>
      <c r="R3015" s="133" t="s">
        <v>202</v>
      </c>
      <c r="S3015" s="127">
        <v>44349.398495370369</v>
      </c>
    </row>
    <row r="3016" spans="1:19" x14ac:dyDescent="0.2">
      <c r="A3016" s="133" t="s">
        <v>199</v>
      </c>
      <c r="B3016" s="133" t="s">
        <v>86</v>
      </c>
      <c r="C3016" s="127">
        <v>44318.541666666664</v>
      </c>
      <c r="D3016" s="133">
        <v>0</v>
      </c>
      <c r="E3016" s="133">
        <v>0</v>
      </c>
      <c r="F3016" s="133">
        <v>0.73199999999999998</v>
      </c>
      <c r="G3016" s="133">
        <v>0.73199999999999998</v>
      </c>
      <c r="H3016" s="133">
        <v>0</v>
      </c>
      <c r="I3016" s="133">
        <v>0</v>
      </c>
      <c r="J3016" s="133">
        <v>0</v>
      </c>
      <c r="K3016" s="133">
        <v>0</v>
      </c>
      <c r="L3016" s="133"/>
      <c r="M3016" s="133">
        <v>0</v>
      </c>
      <c r="N3016" s="133">
        <v>0</v>
      </c>
      <c r="O3016" s="242">
        <v>1320</v>
      </c>
      <c r="P3016" s="133" t="s">
        <v>200</v>
      </c>
      <c r="Q3016" s="133" t="s">
        <v>201</v>
      </c>
      <c r="R3016" s="133" t="s">
        <v>202</v>
      </c>
      <c r="S3016" s="127">
        <v>44349.398495370369</v>
      </c>
    </row>
    <row r="3017" spans="1:19" x14ac:dyDescent="0.2">
      <c r="A3017" s="133" t="s">
        <v>199</v>
      </c>
      <c r="B3017" s="133" t="s">
        <v>86</v>
      </c>
      <c r="C3017" s="127">
        <v>44318.583333333336</v>
      </c>
      <c r="D3017" s="133">
        <v>0</v>
      </c>
      <c r="E3017" s="133">
        <v>0</v>
      </c>
      <c r="F3017" s="133">
        <v>0.74099999999999999</v>
      </c>
      <c r="G3017" s="133">
        <v>0.74099999999999999</v>
      </c>
      <c r="H3017" s="133">
        <v>0</v>
      </c>
      <c r="I3017" s="133">
        <v>0</v>
      </c>
      <c r="J3017" s="133">
        <v>0</v>
      </c>
      <c r="K3017" s="133">
        <v>0</v>
      </c>
      <c r="L3017" s="133"/>
      <c r="M3017" s="133">
        <v>0</v>
      </c>
      <c r="N3017" s="133">
        <v>0</v>
      </c>
      <c r="O3017" s="242">
        <v>1320</v>
      </c>
      <c r="P3017" s="133" t="s">
        <v>200</v>
      </c>
      <c r="Q3017" s="133" t="s">
        <v>201</v>
      </c>
      <c r="R3017" s="133" t="s">
        <v>202</v>
      </c>
      <c r="S3017" s="127">
        <v>44349.398495370369</v>
      </c>
    </row>
    <row r="3018" spans="1:19" x14ac:dyDescent="0.2">
      <c r="A3018" s="133" t="s">
        <v>199</v>
      </c>
      <c r="B3018" s="133" t="s">
        <v>86</v>
      </c>
      <c r="C3018" s="127">
        <v>44318.625</v>
      </c>
      <c r="D3018" s="133">
        <v>0</v>
      </c>
      <c r="E3018" s="133">
        <v>0</v>
      </c>
      <c r="F3018" s="133">
        <v>0.73199999999999998</v>
      </c>
      <c r="G3018" s="133">
        <v>0.73199999999999998</v>
      </c>
      <c r="H3018" s="133">
        <v>0</v>
      </c>
      <c r="I3018" s="133">
        <v>0</v>
      </c>
      <c r="J3018" s="133">
        <v>0</v>
      </c>
      <c r="K3018" s="133">
        <v>0</v>
      </c>
      <c r="L3018" s="133"/>
      <c r="M3018" s="133">
        <v>0</v>
      </c>
      <c r="N3018" s="133">
        <v>0</v>
      </c>
      <c r="O3018" s="242">
        <v>1320</v>
      </c>
      <c r="P3018" s="133" t="s">
        <v>200</v>
      </c>
      <c r="Q3018" s="133" t="s">
        <v>201</v>
      </c>
      <c r="R3018" s="133" t="s">
        <v>202</v>
      </c>
      <c r="S3018" s="127">
        <v>44349.398495370369</v>
      </c>
    </row>
    <row r="3019" spans="1:19" x14ac:dyDescent="0.2">
      <c r="A3019" s="133" t="s">
        <v>199</v>
      </c>
      <c r="B3019" s="133" t="s">
        <v>86</v>
      </c>
      <c r="C3019" s="127">
        <v>44318.666666666664</v>
      </c>
      <c r="D3019" s="133">
        <v>0</v>
      </c>
      <c r="E3019" s="133">
        <v>0</v>
      </c>
      <c r="F3019" s="133">
        <v>0.79600000000000004</v>
      </c>
      <c r="G3019" s="133">
        <v>0.79600000000000004</v>
      </c>
      <c r="H3019" s="133">
        <v>0</v>
      </c>
      <c r="I3019" s="133">
        <v>0</v>
      </c>
      <c r="J3019" s="133">
        <v>0</v>
      </c>
      <c r="K3019" s="133">
        <v>0</v>
      </c>
      <c r="L3019" s="133"/>
      <c r="M3019" s="133">
        <v>0</v>
      </c>
      <c r="N3019" s="133">
        <v>0</v>
      </c>
      <c r="O3019" s="242">
        <v>1320</v>
      </c>
      <c r="P3019" s="133" t="s">
        <v>200</v>
      </c>
      <c r="Q3019" s="133" t="s">
        <v>201</v>
      </c>
      <c r="R3019" s="133" t="s">
        <v>202</v>
      </c>
      <c r="S3019" s="127">
        <v>44349.398495370369</v>
      </c>
    </row>
    <row r="3020" spans="1:19" x14ac:dyDescent="0.2">
      <c r="A3020" s="133" t="s">
        <v>199</v>
      </c>
      <c r="B3020" s="133" t="s">
        <v>86</v>
      </c>
      <c r="C3020" s="127">
        <v>44318.708333333336</v>
      </c>
      <c r="D3020" s="133">
        <v>0</v>
      </c>
      <c r="E3020" s="133">
        <v>0</v>
      </c>
      <c r="F3020" s="133">
        <v>0.80400000000000005</v>
      </c>
      <c r="G3020" s="133">
        <v>0.80400000000000005</v>
      </c>
      <c r="H3020" s="133">
        <v>0</v>
      </c>
      <c r="I3020" s="133">
        <v>0</v>
      </c>
      <c r="J3020" s="133">
        <v>0</v>
      </c>
      <c r="K3020" s="133">
        <v>0</v>
      </c>
      <c r="L3020" s="133"/>
      <c r="M3020" s="133">
        <v>0</v>
      </c>
      <c r="N3020" s="133">
        <v>0</v>
      </c>
      <c r="O3020" s="242">
        <v>1320</v>
      </c>
      <c r="P3020" s="133" t="s">
        <v>200</v>
      </c>
      <c r="Q3020" s="133" t="s">
        <v>201</v>
      </c>
      <c r="R3020" s="133" t="s">
        <v>202</v>
      </c>
      <c r="S3020" s="127">
        <v>44349.398495370369</v>
      </c>
    </row>
    <row r="3021" spans="1:19" x14ac:dyDescent="0.2">
      <c r="A3021" s="133" t="s">
        <v>199</v>
      </c>
      <c r="B3021" s="133" t="s">
        <v>86</v>
      </c>
      <c r="C3021" s="127">
        <v>44318.75</v>
      </c>
      <c r="D3021" s="133">
        <v>0</v>
      </c>
      <c r="E3021" s="133">
        <v>0</v>
      </c>
      <c r="F3021" s="133">
        <v>0.81399999999999995</v>
      </c>
      <c r="G3021" s="133">
        <v>0.81399999999999995</v>
      </c>
      <c r="H3021" s="133">
        <v>0</v>
      </c>
      <c r="I3021" s="133">
        <v>0</v>
      </c>
      <c r="J3021" s="133">
        <v>0</v>
      </c>
      <c r="K3021" s="133">
        <v>0</v>
      </c>
      <c r="L3021" s="133"/>
      <c r="M3021" s="133">
        <v>0</v>
      </c>
      <c r="N3021" s="133">
        <v>0</v>
      </c>
      <c r="O3021" s="242">
        <v>1320</v>
      </c>
      <c r="P3021" s="133" t="s">
        <v>200</v>
      </c>
      <c r="Q3021" s="133" t="s">
        <v>201</v>
      </c>
      <c r="R3021" s="133" t="s">
        <v>202</v>
      </c>
      <c r="S3021" s="127">
        <v>44349.398495370369</v>
      </c>
    </row>
    <row r="3022" spans="1:19" x14ac:dyDescent="0.2">
      <c r="A3022" s="133" t="s">
        <v>199</v>
      </c>
      <c r="B3022" s="133" t="s">
        <v>86</v>
      </c>
      <c r="C3022" s="127">
        <v>44318.791666666664</v>
      </c>
      <c r="D3022" s="133">
        <v>0</v>
      </c>
      <c r="E3022" s="133">
        <v>0</v>
      </c>
      <c r="F3022" s="133">
        <v>0.81399999999999995</v>
      </c>
      <c r="G3022" s="133">
        <v>0.81399999999999995</v>
      </c>
      <c r="H3022" s="133">
        <v>0</v>
      </c>
      <c r="I3022" s="133">
        <v>0</v>
      </c>
      <c r="J3022" s="133">
        <v>0</v>
      </c>
      <c r="K3022" s="133">
        <v>0</v>
      </c>
      <c r="L3022" s="133"/>
      <c r="M3022" s="133">
        <v>0</v>
      </c>
      <c r="N3022" s="133">
        <v>0</v>
      </c>
      <c r="O3022" s="242">
        <v>1320</v>
      </c>
      <c r="P3022" s="133" t="s">
        <v>200</v>
      </c>
      <c r="Q3022" s="133" t="s">
        <v>201</v>
      </c>
      <c r="R3022" s="133" t="s">
        <v>202</v>
      </c>
      <c r="S3022" s="127">
        <v>44349.398495370369</v>
      </c>
    </row>
    <row r="3023" spans="1:19" x14ac:dyDescent="0.2">
      <c r="A3023" s="133" t="s">
        <v>199</v>
      </c>
      <c r="B3023" s="133" t="s">
        <v>86</v>
      </c>
      <c r="C3023" s="127">
        <v>44318.833333333336</v>
      </c>
      <c r="D3023" s="133">
        <v>0</v>
      </c>
      <c r="E3023" s="133">
        <v>0</v>
      </c>
      <c r="F3023" s="133">
        <v>0.81399999999999995</v>
      </c>
      <c r="G3023" s="133">
        <v>0.81399999999999995</v>
      </c>
      <c r="H3023" s="133">
        <v>0</v>
      </c>
      <c r="I3023" s="133">
        <v>0</v>
      </c>
      <c r="J3023" s="133">
        <v>0</v>
      </c>
      <c r="K3023" s="133">
        <v>0</v>
      </c>
      <c r="L3023" s="133"/>
      <c r="M3023" s="133">
        <v>0</v>
      </c>
      <c r="N3023" s="133">
        <v>0</v>
      </c>
      <c r="O3023" s="242">
        <v>1320</v>
      </c>
      <c r="P3023" s="133" t="s">
        <v>200</v>
      </c>
      <c r="Q3023" s="133" t="s">
        <v>201</v>
      </c>
      <c r="R3023" s="133" t="s">
        <v>202</v>
      </c>
      <c r="S3023" s="127">
        <v>44349.398495370369</v>
      </c>
    </row>
    <row r="3024" spans="1:19" x14ac:dyDescent="0.2">
      <c r="A3024" s="133" t="s">
        <v>199</v>
      </c>
      <c r="B3024" s="133" t="s">
        <v>86</v>
      </c>
      <c r="C3024" s="127">
        <v>44318.875</v>
      </c>
      <c r="D3024" s="133">
        <v>0</v>
      </c>
      <c r="E3024" s="133">
        <v>0</v>
      </c>
      <c r="F3024" s="133">
        <v>0.81399999999999995</v>
      </c>
      <c r="G3024" s="133">
        <v>0.81399999999999995</v>
      </c>
      <c r="H3024" s="133">
        <v>0</v>
      </c>
      <c r="I3024" s="133">
        <v>0</v>
      </c>
      <c r="J3024" s="133">
        <v>0</v>
      </c>
      <c r="K3024" s="133">
        <v>0</v>
      </c>
      <c r="L3024" s="133"/>
      <c r="M3024" s="133">
        <v>0</v>
      </c>
      <c r="N3024" s="133">
        <v>0</v>
      </c>
      <c r="O3024" s="242">
        <v>1320</v>
      </c>
      <c r="P3024" s="133" t="s">
        <v>200</v>
      </c>
      <c r="Q3024" s="133" t="s">
        <v>201</v>
      </c>
      <c r="R3024" s="133" t="s">
        <v>202</v>
      </c>
      <c r="S3024" s="127">
        <v>44349.398495370369</v>
      </c>
    </row>
    <row r="3025" spans="1:19" x14ac:dyDescent="0.2">
      <c r="A3025" s="133" t="s">
        <v>199</v>
      </c>
      <c r="B3025" s="133" t="s">
        <v>86</v>
      </c>
      <c r="C3025" s="127">
        <v>44318.916666666664</v>
      </c>
      <c r="D3025" s="133">
        <v>0</v>
      </c>
      <c r="E3025" s="133">
        <v>0</v>
      </c>
      <c r="F3025" s="133">
        <v>0.82399999999999995</v>
      </c>
      <c r="G3025" s="133">
        <v>0.82399999999999995</v>
      </c>
      <c r="H3025" s="133">
        <v>0</v>
      </c>
      <c r="I3025" s="133">
        <v>0</v>
      </c>
      <c r="J3025" s="133">
        <v>0</v>
      </c>
      <c r="K3025" s="133">
        <v>0</v>
      </c>
      <c r="L3025" s="133"/>
      <c r="M3025" s="133">
        <v>0</v>
      </c>
      <c r="N3025" s="133">
        <v>0</v>
      </c>
      <c r="O3025" s="242">
        <v>1320</v>
      </c>
      <c r="P3025" s="133" t="s">
        <v>200</v>
      </c>
      <c r="Q3025" s="133" t="s">
        <v>201</v>
      </c>
      <c r="R3025" s="133" t="s">
        <v>202</v>
      </c>
      <c r="S3025" s="127">
        <v>44349.398495370369</v>
      </c>
    </row>
    <row r="3026" spans="1:19" x14ac:dyDescent="0.2">
      <c r="A3026" s="133" t="s">
        <v>199</v>
      </c>
      <c r="B3026" s="133" t="s">
        <v>86</v>
      </c>
      <c r="C3026" s="127">
        <v>44318.958333333336</v>
      </c>
      <c r="D3026" s="133">
        <v>0</v>
      </c>
      <c r="E3026" s="133">
        <v>0</v>
      </c>
      <c r="F3026" s="133">
        <v>0.82399999999999995</v>
      </c>
      <c r="G3026" s="133">
        <v>0.82399999999999995</v>
      </c>
      <c r="H3026" s="133">
        <v>0</v>
      </c>
      <c r="I3026" s="133">
        <v>0</v>
      </c>
      <c r="J3026" s="133">
        <v>0</v>
      </c>
      <c r="K3026" s="133">
        <v>0</v>
      </c>
      <c r="L3026" s="133"/>
      <c r="M3026" s="133">
        <v>0</v>
      </c>
      <c r="N3026" s="133">
        <v>0</v>
      </c>
      <c r="O3026" s="242">
        <v>1320</v>
      </c>
      <c r="P3026" s="133" t="s">
        <v>200</v>
      </c>
      <c r="Q3026" s="133" t="s">
        <v>201</v>
      </c>
      <c r="R3026" s="133" t="s">
        <v>202</v>
      </c>
      <c r="S3026" s="127">
        <v>44349.398495370369</v>
      </c>
    </row>
    <row r="3027" spans="1:19" x14ac:dyDescent="0.2">
      <c r="A3027" s="133" t="s">
        <v>199</v>
      </c>
      <c r="B3027" s="133" t="s">
        <v>86</v>
      </c>
      <c r="C3027" s="127">
        <v>44319</v>
      </c>
      <c r="D3027" s="133">
        <v>0</v>
      </c>
      <c r="E3027" s="133">
        <v>0</v>
      </c>
      <c r="F3027" s="133">
        <v>0.81399999999999995</v>
      </c>
      <c r="G3027" s="133">
        <v>0.81399999999999995</v>
      </c>
      <c r="H3027" s="133">
        <v>0</v>
      </c>
      <c r="I3027" s="133">
        <v>0</v>
      </c>
      <c r="J3027" s="133">
        <v>0</v>
      </c>
      <c r="K3027" s="133">
        <v>0</v>
      </c>
      <c r="L3027" s="133"/>
      <c r="M3027" s="133">
        <v>0</v>
      </c>
      <c r="N3027" s="133">
        <v>0</v>
      </c>
      <c r="O3027" s="242">
        <v>1320</v>
      </c>
      <c r="P3027" s="133" t="s">
        <v>200</v>
      </c>
      <c r="Q3027" s="133" t="s">
        <v>201</v>
      </c>
      <c r="R3027" s="133" t="s">
        <v>202</v>
      </c>
      <c r="S3027" s="127">
        <v>44349.398495370369</v>
      </c>
    </row>
    <row r="3028" spans="1:19" x14ac:dyDescent="0.2">
      <c r="A3028" s="133" t="s">
        <v>199</v>
      </c>
      <c r="B3028" s="133" t="s">
        <v>86</v>
      </c>
      <c r="C3028" s="127">
        <v>44319.041666666664</v>
      </c>
      <c r="D3028" s="133">
        <v>0</v>
      </c>
      <c r="E3028" s="133">
        <v>0</v>
      </c>
      <c r="F3028" s="133">
        <v>0.81399999999999995</v>
      </c>
      <c r="G3028" s="133">
        <v>0.81399999999999995</v>
      </c>
      <c r="H3028" s="133">
        <v>0</v>
      </c>
      <c r="I3028" s="133">
        <v>0</v>
      </c>
      <c r="J3028" s="133">
        <v>0</v>
      </c>
      <c r="K3028" s="133">
        <v>0</v>
      </c>
      <c r="L3028" s="133"/>
      <c r="M3028" s="133">
        <v>0</v>
      </c>
      <c r="N3028" s="133">
        <v>0</v>
      </c>
      <c r="O3028" s="242">
        <v>1320</v>
      </c>
      <c r="P3028" s="133" t="s">
        <v>200</v>
      </c>
      <c r="Q3028" s="133" t="s">
        <v>201</v>
      </c>
      <c r="R3028" s="133" t="s">
        <v>202</v>
      </c>
      <c r="S3028" s="127">
        <v>44349.398495370369</v>
      </c>
    </row>
    <row r="3029" spans="1:19" x14ac:dyDescent="0.2">
      <c r="A3029" s="133" t="s">
        <v>199</v>
      </c>
      <c r="B3029" s="133" t="s">
        <v>86</v>
      </c>
      <c r="C3029" s="127">
        <v>44319.083333333336</v>
      </c>
      <c r="D3029" s="133">
        <v>0</v>
      </c>
      <c r="E3029" s="133">
        <v>0</v>
      </c>
      <c r="F3029" s="133">
        <v>0.82399999999999995</v>
      </c>
      <c r="G3029" s="133">
        <v>0.82399999999999995</v>
      </c>
      <c r="H3029" s="133">
        <v>0</v>
      </c>
      <c r="I3029" s="133">
        <v>0</v>
      </c>
      <c r="J3029" s="133">
        <v>0</v>
      </c>
      <c r="K3029" s="133">
        <v>0</v>
      </c>
      <c r="L3029" s="133"/>
      <c r="M3029" s="133">
        <v>0</v>
      </c>
      <c r="N3029" s="133">
        <v>0</v>
      </c>
      <c r="O3029" s="242">
        <v>1320</v>
      </c>
      <c r="P3029" s="133" t="s">
        <v>200</v>
      </c>
      <c r="Q3029" s="133" t="s">
        <v>201</v>
      </c>
      <c r="R3029" s="133" t="s">
        <v>202</v>
      </c>
      <c r="S3029" s="127">
        <v>44349.398495370369</v>
      </c>
    </row>
    <row r="3030" spans="1:19" x14ac:dyDescent="0.2">
      <c r="A3030" s="133" t="s">
        <v>199</v>
      </c>
      <c r="B3030" s="133" t="s">
        <v>86</v>
      </c>
      <c r="C3030" s="127">
        <v>44319.125</v>
      </c>
      <c r="D3030" s="133">
        <v>0</v>
      </c>
      <c r="E3030" s="133">
        <v>0</v>
      </c>
      <c r="F3030" s="133">
        <v>0.81399999999999995</v>
      </c>
      <c r="G3030" s="133">
        <v>0.81399999999999995</v>
      </c>
      <c r="H3030" s="133">
        <v>0</v>
      </c>
      <c r="I3030" s="133">
        <v>0</v>
      </c>
      <c r="J3030" s="133">
        <v>0</v>
      </c>
      <c r="K3030" s="133">
        <v>0</v>
      </c>
      <c r="L3030" s="133"/>
      <c r="M3030" s="133">
        <v>0</v>
      </c>
      <c r="N3030" s="133">
        <v>0</v>
      </c>
      <c r="O3030" s="242">
        <v>1320</v>
      </c>
      <c r="P3030" s="133" t="s">
        <v>200</v>
      </c>
      <c r="Q3030" s="133" t="s">
        <v>201</v>
      </c>
      <c r="R3030" s="133" t="s">
        <v>202</v>
      </c>
      <c r="S3030" s="127">
        <v>44349.398495370369</v>
      </c>
    </row>
    <row r="3031" spans="1:19" x14ac:dyDescent="0.2">
      <c r="A3031" s="133" t="s">
        <v>199</v>
      </c>
      <c r="B3031" s="133" t="s">
        <v>86</v>
      </c>
      <c r="C3031" s="127">
        <v>44319.166666666664</v>
      </c>
      <c r="D3031" s="133">
        <v>0</v>
      </c>
      <c r="E3031" s="133">
        <v>0</v>
      </c>
      <c r="F3031" s="133">
        <v>0.82399999999999995</v>
      </c>
      <c r="G3031" s="133">
        <v>0.82399999999999995</v>
      </c>
      <c r="H3031" s="133">
        <v>0</v>
      </c>
      <c r="I3031" s="133">
        <v>0</v>
      </c>
      <c r="J3031" s="133">
        <v>0</v>
      </c>
      <c r="K3031" s="133">
        <v>0</v>
      </c>
      <c r="L3031" s="133"/>
      <c r="M3031" s="133">
        <v>0</v>
      </c>
      <c r="N3031" s="133">
        <v>0</v>
      </c>
      <c r="O3031" s="242">
        <v>1320</v>
      </c>
      <c r="P3031" s="133" t="s">
        <v>200</v>
      </c>
      <c r="Q3031" s="133" t="s">
        <v>201</v>
      </c>
      <c r="R3031" s="133" t="s">
        <v>202</v>
      </c>
      <c r="S3031" s="127">
        <v>44349.398495370369</v>
      </c>
    </row>
    <row r="3032" spans="1:19" x14ac:dyDescent="0.2">
      <c r="A3032" s="133" t="s">
        <v>199</v>
      </c>
      <c r="B3032" s="133" t="s">
        <v>86</v>
      </c>
      <c r="C3032" s="127">
        <v>44319.208333333336</v>
      </c>
      <c r="D3032" s="133">
        <v>0</v>
      </c>
      <c r="E3032" s="133">
        <v>0</v>
      </c>
      <c r="F3032" s="133">
        <v>0.80400000000000005</v>
      </c>
      <c r="G3032" s="133">
        <v>0.80400000000000005</v>
      </c>
      <c r="H3032" s="133">
        <v>0</v>
      </c>
      <c r="I3032" s="133">
        <v>0</v>
      </c>
      <c r="J3032" s="133">
        <v>0</v>
      </c>
      <c r="K3032" s="133">
        <v>0</v>
      </c>
      <c r="L3032" s="133"/>
      <c r="M3032" s="133">
        <v>0</v>
      </c>
      <c r="N3032" s="133">
        <v>0</v>
      </c>
      <c r="O3032" s="242">
        <v>1320</v>
      </c>
      <c r="P3032" s="133" t="s">
        <v>200</v>
      </c>
      <c r="Q3032" s="133" t="s">
        <v>201</v>
      </c>
      <c r="R3032" s="133" t="s">
        <v>202</v>
      </c>
      <c r="S3032" s="127">
        <v>44349.398495370369</v>
      </c>
    </row>
    <row r="3033" spans="1:19" x14ac:dyDescent="0.2">
      <c r="A3033" s="133" t="s">
        <v>199</v>
      </c>
      <c r="B3033" s="133" t="s">
        <v>86</v>
      </c>
      <c r="C3033" s="127">
        <v>44319.25</v>
      </c>
      <c r="D3033" s="133">
        <v>0</v>
      </c>
      <c r="E3033" s="133">
        <v>0</v>
      </c>
      <c r="F3033" s="133">
        <v>0.82399999999999995</v>
      </c>
      <c r="G3033" s="133">
        <v>0.82399999999999995</v>
      </c>
      <c r="H3033" s="133">
        <v>0</v>
      </c>
      <c r="I3033" s="133">
        <v>0</v>
      </c>
      <c r="J3033" s="133">
        <v>0</v>
      </c>
      <c r="K3033" s="133">
        <v>0</v>
      </c>
      <c r="L3033" s="133"/>
      <c r="M3033" s="133">
        <v>0</v>
      </c>
      <c r="N3033" s="133">
        <v>0</v>
      </c>
      <c r="O3033" s="242">
        <v>1320</v>
      </c>
      <c r="P3033" s="133" t="s">
        <v>200</v>
      </c>
      <c r="Q3033" s="133" t="s">
        <v>201</v>
      </c>
      <c r="R3033" s="133" t="s">
        <v>202</v>
      </c>
      <c r="S3033" s="127">
        <v>44349.398495370369</v>
      </c>
    </row>
    <row r="3034" spans="1:19" x14ac:dyDescent="0.2">
      <c r="A3034" s="133" t="s">
        <v>199</v>
      </c>
      <c r="B3034" s="133" t="s">
        <v>86</v>
      </c>
      <c r="C3034" s="127">
        <v>44319.291666666664</v>
      </c>
      <c r="D3034" s="133">
        <v>0</v>
      </c>
      <c r="E3034" s="133">
        <v>0</v>
      </c>
      <c r="F3034" s="133">
        <v>0.82399999999999995</v>
      </c>
      <c r="G3034" s="133">
        <v>0.82399999999999995</v>
      </c>
      <c r="H3034" s="133">
        <v>0</v>
      </c>
      <c r="I3034" s="133">
        <v>0</v>
      </c>
      <c r="J3034" s="133">
        <v>0</v>
      </c>
      <c r="K3034" s="133">
        <v>0</v>
      </c>
      <c r="L3034" s="133"/>
      <c r="M3034" s="133">
        <v>0</v>
      </c>
      <c r="N3034" s="133">
        <v>0</v>
      </c>
      <c r="O3034" s="242">
        <v>1320</v>
      </c>
      <c r="P3034" s="133" t="s">
        <v>200</v>
      </c>
      <c r="Q3034" s="133" t="s">
        <v>201</v>
      </c>
      <c r="R3034" s="133" t="s">
        <v>202</v>
      </c>
      <c r="S3034" s="127">
        <v>44349.398495370369</v>
      </c>
    </row>
    <row r="3035" spans="1:19" x14ac:dyDescent="0.2">
      <c r="A3035" s="133" t="s">
        <v>199</v>
      </c>
      <c r="B3035" s="133" t="s">
        <v>86</v>
      </c>
      <c r="C3035" s="127">
        <v>44319.333333333336</v>
      </c>
      <c r="D3035" s="133">
        <v>0</v>
      </c>
      <c r="E3035" s="133">
        <v>0</v>
      </c>
      <c r="F3035" s="133">
        <v>0.81399999999999995</v>
      </c>
      <c r="G3035" s="133">
        <v>0.81399999999999995</v>
      </c>
      <c r="H3035" s="133">
        <v>0</v>
      </c>
      <c r="I3035" s="133">
        <v>0</v>
      </c>
      <c r="J3035" s="133">
        <v>0</v>
      </c>
      <c r="K3035" s="133">
        <v>0</v>
      </c>
      <c r="L3035" s="133"/>
      <c r="M3035" s="133">
        <v>0</v>
      </c>
      <c r="N3035" s="133">
        <v>0</v>
      </c>
      <c r="O3035" s="242">
        <v>1320</v>
      </c>
      <c r="P3035" s="133" t="s">
        <v>200</v>
      </c>
      <c r="Q3035" s="133" t="s">
        <v>201</v>
      </c>
      <c r="R3035" s="133" t="s">
        <v>202</v>
      </c>
      <c r="S3035" s="127">
        <v>44349.398495370369</v>
      </c>
    </row>
    <row r="3036" spans="1:19" x14ac:dyDescent="0.2">
      <c r="A3036" s="133" t="s">
        <v>199</v>
      </c>
      <c r="B3036" s="133" t="s">
        <v>86</v>
      </c>
      <c r="C3036" s="127">
        <v>44319.375</v>
      </c>
      <c r="D3036" s="133">
        <v>0</v>
      </c>
      <c r="E3036" s="133">
        <v>0</v>
      </c>
      <c r="F3036" s="133">
        <v>0.81399999999999995</v>
      </c>
      <c r="G3036" s="133">
        <v>0.81399999999999995</v>
      </c>
      <c r="H3036" s="133">
        <v>0</v>
      </c>
      <c r="I3036" s="133">
        <v>0</v>
      </c>
      <c r="J3036" s="133">
        <v>0</v>
      </c>
      <c r="K3036" s="133">
        <v>0</v>
      </c>
      <c r="L3036" s="133"/>
      <c r="M3036" s="133">
        <v>0</v>
      </c>
      <c r="N3036" s="133">
        <v>0</v>
      </c>
      <c r="O3036" s="242">
        <v>1320</v>
      </c>
      <c r="P3036" s="133" t="s">
        <v>200</v>
      </c>
      <c r="Q3036" s="133" t="s">
        <v>201</v>
      </c>
      <c r="R3036" s="133" t="s">
        <v>202</v>
      </c>
      <c r="S3036" s="127">
        <v>44349.398495370369</v>
      </c>
    </row>
    <row r="3037" spans="1:19" x14ac:dyDescent="0.2">
      <c r="A3037" s="133" t="s">
        <v>199</v>
      </c>
      <c r="B3037" s="133" t="s">
        <v>86</v>
      </c>
      <c r="C3037" s="127">
        <v>44319.416666666664</v>
      </c>
      <c r="D3037" s="133">
        <v>0</v>
      </c>
      <c r="E3037" s="133">
        <v>0</v>
      </c>
      <c r="F3037" s="133">
        <v>0.82399999999999995</v>
      </c>
      <c r="G3037" s="133">
        <v>0.82399999999999995</v>
      </c>
      <c r="H3037" s="133">
        <v>0</v>
      </c>
      <c r="I3037" s="133">
        <v>0</v>
      </c>
      <c r="J3037" s="133">
        <v>0</v>
      </c>
      <c r="K3037" s="133">
        <v>0</v>
      </c>
      <c r="L3037" s="133"/>
      <c r="M3037" s="133">
        <v>0</v>
      </c>
      <c r="N3037" s="133">
        <v>0</v>
      </c>
      <c r="O3037" s="242">
        <v>1320</v>
      </c>
      <c r="P3037" s="133" t="s">
        <v>200</v>
      </c>
      <c r="Q3037" s="133" t="s">
        <v>201</v>
      </c>
      <c r="R3037" s="133" t="s">
        <v>202</v>
      </c>
      <c r="S3037" s="127">
        <v>44349.398495370369</v>
      </c>
    </row>
    <row r="3038" spans="1:19" x14ac:dyDescent="0.2">
      <c r="A3038" s="133" t="s">
        <v>199</v>
      </c>
      <c r="B3038" s="133" t="s">
        <v>86</v>
      </c>
      <c r="C3038" s="127">
        <v>44319.458333333336</v>
      </c>
      <c r="D3038" s="133">
        <v>0</v>
      </c>
      <c r="E3038" s="133">
        <v>0</v>
      </c>
      <c r="F3038" s="133">
        <v>0.81399999999999995</v>
      </c>
      <c r="G3038" s="133">
        <v>0.81399999999999995</v>
      </c>
      <c r="H3038" s="133">
        <v>0</v>
      </c>
      <c r="I3038" s="133">
        <v>0</v>
      </c>
      <c r="J3038" s="133">
        <v>0</v>
      </c>
      <c r="K3038" s="133">
        <v>0</v>
      </c>
      <c r="L3038" s="133"/>
      <c r="M3038" s="133">
        <v>0</v>
      </c>
      <c r="N3038" s="133">
        <v>0</v>
      </c>
      <c r="O3038" s="242">
        <v>1320</v>
      </c>
      <c r="P3038" s="133" t="s">
        <v>200</v>
      </c>
      <c r="Q3038" s="133" t="s">
        <v>201</v>
      </c>
      <c r="R3038" s="133" t="s">
        <v>202</v>
      </c>
      <c r="S3038" s="127">
        <v>44349.398495370369</v>
      </c>
    </row>
    <row r="3039" spans="1:19" x14ac:dyDescent="0.2">
      <c r="A3039" s="133" t="s">
        <v>199</v>
      </c>
      <c r="B3039" s="133" t="s">
        <v>86</v>
      </c>
      <c r="C3039" s="127">
        <v>44319.5</v>
      </c>
      <c r="D3039" s="133">
        <v>0</v>
      </c>
      <c r="E3039" s="133">
        <v>0</v>
      </c>
      <c r="F3039" s="133">
        <v>0.82399999999999995</v>
      </c>
      <c r="G3039" s="133">
        <v>0.82399999999999995</v>
      </c>
      <c r="H3039" s="133">
        <v>0</v>
      </c>
      <c r="I3039" s="133">
        <v>0</v>
      </c>
      <c r="J3039" s="133">
        <v>0</v>
      </c>
      <c r="K3039" s="133">
        <v>0</v>
      </c>
      <c r="L3039" s="133"/>
      <c r="M3039" s="133">
        <v>0</v>
      </c>
      <c r="N3039" s="133">
        <v>0</v>
      </c>
      <c r="O3039" s="242">
        <v>1320</v>
      </c>
      <c r="P3039" s="133" t="s">
        <v>200</v>
      </c>
      <c r="Q3039" s="133" t="s">
        <v>201</v>
      </c>
      <c r="R3039" s="133" t="s">
        <v>202</v>
      </c>
      <c r="S3039" s="127">
        <v>44349.398495370369</v>
      </c>
    </row>
    <row r="3040" spans="1:19" x14ac:dyDescent="0.2">
      <c r="A3040" s="133" t="s">
        <v>199</v>
      </c>
      <c r="B3040" s="133" t="s">
        <v>86</v>
      </c>
      <c r="C3040" s="127">
        <v>44319.541666666664</v>
      </c>
      <c r="D3040" s="133">
        <v>0</v>
      </c>
      <c r="E3040" s="133">
        <v>0</v>
      </c>
      <c r="F3040" s="133">
        <v>0.80500000000000005</v>
      </c>
      <c r="G3040" s="133">
        <v>0.80500000000000005</v>
      </c>
      <c r="H3040" s="133">
        <v>0</v>
      </c>
      <c r="I3040" s="133">
        <v>0</v>
      </c>
      <c r="J3040" s="133">
        <v>0</v>
      </c>
      <c r="K3040" s="133">
        <v>0</v>
      </c>
      <c r="L3040" s="133"/>
      <c r="M3040" s="133">
        <v>0</v>
      </c>
      <c r="N3040" s="133">
        <v>0</v>
      </c>
      <c r="O3040" s="242">
        <v>1320</v>
      </c>
      <c r="P3040" s="133" t="s">
        <v>200</v>
      </c>
      <c r="Q3040" s="133" t="s">
        <v>201</v>
      </c>
      <c r="R3040" s="133" t="s">
        <v>202</v>
      </c>
      <c r="S3040" s="127">
        <v>44349.398495370369</v>
      </c>
    </row>
    <row r="3041" spans="1:19" x14ac:dyDescent="0.2">
      <c r="A3041" s="133" t="s">
        <v>199</v>
      </c>
      <c r="B3041" s="133" t="s">
        <v>86</v>
      </c>
      <c r="C3041" s="127">
        <v>44319.583333333336</v>
      </c>
      <c r="D3041" s="133">
        <v>0</v>
      </c>
      <c r="E3041" s="133">
        <v>0</v>
      </c>
      <c r="F3041" s="133">
        <v>0.81399999999999995</v>
      </c>
      <c r="G3041" s="133">
        <v>0.81399999999999995</v>
      </c>
      <c r="H3041" s="133">
        <v>0</v>
      </c>
      <c r="I3041" s="133">
        <v>0</v>
      </c>
      <c r="J3041" s="133">
        <v>0</v>
      </c>
      <c r="K3041" s="133">
        <v>0</v>
      </c>
      <c r="L3041" s="133"/>
      <c r="M3041" s="133">
        <v>0</v>
      </c>
      <c r="N3041" s="133">
        <v>0</v>
      </c>
      <c r="O3041" s="242">
        <v>1320</v>
      </c>
      <c r="P3041" s="133" t="s">
        <v>200</v>
      </c>
      <c r="Q3041" s="133" t="s">
        <v>201</v>
      </c>
      <c r="R3041" s="133" t="s">
        <v>202</v>
      </c>
      <c r="S3041" s="127">
        <v>44349.398495370369</v>
      </c>
    </row>
    <row r="3042" spans="1:19" x14ac:dyDescent="0.2">
      <c r="A3042" s="133" t="s">
        <v>199</v>
      </c>
      <c r="B3042" s="133" t="s">
        <v>86</v>
      </c>
      <c r="C3042" s="127">
        <v>44319.625</v>
      </c>
      <c r="D3042" s="133">
        <v>0</v>
      </c>
      <c r="E3042" s="133">
        <v>0</v>
      </c>
      <c r="F3042" s="133">
        <v>0.81399999999999995</v>
      </c>
      <c r="G3042" s="133">
        <v>0.81399999999999995</v>
      </c>
      <c r="H3042" s="133">
        <v>0</v>
      </c>
      <c r="I3042" s="133">
        <v>0</v>
      </c>
      <c r="J3042" s="133">
        <v>0</v>
      </c>
      <c r="K3042" s="133">
        <v>0</v>
      </c>
      <c r="L3042" s="133"/>
      <c r="M3042" s="133">
        <v>0</v>
      </c>
      <c r="N3042" s="133">
        <v>0</v>
      </c>
      <c r="O3042" s="242">
        <v>1320</v>
      </c>
      <c r="P3042" s="133" t="s">
        <v>200</v>
      </c>
      <c r="Q3042" s="133" t="s">
        <v>201</v>
      </c>
      <c r="R3042" s="133" t="s">
        <v>202</v>
      </c>
      <c r="S3042" s="127">
        <v>44349.398495370369</v>
      </c>
    </row>
    <row r="3043" spans="1:19" x14ac:dyDescent="0.2">
      <c r="A3043" s="133" t="s">
        <v>199</v>
      </c>
      <c r="B3043" s="133" t="s">
        <v>86</v>
      </c>
      <c r="C3043" s="127">
        <v>44319.666666666664</v>
      </c>
      <c r="D3043" s="133">
        <v>0</v>
      </c>
      <c r="E3043" s="133">
        <v>0</v>
      </c>
      <c r="F3043" s="133">
        <v>0.81399999999999995</v>
      </c>
      <c r="G3043" s="133">
        <v>0.81399999999999995</v>
      </c>
      <c r="H3043" s="133">
        <v>0</v>
      </c>
      <c r="I3043" s="133">
        <v>0</v>
      </c>
      <c r="J3043" s="133">
        <v>0</v>
      </c>
      <c r="K3043" s="133">
        <v>0</v>
      </c>
      <c r="L3043" s="133"/>
      <c r="M3043" s="133">
        <v>0</v>
      </c>
      <c r="N3043" s="133">
        <v>0</v>
      </c>
      <c r="O3043" s="242">
        <v>1320</v>
      </c>
      <c r="P3043" s="133" t="s">
        <v>200</v>
      </c>
      <c r="Q3043" s="133" t="s">
        <v>201</v>
      </c>
      <c r="R3043" s="133" t="s">
        <v>202</v>
      </c>
      <c r="S3043" s="127">
        <v>44349.398495370369</v>
      </c>
    </row>
    <row r="3044" spans="1:19" x14ac:dyDescent="0.2">
      <c r="A3044" s="133" t="s">
        <v>199</v>
      </c>
      <c r="B3044" s="133" t="s">
        <v>86</v>
      </c>
      <c r="C3044" s="127">
        <v>44319.708333333336</v>
      </c>
      <c r="D3044" s="133">
        <v>0</v>
      </c>
      <c r="E3044" s="133">
        <v>0</v>
      </c>
      <c r="F3044" s="133">
        <v>0.79500000000000004</v>
      </c>
      <c r="G3044" s="133">
        <v>0.79500000000000004</v>
      </c>
      <c r="H3044" s="133">
        <v>0</v>
      </c>
      <c r="I3044" s="133">
        <v>0</v>
      </c>
      <c r="J3044" s="133">
        <v>0</v>
      </c>
      <c r="K3044" s="133">
        <v>0</v>
      </c>
      <c r="L3044" s="133"/>
      <c r="M3044" s="133">
        <v>0</v>
      </c>
      <c r="N3044" s="133">
        <v>0</v>
      </c>
      <c r="O3044" s="242">
        <v>1320</v>
      </c>
      <c r="P3044" s="133" t="s">
        <v>200</v>
      </c>
      <c r="Q3044" s="133" t="s">
        <v>201</v>
      </c>
      <c r="R3044" s="133" t="s">
        <v>202</v>
      </c>
      <c r="S3044" s="127">
        <v>44349.398495370369</v>
      </c>
    </row>
    <row r="3045" spans="1:19" x14ac:dyDescent="0.2">
      <c r="A3045" s="133" t="s">
        <v>199</v>
      </c>
      <c r="B3045" s="133" t="s">
        <v>86</v>
      </c>
      <c r="C3045" s="127">
        <v>44319.75</v>
      </c>
      <c r="D3045" s="133">
        <v>0</v>
      </c>
      <c r="E3045" s="133">
        <v>0</v>
      </c>
      <c r="F3045" s="133">
        <v>0.80400000000000005</v>
      </c>
      <c r="G3045" s="133">
        <v>0.80400000000000005</v>
      </c>
      <c r="H3045" s="133">
        <v>0</v>
      </c>
      <c r="I3045" s="133">
        <v>0</v>
      </c>
      <c r="J3045" s="133">
        <v>0</v>
      </c>
      <c r="K3045" s="133">
        <v>0</v>
      </c>
      <c r="L3045" s="133"/>
      <c r="M3045" s="133">
        <v>0</v>
      </c>
      <c r="N3045" s="133">
        <v>0</v>
      </c>
      <c r="O3045" s="242">
        <v>1320</v>
      </c>
      <c r="P3045" s="133" t="s">
        <v>200</v>
      </c>
      <c r="Q3045" s="133" t="s">
        <v>201</v>
      </c>
      <c r="R3045" s="133" t="s">
        <v>202</v>
      </c>
      <c r="S3045" s="127">
        <v>44349.398495370369</v>
      </c>
    </row>
    <row r="3046" spans="1:19" x14ac:dyDescent="0.2">
      <c r="A3046" s="133" t="s">
        <v>199</v>
      </c>
      <c r="B3046" s="133" t="s">
        <v>86</v>
      </c>
      <c r="C3046" s="127">
        <v>44319.791666666664</v>
      </c>
      <c r="D3046" s="133">
        <v>0</v>
      </c>
      <c r="E3046" s="133">
        <v>0</v>
      </c>
      <c r="F3046" s="133">
        <v>0.79500000000000004</v>
      </c>
      <c r="G3046" s="133">
        <v>0.79500000000000004</v>
      </c>
      <c r="H3046" s="133">
        <v>0</v>
      </c>
      <c r="I3046" s="133">
        <v>0</v>
      </c>
      <c r="J3046" s="133">
        <v>0</v>
      </c>
      <c r="K3046" s="133">
        <v>0</v>
      </c>
      <c r="L3046" s="133"/>
      <c r="M3046" s="133">
        <v>0</v>
      </c>
      <c r="N3046" s="133">
        <v>0</v>
      </c>
      <c r="O3046" s="242">
        <v>1320</v>
      </c>
      <c r="P3046" s="133" t="s">
        <v>200</v>
      </c>
      <c r="Q3046" s="133" t="s">
        <v>201</v>
      </c>
      <c r="R3046" s="133" t="s">
        <v>202</v>
      </c>
      <c r="S3046" s="127">
        <v>44349.398495370369</v>
      </c>
    </row>
    <row r="3047" spans="1:19" x14ac:dyDescent="0.2">
      <c r="A3047" s="133" t="s">
        <v>199</v>
      </c>
      <c r="B3047" s="133" t="s">
        <v>86</v>
      </c>
      <c r="C3047" s="127">
        <v>44319.833333333336</v>
      </c>
      <c r="D3047" s="133">
        <v>0</v>
      </c>
      <c r="E3047" s="133">
        <v>0</v>
      </c>
      <c r="F3047" s="133">
        <v>0.81399999999999995</v>
      </c>
      <c r="G3047" s="133">
        <v>0.81399999999999995</v>
      </c>
      <c r="H3047" s="133">
        <v>0</v>
      </c>
      <c r="I3047" s="133">
        <v>0</v>
      </c>
      <c r="J3047" s="133">
        <v>0</v>
      </c>
      <c r="K3047" s="133">
        <v>0</v>
      </c>
      <c r="L3047" s="133"/>
      <c r="M3047" s="133">
        <v>0</v>
      </c>
      <c r="N3047" s="133">
        <v>0</v>
      </c>
      <c r="O3047" s="242">
        <v>1320</v>
      </c>
      <c r="P3047" s="133" t="s">
        <v>200</v>
      </c>
      <c r="Q3047" s="133" t="s">
        <v>201</v>
      </c>
      <c r="R3047" s="133" t="s">
        <v>202</v>
      </c>
      <c r="S3047" s="127">
        <v>44349.398495370369</v>
      </c>
    </row>
    <row r="3048" spans="1:19" x14ac:dyDescent="0.2">
      <c r="A3048" s="133" t="s">
        <v>199</v>
      </c>
      <c r="B3048" s="133" t="s">
        <v>86</v>
      </c>
      <c r="C3048" s="127">
        <v>44319.875</v>
      </c>
      <c r="D3048" s="133">
        <v>0</v>
      </c>
      <c r="E3048" s="133">
        <v>0</v>
      </c>
      <c r="F3048" s="133">
        <v>0.81399999999999995</v>
      </c>
      <c r="G3048" s="133">
        <v>0.81399999999999995</v>
      </c>
      <c r="H3048" s="133">
        <v>0</v>
      </c>
      <c r="I3048" s="133">
        <v>0</v>
      </c>
      <c r="J3048" s="133">
        <v>0</v>
      </c>
      <c r="K3048" s="133">
        <v>0</v>
      </c>
      <c r="L3048" s="133"/>
      <c r="M3048" s="133">
        <v>0</v>
      </c>
      <c r="N3048" s="133">
        <v>0</v>
      </c>
      <c r="O3048" s="242">
        <v>1320</v>
      </c>
      <c r="P3048" s="133" t="s">
        <v>200</v>
      </c>
      <c r="Q3048" s="133" t="s">
        <v>201</v>
      </c>
      <c r="R3048" s="133" t="s">
        <v>202</v>
      </c>
      <c r="S3048" s="127">
        <v>44349.398495370369</v>
      </c>
    </row>
    <row r="3049" spans="1:19" x14ac:dyDescent="0.2">
      <c r="A3049" s="133" t="s">
        <v>199</v>
      </c>
      <c r="B3049" s="133" t="s">
        <v>86</v>
      </c>
      <c r="C3049" s="127">
        <v>44319.916666666664</v>
      </c>
      <c r="D3049" s="133">
        <v>0</v>
      </c>
      <c r="E3049" s="133">
        <v>0</v>
      </c>
      <c r="F3049" s="133">
        <v>0.81399999999999995</v>
      </c>
      <c r="G3049" s="133">
        <v>0.81399999999999995</v>
      </c>
      <c r="H3049" s="133">
        <v>0</v>
      </c>
      <c r="I3049" s="133">
        <v>0</v>
      </c>
      <c r="J3049" s="133">
        <v>0</v>
      </c>
      <c r="K3049" s="133">
        <v>0</v>
      </c>
      <c r="L3049" s="133"/>
      <c r="M3049" s="133">
        <v>0</v>
      </c>
      <c r="N3049" s="133">
        <v>0</v>
      </c>
      <c r="O3049" s="242">
        <v>1320</v>
      </c>
      <c r="P3049" s="133" t="s">
        <v>200</v>
      </c>
      <c r="Q3049" s="133" t="s">
        <v>201</v>
      </c>
      <c r="R3049" s="133" t="s">
        <v>202</v>
      </c>
      <c r="S3049" s="127">
        <v>44349.398495370369</v>
      </c>
    </row>
    <row r="3050" spans="1:19" x14ac:dyDescent="0.2">
      <c r="A3050" s="133" t="s">
        <v>199</v>
      </c>
      <c r="B3050" s="133" t="s">
        <v>86</v>
      </c>
      <c r="C3050" s="127">
        <v>44319.958333333336</v>
      </c>
      <c r="D3050" s="133">
        <v>0</v>
      </c>
      <c r="E3050" s="133">
        <v>0</v>
      </c>
      <c r="F3050" s="133">
        <v>0.81399999999999995</v>
      </c>
      <c r="G3050" s="133">
        <v>0.81399999999999995</v>
      </c>
      <c r="H3050" s="133">
        <v>0</v>
      </c>
      <c r="I3050" s="133">
        <v>0</v>
      </c>
      <c r="J3050" s="133">
        <v>0</v>
      </c>
      <c r="K3050" s="133">
        <v>0</v>
      </c>
      <c r="L3050" s="133"/>
      <c r="M3050" s="133">
        <v>0</v>
      </c>
      <c r="N3050" s="133">
        <v>0</v>
      </c>
      <c r="O3050" s="242">
        <v>1320</v>
      </c>
      <c r="P3050" s="133" t="s">
        <v>200</v>
      </c>
      <c r="Q3050" s="133" t="s">
        <v>201</v>
      </c>
      <c r="R3050" s="133" t="s">
        <v>202</v>
      </c>
      <c r="S3050" s="127">
        <v>44349.398495370369</v>
      </c>
    </row>
    <row r="3051" spans="1:19" x14ac:dyDescent="0.2">
      <c r="A3051" s="133" t="s">
        <v>199</v>
      </c>
      <c r="B3051" s="133" t="s">
        <v>86</v>
      </c>
      <c r="C3051" s="127">
        <v>44320</v>
      </c>
      <c r="D3051" s="133">
        <v>0</v>
      </c>
      <c r="E3051" s="133">
        <v>0</v>
      </c>
      <c r="F3051" s="133">
        <v>0.82399999999999995</v>
      </c>
      <c r="G3051" s="133">
        <v>0.82399999999999995</v>
      </c>
      <c r="H3051" s="133">
        <v>0</v>
      </c>
      <c r="I3051" s="133">
        <v>0</v>
      </c>
      <c r="J3051" s="133">
        <v>0</v>
      </c>
      <c r="K3051" s="133">
        <v>0</v>
      </c>
      <c r="L3051" s="133"/>
      <c r="M3051" s="133">
        <v>0</v>
      </c>
      <c r="N3051" s="133">
        <v>0</v>
      </c>
      <c r="O3051" s="242">
        <v>1320</v>
      </c>
      <c r="P3051" s="133" t="s">
        <v>200</v>
      </c>
      <c r="Q3051" s="133" t="s">
        <v>201</v>
      </c>
      <c r="R3051" s="133" t="s">
        <v>202</v>
      </c>
      <c r="S3051" s="127">
        <v>44349.398495370369</v>
      </c>
    </row>
    <row r="3052" spans="1:19" x14ac:dyDescent="0.2">
      <c r="A3052" s="133" t="s">
        <v>199</v>
      </c>
      <c r="B3052" s="133" t="s">
        <v>86</v>
      </c>
      <c r="C3052" s="127">
        <v>44320.041666666664</v>
      </c>
      <c r="D3052" s="133">
        <v>0</v>
      </c>
      <c r="E3052" s="133">
        <v>0</v>
      </c>
      <c r="F3052" s="133">
        <v>0.81399999999999995</v>
      </c>
      <c r="G3052" s="133">
        <v>0.81399999999999995</v>
      </c>
      <c r="H3052" s="133">
        <v>0</v>
      </c>
      <c r="I3052" s="133">
        <v>0</v>
      </c>
      <c r="J3052" s="133">
        <v>0</v>
      </c>
      <c r="K3052" s="133">
        <v>0</v>
      </c>
      <c r="L3052" s="133"/>
      <c r="M3052" s="133">
        <v>0</v>
      </c>
      <c r="N3052" s="133">
        <v>0</v>
      </c>
      <c r="O3052" s="242">
        <v>1320</v>
      </c>
      <c r="P3052" s="133" t="s">
        <v>200</v>
      </c>
      <c r="Q3052" s="133" t="s">
        <v>201</v>
      </c>
      <c r="R3052" s="133" t="s">
        <v>202</v>
      </c>
      <c r="S3052" s="127">
        <v>44349.398495370369</v>
      </c>
    </row>
    <row r="3053" spans="1:19" x14ac:dyDescent="0.2">
      <c r="A3053" s="133" t="s">
        <v>199</v>
      </c>
      <c r="B3053" s="133" t="s">
        <v>86</v>
      </c>
      <c r="C3053" s="127">
        <v>44320.083333333336</v>
      </c>
      <c r="D3053" s="133">
        <v>0</v>
      </c>
      <c r="E3053" s="133">
        <v>0</v>
      </c>
      <c r="F3053" s="133">
        <v>0.81399999999999995</v>
      </c>
      <c r="G3053" s="133">
        <v>0.81399999999999995</v>
      </c>
      <c r="H3053" s="133">
        <v>0</v>
      </c>
      <c r="I3053" s="133">
        <v>0</v>
      </c>
      <c r="J3053" s="133">
        <v>0</v>
      </c>
      <c r="K3053" s="133">
        <v>0</v>
      </c>
      <c r="L3053" s="133"/>
      <c r="M3053" s="133">
        <v>0</v>
      </c>
      <c r="N3053" s="133">
        <v>0</v>
      </c>
      <c r="O3053" s="242">
        <v>1320</v>
      </c>
      <c r="P3053" s="133" t="s">
        <v>200</v>
      </c>
      <c r="Q3053" s="133" t="s">
        <v>201</v>
      </c>
      <c r="R3053" s="133" t="s">
        <v>202</v>
      </c>
      <c r="S3053" s="127">
        <v>44349.398495370369</v>
      </c>
    </row>
    <row r="3054" spans="1:19" x14ac:dyDescent="0.2">
      <c r="A3054" s="133" t="s">
        <v>199</v>
      </c>
      <c r="B3054" s="133" t="s">
        <v>86</v>
      </c>
      <c r="C3054" s="127">
        <v>44320.125</v>
      </c>
      <c r="D3054" s="133">
        <v>0</v>
      </c>
      <c r="E3054" s="133">
        <v>0</v>
      </c>
      <c r="F3054" s="133">
        <v>0.81399999999999995</v>
      </c>
      <c r="G3054" s="133">
        <v>0.81399999999999995</v>
      </c>
      <c r="H3054" s="133">
        <v>0</v>
      </c>
      <c r="I3054" s="133">
        <v>0</v>
      </c>
      <c r="J3054" s="133">
        <v>0</v>
      </c>
      <c r="K3054" s="133">
        <v>0</v>
      </c>
      <c r="L3054" s="133"/>
      <c r="M3054" s="133">
        <v>0</v>
      </c>
      <c r="N3054" s="133">
        <v>0</v>
      </c>
      <c r="O3054" s="242">
        <v>1320</v>
      </c>
      <c r="P3054" s="133" t="s">
        <v>200</v>
      </c>
      <c r="Q3054" s="133" t="s">
        <v>201</v>
      </c>
      <c r="R3054" s="133" t="s">
        <v>202</v>
      </c>
      <c r="S3054" s="127">
        <v>44349.398495370369</v>
      </c>
    </row>
    <row r="3055" spans="1:19" x14ac:dyDescent="0.2">
      <c r="A3055" s="133" t="s">
        <v>199</v>
      </c>
      <c r="B3055" s="133" t="s">
        <v>86</v>
      </c>
      <c r="C3055" s="127">
        <v>44320.166666666664</v>
      </c>
      <c r="D3055" s="133">
        <v>0</v>
      </c>
      <c r="E3055" s="133">
        <v>0</v>
      </c>
      <c r="F3055" s="133">
        <v>0.80400000000000005</v>
      </c>
      <c r="G3055" s="133">
        <v>0.80400000000000005</v>
      </c>
      <c r="H3055" s="133">
        <v>0</v>
      </c>
      <c r="I3055" s="133">
        <v>0</v>
      </c>
      <c r="J3055" s="133">
        <v>0</v>
      </c>
      <c r="K3055" s="133">
        <v>0</v>
      </c>
      <c r="L3055" s="133"/>
      <c r="M3055" s="133">
        <v>0</v>
      </c>
      <c r="N3055" s="133">
        <v>0</v>
      </c>
      <c r="O3055" s="242">
        <v>1320</v>
      </c>
      <c r="P3055" s="133" t="s">
        <v>200</v>
      </c>
      <c r="Q3055" s="133" t="s">
        <v>201</v>
      </c>
      <c r="R3055" s="133" t="s">
        <v>202</v>
      </c>
      <c r="S3055" s="127">
        <v>44349.398495370369</v>
      </c>
    </row>
    <row r="3056" spans="1:19" x14ac:dyDescent="0.2">
      <c r="A3056" s="133" t="s">
        <v>199</v>
      </c>
      <c r="B3056" s="133" t="s">
        <v>86</v>
      </c>
      <c r="C3056" s="127">
        <v>44320.208333333336</v>
      </c>
      <c r="D3056" s="133">
        <v>0</v>
      </c>
      <c r="E3056" s="133">
        <v>0</v>
      </c>
      <c r="F3056" s="133">
        <v>0.79500000000000004</v>
      </c>
      <c r="G3056" s="133">
        <v>0.79500000000000004</v>
      </c>
      <c r="H3056" s="133">
        <v>0</v>
      </c>
      <c r="I3056" s="133">
        <v>0</v>
      </c>
      <c r="J3056" s="133">
        <v>0</v>
      </c>
      <c r="K3056" s="133">
        <v>0</v>
      </c>
      <c r="L3056" s="133"/>
      <c r="M3056" s="133">
        <v>0</v>
      </c>
      <c r="N3056" s="133">
        <v>0</v>
      </c>
      <c r="O3056" s="242">
        <v>1320</v>
      </c>
      <c r="P3056" s="133" t="s">
        <v>200</v>
      </c>
      <c r="Q3056" s="133" t="s">
        <v>201</v>
      </c>
      <c r="R3056" s="133" t="s">
        <v>202</v>
      </c>
      <c r="S3056" s="127">
        <v>44349.398495370369</v>
      </c>
    </row>
    <row r="3057" spans="1:19" x14ac:dyDescent="0.2">
      <c r="A3057" s="133" t="s">
        <v>199</v>
      </c>
      <c r="B3057" s="133" t="s">
        <v>86</v>
      </c>
      <c r="C3057" s="127">
        <v>44320.25</v>
      </c>
      <c r="D3057" s="133">
        <v>0</v>
      </c>
      <c r="E3057" s="133">
        <v>0</v>
      </c>
      <c r="F3057" s="133">
        <v>0.81399999999999995</v>
      </c>
      <c r="G3057" s="133">
        <v>0.81399999999999995</v>
      </c>
      <c r="H3057" s="133">
        <v>0</v>
      </c>
      <c r="I3057" s="133">
        <v>0</v>
      </c>
      <c r="J3057" s="133">
        <v>0</v>
      </c>
      <c r="K3057" s="133">
        <v>0</v>
      </c>
      <c r="L3057" s="133"/>
      <c r="M3057" s="133">
        <v>0</v>
      </c>
      <c r="N3057" s="133">
        <v>0</v>
      </c>
      <c r="O3057" s="242">
        <v>1320</v>
      </c>
      <c r="P3057" s="133" t="s">
        <v>200</v>
      </c>
      <c r="Q3057" s="133" t="s">
        <v>201</v>
      </c>
      <c r="R3057" s="133" t="s">
        <v>202</v>
      </c>
      <c r="S3057" s="127">
        <v>44349.398495370369</v>
      </c>
    </row>
    <row r="3058" spans="1:19" x14ac:dyDescent="0.2">
      <c r="A3058" s="133" t="s">
        <v>199</v>
      </c>
      <c r="B3058" s="133" t="s">
        <v>86</v>
      </c>
      <c r="C3058" s="127">
        <v>44320.291666666664</v>
      </c>
      <c r="D3058" s="133">
        <v>0</v>
      </c>
      <c r="E3058" s="133">
        <v>0</v>
      </c>
      <c r="F3058" s="133">
        <v>0.81399999999999995</v>
      </c>
      <c r="G3058" s="133">
        <v>0.81399999999999995</v>
      </c>
      <c r="H3058" s="133">
        <v>0</v>
      </c>
      <c r="I3058" s="133">
        <v>0</v>
      </c>
      <c r="J3058" s="133">
        <v>0</v>
      </c>
      <c r="K3058" s="133">
        <v>0</v>
      </c>
      <c r="L3058" s="133"/>
      <c r="M3058" s="133">
        <v>0</v>
      </c>
      <c r="N3058" s="133">
        <v>0</v>
      </c>
      <c r="O3058" s="242">
        <v>1320</v>
      </c>
      <c r="P3058" s="133" t="s">
        <v>200</v>
      </c>
      <c r="Q3058" s="133" t="s">
        <v>201</v>
      </c>
      <c r="R3058" s="133" t="s">
        <v>202</v>
      </c>
      <c r="S3058" s="127">
        <v>44349.398495370369</v>
      </c>
    </row>
    <row r="3059" spans="1:19" x14ac:dyDescent="0.2">
      <c r="A3059" s="133" t="s">
        <v>199</v>
      </c>
      <c r="B3059" s="133" t="s">
        <v>86</v>
      </c>
      <c r="C3059" s="127">
        <v>44320.333333333336</v>
      </c>
      <c r="D3059" s="133">
        <v>0</v>
      </c>
      <c r="E3059" s="133">
        <v>0</v>
      </c>
      <c r="F3059" s="133">
        <v>0.82399999999999995</v>
      </c>
      <c r="G3059" s="133">
        <v>0.82399999999999995</v>
      </c>
      <c r="H3059" s="133">
        <v>0</v>
      </c>
      <c r="I3059" s="133">
        <v>0</v>
      </c>
      <c r="J3059" s="133">
        <v>0</v>
      </c>
      <c r="K3059" s="133">
        <v>0</v>
      </c>
      <c r="L3059" s="133"/>
      <c r="M3059" s="133">
        <v>0</v>
      </c>
      <c r="N3059" s="133">
        <v>0</v>
      </c>
      <c r="O3059" s="242">
        <v>1320</v>
      </c>
      <c r="P3059" s="133" t="s">
        <v>200</v>
      </c>
      <c r="Q3059" s="133" t="s">
        <v>201</v>
      </c>
      <c r="R3059" s="133" t="s">
        <v>202</v>
      </c>
      <c r="S3059" s="127">
        <v>44349.398495370369</v>
      </c>
    </row>
    <row r="3060" spans="1:19" x14ac:dyDescent="0.2">
      <c r="A3060" s="133" t="s">
        <v>199</v>
      </c>
      <c r="B3060" s="133" t="s">
        <v>86</v>
      </c>
      <c r="C3060" s="127">
        <v>44320.375</v>
      </c>
      <c r="D3060" s="133">
        <v>0</v>
      </c>
      <c r="E3060" s="133">
        <v>0</v>
      </c>
      <c r="F3060" s="133">
        <v>0.82399999999999995</v>
      </c>
      <c r="G3060" s="133">
        <v>0.82399999999999995</v>
      </c>
      <c r="H3060" s="133">
        <v>0</v>
      </c>
      <c r="I3060" s="133">
        <v>0</v>
      </c>
      <c r="J3060" s="133">
        <v>0</v>
      </c>
      <c r="K3060" s="133">
        <v>0</v>
      </c>
      <c r="L3060" s="133"/>
      <c r="M3060" s="133">
        <v>0</v>
      </c>
      <c r="N3060" s="133">
        <v>0</v>
      </c>
      <c r="O3060" s="242">
        <v>1320</v>
      </c>
      <c r="P3060" s="133" t="s">
        <v>200</v>
      </c>
      <c r="Q3060" s="133" t="s">
        <v>201</v>
      </c>
      <c r="R3060" s="133" t="s">
        <v>202</v>
      </c>
      <c r="S3060" s="127">
        <v>44349.398495370369</v>
      </c>
    </row>
    <row r="3061" spans="1:19" x14ac:dyDescent="0.2">
      <c r="A3061" s="133" t="s">
        <v>199</v>
      </c>
      <c r="B3061" s="133" t="s">
        <v>86</v>
      </c>
      <c r="C3061" s="127">
        <v>44320.416666666664</v>
      </c>
      <c r="D3061" s="133">
        <v>0</v>
      </c>
      <c r="E3061" s="133">
        <v>0</v>
      </c>
      <c r="F3061" s="133">
        <v>0.81399999999999995</v>
      </c>
      <c r="G3061" s="133">
        <v>0.81399999999999995</v>
      </c>
      <c r="H3061" s="133">
        <v>0</v>
      </c>
      <c r="I3061" s="133">
        <v>0</v>
      </c>
      <c r="J3061" s="133">
        <v>0</v>
      </c>
      <c r="K3061" s="133">
        <v>0</v>
      </c>
      <c r="L3061" s="133"/>
      <c r="M3061" s="133">
        <v>0</v>
      </c>
      <c r="N3061" s="133">
        <v>0</v>
      </c>
      <c r="O3061" s="242">
        <v>1320</v>
      </c>
      <c r="P3061" s="133" t="s">
        <v>200</v>
      </c>
      <c r="Q3061" s="133" t="s">
        <v>201</v>
      </c>
      <c r="R3061" s="133" t="s">
        <v>202</v>
      </c>
      <c r="S3061" s="127">
        <v>44349.398495370369</v>
      </c>
    </row>
    <row r="3062" spans="1:19" x14ac:dyDescent="0.2">
      <c r="A3062" s="133" t="s">
        <v>199</v>
      </c>
      <c r="B3062" s="133" t="s">
        <v>86</v>
      </c>
      <c r="C3062" s="127">
        <v>44320.458333333336</v>
      </c>
      <c r="D3062" s="133">
        <v>0</v>
      </c>
      <c r="E3062" s="133">
        <v>0</v>
      </c>
      <c r="F3062" s="133">
        <v>0.82399999999999995</v>
      </c>
      <c r="G3062" s="133">
        <v>0.82399999999999995</v>
      </c>
      <c r="H3062" s="133">
        <v>0</v>
      </c>
      <c r="I3062" s="133">
        <v>0</v>
      </c>
      <c r="J3062" s="133">
        <v>0</v>
      </c>
      <c r="K3062" s="133">
        <v>0</v>
      </c>
      <c r="L3062" s="133"/>
      <c r="M3062" s="133">
        <v>0</v>
      </c>
      <c r="N3062" s="133">
        <v>0</v>
      </c>
      <c r="O3062" s="242">
        <v>1320</v>
      </c>
      <c r="P3062" s="133" t="s">
        <v>200</v>
      </c>
      <c r="Q3062" s="133" t="s">
        <v>201</v>
      </c>
      <c r="R3062" s="133" t="s">
        <v>202</v>
      </c>
      <c r="S3062" s="127">
        <v>44349.398495370369</v>
      </c>
    </row>
    <row r="3063" spans="1:19" x14ac:dyDescent="0.2">
      <c r="A3063" s="133" t="s">
        <v>199</v>
      </c>
      <c r="B3063" s="133" t="s">
        <v>86</v>
      </c>
      <c r="C3063" s="127">
        <v>44320.5</v>
      </c>
      <c r="D3063" s="133">
        <v>0</v>
      </c>
      <c r="E3063" s="133">
        <v>0</v>
      </c>
      <c r="F3063" s="133">
        <v>0.82399999999999995</v>
      </c>
      <c r="G3063" s="133">
        <v>0.82399999999999995</v>
      </c>
      <c r="H3063" s="133">
        <v>0</v>
      </c>
      <c r="I3063" s="133">
        <v>0</v>
      </c>
      <c r="J3063" s="133">
        <v>0</v>
      </c>
      <c r="K3063" s="133">
        <v>0</v>
      </c>
      <c r="L3063" s="133"/>
      <c r="M3063" s="133">
        <v>0</v>
      </c>
      <c r="N3063" s="133">
        <v>0</v>
      </c>
      <c r="O3063" s="242">
        <v>1320</v>
      </c>
      <c r="P3063" s="133" t="s">
        <v>200</v>
      </c>
      <c r="Q3063" s="133" t="s">
        <v>201</v>
      </c>
      <c r="R3063" s="133" t="s">
        <v>202</v>
      </c>
      <c r="S3063" s="127">
        <v>44349.398495370369</v>
      </c>
    </row>
    <row r="3064" spans="1:19" x14ac:dyDescent="0.2">
      <c r="A3064" s="133" t="s">
        <v>199</v>
      </c>
      <c r="B3064" s="133" t="s">
        <v>86</v>
      </c>
      <c r="C3064" s="127">
        <v>44320.541666666664</v>
      </c>
      <c r="D3064" s="133">
        <v>0</v>
      </c>
      <c r="E3064" s="133">
        <v>0</v>
      </c>
      <c r="F3064" s="133">
        <v>0.82399999999999995</v>
      </c>
      <c r="G3064" s="133">
        <v>0.82399999999999995</v>
      </c>
      <c r="H3064" s="133">
        <v>0</v>
      </c>
      <c r="I3064" s="133">
        <v>0</v>
      </c>
      <c r="J3064" s="133">
        <v>0</v>
      </c>
      <c r="K3064" s="133">
        <v>0</v>
      </c>
      <c r="L3064" s="133"/>
      <c r="M3064" s="133">
        <v>0</v>
      </c>
      <c r="N3064" s="133">
        <v>0</v>
      </c>
      <c r="O3064" s="242">
        <v>1320</v>
      </c>
      <c r="P3064" s="133" t="s">
        <v>200</v>
      </c>
      <c r="Q3064" s="133" t="s">
        <v>201</v>
      </c>
      <c r="R3064" s="133" t="s">
        <v>202</v>
      </c>
      <c r="S3064" s="127">
        <v>44349.398495370369</v>
      </c>
    </row>
    <row r="3065" spans="1:19" x14ac:dyDescent="0.2">
      <c r="A3065" s="133" t="s">
        <v>199</v>
      </c>
      <c r="B3065" s="133" t="s">
        <v>86</v>
      </c>
      <c r="C3065" s="127">
        <v>44320.583333333336</v>
      </c>
      <c r="D3065" s="133">
        <v>0</v>
      </c>
      <c r="E3065" s="133">
        <v>0</v>
      </c>
      <c r="F3065" s="133">
        <v>0.80500000000000005</v>
      </c>
      <c r="G3065" s="133">
        <v>0.80500000000000005</v>
      </c>
      <c r="H3065" s="133">
        <v>0</v>
      </c>
      <c r="I3065" s="133">
        <v>0</v>
      </c>
      <c r="J3065" s="133">
        <v>0</v>
      </c>
      <c r="K3065" s="133">
        <v>0</v>
      </c>
      <c r="L3065" s="133"/>
      <c r="M3065" s="133">
        <v>0</v>
      </c>
      <c r="N3065" s="133">
        <v>0</v>
      </c>
      <c r="O3065" s="242">
        <v>1320</v>
      </c>
      <c r="P3065" s="133" t="s">
        <v>200</v>
      </c>
      <c r="Q3065" s="133" t="s">
        <v>201</v>
      </c>
      <c r="R3065" s="133" t="s">
        <v>202</v>
      </c>
      <c r="S3065" s="127">
        <v>44349.398495370369</v>
      </c>
    </row>
    <row r="3066" spans="1:19" x14ac:dyDescent="0.2">
      <c r="A3066" s="133" t="s">
        <v>199</v>
      </c>
      <c r="B3066" s="133" t="s">
        <v>86</v>
      </c>
      <c r="C3066" s="127">
        <v>44320.625</v>
      </c>
      <c r="D3066" s="133">
        <v>0</v>
      </c>
      <c r="E3066" s="133">
        <v>0</v>
      </c>
      <c r="F3066" s="133">
        <v>0.75900000000000001</v>
      </c>
      <c r="G3066" s="133">
        <v>0.75900000000000001</v>
      </c>
      <c r="H3066" s="133">
        <v>0</v>
      </c>
      <c r="I3066" s="133">
        <v>0</v>
      </c>
      <c r="J3066" s="133">
        <v>0</v>
      </c>
      <c r="K3066" s="133">
        <v>0</v>
      </c>
      <c r="L3066" s="133"/>
      <c r="M3066" s="133">
        <v>0</v>
      </c>
      <c r="N3066" s="133">
        <v>0</v>
      </c>
      <c r="O3066" s="242">
        <v>1320</v>
      </c>
      <c r="P3066" s="133" t="s">
        <v>200</v>
      </c>
      <c r="Q3066" s="133" t="s">
        <v>201</v>
      </c>
      <c r="R3066" s="133" t="s">
        <v>202</v>
      </c>
      <c r="S3066" s="127">
        <v>44349.398495370369</v>
      </c>
    </row>
    <row r="3067" spans="1:19" x14ac:dyDescent="0.2">
      <c r="A3067" s="133" t="s">
        <v>199</v>
      </c>
      <c r="B3067" s="133" t="s">
        <v>86</v>
      </c>
      <c r="C3067" s="127">
        <v>44320.666666666664</v>
      </c>
      <c r="D3067" s="133">
        <v>0</v>
      </c>
      <c r="E3067" s="133">
        <v>0</v>
      </c>
      <c r="F3067" s="133">
        <v>0.76800000000000002</v>
      </c>
      <c r="G3067" s="133">
        <v>0.76800000000000002</v>
      </c>
      <c r="H3067" s="133">
        <v>0</v>
      </c>
      <c r="I3067" s="133">
        <v>0</v>
      </c>
      <c r="J3067" s="133">
        <v>0</v>
      </c>
      <c r="K3067" s="133">
        <v>0</v>
      </c>
      <c r="L3067" s="133"/>
      <c r="M3067" s="133">
        <v>0</v>
      </c>
      <c r="N3067" s="133">
        <v>0</v>
      </c>
      <c r="O3067" s="242">
        <v>1320</v>
      </c>
      <c r="P3067" s="133" t="s">
        <v>200</v>
      </c>
      <c r="Q3067" s="133" t="s">
        <v>201</v>
      </c>
      <c r="R3067" s="133" t="s">
        <v>202</v>
      </c>
      <c r="S3067" s="127">
        <v>44349.398495370369</v>
      </c>
    </row>
    <row r="3068" spans="1:19" x14ac:dyDescent="0.2">
      <c r="A3068" s="133" t="s">
        <v>199</v>
      </c>
      <c r="B3068" s="133" t="s">
        <v>86</v>
      </c>
      <c r="C3068" s="127">
        <v>44320.708333333336</v>
      </c>
      <c r="D3068" s="133">
        <v>0</v>
      </c>
      <c r="E3068" s="133">
        <v>0</v>
      </c>
      <c r="F3068" s="133">
        <v>0.75</v>
      </c>
      <c r="G3068" s="133">
        <v>0.75</v>
      </c>
      <c r="H3068" s="133">
        <v>0</v>
      </c>
      <c r="I3068" s="133">
        <v>0</v>
      </c>
      <c r="J3068" s="133">
        <v>0</v>
      </c>
      <c r="K3068" s="133">
        <v>0</v>
      </c>
      <c r="L3068" s="133"/>
      <c r="M3068" s="133">
        <v>0</v>
      </c>
      <c r="N3068" s="133">
        <v>0</v>
      </c>
      <c r="O3068" s="242">
        <v>1320</v>
      </c>
      <c r="P3068" s="133" t="s">
        <v>200</v>
      </c>
      <c r="Q3068" s="133" t="s">
        <v>201</v>
      </c>
      <c r="R3068" s="133" t="s">
        <v>202</v>
      </c>
      <c r="S3068" s="127">
        <v>44349.398495370369</v>
      </c>
    </row>
    <row r="3069" spans="1:19" x14ac:dyDescent="0.2">
      <c r="A3069" s="133" t="s">
        <v>199</v>
      </c>
      <c r="B3069" s="133" t="s">
        <v>86</v>
      </c>
      <c r="C3069" s="127">
        <v>44320.75</v>
      </c>
      <c r="D3069" s="133">
        <v>0</v>
      </c>
      <c r="E3069" s="133">
        <v>0</v>
      </c>
      <c r="F3069" s="133">
        <v>0.75</v>
      </c>
      <c r="G3069" s="133">
        <v>0.75</v>
      </c>
      <c r="H3069" s="133">
        <v>0</v>
      </c>
      <c r="I3069" s="133">
        <v>0</v>
      </c>
      <c r="J3069" s="133">
        <v>0</v>
      </c>
      <c r="K3069" s="133">
        <v>0</v>
      </c>
      <c r="L3069" s="133"/>
      <c r="M3069" s="133">
        <v>0</v>
      </c>
      <c r="N3069" s="133">
        <v>0</v>
      </c>
      <c r="O3069" s="242">
        <v>1320</v>
      </c>
      <c r="P3069" s="133" t="s">
        <v>200</v>
      </c>
      <c r="Q3069" s="133" t="s">
        <v>201</v>
      </c>
      <c r="R3069" s="133" t="s">
        <v>202</v>
      </c>
      <c r="S3069" s="127">
        <v>44349.398495370369</v>
      </c>
    </row>
    <row r="3070" spans="1:19" x14ac:dyDescent="0.2">
      <c r="A3070" s="133" t="s">
        <v>199</v>
      </c>
      <c r="B3070" s="133" t="s">
        <v>86</v>
      </c>
      <c r="C3070" s="127">
        <v>44320.791666666664</v>
      </c>
      <c r="D3070" s="133">
        <v>0</v>
      </c>
      <c r="E3070" s="133">
        <v>0</v>
      </c>
      <c r="F3070" s="133">
        <v>0.75900000000000001</v>
      </c>
      <c r="G3070" s="133">
        <v>0.75900000000000001</v>
      </c>
      <c r="H3070" s="133">
        <v>0</v>
      </c>
      <c r="I3070" s="133">
        <v>0</v>
      </c>
      <c r="J3070" s="133">
        <v>0</v>
      </c>
      <c r="K3070" s="133">
        <v>0</v>
      </c>
      <c r="L3070" s="133"/>
      <c r="M3070" s="133">
        <v>0</v>
      </c>
      <c r="N3070" s="133">
        <v>0</v>
      </c>
      <c r="O3070" s="242">
        <v>1320</v>
      </c>
      <c r="P3070" s="133" t="s">
        <v>200</v>
      </c>
      <c r="Q3070" s="133" t="s">
        <v>201</v>
      </c>
      <c r="R3070" s="133" t="s">
        <v>202</v>
      </c>
      <c r="S3070" s="127">
        <v>44349.398495370369</v>
      </c>
    </row>
    <row r="3071" spans="1:19" x14ac:dyDescent="0.2">
      <c r="A3071" s="133" t="s">
        <v>199</v>
      </c>
      <c r="B3071" s="133" t="s">
        <v>86</v>
      </c>
      <c r="C3071" s="127">
        <v>44320.833333333336</v>
      </c>
      <c r="D3071" s="133">
        <v>0</v>
      </c>
      <c r="E3071" s="133">
        <v>0</v>
      </c>
      <c r="F3071" s="133">
        <v>0.75900000000000001</v>
      </c>
      <c r="G3071" s="133">
        <v>0.75900000000000001</v>
      </c>
      <c r="H3071" s="133">
        <v>0</v>
      </c>
      <c r="I3071" s="133">
        <v>0</v>
      </c>
      <c r="J3071" s="133">
        <v>0</v>
      </c>
      <c r="K3071" s="133">
        <v>0</v>
      </c>
      <c r="L3071" s="133"/>
      <c r="M3071" s="133">
        <v>0</v>
      </c>
      <c r="N3071" s="133">
        <v>0</v>
      </c>
      <c r="O3071" s="242">
        <v>1320</v>
      </c>
      <c r="P3071" s="133" t="s">
        <v>200</v>
      </c>
      <c r="Q3071" s="133" t="s">
        <v>201</v>
      </c>
      <c r="R3071" s="133" t="s">
        <v>202</v>
      </c>
      <c r="S3071" s="127">
        <v>44349.398495370369</v>
      </c>
    </row>
    <row r="3072" spans="1:19" x14ac:dyDescent="0.2">
      <c r="A3072" s="133" t="s">
        <v>199</v>
      </c>
      <c r="B3072" s="133" t="s">
        <v>86</v>
      </c>
      <c r="C3072" s="127">
        <v>44320.875</v>
      </c>
      <c r="D3072" s="133">
        <v>0</v>
      </c>
      <c r="E3072" s="133">
        <v>0</v>
      </c>
      <c r="F3072" s="133">
        <v>0.75900000000000001</v>
      </c>
      <c r="G3072" s="133">
        <v>0.75900000000000001</v>
      </c>
      <c r="H3072" s="133">
        <v>0</v>
      </c>
      <c r="I3072" s="133">
        <v>0</v>
      </c>
      <c r="J3072" s="133">
        <v>0</v>
      </c>
      <c r="K3072" s="133">
        <v>0</v>
      </c>
      <c r="L3072" s="133"/>
      <c r="M3072" s="133">
        <v>0</v>
      </c>
      <c r="N3072" s="133">
        <v>0</v>
      </c>
      <c r="O3072" s="242">
        <v>1320</v>
      </c>
      <c r="P3072" s="133" t="s">
        <v>200</v>
      </c>
      <c r="Q3072" s="133" t="s">
        <v>201</v>
      </c>
      <c r="R3072" s="133" t="s">
        <v>202</v>
      </c>
      <c r="S3072" s="127">
        <v>44349.398495370369</v>
      </c>
    </row>
    <row r="3073" spans="1:19" x14ac:dyDescent="0.2">
      <c r="A3073" s="133" t="s">
        <v>199</v>
      </c>
      <c r="B3073" s="133" t="s">
        <v>86</v>
      </c>
      <c r="C3073" s="127">
        <v>44320.916666666664</v>
      </c>
      <c r="D3073" s="133">
        <v>0</v>
      </c>
      <c r="E3073" s="133">
        <v>0</v>
      </c>
      <c r="F3073" s="133">
        <v>0.75</v>
      </c>
      <c r="G3073" s="133">
        <v>0.75</v>
      </c>
      <c r="H3073" s="133">
        <v>0</v>
      </c>
      <c r="I3073" s="133">
        <v>0</v>
      </c>
      <c r="J3073" s="133">
        <v>0</v>
      </c>
      <c r="K3073" s="133">
        <v>0</v>
      </c>
      <c r="L3073" s="133"/>
      <c r="M3073" s="133">
        <v>0</v>
      </c>
      <c r="N3073" s="133">
        <v>0</v>
      </c>
      <c r="O3073" s="242">
        <v>1320</v>
      </c>
      <c r="P3073" s="133" t="s">
        <v>200</v>
      </c>
      <c r="Q3073" s="133" t="s">
        <v>201</v>
      </c>
      <c r="R3073" s="133" t="s">
        <v>202</v>
      </c>
      <c r="S3073" s="127">
        <v>44349.398495370369</v>
      </c>
    </row>
    <row r="3074" spans="1:19" x14ac:dyDescent="0.2">
      <c r="A3074" s="133" t="s">
        <v>199</v>
      </c>
      <c r="B3074" s="133" t="s">
        <v>86</v>
      </c>
      <c r="C3074" s="127">
        <v>44320.958333333336</v>
      </c>
      <c r="D3074" s="133">
        <v>0</v>
      </c>
      <c r="E3074" s="133">
        <v>0</v>
      </c>
      <c r="F3074" s="133">
        <v>0.75900000000000001</v>
      </c>
      <c r="G3074" s="133">
        <v>0.75900000000000001</v>
      </c>
      <c r="H3074" s="133">
        <v>0</v>
      </c>
      <c r="I3074" s="133">
        <v>0</v>
      </c>
      <c r="J3074" s="133">
        <v>0</v>
      </c>
      <c r="K3074" s="133">
        <v>0</v>
      </c>
      <c r="L3074" s="133"/>
      <c r="M3074" s="133">
        <v>0</v>
      </c>
      <c r="N3074" s="133">
        <v>0</v>
      </c>
      <c r="O3074" s="242">
        <v>1320</v>
      </c>
      <c r="P3074" s="133" t="s">
        <v>200</v>
      </c>
      <c r="Q3074" s="133" t="s">
        <v>201</v>
      </c>
      <c r="R3074" s="133" t="s">
        <v>202</v>
      </c>
      <c r="S3074" s="127">
        <v>44349.398495370369</v>
      </c>
    </row>
    <row r="3075" spans="1:19" x14ac:dyDescent="0.2">
      <c r="A3075" s="133" t="s">
        <v>199</v>
      </c>
      <c r="B3075" s="133" t="s">
        <v>86</v>
      </c>
      <c r="C3075" s="127">
        <v>44321</v>
      </c>
      <c r="D3075" s="133">
        <v>0</v>
      </c>
      <c r="E3075" s="133">
        <v>0</v>
      </c>
      <c r="F3075" s="133">
        <v>0.76800000000000002</v>
      </c>
      <c r="G3075" s="133">
        <v>0.76800000000000002</v>
      </c>
      <c r="H3075" s="133">
        <v>0</v>
      </c>
      <c r="I3075" s="133">
        <v>0</v>
      </c>
      <c r="J3075" s="133">
        <v>0</v>
      </c>
      <c r="K3075" s="133">
        <v>0</v>
      </c>
      <c r="L3075" s="133"/>
      <c r="M3075" s="133">
        <v>0</v>
      </c>
      <c r="N3075" s="133">
        <v>0</v>
      </c>
      <c r="O3075" s="242">
        <v>1320</v>
      </c>
      <c r="P3075" s="133" t="s">
        <v>200</v>
      </c>
      <c r="Q3075" s="133" t="s">
        <v>201</v>
      </c>
      <c r="R3075" s="133" t="s">
        <v>202</v>
      </c>
      <c r="S3075" s="127">
        <v>44349.398495370369</v>
      </c>
    </row>
    <row r="3076" spans="1:19" x14ac:dyDescent="0.2">
      <c r="A3076" s="133" t="s">
        <v>199</v>
      </c>
      <c r="B3076" s="133" t="s">
        <v>86</v>
      </c>
      <c r="C3076" s="127">
        <v>44321.041666666664</v>
      </c>
      <c r="D3076" s="133">
        <v>0</v>
      </c>
      <c r="E3076" s="133">
        <v>0</v>
      </c>
      <c r="F3076" s="133">
        <v>0.75900000000000001</v>
      </c>
      <c r="G3076" s="133">
        <v>0.75900000000000001</v>
      </c>
      <c r="H3076" s="133">
        <v>0</v>
      </c>
      <c r="I3076" s="133">
        <v>0</v>
      </c>
      <c r="J3076" s="133">
        <v>0</v>
      </c>
      <c r="K3076" s="133">
        <v>0</v>
      </c>
      <c r="L3076" s="133"/>
      <c r="M3076" s="133">
        <v>0</v>
      </c>
      <c r="N3076" s="133">
        <v>0</v>
      </c>
      <c r="O3076" s="242">
        <v>1320</v>
      </c>
      <c r="P3076" s="133" t="s">
        <v>200</v>
      </c>
      <c r="Q3076" s="133" t="s">
        <v>201</v>
      </c>
      <c r="R3076" s="133" t="s">
        <v>202</v>
      </c>
      <c r="S3076" s="127">
        <v>44349.398495370369</v>
      </c>
    </row>
    <row r="3077" spans="1:19" x14ac:dyDescent="0.2">
      <c r="A3077" s="133" t="s">
        <v>199</v>
      </c>
      <c r="B3077" s="133" t="s">
        <v>86</v>
      </c>
      <c r="C3077" s="127">
        <v>44321.083333333336</v>
      </c>
      <c r="D3077" s="133">
        <v>0</v>
      </c>
      <c r="E3077" s="133">
        <v>0</v>
      </c>
      <c r="F3077" s="133">
        <v>0.75900000000000001</v>
      </c>
      <c r="G3077" s="133">
        <v>0.75900000000000001</v>
      </c>
      <c r="H3077" s="133">
        <v>0</v>
      </c>
      <c r="I3077" s="133">
        <v>0</v>
      </c>
      <c r="J3077" s="133">
        <v>0</v>
      </c>
      <c r="K3077" s="133">
        <v>0</v>
      </c>
      <c r="L3077" s="133"/>
      <c r="M3077" s="133">
        <v>0</v>
      </c>
      <c r="N3077" s="133">
        <v>0</v>
      </c>
      <c r="O3077" s="242">
        <v>1320</v>
      </c>
      <c r="P3077" s="133" t="s">
        <v>200</v>
      </c>
      <c r="Q3077" s="133" t="s">
        <v>201</v>
      </c>
      <c r="R3077" s="133" t="s">
        <v>202</v>
      </c>
      <c r="S3077" s="127">
        <v>44349.398495370369</v>
      </c>
    </row>
    <row r="3078" spans="1:19" x14ac:dyDescent="0.2">
      <c r="A3078" s="133" t="s">
        <v>199</v>
      </c>
      <c r="B3078" s="133" t="s">
        <v>86</v>
      </c>
      <c r="C3078" s="127">
        <v>44321.125</v>
      </c>
      <c r="D3078" s="133">
        <v>0</v>
      </c>
      <c r="E3078" s="133">
        <v>0</v>
      </c>
      <c r="F3078" s="133">
        <v>0.76800000000000002</v>
      </c>
      <c r="G3078" s="133">
        <v>0.76800000000000002</v>
      </c>
      <c r="H3078" s="133">
        <v>0</v>
      </c>
      <c r="I3078" s="133">
        <v>0</v>
      </c>
      <c r="J3078" s="133">
        <v>0</v>
      </c>
      <c r="K3078" s="133">
        <v>0</v>
      </c>
      <c r="L3078" s="133"/>
      <c r="M3078" s="133">
        <v>0</v>
      </c>
      <c r="N3078" s="133">
        <v>0</v>
      </c>
      <c r="O3078" s="242">
        <v>1320</v>
      </c>
      <c r="P3078" s="133" t="s">
        <v>200</v>
      </c>
      <c r="Q3078" s="133" t="s">
        <v>201</v>
      </c>
      <c r="R3078" s="133" t="s">
        <v>202</v>
      </c>
      <c r="S3078" s="127">
        <v>44349.398495370369</v>
      </c>
    </row>
    <row r="3079" spans="1:19" x14ac:dyDescent="0.2">
      <c r="A3079" s="133" t="s">
        <v>199</v>
      </c>
      <c r="B3079" s="133" t="s">
        <v>86</v>
      </c>
      <c r="C3079" s="127">
        <v>44321.166666666664</v>
      </c>
      <c r="D3079" s="133">
        <v>0</v>
      </c>
      <c r="E3079" s="133">
        <v>0</v>
      </c>
      <c r="F3079" s="133">
        <v>0.76800000000000002</v>
      </c>
      <c r="G3079" s="133">
        <v>0.76800000000000002</v>
      </c>
      <c r="H3079" s="133">
        <v>0</v>
      </c>
      <c r="I3079" s="133">
        <v>0</v>
      </c>
      <c r="J3079" s="133">
        <v>0</v>
      </c>
      <c r="K3079" s="133">
        <v>0</v>
      </c>
      <c r="L3079" s="133"/>
      <c r="M3079" s="133">
        <v>0</v>
      </c>
      <c r="N3079" s="133">
        <v>0</v>
      </c>
      <c r="O3079" s="242">
        <v>1320</v>
      </c>
      <c r="P3079" s="133" t="s">
        <v>200</v>
      </c>
      <c r="Q3079" s="133" t="s">
        <v>201</v>
      </c>
      <c r="R3079" s="133" t="s">
        <v>202</v>
      </c>
      <c r="S3079" s="127">
        <v>44349.398495370369</v>
      </c>
    </row>
    <row r="3080" spans="1:19" x14ac:dyDescent="0.2">
      <c r="A3080" s="133" t="s">
        <v>199</v>
      </c>
      <c r="B3080" s="133" t="s">
        <v>86</v>
      </c>
      <c r="C3080" s="127">
        <v>44321.208333333336</v>
      </c>
      <c r="D3080" s="133">
        <v>0</v>
      </c>
      <c r="E3080" s="133">
        <v>0</v>
      </c>
      <c r="F3080" s="133">
        <v>0.75</v>
      </c>
      <c r="G3080" s="133">
        <v>0.75</v>
      </c>
      <c r="H3080" s="133">
        <v>0</v>
      </c>
      <c r="I3080" s="133">
        <v>0</v>
      </c>
      <c r="J3080" s="133">
        <v>0</v>
      </c>
      <c r="K3080" s="133">
        <v>0</v>
      </c>
      <c r="L3080" s="133"/>
      <c r="M3080" s="133">
        <v>0</v>
      </c>
      <c r="N3080" s="133">
        <v>0</v>
      </c>
      <c r="O3080" s="242">
        <v>1320</v>
      </c>
      <c r="P3080" s="133" t="s">
        <v>200</v>
      </c>
      <c r="Q3080" s="133" t="s">
        <v>201</v>
      </c>
      <c r="R3080" s="133" t="s">
        <v>202</v>
      </c>
      <c r="S3080" s="127">
        <v>44349.398495370369</v>
      </c>
    </row>
    <row r="3081" spans="1:19" x14ac:dyDescent="0.2">
      <c r="A3081" s="133" t="s">
        <v>199</v>
      </c>
      <c r="B3081" s="133" t="s">
        <v>86</v>
      </c>
      <c r="C3081" s="127">
        <v>44321.25</v>
      </c>
      <c r="D3081" s="133">
        <v>0</v>
      </c>
      <c r="E3081" s="133">
        <v>0</v>
      </c>
      <c r="F3081" s="133">
        <v>0.75900000000000001</v>
      </c>
      <c r="G3081" s="133">
        <v>0.75900000000000001</v>
      </c>
      <c r="H3081" s="133">
        <v>0</v>
      </c>
      <c r="I3081" s="133">
        <v>0</v>
      </c>
      <c r="J3081" s="133">
        <v>0</v>
      </c>
      <c r="K3081" s="133">
        <v>0</v>
      </c>
      <c r="L3081" s="133"/>
      <c r="M3081" s="133">
        <v>0</v>
      </c>
      <c r="N3081" s="133">
        <v>0</v>
      </c>
      <c r="O3081" s="242">
        <v>1320</v>
      </c>
      <c r="P3081" s="133" t="s">
        <v>200</v>
      </c>
      <c r="Q3081" s="133" t="s">
        <v>201</v>
      </c>
      <c r="R3081" s="133" t="s">
        <v>202</v>
      </c>
      <c r="S3081" s="127">
        <v>44349.398495370369</v>
      </c>
    </row>
    <row r="3082" spans="1:19" x14ac:dyDescent="0.2">
      <c r="A3082" s="133" t="s">
        <v>199</v>
      </c>
      <c r="B3082" s="133" t="s">
        <v>86</v>
      </c>
      <c r="C3082" s="127">
        <v>44321.291666666664</v>
      </c>
      <c r="D3082" s="133">
        <v>0</v>
      </c>
      <c r="E3082" s="133">
        <v>0</v>
      </c>
      <c r="F3082" s="133">
        <v>0.76800000000000002</v>
      </c>
      <c r="G3082" s="133">
        <v>0.76800000000000002</v>
      </c>
      <c r="H3082" s="133">
        <v>0</v>
      </c>
      <c r="I3082" s="133">
        <v>0</v>
      </c>
      <c r="J3082" s="133">
        <v>0</v>
      </c>
      <c r="K3082" s="133">
        <v>0</v>
      </c>
      <c r="L3082" s="133"/>
      <c r="M3082" s="133">
        <v>0</v>
      </c>
      <c r="N3082" s="133">
        <v>0</v>
      </c>
      <c r="O3082" s="242">
        <v>1320</v>
      </c>
      <c r="P3082" s="133" t="s">
        <v>200</v>
      </c>
      <c r="Q3082" s="133" t="s">
        <v>201</v>
      </c>
      <c r="R3082" s="133" t="s">
        <v>202</v>
      </c>
      <c r="S3082" s="127">
        <v>44349.398495370369</v>
      </c>
    </row>
    <row r="3083" spans="1:19" x14ac:dyDescent="0.2">
      <c r="A3083" s="133" t="s">
        <v>199</v>
      </c>
      <c r="B3083" s="133" t="s">
        <v>86</v>
      </c>
      <c r="C3083" s="127">
        <v>44321.333333333336</v>
      </c>
      <c r="D3083" s="133">
        <v>0</v>
      </c>
      <c r="E3083" s="133">
        <v>0</v>
      </c>
      <c r="F3083" s="133">
        <v>0.75900000000000001</v>
      </c>
      <c r="G3083" s="133">
        <v>0.75900000000000001</v>
      </c>
      <c r="H3083" s="133">
        <v>0</v>
      </c>
      <c r="I3083" s="133">
        <v>0</v>
      </c>
      <c r="J3083" s="133">
        <v>0</v>
      </c>
      <c r="K3083" s="133">
        <v>0</v>
      </c>
      <c r="L3083" s="133"/>
      <c r="M3083" s="133">
        <v>0</v>
      </c>
      <c r="N3083" s="133">
        <v>0</v>
      </c>
      <c r="O3083" s="242">
        <v>1320</v>
      </c>
      <c r="P3083" s="133" t="s">
        <v>200</v>
      </c>
      <c r="Q3083" s="133" t="s">
        <v>201</v>
      </c>
      <c r="R3083" s="133" t="s">
        <v>202</v>
      </c>
      <c r="S3083" s="127">
        <v>44349.398495370369</v>
      </c>
    </row>
    <row r="3084" spans="1:19" x14ac:dyDescent="0.2">
      <c r="A3084" s="133" t="s">
        <v>199</v>
      </c>
      <c r="B3084" s="133" t="s">
        <v>86</v>
      </c>
      <c r="C3084" s="127">
        <v>44321.375</v>
      </c>
      <c r="D3084" s="133">
        <v>0</v>
      </c>
      <c r="E3084" s="133">
        <v>0</v>
      </c>
      <c r="F3084" s="133">
        <v>0.75900000000000001</v>
      </c>
      <c r="G3084" s="133">
        <v>0.75900000000000001</v>
      </c>
      <c r="H3084" s="133">
        <v>0</v>
      </c>
      <c r="I3084" s="133">
        <v>0</v>
      </c>
      <c r="J3084" s="133">
        <v>0</v>
      </c>
      <c r="K3084" s="133">
        <v>0</v>
      </c>
      <c r="L3084" s="133"/>
      <c r="M3084" s="133">
        <v>0</v>
      </c>
      <c r="N3084" s="133">
        <v>0</v>
      </c>
      <c r="O3084" s="242">
        <v>1320</v>
      </c>
      <c r="P3084" s="133" t="s">
        <v>200</v>
      </c>
      <c r="Q3084" s="133" t="s">
        <v>201</v>
      </c>
      <c r="R3084" s="133" t="s">
        <v>202</v>
      </c>
      <c r="S3084" s="127">
        <v>44349.398495370369</v>
      </c>
    </row>
    <row r="3085" spans="1:19" x14ac:dyDescent="0.2">
      <c r="A3085" s="133" t="s">
        <v>199</v>
      </c>
      <c r="B3085" s="133" t="s">
        <v>86</v>
      </c>
      <c r="C3085" s="127">
        <v>44321.416666666664</v>
      </c>
      <c r="D3085" s="133">
        <v>0</v>
      </c>
      <c r="E3085" s="133">
        <v>0</v>
      </c>
      <c r="F3085" s="133">
        <v>0.76800000000000002</v>
      </c>
      <c r="G3085" s="133">
        <v>0.76800000000000002</v>
      </c>
      <c r="H3085" s="133">
        <v>0</v>
      </c>
      <c r="I3085" s="133">
        <v>0</v>
      </c>
      <c r="J3085" s="133">
        <v>0</v>
      </c>
      <c r="K3085" s="133">
        <v>0</v>
      </c>
      <c r="L3085" s="133"/>
      <c r="M3085" s="133">
        <v>0</v>
      </c>
      <c r="N3085" s="133">
        <v>0</v>
      </c>
      <c r="O3085" s="242">
        <v>1320</v>
      </c>
      <c r="P3085" s="133" t="s">
        <v>200</v>
      </c>
      <c r="Q3085" s="133" t="s">
        <v>201</v>
      </c>
      <c r="R3085" s="133" t="s">
        <v>202</v>
      </c>
      <c r="S3085" s="127">
        <v>44349.398495370369</v>
      </c>
    </row>
    <row r="3086" spans="1:19" x14ac:dyDescent="0.2">
      <c r="A3086" s="133" t="s">
        <v>199</v>
      </c>
      <c r="B3086" s="133" t="s">
        <v>86</v>
      </c>
      <c r="C3086" s="127">
        <v>44321.458333333336</v>
      </c>
      <c r="D3086" s="133">
        <v>0</v>
      </c>
      <c r="E3086" s="133">
        <v>0</v>
      </c>
      <c r="F3086" s="133">
        <v>0.76800000000000002</v>
      </c>
      <c r="G3086" s="133">
        <v>0.76800000000000002</v>
      </c>
      <c r="H3086" s="133">
        <v>0</v>
      </c>
      <c r="I3086" s="133">
        <v>0</v>
      </c>
      <c r="J3086" s="133">
        <v>0</v>
      </c>
      <c r="K3086" s="133">
        <v>0</v>
      </c>
      <c r="L3086" s="133"/>
      <c r="M3086" s="133">
        <v>0</v>
      </c>
      <c r="N3086" s="133">
        <v>0</v>
      </c>
      <c r="O3086" s="242">
        <v>1320</v>
      </c>
      <c r="P3086" s="133" t="s">
        <v>200</v>
      </c>
      <c r="Q3086" s="133" t="s">
        <v>201</v>
      </c>
      <c r="R3086" s="133" t="s">
        <v>202</v>
      </c>
      <c r="S3086" s="127">
        <v>44349.398495370369</v>
      </c>
    </row>
    <row r="3087" spans="1:19" x14ac:dyDescent="0.2">
      <c r="A3087" s="133" t="s">
        <v>199</v>
      </c>
      <c r="B3087" s="133" t="s">
        <v>86</v>
      </c>
      <c r="C3087" s="127">
        <v>44321.5</v>
      </c>
      <c r="D3087" s="133">
        <v>0</v>
      </c>
      <c r="E3087" s="133">
        <v>0</v>
      </c>
      <c r="F3087" s="133">
        <v>0.75900000000000001</v>
      </c>
      <c r="G3087" s="133">
        <v>0.75900000000000001</v>
      </c>
      <c r="H3087" s="133">
        <v>0</v>
      </c>
      <c r="I3087" s="133">
        <v>0</v>
      </c>
      <c r="J3087" s="133">
        <v>0</v>
      </c>
      <c r="K3087" s="133">
        <v>0</v>
      </c>
      <c r="L3087" s="133"/>
      <c r="M3087" s="133">
        <v>0</v>
      </c>
      <c r="N3087" s="133">
        <v>0</v>
      </c>
      <c r="O3087" s="242">
        <v>1320</v>
      </c>
      <c r="P3087" s="133" t="s">
        <v>200</v>
      </c>
      <c r="Q3087" s="133" t="s">
        <v>201</v>
      </c>
      <c r="R3087" s="133" t="s">
        <v>202</v>
      </c>
      <c r="S3087" s="127">
        <v>44349.398495370369</v>
      </c>
    </row>
    <row r="3088" spans="1:19" x14ac:dyDescent="0.2">
      <c r="A3088" s="133" t="s">
        <v>199</v>
      </c>
      <c r="B3088" s="133" t="s">
        <v>86</v>
      </c>
      <c r="C3088" s="127">
        <v>44321.541666666664</v>
      </c>
      <c r="D3088" s="133">
        <v>0</v>
      </c>
      <c r="E3088" s="133">
        <v>0</v>
      </c>
      <c r="F3088" s="133">
        <v>0.75900000000000001</v>
      </c>
      <c r="G3088" s="133">
        <v>0.75900000000000001</v>
      </c>
      <c r="H3088" s="133">
        <v>0</v>
      </c>
      <c r="I3088" s="133">
        <v>0</v>
      </c>
      <c r="J3088" s="133">
        <v>0</v>
      </c>
      <c r="K3088" s="133">
        <v>0</v>
      </c>
      <c r="L3088" s="133"/>
      <c r="M3088" s="133">
        <v>0</v>
      </c>
      <c r="N3088" s="133">
        <v>0</v>
      </c>
      <c r="O3088" s="242">
        <v>1320</v>
      </c>
      <c r="P3088" s="133" t="s">
        <v>200</v>
      </c>
      <c r="Q3088" s="133" t="s">
        <v>201</v>
      </c>
      <c r="R3088" s="133" t="s">
        <v>202</v>
      </c>
      <c r="S3088" s="127">
        <v>44349.398495370369</v>
      </c>
    </row>
    <row r="3089" spans="1:19" x14ac:dyDescent="0.2">
      <c r="A3089" s="133" t="s">
        <v>199</v>
      </c>
      <c r="B3089" s="133" t="s">
        <v>86</v>
      </c>
      <c r="C3089" s="127">
        <v>44321.583333333336</v>
      </c>
      <c r="D3089" s="133">
        <v>0</v>
      </c>
      <c r="E3089" s="133">
        <v>0</v>
      </c>
      <c r="F3089" s="133">
        <v>0.69499999999999995</v>
      </c>
      <c r="G3089" s="133">
        <v>0.69499999999999995</v>
      </c>
      <c r="H3089" s="133">
        <v>0</v>
      </c>
      <c r="I3089" s="133">
        <v>0</v>
      </c>
      <c r="J3089" s="133">
        <v>0</v>
      </c>
      <c r="K3089" s="133">
        <v>0</v>
      </c>
      <c r="L3089" s="133"/>
      <c r="M3089" s="133">
        <v>0</v>
      </c>
      <c r="N3089" s="133">
        <v>0</v>
      </c>
      <c r="O3089" s="242">
        <v>1320</v>
      </c>
      <c r="P3089" s="133" t="s">
        <v>200</v>
      </c>
      <c r="Q3089" s="133" t="s">
        <v>201</v>
      </c>
      <c r="R3089" s="133" t="s">
        <v>202</v>
      </c>
      <c r="S3089" s="127">
        <v>44349.398495370369</v>
      </c>
    </row>
    <row r="3090" spans="1:19" x14ac:dyDescent="0.2">
      <c r="A3090" s="133" t="s">
        <v>199</v>
      </c>
      <c r="B3090" s="133" t="s">
        <v>86</v>
      </c>
      <c r="C3090" s="127">
        <v>44321.625</v>
      </c>
      <c r="D3090" s="133">
        <v>0</v>
      </c>
      <c r="E3090" s="133">
        <v>0</v>
      </c>
      <c r="F3090" s="133">
        <v>0.67600000000000005</v>
      </c>
      <c r="G3090" s="133">
        <v>0.67600000000000005</v>
      </c>
      <c r="H3090" s="133">
        <v>0</v>
      </c>
      <c r="I3090" s="133">
        <v>0</v>
      </c>
      <c r="J3090" s="133">
        <v>0</v>
      </c>
      <c r="K3090" s="133">
        <v>0</v>
      </c>
      <c r="L3090" s="133"/>
      <c r="M3090" s="133">
        <v>0</v>
      </c>
      <c r="N3090" s="133">
        <v>0</v>
      </c>
      <c r="O3090" s="242">
        <v>1320</v>
      </c>
      <c r="P3090" s="133" t="s">
        <v>200</v>
      </c>
      <c r="Q3090" s="133" t="s">
        <v>201</v>
      </c>
      <c r="R3090" s="133" t="s">
        <v>202</v>
      </c>
      <c r="S3090" s="127">
        <v>44349.398495370369</v>
      </c>
    </row>
    <row r="3091" spans="1:19" x14ac:dyDescent="0.2">
      <c r="A3091" s="133" t="s">
        <v>199</v>
      </c>
      <c r="B3091" s="133" t="s">
        <v>86</v>
      </c>
      <c r="C3091" s="127">
        <v>44321.666666666664</v>
      </c>
      <c r="D3091" s="133">
        <v>0</v>
      </c>
      <c r="E3091" s="133">
        <v>0</v>
      </c>
      <c r="F3091" s="133">
        <v>0.67600000000000005</v>
      </c>
      <c r="G3091" s="133">
        <v>0.67600000000000005</v>
      </c>
      <c r="H3091" s="133">
        <v>0</v>
      </c>
      <c r="I3091" s="133">
        <v>0</v>
      </c>
      <c r="J3091" s="133">
        <v>0</v>
      </c>
      <c r="K3091" s="133">
        <v>0</v>
      </c>
      <c r="L3091" s="133"/>
      <c r="M3091" s="133">
        <v>0</v>
      </c>
      <c r="N3091" s="133">
        <v>0</v>
      </c>
      <c r="O3091" s="242">
        <v>1320</v>
      </c>
      <c r="P3091" s="133" t="s">
        <v>200</v>
      </c>
      <c r="Q3091" s="133" t="s">
        <v>201</v>
      </c>
      <c r="R3091" s="133" t="s">
        <v>202</v>
      </c>
      <c r="S3091" s="127">
        <v>44349.398495370369</v>
      </c>
    </row>
    <row r="3092" spans="1:19" x14ac:dyDescent="0.2">
      <c r="A3092" s="133" t="s">
        <v>199</v>
      </c>
      <c r="B3092" s="133" t="s">
        <v>86</v>
      </c>
      <c r="C3092" s="127">
        <v>44321.708333333336</v>
      </c>
      <c r="D3092" s="133">
        <v>0</v>
      </c>
      <c r="E3092" s="133">
        <v>0</v>
      </c>
      <c r="F3092" s="133">
        <v>0.65600000000000003</v>
      </c>
      <c r="G3092" s="133">
        <v>0.65600000000000003</v>
      </c>
      <c r="H3092" s="133">
        <v>0</v>
      </c>
      <c r="I3092" s="133">
        <v>0</v>
      </c>
      <c r="J3092" s="133">
        <v>0</v>
      </c>
      <c r="K3092" s="133">
        <v>0</v>
      </c>
      <c r="L3092" s="133"/>
      <c r="M3092" s="133">
        <v>0</v>
      </c>
      <c r="N3092" s="133">
        <v>0</v>
      </c>
      <c r="O3092" s="242">
        <v>1320</v>
      </c>
      <c r="P3092" s="133" t="s">
        <v>200</v>
      </c>
      <c r="Q3092" s="133" t="s">
        <v>201</v>
      </c>
      <c r="R3092" s="133" t="s">
        <v>202</v>
      </c>
      <c r="S3092" s="127">
        <v>44349.398495370369</v>
      </c>
    </row>
    <row r="3093" spans="1:19" x14ac:dyDescent="0.2">
      <c r="A3093" s="133" t="s">
        <v>199</v>
      </c>
      <c r="B3093" s="133" t="s">
        <v>86</v>
      </c>
      <c r="C3093" s="127">
        <v>44321.75</v>
      </c>
      <c r="D3093" s="133">
        <v>0</v>
      </c>
      <c r="E3093" s="133">
        <v>0</v>
      </c>
      <c r="F3093" s="133">
        <v>0.70299999999999996</v>
      </c>
      <c r="G3093" s="133">
        <v>0.70299999999999996</v>
      </c>
      <c r="H3093" s="133">
        <v>0</v>
      </c>
      <c r="I3093" s="133">
        <v>0</v>
      </c>
      <c r="J3093" s="133">
        <v>0</v>
      </c>
      <c r="K3093" s="133">
        <v>0</v>
      </c>
      <c r="L3093" s="133"/>
      <c r="M3093" s="133">
        <v>0</v>
      </c>
      <c r="N3093" s="133">
        <v>0</v>
      </c>
      <c r="O3093" s="242">
        <v>1320</v>
      </c>
      <c r="P3093" s="133" t="s">
        <v>200</v>
      </c>
      <c r="Q3093" s="133" t="s">
        <v>201</v>
      </c>
      <c r="R3093" s="133" t="s">
        <v>202</v>
      </c>
      <c r="S3093" s="127">
        <v>44349.398495370369</v>
      </c>
    </row>
    <row r="3094" spans="1:19" x14ac:dyDescent="0.2">
      <c r="A3094" s="133" t="s">
        <v>199</v>
      </c>
      <c r="B3094" s="133" t="s">
        <v>86</v>
      </c>
      <c r="C3094" s="127">
        <v>44321.791666666664</v>
      </c>
      <c r="D3094" s="133">
        <v>0</v>
      </c>
      <c r="E3094" s="133">
        <v>0</v>
      </c>
      <c r="F3094" s="133">
        <v>0.75900000000000001</v>
      </c>
      <c r="G3094" s="133">
        <v>0.75900000000000001</v>
      </c>
      <c r="H3094" s="133">
        <v>0</v>
      </c>
      <c r="I3094" s="133">
        <v>0</v>
      </c>
      <c r="J3094" s="133">
        <v>0</v>
      </c>
      <c r="K3094" s="133">
        <v>0</v>
      </c>
      <c r="L3094" s="133"/>
      <c r="M3094" s="133">
        <v>0</v>
      </c>
      <c r="N3094" s="133">
        <v>0</v>
      </c>
      <c r="O3094" s="242">
        <v>1320</v>
      </c>
      <c r="P3094" s="133" t="s">
        <v>200</v>
      </c>
      <c r="Q3094" s="133" t="s">
        <v>201</v>
      </c>
      <c r="R3094" s="133" t="s">
        <v>202</v>
      </c>
      <c r="S3094" s="127">
        <v>44349.398495370369</v>
      </c>
    </row>
    <row r="3095" spans="1:19" x14ac:dyDescent="0.2">
      <c r="A3095" s="133" t="s">
        <v>199</v>
      </c>
      <c r="B3095" s="133" t="s">
        <v>86</v>
      </c>
      <c r="C3095" s="127">
        <v>44321.833333333336</v>
      </c>
      <c r="D3095" s="133">
        <v>0</v>
      </c>
      <c r="E3095" s="133">
        <v>0</v>
      </c>
      <c r="F3095" s="133">
        <v>0.75900000000000001</v>
      </c>
      <c r="G3095" s="133">
        <v>0.75900000000000001</v>
      </c>
      <c r="H3095" s="133">
        <v>0</v>
      </c>
      <c r="I3095" s="133">
        <v>0</v>
      </c>
      <c r="J3095" s="133">
        <v>0</v>
      </c>
      <c r="K3095" s="133">
        <v>0</v>
      </c>
      <c r="L3095" s="133"/>
      <c r="M3095" s="133">
        <v>0</v>
      </c>
      <c r="N3095" s="133">
        <v>0</v>
      </c>
      <c r="O3095" s="242">
        <v>1320</v>
      </c>
      <c r="P3095" s="133" t="s">
        <v>200</v>
      </c>
      <c r="Q3095" s="133" t="s">
        <v>201</v>
      </c>
      <c r="R3095" s="133" t="s">
        <v>202</v>
      </c>
      <c r="S3095" s="127">
        <v>44349.398495370369</v>
      </c>
    </row>
    <row r="3096" spans="1:19" x14ac:dyDescent="0.2">
      <c r="A3096" s="133" t="s">
        <v>199</v>
      </c>
      <c r="B3096" s="133" t="s">
        <v>86</v>
      </c>
      <c r="C3096" s="127">
        <v>44321.875</v>
      </c>
      <c r="D3096" s="133">
        <v>0</v>
      </c>
      <c r="E3096" s="133">
        <v>0</v>
      </c>
      <c r="F3096" s="133">
        <v>0.74099999999999999</v>
      </c>
      <c r="G3096" s="133">
        <v>0.74099999999999999</v>
      </c>
      <c r="H3096" s="133">
        <v>0</v>
      </c>
      <c r="I3096" s="133">
        <v>0</v>
      </c>
      <c r="J3096" s="133">
        <v>0</v>
      </c>
      <c r="K3096" s="133">
        <v>0</v>
      </c>
      <c r="L3096" s="133"/>
      <c r="M3096" s="133">
        <v>0</v>
      </c>
      <c r="N3096" s="133">
        <v>0</v>
      </c>
      <c r="O3096" s="242">
        <v>1320</v>
      </c>
      <c r="P3096" s="133" t="s">
        <v>200</v>
      </c>
      <c r="Q3096" s="133" t="s">
        <v>201</v>
      </c>
      <c r="R3096" s="133" t="s">
        <v>202</v>
      </c>
      <c r="S3096" s="127">
        <v>44349.398495370369</v>
      </c>
    </row>
    <row r="3097" spans="1:19" x14ac:dyDescent="0.2">
      <c r="A3097" s="133" t="s">
        <v>199</v>
      </c>
      <c r="B3097" s="133" t="s">
        <v>86</v>
      </c>
      <c r="C3097" s="127">
        <v>44321.916666666664</v>
      </c>
      <c r="D3097" s="133">
        <v>0</v>
      </c>
      <c r="E3097" s="133">
        <v>0</v>
      </c>
      <c r="F3097" s="133">
        <v>0.75</v>
      </c>
      <c r="G3097" s="133">
        <v>0.75</v>
      </c>
      <c r="H3097" s="133">
        <v>0</v>
      </c>
      <c r="I3097" s="133">
        <v>0</v>
      </c>
      <c r="J3097" s="133">
        <v>0</v>
      </c>
      <c r="K3097" s="133">
        <v>0</v>
      </c>
      <c r="L3097" s="133"/>
      <c r="M3097" s="133">
        <v>0</v>
      </c>
      <c r="N3097" s="133">
        <v>0</v>
      </c>
      <c r="O3097" s="242">
        <v>1320</v>
      </c>
      <c r="P3097" s="133" t="s">
        <v>200</v>
      </c>
      <c r="Q3097" s="133" t="s">
        <v>201</v>
      </c>
      <c r="R3097" s="133" t="s">
        <v>202</v>
      </c>
      <c r="S3097" s="127">
        <v>44349.398495370369</v>
      </c>
    </row>
    <row r="3098" spans="1:19" x14ac:dyDescent="0.2">
      <c r="A3098" s="133" t="s">
        <v>199</v>
      </c>
      <c r="B3098" s="133" t="s">
        <v>86</v>
      </c>
      <c r="C3098" s="127">
        <v>44321.958333333336</v>
      </c>
      <c r="D3098" s="133">
        <v>0</v>
      </c>
      <c r="E3098" s="133">
        <v>0</v>
      </c>
      <c r="F3098" s="133">
        <v>0.75</v>
      </c>
      <c r="G3098" s="133">
        <v>0.75</v>
      </c>
      <c r="H3098" s="133">
        <v>0</v>
      </c>
      <c r="I3098" s="133">
        <v>0</v>
      </c>
      <c r="J3098" s="133">
        <v>0</v>
      </c>
      <c r="K3098" s="133">
        <v>0</v>
      </c>
      <c r="L3098" s="133"/>
      <c r="M3098" s="133">
        <v>0</v>
      </c>
      <c r="N3098" s="133">
        <v>0</v>
      </c>
      <c r="O3098" s="242">
        <v>1320</v>
      </c>
      <c r="P3098" s="133" t="s">
        <v>200</v>
      </c>
      <c r="Q3098" s="133" t="s">
        <v>201</v>
      </c>
      <c r="R3098" s="133" t="s">
        <v>202</v>
      </c>
      <c r="S3098" s="127">
        <v>44349.398495370369</v>
      </c>
    </row>
    <row r="3099" spans="1:19" x14ac:dyDescent="0.2">
      <c r="A3099" s="133" t="s">
        <v>199</v>
      </c>
      <c r="B3099" s="133" t="s">
        <v>86</v>
      </c>
      <c r="C3099" s="127">
        <v>44322</v>
      </c>
      <c r="D3099" s="133">
        <v>0</v>
      </c>
      <c r="E3099" s="133">
        <v>0</v>
      </c>
      <c r="F3099" s="133">
        <v>0.75</v>
      </c>
      <c r="G3099" s="133">
        <v>0.75</v>
      </c>
      <c r="H3099" s="133">
        <v>0</v>
      </c>
      <c r="I3099" s="133">
        <v>0</v>
      </c>
      <c r="J3099" s="133">
        <v>0</v>
      </c>
      <c r="K3099" s="133">
        <v>0</v>
      </c>
      <c r="L3099" s="133"/>
      <c r="M3099" s="133">
        <v>0</v>
      </c>
      <c r="N3099" s="133">
        <v>0</v>
      </c>
      <c r="O3099" s="242">
        <v>1320</v>
      </c>
      <c r="P3099" s="133" t="s">
        <v>200</v>
      </c>
      <c r="Q3099" s="133" t="s">
        <v>201</v>
      </c>
      <c r="R3099" s="133" t="s">
        <v>202</v>
      </c>
      <c r="S3099" s="127">
        <v>44349.398495370369</v>
      </c>
    </row>
    <row r="3100" spans="1:19" x14ac:dyDescent="0.2">
      <c r="A3100" s="133" t="s">
        <v>199</v>
      </c>
      <c r="B3100" s="133" t="s">
        <v>86</v>
      </c>
      <c r="C3100" s="127">
        <v>44322.041666666664</v>
      </c>
      <c r="D3100" s="133">
        <v>0</v>
      </c>
      <c r="E3100" s="133">
        <v>0</v>
      </c>
      <c r="F3100" s="133">
        <v>0.74099999999999999</v>
      </c>
      <c r="G3100" s="133">
        <v>0.74099999999999999</v>
      </c>
      <c r="H3100" s="133">
        <v>0</v>
      </c>
      <c r="I3100" s="133">
        <v>0</v>
      </c>
      <c r="J3100" s="133">
        <v>0</v>
      </c>
      <c r="K3100" s="133">
        <v>0</v>
      </c>
      <c r="L3100" s="133"/>
      <c r="M3100" s="133">
        <v>0</v>
      </c>
      <c r="N3100" s="133">
        <v>0</v>
      </c>
      <c r="O3100" s="242">
        <v>1320</v>
      </c>
      <c r="P3100" s="133" t="s">
        <v>200</v>
      </c>
      <c r="Q3100" s="133" t="s">
        <v>201</v>
      </c>
      <c r="R3100" s="133" t="s">
        <v>202</v>
      </c>
      <c r="S3100" s="127">
        <v>44349.398495370369</v>
      </c>
    </row>
    <row r="3101" spans="1:19" x14ac:dyDescent="0.2">
      <c r="A3101" s="133" t="s">
        <v>199</v>
      </c>
      <c r="B3101" s="133" t="s">
        <v>86</v>
      </c>
      <c r="C3101" s="127">
        <v>44322.083333333336</v>
      </c>
      <c r="D3101" s="133">
        <v>0</v>
      </c>
      <c r="E3101" s="133">
        <v>0</v>
      </c>
      <c r="F3101" s="133">
        <v>0.73199999999999998</v>
      </c>
      <c r="G3101" s="133">
        <v>0.73199999999999998</v>
      </c>
      <c r="H3101" s="133">
        <v>0</v>
      </c>
      <c r="I3101" s="133">
        <v>0</v>
      </c>
      <c r="J3101" s="133">
        <v>0</v>
      </c>
      <c r="K3101" s="133">
        <v>0</v>
      </c>
      <c r="L3101" s="133"/>
      <c r="M3101" s="133">
        <v>0</v>
      </c>
      <c r="N3101" s="133">
        <v>0</v>
      </c>
      <c r="O3101" s="242">
        <v>1320</v>
      </c>
      <c r="P3101" s="133" t="s">
        <v>200</v>
      </c>
      <c r="Q3101" s="133" t="s">
        <v>201</v>
      </c>
      <c r="R3101" s="133" t="s">
        <v>202</v>
      </c>
      <c r="S3101" s="127">
        <v>44349.398495370369</v>
      </c>
    </row>
    <row r="3102" spans="1:19" x14ac:dyDescent="0.2">
      <c r="A3102" s="133" t="s">
        <v>199</v>
      </c>
      <c r="B3102" s="133" t="s">
        <v>86</v>
      </c>
      <c r="C3102" s="127">
        <v>44322.125</v>
      </c>
      <c r="D3102" s="133">
        <v>0</v>
      </c>
      <c r="E3102" s="133">
        <v>0</v>
      </c>
      <c r="F3102" s="133">
        <v>0.75</v>
      </c>
      <c r="G3102" s="133">
        <v>0.75</v>
      </c>
      <c r="H3102" s="133">
        <v>0</v>
      </c>
      <c r="I3102" s="133">
        <v>0</v>
      </c>
      <c r="J3102" s="133">
        <v>0</v>
      </c>
      <c r="K3102" s="133">
        <v>0</v>
      </c>
      <c r="L3102" s="133"/>
      <c r="M3102" s="133">
        <v>0</v>
      </c>
      <c r="N3102" s="133">
        <v>0</v>
      </c>
      <c r="O3102" s="242">
        <v>1320</v>
      </c>
      <c r="P3102" s="133" t="s">
        <v>200</v>
      </c>
      <c r="Q3102" s="133" t="s">
        <v>201</v>
      </c>
      <c r="R3102" s="133" t="s">
        <v>202</v>
      </c>
      <c r="S3102" s="127">
        <v>44349.398495370369</v>
      </c>
    </row>
    <row r="3103" spans="1:19" x14ac:dyDescent="0.2">
      <c r="A3103" s="133" t="s">
        <v>199</v>
      </c>
      <c r="B3103" s="133" t="s">
        <v>86</v>
      </c>
      <c r="C3103" s="127">
        <v>44322.166666666664</v>
      </c>
      <c r="D3103" s="133">
        <v>0</v>
      </c>
      <c r="E3103" s="133">
        <v>0</v>
      </c>
      <c r="F3103" s="133">
        <v>0.77800000000000002</v>
      </c>
      <c r="G3103" s="133">
        <v>0.77800000000000002</v>
      </c>
      <c r="H3103" s="133">
        <v>0</v>
      </c>
      <c r="I3103" s="133">
        <v>0</v>
      </c>
      <c r="J3103" s="133">
        <v>0</v>
      </c>
      <c r="K3103" s="133">
        <v>0</v>
      </c>
      <c r="L3103" s="133"/>
      <c r="M3103" s="133">
        <v>0</v>
      </c>
      <c r="N3103" s="133">
        <v>0</v>
      </c>
      <c r="O3103" s="242">
        <v>1320</v>
      </c>
      <c r="P3103" s="133" t="s">
        <v>200</v>
      </c>
      <c r="Q3103" s="133" t="s">
        <v>201</v>
      </c>
      <c r="R3103" s="133" t="s">
        <v>202</v>
      </c>
      <c r="S3103" s="127">
        <v>44349.398495370369</v>
      </c>
    </row>
    <row r="3104" spans="1:19" x14ac:dyDescent="0.2">
      <c r="A3104" s="133" t="s">
        <v>199</v>
      </c>
      <c r="B3104" s="133" t="s">
        <v>86</v>
      </c>
      <c r="C3104" s="127">
        <v>44322.208333333336</v>
      </c>
      <c r="D3104" s="133">
        <v>0</v>
      </c>
      <c r="E3104" s="133">
        <v>0</v>
      </c>
      <c r="F3104" s="133">
        <v>0.80400000000000005</v>
      </c>
      <c r="G3104" s="133">
        <v>0.80400000000000005</v>
      </c>
      <c r="H3104" s="133">
        <v>0</v>
      </c>
      <c r="I3104" s="133">
        <v>0</v>
      </c>
      <c r="J3104" s="133">
        <v>0</v>
      </c>
      <c r="K3104" s="133">
        <v>0</v>
      </c>
      <c r="L3104" s="133"/>
      <c r="M3104" s="133">
        <v>0</v>
      </c>
      <c r="N3104" s="133">
        <v>0</v>
      </c>
      <c r="O3104" s="242">
        <v>1320</v>
      </c>
      <c r="P3104" s="133" t="s">
        <v>200</v>
      </c>
      <c r="Q3104" s="133" t="s">
        <v>201</v>
      </c>
      <c r="R3104" s="133" t="s">
        <v>202</v>
      </c>
      <c r="S3104" s="127">
        <v>44349.398495370369</v>
      </c>
    </row>
    <row r="3105" spans="1:19" x14ac:dyDescent="0.2">
      <c r="A3105" s="133" t="s">
        <v>199</v>
      </c>
      <c r="B3105" s="133" t="s">
        <v>86</v>
      </c>
      <c r="C3105" s="127">
        <v>44322.25</v>
      </c>
      <c r="D3105" s="133">
        <v>0</v>
      </c>
      <c r="E3105" s="133">
        <v>0</v>
      </c>
      <c r="F3105" s="133">
        <v>0.80500000000000005</v>
      </c>
      <c r="G3105" s="133">
        <v>0.80500000000000005</v>
      </c>
      <c r="H3105" s="133">
        <v>0</v>
      </c>
      <c r="I3105" s="133">
        <v>0</v>
      </c>
      <c r="J3105" s="133">
        <v>0</v>
      </c>
      <c r="K3105" s="133">
        <v>0</v>
      </c>
      <c r="L3105" s="133"/>
      <c r="M3105" s="133">
        <v>0</v>
      </c>
      <c r="N3105" s="133">
        <v>0</v>
      </c>
      <c r="O3105" s="242">
        <v>1320</v>
      </c>
      <c r="P3105" s="133" t="s">
        <v>200</v>
      </c>
      <c r="Q3105" s="133" t="s">
        <v>201</v>
      </c>
      <c r="R3105" s="133" t="s">
        <v>202</v>
      </c>
      <c r="S3105" s="127">
        <v>44349.398495370369</v>
      </c>
    </row>
    <row r="3106" spans="1:19" x14ac:dyDescent="0.2">
      <c r="A3106" s="133" t="s">
        <v>199</v>
      </c>
      <c r="B3106" s="133" t="s">
        <v>86</v>
      </c>
      <c r="C3106" s="127">
        <v>44322.291666666664</v>
      </c>
      <c r="D3106" s="133">
        <v>0</v>
      </c>
      <c r="E3106" s="133">
        <v>0</v>
      </c>
      <c r="F3106" s="133">
        <v>0.81399999999999995</v>
      </c>
      <c r="G3106" s="133">
        <v>0.81399999999999995</v>
      </c>
      <c r="H3106" s="133">
        <v>0</v>
      </c>
      <c r="I3106" s="133">
        <v>0</v>
      </c>
      <c r="J3106" s="133">
        <v>0</v>
      </c>
      <c r="K3106" s="133">
        <v>0</v>
      </c>
      <c r="L3106" s="133"/>
      <c r="M3106" s="133">
        <v>0</v>
      </c>
      <c r="N3106" s="133">
        <v>0</v>
      </c>
      <c r="O3106" s="242">
        <v>1320</v>
      </c>
      <c r="P3106" s="133" t="s">
        <v>200</v>
      </c>
      <c r="Q3106" s="133" t="s">
        <v>201</v>
      </c>
      <c r="R3106" s="133" t="s">
        <v>202</v>
      </c>
      <c r="S3106" s="127">
        <v>44349.398495370369</v>
      </c>
    </row>
    <row r="3107" spans="1:19" x14ac:dyDescent="0.2">
      <c r="A3107" s="133" t="s">
        <v>199</v>
      </c>
      <c r="B3107" s="133" t="s">
        <v>86</v>
      </c>
      <c r="C3107" s="127">
        <v>44322.333333333336</v>
      </c>
      <c r="D3107" s="133">
        <v>0</v>
      </c>
      <c r="E3107" s="133">
        <v>0</v>
      </c>
      <c r="F3107" s="133">
        <v>0.81399999999999995</v>
      </c>
      <c r="G3107" s="133">
        <v>0.81399999999999995</v>
      </c>
      <c r="H3107" s="133">
        <v>0</v>
      </c>
      <c r="I3107" s="133">
        <v>0</v>
      </c>
      <c r="J3107" s="133">
        <v>0</v>
      </c>
      <c r="K3107" s="133">
        <v>0</v>
      </c>
      <c r="L3107" s="133"/>
      <c r="M3107" s="133">
        <v>0</v>
      </c>
      <c r="N3107" s="133">
        <v>0</v>
      </c>
      <c r="O3107" s="242">
        <v>1320</v>
      </c>
      <c r="P3107" s="133" t="s">
        <v>200</v>
      </c>
      <c r="Q3107" s="133" t="s">
        <v>201</v>
      </c>
      <c r="R3107" s="133" t="s">
        <v>202</v>
      </c>
      <c r="S3107" s="127">
        <v>44349.398495370369</v>
      </c>
    </row>
    <row r="3108" spans="1:19" x14ac:dyDescent="0.2">
      <c r="A3108" s="133" t="s">
        <v>199</v>
      </c>
      <c r="B3108" s="133" t="s">
        <v>86</v>
      </c>
      <c r="C3108" s="127">
        <v>44322.375</v>
      </c>
      <c r="D3108" s="133">
        <v>0</v>
      </c>
      <c r="E3108" s="133">
        <v>0</v>
      </c>
      <c r="F3108" s="133">
        <v>0.80400000000000005</v>
      </c>
      <c r="G3108" s="133">
        <v>0.80400000000000005</v>
      </c>
      <c r="H3108" s="133">
        <v>0</v>
      </c>
      <c r="I3108" s="133">
        <v>0</v>
      </c>
      <c r="J3108" s="133">
        <v>0</v>
      </c>
      <c r="K3108" s="133">
        <v>0</v>
      </c>
      <c r="L3108" s="133"/>
      <c r="M3108" s="133">
        <v>0</v>
      </c>
      <c r="N3108" s="133">
        <v>0</v>
      </c>
      <c r="O3108" s="242">
        <v>1320</v>
      </c>
      <c r="P3108" s="133" t="s">
        <v>200</v>
      </c>
      <c r="Q3108" s="133" t="s">
        <v>201</v>
      </c>
      <c r="R3108" s="133" t="s">
        <v>202</v>
      </c>
      <c r="S3108" s="127">
        <v>44349.398495370369</v>
      </c>
    </row>
    <row r="3109" spans="1:19" x14ac:dyDescent="0.2">
      <c r="A3109" s="133" t="s">
        <v>199</v>
      </c>
      <c r="B3109" s="133" t="s">
        <v>86</v>
      </c>
      <c r="C3109" s="127">
        <v>44322.416666666664</v>
      </c>
      <c r="D3109" s="133">
        <v>0</v>
      </c>
      <c r="E3109" s="133">
        <v>0</v>
      </c>
      <c r="F3109" s="133">
        <v>0.79500000000000004</v>
      </c>
      <c r="G3109" s="133">
        <v>0.79500000000000004</v>
      </c>
      <c r="H3109" s="133">
        <v>0</v>
      </c>
      <c r="I3109" s="133">
        <v>0</v>
      </c>
      <c r="J3109" s="133">
        <v>0</v>
      </c>
      <c r="K3109" s="133">
        <v>0</v>
      </c>
      <c r="L3109" s="133"/>
      <c r="M3109" s="133">
        <v>0</v>
      </c>
      <c r="N3109" s="133">
        <v>0</v>
      </c>
      <c r="O3109" s="242">
        <v>1320</v>
      </c>
      <c r="P3109" s="133" t="s">
        <v>200</v>
      </c>
      <c r="Q3109" s="133" t="s">
        <v>201</v>
      </c>
      <c r="R3109" s="133" t="s">
        <v>202</v>
      </c>
      <c r="S3109" s="127">
        <v>44349.398495370369</v>
      </c>
    </row>
    <row r="3110" spans="1:19" x14ac:dyDescent="0.2">
      <c r="A3110" s="133" t="s">
        <v>199</v>
      </c>
      <c r="B3110" s="133" t="s">
        <v>86</v>
      </c>
      <c r="C3110" s="127">
        <v>44322.458333333336</v>
      </c>
      <c r="D3110" s="133">
        <v>0</v>
      </c>
      <c r="E3110" s="133">
        <v>0</v>
      </c>
      <c r="F3110" s="133">
        <v>0.81399999999999995</v>
      </c>
      <c r="G3110" s="133">
        <v>0.81399999999999995</v>
      </c>
      <c r="H3110" s="133">
        <v>0</v>
      </c>
      <c r="I3110" s="133">
        <v>0</v>
      </c>
      <c r="J3110" s="133">
        <v>0</v>
      </c>
      <c r="K3110" s="133">
        <v>0</v>
      </c>
      <c r="L3110" s="133"/>
      <c r="M3110" s="133">
        <v>0</v>
      </c>
      <c r="N3110" s="133">
        <v>0</v>
      </c>
      <c r="O3110" s="242">
        <v>1320</v>
      </c>
      <c r="P3110" s="133" t="s">
        <v>200</v>
      </c>
      <c r="Q3110" s="133" t="s">
        <v>201</v>
      </c>
      <c r="R3110" s="133" t="s">
        <v>202</v>
      </c>
      <c r="S3110" s="127">
        <v>44349.398495370369</v>
      </c>
    </row>
    <row r="3111" spans="1:19" x14ac:dyDescent="0.2">
      <c r="A3111" s="133" t="s">
        <v>199</v>
      </c>
      <c r="B3111" s="133" t="s">
        <v>86</v>
      </c>
      <c r="C3111" s="127">
        <v>44322.5</v>
      </c>
      <c r="D3111" s="133">
        <v>0</v>
      </c>
      <c r="E3111" s="133">
        <v>0</v>
      </c>
      <c r="F3111" s="133">
        <v>0.81399999999999995</v>
      </c>
      <c r="G3111" s="133">
        <v>0.81399999999999995</v>
      </c>
      <c r="H3111" s="133">
        <v>0</v>
      </c>
      <c r="I3111" s="133">
        <v>0</v>
      </c>
      <c r="J3111" s="133">
        <v>0</v>
      </c>
      <c r="K3111" s="133">
        <v>0</v>
      </c>
      <c r="L3111" s="133"/>
      <c r="M3111" s="133">
        <v>0</v>
      </c>
      <c r="N3111" s="133">
        <v>0</v>
      </c>
      <c r="O3111" s="242">
        <v>1320</v>
      </c>
      <c r="P3111" s="133" t="s">
        <v>200</v>
      </c>
      <c r="Q3111" s="133" t="s">
        <v>201</v>
      </c>
      <c r="R3111" s="133" t="s">
        <v>202</v>
      </c>
      <c r="S3111" s="127">
        <v>44349.398495370369</v>
      </c>
    </row>
    <row r="3112" spans="1:19" x14ac:dyDescent="0.2">
      <c r="A3112" s="133" t="s">
        <v>199</v>
      </c>
      <c r="B3112" s="133" t="s">
        <v>86</v>
      </c>
      <c r="C3112" s="127">
        <v>44322.541666666664</v>
      </c>
      <c r="D3112" s="133">
        <v>0</v>
      </c>
      <c r="E3112" s="133">
        <v>0</v>
      </c>
      <c r="F3112" s="133">
        <v>0.80500000000000005</v>
      </c>
      <c r="G3112" s="133">
        <v>0.80500000000000005</v>
      </c>
      <c r="H3112" s="133">
        <v>0</v>
      </c>
      <c r="I3112" s="133">
        <v>0</v>
      </c>
      <c r="J3112" s="133">
        <v>0</v>
      </c>
      <c r="K3112" s="133">
        <v>0</v>
      </c>
      <c r="L3112" s="133"/>
      <c r="M3112" s="133">
        <v>0</v>
      </c>
      <c r="N3112" s="133">
        <v>0</v>
      </c>
      <c r="O3112" s="242">
        <v>1320</v>
      </c>
      <c r="P3112" s="133" t="s">
        <v>200</v>
      </c>
      <c r="Q3112" s="133" t="s">
        <v>201</v>
      </c>
      <c r="R3112" s="133" t="s">
        <v>202</v>
      </c>
      <c r="S3112" s="127">
        <v>44349.398495370369</v>
      </c>
    </row>
    <row r="3113" spans="1:19" x14ac:dyDescent="0.2">
      <c r="A3113" s="133" t="s">
        <v>199</v>
      </c>
      <c r="B3113" s="133" t="s">
        <v>86</v>
      </c>
      <c r="C3113" s="127">
        <v>44322.583333333336</v>
      </c>
      <c r="D3113" s="133">
        <v>0</v>
      </c>
      <c r="E3113" s="133">
        <v>0</v>
      </c>
      <c r="F3113" s="133">
        <v>0.80400000000000005</v>
      </c>
      <c r="G3113" s="133">
        <v>0.80400000000000005</v>
      </c>
      <c r="H3113" s="133">
        <v>0</v>
      </c>
      <c r="I3113" s="133">
        <v>0</v>
      </c>
      <c r="J3113" s="133">
        <v>0</v>
      </c>
      <c r="K3113" s="133">
        <v>0</v>
      </c>
      <c r="L3113" s="133"/>
      <c r="M3113" s="133">
        <v>0</v>
      </c>
      <c r="N3113" s="133">
        <v>0</v>
      </c>
      <c r="O3113" s="242">
        <v>1320</v>
      </c>
      <c r="P3113" s="133" t="s">
        <v>200</v>
      </c>
      <c r="Q3113" s="133" t="s">
        <v>201</v>
      </c>
      <c r="R3113" s="133" t="s">
        <v>202</v>
      </c>
      <c r="S3113" s="127">
        <v>44349.398495370369</v>
      </c>
    </row>
    <row r="3114" spans="1:19" x14ac:dyDescent="0.2">
      <c r="A3114" s="133" t="s">
        <v>199</v>
      </c>
      <c r="B3114" s="133" t="s">
        <v>86</v>
      </c>
      <c r="C3114" s="127">
        <v>44322.625</v>
      </c>
      <c r="D3114" s="133">
        <v>0</v>
      </c>
      <c r="E3114" s="133">
        <v>0</v>
      </c>
      <c r="F3114" s="133">
        <v>0.80400000000000005</v>
      </c>
      <c r="G3114" s="133">
        <v>0.80400000000000005</v>
      </c>
      <c r="H3114" s="133">
        <v>0</v>
      </c>
      <c r="I3114" s="133">
        <v>0</v>
      </c>
      <c r="J3114" s="133">
        <v>0</v>
      </c>
      <c r="K3114" s="133">
        <v>0</v>
      </c>
      <c r="L3114" s="133"/>
      <c r="M3114" s="133">
        <v>0</v>
      </c>
      <c r="N3114" s="133">
        <v>0</v>
      </c>
      <c r="O3114" s="242">
        <v>1320</v>
      </c>
      <c r="P3114" s="133" t="s">
        <v>200</v>
      </c>
      <c r="Q3114" s="133" t="s">
        <v>201</v>
      </c>
      <c r="R3114" s="133" t="s">
        <v>202</v>
      </c>
      <c r="S3114" s="127">
        <v>44349.398495370369</v>
      </c>
    </row>
    <row r="3115" spans="1:19" x14ac:dyDescent="0.2">
      <c r="A3115" s="133" t="s">
        <v>199</v>
      </c>
      <c r="B3115" s="133" t="s">
        <v>86</v>
      </c>
      <c r="C3115" s="127">
        <v>44322.666666666664</v>
      </c>
      <c r="D3115" s="133">
        <v>0</v>
      </c>
      <c r="E3115" s="133">
        <v>0</v>
      </c>
      <c r="F3115" s="133">
        <v>0.80400000000000005</v>
      </c>
      <c r="G3115" s="133">
        <v>0.80400000000000005</v>
      </c>
      <c r="H3115" s="133">
        <v>0</v>
      </c>
      <c r="I3115" s="133">
        <v>0</v>
      </c>
      <c r="J3115" s="133">
        <v>0</v>
      </c>
      <c r="K3115" s="133">
        <v>0</v>
      </c>
      <c r="L3115" s="133"/>
      <c r="M3115" s="133">
        <v>0</v>
      </c>
      <c r="N3115" s="133">
        <v>0</v>
      </c>
      <c r="O3115" s="242">
        <v>1320</v>
      </c>
      <c r="P3115" s="133" t="s">
        <v>200</v>
      </c>
      <c r="Q3115" s="133" t="s">
        <v>201</v>
      </c>
      <c r="R3115" s="133" t="s">
        <v>202</v>
      </c>
      <c r="S3115" s="127">
        <v>44349.398495370369</v>
      </c>
    </row>
    <row r="3116" spans="1:19" x14ac:dyDescent="0.2">
      <c r="A3116" s="133" t="s">
        <v>199</v>
      </c>
      <c r="B3116" s="133" t="s">
        <v>86</v>
      </c>
      <c r="C3116" s="127">
        <v>44322.708333333336</v>
      </c>
      <c r="D3116" s="133">
        <v>0</v>
      </c>
      <c r="E3116" s="133">
        <v>0</v>
      </c>
      <c r="F3116" s="133">
        <v>0.79500000000000004</v>
      </c>
      <c r="G3116" s="133">
        <v>0.79500000000000004</v>
      </c>
      <c r="H3116" s="133">
        <v>0</v>
      </c>
      <c r="I3116" s="133">
        <v>0</v>
      </c>
      <c r="J3116" s="133">
        <v>0</v>
      </c>
      <c r="K3116" s="133">
        <v>0</v>
      </c>
      <c r="L3116" s="133"/>
      <c r="M3116" s="133">
        <v>0</v>
      </c>
      <c r="N3116" s="133">
        <v>0</v>
      </c>
      <c r="O3116" s="242">
        <v>1320</v>
      </c>
      <c r="P3116" s="133" t="s">
        <v>200</v>
      </c>
      <c r="Q3116" s="133" t="s">
        <v>201</v>
      </c>
      <c r="R3116" s="133" t="s">
        <v>202</v>
      </c>
      <c r="S3116" s="127">
        <v>44349.398495370369</v>
      </c>
    </row>
    <row r="3117" spans="1:19" x14ac:dyDescent="0.2">
      <c r="A3117" s="133" t="s">
        <v>199</v>
      </c>
      <c r="B3117" s="133" t="s">
        <v>86</v>
      </c>
      <c r="C3117" s="127">
        <v>44322.75</v>
      </c>
      <c r="D3117" s="133">
        <v>0</v>
      </c>
      <c r="E3117" s="133">
        <v>0</v>
      </c>
      <c r="F3117" s="133">
        <v>0.79500000000000004</v>
      </c>
      <c r="G3117" s="133">
        <v>0.79500000000000004</v>
      </c>
      <c r="H3117" s="133">
        <v>0</v>
      </c>
      <c r="I3117" s="133">
        <v>0</v>
      </c>
      <c r="J3117" s="133">
        <v>0</v>
      </c>
      <c r="K3117" s="133">
        <v>0</v>
      </c>
      <c r="L3117" s="133"/>
      <c r="M3117" s="133">
        <v>0</v>
      </c>
      <c r="N3117" s="133">
        <v>0</v>
      </c>
      <c r="O3117" s="242">
        <v>1320</v>
      </c>
      <c r="P3117" s="133" t="s">
        <v>200</v>
      </c>
      <c r="Q3117" s="133" t="s">
        <v>201</v>
      </c>
      <c r="R3117" s="133" t="s">
        <v>202</v>
      </c>
      <c r="S3117" s="127">
        <v>44349.398495370369</v>
      </c>
    </row>
    <row r="3118" spans="1:19" x14ac:dyDescent="0.2">
      <c r="A3118" s="133" t="s">
        <v>199</v>
      </c>
      <c r="B3118" s="133" t="s">
        <v>86</v>
      </c>
      <c r="C3118" s="127">
        <v>44322.791666666664</v>
      </c>
      <c r="D3118" s="133">
        <v>0</v>
      </c>
      <c r="E3118" s="133">
        <v>0</v>
      </c>
      <c r="F3118" s="133">
        <v>0.77700000000000002</v>
      </c>
      <c r="G3118" s="133">
        <v>0.77700000000000002</v>
      </c>
      <c r="H3118" s="133">
        <v>0</v>
      </c>
      <c r="I3118" s="133">
        <v>0</v>
      </c>
      <c r="J3118" s="133">
        <v>0</v>
      </c>
      <c r="K3118" s="133">
        <v>0</v>
      </c>
      <c r="L3118" s="133"/>
      <c r="M3118" s="133">
        <v>0</v>
      </c>
      <c r="N3118" s="133">
        <v>0</v>
      </c>
      <c r="O3118" s="242">
        <v>1320</v>
      </c>
      <c r="P3118" s="133" t="s">
        <v>200</v>
      </c>
      <c r="Q3118" s="133" t="s">
        <v>201</v>
      </c>
      <c r="R3118" s="133" t="s">
        <v>202</v>
      </c>
      <c r="S3118" s="127">
        <v>44349.398495370369</v>
      </c>
    </row>
    <row r="3119" spans="1:19" x14ac:dyDescent="0.2">
      <c r="A3119" s="133" t="s">
        <v>199</v>
      </c>
      <c r="B3119" s="133" t="s">
        <v>86</v>
      </c>
      <c r="C3119" s="127">
        <v>44322.833333333336</v>
      </c>
      <c r="D3119" s="133">
        <v>0</v>
      </c>
      <c r="E3119" s="133">
        <v>0</v>
      </c>
      <c r="F3119" s="133">
        <v>0.77700000000000002</v>
      </c>
      <c r="G3119" s="133">
        <v>0.77700000000000002</v>
      </c>
      <c r="H3119" s="133">
        <v>0</v>
      </c>
      <c r="I3119" s="133">
        <v>0</v>
      </c>
      <c r="J3119" s="133">
        <v>0</v>
      </c>
      <c r="K3119" s="133">
        <v>0</v>
      </c>
      <c r="L3119" s="133"/>
      <c r="M3119" s="133">
        <v>0</v>
      </c>
      <c r="N3119" s="133">
        <v>0</v>
      </c>
      <c r="O3119" s="242">
        <v>1320</v>
      </c>
      <c r="P3119" s="133" t="s">
        <v>200</v>
      </c>
      <c r="Q3119" s="133" t="s">
        <v>201</v>
      </c>
      <c r="R3119" s="133" t="s">
        <v>202</v>
      </c>
      <c r="S3119" s="127">
        <v>44349.398495370369</v>
      </c>
    </row>
    <row r="3120" spans="1:19" x14ac:dyDescent="0.2">
      <c r="A3120" s="133" t="s">
        <v>199</v>
      </c>
      <c r="B3120" s="133" t="s">
        <v>86</v>
      </c>
      <c r="C3120" s="127">
        <v>44322.875</v>
      </c>
      <c r="D3120" s="133">
        <v>0</v>
      </c>
      <c r="E3120" s="133">
        <v>0</v>
      </c>
      <c r="F3120" s="133">
        <v>0.78600000000000003</v>
      </c>
      <c r="G3120" s="133">
        <v>0.78600000000000003</v>
      </c>
      <c r="H3120" s="133">
        <v>0</v>
      </c>
      <c r="I3120" s="133">
        <v>0</v>
      </c>
      <c r="J3120" s="133">
        <v>0</v>
      </c>
      <c r="K3120" s="133">
        <v>0</v>
      </c>
      <c r="L3120" s="133"/>
      <c r="M3120" s="133">
        <v>0</v>
      </c>
      <c r="N3120" s="133">
        <v>0</v>
      </c>
      <c r="O3120" s="242">
        <v>1320</v>
      </c>
      <c r="P3120" s="133" t="s">
        <v>200</v>
      </c>
      <c r="Q3120" s="133" t="s">
        <v>201</v>
      </c>
      <c r="R3120" s="133" t="s">
        <v>202</v>
      </c>
      <c r="S3120" s="127">
        <v>44349.398495370369</v>
      </c>
    </row>
    <row r="3121" spans="1:19" x14ac:dyDescent="0.2">
      <c r="A3121" s="133" t="s">
        <v>199</v>
      </c>
      <c r="B3121" s="133" t="s">
        <v>86</v>
      </c>
      <c r="C3121" s="127">
        <v>44322.916666666664</v>
      </c>
      <c r="D3121" s="133">
        <v>0</v>
      </c>
      <c r="E3121" s="133">
        <v>0</v>
      </c>
      <c r="F3121" s="133">
        <v>0.80400000000000005</v>
      </c>
      <c r="G3121" s="133">
        <v>0.80400000000000005</v>
      </c>
      <c r="H3121" s="133">
        <v>0</v>
      </c>
      <c r="I3121" s="133">
        <v>0</v>
      </c>
      <c r="J3121" s="133">
        <v>0</v>
      </c>
      <c r="K3121" s="133">
        <v>0</v>
      </c>
      <c r="L3121" s="133"/>
      <c r="M3121" s="133">
        <v>0</v>
      </c>
      <c r="N3121" s="133">
        <v>0</v>
      </c>
      <c r="O3121" s="242">
        <v>1320</v>
      </c>
      <c r="P3121" s="133" t="s">
        <v>200</v>
      </c>
      <c r="Q3121" s="133" t="s">
        <v>201</v>
      </c>
      <c r="R3121" s="133" t="s">
        <v>202</v>
      </c>
      <c r="S3121" s="127">
        <v>44349.398495370369</v>
      </c>
    </row>
    <row r="3122" spans="1:19" x14ac:dyDescent="0.2">
      <c r="A3122" s="133" t="s">
        <v>199</v>
      </c>
      <c r="B3122" s="133" t="s">
        <v>86</v>
      </c>
      <c r="C3122" s="127">
        <v>44322.958333333336</v>
      </c>
      <c r="D3122" s="133">
        <v>0</v>
      </c>
      <c r="E3122" s="133">
        <v>0</v>
      </c>
      <c r="F3122" s="133">
        <v>0.79800000000000004</v>
      </c>
      <c r="G3122" s="133">
        <v>0.79800000000000004</v>
      </c>
      <c r="H3122" s="133">
        <v>0</v>
      </c>
      <c r="I3122" s="133">
        <v>0</v>
      </c>
      <c r="J3122" s="133">
        <v>0</v>
      </c>
      <c r="K3122" s="133">
        <v>0</v>
      </c>
      <c r="L3122" s="133"/>
      <c r="M3122" s="133">
        <v>0</v>
      </c>
      <c r="N3122" s="133">
        <v>0</v>
      </c>
      <c r="O3122" s="242">
        <v>1320</v>
      </c>
      <c r="P3122" s="133" t="s">
        <v>200</v>
      </c>
      <c r="Q3122" s="133" t="s">
        <v>201</v>
      </c>
      <c r="R3122" s="133" t="s">
        <v>202</v>
      </c>
      <c r="S3122" s="127">
        <v>44349.398495370369</v>
      </c>
    </row>
    <row r="3123" spans="1:19" x14ac:dyDescent="0.2">
      <c r="A3123" s="133" t="s">
        <v>199</v>
      </c>
      <c r="B3123" s="133" t="s">
        <v>86</v>
      </c>
      <c r="C3123" s="127">
        <v>44323</v>
      </c>
      <c r="D3123" s="133">
        <v>0</v>
      </c>
      <c r="E3123" s="133">
        <v>0</v>
      </c>
      <c r="F3123" s="133">
        <v>0.80400000000000005</v>
      </c>
      <c r="G3123" s="133">
        <v>0.80400000000000005</v>
      </c>
      <c r="H3123" s="133">
        <v>0</v>
      </c>
      <c r="I3123" s="133">
        <v>0</v>
      </c>
      <c r="J3123" s="133">
        <v>0</v>
      </c>
      <c r="K3123" s="133">
        <v>0</v>
      </c>
      <c r="L3123" s="133"/>
      <c r="M3123" s="133">
        <v>0</v>
      </c>
      <c r="N3123" s="133">
        <v>0</v>
      </c>
      <c r="O3123" s="242">
        <v>1320</v>
      </c>
      <c r="P3123" s="133" t="s">
        <v>200</v>
      </c>
      <c r="Q3123" s="133" t="s">
        <v>201</v>
      </c>
      <c r="R3123" s="133" t="s">
        <v>202</v>
      </c>
      <c r="S3123" s="127">
        <v>44349.398495370369</v>
      </c>
    </row>
    <row r="3124" spans="1:19" x14ac:dyDescent="0.2">
      <c r="A3124" s="133" t="s">
        <v>199</v>
      </c>
      <c r="B3124" s="133" t="s">
        <v>86</v>
      </c>
      <c r="C3124" s="127">
        <v>44323.041666666664</v>
      </c>
      <c r="D3124" s="133">
        <v>0</v>
      </c>
      <c r="E3124" s="133">
        <v>0</v>
      </c>
      <c r="F3124" s="133">
        <v>0.79500000000000004</v>
      </c>
      <c r="G3124" s="133">
        <v>0.79500000000000004</v>
      </c>
      <c r="H3124" s="133">
        <v>0</v>
      </c>
      <c r="I3124" s="133">
        <v>0</v>
      </c>
      <c r="J3124" s="133">
        <v>0</v>
      </c>
      <c r="K3124" s="133">
        <v>0</v>
      </c>
      <c r="L3124" s="133"/>
      <c r="M3124" s="133">
        <v>0</v>
      </c>
      <c r="N3124" s="133">
        <v>0</v>
      </c>
      <c r="O3124" s="242">
        <v>1320</v>
      </c>
      <c r="P3124" s="133" t="s">
        <v>200</v>
      </c>
      <c r="Q3124" s="133" t="s">
        <v>201</v>
      </c>
      <c r="R3124" s="133" t="s">
        <v>202</v>
      </c>
      <c r="S3124" s="127">
        <v>44349.398495370369</v>
      </c>
    </row>
    <row r="3125" spans="1:19" x14ac:dyDescent="0.2">
      <c r="A3125" s="133" t="s">
        <v>199</v>
      </c>
      <c r="B3125" s="133" t="s">
        <v>86</v>
      </c>
      <c r="C3125" s="127">
        <v>44323.083333333336</v>
      </c>
      <c r="D3125" s="133">
        <v>0</v>
      </c>
      <c r="E3125" s="133">
        <v>0</v>
      </c>
      <c r="F3125" s="133">
        <v>0.79500000000000004</v>
      </c>
      <c r="G3125" s="133">
        <v>0.79500000000000004</v>
      </c>
      <c r="H3125" s="133">
        <v>0</v>
      </c>
      <c r="I3125" s="133">
        <v>0</v>
      </c>
      <c r="J3125" s="133">
        <v>0</v>
      </c>
      <c r="K3125" s="133">
        <v>0</v>
      </c>
      <c r="L3125" s="133"/>
      <c r="M3125" s="133">
        <v>0</v>
      </c>
      <c r="N3125" s="133">
        <v>0</v>
      </c>
      <c r="O3125" s="242">
        <v>1320</v>
      </c>
      <c r="P3125" s="133" t="s">
        <v>200</v>
      </c>
      <c r="Q3125" s="133" t="s">
        <v>201</v>
      </c>
      <c r="R3125" s="133" t="s">
        <v>202</v>
      </c>
      <c r="S3125" s="127">
        <v>44349.399108796293</v>
      </c>
    </row>
    <row r="3126" spans="1:19" x14ac:dyDescent="0.2">
      <c r="A3126" s="133" t="s">
        <v>199</v>
      </c>
      <c r="B3126" s="133" t="s">
        <v>86</v>
      </c>
      <c r="C3126" s="127">
        <v>44323.125</v>
      </c>
      <c r="D3126" s="133">
        <v>0</v>
      </c>
      <c r="E3126" s="133">
        <v>0</v>
      </c>
      <c r="F3126" s="133">
        <v>0.80400000000000005</v>
      </c>
      <c r="G3126" s="133">
        <v>0.80400000000000005</v>
      </c>
      <c r="H3126" s="133">
        <v>0</v>
      </c>
      <c r="I3126" s="133">
        <v>0</v>
      </c>
      <c r="J3126" s="133">
        <v>0</v>
      </c>
      <c r="K3126" s="133">
        <v>0</v>
      </c>
      <c r="L3126" s="133"/>
      <c r="M3126" s="133">
        <v>0</v>
      </c>
      <c r="N3126" s="133">
        <v>0</v>
      </c>
      <c r="O3126" s="242">
        <v>1320</v>
      </c>
      <c r="P3126" s="133" t="s">
        <v>200</v>
      </c>
      <c r="Q3126" s="133" t="s">
        <v>201</v>
      </c>
      <c r="R3126" s="133" t="s">
        <v>202</v>
      </c>
      <c r="S3126" s="127">
        <v>44349.399108796293</v>
      </c>
    </row>
    <row r="3127" spans="1:19" x14ac:dyDescent="0.2">
      <c r="A3127" s="133" t="s">
        <v>199</v>
      </c>
      <c r="B3127" s="133" t="s">
        <v>86</v>
      </c>
      <c r="C3127" s="127">
        <v>44323.166666666664</v>
      </c>
      <c r="D3127" s="133">
        <v>0</v>
      </c>
      <c r="E3127" s="133">
        <v>0</v>
      </c>
      <c r="F3127" s="133">
        <v>0.79500000000000004</v>
      </c>
      <c r="G3127" s="133">
        <v>0.79500000000000004</v>
      </c>
      <c r="H3127" s="133">
        <v>0</v>
      </c>
      <c r="I3127" s="133">
        <v>0</v>
      </c>
      <c r="J3127" s="133">
        <v>0</v>
      </c>
      <c r="K3127" s="133">
        <v>0</v>
      </c>
      <c r="L3127" s="133"/>
      <c r="M3127" s="133">
        <v>0</v>
      </c>
      <c r="N3127" s="133">
        <v>0</v>
      </c>
      <c r="O3127" s="242">
        <v>1320</v>
      </c>
      <c r="P3127" s="133" t="s">
        <v>200</v>
      </c>
      <c r="Q3127" s="133" t="s">
        <v>201</v>
      </c>
      <c r="R3127" s="133" t="s">
        <v>202</v>
      </c>
      <c r="S3127" s="127">
        <v>44349.399108796293</v>
      </c>
    </row>
    <row r="3128" spans="1:19" x14ac:dyDescent="0.2">
      <c r="A3128" s="133" t="s">
        <v>199</v>
      </c>
      <c r="B3128" s="133" t="s">
        <v>86</v>
      </c>
      <c r="C3128" s="127">
        <v>44323.208333333336</v>
      </c>
      <c r="D3128" s="133">
        <v>0</v>
      </c>
      <c r="E3128" s="133">
        <v>0</v>
      </c>
      <c r="F3128" s="133">
        <v>0.79500000000000004</v>
      </c>
      <c r="G3128" s="133">
        <v>0.79500000000000004</v>
      </c>
      <c r="H3128" s="133">
        <v>0</v>
      </c>
      <c r="I3128" s="133">
        <v>0</v>
      </c>
      <c r="J3128" s="133">
        <v>0</v>
      </c>
      <c r="K3128" s="133">
        <v>0</v>
      </c>
      <c r="L3128" s="133"/>
      <c r="M3128" s="133">
        <v>0</v>
      </c>
      <c r="N3128" s="133">
        <v>0</v>
      </c>
      <c r="O3128" s="242">
        <v>1320</v>
      </c>
      <c r="P3128" s="133" t="s">
        <v>200</v>
      </c>
      <c r="Q3128" s="133" t="s">
        <v>201</v>
      </c>
      <c r="R3128" s="133" t="s">
        <v>202</v>
      </c>
      <c r="S3128" s="127">
        <v>44349.399108796293</v>
      </c>
    </row>
    <row r="3129" spans="1:19" x14ac:dyDescent="0.2">
      <c r="A3129" s="133" t="s">
        <v>199</v>
      </c>
      <c r="B3129" s="133" t="s">
        <v>86</v>
      </c>
      <c r="C3129" s="127">
        <v>44323.25</v>
      </c>
      <c r="D3129" s="133">
        <v>0</v>
      </c>
      <c r="E3129" s="133">
        <v>0</v>
      </c>
      <c r="F3129" s="133">
        <v>0.80400000000000005</v>
      </c>
      <c r="G3129" s="133">
        <v>0.80400000000000005</v>
      </c>
      <c r="H3129" s="133">
        <v>0</v>
      </c>
      <c r="I3129" s="133">
        <v>0</v>
      </c>
      <c r="J3129" s="133">
        <v>0</v>
      </c>
      <c r="K3129" s="133">
        <v>0</v>
      </c>
      <c r="L3129" s="133"/>
      <c r="M3129" s="133">
        <v>0</v>
      </c>
      <c r="N3129" s="133">
        <v>0</v>
      </c>
      <c r="O3129" s="242">
        <v>1320</v>
      </c>
      <c r="P3129" s="133" t="s">
        <v>200</v>
      </c>
      <c r="Q3129" s="133" t="s">
        <v>201</v>
      </c>
      <c r="R3129" s="133" t="s">
        <v>202</v>
      </c>
      <c r="S3129" s="127">
        <v>44349.399108796293</v>
      </c>
    </row>
    <row r="3130" spans="1:19" x14ac:dyDescent="0.2">
      <c r="A3130" s="133" t="s">
        <v>199</v>
      </c>
      <c r="B3130" s="133" t="s">
        <v>86</v>
      </c>
      <c r="C3130" s="127">
        <v>44323.291666666664</v>
      </c>
      <c r="D3130" s="133">
        <v>0</v>
      </c>
      <c r="E3130" s="133">
        <v>0</v>
      </c>
      <c r="F3130" s="133">
        <v>0.80400000000000005</v>
      </c>
      <c r="G3130" s="133">
        <v>0.80400000000000005</v>
      </c>
      <c r="H3130" s="133">
        <v>0</v>
      </c>
      <c r="I3130" s="133">
        <v>0</v>
      </c>
      <c r="J3130" s="133">
        <v>0</v>
      </c>
      <c r="K3130" s="133">
        <v>0</v>
      </c>
      <c r="L3130" s="133"/>
      <c r="M3130" s="133">
        <v>0</v>
      </c>
      <c r="N3130" s="133">
        <v>0</v>
      </c>
      <c r="O3130" s="242">
        <v>1320</v>
      </c>
      <c r="P3130" s="133" t="s">
        <v>200</v>
      </c>
      <c r="Q3130" s="133" t="s">
        <v>201</v>
      </c>
      <c r="R3130" s="133" t="s">
        <v>202</v>
      </c>
      <c r="S3130" s="127">
        <v>44349.399108796293</v>
      </c>
    </row>
    <row r="3131" spans="1:19" x14ac:dyDescent="0.2">
      <c r="A3131" s="133" t="s">
        <v>199</v>
      </c>
      <c r="B3131" s="133" t="s">
        <v>86</v>
      </c>
      <c r="C3131" s="127">
        <v>44323.333333333336</v>
      </c>
      <c r="D3131" s="133">
        <v>0</v>
      </c>
      <c r="E3131" s="133">
        <v>0</v>
      </c>
      <c r="F3131" s="133">
        <v>0.78600000000000003</v>
      </c>
      <c r="G3131" s="133">
        <v>0.78600000000000003</v>
      </c>
      <c r="H3131" s="133">
        <v>0</v>
      </c>
      <c r="I3131" s="133">
        <v>0</v>
      </c>
      <c r="J3131" s="133">
        <v>0</v>
      </c>
      <c r="K3131" s="133">
        <v>0</v>
      </c>
      <c r="L3131" s="133"/>
      <c r="M3131" s="133">
        <v>0</v>
      </c>
      <c r="N3131" s="133">
        <v>0</v>
      </c>
      <c r="O3131" s="242">
        <v>1320</v>
      </c>
      <c r="P3131" s="133" t="s">
        <v>200</v>
      </c>
      <c r="Q3131" s="133" t="s">
        <v>201</v>
      </c>
      <c r="R3131" s="133" t="s">
        <v>202</v>
      </c>
      <c r="S3131" s="127">
        <v>44349.399108796293</v>
      </c>
    </row>
    <row r="3132" spans="1:19" x14ac:dyDescent="0.2">
      <c r="A3132" s="133" t="s">
        <v>199</v>
      </c>
      <c r="B3132" s="133" t="s">
        <v>86</v>
      </c>
      <c r="C3132" s="127">
        <v>44323.375</v>
      </c>
      <c r="D3132" s="133">
        <v>0</v>
      </c>
      <c r="E3132" s="133">
        <v>0</v>
      </c>
      <c r="F3132" s="133">
        <v>0.80500000000000005</v>
      </c>
      <c r="G3132" s="133">
        <v>0.80500000000000005</v>
      </c>
      <c r="H3132" s="133">
        <v>0</v>
      </c>
      <c r="I3132" s="133">
        <v>0</v>
      </c>
      <c r="J3132" s="133">
        <v>0</v>
      </c>
      <c r="K3132" s="133">
        <v>0</v>
      </c>
      <c r="L3132" s="133"/>
      <c r="M3132" s="133">
        <v>0</v>
      </c>
      <c r="N3132" s="133">
        <v>0</v>
      </c>
      <c r="O3132" s="242">
        <v>1320</v>
      </c>
      <c r="P3132" s="133" t="s">
        <v>200</v>
      </c>
      <c r="Q3132" s="133" t="s">
        <v>201</v>
      </c>
      <c r="R3132" s="133" t="s">
        <v>202</v>
      </c>
      <c r="S3132" s="127">
        <v>44349.399108796293</v>
      </c>
    </row>
    <row r="3133" spans="1:19" x14ac:dyDescent="0.2">
      <c r="A3133" s="133" t="s">
        <v>199</v>
      </c>
      <c r="B3133" s="133" t="s">
        <v>86</v>
      </c>
      <c r="C3133" s="127">
        <v>44323.416666666664</v>
      </c>
      <c r="D3133" s="133">
        <v>0</v>
      </c>
      <c r="E3133" s="133">
        <v>0</v>
      </c>
      <c r="F3133" s="133">
        <v>0.80400000000000005</v>
      </c>
      <c r="G3133" s="133">
        <v>0.80400000000000005</v>
      </c>
      <c r="H3133" s="133">
        <v>0</v>
      </c>
      <c r="I3133" s="133">
        <v>0</v>
      </c>
      <c r="J3133" s="133">
        <v>0</v>
      </c>
      <c r="K3133" s="133">
        <v>0</v>
      </c>
      <c r="L3133" s="133"/>
      <c r="M3133" s="133">
        <v>0</v>
      </c>
      <c r="N3133" s="133">
        <v>0</v>
      </c>
      <c r="O3133" s="242">
        <v>1320</v>
      </c>
      <c r="P3133" s="133" t="s">
        <v>200</v>
      </c>
      <c r="Q3133" s="133" t="s">
        <v>201</v>
      </c>
      <c r="R3133" s="133" t="s">
        <v>202</v>
      </c>
      <c r="S3133" s="127">
        <v>44349.399108796293</v>
      </c>
    </row>
    <row r="3134" spans="1:19" x14ac:dyDescent="0.2">
      <c r="A3134" s="133" t="s">
        <v>199</v>
      </c>
      <c r="B3134" s="133" t="s">
        <v>86</v>
      </c>
      <c r="C3134" s="127">
        <v>44323.458333333336</v>
      </c>
      <c r="D3134" s="133">
        <v>0</v>
      </c>
      <c r="E3134" s="133">
        <v>0</v>
      </c>
      <c r="F3134" s="133">
        <v>0.79500000000000004</v>
      </c>
      <c r="G3134" s="133">
        <v>0.79500000000000004</v>
      </c>
      <c r="H3134" s="133">
        <v>0</v>
      </c>
      <c r="I3134" s="133">
        <v>0</v>
      </c>
      <c r="J3134" s="133">
        <v>0</v>
      </c>
      <c r="K3134" s="133">
        <v>0</v>
      </c>
      <c r="L3134" s="133"/>
      <c r="M3134" s="133">
        <v>0</v>
      </c>
      <c r="N3134" s="133">
        <v>0</v>
      </c>
      <c r="O3134" s="242">
        <v>1320</v>
      </c>
      <c r="P3134" s="133" t="s">
        <v>200</v>
      </c>
      <c r="Q3134" s="133" t="s">
        <v>201</v>
      </c>
      <c r="R3134" s="133" t="s">
        <v>202</v>
      </c>
      <c r="S3134" s="127">
        <v>44349.399108796293</v>
      </c>
    </row>
    <row r="3135" spans="1:19" x14ac:dyDescent="0.2">
      <c r="A3135" s="133" t="s">
        <v>199</v>
      </c>
      <c r="B3135" s="133" t="s">
        <v>86</v>
      </c>
      <c r="C3135" s="127">
        <v>44323.5</v>
      </c>
      <c r="D3135" s="133">
        <v>0</v>
      </c>
      <c r="E3135" s="133">
        <v>0</v>
      </c>
      <c r="F3135" s="133">
        <v>0.76800000000000002</v>
      </c>
      <c r="G3135" s="133">
        <v>0.76800000000000002</v>
      </c>
      <c r="H3135" s="133">
        <v>0</v>
      </c>
      <c r="I3135" s="133">
        <v>0</v>
      </c>
      <c r="J3135" s="133">
        <v>0</v>
      </c>
      <c r="K3135" s="133">
        <v>0</v>
      </c>
      <c r="L3135" s="133"/>
      <c r="M3135" s="133">
        <v>0</v>
      </c>
      <c r="N3135" s="133">
        <v>0</v>
      </c>
      <c r="O3135" s="242">
        <v>1320</v>
      </c>
      <c r="P3135" s="133" t="s">
        <v>200</v>
      </c>
      <c r="Q3135" s="133" t="s">
        <v>201</v>
      </c>
      <c r="R3135" s="133" t="s">
        <v>202</v>
      </c>
      <c r="S3135" s="127">
        <v>44349.399108796293</v>
      </c>
    </row>
    <row r="3136" spans="1:19" x14ac:dyDescent="0.2">
      <c r="A3136" s="133" t="s">
        <v>199</v>
      </c>
      <c r="B3136" s="133" t="s">
        <v>86</v>
      </c>
      <c r="C3136" s="127">
        <v>44323.541666666664</v>
      </c>
      <c r="D3136" s="133">
        <v>0</v>
      </c>
      <c r="E3136" s="133">
        <v>0</v>
      </c>
      <c r="F3136" s="133">
        <v>0.74099999999999999</v>
      </c>
      <c r="G3136" s="133">
        <v>0.74099999999999999</v>
      </c>
      <c r="H3136" s="133">
        <v>0</v>
      </c>
      <c r="I3136" s="133">
        <v>0</v>
      </c>
      <c r="J3136" s="133">
        <v>0</v>
      </c>
      <c r="K3136" s="133">
        <v>0</v>
      </c>
      <c r="L3136" s="133"/>
      <c r="M3136" s="133">
        <v>0</v>
      </c>
      <c r="N3136" s="133">
        <v>0</v>
      </c>
      <c r="O3136" s="242">
        <v>1320</v>
      </c>
      <c r="P3136" s="133" t="s">
        <v>200</v>
      </c>
      <c r="Q3136" s="133" t="s">
        <v>201</v>
      </c>
      <c r="R3136" s="133" t="s">
        <v>202</v>
      </c>
      <c r="S3136" s="127">
        <v>44349.399108796293</v>
      </c>
    </row>
    <row r="3137" spans="1:19" x14ac:dyDescent="0.2">
      <c r="A3137" s="133" t="s">
        <v>199</v>
      </c>
      <c r="B3137" s="133" t="s">
        <v>86</v>
      </c>
      <c r="C3137" s="127">
        <v>44323.583333333336</v>
      </c>
      <c r="D3137" s="133">
        <v>0</v>
      </c>
      <c r="E3137" s="133">
        <v>0</v>
      </c>
      <c r="F3137" s="133">
        <v>0.74099999999999999</v>
      </c>
      <c r="G3137" s="133">
        <v>0.74099999999999999</v>
      </c>
      <c r="H3137" s="133">
        <v>0</v>
      </c>
      <c r="I3137" s="133">
        <v>0</v>
      </c>
      <c r="J3137" s="133">
        <v>0</v>
      </c>
      <c r="K3137" s="133">
        <v>0</v>
      </c>
      <c r="L3137" s="133"/>
      <c r="M3137" s="133">
        <v>0</v>
      </c>
      <c r="N3137" s="133">
        <v>0</v>
      </c>
      <c r="O3137" s="242">
        <v>1320</v>
      </c>
      <c r="P3137" s="133" t="s">
        <v>200</v>
      </c>
      <c r="Q3137" s="133" t="s">
        <v>201</v>
      </c>
      <c r="R3137" s="133" t="s">
        <v>202</v>
      </c>
      <c r="S3137" s="127">
        <v>44349.399108796293</v>
      </c>
    </row>
    <row r="3138" spans="1:19" x14ac:dyDescent="0.2">
      <c r="A3138" s="133" t="s">
        <v>199</v>
      </c>
      <c r="B3138" s="133" t="s">
        <v>86</v>
      </c>
      <c r="C3138" s="127">
        <v>44323.625</v>
      </c>
      <c r="D3138" s="133">
        <v>0</v>
      </c>
      <c r="E3138" s="133">
        <v>0</v>
      </c>
      <c r="F3138" s="133">
        <v>0.75</v>
      </c>
      <c r="G3138" s="133">
        <v>0.75</v>
      </c>
      <c r="H3138" s="133">
        <v>0</v>
      </c>
      <c r="I3138" s="133">
        <v>0</v>
      </c>
      <c r="J3138" s="133">
        <v>0</v>
      </c>
      <c r="K3138" s="133">
        <v>0</v>
      </c>
      <c r="L3138" s="133"/>
      <c r="M3138" s="133">
        <v>0</v>
      </c>
      <c r="N3138" s="133">
        <v>0</v>
      </c>
      <c r="O3138" s="242">
        <v>1320</v>
      </c>
      <c r="P3138" s="133" t="s">
        <v>200</v>
      </c>
      <c r="Q3138" s="133" t="s">
        <v>201</v>
      </c>
      <c r="R3138" s="133" t="s">
        <v>202</v>
      </c>
      <c r="S3138" s="127">
        <v>44349.399108796293</v>
      </c>
    </row>
    <row r="3139" spans="1:19" x14ac:dyDescent="0.2">
      <c r="A3139" s="133" t="s">
        <v>199</v>
      </c>
      <c r="B3139" s="133" t="s">
        <v>86</v>
      </c>
      <c r="C3139" s="127">
        <v>44323.666666666664</v>
      </c>
      <c r="D3139" s="133">
        <v>0</v>
      </c>
      <c r="E3139" s="133">
        <v>0</v>
      </c>
      <c r="F3139" s="133">
        <v>0.74099999999999999</v>
      </c>
      <c r="G3139" s="133">
        <v>0.74099999999999999</v>
      </c>
      <c r="H3139" s="133">
        <v>0</v>
      </c>
      <c r="I3139" s="133">
        <v>0</v>
      </c>
      <c r="J3139" s="133">
        <v>0</v>
      </c>
      <c r="K3139" s="133">
        <v>0</v>
      </c>
      <c r="L3139" s="133"/>
      <c r="M3139" s="133">
        <v>0</v>
      </c>
      <c r="N3139" s="133">
        <v>0</v>
      </c>
      <c r="O3139" s="242">
        <v>1320</v>
      </c>
      <c r="P3139" s="133" t="s">
        <v>200</v>
      </c>
      <c r="Q3139" s="133" t="s">
        <v>201</v>
      </c>
      <c r="R3139" s="133" t="s">
        <v>202</v>
      </c>
      <c r="S3139" s="127">
        <v>44349.399108796293</v>
      </c>
    </row>
    <row r="3140" spans="1:19" x14ac:dyDescent="0.2">
      <c r="A3140" s="133" t="s">
        <v>199</v>
      </c>
      <c r="B3140" s="133" t="s">
        <v>86</v>
      </c>
      <c r="C3140" s="127">
        <v>44323.708333333336</v>
      </c>
      <c r="D3140" s="133">
        <v>0</v>
      </c>
      <c r="E3140" s="133">
        <v>0</v>
      </c>
      <c r="F3140" s="133">
        <v>0.75900000000000001</v>
      </c>
      <c r="G3140" s="133">
        <v>0.75900000000000001</v>
      </c>
      <c r="H3140" s="133">
        <v>0</v>
      </c>
      <c r="I3140" s="133">
        <v>0</v>
      </c>
      <c r="J3140" s="133">
        <v>0</v>
      </c>
      <c r="K3140" s="133">
        <v>0</v>
      </c>
      <c r="L3140" s="133"/>
      <c r="M3140" s="133">
        <v>0</v>
      </c>
      <c r="N3140" s="133">
        <v>0</v>
      </c>
      <c r="O3140" s="242">
        <v>1320</v>
      </c>
      <c r="P3140" s="133" t="s">
        <v>200</v>
      </c>
      <c r="Q3140" s="133" t="s">
        <v>201</v>
      </c>
      <c r="R3140" s="133" t="s">
        <v>202</v>
      </c>
      <c r="S3140" s="127">
        <v>44349.399108796293</v>
      </c>
    </row>
    <row r="3141" spans="1:19" x14ac:dyDescent="0.2">
      <c r="A3141" s="133" t="s">
        <v>199</v>
      </c>
      <c r="B3141" s="133" t="s">
        <v>86</v>
      </c>
      <c r="C3141" s="127">
        <v>44323.75</v>
      </c>
      <c r="D3141" s="133">
        <v>0</v>
      </c>
      <c r="E3141" s="133">
        <v>0</v>
      </c>
      <c r="F3141" s="133">
        <v>0.75</v>
      </c>
      <c r="G3141" s="133">
        <v>0.75</v>
      </c>
      <c r="H3141" s="133">
        <v>0</v>
      </c>
      <c r="I3141" s="133">
        <v>0</v>
      </c>
      <c r="J3141" s="133">
        <v>0</v>
      </c>
      <c r="K3141" s="133">
        <v>0</v>
      </c>
      <c r="L3141" s="133"/>
      <c r="M3141" s="133">
        <v>0</v>
      </c>
      <c r="N3141" s="133">
        <v>0</v>
      </c>
      <c r="O3141" s="242">
        <v>1320</v>
      </c>
      <c r="P3141" s="133" t="s">
        <v>200</v>
      </c>
      <c r="Q3141" s="133" t="s">
        <v>201</v>
      </c>
      <c r="R3141" s="133" t="s">
        <v>202</v>
      </c>
      <c r="S3141" s="127">
        <v>44349.399108796293</v>
      </c>
    </row>
    <row r="3142" spans="1:19" x14ac:dyDescent="0.2">
      <c r="A3142" s="133" t="s">
        <v>199</v>
      </c>
      <c r="B3142" s="133" t="s">
        <v>86</v>
      </c>
      <c r="C3142" s="127">
        <v>44323.791666666664</v>
      </c>
      <c r="D3142" s="133">
        <v>0</v>
      </c>
      <c r="E3142" s="133">
        <v>0</v>
      </c>
      <c r="F3142" s="133">
        <v>0.75</v>
      </c>
      <c r="G3142" s="133">
        <v>0.75</v>
      </c>
      <c r="H3142" s="133">
        <v>0</v>
      </c>
      <c r="I3142" s="133">
        <v>0</v>
      </c>
      <c r="J3142" s="133">
        <v>0</v>
      </c>
      <c r="K3142" s="133">
        <v>0</v>
      </c>
      <c r="L3142" s="133"/>
      <c r="M3142" s="133">
        <v>0</v>
      </c>
      <c r="N3142" s="133">
        <v>0</v>
      </c>
      <c r="O3142" s="242">
        <v>1320</v>
      </c>
      <c r="P3142" s="133" t="s">
        <v>200</v>
      </c>
      <c r="Q3142" s="133" t="s">
        <v>201</v>
      </c>
      <c r="R3142" s="133" t="s">
        <v>202</v>
      </c>
      <c r="S3142" s="127">
        <v>44349.399108796293</v>
      </c>
    </row>
    <row r="3143" spans="1:19" x14ac:dyDescent="0.2">
      <c r="A3143" s="133" t="s">
        <v>199</v>
      </c>
      <c r="B3143" s="133" t="s">
        <v>86</v>
      </c>
      <c r="C3143" s="127">
        <v>44323.833333333336</v>
      </c>
      <c r="D3143" s="133">
        <v>0</v>
      </c>
      <c r="E3143" s="133">
        <v>0</v>
      </c>
      <c r="F3143" s="133">
        <v>0.74099999999999999</v>
      </c>
      <c r="G3143" s="133">
        <v>0.74099999999999999</v>
      </c>
      <c r="H3143" s="133">
        <v>0</v>
      </c>
      <c r="I3143" s="133">
        <v>0</v>
      </c>
      <c r="J3143" s="133">
        <v>0</v>
      </c>
      <c r="K3143" s="133">
        <v>0</v>
      </c>
      <c r="L3143" s="133"/>
      <c r="M3143" s="133">
        <v>0</v>
      </c>
      <c r="N3143" s="133">
        <v>0</v>
      </c>
      <c r="O3143" s="242">
        <v>1320</v>
      </c>
      <c r="P3143" s="133" t="s">
        <v>200</v>
      </c>
      <c r="Q3143" s="133" t="s">
        <v>201</v>
      </c>
      <c r="R3143" s="133" t="s">
        <v>202</v>
      </c>
      <c r="S3143" s="127">
        <v>44349.399108796293</v>
      </c>
    </row>
    <row r="3144" spans="1:19" x14ac:dyDescent="0.2">
      <c r="A3144" s="133" t="s">
        <v>199</v>
      </c>
      <c r="B3144" s="133" t="s">
        <v>86</v>
      </c>
      <c r="C3144" s="127">
        <v>44323.875</v>
      </c>
      <c r="D3144" s="133">
        <v>0</v>
      </c>
      <c r="E3144" s="133">
        <v>0</v>
      </c>
      <c r="F3144" s="133">
        <v>0.75</v>
      </c>
      <c r="G3144" s="133">
        <v>0.75</v>
      </c>
      <c r="H3144" s="133">
        <v>0</v>
      </c>
      <c r="I3144" s="133">
        <v>0</v>
      </c>
      <c r="J3144" s="133">
        <v>0</v>
      </c>
      <c r="K3144" s="133">
        <v>0</v>
      </c>
      <c r="L3144" s="133"/>
      <c r="M3144" s="133">
        <v>0</v>
      </c>
      <c r="N3144" s="133">
        <v>0</v>
      </c>
      <c r="O3144" s="242">
        <v>1320</v>
      </c>
      <c r="P3144" s="133" t="s">
        <v>200</v>
      </c>
      <c r="Q3144" s="133" t="s">
        <v>201</v>
      </c>
      <c r="R3144" s="133" t="s">
        <v>202</v>
      </c>
      <c r="S3144" s="127">
        <v>44349.399108796293</v>
      </c>
    </row>
    <row r="3145" spans="1:19" x14ac:dyDescent="0.2">
      <c r="A3145" s="133" t="s">
        <v>199</v>
      </c>
      <c r="B3145" s="133" t="s">
        <v>86</v>
      </c>
      <c r="C3145" s="127">
        <v>44323.916666666664</v>
      </c>
      <c r="D3145" s="133">
        <v>0</v>
      </c>
      <c r="E3145" s="133">
        <v>0</v>
      </c>
      <c r="F3145" s="133">
        <v>0.75900000000000001</v>
      </c>
      <c r="G3145" s="133">
        <v>0.75900000000000001</v>
      </c>
      <c r="H3145" s="133">
        <v>0</v>
      </c>
      <c r="I3145" s="133">
        <v>0</v>
      </c>
      <c r="J3145" s="133">
        <v>0</v>
      </c>
      <c r="K3145" s="133">
        <v>0</v>
      </c>
      <c r="L3145" s="133"/>
      <c r="M3145" s="133">
        <v>0</v>
      </c>
      <c r="N3145" s="133">
        <v>0</v>
      </c>
      <c r="O3145" s="242">
        <v>1320</v>
      </c>
      <c r="P3145" s="133" t="s">
        <v>200</v>
      </c>
      <c r="Q3145" s="133" t="s">
        <v>201</v>
      </c>
      <c r="R3145" s="133" t="s">
        <v>202</v>
      </c>
      <c r="S3145" s="127">
        <v>44349.399108796293</v>
      </c>
    </row>
    <row r="3146" spans="1:19" x14ac:dyDescent="0.2">
      <c r="A3146" s="133" t="s">
        <v>199</v>
      </c>
      <c r="B3146" s="133" t="s">
        <v>86</v>
      </c>
      <c r="C3146" s="127">
        <v>44323.958333333336</v>
      </c>
      <c r="D3146" s="133">
        <v>0</v>
      </c>
      <c r="E3146" s="133">
        <v>0</v>
      </c>
      <c r="F3146" s="133">
        <v>0.75900000000000001</v>
      </c>
      <c r="G3146" s="133">
        <v>0.75900000000000001</v>
      </c>
      <c r="H3146" s="133">
        <v>0</v>
      </c>
      <c r="I3146" s="133">
        <v>0</v>
      </c>
      <c r="J3146" s="133">
        <v>0</v>
      </c>
      <c r="K3146" s="133">
        <v>0</v>
      </c>
      <c r="L3146" s="133"/>
      <c r="M3146" s="133">
        <v>0</v>
      </c>
      <c r="N3146" s="133">
        <v>0</v>
      </c>
      <c r="O3146" s="242">
        <v>1320</v>
      </c>
      <c r="P3146" s="133" t="s">
        <v>200</v>
      </c>
      <c r="Q3146" s="133" t="s">
        <v>201</v>
      </c>
      <c r="R3146" s="133" t="s">
        <v>202</v>
      </c>
      <c r="S3146" s="127">
        <v>44349.399108796293</v>
      </c>
    </row>
    <row r="3147" spans="1:19" x14ac:dyDescent="0.2">
      <c r="A3147" s="133" t="s">
        <v>199</v>
      </c>
      <c r="B3147" s="133" t="s">
        <v>86</v>
      </c>
      <c r="C3147" s="127">
        <v>44324</v>
      </c>
      <c r="D3147" s="133">
        <v>0</v>
      </c>
      <c r="E3147" s="133">
        <v>0</v>
      </c>
      <c r="F3147" s="133">
        <v>0.74099999999999999</v>
      </c>
      <c r="G3147" s="133">
        <v>0.74099999999999999</v>
      </c>
      <c r="H3147" s="133">
        <v>0</v>
      </c>
      <c r="I3147" s="133">
        <v>0</v>
      </c>
      <c r="J3147" s="133">
        <v>0</v>
      </c>
      <c r="K3147" s="133">
        <v>0</v>
      </c>
      <c r="L3147" s="133"/>
      <c r="M3147" s="133">
        <v>0</v>
      </c>
      <c r="N3147" s="133">
        <v>0</v>
      </c>
      <c r="O3147" s="242">
        <v>1320</v>
      </c>
      <c r="P3147" s="133" t="s">
        <v>200</v>
      </c>
      <c r="Q3147" s="133" t="s">
        <v>201</v>
      </c>
      <c r="R3147" s="133" t="s">
        <v>202</v>
      </c>
      <c r="S3147" s="127">
        <v>44349.399108796293</v>
      </c>
    </row>
    <row r="3148" spans="1:19" x14ac:dyDescent="0.2">
      <c r="A3148" s="133" t="s">
        <v>199</v>
      </c>
      <c r="B3148" s="133" t="s">
        <v>86</v>
      </c>
      <c r="C3148" s="127">
        <v>44324.041666666664</v>
      </c>
      <c r="D3148" s="133">
        <v>0</v>
      </c>
      <c r="E3148" s="133">
        <v>0</v>
      </c>
      <c r="F3148" s="133">
        <v>0.75900000000000001</v>
      </c>
      <c r="G3148" s="133">
        <v>0.75900000000000001</v>
      </c>
      <c r="H3148" s="133">
        <v>0</v>
      </c>
      <c r="I3148" s="133">
        <v>0</v>
      </c>
      <c r="J3148" s="133">
        <v>0</v>
      </c>
      <c r="K3148" s="133">
        <v>0</v>
      </c>
      <c r="L3148" s="133"/>
      <c r="M3148" s="133">
        <v>0</v>
      </c>
      <c r="N3148" s="133">
        <v>0</v>
      </c>
      <c r="O3148" s="242">
        <v>1320</v>
      </c>
      <c r="P3148" s="133" t="s">
        <v>200</v>
      </c>
      <c r="Q3148" s="133" t="s">
        <v>201</v>
      </c>
      <c r="R3148" s="133" t="s">
        <v>202</v>
      </c>
      <c r="S3148" s="127">
        <v>44349.399108796293</v>
      </c>
    </row>
    <row r="3149" spans="1:19" x14ac:dyDescent="0.2">
      <c r="A3149" s="133" t="s">
        <v>199</v>
      </c>
      <c r="B3149" s="133" t="s">
        <v>86</v>
      </c>
      <c r="C3149" s="127">
        <v>44324.083333333336</v>
      </c>
      <c r="D3149" s="133">
        <v>0</v>
      </c>
      <c r="E3149" s="133">
        <v>0</v>
      </c>
      <c r="F3149" s="133">
        <v>0.75</v>
      </c>
      <c r="G3149" s="133">
        <v>0.75</v>
      </c>
      <c r="H3149" s="133">
        <v>0</v>
      </c>
      <c r="I3149" s="133">
        <v>0</v>
      </c>
      <c r="J3149" s="133">
        <v>0</v>
      </c>
      <c r="K3149" s="133">
        <v>0</v>
      </c>
      <c r="L3149" s="133"/>
      <c r="M3149" s="133">
        <v>0</v>
      </c>
      <c r="N3149" s="133">
        <v>0</v>
      </c>
      <c r="O3149" s="242">
        <v>1320</v>
      </c>
      <c r="P3149" s="133" t="s">
        <v>200</v>
      </c>
      <c r="Q3149" s="133" t="s">
        <v>201</v>
      </c>
      <c r="R3149" s="133" t="s">
        <v>202</v>
      </c>
      <c r="S3149" s="127">
        <v>44349.399108796293</v>
      </c>
    </row>
    <row r="3150" spans="1:19" x14ac:dyDescent="0.2">
      <c r="A3150" s="133" t="s">
        <v>199</v>
      </c>
      <c r="B3150" s="133" t="s">
        <v>86</v>
      </c>
      <c r="C3150" s="127">
        <v>44324.125</v>
      </c>
      <c r="D3150" s="133">
        <v>0</v>
      </c>
      <c r="E3150" s="133">
        <v>0</v>
      </c>
      <c r="F3150" s="133">
        <v>0.75900000000000001</v>
      </c>
      <c r="G3150" s="133">
        <v>0.75900000000000001</v>
      </c>
      <c r="H3150" s="133">
        <v>0</v>
      </c>
      <c r="I3150" s="133">
        <v>0</v>
      </c>
      <c r="J3150" s="133">
        <v>0</v>
      </c>
      <c r="K3150" s="133">
        <v>0</v>
      </c>
      <c r="L3150" s="133"/>
      <c r="M3150" s="133">
        <v>0</v>
      </c>
      <c r="N3150" s="133">
        <v>0</v>
      </c>
      <c r="O3150" s="242">
        <v>1320</v>
      </c>
      <c r="P3150" s="133" t="s">
        <v>200</v>
      </c>
      <c r="Q3150" s="133" t="s">
        <v>201</v>
      </c>
      <c r="R3150" s="133" t="s">
        <v>202</v>
      </c>
      <c r="S3150" s="127">
        <v>44349.399108796293</v>
      </c>
    </row>
    <row r="3151" spans="1:19" x14ac:dyDescent="0.2">
      <c r="A3151" s="133" t="s">
        <v>199</v>
      </c>
      <c r="B3151" s="133" t="s">
        <v>86</v>
      </c>
      <c r="C3151" s="127">
        <v>44324.166666666664</v>
      </c>
      <c r="D3151" s="133">
        <v>0</v>
      </c>
      <c r="E3151" s="133">
        <v>0</v>
      </c>
      <c r="F3151" s="133">
        <v>0.75</v>
      </c>
      <c r="G3151" s="133">
        <v>0.75</v>
      </c>
      <c r="H3151" s="133">
        <v>0</v>
      </c>
      <c r="I3151" s="133">
        <v>0</v>
      </c>
      <c r="J3151" s="133">
        <v>0</v>
      </c>
      <c r="K3151" s="133">
        <v>0</v>
      </c>
      <c r="L3151" s="133"/>
      <c r="M3151" s="133">
        <v>0</v>
      </c>
      <c r="N3151" s="133">
        <v>0</v>
      </c>
      <c r="O3151" s="242">
        <v>1320</v>
      </c>
      <c r="P3151" s="133" t="s">
        <v>200</v>
      </c>
      <c r="Q3151" s="133" t="s">
        <v>201</v>
      </c>
      <c r="R3151" s="133" t="s">
        <v>202</v>
      </c>
      <c r="S3151" s="127">
        <v>44349.399108796293</v>
      </c>
    </row>
    <row r="3152" spans="1:19" x14ac:dyDescent="0.2">
      <c r="A3152" s="133" t="s">
        <v>199</v>
      </c>
      <c r="B3152" s="133" t="s">
        <v>86</v>
      </c>
      <c r="C3152" s="127">
        <v>44324.208333333336</v>
      </c>
      <c r="D3152" s="133">
        <v>0</v>
      </c>
      <c r="E3152" s="133">
        <v>0</v>
      </c>
      <c r="F3152" s="133">
        <v>0.79600000000000004</v>
      </c>
      <c r="G3152" s="133">
        <v>0.79600000000000004</v>
      </c>
      <c r="H3152" s="133">
        <v>0</v>
      </c>
      <c r="I3152" s="133">
        <v>0</v>
      </c>
      <c r="J3152" s="133">
        <v>0</v>
      </c>
      <c r="K3152" s="133">
        <v>0</v>
      </c>
      <c r="L3152" s="133"/>
      <c r="M3152" s="133">
        <v>0</v>
      </c>
      <c r="N3152" s="133">
        <v>0</v>
      </c>
      <c r="O3152" s="242">
        <v>1320</v>
      </c>
      <c r="P3152" s="133" t="s">
        <v>200</v>
      </c>
      <c r="Q3152" s="133" t="s">
        <v>201</v>
      </c>
      <c r="R3152" s="133" t="s">
        <v>202</v>
      </c>
      <c r="S3152" s="127">
        <v>44349.399108796293</v>
      </c>
    </row>
    <row r="3153" spans="1:19" x14ac:dyDescent="0.2">
      <c r="A3153" s="133" t="s">
        <v>199</v>
      </c>
      <c r="B3153" s="133" t="s">
        <v>86</v>
      </c>
      <c r="C3153" s="127">
        <v>44324.25</v>
      </c>
      <c r="D3153" s="133">
        <v>0</v>
      </c>
      <c r="E3153" s="133">
        <v>0</v>
      </c>
      <c r="F3153" s="133">
        <v>0.82399999999999995</v>
      </c>
      <c r="G3153" s="133">
        <v>0.82399999999999995</v>
      </c>
      <c r="H3153" s="133">
        <v>0</v>
      </c>
      <c r="I3153" s="133">
        <v>0</v>
      </c>
      <c r="J3153" s="133">
        <v>0</v>
      </c>
      <c r="K3153" s="133">
        <v>0</v>
      </c>
      <c r="L3153" s="133"/>
      <c r="M3153" s="133">
        <v>0</v>
      </c>
      <c r="N3153" s="133">
        <v>0</v>
      </c>
      <c r="O3153" s="242">
        <v>1320</v>
      </c>
      <c r="P3153" s="133" t="s">
        <v>200</v>
      </c>
      <c r="Q3153" s="133" t="s">
        <v>201</v>
      </c>
      <c r="R3153" s="133" t="s">
        <v>202</v>
      </c>
      <c r="S3153" s="127">
        <v>44349.399108796293</v>
      </c>
    </row>
    <row r="3154" spans="1:19" x14ac:dyDescent="0.2">
      <c r="A3154" s="133" t="s">
        <v>199</v>
      </c>
      <c r="B3154" s="133" t="s">
        <v>86</v>
      </c>
      <c r="C3154" s="127">
        <v>44324.291666666664</v>
      </c>
      <c r="D3154" s="133">
        <v>0</v>
      </c>
      <c r="E3154" s="133">
        <v>0</v>
      </c>
      <c r="F3154" s="133">
        <v>0.82399999999999995</v>
      </c>
      <c r="G3154" s="133">
        <v>0.82399999999999995</v>
      </c>
      <c r="H3154" s="133">
        <v>0</v>
      </c>
      <c r="I3154" s="133">
        <v>0</v>
      </c>
      <c r="J3154" s="133">
        <v>0</v>
      </c>
      <c r="K3154" s="133">
        <v>0</v>
      </c>
      <c r="L3154" s="133"/>
      <c r="M3154" s="133">
        <v>0</v>
      </c>
      <c r="N3154" s="133">
        <v>0</v>
      </c>
      <c r="O3154" s="242">
        <v>1320</v>
      </c>
      <c r="P3154" s="133" t="s">
        <v>200</v>
      </c>
      <c r="Q3154" s="133" t="s">
        <v>201</v>
      </c>
      <c r="R3154" s="133" t="s">
        <v>202</v>
      </c>
      <c r="S3154" s="127">
        <v>44349.399108796293</v>
      </c>
    </row>
    <row r="3155" spans="1:19" x14ac:dyDescent="0.2">
      <c r="A3155" s="133" t="s">
        <v>199</v>
      </c>
      <c r="B3155" s="133" t="s">
        <v>86</v>
      </c>
      <c r="C3155" s="127">
        <v>44324.333333333336</v>
      </c>
      <c r="D3155" s="133">
        <v>0</v>
      </c>
      <c r="E3155" s="133">
        <v>0</v>
      </c>
      <c r="F3155" s="133">
        <v>0.82399999999999995</v>
      </c>
      <c r="G3155" s="133">
        <v>0.82399999999999995</v>
      </c>
      <c r="H3155" s="133">
        <v>0</v>
      </c>
      <c r="I3155" s="133">
        <v>0</v>
      </c>
      <c r="J3155" s="133">
        <v>0</v>
      </c>
      <c r="K3155" s="133">
        <v>0</v>
      </c>
      <c r="L3155" s="133"/>
      <c r="M3155" s="133">
        <v>0</v>
      </c>
      <c r="N3155" s="133">
        <v>0</v>
      </c>
      <c r="O3155" s="242">
        <v>1320</v>
      </c>
      <c r="P3155" s="133" t="s">
        <v>200</v>
      </c>
      <c r="Q3155" s="133" t="s">
        <v>201</v>
      </c>
      <c r="R3155" s="133" t="s">
        <v>202</v>
      </c>
      <c r="S3155" s="127">
        <v>44349.399108796293</v>
      </c>
    </row>
    <row r="3156" spans="1:19" x14ac:dyDescent="0.2">
      <c r="A3156" s="133" t="s">
        <v>199</v>
      </c>
      <c r="B3156" s="133" t="s">
        <v>86</v>
      </c>
      <c r="C3156" s="127">
        <v>44324.375</v>
      </c>
      <c r="D3156" s="133">
        <v>0</v>
      </c>
      <c r="E3156" s="133">
        <v>0</v>
      </c>
      <c r="F3156" s="133">
        <v>0.81399999999999995</v>
      </c>
      <c r="G3156" s="133">
        <v>0.81399999999999995</v>
      </c>
      <c r="H3156" s="133">
        <v>0</v>
      </c>
      <c r="I3156" s="133">
        <v>0</v>
      </c>
      <c r="J3156" s="133">
        <v>0</v>
      </c>
      <c r="K3156" s="133">
        <v>0</v>
      </c>
      <c r="L3156" s="133"/>
      <c r="M3156" s="133">
        <v>0</v>
      </c>
      <c r="N3156" s="133">
        <v>0</v>
      </c>
      <c r="O3156" s="242">
        <v>1320</v>
      </c>
      <c r="P3156" s="133" t="s">
        <v>200</v>
      </c>
      <c r="Q3156" s="133" t="s">
        <v>201</v>
      </c>
      <c r="R3156" s="133" t="s">
        <v>202</v>
      </c>
      <c r="S3156" s="127">
        <v>44349.399108796293</v>
      </c>
    </row>
    <row r="3157" spans="1:19" x14ac:dyDescent="0.2">
      <c r="A3157" s="133" t="s">
        <v>199</v>
      </c>
      <c r="B3157" s="133" t="s">
        <v>86</v>
      </c>
      <c r="C3157" s="127">
        <v>44324.416666666664</v>
      </c>
      <c r="D3157" s="133">
        <v>0</v>
      </c>
      <c r="E3157" s="133">
        <v>0</v>
      </c>
      <c r="F3157" s="133">
        <v>0.84399999999999997</v>
      </c>
      <c r="G3157" s="133">
        <v>0.84399999999999997</v>
      </c>
      <c r="H3157" s="133">
        <v>0</v>
      </c>
      <c r="I3157" s="133">
        <v>0</v>
      </c>
      <c r="J3157" s="133">
        <v>0</v>
      </c>
      <c r="K3157" s="133">
        <v>0</v>
      </c>
      <c r="L3157" s="133"/>
      <c r="M3157" s="133">
        <v>0</v>
      </c>
      <c r="N3157" s="133">
        <v>0</v>
      </c>
      <c r="O3157" s="242">
        <v>1320</v>
      </c>
      <c r="P3157" s="133" t="s">
        <v>200</v>
      </c>
      <c r="Q3157" s="133" t="s">
        <v>201</v>
      </c>
      <c r="R3157" s="133" t="s">
        <v>202</v>
      </c>
      <c r="S3157" s="127">
        <v>44349.399108796293</v>
      </c>
    </row>
    <row r="3158" spans="1:19" x14ac:dyDescent="0.2">
      <c r="A3158" s="133" t="s">
        <v>199</v>
      </c>
      <c r="B3158" s="133" t="s">
        <v>86</v>
      </c>
      <c r="C3158" s="127">
        <v>44324.458333333336</v>
      </c>
      <c r="D3158" s="133">
        <v>0</v>
      </c>
      <c r="E3158" s="133">
        <v>0</v>
      </c>
      <c r="F3158" s="133">
        <v>0.82399999999999995</v>
      </c>
      <c r="G3158" s="133">
        <v>0.82399999999999995</v>
      </c>
      <c r="H3158" s="133">
        <v>0</v>
      </c>
      <c r="I3158" s="133">
        <v>0</v>
      </c>
      <c r="J3158" s="133">
        <v>0</v>
      </c>
      <c r="K3158" s="133">
        <v>0</v>
      </c>
      <c r="L3158" s="133"/>
      <c r="M3158" s="133">
        <v>0</v>
      </c>
      <c r="N3158" s="133">
        <v>0</v>
      </c>
      <c r="O3158" s="242">
        <v>1320</v>
      </c>
      <c r="P3158" s="133" t="s">
        <v>200</v>
      </c>
      <c r="Q3158" s="133" t="s">
        <v>201</v>
      </c>
      <c r="R3158" s="133" t="s">
        <v>202</v>
      </c>
      <c r="S3158" s="127">
        <v>44349.399108796293</v>
      </c>
    </row>
    <row r="3159" spans="1:19" x14ac:dyDescent="0.2">
      <c r="A3159" s="133" t="s">
        <v>199</v>
      </c>
      <c r="B3159" s="133" t="s">
        <v>86</v>
      </c>
      <c r="C3159" s="127">
        <v>44324.5</v>
      </c>
      <c r="D3159" s="133">
        <v>0</v>
      </c>
      <c r="E3159" s="133">
        <v>0</v>
      </c>
      <c r="F3159" s="133">
        <v>0.81399999999999995</v>
      </c>
      <c r="G3159" s="133">
        <v>0.81399999999999995</v>
      </c>
      <c r="H3159" s="133">
        <v>0</v>
      </c>
      <c r="I3159" s="133">
        <v>0</v>
      </c>
      <c r="J3159" s="133">
        <v>0</v>
      </c>
      <c r="K3159" s="133">
        <v>0</v>
      </c>
      <c r="L3159" s="133"/>
      <c r="M3159" s="133">
        <v>0</v>
      </c>
      <c r="N3159" s="133">
        <v>0</v>
      </c>
      <c r="O3159" s="242">
        <v>1320</v>
      </c>
      <c r="P3159" s="133" t="s">
        <v>200</v>
      </c>
      <c r="Q3159" s="133" t="s">
        <v>201</v>
      </c>
      <c r="R3159" s="133" t="s">
        <v>202</v>
      </c>
      <c r="S3159" s="127">
        <v>44349.399108796293</v>
      </c>
    </row>
    <row r="3160" spans="1:19" x14ac:dyDescent="0.2">
      <c r="A3160" s="133" t="s">
        <v>199</v>
      </c>
      <c r="B3160" s="133" t="s">
        <v>86</v>
      </c>
      <c r="C3160" s="127">
        <v>44324.541666666664</v>
      </c>
      <c r="D3160" s="133">
        <v>0</v>
      </c>
      <c r="E3160" s="133">
        <v>0</v>
      </c>
      <c r="F3160" s="133">
        <v>0.82399999999999995</v>
      </c>
      <c r="G3160" s="133">
        <v>0.82399999999999995</v>
      </c>
      <c r="H3160" s="133">
        <v>0</v>
      </c>
      <c r="I3160" s="133">
        <v>0</v>
      </c>
      <c r="J3160" s="133">
        <v>0</v>
      </c>
      <c r="K3160" s="133">
        <v>0</v>
      </c>
      <c r="L3160" s="133"/>
      <c r="M3160" s="133">
        <v>0</v>
      </c>
      <c r="N3160" s="133">
        <v>0</v>
      </c>
      <c r="O3160" s="242">
        <v>1320</v>
      </c>
      <c r="P3160" s="133" t="s">
        <v>200</v>
      </c>
      <c r="Q3160" s="133" t="s">
        <v>201</v>
      </c>
      <c r="R3160" s="133" t="s">
        <v>202</v>
      </c>
      <c r="S3160" s="127">
        <v>44349.399108796293</v>
      </c>
    </row>
    <row r="3161" spans="1:19" x14ac:dyDescent="0.2">
      <c r="A3161" s="133" t="s">
        <v>199</v>
      </c>
      <c r="B3161" s="133" t="s">
        <v>86</v>
      </c>
      <c r="C3161" s="127">
        <v>44324.583333333336</v>
      </c>
      <c r="D3161" s="133">
        <v>0</v>
      </c>
      <c r="E3161" s="133">
        <v>0</v>
      </c>
      <c r="F3161" s="133">
        <v>0.82399999999999995</v>
      </c>
      <c r="G3161" s="133">
        <v>0.82399999999999995</v>
      </c>
      <c r="H3161" s="133">
        <v>0</v>
      </c>
      <c r="I3161" s="133">
        <v>0</v>
      </c>
      <c r="J3161" s="133">
        <v>0</v>
      </c>
      <c r="K3161" s="133">
        <v>0</v>
      </c>
      <c r="L3161" s="133"/>
      <c r="M3161" s="133">
        <v>0</v>
      </c>
      <c r="N3161" s="133">
        <v>0</v>
      </c>
      <c r="O3161" s="242">
        <v>1320</v>
      </c>
      <c r="P3161" s="133" t="s">
        <v>200</v>
      </c>
      <c r="Q3161" s="133" t="s">
        <v>201</v>
      </c>
      <c r="R3161" s="133" t="s">
        <v>202</v>
      </c>
      <c r="S3161" s="127">
        <v>44349.399108796293</v>
      </c>
    </row>
    <row r="3162" spans="1:19" x14ac:dyDescent="0.2">
      <c r="A3162" s="133" t="s">
        <v>199</v>
      </c>
      <c r="B3162" s="133" t="s">
        <v>86</v>
      </c>
      <c r="C3162" s="127">
        <v>44324.625</v>
      </c>
      <c r="D3162" s="133">
        <v>0</v>
      </c>
      <c r="E3162" s="133">
        <v>0</v>
      </c>
      <c r="F3162" s="133">
        <v>0.81399999999999995</v>
      </c>
      <c r="G3162" s="133">
        <v>0.81399999999999995</v>
      </c>
      <c r="H3162" s="133">
        <v>0</v>
      </c>
      <c r="I3162" s="133">
        <v>0</v>
      </c>
      <c r="J3162" s="133">
        <v>0</v>
      </c>
      <c r="K3162" s="133">
        <v>0</v>
      </c>
      <c r="L3162" s="133"/>
      <c r="M3162" s="133">
        <v>0</v>
      </c>
      <c r="N3162" s="133">
        <v>0</v>
      </c>
      <c r="O3162" s="242">
        <v>1320</v>
      </c>
      <c r="P3162" s="133" t="s">
        <v>200</v>
      </c>
      <c r="Q3162" s="133" t="s">
        <v>201</v>
      </c>
      <c r="R3162" s="133" t="s">
        <v>202</v>
      </c>
      <c r="S3162" s="127">
        <v>44349.399108796293</v>
      </c>
    </row>
    <row r="3163" spans="1:19" x14ac:dyDescent="0.2">
      <c r="A3163" s="133" t="s">
        <v>199</v>
      </c>
      <c r="B3163" s="133" t="s">
        <v>86</v>
      </c>
      <c r="C3163" s="127">
        <v>44324.666666666664</v>
      </c>
      <c r="D3163" s="133">
        <v>0</v>
      </c>
      <c r="E3163" s="133">
        <v>0</v>
      </c>
      <c r="F3163" s="133">
        <v>0.80400000000000005</v>
      </c>
      <c r="G3163" s="133">
        <v>0.80400000000000005</v>
      </c>
      <c r="H3163" s="133">
        <v>0</v>
      </c>
      <c r="I3163" s="133">
        <v>0</v>
      </c>
      <c r="J3163" s="133">
        <v>0</v>
      </c>
      <c r="K3163" s="133">
        <v>0</v>
      </c>
      <c r="L3163" s="133"/>
      <c r="M3163" s="133">
        <v>0</v>
      </c>
      <c r="N3163" s="133">
        <v>0</v>
      </c>
      <c r="O3163" s="242">
        <v>1320</v>
      </c>
      <c r="P3163" s="133" t="s">
        <v>200</v>
      </c>
      <c r="Q3163" s="133" t="s">
        <v>201</v>
      </c>
      <c r="R3163" s="133" t="s">
        <v>202</v>
      </c>
      <c r="S3163" s="127">
        <v>44349.399108796293</v>
      </c>
    </row>
    <row r="3164" spans="1:19" x14ac:dyDescent="0.2">
      <c r="A3164" s="133" t="s">
        <v>199</v>
      </c>
      <c r="B3164" s="133" t="s">
        <v>86</v>
      </c>
      <c r="C3164" s="127">
        <v>44324.708333333336</v>
      </c>
      <c r="D3164" s="133">
        <v>0</v>
      </c>
      <c r="E3164" s="133">
        <v>0</v>
      </c>
      <c r="F3164" s="133">
        <v>0.81399999999999995</v>
      </c>
      <c r="G3164" s="133">
        <v>0.81399999999999995</v>
      </c>
      <c r="H3164" s="133">
        <v>0</v>
      </c>
      <c r="I3164" s="133">
        <v>0</v>
      </c>
      <c r="J3164" s="133">
        <v>0</v>
      </c>
      <c r="K3164" s="133">
        <v>0</v>
      </c>
      <c r="L3164" s="133"/>
      <c r="M3164" s="133">
        <v>0</v>
      </c>
      <c r="N3164" s="133">
        <v>0</v>
      </c>
      <c r="O3164" s="242">
        <v>1320</v>
      </c>
      <c r="P3164" s="133" t="s">
        <v>200</v>
      </c>
      <c r="Q3164" s="133" t="s">
        <v>201</v>
      </c>
      <c r="R3164" s="133" t="s">
        <v>202</v>
      </c>
      <c r="S3164" s="127">
        <v>44349.399108796293</v>
      </c>
    </row>
    <row r="3165" spans="1:19" x14ac:dyDescent="0.2">
      <c r="A3165" s="133" t="s">
        <v>199</v>
      </c>
      <c r="B3165" s="133" t="s">
        <v>86</v>
      </c>
      <c r="C3165" s="127">
        <v>44324.75</v>
      </c>
      <c r="D3165" s="133">
        <v>0</v>
      </c>
      <c r="E3165" s="133">
        <v>0</v>
      </c>
      <c r="F3165" s="133">
        <v>0.81399999999999995</v>
      </c>
      <c r="G3165" s="133">
        <v>0.81399999999999995</v>
      </c>
      <c r="H3165" s="133">
        <v>0</v>
      </c>
      <c r="I3165" s="133">
        <v>0</v>
      </c>
      <c r="J3165" s="133">
        <v>0</v>
      </c>
      <c r="K3165" s="133">
        <v>0</v>
      </c>
      <c r="L3165" s="133"/>
      <c r="M3165" s="133">
        <v>0</v>
      </c>
      <c r="N3165" s="133">
        <v>0</v>
      </c>
      <c r="O3165" s="242">
        <v>1320</v>
      </c>
      <c r="P3165" s="133" t="s">
        <v>200</v>
      </c>
      <c r="Q3165" s="133" t="s">
        <v>201</v>
      </c>
      <c r="R3165" s="133" t="s">
        <v>202</v>
      </c>
      <c r="S3165" s="127">
        <v>44349.399108796293</v>
      </c>
    </row>
    <row r="3166" spans="1:19" x14ac:dyDescent="0.2">
      <c r="A3166" s="133" t="s">
        <v>199</v>
      </c>
      <c r="B3166" s="133" t="s">
        <v>86</v>
      </c>
      <c r="C3166" s="127">
        <v>44324.791666666664</v>
      </c>
      <c r="D3166" s="133">
        <v>0</v>
      </c>
      <c r="E3166" s="133">
        <v>0</v>
      </c>
      <c r="F3166" s="133">
        <v>0.81399999999999995</v>
      </c>
      <c r="G3166" s="133">
        <v>0.81399999999999995</v>
      </c>
      <c r="H3166" s="133">
        <v>0</v>
      </c>
      <c r="I3166" s="133">
        <v>0</v>
      </c>
      <c r="J3166" s="133">
        <v>0</v>
      </c>
      <c r="K3166" s="133">
        <v>0</v>
      </c>
      <c r="L3166" s="133"/>
      <c r="M3166" s="133">
        <v>0</v>
      </c>
      <c r="N3166" s="133">
        <v>0</v>
      </c>
      <c r="O3166" s="242">
        <v>1320</v>
      </c>
      <c r="P3166" s="133" t="s">
        <v>200</v>
      </c>
      <c r="Q3166" s="133" t="s">
        <v>201</v>
      </c>
      <c r="R3166" s="133" t="s">
        <v>202</v>
      </c>
      <c r="S3166" s="127">
        <v>44349.399108796293</v>
      </c>
    </row>
    <row r="3167" spans="1:19" x14ac:dyDescent="0.2">
      <c r="A3167" s="133" t="s">
        <v>199</v>
      </c>
      <c r="B3167" s="133" t="s">
        <v>86</v>
      </c>
      <c r="C3167" s="127">
        <v>44324.833333333336</v>
      </c>
      <c r="D3167" s="133">
        <v>0</v>
      </c>
      <c r="E3167" s="133">
        <v>0</v>
      </c>
      <c r="F3167" s="133">
        <v>0.80400000000000005</v>
      </c>
      <c r="G3167" s="133">
        <v>0.80400000000000005</v>
      </c>
      <c r="H3167" s="133">
        <v>0</v>
      </c>
      <c r="I3167" s="133">
        <v>0</v>
      </c>
      <c r="J3167" s="133">
        <v>0</v>
      </c>
      <c r="K3167" s="133">
        <v>0</v>
      </c>
      <c r="L3167" s="133"/>
      <c r="M3167" s="133">
        <v>0</v>
      </c>
      <c r="N3167" s="133">
        <v>0</v>
      </c>
      <c r="O3167" s="242">
        <v>1320</v>
      </c>
      <c r="P3167" s="133" t="s">
        <v>200</v>
      </c>
      <c r="Q3167" s="133" t="s">
        <v>201</v>
      </c>
      <c r="R3167" s="133" t="s">
        <v>202</v>
      </c>
      <c r="S3167" s="127">
        <v>44349.399108796293</v>
      </c>
    </row>
    <row r="3168" spans="1:19" x14ac:dyDescent="0.2">
      <c r="A3168" s="133" t="s">
        <v>199</v>
      </c>
      <c r="B3168" s="133" t="s">
        <v>86</v>
      </c>
      <c r="C3168" s="127">
        <v>44324.875</v>
      </c>
      <c r="D3168" s="133">
        <v>0</v>
      </c>
      <c r="E3168" s="133">
        <v>0</v>
      </c>
      <c r="F3168" s="133">
        <v>0.82399999999999995</v>
      </c>
      <c r="G3168" s="133">
        <v>0.82399999999999995</v>
      </c>
      <c r="H3168" s="133">
        <v>0</v>
      </c>
      <c r="I3168" s="133">
        <v>0</v>
      </c>
      <c r="J3168" s="133">
        <v>0</v>
      </c>
      <c r="K3168" s="133">
        <v>0</v>
      </c>
      <c r="L3168" s="133"/>
      <c r="M3168" s="133">
        <v>0</v>
      </c>
      <c r="N3168" s="133">
        <v>0</v>
      </c>
      <c r="O3168" s="242">
        <v>1320</v>
      </c>
      <c r="P3168" s="133" t="s">
        <v>200</v>
      </c>
      <c r="Q3168" s="133" t="s">
        <v>201</v>
      </c>
      <c r="R3168" s="133" t="s">
        <v>202</v>
      </c>
      <c r="S3168" s="127">
        <v>44349.399108796293</v>
      </c>
    </row>
    <row r="3169" spans="1:19" x14ac:dyDescent="0.2">
      <c r="A3169" s="133" t="s">
        <v>199</v>
      </c>
      <c r="B3169" s="133" t="s">
        <v>86</v>
      </c>
      <c r="C3169" s="127">
        <v>44324.916666666664</v>
      </c>
      <c r="D3169" s="133">
        <v>0</v>
      </c>
      <c r="E3169" s="133">
        <v>0</v>
      </c>
      <c r="F3169" s="133">
        <v>0.82399999999999995</v>
      </c>
      <c r="G3169" s="133">
        <v>0.82399999999999995</v>
      </c>
      <c r="H3169" s="133">
        <v>0</v>
      </c>
      <c r="I3169" s="133">
        <v>0</v>
      </c>
      <c r="J3169" s="133">
        <v>0</v>
      </c>
      <c r="K3169" s="133">
        <v>0</v>
      </c>
      <c r="L3169" s="133"/>
      <c r="M3169" s="133">
        <v>0</v>
      </c>
      <c r="N3169" s="133">
        <v>0</v>
      </c>
      <c r="O3169" s="242">
        <v>1320</v>
      </c>
      <c r="P3169" s="133" t="s">
        <v>200</v>
      </c>
      <c r="Q3169" s="133" t="s">
        <v>201</v>
      </c>
      <c r="R3169" s="133" t="s">
        <v>202</v>
      </c>
      <c r="S3169" s="127">
        <v>44349.399108796293</v>
      </c>
    </row>
    <row r="3170" spans="1:19" x14ac:dyDescent="0.2">
      <c r="A3170" s="133" t="s">
        <v>199</v>
      </c>
      <c r="B3170" s="133" t="s">
        <v>86</v>
      </c>
      <c r="C3170" s="127">
        <v>44324.958333333336</v>
      </c>
      <c r="D3170" s="133">
        <v>0</v>
      </c>
      <c r="E3170" s="133">
        <v>0</v>
      </c>
      <c r="F3170" s="133">
        <v>0.81399999999999995</v>
      </c>
      <c r="G3170" s="133">
        <v>0.81399999999999995</v>
      </c>
      <c r="H3170" s="133">
        <v>0</v>
      </c>
      <c r="I3170" s="133">
        <v>0</v>
      </c>
      <c r="J3170" s="133">
        <v>0</v>
      </c>
      <c r="K3170" s="133">
        <v>0</v>
      </c>
      <c r="L3170" s="133"/>
      <c r="M3170" s="133">
        <v>0</v>
      </c>
      <c r="N3170" s="133">
        <v>0</v>
      </c>
      <c r="O3170" s="242">
        <v>1320</v>
      </c>
      <c r="P3170" s="133" t="s">
        <v>200</v>
      </c>
      <c r="Q3170" s="133" t="s">
        <v>201</v>
      </c>
      <c r="R3170" s="133" t="s">
        <v>202</v>
      </c>
      <c r="S3170" s="127">
        <v>44349.399108796293</v>
      </c>
    </row>
    <row r="3171" spans="1:19" x14ac:dyDescent="0.2">
      <c r="A3171" s="133" t="s">
        <v>199</v>
      </c>
      <c r="B3171" s="133" t="s">
        <v>86</v>
      </c>
      <c r="C3171" s="127">
        <v>44325</v>
      </c>
      <c r="D3171" s="133">
        <v>0</v>
      </c>
      <c r="E3171" s="133">
        <v>0</v>
      </c>
      <c r="F3171" s="133">
        <v>0.82399999999999995</v>
      </c>
      <c r="G3171" s="133">
        <v>0.82399999999999995</v>
      </c>
      <c r="H3171" s="133">
        <v>0</v>
      </c>
      <c r="I3171" s="133">
        <v>0</v>
      </c>
      <c r="J3171" s="133">
        <v>0</v>
      </c>
      <c r="K3171" s="133">
        <v>0</v>
      </c>
      <c r="L3171" s="133"/>
      <c r="M3171" s="133">
        <v>0</v>
      </c>
      <c r="N3171" s="133">
        <v>0</v>
      </c>
      <c r="O3171" s="242">
        <v>1320</v>
      </c>
      <c r="P3171" s="133" t="s">
        <v>200</v>
      </c>
      <c r="Q3171" s="133" t="s">
        <v>201</v>
      </c>
      <c r="R3171" s="133" t="s">
        <v>202</v>
      </c>
      <c r="S3171" s="127">
        <v>44349.399108796293</v>
      </c>
    </row>
    <row r="3172" spans="1:19" x14ac:dyDescent="0.2">
      <c r="A3172" s="133" t="s">
        <v>199</v>
      </c>
      <c r="B3172" s="133" t="s">
        <v>86</v>
      </c>
      <c r="C3172" s="127">
        <v>44325.041666666664</v>
      </c>
      <c r="D3172" s="133">
        <v>0</v>
      </c>
      <c r="E3172" s="133">
        <v>0</v>
      </c>
      <c r="F3172" s="133">
        <v>0.81399999999999995</v>
      </c>
      <c r="G3172" s="133">
        <v>0.81399999999999995</v>
      </c>
      <c r="H3172" s="133">
        <v>0</v>
      </c>
      <c r="I3172" s="133">
        <v>0</v>
      </c>
      <c r="J3172" s="133">
        <v>0</v>
      </c>
      <c r="K3172" s="133">
        <v>0</v>
      </c>
      <c r="L3172" s="133"/>
      <c r="M3172" s="133">
        <v>0</v>
      </c>
      <c r="N3172" s="133">
        <v>0</v>
      </c>
      <c r="O3172" s="242">
        <v>1320</v>
      </c>
      <c r="P3172" s="133" t="s">
        <v>200</v>
      </c>
      <c r="Q3172" s="133" t="s">
        <v>201</v>
      </c>
      <c r="R3172" s="133" t="s">
        <v>202</v>
      </c>
      <c r="S3172" s="127">
        <v>44349.399108796293</v>
      </c>
    </row>
    <row r="3173" spans="1:19" x14ac:dyDescent="0.2">
      <c r="A3173" s="133" t="s">
        <v>199</v>
      </c>
      <c r="B3173" s="133" t="s">
        <v>86</v>
      </c>
      <c r="C3173" s="127">
        <v>44325.083333333336</v>
      </c>
      <c r="D3173" s="133">
        <v>0</v>
      </c>
      <c r="E3173" s="133">
        <v>0</v>
      </c>
      <c r="F3173" s="133">
        <v>0.82399999999999995</v>
      </c>
      <c r="G3173" s="133">
        <v>0.82399999999999995</v>
      </c>
      <c r="H3173" s="133">
        <v>0</v>
      </c>
      <c r="I3173" s="133">
        <v>0</v>
      </c>
      <c r="J3173" s="133">
        <v>0</v>
      </c>
      <c r="K3173" s="133">
        <v>0</v>
      </c>
      <c r="L3173" s="133"/>
      <c r="M3173" s="133">
        <v>0</v>
      </c>
      <c r="N3173" s="133">
        <v>0</v>
      </c>
      <c r="O3173" s="242">
        <v>1320</v>
      </c>
      <c r="P3173" s="133" t="s">
        <v>200</v>
      </c>
      <c r="Q3173" s="133" t="s">
        <v>201</v>
      </c>
      <c r="R3173" s="133" t="s">
        <v>202</v>
      </c>
      <c r="S3173" s="127">
        <v>44349.399108796293</v>
      </c>
    </row>
    <row r="3174" spans="1:19" x14ac:dyDescent="0.2">
      <c r="A3174" s="133" t="s">
        <v>199</v>
      </c>
      <c r="B3174" s="133" t="s">
        <v>86</v>
      </c>
      <c r="C3174" s="127">
        <v>44325.125</v>
      </c>
      <c r="D3174" s="133">
        <v>0</v>
      </c>
      <c r="E3174" s="133">
        <v>0</v>
      </c>
      <c r="F3174" s="133">
        <v>0.81399999999999995</v>
      </c>
      <c r="G3174" s="133">
        <v>0.81399999999999995</v>
      </c>
      <c r="H3174" s="133">
        <v>0</v>
      </c>
      <c r="I3174" s="133">
        <v>0</v>
      </c>
      <c r="J3174" s="133">
        <v>0</v>
      </c>
      <c r="K3174" s="133">
        <v>0</v>
      </c>
      <c r="L3174" s="133"/>
      <c r="M3174" s="133">
        <v>0</v>
      </c>
      <c r="N3174" s="133">
        <v>0</v>
      </c>
      <c r="O3174" s="242">
        <v>1320</v>
      </c>
      <c r="P3174" s="133" t="s">
        <v>200</v>
      </c>
      <c r="Q3174" s="133" t="s">
        <v>201</v>
      </c>
      <c r="R3174" s="133" t="s">
        <v>202</v>
      </c>
      <c r="S3174" s="127">
        <v>44349.399108796293</v>
      </c>
    </row>
    <row r="3175" spans="1:19" x14ac:dyDescent="0.2">
      <c r="A3175" s="133" t="s">
        <v>199</v>
      </c>
      <c r="B3175" s="133" t="s">
        <v>86</v>
      </c>
      <c r="C3175" s="127">
        <v>44325.166666666664</v>
      </c>
      <c r="D3175" s="133">
        <v>0</v>
      </c>
      <c r="E3175" s="133">
        <v>0</v>
      </c>
      <c r="F3175" s="133">
        <v>0.80400000000000005</v>
      </c>
      <c r="G3175" s="133">
        <v>0.80400000000000005</v>
      </c>
      <c r="H3175" s="133">
        <v>0</v>
      </c>
      <c r="I3175" s="133">
        <v>0</v>
      </c>
      <c r="J3175" s="133">
        <v>0</v>
      </c>
      <c r="K3175" s="133">
        <v>0</v>
      </c>
      <c r="L3175" s="133"/>
      <c r="M3175" s="133">
        <v>0</v>
      </c>
      <c r="N3175" s="133">
        <v>0</v>
      </c>
      <c r="O3175" s="242">
        <v>1320</v>
      </c>
      <c r="P3175" s="133" t="s">
        <v>200</v>
      </c>
      <c r="Q3175" s="133" t="s">
        <v>201</v>
      </c>
      <c r="R3175" s="133" t="s">
        <v>202</v>
      </c>
      <c r="S3175" s="127">
        <v>44349.399108796293</v>
      </c>
    </row>
    <row r="3176" spans="1:19" x14ac:dyDescent="0.2">
      <c r="A3176" s="133" t="s">
        <v>199</v>
      </c>
      <c r="B3176" s="133" t="s">
        <v>86</v>
      </c>
      <c r="C3176" s="127">
        <v>44325.208333333336</v>
      </c>
      <c r="D3176" s="133">
        <v>0</v>
      </c>
      <c r="E3176" s="133">
        <v>0</v>
      </c>
      <c r="F3176" s="133">
        <v>0.81399999999999995</v>
      </c>
      <c r="G3176" s="133">
        <v>0.81399999999999995</v>
      </c>
      <c r="H3176" s="133">
        <v>0</v>
      </c>
      <c r="I3176" s="133">
        <v>0</v>
      </c>
      <c r="J3176" s="133">
        <v>0</v>
      </c>
      <c r="K3176" s="133">
        <v>0</v>
      </c>
      <c r="L3176" s="133"/>
      <c r="M3176" s="133">
        <v>0</v>
      </c>
      <c r="N3176" s="133">
        <v>0</v>
      </c>
      <c r="O3176" s="242">
        <v>1320</v>
      </c>
      <c r="P3176" s="133" t="s">
        <v>200</v>
      </c>
      <c r="Q3176" s="133" t="s">
        <v>201</v>
      </c>
      <c r="R3176" s="133" t="s">
        <v>202</v>
      </c>
      <c r="S3176" s="127">
        <v>44349.399108796293</v>
      </c>
    </row>
    <row r="3177" spans="1:19" x14ac:dyDescent="0.2">
      <c r="A3177" s="133" t="s">
        <v>199</v>
      </c>
      <c r="B3177" s="133" t="s">
        <v>86</v>
      </c>
      <c r="C3177" s="127">
        <v>44325.25</v>
      </c>
      <c r="D3177" s="133">
        <v>0</v>
      </c>
      <c r="E3177" s="133">
        <v>0</v>
      </c>
      <c r="F3177" s="133">
        <v>0.82399999999999995</v>
      </c>
      <c r="G3177" s="133">
        <v>0.82399999999999995</v>
      </c>
      <c r="H3177" s="133">
        <v>0</v>
      </c>
      <c r="I3177" s="133">
        <v>0</v>
      </c>
      <c r="J3177" s="133">
        <v>0</v>
      </c>
      <c r="K3177" s="133">
        <v>0</v>
      </c>
      <c r="L3177" s="133"/>
      <c r="M3177" s="133">
        <v>0</v>
      </c>
      <c r="N3177" s="133">
        <v>0</v>
      </c>
      <c r="O3177" s="242">
        <v>1320</v>
      </c>
      <c r="P3177" s="133" t="s">
        <v>200</v>
      </c>
      <c r="Q3177" s="133" t="s">
        <v>201</v>
      </c>
      <c r="R3177" s="133" t="s">
        <v>202</v>
      </c>
      <c r="S3177" s="127">
        <v>44349.399108796293</v>
      </c>
    </row>
    <row r="3178" spans="1:19" x14ac:dyDescent="0.2">
      <c r="A3178" s="133" t="s">
        <v>199</v>
      </c>
      <c r="B3178" s="133" t="s">
        <v>86</v>
      </c>
      <c r="C3178" s="127">
        <v>44325.291666666664</v>
      </c>
      <c r="D3178" s="133">
        <v>0</v>
      </c>
      <c r="E3178" s="133">
        <v>0</v>
      </c>
      <c r="F3178" s="133">
        <v>0.80400000000000005</v>
      </c>
      <c r="G3178" s="133">
        <v>0.80400000000000005</v>
      </c>
      <c r="H3178" s="133">
        <v>0</v>
      </c>
      <c r="I3178" s="133">
        <v>0</v>
      </c>
      <c r="J3178" s="133">
        <v>0</v>
      </c>
      <c r="K3178" s="133">
        <v>0</v>
      </c>
      <c r="L3178" s="133"/>
      <c r="M3178" s="133">
        <v>0</v>
      </c>
      <c r="N3178" s="133">
        <v>0</v>
      </c>
      <c r="O3178" s="242">
        <v>1320</v>
      </c>
      <c r="P3178" s="133" t="s">
        <v>200</v>
      </c>
      <c r="Q3178" s="133" t="s">
        <v>201</v>
      </c>
      <c r="R3178" s="133" t="s">
        <v>202</v>
      </c>
      <c r="S3178" s="127">
        <v>44349.399108796293</v>
      </c>
    </row>
    <row r="3179" spans="1:19" x14ac:dyDescent="0.2">
      <c r="A3179" s="133" t="s">
        <v>199</v>
      </c>
      <c r="B3179" s="133" t="s">
        <v>86</v>
      </c>
      <c r="C3179" s="127">
        <v>44325.333333333336</v>
      </c>
      <c r="D3179" s="133">
        <v>0</v>
      </c>
      <c r="E3179" s="133">
        <v>0</v>
      </c>
      <c r="F3179" s="133">
        <v>0.81399999999999995</v>
      </c>
      <c r="G3179" s="133">
        <v>0.81399999999999995</v>
      </c>
      <c r="H3179" s="133">
        <v>0</v>
      </c>
      <c r="I3179" s="133">
        <v>0</v>
      </c>
      <c r="J3179" s="133">
        <v>0</v>
      </c>
      <c r="K3179" s="133">
        <v>0</v>
      </c>
      <c r="L3179" s="133"/>
      <c r="M3179" s="133">
        <v>0</v>
      </c>
      <c r="N3179" s="133">
        <v>0</v>
      </c>
      <c r="O3179" s="242">
        <v>1320</v>
      </c>
      <c r="P3179" s="133" t="s">
        <v>200</v>
      </c>
      <c r="Q3179" s="133" t="s">
        <v>201</v>
      </c>
      <c r="R3179" s="133" t="s">
        <v>202</v>
      </c>
      <c r="S3179" s="127">
        <v>44349.399108796293</v>
      </c>
    </row>
    <row r="3180" spans="1:19" x14ac:dyDescent="0.2">
      <c r="A3180" s="133" t="s">
        <v>199</v>
      </c>
      <c r="B3180" s="133" t="s">
        <v>86</v>
      </c>
      <c r="C3180" s="127">
        <v>44325.375</v>
      </c>
      <c r="D3180" s="133">
        <v>0</v>
      </c>
      <c r="E3180" s="133">
        <v>0</v>
      </c>
      <c r="F3180" s="133">
        <v>0.80400000000000005</v>
      </c>
      <c r="G3180" s="133">
        <v>0.80400000000000005</v>
      </c>
      <c r="H3180" s="133">
        <v>0</v>
      </c>
      <c r="I3180" s="133">
        <v>0</v>
      </c>
      <c r="J3180" s="133">
        <v>0</v>
      </c>
      <c r="K3180" s="133">
        <v>0</v>
      </c>
      <c r="L3180" s="133"/>
      <c r="M3180" s="133">
        <v>0</v>
      </c>
      <c r="N3180" s="133">
        <v>0</v>
      </c>
      <c r="O3180" s="242">
        <v>1320</v>
      </c>
      <c r="P3180" s="133" t="s">
        <v>200</v>
      </c>
      <c r="Q3180" s="133" t="s">
        <v>201</v>
      </c>
      <c r="R3180" s="133" t="s">
        <v>202</v>
      </c>
      <c r="S3180" s="127">
        <v>44349.399108796293</v>
      </c>
    </row>
    <row r="3181" spans="1:19" x14ac:dyDescent="0.2">
      <c r="A3181" s="133" t="s">
        <v>199</v>
      </c>
      <c r="B3181" s="133" t="s">
        <v>86</v>
      </c>
      <c r="C3181" s="127">
        <v>44325.416666666664</v>
      </c>
      <c r="D3181" s="133">
        <v>0</v>
      </c>
      <c r="E3181" s="133">
        <v>0</v>
      </c>
      <c r="F3181" s="133">
        <v>0.82399999999999995</v>
      </c>
      <c r="G3181" s="133">
        <v>0.82399999999999995</v>
      </c>
      <c r="H3181" s="133">
        <v>0</v>
      </c>
      <c r="I3181" s="133">
        <v>0</v>
      </c>
      <c r="J3181" s="133">
        <v>0</v>
      </c>
      <c r="K3181" s="133">
        <v>0</v>
      </c>
      <c r="L3181" s="133"/>
      <c r="M3181" s="133">
        <v>0</v>
      </c>
      <c r="N3181" s="133">
        <v>0</v>
      </c>
      <c r="O3181" s="242">
        <v>1320</v>
      </c>
      <c r="P3181" s="133" t="s">
        <v>200</v>
      </c>
      <c r="Q3181" s="133" t="s">
        <v>201</v>
      </c>
      <c r="R3181" s="133" t="s">
        <v>202</v>
      </c>
      <c r="S3181" s="127">
        <v>44349.399108796293</v>
      </c>
    </row>
    <row r="3182" spans="1:19" x14ac:dyDescent="0.2">
      <c r="A3182" s="133" t="s">
        <v>199</v>
      </c>
      <c r="B3182" s="133" t="s">
        <v>86</v>
      </c>
      <c r="C3182" s="127">
        <v>44325.458333333336</v>
      </c>
      <c r="D3182" s="133">
        <v>0</v>
      </c>
      <c r="E3182" s="133">
        <v>0</v>
      </c>
      <c r="F3182" s="133">
        <v>0.80600000000000005</v>
      </c>
      <c r="G3182" s="133">
        <v>0.80600000000000005</v>
      </c>
      <c r="H3182" s="133">
        <v>0</v>
      </c>
      <c r="I3182" s="133">
        <v>0</v>
      </c>
      <c r="J3182" s="133">
        <v>0</v>
      </c>
      <c r="K3182" s="133">
        <v>0</v>
      </c>
      <c r="L3182" s="133"/>
      <c r="M3182" s="133">
        <v>0</v>
      </c>
      <c r="N3182" s="133">
        <v>0</v>
      </c>
      <c r="O3182" s="242">
        <v>1320</v>
      </c>
      <c r="P3182" s="133" t="s">
        <v>200</v>
      </c>
      <c r="Q3182" s="133" t="s">
        <v>201</v>
      </c>
      <c r="R3182" s="133" t="s">
        <v>202</v>
      </c>
      <c r="S3182" s="127">
        <v>44349.399108796293</v>
      </c>
    </row>
    <row r="3183" spans="1:19" x14ac:dyDescent="0.2">
      <c r="A3183" s="133" t="s">
        <v>199</v>
      </c>
      <c r="B3183" s="133" t="s">
        <v>86</v>
      </c>
      <c r="C3183" s="127">
        <v>44325.5</v>
      </c>
      <c r="D3183" s="133">
        <v>0</v>
      </c>
      <c r="E3183" s="133">
        <v>0</v>
      </c>
      <c r="F3183" s="133">
        <v>0.81399999999999995</v>
      </c>
      <c r="G3183" s="133">
        <v>0.81399999999999995</v>
      </c>
      <c r="H3183" s="133">
        <v>0</v>
      </c>
      <c r="I3183" s="133">
        <v>0</v>
      </c>
      <c r="J3183" s="133">
        <v>0</v>
      </c>
      <c r="K3183" s="133">
        <v>0</v>
      </c>
      <c r="L3183" s="133"/>
      <c r="M3183" s="133">
        <v>0</v>
      </c>
      <c r="N3183" s="133">
        <v>0</v>
      </c>
      <c r="O3183" s="242">
        <v>1320</v>
      </c>
      <c r="P3183" s="133" t="s">
        <v>200</v>
      </c>
      <c r="Q3183" s="133" t="s">
        <v>201</v>
      </c>
      <c r="R3183" s="133" t="s">
        <v>202</v>
      </c>
      <c r="S3183" s="127">
        <v>44349.399108796293</v>
      </c>
    </row>
    <row r="3184" spans="1:19" x14ac:dyDescent="0.2">
      <c r="A3184" s="133" t="s">
        <v>199</v>
      </c>
      <c r="B3184" s="133" t="s">
        <v>86</v>
      </c>
      <c r="C3184" s="127">
        <v>44325.541666666664</v>
      </c>
      <c r="D3184" s="133">
        <v>0</v>
      </c>
      <c r="E3184" s="133">
        <v>0</v>
      </c>
      <c r="F3184" s="133">
        <v>0.79500000000000004</v>
      </c>
      <c r="G3184" s="133">
        <v>0.79500000000000004</v>
      </c>
      <c r="H3184" s="133">
        <v>0</v>
      </c>
      <c r="I3184" s="133">
        <v>0</v>
      </c>
      <c r="J3184" s="133">
        <v>0</v>
      </c>
      <c r="K3184" s="133">
        <v>0</v>
      </c>
      <c r="L3184" s="133"/>
      <c r="M3184" s="133">
        <v>0</v>
      </c>
      <c r="N3184" s="133">
        <v>0</v>
      </c>
      <c r="O3184" s="242">
        <v>1320</v>
      </c>
      <c r="P3184" s="133" t="s">
        <v>200</v>
      </c>
      <c r="Q3184" s="133" t="s">
        <v>201</v>
      </c>
      <c r="R3184" s="133" t="s">
        <v>202</v>
      </c>
      <c r="S3184" s="127">
        <v>44349.399108796293</v>
      </c>
    </row>
    <row r="3185" spans="1:19" x14ac:dyDescent="0.2">
      <c r="A3185" s="133" t="s">
        <v>199</v>
      </c>
      <c r="B3185" s="133" t="s">
        <v>86</v>
      </c>
      <c r="C3185" s="127">
        <v>44325.583333333336</v>
      </c>
      <c r="D3185" s="133">
        <v>0</v>
      </c>
      <c r="E3185" s="133">
        <v>0</v>
      </c>
      <c r="F3185" s="133">
        <v>0.80400000000000005</v>
      </c>
      <c r="G3185" s="133">
        <v>0.80400000000000005</v>
      </c>
      <c r="H3185" s="133">
        <v>0</v>
      </c>
      <c r="I3185" s="133">
        <v>0</v>
      </c>
      <c r="J3185" s="133">
        <v>0</v>
      </c>
      <c r="K3185" s="133">
        <v>0</v>
      </c>
      <c r="L3185" s="133"/>
      <c r="M3185" s="133">
        <v>0</v>
      </c>
      <c r="N3185" s="133">
        <v>0</v>
      </c>
      <c r="O3185" s="242">
        <v>1320</v>
      </c>
      <c r="P3185" s="133" t="s">
        <v>200</v>
      </c>
      <c r="Q3185" s="133" t="s">
        <v>201</v>
      </c>
      <c r="R3185" s="133" t="s">
        <v>202</v>
      </c>
      <c r="S3185" s="127">
        <v>44349.399108796293</v>
      </c>
    </row>
    <row r="3186" spans="1:19" x14ac:dyDescent="0.2">
      <c r="A3186" s="133" t="s">
        <v>199</v>
      </c>
      <c r="B3186" s="133" t="s">
        <v>86</v>
      </c>
      <c r="C3186" s="127">
        <v>44325.625</v>
      </c>
      <c r="D3186" s="133">
        <v>0</v>
      </c>
      <c r="E3186" s="133">
        <v>0</v>
      </c>
      <c r="F3186" s="133">
        <v>0.80400000000000005</v>
      </c>
      <c r="G3186" s="133">
        <v>0.80400000000000005</v>
      </c>
      <c r="H3186" s="133">
        <v>0</v>
      </c>
      <c r="I3186" s="133">
        <v>0</v>
      </c>
      <c r="J3186" s="133">
        <v>0</v>
      </c>
      <c r="K3186" s="133">
        <v>0</v>
      </c>
      <c r="L3186" s="133"/>
      <c r="M3186" s="133">
        <v>0</v>
      </c>
      <c r="N3186" s="133">
        <v>0</v>
      </c>
      <c r="O3186" s="242">
        <v>1320</v>
      </c>
      <c r="P3186" s="133" t="s">
        <v>200</v>
      </c>
      <c r="Q3186" s="133" t="s">
        <v>201</v>
      </c>
      <c r="R3186" s="133" t="s">
        <v>202</v>
      </c>
      <c r="S3186" s="127">
        <v>44349.399108796293</v>
      </c>
    </row>
    <row r="3187" spans="1:19" x14ac:dyDescent="0.2">
      <c r="A3187" s="133" t="s">
        <v>199</v>
      </c>
      <c r="B3187" s="133" t="s">
        <v>86</v>
      </c>
      <c r="C3187" s="127">
        <v>44325.666666666664</v>
      </c>
      <c r="D3187" s="133">
        <v>0</v>
      </c>
      <c r="E3187" s="133">
        <v>0</v>
      </c>
      <c r="F3187" s="133">
        <v>0.79500000000000004</v>
      </c>
      <c r="G3187" s="133">
        <v>0.79500000000000004</v>
      </c>
      <c r="H3187" s="133">
        <v>0</v>
      </c>
      <c r="I3187" s="133">
        <v>0</v>
      </c>
      <c r="J3187" s="133">
        <v>0</v>
      </c>
      <c r="K3187" s="133">
        <v>0</v>
      </c>
      <c r="L3187" s="133"/>
      <c r="M3187" s="133">
        <v>0</v>
      </c>
      <c r="N3187" s="133">
        <v>0</v>
      </c>
      <c r="O3187" s="242">
        <v>1320</v>
      </c>
      <c r="P3187" s="133" t="s">
        <v>200</v>
      </c>
      <c r="Q3187" s="133" t="s">
        <v>201</v>
      </c>
      <c r="R3187" s="133" t="s">
        <v>202</v>
      </c>
      <c r="S3187" s="127">
        <v>44349.399108796293</v>
      </c>
    </row>
    <row r="3188" spans="1:19" x14ac:dyDescent="0.2">
      <c r="A3188" s="133" t="s">
        <v>199</v>
      </c>
      <c r="B3188" s="133" t="s">
        <v>86</v>
      </c>
      <c r="C3188" s="127">
        <v>44325.708333333336</v>
      </c>
      <c r="D3188" s="133">
        <v>0</v>
      </c>
      <c r="E3188" s="133">
        <v>0</v>
      </c>
      <c r="F3188" s="133">
        <v>0.80400000000000005</v>
      </c>
      <c r="G3188" s="133">
        <v>0.80400000000000005</v>
      </c>
      <c r="H3188" s="133">
        <v>0</v>
      </c>
      <c r="I3188" s="133">
        <v>0</v>
      </c>
      <c r="J3188" s="133">
        <v>0</v>
      </c>
      <c r="K3188" s="133">
        <v>0</v>
      </c>
      <c r="L3188" s="133"/>
      <c r="M3188" s="133">
        <v>0</v>
      </c>
      <c r="N3188" s="133">
        <v>0</v>
      </c>
      <c r="O3188" s="242">
        <v>1320</v>
      </c>
      <c r="P3188" s="133" t="s">
        <v>200</v>
      </c>
      <c r="Q3188" s="133" t="s">
        <v>201</v>
      </c>
      <c r="R3188" s="133" t="s">
        <v>202</v>
      </c>
      <c r="S3188" s="127">
        <v>44349.399108796293</v>
      </c>
    </row>
    <row r="3189" spans="1:19" x14ac:dyDescent="0.2">
      <c r="A3189" s="133" t="s">
        <v>199</v>
      </c>
      <c r="B3189" s="133" t="s">
        <v>86</v>
      </c>
      <c r="C3189" s="127">
        <v>44325.75</v>
      </c>
      <c r="D3189" s="133">
        <v>0</v>
      </c>
      <c r="E3189" s="133">
        <v>0</v>
      </c>
      <c r="F3189" s="133">
        <v>0.81399999999999995</v>
      </c>
      <c r="G3189" s="133">
        <v>0.81399999999999995</v>
      </c>
      <c r="H3189" s="133">
        <v>0</v>
      </c>
      <c r="I3189" s="133">
        <v>0</v>
      </c>
      <c r="J3189" s="133">
        <v>0</v>
      </c>
      <c r="K3189" s="133">
        <v>0</v>
      </c>
      <c r="L3189" s="133"/>
      <c r="M3189" s="133">
        <v>0</v>
      </c>
      <c r="N3189" s="133">
        <v>0</v>
      </c>
      <c r="O3189" s="242">
        <v>1320</v>
      </c>
      <c r="P3189" s="133" t="s">
        <v>200</v>
      </c>
      <c r="Q3189" s="133" t="s">
        <v>201</v>
      </c>
      <c r="R3189" s="133" t="s">
        <v>202</v>
      </c>
      <c r="S3189" s="127">
        <v>44349.399108796293</v>
      </c>
    </row>
    <row r="3190" spans="1:19" x14ac:dyDescent="0.2">
      <c r="A3190" s="133" t="s">
        <v>199</v>
      </c>
      <c r="B3190" s="133" t="s">
        <v>86</v>
      </c>
      <c r="C3190" s="127">
        <v>44325.791666666664</v>
      </c>
      <c r="D3190" s="133">
        <v>0</v>
      </c>
      <c r="E3190" s="133">
        <v>0</v>
      </c>
      <c r="F3190" s="133">
        <v>0.81399999999999995</v>
      </c>
      <c r="G3190" s="133">
        <v>0.81399999999999995</v>
      </c>
      <c r="H3190" s="133">
        <v>0</v>
      </c>
      <c r="I3190" s="133">
        <v>0</v>
      </c>
      <c r="J3190" s="133">
        <v>0</v>
      </c>
      <c r="K3190" s="133">
        <v>0</v>
      </c>
      <c r="L3190" s="133"/>
      <c r="M3190" s="133">
        <v>0</v>
      </c>
      <c r="N3190" s="133">
        <v>0</v>
      </c>
      <c r="O3190" s="242">
        <v>1320</v>
      </c>
      <c r="P3190" s="133" t="s">
        <v>200</v>
      </c>
      <c r="Q3190" s="133" t="s">
        <v>201</v>
      </c>
      <c r="R3190" s="133" t="s">
        <v>202</v>
      </c>
      <c r="S3190" s="127">
        <v>44349.399108796293</v>
      </c>
    </row>
    <row r="3191" spans="1:19" x14ac:dyDescent="0.2">
      <c r="A3191" s="133" t="s">
        <v>199</v>
      </c>
      <c r="B3191" s="133" t="s">
        <v>86</v>
      </c>
      <c r="C3191" s="127">
        <v>44325.833333333336</v>
      </c>
      <c r="D3191" s="133">
        <v>0</v>
      </c>
      <c r="E3191" s="133">
        <v>0</v>
      </c>
      <c r="F3191" s="133">
        <v>0.81399999999999995</v>
      </c>
      <c r="G3191" s="133">
        <v>0.81399999999999995</v>
      </c>
      <c r="H3191" s="133">
        <v>0</v>
      </c>
      <c r="I3191" s="133">
        <v>0</v>
      </c>
      <c r="J3191" s="133">
        <v>0</v>
      </c>
      <c r="K3191" s="133">
        <v>0</v>
      </c>
      <c r="L3191" s="133"/>
      <c r="M3191" s="133">
        <v>0</v>
      </c>
      <c r="N3191" s="133">
        <v>0</v>
      </c>
      <c r="O3191" s="242">
        <v>1320</v>
      </c>
      <c r="P3191" s="133" t="s">
        <v>200</v>
      </c>
      <c r="Q3191" s="133" t="s">
        <v>201</v>
      </c>
      <c r="R3191" s="133" t="s">
        <v>202</v>
      </c>
      <c r="S3191" s="127">
        <v>44349.399108796293</v>
      </c>
    </row>
    <row r="3192" spans="1:19" x14ac:dyDescent="0.2">
      <c r="A3192" s="133" t="s">
        <v>199</v>
      </c>
      <c r="B3192" s="133" t="s">
        <v>86</v>
      </c>
      <c r="C3192" s="127">
        <v>44325.875</v>
      </c>
      <c r="D3192" s="133">
        <v>0</v>
      </c>
      <c r="E3192" s="133">
        <v>0</v>
      </c>
      <c r="F3192" s="133">
        <v>0.81399999999999995</v>
      </c>
      <c r="G3192" s="133">
        <v>0.81399999999999995</v>
      </c>
      <c r="H3192" s="133">
        <v>0</v>
      </c>
      <c r="I3192" s="133">
        <v>0</v>
      </c>
      <c r="J3192" s="133">
        <v>0</v>
      </c>
      <c r="K3192" s="133">
        <v>0</v>
      </c>
      <c r="L3192" s="133"/>
      <c r="M3192" s="133">
        <v>0</v>
      </c>
      <c r="N3192" s="133">
        <v>0</v>
      </c>
      <c r="O3192" s="242">
        <v>1320</v>
      </c>
      <c r="P3192" s="133" t="s">
        <v>200</v>
      </c>
      <c r="Q3192" s="133" t="s">
        <v>201</v>
      </c>
      <c r="R3192" s="133" t="s">
        <v>202</v>
      </c>
      <c r="S3192" s="127">
        <v>44349.399108796293</v>
      </c>
    </row>
    <row r="3193" spans="1:19" x14ac:dyDescent="0.2">
      <c r="A3193" s="133" t="s">
        <v>199</v>
      </c>
      <c r="B3193" s="133" t="s">
        <v>86</v>
      </c>
      <c r="C3193" s="127">
        <v>44325.916666666664</v>
      </c>
      <c r="D3193" s="133">
        <v>0</v>
      </c>
      <c r="E3193" s="133">
        <v>0</v>
      </c>
      <c r="F3193" s="133">
        <v>0.82399999999999995</v>
      </c>
      <c r="G3193" s="133">
        <v>0.82399999999999995</v>
      </c>
      <c r="H3193" s="133">
        <v>0</v>
      </c>
      <c r="I3193" s="133">
        <v>0</v>
      </c>
      <c r="J3193" s="133">
        <v>0</v>
      </c>
      <c r="K3193" s="133">
        <v>0</v>
      </c>
      <c r="L3193" s="133"/>
      <c r="M3193" s="133">
        <v>0</v>
      </c>
      <c r="N3193" s="133">
        <v>0</v>
      </c>
      <c r="O3193" s="242">
        <v>1320</v>
      </c>
      <c r="P3193" s="133" t="s">
        <v>200</v>
      </c>
      <c r="Q3193" s="133" t="s">
        <v>201</v>
      </c>
      <c r="R3193" s="133" t="s">
        <v>202</v>
      </c>
      <c r="S3193" s="127">
        <v>44349.399108796293</v>
      </c>
    </row>
    <row r="3194" spans="1:19" x14ac:dyDescent="0.2">
      <c r="A3194" s="133" t="s">
        <v>199</v>
      </c>
      <c r="B3194" s="133" t="s">
        <v>86</v>
      </c>
      <c r="C3194" s="127">
        <v>44325.958333333336</v>
      </c>
      <c r="D3194" s="133">
        <v>0</v>
      </c>
      <c r="E3194" s="133">
        <v>0</v>
      </c>
      <c r="F3194" s="133">
        <v>0.82399999999999995</v>
      </c>
      <c r="G3194" s="133">
        <v>0.82399999999999995</v>
      </c>
      <c r="H3194" s="133">
        <v>0</v>
      </c>
      <c r="I3194" s="133">
        <v>0</v>
      </c>
      <c r="J3194" s="133">
        <v>0</v>
      </c>
      <c r="K3194" s="133">
        <v>0</v>
      </c>
      <c r="L3194" s="133"/>
      <c r="M3194" s="133">
        <v>0</v>
      </c>
      <c r="N3194" s="133">
        <v>0</v>
      </c>
      <c r="O3194" s="242">
        <v>1320</v>
      </c>
      <c r="P3194" s="133" t="s">
        <v>200</v>
      </c>
      <c r="Q3194" s="133" t="s">
        <v>201</v>
      </c>
      <c r="R3194" s="133" t="s">
        <v>202</v>
      </c>
      <c r="S3194" s="127">
        <v>44349.399108796293</v>
      </c>
    </row>
    <row r="3195" spans="1:19" x14ac:dyDescent="0.2">
      <c r="A3195" s="133" t="s">
        <v>199</v>
      </c>
      <c r="B3195" s="133" t="s">
        <v>86</v>
      </c>
      <c r="C3195" s="127">
        <v>44326</v>
      </c>
      <c r="D3195" s="133">
        <v>0</v>
      </c>
      <c r="E3195" s="133">
        <v>0</v>
      </c>
      <c r="F3195" s="133">
        <v>0.83399999999999996</v>
      </c>
      <c r="G3195" s="133">
        <v>0.83399999999999996</v>
      </c>
      <c r="H3195" s="133">
        <v>0</v>
      </c>
      <c r="I3195" s="133">
        <v>0</v>
      </c>
      <c r="J3195" s="133">
        <v>0</v>
      </c>
      <c r="K3195" s="133">
        <v>0</v>
      </c>
      <c r="L3195" s="133"/>
      <c r="M3195" s="133">
        <v>0</v>
      </c>
      <c r="N3195" s="133">
        <v>0</v>
      </c>
      <c r="O3195" s="242">
        <v>1320</v>
      </c>
      <c r="P3195" s="133" t="s">
        <v>200</v>
      </c>
      <c r="Q3195" s="133" t="s">
        <v>201</v>
      </c>
      <c r="R3195" s="133" t="s">
        <v>202</v>
      </c>
      <c r="S3195" s="127">
        <v>44349.399108796293</v>
      </c>
    </row>
    <row r="3196" spans="1:19" x14ac:dyDescent="0.2">
      <c r="A3196" s="133" t="s">
        <v>199</v>
      </c>
      <c r="B3196" s="133" t="s">
        <v>86</v>
      </c>
      <c r="C3196" s="127">
        <v>44326.041666666664</v>
      </c>
      <c r="D3196" s="133">
        <v>0</v>
      </c>
      <c r="E3196" s="133">
        <v>0</v>
      </c>
      <c r="F3196" s="133">
        <v>0.83399999999999996</v>
      </c>
      <c r="G3196" s="133">
        <v>0.83399999999999996</v>
      </c>
      <c r="H3196" s="133">
        <v>0</v>
      </c>
      <c r="I3196" s="133">
        <v>0</v>
      </c>
      <c r="J3196" s="133">
        <v>0</v>
      </c>
      <c r="K3196" s="133">
        <v>0</v>
      </c>
      <c r="L3196" s="133"/>
      <c r="M3196" s="133">
        <v>0</v>
      </c>
      <c r="N3196" s="133">
        <v>0</v>
      </c>
      <c r="O3196" s="242">
        <v>1320</v>
      </c>
      <c r="P3196" s="133" t="s">
        <v>200</v>
      </c>
      <c r="Q3196" s="133" t="s">
        <v>201</v>
      </c>
      <c r="R3196" s="133" t="s">
        <v>202</v>
      </c>
      <c r="S3196" s="127">
        <v>44349.399108796293</v>
      </c>
    </row>
    <row r="3197" spans="1:19" x14ac:dyDescent="0.2">
      <c r="A3197" s="133" t="s">
        <v>199</v>
      </c>
      <c r="B3197" s="133" t="s">
        <v>86</v>
      </c>
      <c r="C3197" s="127">
        <v>44326.083333333336</v>
      </c>
      <c r="D3197" s="133">
        <v>0</v>
      </c>
      <c r="E3197" s="133">
        <v>0</v>
      </c>
      <c r="F3197" s="133">
        <v>0.82399999999999995</v>
      </c>
      <c r="G3197" s="133">
        <v>0.82399999999999995</v>
      </c>
      <c r="H3197" s="133">
        <v>0</v>
      </c>
      <c r="I3197" s="133">
        <v>0</v>
      </c>
      <c r="J3197" s="133">
        <v>0</v>
      </c>
      <c r="K3197" s="133">
        <v>0</v>
      </c>
      <c r="L3197" s="133"/>
      <c r="M3197" s="133">
        <v>0</v>
      </c>
      <c r="N3197" s="133">
        <v>0</v>
      </c>
      <c r="O3197" s="242">
        <v>1320</v>
      </c>
      <c r="P3197" s="133" t="s">
        <v>200</v>
      </c>
      <c r="Q3197" s="133" t="s">
        <v>201</v>
      </c>
      <c r="R3197" s="133" t="s">
        <v>202</v>
      </c>
      <c r="S3197" s="127">
        <v>44349.399108796293</v>
      </c>
    </row>
    <row r="3198" spans="1:19" x14ac:dyDescent="0.2">
      <c r="A3198" s="133" t="s">
        <v>199</v>
      </c>
      <c r="B3198" s="133" t="s">
        <v>86</v>
      </c>
      <c r="C3198" s="127">
        <v>44326.125</v>
      </c>
      <c r="D3198" s="133">
        <v>0</v>
      </c>
      <c r="E3198" s="133">
        <v>0</v>
      </c>
      <c r="F3198" s="133">
        <v>0.81399999999999995</v>
      </c>
      <c r="G3198" s="133">
        <v>0.81399999999999995</v>
      </c>
      <c r="H3198" s="133">
        <v>0</v>
      </c>
      <c r="I3198" s="133">
        <v>0</v>
      </c>
      <c r="J3198" s="133">
        <v>0</v>
      </c>
      <c r="K3198" s="133">
        <v>0</v>
      </c>
      <c r="L3198" s="133"/>
      <c r="M3198" s="133">
        <v>0</v>
      </c>
      <c r="N3198" s="133">
        <v>0</v>
      </c>
      <c r="O3198" s="242">
        <v>1320</v>
      </c>
      <c r="P3198" s="133" t="s">
        <v>200</v>
      </c>
      <c r="Q3198" s="133" t="s">
        <v>201</v>
      </c>
      <c r="R3198" s="133" t="s">
        <v>202</v>
      </c>
      <c r="S3198" s="127">
        <v>44349.399108796293</v>
      </c>
    </row>
    <row r="3199" spans="1:19" x14ac:dyDescent="0.2">
      <c r="A3199" s="133" t="s">
        <v>199</v>
      </c>
      <c r="B3199" s="133" t="s">
        <v>86</v>
      </c>
      <c r="C3199" s="127">
        <v>44326.166666666664</v>
      </c>
      <c r="D3199" s="133">
        <v>0</v>
      </c>
      <c r="E3199" s="133">
        <v>0</v>
      </c>
      <c r="F3199" s="133">
        <v>0.81399999999999995</v>
      </c>
      <c r="G3199" s="133">
        <v>0.81399999999999995</v>
      </c>
      <c r="H3199" s="133">
        <v>0</v>
      </c>
      <c r="I3199" s="133">
        <v>0</v>
      </c>
      <c r="J3199" s="133">
        <v>0</v>
      </c>
      <c r="K3199" s="133">
        <v>0</v>
      </c>
      <c r="L3199" s="133"/>
      <c r="M3199" s="133">
        <v>0</v>
      </c>
      <c r="N3199" s="133">
        <v>0</v>
      </c>
      <c r="O3199" s="242">
        <v>1320</v>
      </c>
      <c r="P3199" s="133" t="s">
        <v>200</v>
      </c>
      <c r="Q3199" s="133" t="s">
        <v>201</v>
      </c>
      <c r="R3199" s="133" t="s">
        <v>202</v>
      </c>
      <c r="S3199" s="127">
        <v>44349.399108796293</v>
      </c>
    </row>
    <row r="3200" spans="1:19" x14ac:dyDescent="0.2">
      <c r="A3200" s="133" t="s">
        <v>199</v>
      </c>
      <c r="B3200" s="133" t="s">
        <v>86</v>
      </c>
      <c r="C3200" s="127">
        <v>44326.208333333336</v>
      </c>
      <c r="D3200" s="133">
        <v>0</v>
      </c>
      <c r="E3200" s="133">
        <v>0</v>
      </c>
      <c r="F3200" s="133">
        <v>0.81399999999999995</v>
      </c>
      <c r="G3200" s="133">
        <v>0.81399999999999995</v>
      </c>
      <c r="H3200" s="133">
        <v>0</v>
      </c>
      <c r="I3200" s="133">
        <v>0</v>
      </c>
      <c r="J3200" s="133">
        <v>0</v>
      </c>
      <c r="K3200" s="133">
        <v>0</v>
      </c>
      <c r="L3200" s="133"/>
      <c r="M3200" s="133">
        <v>0</v>
      </c>
      <c r="N3200" s="133">
        <v>0</v>
      </c>
      <c r="O3200" s="242">
        <v>1320</v>
      </c>
      <c r="P3200" s="133" t="s">
        <v>200</v>
      </c>
      <c r="Q3200" s="133" t="s">
        <v>201</v>
      </c>
      <c r="R3200" s="133" t="s">
        <v>202</v>
      </c>
      <c r="S3200" s="127">
        <v>44349.399108796293</v>
      </c>
    </row>
    <row r="3201" spans="1:19" x14ac:dyDescent="0.2">
      <c r="A3201" s="133" t="s">
        <v>199</v>
      </c>
      <c r="B3201" s="133" t="s">
        <v>86</v>
      </c>
      <c r="C3201" s="127">
        <v>44326.25</v>
      </c>
      <c r="D3201" s="133">
        <v>0</v>
      </c>
      <c r="E3201" s="133">
        <v>0</v>
      </c>
      <c r="F3201" s="133">
        <v>0.81399999999999995</v>
      </c>
      <c r="G3201" s="133">
        <v>0.81399999999999995</v>
      </c>
      <c r="H3201" s="133">
        <v>0</v>
      </c>
      <c r="I3201" s="133">
        <v>0</v>
      </c>
      <c r="J3201" s="133">
        <v>0</v>
      </c>
      <c r="K3201" s="133">
        <v>0</v>
      </c>
      <c r="L3201" s="133"/>
      <c r="M3201" s="133">
        <v>0</v>
      </c>
      <c r="N3201" s="133">
        <v>0</v>
      </c>
      <c r="O3201" s="242">
        <v>1320</v>
      </c>
      <c r="P3201" s="133" t="s">
        <v>200</v>
      </c>
      <c r="Q3201" s="133" t="s">
        <v>201</v>
      </c>
      <c r="R3201" s="133" t="s">
        <v>202</v>
      </c>
      <c r="S3201" s="127">
        <v>44349.399108796293</v>
      </c>
    </row>
    <row r="3202" spans="1:19" x14ac:dyDescent="0.2">
      <c r="A3202" s="133" t="s">
        <v>199</v>
      </c>
      <c r="B3202" s="133" t="s">
        <v>86</v>
      </c>
      <c r="C3202" s="127">
        <v>44326.291666666664</v>
      </c>
      <c r="D3202" s="133">
        <v>0</v>
      </c>
      <c r="E3202" s="133">
        <v>0</v>
      </c>
      <c r="F3202" s="133">
        <v>0.84399999999999997</v>
      </c>
      <c r="G3202" s="133">
        <v>0.84399999999999997</v>
      </c>
      <c r="H3202" s="133">
        <v>0</v>
      </c>
      <c r="I3202" s="133">
        <v>0</v>
      </c>
      <c r="J3202" s="133">
        <v>0</v>
      </c>
      <c r="K3202" s="133">
        <v>0</v>
      </c>
      <c r="L3202" s="133"/>
      <c r="M3202" s="133">
        <v>0</v>
      </c>
      <c r="N3202" s="133">
        <v>0</v>
      </c>
      <c r="O3202" s="242">
        <v>1320</v>
      </c>
      <c r="P3202" s="133" t="s">
        <v>200</v>
      </c>
      <c r="Q3202" s="133" t="s">
        <v>201</v>
      </c>
      <c r="R3202" s="133" t="s">
        <v>202</v>
      </c>
      <c r="S3202" s="127">
        <v>44349.399108796293</v>
      </c>
    </row>
    <row r="3203" spans="1:19" x14ac:dyDescent="0.2">
      <c r="A3203" s="133" t="s">
        <v>199</v>
      </c>
      <c r="B3203" s="133" t="s">
        <v>86</v>
      </c>
      <c r="C3203" s="127">
        <v>44326.333333333336</v>
      </c>
      <c r="D3203" s="133">
        <v>0</v>
      </c>
      <c r="E3203" s="133">
        <v>0</v>
      </c>
      <c r="F3203" s="133">
        <v>0.84399999999999997</v>
      </c>
      <c r="G3203" s="133">
        <v>0.84399999999999997</v>
      </c>
      <c r="H3203" s="133">
        <v>0</v>
      </c>
      <c r="I3203" s="133">
        <v>0</v>
      </c>
      <c r="J3203" s="133">
        <v>0</v>
      </c>
      <c r="K3203" s="133">
        <v>0</v>
      </c>
      <c r="L3203" s="133"/>
      <c r="M3203" s="133">
        <v>0</v>
      </c>
      <c r="N3203" s="133">
        <v>0</v>
      </c>
      <c r="O3203" s="242">
        <v>1320</v>
      </c>
      <c r="P3203" s="133" t="s">
        <v>200</v>
      </c>
      <c r="Q3203" s="133" t="s">
        <v>201</v>
      </c>
      <c r="R3203" s="133" t="s">
        <v>202</v>
      </c>
      <c r="S3203" s="127">
        <v>44349.399108796293</v>
      </c>
    </row>
    <row r="3204" spans="1:19" x14ac:dyDescent="0.2">
      <c r="A3204" s="133" t="s">
        <v>199</v>
      </c>
      <c r="B3204" s="133" t="s">
        <v>86</v>
      </c>
      <c r="C3204" s="127">
        <v>44326.375</v>
      </c>
      <c r="D3204" s="133">
        <v>0</v>
      </c>
      <c r="E3204" s="133">
        <v>0</v>
      </c>
      <c r="F3204" s="133">
        <v>0.83399999999999996</v>
      </c>
      <c r="G3204" s="133">
        <v>0.83399999999999996</v>
      </c>
      <c r="H3204" s="133">
        <v>0</v>
      </c>
      <c r="I3204" s="133">
        <v>0</v>
      </c>
      <c r="J3204" s="133">
        <v>0</v>
      </c>
      <c r="K3204" s="133">
        <v>0</v>
      </c>
      <c r="L3204" s="133"/>
      <c r="M3204" s="133">
        <v>0</v>
      </c>
      <c r="N3204" s="133">
        <v>0</v>
      </c>
      <c r="O3204" s="242">
        <v>1320</v>
      </c>
      <c r="P3204" s="133" t="s">
        <v>200</v>
      </c>
      <c r="Q3204" s="133" t="s">
        <v>201</v>
      </c>
      <c r="R3204" s="133" t="s">
        <v>202</v>
      </c>
      <c r="S3204" s="127">
        <v>44349.399108796293</v>
      </c>
    </row>
    <row r="3205" spans="1:19" x14ac:dyDescent="0.2">
      <c r="A3205" s="133" t="s">
        <v>199</v>
      </c>
      <c r="B3205" s="133" t="s">
        <v>86</v>
      </c>
      <c r="C3205" s="127">
        <v>44326.416666666664</v>
      </c>
      <c r="D3205" s="133">
        <v>0</v>
      </c>
      <c r="E3205" s="133">
        <v>0</v>
      </c>
      <c r="F3205" s="133">
        <v>0.83399999999999996</v>
      </c>
      <c r="G3205" s="133">
        <v>0.83399999999999996</v>
      </c>
      <c r="H3205" s="133">
        <v>0</v>
      </c>
      <c r="I3205" s="133">
        <v>0</v>
      </c>
      <c r="J3205" s="133">
        <v>0</v>
      </c>
      <c r="K3205" s="133">
        <v>0</v>
      </c>
      <c r="L3205" s="133"/>
      <c r="M3205" s="133">
        <v>0</v>
      </c>
      <c r="N3205" s="133">
        <v>0</v>
      </c>
      <c r="O3205" s="242">
        <v>1320</v>
      </c>
      <c r="P3205" s="133" t="s">
        <v>200</v>
      </c>
      <c r="Q3205" s="133" t="s">
        <v>201</v>
      </c>
      <c r="R3205" s="133" t="s">
        <v>202</v>
      </c>
      <c r="S3205" s="127">
        <v>44349.399108796293</v>
      </c>
    </row>
    <row r="3206" spans="1:19" x14ac:dyDescent="0.2">
      <c r="A3206" s="133" t="s">
        <v>199</v>
      </c>
      <c r="B3206" s="133" t="s">
        <v>86</v>
      </c>
      <c r="C3206" s="127">
        <v>44326.458333333336</v>
      </c>
      <c r="D3206" s="133">
        <v>0</v>
      </c>
      <c r="E3206" s="133">
        <v>0</v>
      </c>
      <c r="F3206" s="133">
        <v>0.83399999999999996</v>
      </c>
      <c r="G3206" s="133">
        <v>0.83399999999999996</v>
      </c>
      <c r="H3206" s="133">
        <v>0</v>
      </c>
      <c r="I3206" s="133">
        <v>0</v>
      </c>
      <c r="J3206" s="133">
        <v>0</v>
      </c>
      <c r="K3206" s="133">
        <v>0</v>
      </c>
      <c r="L3206" s="133"/>
      <c r="M3206" s="133">
        <v>0</v>
      </c>
      <c r="N3206" s="133">
        <v>0</v>
      </c>
      <c r="O3206" s="242">
        <v>1320</v>
      </c>
      <c r="P3206" s="133" t="s">
        <v>200</v>
      </c>
      <c r="Q3206" s="133" t="s">
        <v>201</v>
      </c>
      <c r="R3206" s="133" t="s">
        <v>202</v>
      </c>
      <c r="S3206" s="127">
        <v>44349.399108796293</v>
      </c>
    </row>
    <row r="3207" spans="1:19" x14ac:dyDescent="0.2">
      <c r="A3207" s="133" t="s">
        <v>199</v>
      </c>
      <c r="B3207" s="133" t="s">
        <v>86</v>
      </c>
      <c r="C3207" s="127">
        <v>44326.5</v>
      </c>
      <c r="D3207" s="133">
        <v>0</v>
      </c>
      <c r="E3207" s="133">
        <v>0</v>
      </c>
      <c r="F3207" s="133">
        <v>0.81399999999999995</v>
      </c>
      <c r="G3207" s="133">
        <v>0.81399999999999995</v>
      </c>
      <c r="H3207" s="133">
        <v>0</v>
      </c>
      <c r="I3207" s="133">
        <v>0</v>
      </c>
      <c r="J3207" s="133">
        <v>0</v>
      </c>
      <c r="K3207" s="133">
        <v>0</v>
      </c>
      <c r="L3207" s="133"/>
      <c r="M3207" s="133">
        <v>0</v>
      </c>
      <c r="N3207" s="133">
        <v>0</v>
      </c>
      <c r="O3207" s="242">
        <v>1320</v>
      </c>
      <c r="P3207" s="133" t="s">
        <v>200</v>
      </c>
      <c r="Q3207" s="133" t="s">
        <v>201</v>
      </c>
      <c r="R3207" s="133" t="s">
        <v>202</v>
      </c>
      <c r="S3207" s="127">
        <v>44349.399108796293</v>
      </c>
    </row>
    <row r="3208" spans="1:19" x14ac:dyDescent="0.2">
      <c r="A3208" s="133" t="s">
        <v>199</v>
      </c>
      <c r="B3208" s="133" t="s">
        <v>86</v>
      </c>
      <c r="C3208" s="127">
        <v>44326.541666666664</v>
      </c>
      <c r="D3208" s="133">
        <v>0</v>
      </c>
      <c r="E3208" s="133">
        <v>0</v>
      </c>
      <c r="F3208" s="133">
        <v>0.81399999999999995</v>
      </c>
      <c r="G3208" s="133">
        <v>0.81399999999999995</v>
      </c>
      <c r="H3208" s="133">
        <v>0</v>
      </c>
      <c r="I3208" s="133">
        <v>0</v>
      </c>
      <c r="J3208" s="133">
        <v>0</v>
      </c>
      <c r="K3208" s="133">
        <v>0</v>
      </c>
      <c r="L3208" s="133"/>
      <c r="M3208" s="133">
        <v>0</v>
      </c>
      <c r="N3208" s="133">
        <v>0</v>
      </c>
      <c r="O3208" s="242">
        <v>1320</v>
      </c>
      <c r="P3208" s="133" t="s">
        <v>200</v>
      </c>
      <c r="Q3208" s="133" t="s">
        <v>201</v>
      </c>
      <c r="R3208" s="133" t="s">
        <v>202</v>
      </c>
      <c r="S3208" s="127">
        <v>44349.399108796293</v>
      </c>
    </row>
    <row r="3209" spans="1:19" x14ac:dyDescent="0.2">
      <c r="A3209" s="133" t="s">
        <v>199</v>
      </c>
      <c r="B3209" s="133" t="s">
        <v>86</v>
      </c>
      <c r="C3209" s="127">
        <v>44326.583333333336</v>
      </c>
      <c r="D3209" s="133">
        <v>0</v>
      </c>
      <c r="E3209" s="133">
        <v>0</v>
      </c>
      <c r="F3209" s="133">
        <v>0.80400000000000005</v>
      </c>
      <c r="G3209" s="133">
        <v>0.80400000000000005</v>
      </c>
      <c r="H3209" s="133">
        <v>0</v>
      </c>
      <c r="I3209" s="133">
        <v>0</v>
      </c>
      <c r="J3209" s="133">
        <v>0</v>
      </c>
      <c r="K3209" s="133">
        <v>0</v>
      </c>
      <c r="L3209" s="133"/>
      <c r="M3209" s="133">
        <v>0</v>
      </c>
      <c r="N3209" s="133">
        <v>0</v>
      </c>
      <c r="O3209" s="242">
        <v>1320</v>
      </c>
      <c r="P3209" s="133" t="s">
        <v>200</v>
      </c>
      <c r="Q3209" s="133" t="s">
        <v>201</v>
      </c>
      <c r="R3209" s="133" t="s">
        <v>202</v>
      </c>
      <c r="S3209" s="127">
        <v>44349.399108796293</v>
      </c>
    </row>
    <row r="3210" spans="1:19" x14ac:dyDescent="0.2">
      <c r="A3210" s="133" t="s">
        <v>199</v>
      </c>
      <c r="B3210" s="133" t="s">
        <v>86</v>
      </c>
      <c r="C3210" s="127">
        <v>44326.625</v>
      </c>
      <c r="D3210" s="133">
        <v>0</v>
      </c>
      <c r="E3210" s="133">
        <v>0</v>
      </c>
      <c r="F3210" s="133">
        <v>0.80400000000000005</v>
      </c>
      <c r="G3210" s="133">
        <v>0.80400000000000005</v>
      </c>
      <c r="H3210" s="133">
        <v>0</v>
      </c>
      <c r="I3210" s="133">
        <v>0</v>
      </c>
      <c r="J3210" s="133">
        <v>0</v>
      </c>
      <c r="K3210" s="133">
        <v>0</v>
      </c>
      <c r="L3210" s="133"/>
      <c r="M3210" s="133">
        <v>0</v>
      </c>
      <c r="N3210" s="133">
        <v>0</v>
      </c>
      <c r="O3210" s="242">
        <v>1320</v>
      </c>
      <c r="P3210" s="133" t="s">
        <v>200</v>
      </c>
      <c r="Q3210" s="133" t="s">
        <v>201</v>
      </c>
      <c r="R3210" s="133" t="s">
        <v>202</v>
      </c>
      <c r="S3210" s="127">
        <v>44349.399108796293</v>
      </c>
    </row>
    <row r="3211" spans="1:19" x14ac:dyDescent="0.2">
      <c r="A3211" s="133" t="s">
        <v>199</v>
      </c>
      <c r="B3211" s="133" t="s">
        <v>86</v>
      </c>
      <c r="C3211" s="127">
        <v>44326.666666666664</v>
      </c>
      <c r="D3211" s="133">
        <v>0</v>
      </c>
      <c r="E3211" s="133">
        <v>0</v>
      </c>
      <c r="F3211" s="133">
        <v>0.80400000000000005</v>
      </c>
      <c r="G3211" s="133">
        <v>0.80400000000000005</v>
      </c>
      <c r="H3211" s="133">
        <v>0</v>
      </c>
      <c r="I3211" s="133">
        <v>0</v>
      </c>
      <c r="J3211" s="133">
        <v>0</v>
      </c>
      <c r="K3211" s="133">
        <v>0</v>
      </c>
      <c r="L3211" s="133"/>
      <c r="M3211" s="133">
        <v>0</v>
      </c>
      <c r="N3211" s="133">
        <v>0</v>
      </c>
      <c r="O3211" s="242">
        <v>1320</v>
      </c>
      <c r="P3211" s="133" t="s">
        <v>200</v>
      </c>
      <c r="Q3211" s="133" t="s">
        <v>201</v>
      </c>
      <c r="R3211" s="133" t="s">
        <v>202</v>
      </c>
      <c r="S3211" s="127">
        <v>44349.399108796293</v>
      </c>
    </row>
    <row r="3212" spans="1:19" x14ac:dyDescent="0.2">
      <c r="A3212" s="133" t="s">
        <v>199</v>
      </c>
      <c r="B3212" s="133" t="s">
        <v>86</v>
      </c>
      <c r="C3212" s="127">
        <v>44326.708333333336</v>
      </c>
      <c r="D3212" s="133">
        <v>0</v>
      </c>
      <c r="E3212" s="133">
        <v>0</v>
      </c>
      <c r="F3212" s="133">
        <v>0.78600000000000003</v>
      </c>
      <c r="G3212" s="133">
        <v>0.78600000000000003</v>
      </c>
      <c r="H3212" s="133">
        <v>0</v>
      </c>
      <c r="I3212" s="133">
        <v>0</v>
      </c>
      <c r="J3212" s="133">
        <v>0</v>
      </c>
      <c r="K3212" s="133">
        <v>0</v>
      </c>
      <c r="L3212" s="133"/>
      <c r="M3212" s="133">
        <v>0</v>
      </c>
      <c r="N3212" s="133">
        <v>0</v>
      </c>
      <c r="O3212" s="242">
        <v>1320</v>
      </c>
      <c r="P3212" s="133" t="s">
        <v>200</v>
      </c>
      <c r="Q3212" s="133" t="s">
        <v>201</v>
      </c>
      <c r="R3212" s="133" t="s">
        <v>202</v>
      </c>
      <c r="S3212" s="127">
        <v>44349.399108796293</v>
      </c>
    </row>
    <row r="3213" spans="1:19" x14ac:dyDescent="0.2">
      <c r="A3213" s="133" t="s">
        <v>199</v>
      </c>
      <c r="B3213" s="133" t="s">
        <v>86</v>
      </c>
      <c r="C3213" s="127">
        <v>44326.75</v>
      </c>
      <c r="D3213" s="133">
        <v>0</v>
      </c>
      <c r="E3213" s="133">
        <v>0</v>
      </c>
      <c r="F3213" s="133">
        <v>0.79500000000000004</v>
      </c>
      <c r="G3213" s="133">
        <v>0.79500000000000004</v>
      </c>
      <c r="H3213" s="133">
        <v>0</v>
      </c>
      <c r="I3213" s="133">
        <v>0</v>
      </c>
      <c r="J3213" s="133">
        <v>0</v>
      </c>
      <c r="K3213" s="133">
        <v>0</v>
      </c>
      <c r="L3213" s="133"/>
      <c r="M3213" s="133">
        <v>0</v>
      </c>
      <c r="N3213" s="133">
        <v>0</v>
      </c>
      <c r="O3213" s="242">
        <v>1320</v>
      </c>
      <c r="P3213" s="133" t="s">
        <v>200</v>
      </c>
      <c r="Q3213" s="133" t="s">
        <v>201</v>
      </c>
      <c r="R3213" s="133" t="s">
        <v>202</v>
      </c>
      <c r="S3213" s="127">
        <v>44349.399108796293</v>
      </c>
    </row>
    <row r="3214" spans="1:19" x14ac:dyDescent="0.2">
      <c r="A3214" s="133" t="s">
        <v>199</v>
      </c>
      <c r="B3214" s="133" t="s">
        <v>86</v>
      </c>
      <c r="C3214" s="127">
        <v>44326.791666666664</v>
      </c>
      <c r="D3214" s="133">
        <v>0</v>
      </c>
      <c r="E3214" s="133">
        <v>0</v>
      </c>
      <c r="F3214" s="133">
        <v>0.80400000000000005</v>
      </c>
      <c r="G3214" s="133">
        <v>0.80400000000000005</v>
      </c>
      <c r="H3214" s="133">
        <v>0</v>
      </c>
      <c r="I3214" s="133">
        <v>0</v>
      </c>
      <c r="J3214" s="133">
        <v>0</v>
      </c>
      <c r="K3214" s="133">
        <v>0</v>
      </c>
      <c r="L3214" s="133"/>
      <c r="M3214" s="133">
        <v>0</v>
      </c>
      <c r="N3214" s="133">
        <v>0</v>
      </c>
      <c r="O3214" s="242">
        <v>1320</v>
      </c>
      <c r="P3214" s="133" t="s">
        <v>200</v>
      </c>
      <c r="Q3214" s="133" t="s">
        <v>201</v>
      </c>
      <c r="R3214" s="133" t="s">
        <v>202</v>
      </c>
      <c r="S3214" s="127">
        <v>44349.399108796293</v>
      </c>
    </row>
    <row r="3215" spans="1:19" x14ac:dyDescent="0.2">
      <c r="A3215" s="133" t="s">
        <v>199</v>
      </c>
      <c r="B3215" s="133" t="s">
        <v>86</v>
      </c>
      <c r="C3215" s="127">
        <v>44326.833333333336</v>
      </c>
      <c r="D3215" s="133">
        <v>0</v>
      </c>
      <c r="E3215" s="133">
        <v>0</v>
      </c>
      <c r="F3215" s="133">
        <v>0.78600000000000003</v>
      </c>
      <c r="G3215" s="133">
        <v>0.78600000000000003</v>
      </c>
      <c r="H3215" s="133">
        <v>0</v>
      </c>
      <c r="I3215" s="133">
        <v>0</v>
      </c>
      <c r="J3215" s="133">
        <v>0</v>
      </c>
      <c r="K3215" s="133">
        <v>0</v>
      </c>
      <c r="L3215" s="133"/>
      <c r="M3215" s="133">
        <v>0</v>
      </c>
      <c r="N3215" s="133">
        <v>0</v>
      </c>
      <c r="O3215" s="242">
        <v>1320</v>
      </c>
      <c r="P3215" s="133" t="s">
        <v>200</v>
      </c>
      <c r="Q3215" s="133" t="s">
        <v>201</v>
      </c>
      <c r="R3215" s="133" t="s">
        <v>202</v>
      </c>
      <c r="S3215" s="127">
        <v>44349.399108796293</v>
      </c>
    </row>
    <row r="3216" spans="1:19" x14ac:dyDescent="0.2">
      <c r="A3216" s="133" t="s">
        <v>199</v>
      </c>
      <c r="B3216" s="133" t="s">
        <v>86</v>
      </c>
      <c r="C3216" s="127">
        <v>44326.875</v>
      </c>
      <c r="D3216" s="133">
        <v>0</v>
      </c>
      <c r="E3216" s="133">
        <v>0</v>
      </c>
      <c r="F3216" s="133">
        <v>0.78600000000000003</v>
      </c>
      <c r="G3216" s="133">
        <v>0.78600000000000003</v>
      </c>
      <c r="H3216" s="133">
        <v>0</v>
      </c>
      <c r="I3216" s="133">
        <v>0</v>
      </c>
      <c r="J3216" s="133">
        <v>0</v>
      </c>
      <c r="K3216" s="133">
        <v>0</v>
      </c>
      <c r="L3216" s="133"/>
      <c r="M3216" s="133">
        <v>0</v>
      </c>
      <c r="N3216" s="133">
        <v>0</v>
      </c>
      <c r="O3216" s="242">
        <v>1320</v>
      </c>
      <c r="P3216" s="133" t="s">
        <v>200</v>
      </c>
      <c r="Q3216" s="133" t="s">
        <v>201</v>
      </c>
      <c r="R3216" s="133" t="s">
        <v>202</v>
      </c>
      <c r="S3216" s="127">
        <v>44349.399108796293</v>
      </c>
    </row>
    <row r="3217" spans="1:19" x14ac:dyDescent="0.2">
      <c r="A3217" s="133" t="s">
        <v>199</v>
      </c>
      <c r="B3217" s="133" t="s">
        <v>86</v>
      </c>
      <c r="C3217" s="127">
        <v>44326.916666666664</v>
      </c>
      <c r="D3217" s="133">
        <v>0</v>
      </c>
      <c r="E3217" s="133">
        <v>0</v>
      </c>
      <c r="F3217" s="133">
        <v>0.79500000000000004</v>
      </c>
      <c r="G3217" s="133">
        <v>0.79500000000000004</v>
      </c>
      <c r="H3217" s="133">
        <v>0</v>
      </c>
      <c r="I3217" s="133">
        <v>0</v>
      </c>
      <c r="J3217" s="133">
        <v>0</v>
      </c>
      <c r="K3217" s="133">
        <v>0</v>
      </c>
      <c r="L3217" s="133"/>
      <c r="M3217" s="133">
        <v>0</v>
      </c>
      <c r="N3217" s="133">
        <v>0</v>
      </c>
      <c r="O3217" s="242">
        <v>1320</v>
      </c>
      <c r="P3217" s="133" t="s">
        <v>200</v>
      </c>
      <c r="Q3217" s="133" t="s">
        <v>201</v>
      </c>
      <c r="R3217" s="133" t="s">
        <v>202</v>
      </c>
      <c r="S3217" s="127">
        <v>44349.399108796293</v>
      </c>
    </row>
    <row r="3218" spans="1:19" x14ac:dyDescent="0.2">
      <c r="A3218" s="133" t="s">
        <v>199</v>
      </c>
      <c r="B3218" s="133" t="s">
        <v>86</v>
      </c>
      <c r="C3218" s="127">
        <v>44326.958333333336</v>
      </c>
      <c r="D3218" s="133">
        <v>0</v>
      </c>
      <c r="E3218" s="133">
        <v>0</v>
      </c>
      <c r="F3218" s="133">
        <v>0.79500000000000004</v>
      </c>
      <c r="G3218" s="133">
        <v>0.79500000000000004</v>
      </c>
      <c r="H3218" s="133">
        <v>0</v>
      </c>
      <c r="I3218" s="133">
        <v>0</v>
      </c>
      <c r="J3218" s="133">
        <v>0</v>
      </c>
      <c r="K3218" s="133">
        <v>0</v>
      </c>
      <c r="L3218" s="133"/>
      <c r="M3218" s="133">
        <v>0</v>
      </c>
      <c r="N3218" s="133">
        <v>0</v>
      </c>
      <c r="O3218" s="242">
        <v>1320</v>
      </c>
      <c r="P3218" s="133" t="s">
        <v>200</v>
      </c>
      <c r="Q3218" s="133" t="s">
        <v>201</v>
      </c>
      <c r="R3218" s="133" t="s">
        <v>202</v>
      </c>
      <c r="S3218" s="127">
        <v>44349.399108796293</v>
      </c>
    </row>
    <row r="3219" spans="1:19" x14ac:dyDescent="0.2">
      <c r="A3219" s="133" t="s">
        <v>199</v>
      </c>
      <c r="B3219" s="133" t="s">
        <v>86</v>
      </c>
      <c r="C3219" s="127">
        <v>44327</v>
      </c>
      <c r="D3219" s="133">
        <v>0</v>
      </c>
      <c r="E3219" s="133">
        <v>0</v>
      </c>
      <c r="F3219" s="133">
        <v>0.80500000000000005</v>
      </c>
      <c r="G3219" s="133">
        <v>0.80500000000000005</v>
      </c>
      <c r="H3219" s="133">
        <v>0</v>
      </c>
      <c r="I3219" s="133">
        <v>0</v>
      </c>
      <c r="J3219" s="133">
        <v>0</v>
      </c>
      <c r="K3219" s="133">
        <v>0</v>
      </c>
      <c r="L3219" s="133"/>
      <c r="M3219" s="133">
        <v>0</v>
      </c>
      <c r="N3219" s="133">
        <v>0</v>
      </c>
      <c r="O3219" s="242">
        <v>1320</v>
      </c>
      <c r="P3219" s="133" t="s">
        <v>200</v>
      </c>
      <c r="Q3219" s="133" t="s">
        <v>201</v>
      </c>
      <c r="R3219" s="133" t="s">
        <v>202</v>
      </c>
      <c r="S3219" s="127">
        <v>44349.399108796293</v>
      </c>
    </row>
    <row r="3220" spans="1:19" x14ac:dyDescent="0.2">
      <c r="A3220" s="133" t="s">
        <v>199</v>
      </c>
      <c r="B3220" s="133" t="s">
        <v>86</v>
      </c>
      <c r="C3220" s="127">
        <v>44327.041666666664</v>
      </c>
      <c r="D3220" s="133">
        <v>0</v>
      </c>
      <c r="E3220" s="133">
        <v>0</v>
      </c>
      <c r="F3220" s="133">
        <v>0.80400000000000005</v>
      </c>
      <c r="G3220" s="133">
        <v>0.80400000000000005</v>
      </c>
      <c r="H3220" s="133">
        <v>0</v>
      </c>
      <c r="I3220" s="133">
        <v>0</v>
      </c>
      <c r="J3220" s="133">
        <v>0</v>
      </c>
      <c r="K3220" s="133">
        <v>0</v>
      </c>
      <c r="L3220" s="133"/>
      <c r="M3220" s="133">
        <v>0</v>
      </c>
      <c r="N3220" s="133">
        <v>0</v>
      </c>
      <c r="O3220" s="242">
        <v>1320</v>
      </c>
      <c r="P3220" s="133" t="s">
        <v>200</v>
      </c>
      <c r="Q3220" s="133" t="s">
        <v>201</v>
      </c>
      <c r="R3220" s="133" t="s">
        <v>202</v>
      </c>
      <c r="S3220" s="127">
        <v>44349.399108796293</v>
      </c>
    </row>
    <row r="3221" spans="1:19" x14ac:dyDescent="0.2">
      <c r="A3221" s="133" t="s">
        <v>199</v>
      </c>
      <c r="B3221" s="133" t="s">
        <v>86</v>
      </c>
      <c r="C3221" s="127">
        <v>44327.083333333336</v>
      </c>
      <c r="D3221" s="133">
        <v>0</v>
      </c>
      <c r="E3221" s="133">
        <v>0</v>
      </c>
      <c r="F3221" s="133">
        <v>0.80500000000000005</v>
      </c>
      <c r="G3221" s="133">
        <v>0.80500000000000005</v>
      </c>
      <c r="H3221" s="133">
        <v>0</v>
      </c>
      <c r="I3221" s="133">
        <v>0</v>
      </c>
      <c r="J3221" s="133">
        <v>0</v>
      </c>
      <c r="K3221" s="133">
        <v>0</v>
      </c>
      <c r="L3221" s="133"/>
      <c r="M3221" s="133">
        <v>0</v>
      </c>
      <c r="N3221" s="133">
        <v>0</v>
      </c>
      <c r="O3221" s="242">
        <v>1320</v>
      </c>
      <c r="P3221" s="133" t="s">
        <v>200</v>
      </c>
      <c r="Q3221" s="133" t="s">
        <v>201</v>
      </c>
      <c r="R3221" s="133" t="s">
        <v>202</v>
      </c>
      <c r="S3221" s="127">
        <v>44349.399108796293</v>
      </c>
    </row>
    <row r="3222" spans="1:19" x14ac:dyDescent="0.2">
      <c r="A3222" s="133" t="s">
        <v>199</v>
      </c>
      <c r="B3222" s="133" t="s">
        <v>86</v>
      </c>
      <c r="C3222" s="127">
        <v>44327.125</v>
      </c>
      <c r="D3222" s="133">
        <v>0</v>
      </c>
      <c r="E3222" s="133">
        <v>0</v>
      </c>
      <c r="F3222" s="133">
        <v>0.80400000000000005</v>
      </c>
      <c r="G3222" s="133">
        <v>0.80400000000000005</v>
      </c>
      <c r="H3222" s="133">
        <v>0</v>
      </c>
      <c r="I3222" s="133">
        <v>0</v>
      </c>
      <c r="J3222" s="133">
        <v>0</v>
      </c>
      <c r="K3222" s="133">
        <v>0</v>
      </c>
      <c r="L3222" s="133"/>
      <c r="M3222" s="133">
        <v>0</v>
      </c>
      <c r="N3222" s="133">
        <v>0</v>
      </c>
      <c r="O3222" s="242">
        <v>1320</v>
      </c>
      <c r="P3222" s="133" t="s">
        <v>200</v>
      </c>
      <c r="Q3222" s="133" t="s">
        <v>201</v>
      </c>
      <c r="R3222" s="133" t="s">
        <v>202</v>
      </c>
      <c r="S3222" s="127">
        <v>44349.399108796293</v>
      </c>
    </row>
    <row r="3223" spans="1:19" x14ac:dyDescent="0.2">
      <c r="A3223" s="133" t="s">
        <v>199</v>
      </c>
      <c r="B3223" s="133" t="s">
        <v>86</v>
      </c>
      <c r="C3223" s="127">
        <v>44327.166666666664</v>
      </c>
      <c r="D3223" s="133">
        <v>0</v>
      </c>
      <c r="E3223" s="133">
        <v>0</v>
      </c>
      <c r="F3223" s="133">
        <v>0.80600000000000005</v>
      </c>
      <c r="G3223" s="133">
        <v>0.80600000000000005</v>
      </c>
      <c r="H3223" s="133">
        <v>0</v>
      </c>
      <c r="I3223" s="133">
        <v>0</v>
      </c>
      <c r="J3223" s="133">
        <v>0</v>
      </c>
      <c r="K3223" s="133">
        <v>0</v>
      </c>
      <c r="L3223" s="133"/>
      <c r="M3223" s="133">
        <v>0</v>
      </c>
      <c r="N3223" s="133">
        <v>0</v>
      </c>
      <c r="O3223" s="242">
        <v>1320</v>
      </c>
      <c r="P3223" s="133" t="s">
        <v>200</v>
      </c>
      <c r="Q3223" s="133" t="s">
        <v>201</v>
      </c>
      <c r="R3223" s="133" t="s">
        <v>202</v>
      </c>
      <c r="S3223" s="127">
        <v>44349.399108796293</v>
      </c>
    </row>
    <row r="3224" spans="1:19" x14ac:dyDescent="0.2">
      <c r="A3224" s="133" t="s">
        <v>199</v>
      </c>
      <c r="B3224" s="133" t="s">
        <v>86</v>
      </c>
      <c r="C3224" s="127">
        <v>44327.208333333336</v>
      </c>
      <c r="D3224" s="133">
        <v>0</v>
      </c>
      <c r="E3224" s="133">
        <v>0</v>
      </c>
      <c r="F3224" s="133">
        <v>0.80400000000000005</v>
      </c>
      <c r="G3224" s="133">
        <v>0.80400000000000005</v>
      </c>
      <c r="H3224" s="133">
        <v>0</v>
      </c>
      <c r="I3224" s="133">
        <v>0</v>
      </c>
      <c r="J3224" s="133">
        <v>0</v>
      </c>
      <c r="K3224" s="133">
        <v>0</v>
      </c>
      <c r="L3224" s="133"/>
      <c r="M3224" s="133">
        <v>0</v>
      </c>
      <c r="N3224" s="133">
        <v>0</v>
      </c>
      <c r="O3224" s="242">
        <v>1320</v>
      </c>
      <c r="P3224" s="133" t="s">
        <v>200</v>
      </c>
      <c r="Q3224" s="133" t="s">
        <v>201</v>
      </c>
      <c r="R3224" s="133" t="s">
        <v>202</v>
      </c>
      <c r="S3224" s="127">
        <v>44349.399108796293</v>
      </c>
    </row>
    <row r="3225" spans="1:19" x14ac:dyDescent="0.2">
      <c r="A3225" s="133" t="s">
        <v>199</v>
      </c>
      <c r="B3225" s="133" t="s">
        <v>86</v>
      </c>
      <c r="C3225" s="127">
        <v>44327.25</v>
      </c>
      <c r="D3225" s="133">
        <v>0</v>
      </c>
      <c r="E3225" s="133">
        <v>0</v>
      </c>
      <c r="F3225" s="133">
        <v>0.80400000000000005</v>
      </c>
      <c r="G3225" s="133">
        <v>0.80400000000000005</v>
      </c>
      <c r="H3225" s="133">
        <v>0</v>
      </c>
      <c r="I3225" s="133">
        <v>0</v>
      </c>
      <c r="J3225" s="133">
        <v>0</v>
      </c>
      <c r="K3225" s="133">
        <v>0</v>
      </c>
      <c r="L3225" s="133"/>
      <c r="M3225" s="133">
        <v>0</v>
      </c>
      <c r="N3225" s="133">
        <v>0</v>
      </c>
      <c r="O3225" s="242">
        <v>1320</v>
      </c>
      <c r="P3225" s="133" t="s">
        <v>200</v>
      </c>
      <c r="Q3225" s="133" t="s">
        <v>201</v>
      </c>
      <c r="R3225" s="133" t="s">
        <v>202</v>
      </c>
      <c r="S3225" s="127">
        <v>44349.399108796293</v>
      </c>
    </row>
    <row r="3226" spans="1:19" x14ac:dyDescent="0.2">
      <c r="A3226" s="133" t="s">
        <v>199</v>
      </c>
      <c r="B3226" s="133" t="s">
        <v>86</v>
      </c>
      <c r="C3226" s="127">
        <v>44327.291666666664</v>
      </c>
      <c r="D3226" s="133">
        <v>0</v>
      </c>
      <c r="E3226" s="133">
        <v>0</v>
      </c>
      <c r="F3226" s="133">
        <v>0.80400000000000005</v>
      </c>
      <c r="G3226" s="133">
        <v>0.80400000000000005</v>
      </c>
      <c r="H3226" s="133">
        <v>0</v>
      </c>
      <c r="I3226" s="133">
        <v>0</v>
      </c>
      <c r="J3226" s="133">
        <v>0</v>
      </c>
      <c r="K3226" s="133">
        <v>0</v>
      </c>
      <c r="L3226" s="133"/>
      <c r="M3226" s="133">
        <v>0</v>
      </c>
      <c r="N3226" s="133">
        <v>0</v>
      </c>
      <c r="O3226" s="242">
        <v>1320</v>
      </c>
      <c r="P3226" s="133" t="s">
        <v>200</v>
      </c>
      <c r="Q3226" s="133" t="s">
        <v>201</v>
      </c>
      <c r="R3226" s="133" t="s">
        <v>202</v>
      </c>
      <c r="S3226" s="127">
        <v>44349.399108796293</v>
      </c>
    </row>
    <row r="3227" spans="1:19" x14ac:dyDescent="0.2">
      <c r="A3227" s="133" t="s">
        <v>199</v>
      </c>
      <c r="B3227" s="133" t="s">
        <v>86</v>
      </c>
      <c r="C3227" s="127">
        <v>44327.333333333336</v>
      </c>
      <c r="D3227" s="133">
        <v>0</v>
      </c>
      <c r="E3227" s="133">
        <v>0</v>
      </c>
      <c r="F3227" s="133">
        <v>0.81399999999999995</v>
      </c>
      <c r="G3227" s="133">
        <v>0.81399999999999995</v>
      </c>
      <c r="H3227" s="133">
        <v>0</v>
      </c>
      <c r="I3227" s="133">
        <v>0</v>
      </c>
      <c r="J3227" s="133">
        <v>0</v>
      </c>
      <c r="K3227" s="133">
        <v>0</v>
      </c>
      <c r="L3227" s="133"/>
      <c r="M3227" s="133">
        <v>0</v>
      </c>
      <c r="N3227" s="133">
        <v>0</v>
      </c>
      <c r="O3227" s="242">
        <v>1320</v>
      </c>
      <c r="P3227" s="133" t="s">
        <v>200</v>
      </c>
      <c r="Q3227" s="133" t="s">
        <v>201</v>
      </c>
      <c r="R3227" s="133" t="s">
        <v>202</v>
      </c>
      <c r="S3227" s="127">
        <v>44349.399108796293</v>
      </c>
    </row>
    <row r="3228" spans="1:19" x14ac:dyDescent="0.2">
      <c r="A3228" s="133" t="s">
        <v>199</v>
      </c>
      <c r="B3228" s="133" t="s">
        <v>86</v>
      </c>
      <c r="C3228" s="127">
        <v>44327.375</v>
      </c>
      <c r="D3228" s="133">
        <v>0</v>
      </c>
      <c r="E3228" s="133">
        <v>0</v>
      </c>
      <c r="F3228" s="133">
        <v>0.81399999999999995</v>
      </c>
      <c r="G3228" s="133">
        <v>0.81399999999999995</v>
      </c>
      <c r="H3228" s="133">
        <v>0</v>
      </c>
      <c r="I3228" s="133">
        <v>0</v>
      </c>
      <c r="J3228" s="133">
        <v>0</v>
      </c>
      <c r="K3228" s="133">
        <v>0</v>
      </c>
      <c r="L3228" s="133"/>
      <c r="M3228" s="133">
        <v>0</v>
      </c>
      <c r="N3228" s="133">
        <v>0</v>
      </c>
      <c r="O3228" s="242">
        <v>1320</v>
      </c>
      <c r="P3228" s="133" t="s">
        <v>200</v>
      </c>
      <c r="Q3228" s="133" t="s">
        <v>201</v>
      </c>
      <c r="R3228" s="133" t="s">
        <v>202</v>
      </c>
      <c r="S3228" s="127">
        <v>44349.399108796293</v>
      </c>
    </row>
    <row r="3229" spans="1:19" x14ac:dyDescent="0.2">
      <c r="A3229" s="133" t="s">
        <v>199</v>
      </c>
      <c r="B3229" s="133" t="s">
        <v>86</v>
      </c>
      <c r="C3229" s="127">
        <v>44327.416666666664</v>
      </c>
      <c r="D3229" s="133">
        <v>0</v>
      </c>
      <c r="E3229" s="133">
        <v>0</v>
      </c>
      <c r="F3229" s="133">
        <v>0.80400000000000005</v>
      </c>
      <c r="G3229" s="133">
        <v>0.80400000000000005</v>
      </c>
      <c r="H3229" s="133">
        <v>0</v>
      </c>
      <c r="I3229" s="133">
        <v>0</v>
      </c>
      <c r="J3229" s="133">
        <v>0</v>
      </c>
      <c r="K3229" s="133">
        <v>0</v>
      </c>
      <c r="L3229" s="133"/>
      <c r="M3229" s="133">
        <v>0</v>
      </c>
      <c r="N3229" s="133">
        <v>0</v>
      </c>
      <c r="O3229" s="242">
        <v>1320</v>
      </c>
      <c r="P3229" s="133" t="s">
        <v>200</v>
      </c>
      <c r="Q3229" s="133" t="s">
        <v>201</v>
      </c>
      <c r="R3229" s="133" t="s">
        <v>202</v>
      </c>
      <c r="S3229" s="127">
        <v>44349.399108796293</v>
      </c>
    </row>
    <row r="3230" spans="1:19" x14ac:dyDescent="0.2">
      <c r="A3230" s="133" t="s">
        <v>199</v>
      </c>
      <c r="B3230" s="133" t="s">
        <v>86</v>
      </c>
      <c r="C3230" s="127">
        <v>44327.458333333336</v>
      </c>
      <c r="D3230" s="133">
        <v>0</v>
      </c>
      <c r="E3230" s="133">
        <v>0</v>
      </c>
      <c r="F3230" s="133">
        <v>0.81499999999999995</v>
      </c>
      <c r="G3230" s="133">
        <v>0.81499999999999995</v>
      </c>
      <c r="H3230" s="133">
        <v>0</v>
      </c>
      <c r="I3230" s="133">
        <v>0</v>
      </c>
      <c r="J3230" s="133">
        <v>0</v>
      </c>
      <c r="K3230" s="133">
        <v>0</v>
      </c>
      <c r="L3230" s="133"/>
      <c r="M3230" s="133">
        <v>0</v>
      </c>
      <c r="N3230" s="133">
        <v>0</v>
      </c>
      <c r="O3230" s="242">
        <v>1320</v>
      </c>
      <c r="P3230" s="133" t="s">
        <v>200</v>
      </c>
      <c r="Q3230" s="133" t="s">
        <v>201</v>
      </c>
      <c r="R3230" s="133" t="s">
        <v>202</v>
      </c>
      <c r="S3230" s="127">
        <v>44349.399108796293</v>
      </c>
    </row>
    <row r="3231" spans="1:19" x14ac:dyDescent="0.2">
      <c r="A3231" s="133" t="s">
        <v>199</v>
      </c>
      <c r="B3231" s="133" t="s">
        <v>86</v>
      </c>
      <c r="C3231" s="127">
        <v>44327.5</v>
      </c>
      <c r="D3231" s="133">
        <v>0</v>
      </c>
      <c r="E3231" s="133">
        <v>0</v>
      </c>
      <c r="F3231" s="133">
        <v>0.80400000000000005</v>
      </c>
      <c r="G3231" s="133">
        <v>0.80400000000000005</v>
      </c>
      <c r="H3231" s="133">
        <v>0</v>
      </c>
      <c r="I3231" s="133">
        <v>0</v>
      </c>
      <c r="J3231" s="133">
        <v>0</v>
      </c>
      <c r="K3231" s="133">
        <v>0</v>
      </c>
      <c r="L3231" s="133"/>
      <c r="M3231" s="133">
        <v>0</v>
      </c>
      <c r="N3231" s="133">
        <v>0</v>
      </c>
      <c r="O3231" s="242">
        <v>1320</v>
      </c>
      <c r="P3231" s="133" t="s">
        <v>200</v>
      </c>
      <c r="Q3231" s="133" t="s">
        <v>201</v>
      </c>
      <c r="R3231" s="133" t="s">
        <v>202</v>
      </c>
      <c r="S3231" s="127">
        <v>44349.399108796293</v>
      </c>
    </row>
    <row r="3232" spans="1:19" x14ac:dyDescent="0.2">
      <c r="A3232" s="133" t="s">
        <v>199</v>
      </c>
      <c r="B3232" s="133" t="s">
        <v>86</v>
      </c>
      <c r="C3232" s="127">
        <v>44327.541666666664</v>
      </c>
      <c r="D3232" s="133">
        <v>0</v>
      </c>
      <c r="E3232" s="133">
        <v>0</v>
      </c>
      <c r="F3232" s="133">
        <v>0.79500000000000004</v>
      </c>
      <c r="G3232" s="133">
        <v>0.79500000000000004</v>
      </c>
      <c r="H3232" s="133">
        <v>0</v>
      </c>
      <c r="I3232" s="133">
        <v>0</v>
      </c>
      <c r="J3232" s="133">
        <v>0</v>
      </c>
      <c r="K3232" s="133">
        <v>0</v>
      </c>
      <c r="L3232" s="133"/>
      <c r="M3232" s="133">
        <v>0</v>
      </c>
      <c r="N3232" s="133">
        <v>0</v>
      </c>
      <c r="O3232" s="242">
        <v>1320</v>
      </c>
      <c r="P3232" s="133" t="s">
        <v>200</v>
      </c>
      <c r="Q3232" s="133" t="s">
        <v>201</v>
      </c>
      <c r="R3232" s="133" t="s">
        <v>202</v>
      </c>
      <c r="S3232" s="127">
        <v>44349.399108796293</v>
      </c>
    </row>
    <row r="3233" spans="1:19" x14ac:dyDescent="0.2">
      <c r="A3233" s="133" t="s">
        <v>199</v>
      </c>
      <c r="B3233" s="133" t="s">
        <v>86</v>
      </c>
      <c r="C3233" s="127">
        <v>44327.583333333336</v>
      </c>
      <c r="D3233" s="133">
        <v>0</v>
      </c>
      <c r="E3233" s="133">
        <v>0</v>
      </c>
      <c r="F3233" s="133">
        <v>0.79500000000000004</v>
      </c>
      <c r="G3233" s="133">
        <v>0.79500000000000004</v>
      </c>
      <c r="H3233" s="133">
        <v>0</v>
      </c>
      <c r="I3233" s="133">
        <v>0</v>
      </c>
      <c r="J3233" s="133">
        <v>0</v>
      </c>
      <c r="K3233" s="133">
        <v>0</v>
      </c>
      <c r="L3233" s="133"/>
      <c r="M3233" s="133">
        <v>0</v>
      </c>
      <c r="N3233" s="133">
        <v>0</v>
      </c>
      <c r="O3233" s="242">
        <v>1320</v>
      </c>
      <c r="P3233" s="133" t="s">
        <v>200</v>
      </c>
      <c r="Q3233" s="133" t="s">
        <v>201</v>
      </c>
      <c r="R3233" s="133" t="s">
        <v>202</v>
      </c>
      <c r="S3233" s="127">
        <v>44349.399108796293</v>
      </c>
    </row>
    <row r="3234" spans="1:19" x14ac:dyDescent="0.2">
      <c r="A3234" s="133" t="s">
        <v>199</v>
      </c>
      <c r="B3234" s="133" t="s">
        <v>86</v>
      </c>
      <c r="C3234" s="127">
        <v>44327.625</v>
      </c>
      <c r="D3234" s="133">
        <v>0</v>
      </c>
      <c r="E3234" s="133">
        <v>0</v>
      </c>
      <c r="F3234" s="133">
        <v>0.79500000000000004</v>
      </c>
      <c r="G3234" s="133">
        <v>0.79500000000000004</v>
      </c>
      <c r="H3234" s="133">
        <v>0</v>
      </c>
      <c r="I3234" s="133">
        <v>0</v>
      </c>
      <c r="J3234" s="133">
        <v>0</v>
      </c>
      <c r="K3234" s="133">
        <v>0</v>
      </c>
      <c r="L3234" s="133"/>
      <c r="M3234" s="133">
        <v>0</v>
      </c>
      <c r="N3234" s="133">
        <v>0</v>
      </c>
      <c r="O3234" s="242">
        <v>1320</v>
      </c>
      <c r="P3234" s="133" t="s">
        <v>200</v>
      </c>
      <c r="Q3234" s="133" t="s">
        <v>201</v>
      </c>
      <c r="R3234" s="133" t="s">
        <v>202</v>
      </c>
      <c r="S3234" s="127">
        <v>44349.399108796293</v>
      </c>
    </row>
    <row r="3235" spans="1:19" x14ac:dyDescent="0.2">
      <c r="A3235" s="133" t="s">
        <v>199</v>
      </c>
      <c r="B3235" s="133" t="s">
        <v>86</v>
      </c>
      <c r="C3235" s="127">
        <v>44327.666666666664</v>
      </c>
      <c r="D3235" s="133">
        <v>0</v>
      </c>
      <c r="E3235" s="133">
        <v>0</v>
      </c>
      <c r="F3235" s="133">
        <v>0.80400000000000005</v>
      </c>
      <c r="G3235" s="133">
        <v>0.80400000000000005</v>
      </c>
      <c r="H3235" s="133">
        <v>0</v>
      </c>
      <c r="I3235" s="133">
        <v>0</v>
      </c>
      <c r="J3235" s="133">
        <v>0</v>
      </c>
      <c r="K3235" s="133">
        <v>0</v>
      </c>
      <c r="L3235" s="133"/>
      <c r="M3235" s="133">
        <v>0</v>
      </c>
      <c r="N3235" s="133">
        <v>0</v>
      </c>
      <c r="O3235" s="242">
        <v>1320</v>
      </c>
      <c r="P3235" s="133" t="s">
        <v>200</v>
      </c>
      <c r="Q3235" s="133" t="s">
        <v>201</v>
      </c>
      <c r="R3235" s="133" t="s">
        <v>202</v>
      </c>
      <c r="S3235" s="127">
        <v>44349.399108796293</v>
      </c>
    </row>
    <row r="3236" spans="1:19" x14ac:dyDescent="0.2">
      <c r="A3236" s="133" t="s">
        <v>199</v>
      </c>
      <c r="B3236" s="133" t="s">
        <v>86</v>
      </c>
      <c r="C3236" s="127">
        <v>44327.708333333336</v>
      </c>
      <c r="D3236" s="133">
        <v>0</v>
      </c>
      <c r="E3236" s="133">
        <v>0</v>
      </c>
      <c r="F3236" s="133">
        <v>0.79500000000000004</v>
      </c>
      <c r="G3236" s="133">
        <v>0.79500000000000004</v>
      </c>
      <c r="H3236" s="133">
        <v>0</v>
      </c>
      <c r="I3236" s="133">
        <v>0</v>
      </c>
      <c r="J3236" s="133">
        <v>0</v>
      </c>
      <c r="K3236" s="133">
        <v>0</v>
      </c>
      <c r="L3236" s="133"/>
      <c r="M3236" s="133">
        <v>0</v>
      </c>
      <c r="N3236" s="133">
        <v>0</v>
      </c>
      <c r="O3236" s="242">
        <v>1320</v>
      </c>
      <c r="P3236" s="133" t="s">
        <v>200</v>
      </c>
      <c r="Q3236" s="133" t="s">
        <v>201</v>
      </c>
      <c r="R3236" s="133" t="s">
        <v>202</v>
      </c>
      <c r="S3236" s="127">
        <v>44349.399108796293</v>
      </c>
    </row>
    <row r="3237" spans="1:19" x14ac:dyDescent="0.2">
      <c r="A3237" s="133" t="s">
        <v>199</v>
      </c>
      <c r="B3237" s="133" t="s">
        <v>86</v>
      </c>
      <c r="C3237" s="127">
        <v>44327.75</v>
      </c>
      <c r="D3237" s="133">
        <v>0</v>
      </c>
      <c r="E3237" s="133">
        <v>0</v>
      </c>
      <c r="F3237" s="133">
        <v>0.79500000000000004</v>
      </c>
      <c r="G3237" s="133">
        <v>0.79500000000000004</v>
      </c>
      <c r="H3237" s="133">
        <v>0</v>
      </c>
      <c r="I3237" s="133">
        <v>0</v>
      </c>
      <c r="J3237" s="133">
        <v>0</v>
      </c>
      <c r="K3237" s="133">
        <v>0</v>
      </c>
      <c r="L3237" s="133"/>
      <c r="M3237" s="133">
        <v>0</v>
      </c>
      <c r="N3237" s="133">
        <v>0</v>
      </c>
      <c r="O3237" s="242">
        <v>1320</v>
      </c>
      <c r="P3237" s="133" t="s">
        <v>200</v>
      </c>
      <c r="Q3237" s="133" t="s">
        <v>201</v>
      </c>
      <c r="R3237" s="133" t="s">
        <v>202</v>
      </c>
      <c r="S3237" s="127">
        <v>44349.399108796293</v>
      </c>
    </row>
    <row r="3238" spans="1:19" x14ac:dyDescent="0.2">
      <c r="A3238" s="133" t="s">
        <v>199</v>
      </c>
      <c r="B3238" s="133" t="s">
        <v>86</v>
      </c>
      <c r="C3238" s="127">
        <v>44327.791666666664</v>
      </c>
      <c r="D3238" s="133">
        <v>0</v>
      </c>
      <c r="E3238" s="133">
        <v>0</v>
      </c>
      <c r="F3238" s="133">
        <v>0.80400000000000005</v>
      </c>
      <c r="G3238" s="133">
        <v>0.80400000000000005</v>
      </c>
      <c r="H3238" s="133">
        <v>0</v>
      </c>
      <c r="I3238" s="133">
        <v>0</v>
      </c>
      <c r="J3238" s="133">
        <v>0</v>
      </c>
      <c r="K3238" s="133">
        <v>0</v>
      </c>
      <c r="L3238" s="133"/>
      <c r="M3238" s="133">
        <v>0</v>
      </c>
      <c r="N3238" s="133">
        <v>0</v>
      </c>
      <c r="O3238" s="242">
        <v>1320</v>
      </c>
      <c r="P3238" s="133" t="s">
        <v>200</v>
      </c>
      <c r="Q3238" s="133" t="s">
        <v>201</v>
      </c>
      <c r="R3238" s="133" t="s">
        <v>202</v>
      </c>
      <c r="S3238" s="127">
        <v>44349.399108796293</v>
      </c>
    </row>
    <row r="3239" spans="1:19" x14ac:dyDescent="0.2">
      <c r="A3239" s="133" t="s">
        <v>199</v>
      </c>
      <c r="B3239" s="133" t="s">
        <v>86</v>
      </c>
      <c r="C3239" s="127">
        <v>44327.833333333336</v>
      </c>
      <c r="D3239" s="133">
        <v>0</v>
      </c>
      <c r="E3239" s="133">
        <v>0</v>
      </c>
      <c r="F3239" s="133">
        <v>0.80400000000000005</v>
      </c>
      <c r="G3239" s="133">
        <v>0.80400000000000005</v>
      </c>
      <c r="H3239" s="133">
        <v>0</v>
      </c>
      <c r="I3239" s="133">
        <v>0</v>
      </c>
      <c r="J3239" s="133">
        <v>0</v>
      </c>
      <c r="K3239" s="133">
        <v>0</v>
      </c>
      <c r="L3239" s="133"/>
      <c r="M3239" s="133">
        <v>0</v>
      </c>
      <c r="N3239" s="133">
        <v>0</v>
      </c>
      <c r="O3239" s="242">
        <v>1320</v>
      </c>
      <c r="P3239" s="133" t="s">
        <v>200</v>
      </c>
      <c r="Q3239" s="133" t="s">
        <v>201</v>
      </c>
      <c r="R3239" s="133" t="s">
        <v>202</v>
      </c>
      <c r="S3239" s="127">
        <v>44349.399108796293</v>
      </c>
    </row>
    <row r="3240" spans="1:19" x14ac:dyDescent="0.2">
      <c r="A3240" s="133" t="s">
        <v>199</v>
      </c>
      <c r="B3240" s="133" t="s">
        <v>86</v>
      </c>
      <c r="C3240" s="127">
        <v>44327.875</v>
      </c>
      <c r="D3240" s="133">
        <v>0</v>
      </c>
      <c r="E3240" s="133">
        <v>0</v>
      </c>
      <c r="F3240" s="133">
        <v>0.78600000000000003</v>
      </c>
      <c r="G3240" s="133">
        <v>0.78600000000000003</v>
      </c>
      <c r="H3240" s="133">
        <v>0</v>
      </c>
      <c r="I3240" s="133">
        <v>0</v>
      </c>
      <c r="J3240" s="133">
        <v>0</v>
      </c>
      <c r="K3240" s="133">
        <v>0</v>
      </c>
      <c r="L3240" s="133"/>
      <c r="M3240" s="133">
        <v>0</v>
      </c>
      <c r="N3240" s="133">
        <v>0</v>
      </c>
      <c r="O3240" s="242">
        <v>1320</v>
      </c>
      <c r="P3240" s="133" t="s">
        <v>200</v>
      </c>
      <c r="Q3240" s="133" t="s">
        <v>201</v>
      </c>
      <c r="R3240" s="133" t="s">
        <v>202</v>
      </c>
      <c r="S3240" s="127">
        <v>44349.399108796293</v>
      </c>
    </row>
    <row r="3241" spans="1:19" x14ac:dyDescent="0.2">
      <c r="A3241" s="133" t="s">
        <v>199</v>
      </c>
      <c r="B3241" s="133" t="s">
        <v>86</v>
      </c>
      <c r="C3241" s="127">
        <v>44327.916666666664</v>
      </c>
      <c r="D3241" s="133">
        <v>0</v>
      </c>
      <c r="E3241" s="133">
        <v>0</v>
      </c>
      <c r="F3241" s="133">
        <v>0.79500000000000004</v>
      </c>
      <c r="G3241" s="133">
        <v>0.79500000000000004</v>
      </c>
      <c r="H3241" s="133">
        <v>0</v>
      </c>
      <c r="I3241" s="133">
        <v>0</v>
      </c>
      <c r="J3241" s="133">
        <v>0</v>
      </c>
      <c r="K3241" s="133">
        <v>0</v>
      </c>
      <c r="L3241" s="133"/>
      <c r="M3241" s="133">
        <v>0</v>
      </c>
      <c r="N3241" s="133">
        <v>0</v>
      </c>
      <c r="O3241" s="242">
        <v>1320</v>
      </c>
      <c r="P3241" s="133" t="s">
        <v>200</v>
      </c>
      <c r="Q3241" s="133" t="s">
        <v>201</v>
      </c>
      <c r="R3241" s="133" t="s">
        <v>202</v>
      </c>
      <c r="S3241" s="127">
        <v>44349.399108796293</v>
      </c>
    </row>
    <row r="3242" spans="1:19" x14ac:dyDescent="0.2">
      <c r="A3242" s="133" t="s">
        <v>199</v>
      </c>
      <c r="B3242" s="133" t="s">
        <v>86</v>
      </c>
      <c r="C3242" s="127">
        <v>44327.958333333336</v>
      </c>
      <c r="D3242" s="133">
        <v>0</v>
      </c>
      <c r="E3242" s="133">
        <v>0</v>
      </c>
      <c r="F3242" s="133">
        <v>0.80500000000000005</v>
      </c>
      <c r="G3242" s="133">
        <v>0.80500000000000005</v>
      </c>
      <c r="H3242" s="133">
        <v>0</v>
      </c>
      <c r="I3242" s="133">
        <v>0</v>
      </c>
      <c r="J3242" s="133">
        <v>0</v>
      </c>
      <c r="K3242" s="133">
        <v>0</v>
      </c>
      <c r="L3242" s="133"/>
      <c r="M3242" s="133">
        <v>0</v>
      </c>
      <c r="N3242" s="133">
        <v>0</v>
      </c>
      <c r="O3242" s="242">
        <v>1320</v>
      </c>
      <c r="P3242" s="133" t="s">
        <v>200</v>
      </c>
      <c r="Q3242" s="133" t="s">
        <v>201</v>
      </c>
      <c r="R3242" s="133" t="s">
        <v>202</v>
      </c>
      <c r="S3242" s="127">
        <v>44349.399108796293</v>
      </c>
    </row>
    <row r="3243" spans="1:19" x14ac:dyDescent="0.2">
      <c r="A3243" s="133" t="s">
        <v>199</v>
      </c>
      <c r="B3243" s="133" t="s">
        <v>86</v>
      </c>
      <c r="C3243" s="127">
        <v>44328</v>
      </c>
      <c r="D3243" s="133">
        <v>0</v>
      </c>
      <c r="E3243" s="133">
        <v>0</v>
      </c>
      <c r="F3243" s="133">
        <v>0.81399999999999995</v>
      </c>
      <c r="G3243" s="133">
        <v>0.81399999999999995</v>
      </c>
      <c r="H3243" s="133">
        <v>0</v>
      </c>
      <c r="I3243" s="133">
        <v>0</v>
      </c>
      <c r="J3243" s="133">
        <v>0</v>
      </c>
      <c r="K3243" s="133">
        <v>0</v>
      </c>
      <c r="L3243" s="133"/>
      <c r="M3243" s="133">
        <v>0</v>
      </c>
      <c r="N3243" s="133">
        <v>0</v>
      </c>
      <c r="O3243" s="242">
        <v>1320</v>
      </c>
      <c r="P3243" s="133" t="s">
        <v>200</v>
      </c>
      <c r="Q3243" s="133" t="s">
        <v>201</v>
      </c>
      <c r="R3243" s="133" t="s">
        <v>202</v>
      </c>
      <c r="S3243" s="127">
        <v>44349.399108796293</v>
      </c>
    </row>
    <row r="3244" spans="1:19" x14ac:dyDescent="0.2">
      <c r="A3244" s="133" t="s">
        <v>199</v>
      </c>
      <c r="B3244" s="133" t="s">
        <v>86</v>
      </c>
      <c r="C3244" s="127">
        <v>44328.041666666664</v>
      </c>
      <c r="D3244" s="133">
        <v>0</v>
      </c>
      <c r="E3244" s="133">
        <v>0</v>
      </c>
      <c r="F3244" s="133">
        <v>0.79500000000000004</v>
      </c>
      <c r="G3244" s="133">
        <v>0.79500000000000004</v>
      </c>
      <c r="H3244" s="133">
        <v>0</v>
      </c>
      <c r="I3244" s="133">
        <v>0</v>
      </c>
      <c r="J3244" s="133">
        <v>0</v>
      </c>
      <c r="K3244" s="133">
        <v>0</v>
      </c>
      <c r="L3244" s="133"/>
      <c r="M3244" s="133">
        <v>0</v>
      </c>
      <c r="N3244" s="133">
        <v>0</v>
      </c>
      <c r="O3244" s="242">
        <v>1320</v>
      </c>
      <c r="P3244" s="133" t="s">
        <v>200</v>
      </c>
      <c r="Q3244" s="133" t="s">
        <v>201</v>
      </c>
      <c r="R3244" s="133" t="s">
        <v>202</v>
      </c>
      <c r="S3244" s="127">
        <v>44349.399108796293</v>
      </c>
    </row>
    <row r="3245" spans="1:19" x14ac:dyDescent="0.2">
      <c r="A3245" s="133" t="s">
        <v>199</v>
      </c>
      <c r="B3245" s="133" t="s">
        <v>86</v>
      </c>
      <c r="C3245" s="127">
        <v>44328.083333333336</v>
      </c>
      <c r="D3245" s="133">
        <v>0</v>
      </c>
      <c r="E3245" s="133">
        <v>0</v>
      </c>
      <c r="F3245" s="133">
        <v>0.80400000000000005</v>
      </c>
      <c r="G3245" s="133">
        <v>0.80400000000000005</v>
      </c>
      <c r="H3245" s="133">
        <v>0</v>
      </c>
      <c r="I3245" s="133">
        <v>0</v>
      </c>
      <c r="J3245" s="133">
        <v>0</v>
      </c>
      <c r="K3245" s="133">
        <v>0</v>
      </c>
      <c r="L3245" s="133"/>
      <c r="M3245" s="133">
        <v>0</v>
      </c>
      <c r="N3245" s="133">
        <v>0</v>
      </c>
      <c r="O3245" s="242">
        <v>1320</v>
      </c>
      <c r="P3245" s="133" t="s">
        <v>200</v>
      </c>
      <c r="Q3245" s="133" t="s">
        <v>201</v>
      </c>
      <c r="R3245" s="133" t="s">
        <v>202</v>
      </c>
      <c r="S3245" s="127">
        <v>44349.399108796293</v>
      </c>
    </row>
    <row r="3246" spans="1:19" x14ac:dyDescent="0.2">
      <c r="A3246" s="133" t="s">
        <v>199</v>
      </c>
      <c r="B3246" s="133" t="s">
        <v>86</v>
      </c>
      <c r="C3246" s="127">
        <v>44328.125</v>
      </c>
      <c r="D3246" s="133">
        <v>0</v>
      </c>
      <c r="E3246" s="133">
        <v>0</v>
      </c>
      <c r="F3246" s="133">
        <v>0.80400000000000005</v>
      </c>
      <c r="G3246" s="133">
        <v>0.80400000000000005</v>
      </c>
      <c r="H3246" s="133">
        <v>0</v>
      </c>
      <c r="I3246" s="133">
        <v>0</v>
      </c>
      <c r="J3246" s="133">
        <v>0</v>
      </c>
      <c r="K3246" s="133">
        <v>0</v>
      </c>
      <c r="L3246" s="133"/>
      <c r="M3246" s="133">
        <v>0</v>
      </c>
      <c r="N3246" s="133">
        <v>0</v>
      </c>
      <c r="O3246" s="242">
        <v>1320</v>
      </c>
      <c r="P3246" s="133" t="s">
        <v>200</v>
      </c>
      <c r="Q3246" s="133" t="s">
        <v>201</v>
      </c>
      <c r="R3246" s="133" t="s">
        <v>202</v>
      </c>
      <c r="S3246" s="127">
        <v>44349.399108796293</v>
      </c>
    </row>
    <row r="3247" spans="1:19" x14ac:dyDescent="0.2">
      <c r="A3247" s="133" t="s">
        <v>199</v>
      </c>
      <c r="B3247" s="133" t="s">
        <v>86</v>
      </c>
      <c r="C3247" s="127">
        <v>44328.166666666664</v>
      </c>
      <c r="D3247" s="133">
        <v>0</v>
      </c>
      <c r="E3247" s="133">
        <v>0</v>
      </c>
      <c r="F3247" s="133">
        <v>0.80600000000000005</v>
      </c>
      <c r="G3247" s="133">
        <v>0.80600000000000005</v>
      </c>
      <c r="H3247" s="133">
        <v>0</v>
      </c>
      <c r="I3247" s="133">
        <v>0</v>
      </c>
      <c r="J3247" s="133">
        <v>0</v>
      </c>
      <c r="K3247" s="133">
        <v>0</v>
      </c>
      <c r="L3247" s="133"/>
      <c r="M3247" s="133">
        <v>0</v>
      </c>
      <c r="N3247" s="133">
        <v>0</v>
      </c>
      <c r="O3247" s="242">
        <v>1320</v>
      </c>
      <c r="P3247" s="133" t="s">
        <v>200</v>
      </c>
      <c r="Q3247" s="133" t="s">
        <v>201</v>
      </c>
      <c r="R3247" s="133" t="s">
        <v>202</v>
      </c>
      <c r="S3247" s="127">
        <v>44349.399108796293</v>
      </c>
    </row>
    <row r="3248" spans="1:19" x14ac:dyDescent="0.2">
      <c r="A3248" s="133" t="s">
        <v>199</v>
      </c>
      <c r="B3248" s="133" t="s">
        <v>86</v>
      </c>
      <c r="C3248" s="127">
        <v>44328.208333333336</v>
      </c>
      <c r="D3248" s="133">
        <v>0</v>
      </c>
      <c r="E3248" s="133">
        <v>0</v>
      </c>
      <c r="F3248" s="133">
        <v>0.80500000000000005</v>
      </c>
      <c r="G3248" s="133">
        <v>0.80500000000000005</v>
      </c>
      <c r="H3248" s="133">
        <v>0</v>
      </c>
      <c r="I3248" s="133">
        <v>0</v>
      </c>
      <c r="J3248" s="133">
        <v>0</v>
      </c>
      <c r="K3248" s="133">
        <v>0</v>
      </c>
      <c r="L3248" s="133"/>
      <c r="M3248" s="133">
        <v>0</v>
      </c>
      <c r="N3248" s="133">
        <v>0</v>
      </c>
      <c r="O3248" s="242">
        <v>1320</v>
      </c>
      <c r="P3248" s="133" t="s">
        <v>200</v>
      </c>
      <c r="Q3248" s="133" t="s">
        <v>201</v>
      </c>
      <c r="R3248" s="133" t="s">
        <v>202</v>
      </c>
      <c r="S3248" s="127">
        <v>44349.399108796293</v>
      </c>
    </row>
    <row r="3249" spans="1:19" x14ac:dyDescent="0.2">
      <c r="A3249" s="133" t="s">
        <v>199</v>
      </c>
      <c r="B3249" s="133" t="s">
        <v>86</v>
      </c>
      <c r="C3249" s="127">
        <v>44328.25</v>
      </c>
      <c r="D3249" s="133">
        <v>0</v>
      </c>
      <c r="E3249" s="133">
        <v>0</v>
      </c>
      <c r="F3249" s="133">
        <v>0.80300000000000005</v>
      </c>
      <c r="G3249" s="133">
        <v>0.80300000000000005</v>
      </c>
      <c r="H3249" s="133">
        <v>0</v>
      </c>
      <c r="I3249" s="133">
        <v>0</v>
      </c>
      <c r="J3249" s="133">
        <v>0</v>
      </c>
      <c r="K3249" s="133">
        <v>0</v>
      </c>
      <c r="L3249" s="133"/>
      <c r="M3249" s="133">
        <v>0</v>
      </c>
      <c r="N3249" s="133">
        <v>0</v>
      </c>
      <c r="O3249" s="242">
        <v>1320</v>
      </c>
      <c r="P3249" s="133" t="s">
        <v>200</v>
      </c>
      <c r="Q3249" s="133" t="s">
        <v>201</v>
      </c>
      <c r="R3249" s="133" t="s">
        <v>202</v>
      </c>
      <c r="S3249" s="127">
        <v>44349.399108796293</v>
      </c>
    </row>
    <row r="3250" spans="1:19" x14ac:dyDescent="0.2">
      <c r="A3250" s="133" t="s">
        <v>199</v>
      </c>
      <c r="B3250" s="133" t="s">
        <v>86</v>
      </c>
      <c r="C3250" s="127">
        <v>44328.291666666664</v>
      </c>
      <c r="D3250" s="133">
        <v>0</v>
      </c>
      <c r="E3250" s="133">
        <v>0</v>
      </c>
      <c r="F3250" s="133">
        <v>0.80400000000000005</v>
      </c>
      <c r="G3250" s="133">
        <v>0.80400000000000005</v>
      </c>
      <c r="H3250" s="133">
        <v>0</v>
      </c>
      <c r="I3250" s="133">
        <v>0</v>
      </c>
      <c r="J3250" s="133">
        <v>0</v>
      </c>
      <c r="K3250" s="133">
        <v>0</v>
      </c>
      <c r="L3250" s="133"/>
      <c r="M3250" s="133">
        <v>0</v>
      </c>
      <c r="N3250" s="133">
        <v>0</v>
      </c>
      <c r="O3250" s="242">
        <v>1320</v>
      </c>
      <c r="P3250" s="133" t="s">
        <v>200</v>
      </c>
      <c r="Q3250" s="133" t="s">
        <v>201</v>
      </c>
      <c r="R3250" s="133" t="s">
        <v>202</v>
      </c>
      <c r="S3250" s="127">
        <v>44349.399108796293</v>
      </c>
    </row>
    <row r="3251" spans="1:19" x14ac:dyDescent="0.2">
      <c r="A3251" s="133" t="s">
        <v>199</v>
      </c>
      <c r="B3251" s="133" t="s">
        <v>86</v>
      </c>
      <c r="C3251" s="127">
        <v>44328.333333333336</v>
      </c>
      <c r="D3251" s="133">
        <v>0</v>
      </c>
      <c r="E3251" s="133">
        <v>0</v>
      </c>
      <c r="F3251" s="133">
        <v>0.81399999999999995</v>
      </c>
      <c r="G3251" s="133">
        <v>0.81399999999999995</v>
      </c>
      <c r="H3251" s="133">
        <v>0</v>
      </c>
      <c r="I3251" s="133">
        <v>0</v>
      </c>
      <c r="J3251" s="133">
        <v>0</v>
      </c>
      <c r="K3251" s="133">
        <v>0</v>
      </c>
      <c r="L3251" s="133"/>
      <c r="M3251" s="133">
        <v>0</v>
      </c>
      <c r="N3251" s="133">
        <v>0</v>
      </c>
      <c r="O3251" s="242">
        <v>1320</v>
      </c>
      <c r="P3251" s="133" t="s">
        <v>200</v>
      </c>
      <c r="Q3251" s="133" t="s">
        <v>201</v>
      </c>
      <c r="R3251" s="133" t="s">
        <v>202</v>
      </c>
      <c r="S3251" s="127">
        <v>44349.399108796293</v>
      </c>
    </row>
    <row r="3252" spans="1:19" x14ac:dyDescent="0.2">
      <c r="A3252" s="133" t="s">
        <v>199</v>
      </c>
      <c r="B3252" s="133" t="s">
        <v>86</v>
      </c>
      <c r="C3252" s="127">
        <v>44328.375</v>
      </c>
      <c r="D3252" s="133">
        <v>0</v>
      </c>
      <c r="E3252" s="133">
        <v>0</v>
      </c>
      <c r="F3252" s="133">
        <v>0.81399999999999995</v>
      </c>
      <c r="G3252" s="133">
        <v>0.81399999999999995</v>
      </c>
      <c r="H3252" s="133">
        <v>0</v>
      </c>
      <c r="I3252" s="133">
        <v>0</v>
      </c>
      <c r="J3252" s="133">
        <v>0</v>
      </c>
      <c r="K3252" s="133">
        <v>0</v>
      </c>
      <c r="L3252" s="133"/>
      <c r="M3252" s="133">
        <v>0</v>
      </c>
      <c r="N3252" s="133">
        <v>0</v>
      </c>
      <c r="O3252" s="242">
        <v>1320</v>
      </c>
      <c r="P3252" s="133" t="s">
        <v>200</v>
      </c>
      <c r="Q3252" s="133" t="s">
        <v>201</v>
      </c>
      <c r="R3252" s="133" t="s">
        <v>202</v>
      </c>
      <c r="S3252" s="127">
        <v>44349.399108796293</v>
      </c>
    </row>
    <row r="3253" spans="1:19" x14ac:dyDescent="0.2">
      <c r="A3253" s="133" t="s">
        <v>199</v>
      </c>
      <c r="B3253" s="133" t="s">
        <v>86</v>
      </c>
      <c r="C3253" s="127">
        <v>44328.416666666664</v>
      </c>
      <c r="D3253" s="133">
        <v>0</v>
      </c>
      <c r="E3253" s="133">
        <v>0</v>
      </c>
      <c r="F3253" s="133">
        <v>0.80400000000000005</v>
      </c>
      <c r="G3253" s="133">
        <v>0.80400000000000005</v>
      </c>
      <c r="H3253" s="133">
        <v>0</v>
      </c>
      <c r="I3253" s="133">
        <v>0</v>
      </c>
      <c r="J3253" s="133">
        <v>0</v>
      </c>
      <c r="K3253" s="133">
        <v>0</v>
      </c>
      <c r="L3253" s="133"/>
      <c r="M3253" s="133">
        <v>0</v>
      </c>
      <c r="N3253" s="133">
        <v>0</v>
      </c>
      <c r="O3253" s="242">
        <v>1320</v>
      </c>
      <c r="P3253" s="133" t="s">
        <v>200</v>
      </c>
      <c r="Q3253" s="133" t="s">
        <v>201</v>
      </c>
      <c r="R3253" s="133" t="s">
        <v>202</v>
      </c>
      <c r="S3253" s="127">
        <v>44349.399108796293</v>
      </c>
    </row>
    <row r="3254" spans="1:19" x14ac:dyDescent="0.2">
      <c r="A3254" s="133" t="s">
        <v>199</v>
      </c>
      <c r="B3254" s="133" t="s">
        <v>86</v>
      </c>
      <c r="C3254" s="127">
        <v>44328.458333333336</v>
      </c>
      <c r="D3254" s="133">
        <v>0</v>
      </c>
      <c r="E3254" s="133">
        <v>0</v>
      </c>
      <c r="F3254" s="133">
        <v>0.80600000000000005</v>
      </c>
      <c r="G3254" s="133">
        <v>0.80600000000000005</v>
      </c>
      <c r="H3254" s="133">
        <v>0</v>
      </c>
      <c r="I3254" s="133">
        <v>0</v>
      </c>
      <c r="J3254" s="133">
        <v>0</v>
      </c>
      <c r="K3254" s="133">
        <v>0</v>
      </c>
      <c r="L3254" s="133"/>
      <c r="M3254" s="133">
        <v>0</v>
      </c>
      <c r="N3254" s="133">
        <v>0</v>
      </c>
      <c r="O3254" s="242">
        <v>1320</v>
      </c>
      <c r="P3254" s="133" t="s">
        <v>200</v>
      </c>
      <c r="Q3254" s="133" t="s">
        <v>201</v>
      </c>
      <c r="R3254" s="133" t="s">
        <v>202</v>
      </c>
      <c r="S3254" s="127">
        <v>44349.399108796293</v>
      </c>
    </row>
    <row r="3255" spans="1:19" x14ac:dyDescent="0.2">
      <c r="A3255" s="133" t="s">
        <v>199</v>
      </c>
      <c r="B3255" s="133" t="s">
        <v>86</v>
      </c>
      <c r="C3255" s="127">
        <v>44328.5</v>
      </c>
      <c r="D3255" s="133">
        <v>0</v>
      </c>
      <c r="E3255" s="133">
        <v>0</v>
      </c>
      <c r="F3255" s="133">
        <v>0.80600000000000005</v>
      </c>
      <c r="G3255" s="133">
        <v>0.80600000000000005</v>
      </c>
      <c r="H3255" s="133">
        <v>0</v>
      </c>
      <c r="I3255" s="133">
        <v>0</v>
      </c>
      <c r="J3255" s="133">
        <v>0</v>
      </c>
      <c r="K3255" s="133">
        <v>0</v>
      </c>
      <c r="L3255" s="133"/>
      <c r="M3255" s="133">
        <v>0</v>
      </c>
      <c r="N3255" s="133">
        <v>0</v>
      </c>
      <c r="O3255" s="242">
        <v>1320</v>
      </c>
      <c r="P3255" s="133" t="s">
        <v>200</v>
      </c>
      <c r="Q3255" s="133" t="s">
        <v>201</v>
      </c>
      <c r="R3255" s="133" t="s">
        <v>202</v>
      </c>
      <c r="S3255" s="127">
        <v>44349.399108796293</v>
      </c>
    </row>
    <row r="3256" spans="1:19" x14ac:dyDescent="0.2">
      <c r="A3256" s="133" t="s">
        <v>199</v>
      </c>
      <c r="B3256" s="133" t="s">
        <v>86</v>
      </c>
      <c r="C3256" s="127">
        <v>44328.541666666664</v>
      </c>
      <c r="D3256" s="133">
        <v>0</v>
      </c>
      <c r="E3256" s="133">
        <v>0</v>
      </c>
      <c r="F3256" s="133">
        <v>0.78800000000000003</v>
      </c>
      <c r="G3256" s="133">
        <v>0.78800000000000003</v>
      </c>
      <c r="H3256" s="133">
        <v>0</v>
      </c>
      <c r="I3256" s="133">
        <v>0</v>
      </c>
      <c r="J3256" s="133">
        <v>0</v>
      </c>
      <c r="K3256" s="133">
        <v>0</v>
      </c>
      <c r="L3256" s="133"/>
      <c r="M3256" s="133">
        <v>0</v>
      </c>
      <c r="N3256" s="133">
        <v>0</v>
      </c>
      <c r="O3256" s="242">
        <v>1320</v>
      </c>
      <c r="P3256" s="133" t="s">
        <v>200</v>
      </c>
      <c r="Q3256" s="133" t="s">
        <v>201</v>
      </c>
      <c r="R3256" s="133" t="s">
        <v>202</v>
      </c>
      <c r="S3256" s="127">
        <v>44349.399108796293</v>
      </c>
    </row>
    <row r="3257" spans="1:19" x14ac:dyDescent="0.2">
      <c r="A3257" s="133" t="s">
        <v>199</v>
      </c>
      <c r="B3257" s="133" t="s">
        <v>86</v>
      </c>
      <c r="C3257" s="127">
        <v>44328.583333333336</v>
      </c>
      <c r="D3257" s="133">
        <v>0</v>
      </c>
      <c r="E3257" s="133">
        <v>0</v>
      </c>
      <c r="F3257" s="133">
        <v>0.72299999999999998</v>
      </c>
      <c r="G3257" s="133">
        <v>0.72299999999999998</v>
      </c>
      <c r="H3257" s="133">
        <v>0</v>
      </c>
      <c r="I3257" s="133">
        <v>0</v>
      </c>
      <c r="J3257" s="133">
        <v>0</v>
      </c>
      <c r="K3257" s="133">
        <v>0</v>
      </c>
      <c r="L3257" s="133"/>
      <c r="M3257" s="133">
        <v>0</v>
      </c>
      <c r="N3257" s="133">
        <v>0</v>
      </c>
      <c r="O3257" s="242">
        <v>1320</v>
      </c>
      <c r="P3257" s="133" t="s">
        <v>200</v>
      </c>
      <c r="Q3257" s="133" t="s">
        <v>201</v>
      </c>
      <c r="R3257" s="133" t="s">
        <v>202</v>
      </c>
      <c r="S3257" s="127">
        <v>44349.399108796293</v>
      </c>
    </row>
    <row r="3258" spans="1:19" x14ac:dyDescent="0.2">
      <c r="A3258" s="133" t="s">
        <v>199</v>
      </c>
      <c r="B3258" s="133" t="s">
        <v>86</v>
      </c>
      <c r="C3258" s="127">
        <v>44328.625</v>
      </c>
      <c r="D3258" s="133">
        <v>0</v>
      </c>
      <c r="E3258" s="133">
        <v>0</v>
      </c>
      <c r="F3258" s="133">
        <v>0.72299999999999998</v>
      </c>
      <c r="G3258" s="133">
        <v>0.72299999999999998</v>
      </c>
      <c r="H3258" s="133">
        <v>0</v>
      </c>
      <c r="I3258" s="133">
        <v>0</v>
      </c>
      <c r="J3258" s="133">
        <v>0</v>
      </c>
      <c r="K3258" s="133">
        <v>0</v>
      </c>
      <c r="L3258" s="133"/>
      <c r="M3258" s="133">
        <v>0</v>
      </c>
      <c r="N3258" s="133">
        <v>0</v>
      </c>
      <c r="O3258" s="242">
        <v>1320</v>
      </c>
      <c r="P3258" s="133" t="s">
        <v>200</v>
      </c>
      <c r="Q3258" s="133" t="s">
        <v>201</v>
      </c>
      <c r="R3258" s="133" t="s">
        <v>202</v>
      </c>
      <c r="S3258" s="127">
        <v>44349.399108796293</v>
      </c>
    </row>
    <row r="3259" spans="1:19" x14ac:dyDescent="0.2">
      <c r="A3259" s="133" t="s">
        <v>199</v>
      </c>
      <c r="B3259" s="133" t="s">
        <v>86</v>
      </c>
      <c r="C3259" s="127">
        <v>44328.666666666664</v>
      </c>
      <c r="D3259" s="133">
        <v>0</v>
      </c>
      <c r="E3259" s="133">
        <v>0</v>
      </c>
      <c r="F3259" s="133">
        <v>0.73199999999999998</v>
      </c>
      <c r="G3259" s="133">
        <v>0.73199999999999998</v>
      </c>
      <c r="H3259" s="133">
        <v>0</v>
      </c>
      <c r="I3259" s="133">
        <v>0</v>
      </c>
      <c r="J3259" s="133">
        <v>0</v>
      </c>
      <c r="K3259" s="133">
        <v>0</v>
      </c>
      <c r="L3259" s="133"/>
      <c r="M3259" s="133">
        <v>0</v>
      </c>
      <c r="N3259" s="133">
        <v>0</v>
      </c>
      <c r="O3259" s="242">
        <v>1320</v>
      </c>
      <c r="P3259" s="133" t="s">
        <v>200</v>
      </c>
      <c r="Q3259" s="133" t="s">
        <v>201</v>
      </c>
      <c r="R3259" s="133" t="s">
        <v>202</v>
      </c>
      <c r="S3259" s="127">
        <v>44349.399108796293</v>
      </c>
    </row>
    <row r="3260" spans="1:19" x14ac:dyDescent="0.2">
      <c r="A3260" s="133" t="s">
        <v>199</v>
      </c>
      <c r="B3260" s="133" t="s">
        <v>86</v>
      </c>
      <c r="C3260" s="127">
        <v>44328.708333333336</v>
      </c>
      <c r="D3260" s="133">
        <v>0</v>
      </c>
      <c r="E3260" s="133">
        <v>0</v>
      </c>
      <c r="F3260" s="133">
        <v>0.72299999999999998</v>
      </c>
      <c r="G3260" s="133">
        <v>0.72299999999999998</v>
      </c>
      <c r="H3260" s="133">
        <v>0</v>
      </c>
      <c r="I3260" s="133">
        <v>0</v>
      </c>
      <c r="J3260" s="133">
        <v>0</v>
      </c>
      <c r="K3260" s="133">
        <v>0</v>
      </c>
      <c r="L3260" s="133"/>
      <c r="M3260" s="133">
        <v>0</v>
      </c>
      <c r="N3260" s="133">
        <v>0</v>
      </c>
      <c r="O3260" s="242">
        <v>1320</v>
      </c>
      <c r="P3260" s="133" t="s">
        <v>200</v>
      </c>
      <c r="Q3260" s="133" t="s">
        <v>201</v>
      </c>
      <c r="R3260" s="133" t="s">
        <v>202</v>
      </c>
      <c r="S3260" s="127">
        <v>44349.399108796293</v>
      </c>
    </row>
    <row r="3261" spans="1:19" x14ac:dyDescent="0.2">
      <c r="A3261" s="133" t="s">
        <v>199</v>
      </c>
      <c r="B3261" s="133" t="s">
        <v>86</v>
      </c>
      <c r="C3261" s="127">
        <v>44328.75</v>
      </c>
      <c r="D3261" s="133">
        <v>0</v>
      </c>
      <c r="E3261" s="133">
        <v>0</v>
      </c>
      <c r="F3261" s="133">
        <v>0.71399999999999997</v>
      </c>
      <c r="G3261" s="133">
        <v>0.71399999999999997</v>
      </c>
      <c r="H3261" s="133">
        <v>0</v>
      </c>
      <c r="I3261" s="133">
        <v>0</v>
      </c>
      <c r="J3261" s="133">
        <v>0</v>
      </c>
      <c r="K3261" s="133">
        <v>0</v>
      </c>
      <c r="L3261" s="133"/>
      <c r="M3261" s="133">
        <v>0</v>
      </c>
      <c r="N3261" s="133">
        <v>0</v>
      </c>
      <c r="O3261" s="242">
        <v>1320</v>
      </c>
      <c r="P3261" s="133" t="s">
        <v>200</v>
      </c>
      <c r="Q3261" s="133" t="s">
        <v>201</v>
      </c>
      <c r="R3261" s="133" t="s">
        <v>202</v>
      </c>
      <c r="S3261" s="127">
        <v>44349.399108796293</v>
      </c>
    </row>
    <row r="3262" spans="1:19" x14ac:dyDescent="0.2">
      <c r="A3262" s="133" t="s">
        <v>199</v>
      </c>
      <c r="B3262" s="133" t="s">
        <v>86</v>
      </c>
      <c r="C3262" s="127">
        <v>44328.791666666664</v>
      </c>
      <c r="D3262" s="133">
        <v>0</v>
      </c>
      <c r="E3262" s="133">
        <v>0</v>
      </c>
      <c r="F3262" s="133">
        <v>0.77700000000000002</v>
      </c>
      <c r="G3262" s="133">
        <v>0.77700000000000002</v>
      </c>
      <c r="H3262" s="133">
        <v>0</v>
      </c>
      <c r="I3262" s="133">
        <v>0</v>
      </c>
      <c r="J3262" s="133">
        <v>0</v>
      </c>
      <c r="K3262" s="133">
        <v>0</v>
      </c>
      <c r="L3262" s="133"/>
      <c r="M3262" s="133">
        <v>0</v>
      </c>
      <c r="N3262" s="133">
        <v>0</v>
      </c>
      <c r="O3262" s="242">
        <v>1320</v>
      </c>
      <c r="P3262" s="133" t="s">
        <v>200</v>
      </c>
      <c r="Q3262" s="133" t="s">
        <v>201</v>
      </c>
      <c r="R3262" s="133" t="s">
        <v>202</v>
      </c>
      <c r="S3262" s="127">
        <v>44349.399108796293</v>
      </c>
    </row>
    <row r="3263" spans="1:19" x14ac:dyDescent="0.2">
      <c r="A3263" s="133" t="s">
        <v>199</v>
      </c>
      <c r="B3263" s="133" t="s">
        <v>86</v>
      </c>
      <c r="C3263" s="127">
        <v>44328.833333333336</v>
      </c>
      <c r="D3263" s="133">
        <v>0</v>
      </c>
      <c r="E3263" s="133">
        <v>0</v>
      </c>
      <c r="F3263" s="133">
        <v>0.80400000000000005</v>
      </c>
      <c r="G3263" s="133">
        <v>0.80400000000000005</v>
      </c>
      <c r="H3263" s="133">
        <v>0</v>
      </c>
      <c r="I3263" s="133">
        <v>0</v>
      </c>
      <c r="J3263" s="133">
        <v>0</v>
      </c>
      <c r="K3263" s="133">
        <v>0</v>
      </c>
      <c r="L3263" s="133"/>
      <c r="M3263" s="133">
        <v>0</v>
      </c>
      <c r="N3263" s="133">
        <v>0</v>
      </c>
      <c r="O3263" s="242">
        <v>1320</v>
      </c>
      <c r="P3263" s="133" t="s">
        <v>200</v>
      </c>
      <c r="Q3263" s="133" t="s">
        <v>201</v>
      </c>
      <c r="R3263" s="133" t="s">
        <v>202</v>
      </c>
      <c r="S3263" s="127">
        <v>44349.399108796293</v>
      </c>
    </row>
    <row r="3264" spans="1:19" x14ac:dyDescent="0.2">
      <c r="A3264" s="133" t="s">
        <v>199</v>
      </c>
      <c r="B3264" s="133" t="s">
        <v>86</v>
      </c>
      <c r="C3264" s="127">
        <v>44328.875</v>
      </c>
      <c r="D3264" s="133">
        <v>0</v>
      </c>
      <c r="E3264" s="133">
        <v>0</v>
      </c>
      <c r="F3264" s="133">
        <v>0.78600000000000003</v>
      </c>
      <c r="G3264" s="133">
        <v>0.78600000000000003</v>
      </c>
      <c r="H3264" s="133">
        <v>0</v>
      </c>
      <c r="I3264" s="133">
        <v>0</v>
      </c>
      <c r="J3264" s="133">
        <v>0</v>
      </c>
      <c r="K3264" s="133">
        <v>0</v>
      </c>
      <c r="L3264" s="133"/>
      <c r="M3264" s="133">
        <v>0</v>
      </c>
      <c r="N3264" s="133">
        <v>0</v>
      </c>
      <c r="O3264" s="242">
        <v>1320</v>
      </c>
      <c r="P3264" s="133" t="s">
        <v>200</v>
      </c>
      <c r="Q3264" s="133" t="s">
        <v>201</v>
      </c>
      <c r="R3264" s="133" t="s">
        <v>202</v>
      </c>
      <c r="S3264" s="127">
        <v>44349.399108796293</v>
      </c>
    </row>
    <row r="3265" spans="1:19" x14ac:dyDescent="0.2">
      <c r="A3265" s="133" t="s">
        <v>199</v>
      </c>
      <c r="B3265" s="133" t="s">
        <v>86</v>
      </c>
      <c r="C3265" s="127">
        <v>44328.916666666664</v>
      </c>
      <c r="D3265" s="133">
        <v>0</v>
      </c>
      <c r="E3265" s="133">
        <v>0</v>
      </c>
      <c r="F3265" s="133">
        <v>0.78600000000000003</v>
      </c>
      <c r="G3265" s="133">
        <v>0.78600000000000003</v>
      </c>
      <c r="H3265" s="133">
        <v>0</v>
      </c>
      <c r="I3265" s="133">
        <v>0</v>
      </c>
      <c r="J3265" s="133">
        <v>0</v>
      </c>
      <c r="K3265" s="133">
        <v>0</v>
      </c>
      <c r="L3265" s="133"/>
      <c r="M3265" s="133">
        <v>0</v>
      </c>
      <c r="N3265" s="133">
        <v>0</v>
      </c>
      <c r="O3265" s="242">
        <v>1320</v>
      </c>
      <c r="P3265" s="133" t="s">
        <v>200</v>
      </c>
      <c r="Q3265" s="133" t="s">
        <v>201</v>
      </c>
      <c r="R3265" s="133" t="s">
        <v>202</v>
      </c>
      <c r="S3265" s="127">
        <v>44349.399108796293</v>
      </c>
    </row>
    <row r="3266" spans="1:19" x14ac:dyDescent="0.2">
      <c r="A3266" s="133" t="s">
        <v>199</v>
      </c>
      <c r="B3266" s="133" t="s">
        <v>86</v>
      </c>
      <c r="C3266" s="127">
        <v>44328.958333333336</v>
      </c>
      <c r="D3266" s="133">
        <v>0</v>
      </c>
      <c r="E3266" s="133">
        <v>0</v>
      </c>
      <c r="F3266" s="133">
        <v>0.78600000000000003</v>
      </c>
      <c r="G3266" s="133">
        <v>0.78600000000000003</v>
      </c>
      <c r="H3266" s="133">
        <v>0</v>
      </c>
      <c r="I3266" s="133">
        <v>0</v>
      </c>
      <c r="J3266" s="133">
        <v>0</v>
      </c>
      <c r="K3266" s="133">
        <v>0</v>
      </c>
      <c r="L3266" s="133"/>
      <c r="M3266" s="133">
        <v>0</v>
      </c>
      <c r="N3266" s="133">
        <v>0</v>
      </c>
      <c r="O3266" s="242">
        <v>1320</v>
      </c>
      <c r="P3266" s="133" t="s">
        <v>200</v>
      </c>
      <c r="Q3266" s="133" t="s">
        <v>201</v>
      </c>
      <c r="R3266" s="133" t="s">
        <v>202</v>
      </c>
      <c r="S3266" s="127">
        <v>44349.399108796293</v>
      </c>
    </row>
    <row r="3267" spans="1:19" x14ac:dyDescent="0.2">
      <c r="A3267" s="133" t="s">
        <v>199</v>
      </c>
      <c r="B3267" s="133" t="s">
        <v>86</v>
      </c>
      <c r="C3267" s="127">
        <v>44329</v>
      </c>
      <c r="D3267" s="133">
        <v>0</v>
      </c>
      <c r="E3267" s="133">
        <v>0</v>
      </c>
      <c r="F3267" s="133">
        <v>0.78600000000000003</v>
      </c>
      <c r="G3267" s="133">
        <v>0.78600000000000003</v>
      </c>
      <c r="H3267" s="133">
        <v>0</v>
      </c>
      <c r="I3267" s="133">
        <v>0</v>
      </c>
      <c r="J3267" s="133">
        <v>0</v>
      </c>
      <c r="K3267" s="133">
        <v>0</v>
      </c>
      <c r="L3267" s="133"/>
      <c r="M3267" s="133">
        <v>0</v>
      </c>
      <c r="N3267" s="133">
        <v>0</v>
      </c>
      <c r="O3267" s="242">
        <v>1320</v>
      </c>
      <c r="P3267" s="133" t="s">
        <v>200</v>
      </c>
      <c r="Q3267" s="133" t="s">
        <v>201</v>
      </c>
      <c r="R3267" s="133" t="s">
        <v>202</v>
      </c>
      <c r="S3267" s="127">
        <v>44349.399108796293</v>
      </c>
    </row>
    <row r="3268" spans="1:19" x14ac:dyDescent="0.2">
      <c r="A3268" s="133" t="s">
        <v>199</v>
      </c>
      <c r="B3268" s="133" t="s">
        <v>86</v>
      </c>
      <c r="C3268" s="127">
        <v>44329.041666666664</v>
      </c>
      <c r="D3268" s="133">
        <v>0</v>
      </c>
      <c r="E3268" s="133">
        <v>0</v>
      </c>
      <c r="F3268" s="133">
        <v>0.77700000000000002</v>
      </c>
      <c r="G3268" s="133">
        <v>0.77700000000000002</v>
      </c>
      <c r="H3268" s="133">
        <v>0</v>
      </c>
      <c r="I3268" s="133">
        <v>0</v>
      </c>
      <c r="J3268" s="133">
        <v>0</v>
      </c>
      <c r="K3268" s="133">
        <v>0</v>
      </c>
      <c r="L3268" s="133"/>
      <c r="M3268" s="133">
        <v>0</v>
      </c>
      <c r="N3268" s="133">
        <v>0</v>
      </c>
      <c r="O3268" s="242">
        <v>1320</v>
      </c>
      <c r="P3268" s="133" t="s">
        <v>200</v>
      </c>
      <c r="Q3268" s="133" t="s">
        <v>201</v>
      </c>
      <c r="R3268" s="133" t="s">
        <v>202</v>
      </c>
      <c r="S3268" s="127">
        <v>44349.399108796293</v>
      </c>
    </row>
    <row r="3269" spans="1:19" x14ac:dyDescent="0.2">
      <c r="A3269" s="133" t="s">
        <v>199</v>
      </c>
      <c r="B3269" s="133" t="s">
        <v>86</v>
      </c>
      <c r="C3269" s="127">
        <v>44329.083333333336</v>
      </c>
      <c r="D3269" s="133">
        <v>0</v>
      </c>
      <c r="E3269" s="133">
        <v>0</v>
      </c>
      <c r="F3269" s="133">
        <v>0.79600000000000004</v>
      </c>
      <c r="G3269" s="133">
        <v>0.79600000000000004</v>
      </c>
      <c r="H3269" s="133">
        <v>0</v>
      </c>
      <c r="I3269" s="133">
        <v>0</v>
      </c>
      <c r="J3269" s="133">
        <v>0</v>
      </c>
      <c r="K3269" s="133">
        <v>0</v>
      </c>
      <c r="L3269" s="133"/>
      <c r="M3269" s="133">
        <v>0</v>
      </c>
      <c r="N3269" s="133">
        <v>0</v>
      </c>
      <c r="O3269" s="242">
        <v>1320</v>
      </c>
      <c r="P3269" s="133" t="s">
        <v>200</v>
      </c>
      <c r="Q3269" s="133" t="s">
        <v>201</v>
      </c>
      <c r="R3269" s="133" t="s">
        <v>202</v>
      </c>
      <c r="S3269" s="127">
        <v>44349.399699074071</v>
      </c>
    </row>
    <row r="3270" spans="1:19" x14ac:dyDescent="0.2">
      <c r="A3270" s="133" t="s">
        <v>199</v>
      </c>
      <c r="B3270" s="133" t="s">
        <v>86</v>
      </c>
      <c r="C3270" s="127">
        <v>44329.125</v>
      </c>
      <c r="D3270" s="133">
        <v>0</v>
      </c>
      <c r="E3270" s="133">
        <v>0</v>
      </c>
      <c r="F3270" s="133">
        <v>0.78600000000000003</v>
      </c>
      <c r="G3270" s="133">
        <v>0.78600000000000003</v>
      </c>
      <c r="H3270" s="133">
        <v>0</v>
      </c>
      <c r="I3270" s="133">
        <v>0</v>
      </c>
      <c r="J3270" s="133">
        <v>0</v>
      </c>
      <c r="K3270" s="133">
        <v>0</v>
      </c>
      <c r="L3270" s="133"/>
      <c r="M3270" s="133">
        <v>0</v>
      </c>
      <c r="N3270" s="133">
        <v>0</v>
      </c>
      <c r="O3270" s="242">
        <v>1320</v>
      </c>
      <c r="P3270" s="133" t="s">
        <v>200</v>
      </c>
      <c r="Q3270" s="133" t="s">
        <v>201</v>
      </c>
      <c r="R3270" s="133" t="s">
        <v>202</v>
      </c>
      <c r="S3270" s="127">
        <v>44349.399699074071</v>
      </c>
    </row>
    <row r="3271" spans="1:19" x14ac:dyDescent="0.2">
      <c r="A3271" s="133" t="s">
        <v>199</v>
      </c>
      <c r="B3271" s="133" t="s">
        <v>86</v>
      </c>
      <c r="C3271" s="127">
        <v>44329.166666666664</v>
      </c>
      <c r="D3271" s="133">
        <v>0</v>
      </c>
      <c r="E3271" s="133">
        <v>0</v>
      </c>
      <c r="F3271" s="133">
        <v>0.78600000000000003</v>
      </c>
      <c r="G3271" s="133">
        <v>0.78600000000000003</v>
      </c>
      <c r="H3271" s="133">
        <v>0</v>
      </c>
      <c r="I3271" s="133">
        <v>0</v>
      </c>
      <c r="J3271" s="133">
        <v>0</v>
      </c>
      <c r="K3271" s="133">
        <v>0</v>
      </c>
      <c r="L3271" s="133"/>
      <c r="M3271" s="133">
        <v>0</v>
      </c>
      <c r="N3271" s="133">
        <v>0</v>
      </c>
      <c r="O3271" s="242">
        <v>1320</v>
      </c>
      <c r="P3271" s="133" t="s">
        <v>200</v>
      </c>
      <c r="Q3271" s="133" t="s">
        <v>201</v>
      </c>
      <c r="R3271" s="133" t="s">
        <v>202</v>
      </c>
      <c r="S3271" s="127">
        <v>44349.399699074071</v>
      </c>
    </row>
    <row r="3272" spans="1:19" x14ac:dyDescent="0.2">
      <c r="A3272" s="133" t="s">
        <v>199</v>
      </c>
      <c r="B3272" s="133" t="s">
        <v>86</v>
      </c>
      <c r="C3272" s="127">
        <v>44329.208333333336</v>
      </c>
      <c r="D3272" s="133">
        <v>0</v>
      </c>
      <c r="E3272" s="133">
        <v>0</v>
      </c>
      <c r="F3272" s="133">
        <v>0.78600000000000003</v>
      </c>
      <c r="G3272" s="133">
        <v>0.78600000000000003</v>
      </c>
      <c r="H3272" s="133">
        <v>0</v>
      </c>
      <c r="I3272" s="133">
        <v>0</v>
      </c>
      <c r="J3272" s="133">
        <v>0</v>
      </c>
      <c r="K3272" s="133">
        <v>0</v>
      </c>
      <c r="L3272" s="133"/>
      <c r="M3272" s="133">
        <v>0</v>
      </c>
      <c r="N3272" s="133">
        <v>0</v>
      </c>
      <c r="O3272" s="242">
        <v>1320</v>
      </c>
      <c r="P3272" s="133" t="s">
        <v>200</v>
      </c>
      <c r="Q3272" s="133" t="s">
        <v>201</v>
      </c>
      <c r="R3272" s="133" t="s">
        <v>202</v>
      </c>
      <c r="S3272" s="127">
        <v>44349.399699074071</v>
      </c>
    </row>
    <row r="3273" spans="1:19" x14ac:dyDescent="0.2">
      <c r="A3273" s="133" t="s">
        <v>199</v>
      </c>
      <c r="B3273" s="133" t="s">
        <v>86</v>
      </c>
      <c r="C3273" s="127">
        <v>44329.25</v>
      </c>
      <c r="D3273" s="133">
        <v>0</v>
      </c>
      <c r="E3273" s="133">
        <v>0</v>
      </c>
      <c r="F3273" s="133">
        <v>0.78600000000000003</v>
      </c>
      <c r="G3273" s="133">
        <v>0.78600000000000003</v>
      </c>
      <c r="H3273" s="133">
        <v>0</v>
      </c>
      <c r="I3273" s="133">
        <v>0</v>
      </c>
      <c r="J3273" s="133">
        <v>0</v>
      </c>
      <c r="K3273" s="133">
        <v>0</v>
      </c>
      <c r="L3273" s="133"/>
      <c r="M3273" s="133">
        <v>0</v>
      </c>
      <c r="N3273" s="133">
        <v>0</v>
      </c>
      <c r="O3273" s="242">
        <v>1320</v>
      </c>
      <c r="P3273" s="133" t="s">
        <v>200</v>
      </c>
      <c r="Q3273" s="133" t="s">
        <v>201</v>
      </c>
      <c r="R3273" s="133" t="s">
        <v>202</v>
      </c>
      <c r="S3273" s="127">
        <v>44349.399699074071</v>
      </c>
    </row>
    <row r="3274" spans="1:19" x14ac:dyDescent="0.2">
      <c r="A3274" s="133" t="s">
        <v>199</v>
      </c>
      <c r="B3274" s="133" t="s">
        <v>86</v>
      </c>
      <c r="C3274" s="127">
        <v>44329.291666666664</v>
      </c>
      <c r="D3274" s="133">
        <v>0</v>
      </c>
      <c r="E3274" s="133">
        <v>0</v>
      </c>
      <c r="F3274" s="133">
        <v>0.78600000000000003</v>
      </c>
      <c r="G3274" s="133">
        <v>0.78600000000000003</v>
      </c>
      <c r="H3274" s="133">
        <v>0</v>
      </c>
      <c r="I3274" s="133">
        <v>0</v>
      </c>
      <c r="J3274" s="133">
        <v>0</v>
      </c>
      <c r="K3274" s="133">
        <v>0</v>
      </c>
      <c r="L3274" s="133"/>
      <c r="M3274" s="133">
        <v>0</v>
      </c>
      <c r="N3274" s="133">
        <v>0</v>
      </c>
      <c r="O3274" s="242">
        <v>1320</v>
      </c>
      <c r="P3274" s="133" t="s">
        <v>200</v>
      </c>
      <c r="Q3274" s="133" t="s">
        <v>201</v>
      </c>
      <c r="R3274" s="133" t="s">
        <v>202</v>
      </c>
      <c r="S3274" s="127">
        <v>44349.399699074071</v>
      </c>
    </row>
    <row r="3275" spans="1:19" x14ac:dyDescent="0.2">
      <c r="A3275" s="133" t="s">
        <v>199</v>
      </c>
      <c r="B3275" s="133" t="s">
        <v>86</v>
      </c>
      <c r="C3275" s="127">
        <v>44329.333333333336</v>
      </c>
      <c r="D3275" s="133">
        <v>0</v>
      </c>
      <c r="E3275" s="133">
        <v>0</v>
      </c>
      <c r="F3275" s="133">
        <v>0.78600000000000003</v>
      </c>
      <c r="G3275" s="133">
        <v>0.78600000000000003</v>
      </c>
      <c r="H3275" s="133">
        <v>0</v>
      </c>
      <c r="I3275" s="133">
        <v>0</v>
      </c>
      <c r="J3275" s="133">
        <v>0</v>
      </c>
      <c r="K3275" s="133">
        <v>0</v>
      </c>
      <c r="L3275" s="133"/>
      <c r="M3275" s="133">
        <v>0</v>
      </c>
      <c r="N3275" s="133">
        <v>0</v>
      </c>
      <c r="O3275" s="242">
        <v>1320</v>
      </c>
      <c r="P3275" s="133" t="s">
        <v>200</v>
      </c>
      <c r="Q3275" s="133" t="s">
        <v>201</v>
      </c>
      <c r="R3275" s="133" t="s">
        <v>202</v>
      </c>
      <c r="S3275" s="127">
        <v>44349.399699074071</v>
      </c>
    </row>
    <row r="3276" spans="1:19" x14ac:dyDescent="0.2">
      <c r="A3276" s="133" t="s">
        <v>199</v>
      </c>
      <c r="B3276" s="133" t="s">
        <v>86</v>
      </c>
      <c r="C3276" s="127">
        <v>44329.375</v>
      </c>
      <c r="D3276" s="133">
        <v>0</v>
      </c>
      <c r="E3276" s="133">
        <v>0</v>
      </c>
      <c r="F3276" s="133">
        <v>0.78600000000000003</v>
      </c>
      <c r="G3276" s="133">
        <v>0.78600000000000003</v>
      </c>
      <c r="H3276" s="133">
        <v>0</v>
      </c>
      <c r="I3276" s="133">
        <v>0</v>
      </c>
      <c r="J3276" s="133">
        <v>0</v>
      </c>
      <c r="K3276" s="133">
        <v>0</v>
      </c>
      <c r="L3276" s="133"/>
      <c r="M3276" s="133">
        <v>0</v>
      </c>
      <c r="N3276" s="133">
        <v>0</v>
      </c>
      <c r="O3276" s="242">
        <v>1320</v>
      </c>
      <c r="P3276" s="133" t="s">
        <v>200</v>
      </c>
      <c r="Q3276" s="133" t="s">
        <v>201</v>
      </c>
      <c r="R3276" s="133" t="s">
        <v>202</v>
      </c>
      <c r="S3276" s="127">
        <v>44349.399699074071</v>
      </c>
    </row>
    <row r="3277" spans="1:19" x14ac:dyDescent="0.2">
      <c r="A3277" s="133" t="s">
        <v>199</v>
      </c>
      <c r="B3277" s="133" t="s">
        <v>86</v>
      </c>
      <c r="C3277" s="127">
        <v>44329.416666666664</v>
      </c>
      <c r="D3277" s="133">
        <v>0</v>
      </c>
      <c r="E3277" s="133">
        <v>0</v>
      </c>
      <c r="F3277" s="133">
        <v>0.78600000000000003</v>
      </c>
      <c r="G3277" s="133">
        <v>0.78600000000000003</v>
      </c>
      <c r="H3277" s="133">
        <v>0</v>
      </c>
      <c r="I3277" s="133">
        <v>0</v>
      </c>
      <c r="J3277" s="133">
        <v>0</v>
      </c>
      <c r="K3277" s="133">
        <v>0</v>
      </c>
      <c r="L3277" s="133"/>
      <c r="M3277" s="133">
        <v>0</v>
      </c>
      <c r="N3277" s="133">
        <v>0</v>
      </c>
      <c r="O3277" s="242">
        <v>1320</v>
      </c>
      <c r="P3277" s="133" t="s">
        <v>200</v>
      </c>
      <c r="Q3277" s="133" t="s">
        <v>201</v>
      </c>
      <c r="R3277" s="133" t="s">
        <v>202</v>
      </c>
      <c r="S3277" s="127">
        <v>44349.399699074071</v>
      </c>
    </row>
    <row r="3278" spans="1:19" x14ac:dyDescent="0.2">
      <c r="A3278" s="133" t="s">
        <v>199</v>
      </c>
      <c r="B3278" s="133" t="s">
        <v>86</v>
      </c>
      <c r="C3278" s="127">
        <v>44329.458333333336</v>
      </c>
      <c r="D3278" s="133">
        <v>0</v>
      </c>
      <c r="E3278" s="133">
        <v>0</v>
      </c>
      <c r="F3278" s="133">
        <v>0.78600000000000003</v>
      </c>
      <c r="G3278" s="133">
        <v>0.78600000000000003</v>
      </c>
      <c r="H3278" s="133">
        <v>0</v>
      </c>
      <c r="I3278" s="133">
        <v>0</v>
      </c>
      <c r="J3278" s="133">
        <v>0</v>
      </c>
      <c r="K3278" s="133">
        <v>0</v>
      </c>
      <c r="L3278" s="133"/>
      <c r="M3278" s="133">
        <v>0</v>
      </c>
      <c r="N3278" s="133">
        <v>0</v>
      </c>
      <c r="O3278" s="242">
        <v>1320</v>
      </c>
      <c r="P3278" s="133" t="s">
        <v>200</v>
      </c>
      <c r="Q3278" s="133" t="s">
        <v>201</v>
      </c>
      <c r="R3278" s="133" t="s">
        <v>202</v>
      </c>
      <c r="S3278" s="127">
        <v>44349.399699074071</v>
      </c>
    </row>
    <row r="3279" spans="1:19" x14ac:dyDescent="0.2">
      <c r="A3279" s="133" t="s">
        <v>199</v>
      </c>
      <c r="B3279" s="133" t="s">
        <v>86</v>
      </c>
      <c r="C3279" s="127">
        <v>44329.5</v>
      </c>
      <c r="D3279" s="133">
        <v>0</v>
      </c>
      <c r="E3279" s="133">
        <v>0</v>
      </c>
      <c r="F3279" s="133">
        <v>0.78600000000000003</v>
      </c>
      <c r="G3279" s="133">
        <v>0.78600000000000003</v>
      </c>
      <c r="H3279" s="133">
        <v>0</v>
      </c>
      <c r="I3279" s="133">
        <v>0</v>
      </c>
      <c r="J3279" s="133">
        <v>0</v>
      </c>
      <c r="K3279" s="133">
        <v>0</v>
      </c>
      <c r="L3279" s="133"/>
      <c r="M3279" s="133">
        <v>0</v>
      </c>
      <c r="N3279" s="133">
        <v>0</v>
      </c>
      <c r="O3279" s="242">
        <v>1320</v>
      </c>
      <c r="P3279" s="133" t="s">
        <v>200</v>
      </c>
      <c r="Q3279" s="133" t="s">
        <v>201</v>
      </c>
      <c r="R3279" s="133" t="s">
        <v>202</v>
      </c>
      <c r="S3279" s="127">
        <v>44349.399687500001</v>
      </c>
    </row>
    <row r="3280" spans="1:19" x14ac:dyDescent="0.2">
      <c r="A3280" s="133" t="s">
        <v>199</v>
      </c>
      <c r="B3280" s="133" t="s">
        <v>86</v>
      </c>
      <c r="C3280" s="127">
        <v>44329.541666666664</v>
      </c>
      <c r="D3280" s="133">
        <v>0</v>
      </c>
      <c r="E3280" s="133">
        <v>0</v>
      </c>
      <c r="F3280" s="133">
        <v>0.78600000000000003</v>
      </c>
      <c r="G3280" s="133">
        <v>0.78600000000000003</v>
      </c>
      <c r="H3280" s="133">
        <v>0</v>
      </c>
      <c r="I3280" s="133">
        <v>0</v>
      </c>
      <c r="J3280" s="133">
        <v>0</v>
      </c>
      <c r="K3280" s="133">
        <v>0</v>
      </c>
      <c r="L3280" s="133"/>
      <c r="M3280" s="133">
        <v>0</v>
      </c>
      <c r="N3280" s="133">
        <v>0</v>
      </c>
      <c r="O3280" s="242">
        <v>1320</v>
      </c>
      <c r="P3280" s="133" t="s">
        <v>200</v>
      </c>
      <c r="Q3280" s="133" t="s">
        <v>201</v>
      </c>
      <c r="R3280" s="133" t="s">
        <v>202</v>
      </c>
      <c r="S3280" s="127">
        <v>44349.399687500001</v>
      </c>
    </row>
    <row r="3281" spans="1:19" x14ac:dyDescent="0.2">
      <c r="A3281" s="133" t="s">
        <v>199</v>
      </c>
      <c r="B3281" s="133" t="s">
        <v>86</v>
      </c>
      <c r="C3281" s="127">
        <v>44329.583333333336</v>
      </c>
      <c r="D3281" s="133">
        <v>0</v>
      </c>
      <c r="E3281" s="133">
        <v>0</v>
      </c>
      <c r="F3281" s="133">
        <v>0.79600000000000004</v>
      </c>
      <c r="G3281" s="133">
        <v>0.79600000000000004</v>
      </c>
      <c r="H3281" s="133">
        <v>0</v>
      </c>
      <c r="I3281" s="133">
        <v>0</v>
      </c>
      <c r="J3281" s="133">
        <v>0</v>
      </c>
      <c r="K3281" s="133">
        <v>0</v>
      </c>
      <c r="L3281" s="133"/>
      <c r="M3281" s="133">
        <v>0</v>
      </c>
      <c r="N3281" s="133">
        <v>0</v>
      </c>
      <c r="O3281" s="242">
        <v>1320</v>
      </c>
      <c r="P3281" s="133" t="s">
        <v>200</v>
      </c>
      <c r="Q3281" s="133" t="s">
        <v>201</v>
      </c>
      <c r="R3281" s="133" t="s">
        <v>202</v>
      </c>
      <c r="S3281" s="127">
        <v>44349.399699074071</v>
      </c>
    </row>
    <row r="3282" spans="1:19" x14ac:dyDescent="0.2">
      <c r="A3282" s="133" t="s">
        <v>199</v>
      </c>
      <c r="B3282" s="133" t="s">
        <v>86</v>
      </c>
      <c r="C3282" s="127">
        <v>44329.625</v>
      </c>
      <c r="D3282" s="133">
        <v>0</v>
      </c>
      <c r="E3282" s="133">
        <v>0</v>
      </c>
      <c r="F3282" s="133">
        <v>0.79500000000000004</v>
      </c>
      <c r="G3282" s="133">
        <v>0.79500000000000004</v>
      </c>
      <c r="H3282" s="133">
        <v>0</v>
      </c>
      <c r="I3282" s="133">
        <v>0</v>
      </c>
      <c r="J3282" s="133">
        <v>0</v>
      </c>
      <c r="K3282" s="133">
        <v>0</v>
      </c>
      <c r="L3282" s="133"/>
      <c r="M3282" s="133">
        <v>0</v>
      </c>
      <c r="N3282" s="133">
        <v>0</v>
      </c>
      <c r="O3282" s="242">
        <v>1320</v>
      </c>
      <c r="P3282" s="133" t="s">
        <v>200</v>
      </c>
      <c r="Q3282" s="133" t="s">
        <v>201</v>
      </c>
      <c r="R3282" s="133" t="s">
        <v>202</v>
      </c>
      <c r="S3282" s="127">
        <v>44349.399687500001</v>
      </c>
    </row>
    <row r="3283" spans="1:19" x14ac:dyDescent="0.2">
      <c r="A3283" s="133" t="s">
        <v>199</v>
      </c>
      <c r="B3283" s="133" t="s">
        <v>86</v>
      </c>
      <c r="C3283" s="127">
        <v>44329.666666666664</v>
      </c>
      <c r="D3283" s="133">
        <v>0</v>
      </c>
      <c r="E3283" s="133">
        <v>0</v>
      </c>
      <c r="F3283" s="133">
        <v>0.79500000000000004</v>
      </c>
      <c r="G3283" s="133">
        <v>0.79500000000000004</v>
      </c>
      <c r="H3283" s="133">
        <v>0</v>
      </c>
      <c r="I3283" s="133">
        <v>0</v>
      </c>
      <c r="J3283" s="133">
        <v>0</v>
      </c>
      <c r="K3283" s="133">
        <v>0</v>
      </c>
      <c r="L3283" s="133"/>
      <c r="M3283" s="133">
        <v>0</v>
      </c>
      <c r="N3283" s="133">
        <v>0</v>
      </c>
      <c r="O3283" s="242">
        <v>1320</v>
      </c>
      <c r="P3283" s="133" t="s">
        <v>200</v>
      </c>
      <c r="Q3283" s="133" t="s">
        <v>201</v>
      </c>
      <c r="R3283" s="133" t="s">
        <v>202</v>
      </c>
      <c r="S3283" s="127">
        <v>44349.399699074071</v>
      </c>
    </row>
    <row r="3284" spans="1:19" x14ac:dyDescent="0.2">
      <c r="A3284" s="133" t="s">
        <v>199</v>
      </c>
      <c r="B3284" s="133" t="s">
        <v>86</v>
      </c>
      <c r="C3284" s="127">
        <v>44329.708333333336</v>
      </c>
      <c r="D3284" s="133">
        <v>0</v>
      </c>
      <c r="E3284" s="133">
        <v>0</v>
      </c>
      <c r="F3284" s="133">
        <v>0.78600000000000003</v>
      </c>
      <c r="G3284" s="133">
        <v>0.78600000000000003</v>
      </c>
      <c r="H3284" s="133">
        <v>0</v>
      </c>
      <c r="I3284" s="133">
        <v>0</v>
      </c>
      <c r="J3284" s="133">
        <v>0</v>
      </c>
      <c r="K3284" s="133">
        <v>0</v>
      </c>
      <c r="L3284" s="133"/>
      <c r="M3284" s="133">
        <v>0</v>
      </c>
      <c r="N3284" s="133">
        <v>0</v>
      </c>
      <c r="O3284" s="242">
        <v>1320</v>
      </c>
      <c r="P3284" s="133" t="s">
        <v>200</v>
      </c>
      <c r="Q3284" s="133" t="s">
        <v>201</v>
      </c>
      <c r="R3284" s="133" t="s">
        <v>202</v>
      </c>
      <c r="S3284" s="127">
        <v>44349.399699074071</v>
      </c>
    </row>
    <row r="3285" spans="1:19" x14ac:dyDescent="0.2">
      <c r="A3285" s="133" t="s">
        <v>199</v>
      </c>
      <c r="B3285" s="133" t="s">
        <v>86</v>
      </c>
      <c r="C3285" s="127">
        <v>44329.75</v>
      </c>
      <c r="D3285" s="133">
        <v>0</v>
      </c>
      <c r="E3285" s="133">
        <v>0</v>
      </c>
      <c r="F3285" s="133">
        <v>0.78600000000000003</v>
      </c>
      <c r="G3285" s="133">
        <v>0.78600000000000003</v>
      </c>
      <c r="H3285" s="133">
        <v>0</v>
      </c>
      <c r="I3285" s="133">
        <v>0</v>
      </c>
      <c r="J3285" s="133">
        <v>0</v>
      </c>
      <c r="K3285" s="133">
        <v>0</v>
      </c>
      <c r="L3285" s="133"/>
      <c r="M3285" s="133">
        <v>0</v>
      </c>
      <c r="N3285" s="133">
        <v>0</v>
      </c>
      <c r="O3285" s="242">
        <v>1320</v>
      </c>
      <c r="P3285" s="133" t="s">
        <v>200</v>
      </c>
      <c r="Q3285" s="133" t="s">
        <v>201</v>
      </c>
      <c r="R3285" s="133" t="s">
        <v>202</v>
      </c>
      <c r="S3285" s="127">
        <v>44349.399699074071</v>
      </c>
    </row>
    <row r="3286" spans="1:19" x14ac:dyDescent="0.2">
      <c r="A3286" s="133" t="s">
        <v>199</v>
      </c>
      <c r="B3286" s="133" t="s">
        <v>86</v>
      </c>
      <c r="C3286" s="127">
        <v>44329.791666666664</v>
      </c>
      <c r="D3286" s="133">
        <v>0</v>
      </c>
      <c r="E3286" s="133">
        <v>0</v>
      </c>
      <c r="F3286" s="133">
        <v>0.78600000000000003</v>
      </c>
      <c r="G3286" s="133">
        <v>0.78600000000000003</v>
      </c>
      <c r="H3286" s="133">
        <v>0</v>
      </c>
      <c r="I3286" s="133">
        <v>0</v>
      </c>
      <c r="J3286" s="133">
        <v>0</v>
      </c>
      <c r="K3286" s="133">
        <v>0</v>
      </c>
      <c r="L3286" s="133"/>
      <c r="M3286" s="133">
        <v>0</v>
      </c>
      <c r="N3286" s="133">
        <v>0</v>
      </c>
      <c r="O3286" s="242">
        <v>1320</v>
      </c>
      <c r="P3286" s="133" t="s">
        <v>200</v>
      </c>
      <c r="Q3286" s="133" t="s">
        <v>201</v>
      </c>
      <c r="R3286" s="133" t="s">
        <v>202</v>
      </c>
      <c r="S3286" s="127">
        <v>44349.399699074071</v>
      </c>
    </row>
    <row r="3287" spans="1:19" x14ac:dyDescent="0.2">
      <c r="A3287" s="133" t="s">
        <v>199</v>
      </c>
      <c r="B3287" s="133" t="s">
        <v>86</v>
      </c>
      <c r="C3287" s="127">
        <v>44329.833333333336</v>
      </c>
      <c r="D3287" s="133">
        <v>0</v>
      </c>
      <c r="E3287" s="133">
        <v>0</v>
      </c>
      <c r="F3287" s="133">
        <v>0.77700000000000002</v>
      </c>
      <c r="G3287" s="133">
        <v>0.77700000000000002</v>
      </c>
      <c r="H3287" s="133">
        <v>0</v>
      </c>
      <c r="I3287" s="133">
        <v>0</v>
      </c>
      <c r="J3287" s="133">
        <v>0</v>
      </c>
      <c r="K3287" s="133">
        <v>0</v>
      </c>
      <c r="L3287" s="133"/>
      <c r="M3287" s="133">
        <v>0</v>
      </c>
      <c r="N3287" s="133">
        <v>0</v>
      </c>
      <c r="O3287" s="242">
        <v>1320</v>
      </c>
      <c r="P3287" s="133" t="s">
        <v>200</v>
      </c>
      <c r="Q3287" s="133" t="s">
        <v>201</v>
      </c>
      <c r="R3287" s="133" t="s">
        <v>202</v>
      </c>
      <c r="S3287" s="127">
        <v>44349.399687500001</v>
      </c>
    </row>
    <row r="3288" spans="1:19" x14ac:dyDescent="0.2">
      <c r="A3288" s="133" t="s">
        <v>199</v>
      </c>
      <c r="B3288" s="133" t="s">
        <v>86</v>
      </c>
      <c r="C3288" s="127">
        <v>44329.875</v>
      </c>
      <c r="D3288" s="133">
        <v>0</v>
      </c>
      <c r="E3288" s="133">
        <v>0</v>
      </c>
      <c r="F3288" s="133">
        <v>0.77700000000000002</v>
      </c>
      <c r="G3288" s="133">
        <v>0.77700000000000002</v>
      </c>
      <c r="H3288" s="133">
        <v>0</v>
      </c>
      <c r="I3288" s="133">
        <v>0</v>
      </c>
      <c r="J3288" s="133">
        <v>0</v>
      </c>
      <c r="K3288" s="133">
        <v>0</v>
      </c>
      <c r="L3288" s="133"/>
      <c r="M3288" s="133">
        <v>0</v>
      </c>
      <c r="N3288" s="133">
        <v>0</v>
      </c>
      <c r="O3288" s="242">
        <v>1320</v>
      </c>
      <c r="P3288" s="133" t="s">
        <v>200</v>
      </c>
      <c r="Q3288" s="133" t="s">
        <v>201</v>
      </c>
      <c r="R3288" s="133" t="s">
        <v>202</v>
      </c>
      <c r="S3288" s="127">
        <v>44349.399699074071</v>
      </c>
    </row>
    <row r="3289" spans="1:19" x14ac:dyDescent="0.2">
      <c r="A3289" s="133" t="s">
        <v>199</v>
      </c>
      <c r="B3289" s="133" t="s">
        <v>86</v>
      </c>
      <c r="C3289" s="127">
        <v>44329.916666666664</v>
      </c>
      <c r="D3289" s="133">
        <v>0</v>
      </c>
      <c r="E3289" s="133">
        <v>0</v>
      </c>
      <c r="F3289" s="133">
        <v>0.78600000000000003</v>
      </c>
      <c r="G3289" s="133">
        <v>0.78600000000000003</v>
      </c>
      <c r="H3289" s="133">
        <v>0</v>
      </c>
      <c r="I3289" s="133">
        <v>0</v>
      </c>
      <c r="J3289" s="133">
        <v>0</v>
      </c>
      <c r="K3289" s="133">
        <v>0</v>
      </c>
      <c r="L3289" s="133"/>
      <c r="M3289" s="133">
        <v>0</v>
      </c>
      <c r="N3289" s="133">
        <v>0</v>
      </c>
      <c r="O3289" s="242">
        <v>1320</v>
      </c>
      <c r="P3289" s="133" t="s">
        <v>200</v>
      </c>
      <c r="Q3289" s="133" t="s">
        <v>201</v>
      </c>
      <c r="R3289" s="133" t="s">
        <v>202</v>
      </c>
      <c r="S3289" s="127">
        <v>44349.399699074071</v>
      </c>
    </row>
    <row r="3290" spans="1:19" x14ac:dyDescent="0.2">
      <c r="A3290" s="133" t="s">
        <v>199</v>
      </c>
      <c r="B3290" s="133" t="s">
        <v>86</v>
      </c>
      <c r="C3290" s="127">
        <v>44329.958333333336</v>
      </c>
      <c r="D3290" s="133">
        <v>0</v>
      </c>
      <c r="E3290" s="133">
        <v>0</v>
      </c>
      <c r="F3290" s="133">
        <v>0.78600000000000003</v>
      </c>
      <c r="G3290" s="133">
        <v>0.78600000000000003</v>
      </c>
      <c r="H3290" s="133">
        <v>0</v>
      </c>
      <c r="I3290" s="133">
        <v>0</v>
      </c>
      <c r="J3290" s="133">
        <v>0</v>
      </c>
      <c r="K3290" s="133">
        <v>0</v>
      </c>
      <c r="L3290" s="133"/>
      <c r="M3290" s="133">
        <v>0</v>
      </c>
      <c r="N3290" s="133">
        <v>0</v>
      </c>
      <c r="O3290" s="242">
        <v>1320</v>
      </c>
      <c r="P3290" s="133" t="s">
        <v>200</v>
      </c>
      <c r="Q3290" s="133" t="s">
        <v>201</v>
      </c>
      <c r="R3290" s="133" t="s">
        <v>202</v>
      </c>
      <c r="S3290" s="127">
        <v>44349.399699074071</v>
      </c>
    </row>
    <row r="3291" spans="1:19" x14ac:dyDescent="0.2">
      <c r="A3291" s="133" t="s">
        <v>199</v>
      </c>
      <c r="B3291" s="133" t="s">
        <v>86</v>
      </c>
      <c r="C3291" s="127">
        <v>44330</v>
      </c>
      <c r="D3291" s="133">
        <v>0</v>
      </c>
      <c r="E3291" s="133">
        <v>0</v>
      </c>
      <c r="F3291" s="133">
        <v>0.78600000000000003</v>
      </c>
      <c r="G3291" s="133">
        <v>0.78600000000000003</v>
      </c>
      <c r="H3291" s="133">
        <v>0</v>
      </c>
      <c r="I3291" s="133">
        <v>0</v>
      </c>
      <c r="J3291" s="133">
        <v>0</v>
      </c>
      <c r="K3291" s="133">
        <v>0</v>
      </c>
      <c r="L3291" s="133"/>
      <c r="M3291" s="133">
        <v>0</v>
      </c>
      <c r="N3291" s="133">
        <v>0</v>
      </c>
      <c r="O3291" s="242">
        <v>1320</v>
      </c>
      <c r="P3291" s="133" t="s">
        <v>200</v>
      </c>
      <c r="Q3291" s="133" t="s">
        <v>201</v>
      </c>
      <c r="R3291" s="133" t="s">
        <v>202</v>
      </c>
      <c r="S3291" s="127">
        <v>44349.399699074071</v>
      </c>
    </row>
    <row r="3292" spans="1:19" x14ac:dyDescent="0.2">
      <c r="A3292" s="133" t="s">
        <v>199</v>
      </c>
      <c r="B3292" s="133" t="s">
        <v>86</v>
      </c>
      <c r="C3292" s="127">
        <v>44330.041666666664</v>
      </c>
      <c r="D3292" s="133">
        <v>0</v>
      </c>
      <c r="E3292" s="133">
        <v>0</v>
      </c>
      <c r="F3292" s="133">
        <v>0.78600000000000003</v>
      </c>
      <c r="G3292" s="133">
        <v>0.78600000000000003</v>
      </c>
      <c r="H3292" s="133">
        <v>0</v>
      </c>
      <c r="I3292" s="133">
        <v>0</v>
      </c>
      <c r="J3292" s="133">
        <v>0</v>
      </c>
      <c r="K3292" s="133">
        <v>0</v>
      </c>
      <c r="L3292" s="133"/>
      <c r="M3292" s="133">
        <v>0</v>
      </c>
      <c r="N3292" s="133">
        <v>0</v>
      </c>
      <c r="O3292" s="242">
        <v>1320</v>
      </c>
      <c r="P3292" s="133" t="s">
        <v>200</v>
      </c>
      <c r="Q3292" s="133" t="s">
        <v>201</v>
      </c>
      <c r="R3292" s="133" t="s">
        <v>202</v>
      </c>
      <c r="S3292" s="127">
        <v>44349.399699074071</v>
      </c>
    </row>
    <row r="3293" spans="1:19" x14ac:dyDescent="0.2">
      <c r="A3293" s="133" t="s">
        <v>199</v>
      </c>
      <c r="B3293" s="133" t="s">
        <v>86</v>
      </c>
      <c r="C3293" s="127">
        <v>44330.083333333336</v>
      </c>
      <c r="D3293" s="133">
        <v>0</v>
      </c>
      <c r="E3293" s="133">
        <v>0</v>
      </c>
      <c r="F3293" s="133">
        <v>0.79500000000000004</v>
      </c>
      <c r="G3293" s="133">
        <v>0.79500000000000004</v>
      </c>
      <c r="H3293" s="133">
        <v>0</v>
      </c>
      <c r="I3293" s="133">
        <v>0</v>
      </c>
      <c r="J3293" s="133">
        <v>0</v>
      </c>
      <c r="K3293" s="133">
        <v>0</v>
      </c>
      <c r="L3293" s="133"/>
      <c r="M3293" s="133">
        <v>0</v>
      </c>
      <c r="N3293" s="133">
        <v>0</v>
      </c>
      <c r="O3293" s="242">
        <v>1320</v>
      </c>
      <c r="P3293" s="133" t="s">
        <v>200</v>
      </c>
      <c r="Q3293" s="133" t="s">
        <v>201</v>
      </c>
      <c r="R3293" s="133" t="s">
        <v>202</v>
      </c>
      <c r="S3293" s="127">
        <v>44349.399699074071</v>
      </c>
    </row>
    <row r="3294" spans="1:19" x14ac:dyDescent="0.2">
      <c r="A3294" s="133" t="s">
        <v>199</v>
      </c>
      <c r="B3294" s="133" t="s">
        <v>86</v>
      </c>
      <c r="C3294" s="127">
        <v>44330.125</v>
      </c>
      <c r="D3294" s="133">
        <v>0</v>
      </c>
      <c r="E3294" s="133">
        <v>0</v>
      </c>
      <c r="F3294" s="133">
        <v>0.78600000000000003</v>
      </c>
      <c r="G3294" s="133">
        <v>0.78600000000000003</v>
      </c>
      <c r="H3294" s="133">
        <v>0</v>
      </c>
      <c r="I3294" s="133">
        <v>0</v>
      </c>
      <c r="J3294" s="133">
        <v>0</v>
      </c>
      <c r="K3294" s="133">
        <v>0</v>
      </c>
      <c r="L3294" s="133"/>
      <c r="M3294" s="133">
        <v>0</v>
      </c>
      <c r="N3294" s="133">
        <v>0</v>
      </c>
      <c r="O3294" s="242">
        <v>1320</v>
      </c>
      <c r="P3294" s="133" t="s">
        <v>200</v>
      </c>
      <c r="Q3294" s="133" t="s">
        <v>201</v>
      </c>
      <c r="R3294" s="133" t="s">
        <v>202</v>
      </c>
      <c r="S3294" s="127">
        <v>44349.399699074071</v>
      </c>
    </row>
    <row r="3295" spans="1:19" x14ac:dyDescent="0.2">
      <c r="A3295" s="133" t="s">
        <v>199</v>
      </c>
      <c r="B3295" s="133" t="s">
        <v>86</v>
      </c>
      <c r="C3295" s="127">
        <v>44330.166666666664</v>
      </c>
      <c r="D3295" s="133">
        <v>0</v>
      </c>
      <c r="E3295" s="133">
        <v>0</v>
      </c>
      <c r="F3295" s="133">
        <v>0.79500000000000004</v>
      </c>
      <c r="G3295" s="133">
        <v>0.79500000000000004</v>
      </c>
      <c r="H3295" s="133">
        <v>0</v>
      </c>
      <c r="I3295" s="133">
        <v>0</v>
      </c>
      <c r="J3295" s="133">
        <v>0</v>
      </c>
      <c r="K3295" s="133">
        <v>0</v>
      </c>
      <c r="L3295" s="133"/>
      <c r="M3295" s="133">
        <v>0</v>
      </c>
      <c r="N3295" s="133">
        <v>0</v>
      </c>
      <c r="O3295" s="242">
        <v>1320</v>
      </c>
      <c r="P3295" s="133" t="s">
        <v>200</v>
      </c>
      <c r="Q3295" s="133" t="s">
        <v>201</v>
      </c>
      <c r="R3295" s="133" t="s">
        <v>202</v>
      </c>
      <c r="S3295" s="127">
        <v>44349.399699074071</v>
      </c>
    </row>
    <row r="3296" spans="1:19" x14ac:dyDescent="0.2">
      <c r="A3296" s="133" t="s">
        <v>199</v>
      </c>
      <c r="B3296" s="133" t="s">
        <v>86</v>
      </c>
      <c r="C3296" s="127">
        <v>44330.208333333336</v>
      </c>
      <c r="D3296" s="133">
        <v>0</v>
      </c>
      <c r="E3296" s="133">
        <v>0</v>
      </c>
      <c r="F3296" s="133">
        <v>0.77700000000000002</v>
      </c>
      <c r="G3296" s="133">
        <v>0.77700000000000002</v>
      </c>
      <c r="H3296" s="133">
        <v>0</v>
      </c>
      <c r="I3296" s="133">
        <v>0</v>
      </c>
      <c r="J3296" s="133">
        <v>0</v>
      </c>
      <c r="K3296" s="133">
        <v>0</v>
      </c>
      <c r="L3296" s="133"/>
      <c r="M3296" s="133">
        <v>0</v>
      </c>
      <c r="N3296" s="133">
        <v>0</v>
      </c>
      <c r="O3296" s="242">
        <v>1320</v>
      </c>
      <c r="P3296" s="133" t="s">
        <v>200</v>
      </c>
      <c r="Q3296" s="133" t="s">
        <v>201</v>
      </c>
      <c r="R3296" s="133" t="s">
        <v>202</v>
      </c>
      <c r="S3296" s="127">
        <v>44349.399699074071</v>
      </c>
    </row>
    <row r="3297" spans="1:19" x14ac:dyDescent="0.2">
      <c r="A3297" s="133" t="s">
        <v>199</v>
      </c>
      <c r="B3297" s="133" t="s">
        <v>86</v>
      </c>
      <c r="C3297" s="127">
        <v>44330.25</v>
      </c>
      <c r="D3297" s="133">
        <v>0</v>
      </c>
      <c r="E3297" s="133">
        <v>0</v>
      </c>
      <c r="F3297" s="133">
        <v>0.79500000000000004</v>
      </c>
      <c r="G3297" s="133">
        <v>0.79500000000000004</v>
      </c>
      <c r="H3297" s="133">
        <v>0</v>
      </c>
      <c r="I3297" s="133">
        <v>0</v>
      </c>
      <c r="J3297" s="133">
        <v>0</v>
      </c>
      <c r="K3297" s="133">
        <v>0</v>
      </c>
      <c r="L3297" s="133"/>
      <c r="M3297" s="133">
        <v>0</v>
      </c>
      <c r="N3297" s="133">
        <v>0</v>
      </c>
      <c r="O3297" s="242">
        <v>1320</v>
      </c>
      <c r="P3297" s="133" t="s">
        <v>200</v>
      </c>
      <c r="Q3297" s="133" t="s">
        <v>201</v>
      </c>
      <c r="R3297" s="133" t="s">
        <v>202</v>
      </c>
      <c r="S3297" s="127">
        <v>44349.399699074071</v>
      </c>
    </row>
    <row r="3298" spans="1:19" x14ac:dyDescent="0.2">
      <c r="A3298" s="133" t="s">
        <v>199</v>
      </c>
      <c r="B3298" s="133" t="s">
        <v>86</v>
      </c>
      <c r="C3298" s="127">
        <v>44330.291666666664</v>
      </c>
      <c r="D3298" s="133">
        <v>0</v>
      </c>
      <c r="E3298" s="133">
        <v>0</v>
      </c>
      <c r="F3298" s="133">
        <v>0.78600000000000003</v>
      </c>
      <c r="G3298" s="133">
        <v>0.78600000000000003</v>
      </c>
      <c r="H3298" s="133">
        <v>0</v>
      </c>
      <c r="I3298" s="133">
        <v>0</v>
      </c>
      <c r="J3298" s="133">
        <v>0</v>
      </c>
      <c r="K3298" s="133">
        <v>0</v>
      </c>
      <c r="L3298" s="133"/>
      <c r="M3298" s="133">
        <v>0</v>
      </c>
      <c r="N3298" s="133">
        <v>0</v>
      </c>
      <c r="O3298" s="242">
        <v>1320</v>
      </c>
      <c r="P3298" s="133" t="s">
        <v>200</v>
      </c>
      <c r="Q3298" s="133" t="s">
        <v>201</v>
      </c>
      <c r="R3298" s="133" t="s">
        <v>202</v>
      </c>
      <c r="S3298" s="127">
        <v>44349.399699074071</v>
      </c>
    </row>
    <row r="3299" spans="1:19" x14ac:dyDescent="0.2">
      <c r="A3299" s="133" t="s">
        <v>199</v>
      </c>
      <c r="B3299" s="133" t="s">
        <v>86</v>
      </c>
      <c r="C3299" s="127">
        <v>44330.333333333336</v>
      </c>
      <c r="D3299" s="133">
        <v>0</v>
      </c>
      <c r="E3299" s="133">
        <v>0</v>
      </c>
      <c r="F3299" s="133">
        <v>0.79500000000000004</v>
      </c>
      <c r="G3299" s="133">
        <v>0.79500000000000004</v>
      </c>
      <c r="H3299" s="133">
        <v>0</v>
      </c>
      <c r="I3299" s="133">
        <v>0</v>
      </c>
      <c r="J3299" s="133">
        <v>0</v>
      </c>
      <c r="K3299" s="133">
        <v>0</v>
      </c>
      <c r="L3299" s="133"/>
      <c r="M3299" s="133">
        <v>0</v>
      </c>
      <c r="N3299" s="133">
        <v>0</v>
      </c>
      <c r="O3299" s="242">
        <v>1320</v>
      </c>
      <c r="P3299" s="133" t="s">
        <v>200</v>
      </c>
      <c r="Q3299" s="133" t="s">
        <v>201</v>
      </c>
      <c r="R3299" s="133" t="s">
        <v>202</v>
      </c>
      <c r="S3299" s="127">
        <v>44349.399699074071</v>
      </c>
    </row>
    <row r="3300" spans="1:19" x14ac:dyDescent="0.2">
      <c r="A3300" s="133" t="s">
        <v>199</v>
      </c>
      <c r="B3300" s="133" t="s">
        <v>86</v>
      </c>
      <c r="C3300" s="127">
        <v>44330.375</v>
      </c>
      <c r="D3300" s="133">
        <v>0</v>
      </c>
      <c r="E3300" s="133">
        <v>0</v>
      </c>
      <c r="F3300" s="133">
        <v>0.78600000000000003</v>
      </c>
      <c r="G3300" s="133">
        <v>0.78600000000000003</v>
      </c>
      <c r="H3300" s="133">
        <v>0</v>
      </c>
      <c r="I3300" s="133">
        <v>0</v>
      </c>
      <c r="J3300" s="133">
        <v>0</v>
      </c>
      <c r="K3300" s="133">
        <v>0</v>
      </c>
      <c r="L3300" s="133"/>
      <c r="M3300" s="133">
        <v>0</v>
      </c>
      <c r="N3300" s="133">
        <v>0</v>
      </c>
      <c r="O3300" s="242">
        <v>1320</v>
      </c>
      <c r="P3300" s="133" t="s">
        <v>200</v>
      </c>
      <c r="Q3300" s="133" t="s">
        <v>201</v>
      </c>
      <c r="R3300" s="133" t="s">
        <v>202</v>
      </c>
      <c r="S3300" s="127">
        <v>44349.399687500001</v>
      </c>
    </row>
    <row r="3301" spans="1:19" x14ac:dyDescent="0.2">
      <c r="A3301" s="133" t="s">
        <v>199</v>
      </c>
      <c r="B3301" s="133" t="s">
        <v>86</v>
      </c>
      <c r="C3301" s="127">
        <v>44330.416666666664</v>
      </c>
      <c r="D3301" s="133">
        <v>0</v>
      </c>
      <c r="E3301" s="133">
        <v>0</v>
      </c>
      <c r="F3301" s="133">
        <v>0.80400000000000005</v>
      </c>
      <c r="G3301" s="133">
        <v>0.80400000000000005</v>
      </c>
      <c r="H3301" s="133">
        <v>0</v>
      </c>
      <c r="I3301" s="133">
        <v>0</v>
      </c>
      <c r="J3301" s="133">
        <v>0</v>
      </c>
      <c r="K3301" s="133">
        <v>0</v>
      </c>
      <c r="L3301" s="133"/>
      <c r="M3301" s="133">
        <v>0</v>
      </c>
      <c r="N3301" s="133">
        <v>0</v>
      </c>
      <c r="O3301" s="242">
        <v>1320</v>
      </c>
      <c r="P3301" s="133" t="s">
        <v>200</v>
      </c>
      <c r="Q3301" s="133" t="s">
        <v>201</v>
      </c>
      <c r="R3301" s="133" t="s">
        <v>202</v>
      </c>
      <c r="S3301" s="127">
        <v>44349.399699074071</v>
      </c>
    </row>
    <row r="3302" spans="1:19" x14ac:dyDescent="0.2">
      <c r="A3302" s="133" t="s">
        <v>199</v>
      </c>
      <c r="B3302" s="133" t="s">
        <v>86</v>
      </c>
      <c r="C3302" s="127">
        <v>44330.458333333336</v>
      </c>
      <c r="D3302" s="133">
        <v>0</v>
      </c>
      <c r="E3302" s="133">
        <v>0</v>
      </c>
      <c r="F3302" s="133">
        <v>0.80400000000000005</v>
      </c>
      <c r="G3302" s="133">
        <v>0.80400000000000005</v>
      </c>
      <c r="H3302" s="133">
        <v>0</v>
      </c>
      <c r="I3302" s="133">
        <v>0</v>
      </c>
      <c r="J3302" s="133">
        <v>0</v>
      </c>
      <c r="K3302" s="133">
        <v>0</v>
      </c>
      <c r="L3302" s="133"/>
      <c r="M3302" s="133">
        <v>0</v>
      </c>
      <c r="N3302" s="133">
        <v>0</v>
      </c>
      <c r="O3302" s="242">
        <v>1320</v>
      </c>
      <c r="P3302" s="133" t="s">
        <v>200</v>
      </c>
      <c r="Q3302" s="133" t="s">
        <v>201</v>
      </c>
      <c r="R3302" s="133" t="s">
        <v>202</v>
      </c>
      <c r="S3302" s="127">
        <v>44349.399699074071</v>
      </c>
    </row>
    <row r="3303" spans="1:19" x14ac:dyDescent="0.2">
      <c r="A3303" s="133" t="s">
        <v>199</v>
      </c>
      <c r="B3303" s="133" t="s">
        <v>86</v>
      </c>
      <c r="C3303" s="127">
        <v>44330.5</v>
      </c>
      <c r="D3303" s="133">
        <v>0</v>
      </c>
      <c r="E3303" s="133">
        <v>0</v>
      </c>
      <c r="F3303" s="133">
        <v>0.79500000000000004</v>
      </c>
      <c r="G3303" s="133">
        <v>0.79500000000000004</v>
      </c>
      <c r="H3303" s="133">
        <v>0</v>
      </c>
      <c r="I3303" s="133">
        <v>0</v>
      </c>
      <c r="J3303" s="133">
        <v>0</v>
      </c>
      <c r="K3303" s="133">
        <v>0</v>
      </c>
      <c r="L3303" s="133"/>
      <c r="M3303" s="133">
        <v>0</v>
      </c>
      <c r="N3303" s="133">
        <v>0</v>
      </c>
      <c r="O3303" s="242">
        <v>1320</v>
      </c>
      <c r="P3303" s="133" t="s">
        <v>200</v>
      </c>
      <c r="Q3303" s="133" t="s">
        <v>201</v>
      </c>
      <c r="R3303" s="133" t="s">
        <v>202</v>
      </c>
      <c r="S3303" s="127">
        <v>44349.399699074071</v>
      </c>
    </row>
    <row r="3304" spans="1:19" x14ac:dyDescent="0.2">
      <c r="A3304" s="133" t="s">
        <v>199</v>
      </c>
      <c r="B3304" s="133" t="s">
        <v>86</v>
      </c>
      <c r="C3304" s="127">
        <v>44330.541666666664</v>
      </c>
      <c r="D3304" s="133">
        <v>0</v>
      </c>
      <c r="E3304" s="133">
        <v>0</v>
      </c>
      <c r="F3304" s="133">
        <v>0.79500000000000004</v>
      </c>
      <c r="G3304" s="133">
        <v>0.79500000000000004</v>
      </c>
      <c r="H3304" s="133">
        <v>0</v>
      </c>
      <c r="I3304" s="133">
        <v>0</v>
      </c>
      <c r="J3304" s="133">
        <v>0</v>
      </c>
      <c r="K3304" s="133">
        <v>0</v>
      </c>
      <c r="L3304" s="133"/>
      <c r="M3304" s="133">
        <v>0</v>
      </c>
      <c r="N3304" s="133">
        <v>0</v>
      </c>
      <c r="O3304" s="242">
        <v>1320</v>
      </c>
      <c r="P3304" s="133" t="s">
        <v>200</v>
      </c>
      <c r="Q3304" s="133" t="s">
        <v>201</v>
      </c>
      <c r="R3304" s="133" t="s">
        <v>202</v>
      </c>
      <c r="S3304" s="127">
        <v>44349.399699074071</v>
      </c>
    </row>
    <row r="3305" spans="1:19" x14ac:dyDescent="0.2">
      <c r="A3305" s="133" t="s">
        <v>199</v>
      </c>
      <c r="B3305" s="133" t="s">
        <v>86</v>
      </c>
      <c r="C3305" s="127">
        <v>44330.583333333336</v>
      </c>
      <c r="D3305" s="133">
        <v>0</v>
      </c>
      <c r="E3305" s="133">
        <v>0</v>
      </c>
      <c r="F3305" s="133">
        <v>0.79500000000000004</v>
      </c>
      <c r="G3305" s="133">
        <v>0.79500000000000004</v>
      </c>
      <c r="H3305" s="133">
        <v>0</v>
      </c>
      <c r="I3305" s="133">
        <v>0</v>
      </c>
      <c r="J3305" s="133">
        <v>0</v>
      </c>
      <c r="K3305" s="133">
        <v>0</v>
      </c>
      <c r="L3305" s="133"/>
      <c r="M3305" s="133">
        <v>0</v>
      </c>
      <c r="N3305" s="133">
        <v>0</v>
      </c>
      <c r="O3305" s="242">
        <v>1320</v>
      </c>
      <c r="P3305" s="133" t="s">
        <v>200</v>
      </c>
      <c r="Q3305" s="133" t="s">
        <v>201</v>
      </c>
      <c r="R3305" s="133" t="s">
        <v>202</v>
      </c>
      <c r="S3305" s="127">
        <v>44349.399699074071</v>
      </c>
    </row>
    <row r="3306" spans="1:19" x14ac:dyDescent="0.2">
      <c r="A3306" s="133" t="s">
        <v>199</v>
      </c>
      <c r="B3306" s="133" t="s">
        <v>86</v>
      </c>
      <c r="C3306" s="127">
        <v>44330.625</v>
      </c>
      <c r="D3306" s="133">
        <v>0</v>
      </c>
      <c r="E3306" s="133">
        <v>0</v>
      </c>
      <c r="F3306" s="133">
        <v>0.79500000000000004</v>
      </c>
      <c r="G3306" s="133">
        <v>0.79500000000000004</v>
      </c>
      <c r="H3306" s="133">
        <v>0</v>
      </c>
      <c r="I3306" s="133">
        <v>0</v>
      </c>
      <c r="J3306" s="133">
        <v>0</v>
      </c>
      <c r="K3306" s="133">
        <v>0</v>
      </c>
      <c r="L3306" s="133"/>
      <c r="M3306" s="133">
        <v>0</v>
      </c>
      <c r="N3306" s="133">
        <v>0</v>
      </c>
      <c r="O3306" s="242">
        <v>1320</v>
      </c>
      <c r="P3306" s="133" t="s">
        <v>200</v>
      </c>
      <c r="Q3306" s="133" t="s">
        <v>201</v>
      </c>
      <c r="R3306" s="133" t="s">
        <v>202</v>
      </c>
      <c r="S3306" s="127">
        <v>44349.399687500001</v>
      </c>
    </row>
    <row r="3307" spans="1:19" x14ac:dyDescent="0.2">
      <c r="A3307" s="133" t="s">
        <v>199</v>
      </c>
      <c r="B3307" s="133" t="s">
        <v>86</v>
      </c>
      <c r="C3307" s="127">
        <v>44330.666666666664</v>
      </c>
      <c r="D3307" s="133">
        <v>0</v>
      </c>
      <c r="E3307" s="133">
        <v>0</v>
      </c>
      <c r="F3307" s="133">
        <v>0.79500000000000004</v>
      </c>
      <c r="G3307" s="133">
        <v>0.79500000000000004</v>
      </c>
      <c r="H3307" s="133">
        <v>0</v>
      </c>
      <c r="I3307" s="133">
        <v>0</v>
      </c>
      <c r="J3307" s="133">
        <v>0</v>
      </c>
      <c r="K3307" s="133">
        <v>0</v>
      </c>
      <c r="L3307" s="133"/>
      <c r="M3307" s="133">
        <v>0</v>
      </c>
      <c r="N3307" s="133">
        <v>0</v>
      </c>
      <c r="O3307" s="242">
        <v>1320</v>
      </c>
      <c r="P3307" s="133" t="s">
        <v>200</v>
      </c>
      <c r="Q3307" s="133" t="s">
        <v>201</v>
      </c>
      <c r="R3307" s="133" t="s">
        <v>202</v>
      </c>
      <c r="S3307" s="127">
        <v>44349.399687500001</v>
      </c>
    </row>
    <row r="3308" spans="1:19" x14ac:dyDescent="0.2">
      <c r="A3308" s="133" t="s">
        <v>199</v>
      </c>
      <c r="B3308" s="133" t="s">
        <v>86</v>
      </c>
      <c r="C3308" s="127">
        <v>44330.708333333336</v>
      </c>
      <c r="D3308" s="133">
        <v>0</v>
      </c>
      <c r="E3308" s="133">
        <v>0</v>
      </c>
      <c r="F3308" s="133">
        <v>0.78600000000000003</v>
      </c>
      <c r="G3308" s="133">
        <v>0.78600000000000003</v>
      </c>
      <c r="H3308" s="133">
        <v>0</v>
      </c>
      <c r="I3308" s="133">
        <v>0</v>
      </c>
      <c r="J3308" s="133">
        <v>0</v>
      </c>
      <c r="K3308" s="133">
        <v>0</v>
      </c>
      <c r="L3308" s="133"/>
      <c r="M3308" s="133">
        <v>0</v>
      </c>
      <c r="N3308" s="133">
        <v>0</v>
      </c>
      <c r="O3308" s="242">
        <v>1320</v>
      </c>
      <c r="P3308" s="133" t="s">
        <v>200</v>
      </c>
      <c r="Q3308" s="133" t="s">
        <v>201</v>
      </c>
      <c r="R3308" s="133" t="s">
        <v>202</v>
      </c>
      <c r="S3308" s="127">
        <v>44349.399699074071</v>
      </c>
    </row>
    <row r="3309" spans="1:19" x14ac:dyDescent="0.2">
      <c r="A3309" s="133" t="s">
        <v>199</v>
      </c>
      <c r="B3309" s="133" t="s">
        <v>86</v>
      </c>
      <c r="C3309" s="127">
        <v>44330.75</v>
      </c>
      <c r="D3309" s="133">
        <v>0</v>
      </c>
      <c r="E3309" s="133">
        <v>0</v>
      </c>
      <c r="F3309" s="133">
        <v>0.77700000000000002</v>
      </c>
      <c r="G3309" s="133">
        <v>0.77700000000000002</v>
      </c>
      <c r="H3309" s="133">
        <v>0</v>
      </c>
      <c r="I3309" s="133">
        <v>0</v>
      </c>
      <c r="J3309" s="133">
        <v>0</v>
      </c>
      <c r="K3309" s="133">
        <v>0</v>
      </c>
      <c r="L3309" s="133"/>
      <c r="M3309" s="133">
        <v>0</v>
      </c>
      <c r="N3309" s="133">
        <v>0</v>
      </c>
      <c r="O3309" s="242">
        <v>1320</v>
      </c>
      <c r="P3309" s="133" t="s">
        <v>200</v>
      </c>
      <c r="Q3309" s="133" t="s">
        <v>201</v>
      </c>
      <c r="R3309" s="133" t="s">
        <v>202</v>
      </c>
      <c r="S3309" s="127">
        <v>44349.399699074071</v>
      </c>
    </row>
    <row r="3310" spans="1:19" x14ac:dyDescent="0.2">
      <c r="A3310" s="133" t="s">
        <v>199</v>
      </c>
      <c r="B3310" s="133" t="s">
        <v>86</v>
      </c>
      <c r="C3310" s="127">
        <v>44330.791666666664</v>
      </c>
      <c r="D3310" s="133">
        <v>0</v>
      </c>
      <c r="E3310" s="133">
        <v>0</v>
      </c>
      <c r="F3310" s="133">
        <v>0.78600000000000003</v>
      </c>
      <c r="G3310" s="133">
        <v>0.78600000000000003</v>
      </c>
      <c r="H3310" s="133">
        <v>0</v>
      </c>
      <c r="I3310" s="133">
        <v>0</v>
      </c>
      <c r="J3310" s="133">
        <v>0</v>
      </c>
      <c r="K3310" s="133">
        <v>0</v>
      </c>
      <c r="L3310" s="133"/>
      <c r="M3310" s="133">
        <v>0</v>
      </c>
      <c r="N3310" s="133">
        <v>0</v>
      </c>
      <c r="O3310" s="242">
        <v>1320</v>
      </c>
      <c r="P3310" s="133" t="s">
        <v>200</v>
      </c>
      <c r="Q3310" s="133" t="s">
        <v>201</v>
      </c>
      <c r="R3310" s="133" t="s">
        <v>202</v>
      </c>
      <c r="S3310" s="127">
        <v>44349.399699074071</v>
      </c>
    </row>
    <row r="3311" spans="1:19" x14ac:dyDescent="0.2">
      <c r="A3311" s="133" t="s">
        <v>199</v>
      </c>
      <c r="B3311" s="133" t="s">
        <v>86</v>
      </c>
      <c r="C3311" s="127">
        <v>44330.833333333336</v>
      </c>
      <c r="D3311" s="133">
        <v>0</v>
      </c>
      <c r="E3311" s="133">
        <v>0</v>
      </c>
      <c r="F3311" s="133">
        <v>0.78600000000000003</v>
      </c>
      <c r="G3311" s="133">
        <v>0.78600000000000003</v>
      </c>
      <c r="H3311" s="133">
        <v>0</v>
      </c>
      <c r="I3311" s="133">
        <v>0</v>
      </c>
      <c r="J3311" s="133">
        <v>0</v>
      </c>
      <c r="K3311" s="133">
        <v>0</v>
      </c>
      <c r="L3311" s="133"/>
      <c r="M3311" s="133">
        <v>0</v>
      </c>
      <c r="N3311" s="133">
        <v>0</v>
      </c>
      <c r="O3311" s="242">
        <v>1320</v>
      </c>
      <c r="P3311" s="133" t="s">
        <v>200</v>
      </c>
      <c r="Q3311" s="133" t="s">
        <v>201</v>
      </c>
      <c r="R3311" s="133" t="s">
        <v>202</v>
      </c>
      <c r="S3311" s="127">
        <v>44349.399699074071</v>
      </c>
    </row>
    <row r="3312" spans="1:19" x14ac:dyDescent="0.2">
      <c r="A3312" s="133" t="s">
        <v>199</v>
      </c>
      <c r="B3312" s="133" t="s">
        <v>86</v>
      </c>
      <c r="C3312" s="127">
        <v>44330.875</v>
      </c>
      <c r="D3312" s="133">
        <v>0</v>
      </c>
      <c r="E3312" s="133">
        <v>0</v>
      </c>
      <c r="F3312" s="133">
        <v>0.78600000000000003</v>
      </c>
      <c r="G3312" s="133">
        <v>0.78600000000000003</v>
      </c>
      <c r="H3312" s="133">
        <v>0</v>
      </c>
      <c r="I3312" s="133">
        <v>0</v>
      </c>
      <c r="J3312" s="133">
        <v>0</v>
      </c>
      <c r="K3312" s="133">
        <v>0</v>
      </c>
      <c r="L3312" s="133"/>
      <c r="M3312" s="133">
        <v>0</v>
      </c>
      <c r="N3312" s="133">
        <v>0</v>
      </c>
      <c r="O3312" s="242">
        <v>1320</v>
      </c>
      <c r="P3312" s="133" t="s">
        <v>200</v>
      </c>
      <c r="Q3312" s="133" t="s">
        <v>201</v>
      </c>
      <c r="R3312" s="133" t="s">
        <v>202</v>
      </c>
      <c r="S3312" s="127">
        <v>44349.399699074071</v>
      </c>
    </row>
    <row r="3313" spans="1:19" x14ac:dyDescent="0.2">
      <c r="A3313" s="133" t="s">
        <v>199</v>
      </c>
      <c r="B3313" s="133" t="s">
        <v>86</v>
      </c>
      <c r="C3313" s="127">
        <v>44330.916666666664</v>
      </c>
      <c r="D3313" s="133">
        <v>0</v>
      </c>
      <c r="E3313" s="133">
        <v>0</v>
      </c>
      <c r="F3313" s="133">
        <v>0.78600000000000003</v>
      </c>
      <c r="G3313" s="133">
        <v>0.78600000000000003</v>
      </c>
      <c r="H3313" s="133">
        <v>0</v>
      </c>
      <c r="I3313" s="133">
        <v>0</v>
      </c>
      <c r="J3313" s="133">
        <v>0</v>
      </c>
      <c r="K3313" s="133">
        <v>0</v>
      </c>
      <c r="L3313" s="133"/>
      <c r="M3313" s="133">
        <v>0</v>
      </c>
      <c r="N3313" s="133">
        <v>0</v>
      </c>
      <c r="O3313" s="242">
        <v>1320</v>
      </c>
      <c r="P3313" s="133" t="s">
        <v>200</v>
      </c>
      <c r="Q3313" s="133" t="s">
        <v>201</v>
      </c>
      <c r="R3313" s="133" t="s">
        <v>202</v>
      </c>
      <c r="S3313" s="127">
        <v>44349.399699074071</v>
      </c>
    </row>
    <row r="3314" spans="1:19" x14ac:dyDescent="0.2">
      <c r="A3314" s="133" t="s">
        <v>199</v>
      </c>
      <c r="B3314" s="133" t="s">
        <v>86</v>
      </c>
      <c r="C3314" s="127">
        <v>44330.958333333336</v>
      </c>
      <c r="D3314" s="133">
        <v>0</v>
      </c>
      <c r="E3314" s="133">
        <v>0</v>
      </c>
      <c r="F3314" s="133">
        <v>0.79500000000000004</v>
      </c>
      <c r="G3314" s="133">
        <v>0.79500000000000004</v>
      </c>
      <c r="H3314" s="133">
        <v>0</v>
      </c>
      <c r="I3314" s="133">
        <v>0</v>
      </c>
      <c r="J3314" s="133">
        <v>0</v>
      </c>
      <c r="K3314" s="133">
        <v>0</v>
      </c>
      <c r="L3314" s="133"/>
      <c r="M3314" s="133">
        <v>0</v>
      </c>
      <c r="N3314" s="133">
        <v>0</v>
      </c>
      <c r="O3314" s="242">
        <v>1320</v>
      </c>
      <c r="P3314" s="133" t="s">
        <v>200</v>
      </c>
      <c r="Q3314" s="133" t="s">
        <v>201</v>
      </c>
      <c r="R3314" s="133" t="s">
        <v>202</v>
      </c>
      <c r="S3314" s="127">
        <v>44349.399699074071</v>
      </c>
    </row>
    <row r="3315" spans="1:19" x14ac:dyDescent="0.2">
      <c r="A3315" s="133" t="s">
        <v>199</v>
      </c>
      <c r="B3315" s="133" t="s">
        <v>86</v>
      </c>
      <c r="C3315" s="127">
        <v>44331</v>
      </c>
      <c r="D3315" s="133">
        <v>0</v>
      </c>
      <c r="E3315" s="133">
        <v>0</v>
      </c>
      <c r="F3315" s="133">
        <v>0.79500000000000004</v>
      </c>
      <c r="G3315" s="133">
        <v>0.79500000000000004</v>
      </c>
      <c r="H3315" s="133">
        <v>0</v>
      </c>
      <c r="I3315" s="133">
        <v>0</v>
      </c>
      <c r="J3315" s="133">
        <v>0</v>
      </c>
      <c r="K3315" s="133">
        <v>0</v>
      </c>
      <c r="L3315" s="133"/>
      <c r="M3315" s="133">
        <v>0</v>
      </c>
      <c r="N3315" s="133">
        <v>0</v>
      </c>
      <c r="O3315" s="242">
        <v>1320</v>
      </c>
      <c r="P3315" s="133" t="s">
        <v>200</v>
      </c>
      <c r="Q3315" s="133" t="s">
        <v>201</v>
      </c>
      <c r="R3315" s="133" t="s">
        <v>202</v>
      </c>
      <c r="S3315" s="127">
        <v>44349.399699074071</v>
      </c>
    </row>
    <row r="3316" spans="1:19" x14ac:dyDescent="0.2">
      <c r="A3316" s="133" t="s">
        <v>199</v>
      </c>
      <c r="B3316" s="133" t="s">
        <v>86</v>
      </c>
      <c r="C3316" s="127">
        <v>44331.041666666664</v>
      </c>
      <c r="D3316" s="133">
        <v>0</v>
      </c>
      <c r="E3316" s="133">
        <v>0</v>
      </c>
      <c r="F3316" s="133">
        <v>0.79500000000000004</v>
      </c>
      <c r="G3316" s="133">
        <v>0.79500000000000004</v>
      </c>
      <c r="H3316" s="133">
        <v>0</v>
      </c>
      <c r="I3316" s="133">
        <v>0</v>
      </c>
      <c r="J3316" s="133">
        <v>0</v>
      </c>
      <c r="K3316" s="133">
        <v>0</v>
      </c>
      <c r="L3316" s="133"/>
      <c r="M3316" s="133">
        <v>0</v>
      </c>
      <c r="N3316" s="133">
        <v>0</v>
      </c>
      <c r="O3316" s="242">
        <v>1320</v>
      </c>
      <c r="P3316" s="133" t="s">
        <v>200</v>
      </c>
      <c r="Q3316" s="133" t="s">
        <v>201</v>
      </c>
      <c r="R3316" s="133" t="s">
        <v>202</v>
      </c>
      <c r="S3316" s="127">
        <v>44349.399687500001</v>
      </c>
    </row>
    <row r="3317" spans="1:19" x14ac:dyDescent="0.2">
      <c r="A3317" s="133" t="s">
        <v>199</v>
      </c>
      <c r="B3317" s="133" t="s">
        <v>86</v>
      </c>
      <c r="C3317" s="127">
        <v>44331.083333333336</v>
      </c>
      <c r="D3317" s="133">
        <v>0</v>
      </c>
      <c r="E3317" s="133">
        <v>0</v>
      </c>
      <c r="F3317" s="133">
        <v>0.78600000000000003</v>
      </c>
      <c r="G3317" s="133">
        <v>0.78600000000000003</v>
      </c>
      <c r="H3317" s="133">
        <v>0</v>
      </c>
      <c r="I3317" s="133">
        <v>0</v>
      </c>
      <c r="J3317" s="133">
        <v>0</v>
      </c>
      <c r="K3317" s="133">
        <v>0</v>
      </c>
      <c r="L3317" s="133"/>
      <c r="M3317" s="133">
        <v>0</v>
      </c>
      <c r="N3317" s="133">
        <v>0</v>
      </c>
      <c r="O3317" s="242">
        <v>1320</v>
      </c>
      <c r="P3317" s="133" t="s">
        <v>200</v>
      </c>
      <c r="Q3317" s="133" t="s">
        <v>201</v>
      </c>
      <c r="R3317" s="133" t="s">
        <v>202</v>
      </c>
      <c r="S3317" s="127">
        <v>44349.399687500001</v>
      </c>
    </row>
    <row r="3318" spans="1:19" x14ac:dyDescent="0.2">
      <c r="A3318" s="133" t="s">
        <v>199</v>
      </c>
      <c r="B3318" s="133" t="s">
        <v>86</v>
      </c>
      <c r="C3318" s="127">
        <v>44331.125</v>
      </c>
      <c r="D3318" s="133">
        <v>0</v>
      </c>
      <c r="E3318" s="133">
        <v>0</v>
      </c>
      <c r="F3318" s="133">
        <v>0.78600000000000003</v>
      </c>
      <c r="G3318" s="133">
        <v>0.78600000000000003</v>
      </c>
      <c r="H3318" s="133">
        <v>0</v>
      </c>
      <c r="I3318" s="133">
        <v>0</v>
      </c>
      <c r="J3318" s="133">
        <v>0</v>
      </c>
      <c r="K3318" s="133">
        <v>0</v>
      </c>
      <c r="L3318" s="133"/>
      <c r="M3318" s="133">
        <v>0</v>
      </c>
      <c r="N3318" s="133">
        <v>0</v>
      </c>
      <c r="O3318" s="242">
        <v>1320</v>
      </c>
      <c r="P3318" s="133" t="s">
        <v>200</v>
      </c>
      <c r="Q3318" s="133" t="s">
        <v>201</v>
      </c>
      <c r="R3318" s="133" t="s">
        <v>202</v>
      </c>
      <c r="S3318" s="127">
        <v>44349.399687500001</v>
      </c>
    </row>
    <row r="3319" spans="1:19" x14ac:dyDescent="0.2">
      <c r="A3319" s="133" t="s">
        <v>199</v>
      </c>
      <c r="B3319" s="133" t="s">
        <v>86</v>
      </c>
      <c r="C3319" s="127">
        <v>44331.166666666664</v>
      </c>
      <c r="D3319" s="133">
        <v>0</v>
      </c>
      <c r="E3319" s="133">
        <v>0</v>
      </c>
      <c r="F3319" s="133">
        <v>0.77700000000000002</v>
      </c>
      <c r="G3319" s="133">
        <v>0.77700000000000002</v>
      </c>
      <c r="H3319" s="133">
        <v>0</v>
      </c>
      <c r="I3319" s="133">
        <v>0</v>
      </c>
      <c r="J3319" s="133">
        <v>0</v>
      </c>
      <c r="K3319" s="133">
        <v>0</v>
      </c>
      <c r="L3319" s="133"/>
      <c r="M3319" s="133">
        <v>0</v>
      </c>
      <c r="N3319" s="133">
        <v>0</v>
      </c>
      <c r="O3319" s="242">
        <v>1320</v>
      </c>
      <c r="P3319" s="133" t="s">
        <v>200</v>
      </c>
      <c r="Q3319" s="133" t="s">
        <v>201</v>
      </c>
      <c r="R3319" s="133" t="s">
        <v>202</v>
      </c>
      <c r="S3319" s="127">
        <v>44349.399699074071</v>
      </c>
    </row>
    <row r="3320" spans="1:19" x14ac:dyDescent="0.2">
      <c r="A3320" s="133" t="s">
        <v>199</v>
      </c>
      <c r="B3320" s="133" t="s">
        <v>86</v>
      </c>
      <c r="C3320" s="127">
        <v>44331.208333333336</v>
      </c>
      <c r="D3320" s="133">
        <v>0</v>
      </c>
      <c r="E3320" s="133">
        <v>0</v>
      </c>
      <c r="F3320" s="133">
        <v>0.78600000000000003</v>
      </c>
      <c r="G3320" s="133">
        <v>0.78600000000000003</v>
      </c>
      <c r="H3320" s="133">
        <v>0</v>
      </c>
      <c r="I3320" s="133">
        <v>0</v>
      </c>
      <c r="J3320" s="133">
        <v>0</v>
      </c>
      <c r="K3320" s="133">
        <v>0</v>
      </c>
      <c r="L3320" s="133"/>
      <c r="M3320" s="133">
        <v>0</v>
      </c>
      <c r="N3320" s="133">
        <v>0</v>
      </c>
      <c r="O3320" s="242">
        <v>1320</v>
      </c>
      <c r="P3320" s="133" t="s">
        <v>200</v>
      </c>
      <c r="Q3320" s="133" t="s">
        <v>201</v>
      </c>
      <c r="R3320" s="133" t="s">
        <v>202</v>
      </c>
      <c r="S3320" s="127">
        <v>44349.399699074071</v>
      </c>
    </row>
    <row r="3321" spans="1:19" x14ac:dyDescent="0.2">
      <c r="A3321" s="133" t="s">
        <v>199</v>
      </c>
      <c r="B3321" s="133" t="s">
        <v>86</v>
      </c>
      <c r="C3321" s="127">
        <v>44331.25</v>
      </c>
      <c r="D3321" s="133">
        <v>0</v>
      </c>
      <c r="E3321" s="133">
        <v>0</v>
      </c>
      <c r="F3321" s="133">
        <v>0.77700000000000002</v>
      </c>
      <c r="G3321" s="133">
        <v>0.77700000000000002</v>
      </c>
      <c r="H3321" s="133">
        <v>0</v>
      </c>
      <c r="I3321" s="133">
        <v>0</v>
      </c>
      <c r="J3321" s="133">
        <v>0</v>
      </c>
      <c r="K3321" s="133">
        <v>0</v>
      </c>
      <c r="L3321" s="133"/>
      <c r="M3321" s="133">
        <v>0</v>
      </c>
      <c r="N3321" s="133">
        <v>0</v>
      </c>
      <c r="O3321" s="242">
        <v>1320</v>
      </c>
      <c r="P3321" s="133" t="s">
        <v>200</v>
      </c>
      <c r="Q3321" s="133" t="s">
        <v>201</v>
      </c>
      <c r="R3321" s="133" t="s">
        <v>202</v>
      </c>
      <c r="S3321" s="127">
        <v>44349.399687500001</v>
      </c>
    </row>
    <row r="3322" spans="1:19" x14ac:dyDescent="0.2">
      <c r="A3322" s="133" t="s">
        <v>199</v>
      </c>
      <c r="B3322" s="133" t="s">
        <v>86</v>
      </c>
      <c r="C3322" s="127">
        <v>44331.291666666664</v>
      </c>
      <c r="D3322" s="133">
        <v>0</v>
      </c>
      <c r="E3322" s="133">
        <v>0</v>
      </c>
      <c r="F3322" s="133">
        <v>0.79500000000000004</v>
      </c>
      <c r="G3322" s="133">
        <v>0.79500000000000004</v>
      </c>
      <c r="H3322" s="133">
        <v>0</v>
      </c>
      <c r="I3322" s="133">
        <v>0</v>
      </c>
      <c r="J3322" s="133">
        <v>0</v>
      </c>
      <c r="K3322" s="133">
        <v>0</v>
      </c>
      <c r="L3322" s="133"/>
      <c r="M3322" s="133">
        <v>0</v>
      </c>
      <c r="N3322" s="133">
        <v>0</v>
      </c>
      <c r="O3322" s="242">
        <v>1320</v>
      </c>
      <c r="P3322" s="133" t="s">
        <v>200</v>
      </c>
      <c r="Q3322" s="133" t="s">
        <v>201</v>
      </c>
      <c r="R3322" s="133" t="s">
        <v>202</v>
      </c>
      <c r="S3322" s="127">
        <v>44349.399699074071</v>
      </c>
    </row>
    <row r="3323" spans="1:19" x14ac:dyDescent="0.2">
      <c r="A3323" s="133" t="s">
        <v>199</v>
      </c>
      <c r="B3323" s="133" t="s">
        <v>86</v>
      </c>
      <c r="C3323" s="127">
        <v>44331.333333333336</v>
      </c>
      <c r="D3323" s="133">
        <v>0</v>
      </c>
      <c r="E3323" s="133">
        <v>0</v>
      </c>
      <c r="F3323" s="133">
        <v>0.79500000000000004</v>
      </c>
      <c r="G3323" s="133">
        <v>0.79500000000000004</v>
      </c>
      <c r="H3323" s="133">
        <v>0</v>
      </c>
      <c r="I3323" s="133">
        <v>0</v>
      </c>
      <c r="J3323" s="133">
        <v>0</v>
      </c>
      <c r="K3323" s="133">
        <v>0</v>
      </c>
      <c r="L3323" s="133"/>
      <c r="M3323" s="133">
        <v>0</v>
      </c>
      <c r="N3323" s="133">
        <v>0</v>
      </c>
      <c r="O3323" s="242">
        <v>1320</v>
      </c>
      <c r="P3323" s="133" t="s">
        <v>200</v>
      </c>
      <c r="Q3323" s="133" t="s">
        <v>201</v>
      </c>
      <c r="R3323" s="133" t="s">
        <v>202</v>
      </c>
      <c r="S3323" s="127">
        <v>44349.399687500001</v>
      </c>
    </row>
    <row r="3324" spans="1:19" x14ac:dyDescent="0.2">
      <c r="A3324" s="133" t="s">
        <v>199</v>
      </c>
      <c r="B3324" s="133" t="s">
        <v>86</v>
      </c>
      <c r="C3324" s="127">
        <v>44331.375</v>
      </c>
      <c r="D3324" s="133">
        <v>0</v>
      </c>
      <c r="E3324" s="133">
        <v>0</v>
      </c>
      <c r="F3324" s="133">
        <v>0.78600000000000003</v>
      </c>
      <c r="G3324" s="133">
        <v>0.78600000000000003</v>
      </c>
      <c r="H3324" s="133">
        <v>0</v>
      </c>
      <c r="I3324" s="133">
        <v>0</v>
      </c>
      <c r="J3324" s="133">
        <v>0</v>
      </c>
      <c r="K3324" s="133">
        <v>0</v>
      </c>
      <c r="L3324" s="133"/>
      <c r="M3324" s="133">
        <v>0</v>
      </c>
      <c r="N3324" s="133">
        <v>0</v>
      </c>
      <c r="O3324" s="242">
        <v>1320</v>
      </c>
      <c r="P3324" s="133" t="s">
        <v>200</v>
      </c>
      <c r="Q3324" s="133" t="s">
        <v>201</v>
      </c>
      <c r="R3324" s="133" t="s">
        <v>202</v>
      </c>
      <c r="S3324" s="127">
        <v>44349.399699074071</v>
      </c>
    </row>
    <row r="3325" spans="1:19" x14ac:dyDescent="0.2">
      <c r="A3325" s="133" t="s">
        <v>199</v>
      </c>
      <c r="B3325" s="133" t="s">
        <v>86</v>
      </c>
      <c r="C3325" s="127">
        <v>44331.416666666664</v>
      </c>
      <c r="D3325" s="133">
        <v>0</v>
      </c>
      <c r="E3325" s="133">
        <v>0</v>
      </c>
      <c r="F3325" s="133">
        <v>0.78700000000000003</v>
      </c>
      <c r="G3325" s="133">
        <v>0.78700000000000003</v>
      </c>
      <c r="H3325" s="133">
        <v>0</v>
      </c>
      <c r="I3325" s="133">
        <v>0</v>
      </c>
      <c r="J3325" s="133">
        <v>0</v>
      </c>
      <c r="K3325" s="133">
        <v>0</v>
      </c>
      <c r="L3325" s="133"/>
      <c r="M3325" s="133">
        <v>0</v>
      </c>
      <c r="N3325" s="133">
        <v>0</v>
      </c>
      <c r="O3325" s="242">
        <v>1320</v>
      </c>
      <c r="P3325" s="133" t="s">
        <v>200</v>
      </c>
      <c r="Q3325" s="133" t="s">
        <v>201</v>
      </c>
      <c r="R3325" s="133" t="s">
        <v>202</v>
      </c>
      <c r="S3325" s="127">
        <v>44349.399699074071</v>
      </c>
    </row>
    <row r="3326" spans="1:19" x14ac:dyDescent="0.2">
      <c r="A3326" s="133" t="s">
        <v>199</v>
      </c>
      <c r="B3326" s="133" t="s">
        <v>86</v>
      </c>
      <c r="C3326" s="127">
        <v>44331.458333333336</v>
      </c>
      <c r="D3326" s="133">
        <v>0</v>
      </c>
      <c r="E3326" s="133">
        <v>0</v>
      </c>
      <c r="F3326" s="133">
        <v>0.79500000000000004</v>
      </c>
      <c r="G3326" s="133">
        <v>0.79500000000000004</v>
      </c>
      <c r="H3326" s="133">
        <v>0</v>
      </c>
      <c r="I3326" s="133">
        <v>0</v>
      </c>
      <c r="J3326" s="133">
        <v>0</v>
      </c>
      <c r="K3326" s="133">
        <v>0</v>
      </c>
      <c r="L3326" s="133"/>
      <c r="M3326" s="133">
        <v>0</v>
      </c>
      <c r="N3326" s="133">
        <v>0</v>
      </c>
      <c r="O3326" s="242">
        <v>1320</v>
      </c>
      <c r="P3326" s="133" t="s">
        <v>200</v>
      </c>
      <c r="Q3326" s="133" t="s">
        <v>201</v>
      </c>
      <c r="R3326" s="133" t="s">
        <v>202</v>
      </c>
      <c r="S3326" s="127">
        <v>44349.399687500001</v>
      </c>
    </row>
    <row r="3327" spans="1:19" x14ac:dyDescent="0.2">
      <c r="A3327" s="133" t="s">
        <v>199</v>
      </c>
      <c r="B3327" s="133" t="s">
        <v>86</v>
      </c>
      <c r="C3327" s="127">
        <v>44331.5</v>
      </c>
      <c r="D3327" s="133">
        <v>0</v>
      </c>
      <c r="E3327" s="133">
        <v>0</v>
      </c>
      <c r="F3327" s="133">
        <v>0.79500000000000004</v>
      </c>
      <c r="G3327" s="133">
        <v>0.79500000000000004</v>
      </c>
      <c r="H3327" s="133">
        <v>0</v>
      </c>
      <c r="I3327" s="133">
        <v>0</v>
      </c>
      <c r="J3327" s="133">
        <v>0</v>
      </c>
      <c r="K3327" s="133">
        <v>0</v>
      </c>
      <c r="L3327" s="133"/>
      <c r="M3327" s="133">
        <v>0</v>
      </c>
      <c r="N3327" s="133">
        <v>0</v>
      </c>
      <c r="O3327" s="242">
        <v>1320</v>
      </c>
      <c r="P3327" s="133" t="s">
        <v>200</v>
      </c>
      <c r="Q3327" s="133" t="s">
        <v>201</v>
      </c>
      <c r="R3327" s="133" t="s">
        <v>202</v>
      </c>
      <c r="S3327" s="127">
        <v>44349.399699074071</v>
      </c>
    </row>
    <row r="3328" spans="1:19" x14ac:dyDescent="0.2">
      <c r="A3328" s="133" t="s">
        <v>199</v>
      </c>
      <c r="B3328" s="133" t="s">
        <v>86</v>
      </c>
      <c r="C3328" s="127">
        <v>44331.541666666664</v>
      </c>
      <c r="D3328" s="133">
        <v>0</v>
      </c>
      <c r="E3328" s="133">
        <v>0</v>
      </c>
      <c r="F3328" s="133">
        <v>0.79500000000000004</v>
      </c>
      <c r="G3328" s="133">
        <v>0.79500000000000004</v>
      </c>
      <c r="H3328" s="133">
        <v>0</v>
      </c>
      <c r="I3328" s="133">
        <v>0</v>
      </c>
      <c r="J3328" s="133">
        <v>0</v>
      </c>
      <c r="K3328" s="133">
        <v>0</v>
      </c>
      <c r="L3328" s="133"/>
      <c r="M3328" s="133">
        <v>0</v>
      </c>
      <c r="N3328" s="133">
        <v>0</v>
      </c>
      <c r="O3328" s="242">
        <v>1320</v>
      </c>
      <c r="P3328" s="133" t="s">
        <v>200</v>
      </c>
      <c r="Q3328" s="133" t="s">
        <v>201</v>
      </c>
      <c r="R3328" s="133" t="s">
        <v>202</v>
      </c>
      <c r="S3328" s="127">
        <v>44349.399699074071</v>
      </c>
    </row>
    <row r="3329" spans="1:19" x14ac:dyDescent="0.2">
      <c r="A3329" s="133" t="s">
        <v>199</v>
      </c>
      <c r="B3329" s="133" t="s">
        <v>86</v>
      </c>
      <c r="C3329" s="127">
        <v>44331.583333333336</v>
      </c>
      <c r="D3329" s="133">
        <v>0</v>
      </c>
      <c r="E3329" s="133">
        <v>0</v>
      </c>
      <c r="F3329" s="133">
        <v>0.78600000000000003</v>
      </c>
      <c r="G3329" s="133">
        <v>0.78600000000000003</v>
      </c>
      <c r="H3329" s="133">
        <v>0</v>
      </c>
      <c r="I3329" s="133">
        <v>0</v>
      </c>
      <c r="J3329" s="133">
        <v>0</v>
      </c>
      <c r="K3329" s="133">
        <v>0</v>
      </c>
      <c r="L3329" s="133"/>
      <c r="M3329" s="133">
        <v>0</v>
      </c>
      <c r="N3329" s="133">
        <v>0</v>
      </c>
      <c r="O3329" s="242">
        <v>1320</v>
      </c>
      <c r="P3329" s="133" t="s">
        <v>200</v>
      </c>
      <c r="Q3329" s="133" t="s">
        <v>201</v>
      </c>
      <c r="R3329" s="133" t="s">
        <v>202</v>
      </c>
      <c r="S3329" s="127">
        <v>44349.399699074071</v>
      </c>
    </row>
    <row r="3330" spans="1:19" x14ac:dyDescent="0.2">
      <c r="A3330" s="133" t="s">
        <v>199</v>
      </c>
      <c r="B3330" s="133" t="s">
        <v>86</v>
      </c>
      <c r="C3330" s="127">
        <v>44331.625</v>
      </c>
      <c r="D3330" s="133">
        <v>0</v>
      </c>
      <c r="E3330" s="133">
        <v>0</v>
      </c>
      <c r="F3330" s="133">
        <v>0.79500000000000004</v>
      </c>
      <c r="G3330" s="133">
        <v>0.79500000000000004</v>
      </c>
      <c r="H3330" s="133">
        <v>0</v>
      </c>
      <c r="I3330" s="133">
        <v>0</v>
      </c>
      <c r="J3330" s="133">
        <v>0</v>
      </c>
      <c r="K3330" s="133">
        <v>0</v>
      </c>
      <c r="L3330" s="133"/>
      <c r="M3330" s="133">
        <v>0</v>
      </c>
      <c r="N3330" s="133">
        <v>0</v>
      </c>
      <c r="O3330" s="242">
        <v>1320</v>
      </c>
      <c r="P3330" s="133" t="s">
        <v>200</v>
      </c>
      <c r="Q3330" s="133" t="s">
        <v>201</v>
      </c>
      <c r="R3330" s="133" t="s">
        <v>202</v>
      </c>
      <c r="S3330" s="127">
        <v>44349.399687500001</v>
      </c>
    </row>
    <row r="3331" spans="1:19" x14ac:dyDescent="0.2">
      <c r="A3331" s="133" t="s">
        <v>199</v>
      </c>
      <c r="B3331" s="133" t="s">
        <v>86</v>
      </c>
      <c r="C3331" s="127">
        <v>44331.666666666664</v>
      </c>
      <c r="D3331" s="133">
        <v>0</v>
      </c>
      <c r="E3331" s="133">
        <v>0</v>
      </c>
      <c r="F3331" s="133">
        <v>0.79500000000000004</v>
      </c>
      <c r="G3331" s="133">
        <v>0.79500000000000004</v>
      </c>
      <c r="H3331" s="133">
        <v>0</v>
      </c>
      <c r="I3331" s="133">
        <v>0</v>
      </c>
      <c r="J3331" s="133">
        <v>0</v>
      </c>
      <c r="K3331" s="133">
        <v>0</v>
      </c>
      <c r="L3331" s="133"/>
      <c r="M3331" s="133">
        <v>0</v>
      </c>
      <c r="N3331" s="133">
        <v>0</v>
      </c>
      <c r="O3331" s="242">
        <v>1320</v>
      </c>
      <c r="P3331" s="133" t="s">
        <v>200</v>
      </c>
      <c r="Q3331" s="133" t="s">
        <v>201</v>
      </c>
      <c r="R3331" s="133" t="s">
        <v>202</v>
      </c>
      <c r="S3331" s="127">
        <v>44349.399699074071</v>
      </c>
    </row>
    <row r="3332" spans="1:19" x14ac:dyDescent="0.2">
      <c r="A3332" s="133" t="s">
        <v>199</v>
      </c>
      <c r="B3332" s="133" t="s">
        <v>86</v>
      </c>
      <c r="C3332" s="127">
        <v>44331.708333333336</v>
      </c>
      <c r="D3332" s="133">
        <v>0</v>
      </c>
      <c r="E3332" s="133">
        <v>0</v>
      </c>
      <c r="F3332" s="133">
        <v>0.78600000000000003</v>
      </c>
      <c r="G3332" s="133">
        <v>0.78600000000000003</v>
      </c>
      <c r="H3332" s="133">
        <v>0</v>
      </c>
      <c r="I3332" s="133">
        <v>0</v>
      </c>
      <c r="J3332" s="133">
        <v>0</v>
      </c>
      <c r="K3332" s="133">
        <v>0</v>
      </c>
      <c r="L3332" s="133"/>
      <c r="M3332" s="133">
        <v>0</v>
      </c>
      <c r="N3332" s="133">
        <v>0</v>
      </c>
      <c r="O3332" s="242">
        <v>1320</v>
      </c>
      <c r="P3332" s="133" t="s">
        <v>200</v>
      </c>
      <c r="Q3332" s="133" t="s">
        <v>201</v>
      </c>
      <c r="R3332" s="133" t="s">
        <v>202</v>
      </c>
      <c r="S3332" s="127">
        <v>44349.399687500001</v>
      </c>
    </row>
    <row r="3333" spans="1:19" x14ac:dyDescent="0.2">
      <c r="A3333" s="133" t="s">
        <v>199</v>
      </c>
      <c r="B3333" s="133" t="s">
        <v>86</v>
      </c>
      <c r="C3333" s="127">
        <v>44331.75</v>
      </c>
      <c r="D3333" s="133">
        <v>0</v>
      </c>
      <c r="E3333" s="133">
        <v>0</v>
      </c>
      <c r="F3333" s="133">
        <v>0.79500000000000004</v>
      </c>
      <c r="G3333" s="133">
        <v>0.79500000000000004</v>
      </c>
      <c r="H3333" s="133">
        <v>0</v>
      </c>
      <c r="I3333" s="133">
        <v>0</v>
      </c>
      <c r="J3333" s="133">
        <v>0</v>
      </c>
      <c r="K3333" s="133">
        <v>0</v>
      </c>
      <c r="L3333" s="133"/>
      <c r="M3333" s="133">
        <v>0</v>
      </c>
      <c r="N3333" s="133">
        <v>0</v>
      </c>
      <c r="O3333" s="242">
        <v>1320</v>
      </c>
      <c r="P3333" s="133" t="s">
        <v>200</v>
      </c>
      <c r="Q3333" s="133" t="s">
        <v>201</v>
      </c>
      <c r="R3333" s="133" t="s">
        <v>202</v>
      </c>
      <c r="S3333" s="127">
        <v>44349.399699074071</v>
      </c>
    </row>
    <row r="3334" spans="1:19" x14ac:dyDescent="0.2">
      <c r="A3334" s="133" t="s">
        <v>199</v>
      </c>
      <c r="B3334" s="133" t="s">
        <v>86</v>
      </c>
      <c r="C3334" s="127">
        <v>44331.791666666664</v>
      </c>
      <c r="D3334" s="133">
        <v>0</v>
      </c>
      <c r="E3334" s="133">
        <v>0</v>
      </c>
      <c r="F3334" s="133">
        <v>0.78600000000000003</v>
      </c>
      <c r="G3334" s="133">
        <v>0.78600000000000003</v>
      </c>
      <c r="H3334" s="133">
        <v>0</v>
      </c>
      <c r="I3334" s="133">
        <v>0</v>
      </c>
      <c r="J3334" s="133">
        <v>0</v>
      </c>
      <c r="K3334" s="133">
        <v>0</v>
      </c>
      <c r="L3334" s="133"/>
      <c r="M3334" s="133">
        <v>0</v>
      </c>
      <c r="N3334" s="133">
        <v>0</v>
      </c>
      <c r="O3334" s="242">
        <v>1320</v>
      </c>
      <c r="P3334" s="133" t="s">
        <v>200</v>
      </c>
      <c r="Q3334" s="133" t="s">
        <v>201</v>
      </c>
      <c r="R3334" s="133" t="s">
        <v>202</v>
      </c>
      <c r="S3334" s="127">
        <v>44349.399687500001</v>
      </c>
    </row>
    <row r="3335" spans="1:19" x14ac:dyDescent="0.2">
      <c r="A3335" s="133" t="s">
        <v>199</v>
      </c>
      <c r="B3335" s="133" t="s">
        <v>86</v>
      </c>
      <c r="C3335" s="127">
        <v>44331.833333333336</v>
      </c>
      <c r="D3335" s="133">
        <v>0</v>
      </c>
      <c r="E3335" s="133">
        <v>0</v>
      </c>
      <c r="F3335" s="133">
        <v>0.79500000000000004</v>
      </c>
      <c r="G3335" s="133">
        <v>0.79500000000000004</v>
      </c>
      <c r="H3335" s="133">
        <v>0</v>
      </c>
      <c r="I3335" s="133">
        <v>0</v>
      </c>
      <c r="J3335" s="133">
        <v>0</v>
      </c>
      <c r="K3335" s="133">
        <v>0</v>
      </c>
      <c r="L3335" s="133"/>
      <c r="M3335" s="133">
        <v>0</v>
      </c>
      <c r="N3335" s="133">
        <v>0</v>
      </c>
      <c r="O3335" s="242">
        <v>1320</v>
      </c>
      <c r="P3335" s="133" t="s">
        <v>200</v>
      </c>
      <c r="Q3335" s="133" t="s">
        <v>201</v>
      </c>
      <c r="R3335" s="133" t="s">
        <v>202</v>
      </c>
      <c r="S3335" s="127">
        <v>44349.399687500001</v>
      </c>
    </row>
    <row r="3336" spans="1:19" x14ac:dyDescent="0.2">
      <c r="A3336" s="133" t="s">
        <v>199</v>
      </c>
      <c r="B3336" s="133" t="s">
        <v>86</v>
      </c>
      <c r="C3336" s="127">
        <v>44331.875</v>
      </c>
      <c r="D3336" s="133">
        <v>0</v>
      </c>
      <c r="E3336" s="133">
        <v>0</v>
      </c>
      <c r="F3336" s="133">
        <v>0.79500000000000004</v>
      </c>
      <c r="G3336" s="133">
        <v>0.79500000000000004</v>
      </c>
      <c r="H3336" s="133">
        <v>0</v>
      </c>
      <c r="I3336" s="133">
        <v>0</v>
      </c>
      <c r="J3336" s="133">
        <v>0</v>
      </c>
      <c r="K3336" s="133">
        <v>0</v>
      </c>
      <c r="L3336" s="133"/>
      <c r="M3336" s="133">
        <v>0</v>
      </c>
      <c r="N3336" s="133">
        <v>0</v>
      </c>
      <c r="O3336" s="242">
        <v>1320</v>
      </c>
      <c r="P3336" s="133" t="s">
        <v>200</v>
      </c>
      <c r="Q3336" s="133" t="s">
        <v>201</v>
      </c>
      <c r="R3336" s="133" t="s">
        <v>202</v>
      </c>
      <c r="S3336" s="127">
        <v>44349.399699074071</v>
      </c>
    </row>
    <row r="3337" spans="1:19" x14ac:dyDescent="0.2">
      <c r="A3337" s="133" t="s">
        <v>199</v>
      </c>
      <c r="B3337" s="133" t="s">
        <v>86</v>
      </c>
      <c r="C3337" s="127">
        <v>44331.916666666664</v>
      </c>
      <c r="D3337" s="133">
        <v>0</v>
      </c>
      <c r="E3337" s="133">
        <v>0</v>
      </c>
      <c r="F3337" s="133">
        <v>0.79500000000000004</v>
      </c>
      <c r="G3337" s="133">
        <v>0.79500000000000004</v>
      </c>
      <c r="H3337" s="133">
        <v>0</v>
      </c>
      <c r="I3337" s="133">
        <v>0</v>
      </c>
      <c r="J3337" s="133">
        <v>0</v>
      </c>
      <c r="K3337" s="133">
        <v>0</v>
      </c>
      <c r="L3337" s="133"/>
      <c r="M3337" s="133">
        <v>0</v>
      </c>
      <c r="N3337" s="133">
        <v>0</v>
      </c>
      <c r="O3337" s="242">
        <v>1320</v>
      </c>
      <c r="P3337" s="133" t="s">
        <v>200</v>
      </c>
      <c r="Q3337" s="133" t="s">
        <v>201</v>
      </c>
      <c r="R3337" s="133" t="s">
        <v>202</v>
      </c>
      <c r="S3337" s="127">
        <v>44349.399699074071</v>
      </c>
    </row>
    <row r="3338" spans="1:19" x14ac:dyDescent="0.2">
      <c r="A3338" s="133" t="s">
        <v>199</v>
      </c>
      <c r="B3338" s="133" t="s">
        <v>86</v>
      </c>
      <c r="C3338" s="127">
        <v>44331.958333333336</v>
      </c>
      <c r="D3338" s="133">
        <v>0</v>
      </c>
      <c r="E3338" s="133">
        <v>0</v>
      </c>
      <c r="F3338" s="133">
        <v>0.80400000000000005</v>
      </c>
      <c r="G3338" s="133">
        <v>0.80400000000000005</v>
      </c>
      <c r="H3338" s="133">
        <v>0</v>
      </c>
      <c r="I3338" s="133">
        <v>0</v>
      </c>
      <c r="J3338" s="133">
        <v>0</v>
      </c>
      <c r="K3338" s="133">
        <v>0</v>
      </c>
      <c r="L3338" s="133"/>
      <c r="M3338" s="133">
        <v>0</v>
      </c>
      <c r="N3338" s="133">
        <v>0</v>
      </c>
      <c r="O3338" s="242">
        <v>1320</v>
      </c>
      <c r="P3338" s="133" t="s">
        <v>200</v>
      </c>
      <c r="Q3338" s="133" t="s">
        <v>201</v>
      </c>
      <c r="R3338" s="133" t="s">
        <v>202</v>
      </c>
      <c r="S3338" s="127">
        <v>44349.399699074071</v>
      </c>
    </row>
    <row r="3339" spans="1:19" x14ac:dyDescent="0.2">
      <c r="A3339" s="133" t="s">
        <v>199</v>
      </c>
      <c r="B3339" s="133" t="s">
        <v>86</v>
      </c>
      <c r="C3339" s="127">
        <v>44332</v>
      </c>
      <c r="D3339" s="133">
        <v>0</v>
      </c>
      <c r="E3339" s="133">
        <v>0</v>
      </c>
      <c r="F3339" s="133">
        <v>0.81399999999999995</v>
      </c>
      <c r="G3339" s="133">
        <v>0.81399999999999995</v>
      </c>
      <c r="H3339" s="133">
        <v>0</v>
      </c>
      <c r="I3339" s="133">
        <v>0</v>
      </c>
      <c r="J3339" s="133">
        <v>0</v>
      </c>
      <c r="K3339" s="133">
        <v>0</v>
      </c>
      <c r="L3339" s="133"/>
      <c r="M3339" s="133">
        <v>0</v>
      </c>
      <c r="N3339" s="133">
        <v>0</v>
      </c>
      <c r="O3339" s="242">
        <v>1320</v>
      </c>
      <c r="P3339" s="133" t="s">
        <v>200</v>
      </c>
      <c r="Q3339" s="133" t="s">
        <v>201</v>
      </c>
      <c r="R3339" s="133" t="s">
        <v>202</v>
      </c>
      <c r="S3339" s="127">
        <v>44349.399699074071</v>
      </c>
    </row>
    <row r="3340" spans="1:19" x14ac:dyDescent="0.2">
      <c r="A3340" s="133" t="s">
        <v>199</v>
      </c>
      <c r="B3340" s="133" t="s">
        <v>86</v>
      </c>
      <c r="C3340" s="127">
        <v>44332.041666666664</v>
      </c>
      <c r="D3340" s="133">
        <v>0</v>
      </c>
      <c r="E3340" s="133">
        <v>0</v>
      </c>
      <c r="F3340" s="133">
        <v>0.79500000000000004</v>
      </c>
      <c r="G3340" s="133">
        <v>0.79500000000000004</v>
      </c>
      <c r="H3340" s="133">
        <v>0</v>
      </c>
      <c r="I3340" s="133">
        <v>0</v>
      </c>
      <c r="J3340" s="133">
        <v>0</v>
      </c>
      <c r="K3340" s="133">
        <v>0</v>
      </c>
      <c r="L3340" s="133"/>
      <c r="M3340" s="133">
        <v>0</v>
      </c>
      <c r="N3340" s="133">
        <v>0</v>
      </c>
      <c r="O3340" s="242">
        <v>1320</v>
      </c>
      <c r="P3340" s="133" t="s">
        <v>200</v>
      </c>
      <c r="Q3340" s="133" t="s">
        <v>201</v>
      </c>
      <c r="R3340" s="133" t="s">
        <v>202</v>
      </c>
      <c r="S3340" s="127">
        <v>44349.399699074071</v>
      </c>
    </row>
    <row r="3341" spans="1:19" x14ac:dyDescent="0.2">
      <c r="A3341" s="133" t="s">
        <v>199</v>
      </c>
      <c r="B3341" s="133" t="s">
        <v>86</v>
      </c>
      <c r="C3341" s="127">
        <v>44332.083333333336</v>
      </c>
      <c r="D3341" s="133">
        <v>0</v>
      </c>
      <c r="E3341" s="133">
        <v>0</v>
      </c>
      <c r="F3341" s="133">
        <v>0.80300000000000005</v>
      </c>
      <c r="G3341" s="133">
        <v>0.80300000000000005</v>
      </c>
      <c r="H3341" s="133">
        <v>0</v>
      </c>
      <c r="I3341" s="133">
        <v>0</v>
      </c>
      <c r="J3341" s="133">
        <v>0</v>
      </c>
      <c r="K3341" s="133">
        <v>0</v>
      </c>
      <c r="L3341" s="133"/>
      <c r="M3341" s="133">
        <v>0</v>
      </c>
      <c r="N3341" s="133">
        <v>0</v>
      </c>
      <c r="O3341" s="242">
        <v>1320</v>
      </c>
      <c r="P3341" s="133" t="s">
        <v>200</v>
      </c>
      <c r="Q3341" s="133" t="s">
        <v>201</v>
      </c>
      <c r="R3341" s="133" t="s">
        <v>202</v>
      </c>
      <c r="S3341" s="127">
        <v>44349.399699074071</v>
      </c>
    </row>
    <row r="3342" spans="1:19" x14ac:dyDescent="0.2">
      <c r="A3342" s="133" t="s">
        <v>199</v>
      </c>
      <c r="B3342" s="133" t="s">
        <v>86</v>
      </c>
      <c r="C3342" s="127">
        <v>44332.125</v>
      </c>
      <c r="D3342" s="133">
        <v>0</v>
      </c>
      <c r="E3342" s="133">
        <v>0</v>
      </c>
      <c r="F3342" s="133">
        <v>0.8</v>
      </c>
      <c r="G3342" s="133">
        <v>0.8</v>
      </c>
      <c r="H3342" s="133">
        <v>0</v>
      </c>
      <c r="I3342" s="133">
        <v>0</v>
      </c>
      <c r="J3342" s="133">
        <v>0</v>
      </c>
      <c r="K3342" s="133">
        <v>0</v>
      </c>
      <c r="L3342" s="133"/>
      <c r="M3342" s="133">
        <v>0</v>
      </c>
      <c r="N3342" s="133">
        <v>0</v>
      </c>
      <c r="O3342" s="242">
        <v>1320</v>
      </c>
      <c r="P3342" s="133" t="s">
        <v>200</v>
      </c>
      <c r="Q3342" s="133" t="s">
        <v>201</v>
      </c>
      <c r="R3342" s="133" t="s">
        <v>202</v>
      </c>
      <c r="S3342" s="127">
        <v>44349.399699074071</v>
      </c>
    </row>
    <row r="3343" spans="1:19" x14ac:dyDescent="0.2">
      <c r="A3343" s="133" t="s">
        <v>199</v>
      </c>
      <c r="B3343" s="133" t="s">
        <v>86</v>
      </c>
      <c r="C3343" s="127">
        <v>44332.166666666664</v>
      </c>
      <c r="D3343" s="133">
        <v>0</v>
      </c>
      <c r="E3343" s="133">
        <v>0</v>
      </c>
      <c r="F3343" s="133">
        <v>0.80300000000000005</v>
      </c>
      <c r="G3343" s="133">
        <v>0.80300000000000005</v>
      </c>
      <c r="H3343" s="133">
        <v>0</v>
      </c>
      <c r="I3343" s="133">
        <v>0</v>
      </c>
      <c r="J3343" s="133">
        <v>0</v>
      </c>
      <c r="K3343" s="133">
        <v>0</v>
      </c>
      <c r="L3343" s="133"/>
      <c r="M3343" s="133">
        <v>0</v>
      </c>
      <c r="N3343" s="133">
        <v>0</v>
      </c>
      <c r="O3343" s="242">
        <v>1320</v>
      </c>
      <c r="P3343" s="133" t="s">
        <v>200</v>
      </c>
      <c r="Q3343" s="133" t="s">
        <v>201</v>
      </c>
      <c r="R3343" s="133" t="s">
        <v>202</v>
      </c>
      <c r="S3343" s="127">
        <v>44349.399699074071</v>
      </c>
    </row>
    <row r="3344" spans="1:19" x14ac:dyDescent="0.2">
      <c r="A3344" s="133" t="s">
        <v>199</v>
      </c>
      <c r="B3344" s="133" t="s">
        <v>86</v>
      </c>
      <c r="C3344" s="127">
        <v>44332.208333333336</v>
      </c>
      <c r="D3344" s="133">
        <v>0</v>
      </c>
      <c r="E3344" s="133">
        <v>0</v>
      </c>
      <c r="F3344" s="133">
        <v>0.79300000000000004</v>
      </c>
      <c r="G3344" s="133">
        <v>0.79300000000000004</v>
      </c>
      <c r="H3344" s="133">
        <v>0</v>
      </c>
      <c r="I3344" s="133">
        <v>0</v>
      </c>
      <c r="J3344" s="133">
        <v>0</v>
      </c>
      <c r="K3344" s="133">
        <v>0</v>
      </c>
      <c r="L3344" s="133"/>
      <c r="M3344" s="133">
        <v>0</v>
      </c>
      <c r="N3344" s="133">
        <v>0</v>
      </c>
      <c r="O3344" s="242">
        <v>1320</v>
      </c>
      <c r="P3344" s="133" t="s">
        <v>200</v>
      </c>
      <c r="Q3344" s="133" t="s">
        <v>201</v>
      </c>
      <c r="R3344" s="133" t="s">
        <v>202</v>
      </c>
      <c r="S3344" s="127">
        <v>44349.399699074071</v>
      </c>
    </row>
    <row r="3345" spans="1:19" x14ac:dyDescent="0.2">
      <c r="A3345" s="133" t="s">
        <v>199</v>
      </c>
      <c r="B3345" s="133" t="s">
        <v>86</v>
      </c>
      <c r="C3345" s="127">
        <v>44332.25</v>
      </c>
      <c r="D3345" s="133">
        <v>0</v>
      </c>
      <c r="E3345" s="133">
        <v>0</v>
      </c>
      <c r="F3345" s="133">
        <v>0.79800000000000004</v>
      </c>
      <c r="G3345" s="133">
        <v>0.79800000000000004</v>
      </c>
      <c r="H3345" s="133">
        <v>0</v>
      </c>
      <c r="I3345" s="133">
        <v>0</v>
      </c>
      <c r="J3345" s="133">
        <v>0</v>
      </c>
      <c r="K3345" s="133">
        <v>0</v>
      </c>
      <c r="L3345" s="133"/>
      <c r="M3345" s="133">
        <v>0</v>
      </c>
      <c r="N3345" s="133">
        <v>0</v>
      </c>
      <c r="O3345" s="242">
        <v>1320</v>
      </c>
      <c r="P3345" s="133" t="s">
        <v>200</v>
      </c>
      <c r="Q3345" s="133" t="s">
        <v>201</v>
      </c>
      <c r="R3345" s="133" t="s">
        <v>202</v>
      </c>
      <c r="S3345" s="127">
        <v>44349.399699074071</v>
      </c>
    </row>
    <row r="3346" spans="1:19" x14ac:dyDescent="0.2">
      <c r="A3346" s="133" t="s">
        <v>199</v>
      </c>
      <c r="B3346" s="133" t="s">
        <v>86</v>
      </c>
      <c r="C3346" s="127">
        <v>44332.291666666664</v>
      </c>
      <c r="D3346" s="133">
        <v>0</v>
      </c>
      <c r="E3346" s="133">
        <v>0</v>
      </c>
      <c r="F3346" s="133">
        <v>0.80900000000000005</v>
      </c>
      <c r="G3346" s="133">
        <v>0.80900000000000005</v>
      </c>
      <c r="H3346" s="133">
        <v>0</v>
      </c>
      <c r="I3346" s="133">
        <v>0</v>
      </c>
      <c r="J3346" s="133">
        <v>0</v>
      </c>
      <c r="K3346" s="133">
        <v>0</v>
      </c>
      <c r="L3346" s="133"/>
      <c r="M3346" s="133">
        <v>0</v>
      </c>
      <c r="N3346" s="133">
        <v>0</v>
      </c>
      <c r="O3346" s="242">
        <v>1320</v>
      </c>
      <c r="P3346" s="133" t="s">
        <v>200</v>
      </c>
      <c r="Q3346" s="133" t="s">
        <v>201</v>
      </c>
      <c r="R3346" s="133" t="s">
        <v>202</v>
      </c>
      <c r="S3346" s="127">
        <v>44349.399687500001</v>
      </c>
    </row>
    <row r="3347" spans="1:19" x14ac:dyDescent="0.2">
      <c r="A3347" s="133" t="s">
        <v>199</v>
      </c>
      <c r="B3347" s="133" t="s">
        <v>86</v>
      </c>
      <c r="C3347" s="127">
        <v>44332.333333333336</v>
      </c>
      <c r="D3347" s="133">
        <v>0</v>
      </c>
      <c r="E3347" s="133">
        <v>0</v>
      </c>
      <c r="F3347" s="133">
        <v>0.80600000000000005</v>
      </c>
      <c r="G3347" s="133">
        <v>0.80600000000000005</v>
      </c>
      <c r="H3347" s="133">
        <v>0</v>
      </c>
      <c r="I3347" s="133">
        <v>0</v>
      </c>
      <c r="J3347" s="133">
        <v>0</v>
      </c>
      <c r="K3347" s="133">
        <v>0</v>
      </c>
      <c r="L3347" s="133"/>
      <c r="M3347" s="133">
        <v>0</v>
      </c>
      <c r="N3347" s="133">
        <v>0</v>
      </c>
      <c r="O3347" s="242">
        <v>1320</v>
      </c>
      <c r="P3347" s="133" t="s">
        <v>200</v>
      </c>
      <c r="Q3347" s="133" t="s">
        <v>201</v>
      </c>
      <c r="R3347" s="133" t="s">
        <v>202</v>
      </c>
      <c r="S3347" s="127">
        <v>44349.399687500001</v>
      </c>
    </row>
    <row r="3348" spans="1:19" x14ac:dyDescent="0.2">
      <c r="A3348" s="133" t="s">
        <v>199</v>
      </c>
      <c r="B3348" s="133" t="s">
        <v>86</v>
      </c>
      <c r="C3348" s="127">
        <v>44332.375</v>
      </c>
      <c r="D3348" s="133">
        <v>0</v>
      </c>
      <c r="E3348" s="133">
        <v>0</v>
      </c>
      <c r="F3348" s="133">
        <v>0.79900000000000004</v>
      </c>
      <c r="G3348" s="133">
        <v>0.79900000000000004</v>
      </c>
      <c r="H3348" s="133">
        <v>0</v>
      </c>
      <c r="I3348" s="133">
        <v>0</v>
      </c>
      <c r="J3348" s="133">
        <v>0</v>
      </c>
      <c r="K3348" s="133">
        <v>0</v>
      </c>
      <c r="L3348" s="133"/>
      <c r="M3348" s="133">
        <v>0</v>
      </c>
      <c r="N3348" s="133">
        <v>0</v>
      </c>
      <c r="O3348" s="242">
        <v>1320</v>
      </c>
      <c r="P3348" s="133" t="s">
        <v>200</v>
      </c>
      <c r="Q3348" s="133" t="s">
        <v>201</v>
      </c>
      <c r="R3348" s="133" t="s">
        <v>202</v>
      </c>
      <c r="S3348" s="127">
        <v>44349.399699074071</v>
      </c>
    </row>
    <row r="3349" spans="1:19" x14ac:dyDescent="0.2">
      <c r="A3349" s="133" t="s">
        <v>199</v>
      </c>
      <c r="B3349" s="133" t="s">
        <v>86</v>
      </c>
      <c r="C3349" s="127">
        <v>44332.416666666664</v>
      </c>
      <c r="D3349" s="133">
        <v>0</v>
      </c>
      <c r="E3349" s="133">
        <v>0</v>
      </c>
      <c r="F3349" s="133">
        <v>0.80400000000000005</v>
      </c>
      <c r="G3349" s="133">
        <v>0.80400000000000005</v>
      </c>
      <c r="H3349" s="133">
        <v>0</v>
      </c>
      <c r="I3349" s="133">
        <v>0</v>
      </c>
      <c r="J3349" s="133">
        <v>0</v>
      </c>
      <c r="K3349" s="133">
        <v>0</v>
      </c>
      <c r="L3349" s="133"/>
      <c r="M3349" s="133">
        <v>0</v>
      </c>
      <c r="N3349" s="133">
        <v>0</v>
      </c>
      <c r="O3349" s="242">
        <v>1320</v>
      </c>
      <c r="P3349" s="133" t="s">
        <v>200</v>
      </c>
      <c r="Q3349" s="133" t="s">
        <v>201</v>
      </c>
      <c r="R3349" s="133" t="s">
        <v>202</v>
      </c>
      <c r="S3349" s="127">
        <v>44349.399687500001</v>
      </c>
    </row>
    <row r="3350" spans="1:19" x14ac:dyDescent="0.2">
      <c r="A3350" s="133" t="s">
        <v>199</v>
      </c>
      <c r="B3350" s="133" t="s">
        <v>86</v>
      </c>
      <c r="C3350" s="127">
        <v>44332.458333333336</v>
      </c>
      <c r="D3350" s="133">
        <v>0</v>
      </c>
      <c r="E3350" s="133">
        <v>0</v>
      </c>
      <c r="F3350" s="133">
        <v>0.78800000000000003</v>
      </c>
      <c r="G3350" s="133">
        <v>0.78800000000000003</v>
      </c>
      <c r="H3350" s="133">
        <v>0</v>
      </c>
      <c r="I3350" s="133">
        <v>0</v>
      </c>
      <c r="J3350" s="133">
        <v>0</v>
      </c>
      <c r="K3350" s="133">
        <v>0</v>
      </c>
      <c r="L3350" s="133"/>
      <c r="M3350" s="133">
        <v>0</v>
      </c>
      <c r="N3350" s="133">
        <v>0</v>
      </c>
      <c r="O3350" s="242">
        <v>1320</v>
      </c>
      <c r="P3350" s="133" t="s">
        <v>200</v>
      </c>
      <c r="Q3350" s="133" t="s">
        <v>201</v>
      </c>
      <c r="R3350" s="133" t="s">
        <v>202</v>
      </c>
      <c r="S3350" s="127">
        <v>44349.399687500001</v>
      </c>
    </row>
    <row r="3351" spans="1:19" x14ac:dyDescent="0.2">
      <c r="A3351" s="133" t="s">
        <v>199</v>
      </c>
      <c r="B3351" s="133" t="s">
        <v>86</v>
      </c>
      <c r="C3351" s="127">
        <v>44332.5</v>
      </c>
      <c r="D3351" s="133">
        <v>0</v>
      </c>
      <c r="E3351" s="133">
        <v>0</v>
      </c>
      <c r="F3351" s="133">
        <v>0.79700000000000004</v>
      </c>
      <c r="G3351" s="133">
        <v>0.79700000000000004</v>
      </c>
      <c r="H3351" s="133">
        <v>0</v>
      </c>
      <c r="I3351" s="133">
        <v>0</v>
      </c>
      <c r="J3351" s="133">
        <v>0</v>
      </c>
      <c r="K3351" s="133">
        <v>0</v>
      </c>
      <c r="L3351" s="133"/>
      <c r="M3351" s="133">
        <v>0</v>
      </c>
      <c r="N3351" s="133">
        <v>0</v>
      </c>
      <c r="O3351" s="242">
        <v>1320</v>
      </c>
      <c r="P3351" s="133" t="s">
        <v>200</v>
      </c>
      <c r="Q3351" s="133" t="s">
        <v>201</v>
      </c>
      <c r="R3351" s="133" t="s">
        <v>202</v>
      </c>
      <c r="S3351" s="127">
        <v>44349.399699074071</v>
      </c>
    </row>
    <row r="3352" spans="1:19" x14ac:dyDescent="0.2">
      <c r="A3352" s="133" t="s">
        <v>199</v>
      </c>
      <c r="B3352" s="133" t="s">
        <v>86</v>
      </c>
      <c r="C3352" s="127">
        <v>44332.541666666664</v>
      </c>
      <c r="D3352" s="133">
        <v>0</v>
      </c>
      <c r="E3352" s="133">
        <v>0</v>
      </c>
      <c r="F3352" s="133">
        <v>0.8</v>
      </c>
      <c r="G3352" s="133">
        <v>0.8</v>
      </c>
      <c r="H3352" s="133">
        <v>0</v>
      </c>
      <c r="I3352" s="133">
        <v>0</v>
      </c>
      <c r="J3352" s="133">
        <v>0</v>
      </c>
      <c r="K3352" s="133">
        <v>0</v>
      </c>
      <c r="L3352" s="133"/>
      <c r="M3352" s="133">
        <v>0</v>
      </c>
      <c r="N3352" s="133">
        <v>0</v>
      </c>
      <c r="O3352" s="242">
        <v>1320</v>
      </c>
      <c r="P3352" s="133" t="s">
        <v>200</v>
      </c>
      <c r="Q3352" s="133" t="s">
        <v>201</v>
      </c>
      <c r="R3352" s="133" t="s">
        <v>202</v>
      </c>
      <c r="S3352" s="127">
        <v>44349.399699074071</v>
      </c>
    </row>
    <row r="3353" spans="1:19" x14ac:dyDescent="0.2">
      <c r="A3353" s="133" t="s">
        <v>199</v>
      </c>
      <c r="B3353" s="133" t="s">
        <v>86</v>
      </c>
      <c r="C3353" s="127">
        <v>44332.583333333336</v>
      </c>
      <c r="D3353" s="133">
        <v>0</v>
      </c>
      <c r="E3353" s="133">
        <v>0</v>
      </c>
      <c r="F3353" s="133">
        <v>0.79200000000000004</v>
      </c>
      <c r="G3353" s="133">
        <v>0.79200000000000004</v>
      </c>
      <c r="H3353" s="133">
        <v>0</v>
      </c>
      <c r="I3353" s="133">
        <v>0</v>
      </c>
      <c r="J3353" s="133">
        <v>0</v>
      </c>
      <c r="K3353" s="133">
        <v>0</v>
      </c>
      <c r="L3353" s="133"/>
      <c r="M3353" s="133">
        <v>0</v>
      </c>
      <c r="N3353" s="133">
        <v>0</v>
      </c>
      <c r="O3353" s="242">
        <v>1320</v>
      </c>
      <c r="P3353" s="133" t="s">
        <v>200</v>
      </c>
      <c r="Q3353" s="133" t="s">
        <v>201</v>
      </c>
      <c r="R3353" s="133" t="s">
        <v>202</v>
      </c>
      <c r="S3353" s="127">
        <v>44349.399699074071</v>
      </c>
    </row>
    <row r="3354" spans="1:19" x14ac:dyDescent="0.2">
      <c r="A3354" s="133" t="s">
        <v>199</v>
      </c>
      <c r="B3354" s="133" t="s">
        <v>86</v>
      </c>
      <c r="C3354" s="127">
        <v>44332.625</v>
      </c>
      <c r="D3354" s="133">
        <v>0</v>
      </c>
      <c r="E3354" s="133">
        <v>0</v>
      </c>
      <c r="F3354" s="133">
        <v>0.79900000000000004</v>
      </c>
      <c r="G3354" s="133">
        <v>0.79900000000000004</v>
      </c>
      <c r="H3354" s="133">
        <v>0</v>
      </c>
      <c r="I3354" s="133">
        <v>0</v>
      </c>
      <c r="J3354" s="133">
        <v>0</v>
      </c>
      <c r="K3354" s="133">
        <v>0</v>
      </c>
      <c r="L3354" s="133"/>
      <c r="M3354" s="133">
        <v>0</v>
      </c>
      <c r="N3354" s="133">
        <v>0</v>
      </c>
      <c r="O3354" s="242">
        <v>1320</v>
      </c>
      <c r="P3354" s="133" t="s">
        <v>200</v>
      </c>
      <c r="Q3354" s="133" t="s">
        <v>201</v>
      </c>
      <c r="R3354" s="133" t="s">
        <v>202</v>
      </c>
      <c r="S3354" s="127">
        <v>44349.399687500001</v>
      </c>
    </row>
    <row r="3355" spans="1:19" x14ac:dyDescent="0.2">
      <c r="A3355" s="133" t="s">
        <v>199</v>
      </c>
      <c r="B3355" s="133" t="s">
        <v>86</v>
      </c>
      <c r="C3355" s="127">
        <v>44332.666666666664</v>
      </c>
      <c r="D3355" s="133">
        <v>0</v>
      </c>
      <c r="E3355" s="133">
        <v>0</v>
      </c>
      <c r="F3355" s="133">
        <v>0.78800000000000003</v>
      </c>
      <c r="G3355" s="133">
        <v>0.78800000000000003</v>
      </c>
      <c r="H3355" s="133">
        <v>0</v>
      </c>
      <c r="I3355" s="133">
        <v>0</v>
      </c>
      <c r="J3355" s="133">
        <v>0</v>
      </c>
      <c r="K3355" s="133">
        <v>0</v>
      </c>
      <c r="L3355" s="133"/>
      <c r="M3355" s="133">
        <v>0</v>
      </c>
      <c r="N3355" s="133">
        <v>0</v>
      </c>
      <c r="O3355" s="242">
        <v>1320</v>
      </c>
      <c r="P3355" s="133" t="s">
        <v>200</v>
      </c>
      <c r="Q3355" s="133" t="s">
        <v>201</v>
      </c>
      <c r="R3355" s="133" t="s">
        <v>202</v>
      </c>
      <c r="S3355" s="127">
        <v>44349.399699074071</v>
      </c>
    </row>
    <row r="3356" spans="1:19" x14ac:dyDescent="0.2">
      <c r="A3356" s="133" t="s">
        <v>199</v>
      </c>
      <c r="B3356" s="133" t="s">
        <v>86</v>
      </c>
      <c r="C3356" s="127">
        <v>44332.708333333336</v>
      </c>
      <c r="D3356" s="133">
        <v>0</v>
      </c>
      <c r="E3356" s="133">
        <v>0</v>
      </c>
      <c r="F3356" s="133">
        <v>0.79700000000000004</v>
      </c>
      <c r="G3356" s="133">
        <v>0.79700000000000004</v>
      </c>
      <c r="H3356" s="133">
        <v>0</v>
      </c>
      <c r="I3356" s="133">
        <v>0</v>
      </c>
      <c r="J3356" s="133">
        <v>0</v>
      </c>
      <c r="K3356" s="133">
        <v>0</v>
      </c>
      <c r="L3356" s="133"/>
      <c r="M3356" s="133">
        <v>0</v>
      </c>
      <c r="N3356" s="133">
        <v>0</v>
      </c>
      <c r="O3356" s="242">
        <v>1320</v>
      </c>
      <c r="P3356" s="133" t="s">
        <v>200</v>
      </c>
      <c r="Q3356" s="133" t="s">
        <v>201</v>
      </c>
      <c r="R3356" s="133" t="s">
        <v>202</v>
      </c>
      <c r="S3356" s="127">
        <v>44349.399699074071</v>
      </c>
    </row>
    <row r="3357" spans="1:19" x14ac:dyDescent="0.2">
      <c r="A3357" s="133" t="s">
        <v>199</v>
      </c>
      <c r="B3357" s="133" t="s">
        <v>86</v>
      </c>
      <c r="C3357" s="127">
        <v>44332.75</v>
      </c>
      <c r="D3357" s="133">
        <v>0</v>
      </c>
      <c r="E3357" s="133">
        <v>0</v>
      </c>
      <c r="F3357" s="133">
        <v>0.79500000000000004</v>
      </c>
      <c r="G3357" s="133">
        <v>0.79500000000000004</v>
      </c>
      <c r="H3357" s="133">
        <v>0</v>
      </c>
      <c r="I3357" s="133">
        <v>0</v>
      </c>
      <c r="J3357" s="133">
        <v>0</v>
      </c>
      <c r="K3357" s="133">
        <v>0</v>
      </c>
      <c r="L3357" s="133"/>
      <c r="M3357" s="133">
        <v>0</v>
      </c>
      <c r="N3357" s="133">
        <v>0</v>
      </c>
      <c r="O3357" s="242">
        <v>1320</v>
      </c>
      <c r="P3357" s="133" t="s">
        <v>200</v>
      </c>
      <c r="Q3357" s="133" t="s">
        <v>201</v>
      </c>
      <c r="R3357" s="133" t="s">
        <v>202</v>
      </c>
      <c r="S3357" s="127">
        <v>44349.399699074071</v>
      </c>
    </row>
    <row r="3358" spans="1:19" x14ac:dyDescent="0.2">
      <c r="A3358" s="133" t="s">
        <v>199</v>
      </c>
      <c r="B3358" s="133" t="s">
        <v>86</v>
      </c>
      <c r="C3358" s="127">
        <v>44332.791666666664</v>
      </c>
      <c r="D3358" s="133">
        <v>0</v>
      </c>
      <c r="E3358" s="133">
        <v>0</v>
      </c>
      <c r="F3358" s="133">
        <v>0.79100000000000004</v>
      </c>
      <c r="G3358" s="133">
        <v>0.79100000000000004</v>
      </c>
      <c r="H3358" s="133">
        <v>0</v>
      </c>
      <c r="I3358" s="133">
        <v>0</v>
      </c>
      <c r="J3358" s="133">
        <v>0</v>
      </c>
      <c r="K3358" s="133">
        <v>0</v>
      </c>
      <c r="L3358" s="133"/>
      <c r="M3358" s="133">
        <v>0</v>
      </c>
      <c r="N3358" s="133">
        <v>0</v>
      </c>
      <c r="O3358" s="242">
        <v>1320</v>
      </c>
      <c r="P3358" s="133" t="s">
        <v>200</v>
      </c>
      <c r="Q3358" s="133" t="s">
        <v>201</v>
      </c>
      <c r="R3358" s="133" t="s">
        <v>202</v>
      </c>
      <c r="S3358" s="127">
        <v>44349.399699074071</v>
      </c>
    </row>
    <row r="3359" spans="1:19" x14ac:dyDescent="0.2">
      <c r="A3359" s="133" t="s">
        <v>199</v>
      </c>
      <c r="B3359" s="133" t="s">
        <v>86</v>
      </c>
      <c r="C3359" s="127">
        <v>44332.833333333336</v>
      </c>
      <c r="D3359" s="133">
        <v>0</v>
      </c>
      <c r="E3359" s="133">
        <v>0</v>
      </c>
      <c r="F3359" s="133">
        <v>0.80500000000000005</v>
      </c>
      <c r="G3359" s="133">
        <v>0.80500000000000005</v>
      </c>
      <c r="H3359" s="133">
        <v>0</v>
      </c>
      <c r="I3359" s="133">
        <v>0</v>
      </c>
      <c r="J3359" s="133">
        <v>0</v>
      </c>
      <c r="K3359" s="133">
        <v>0</v>
      </c>
      <c r="L3359" s="133"/>
      <c r="M3359" s="133">
        <v>0</v>
      </c>
      <c r="N3359" s="133">
        <v>0</v>
      </c>
      <c r="O3359" s="242">
        <v>1320</v>
      </c>
      <c r="P3359" s="133" t="s">
        <v>200</v>
      </c>
      <c r="Q3359" s="133" t="s">
        <v>201</v>
      </c>
      <c r="R3359" s="133" t="s">
        <v>202</v>
      </c>
      <c r="S3359" s="127">
        <v>44349.399699074071</v>
      </c>
    </row>
    <row r="3360" spans="1:19" x14ac:dyDescent="0.2">
      <c r="A3360" s="133" t="s">
        <v>199</v>
      </c>
      <c r="B3360" s="133" t="s">
        <v>86</v>
      </c>
      <c r="C3360" s="127">
        <v>44332.875</v>
      </c>
      <c r="D3360" s="133">
        <v>0</v>
      </c>
      <c r="E3360" s="133">
        <v>0</v>
      </c>
      <c r="F3360" s="133">
        <v>0.79</v>
      </c>
      <c r="G3360" s="133">
        <v>0.79</v>
      </c>
      <c r="H3360" s="133">
        <v>0</v>
      </c>
      <c r="I3360" s="133">
        <v>0</v>
      </c>
      <c r="J3360" s="133">
        <v>0</v>
      </c>
      <c r="K3360" s="133">
        <v>0</v>
      </c>
      <c r="L3360" s="133"/>
      <c r="M3360" s="133">
        <v>0</v>
      </c>
      <c r="N3360" s="133">
        <v>0</v>
      </c>
      <c r="O3360" s="242">
        <v>1320</v>
      </c>
      <c r="P3360" s="133" t="s">
        <v>200</v>
      </c>
      <c r="Q3360" s="133" t="s">
        <v>201</v>
      </c>
      <c r="R3360" s="133" t="s">
        <v>202</v>
      </c>
      <c r="S3360" s="127">
        <v>44349.399687500001</v>
      </c>
    </row>
    <row r="3361" spans="1:19" x14ac:dyDescent="0.2">
      <c r="A3361" s="133" t="s">
        <v>199</v>
      </c>
      <c r="B3361" s="133" t="s">
        <v>86</v>
      </c>
      <c r="C3361" s="127">
        <v>44332.916666666664</v>
      </c>
      <c r="D3361" s="133">
        <v>0</v>
      </c>
      <c r="E3361" s="133">
        <v>0</v>
      </c>
      <c r="F3361" s="133">
        <v>0.80600000000000005</v>
      </c>
      <c r="G3361" s="133">
        <v>0.80600000000000005</v>
      </c>
      <c r="H3361" s="133">
        <v>0</v>
      </c>
      <c r="I3361" s="133">
        <v>0</v>
      </c>
      <c r="J3361" s="133">
        <v>0</v>
      </c>
      <c r="K3361" s="133">
        <v>0</v>
      </c>
      <c r="L3361" s="133"/>
      <c r="M3361" s="133">
        <v>0</v>
      </c>
      <c r="N3361" s="133">
        <v>0</v>
      </c>
      <c r="O3361" s="242">
        <v>1320</v>
      </c>
      <c r="P3361" s="133" t="s">
        <v>200</v>
      </c>
      <c r="Q3361" s="133" t="s">
        <v>201</v>
      </c>
      <c r="R3361" s="133" t="s">
        <v>202</v>
      </c>
      <c r="S3361" s="127">
        <v>44349.399699074071</v>
      </c>
    </row>
    <row r="3362" spans="1:19" x14ac:dyDescent="0.2">
      <c r="A3362" s="133" t="s">
        <v>199</v>
      </c>
      <c r="B3362" s="133" t="s">
        <v>86</v>
      </c>
      <c r="C3362" s="127">
        <v>44332.958333333336</v>
      </c>
      <c r="D3362" s="133">
        <v>0</v>
      </c>
      <c r="E3362" s="133">
        <v>0</v>
      </c>
      <c r="F3362" s="133">
        <v>0.81100000000000005</v>
      </c>
      <c r="G3362" s="133">
        <v>0.81100000000000005</v>
      </c>
      <c r="H3362" s="133">
        <v>0</v>
      </c>
      <c r="I3362" s="133">
        <v>0</v>
      </c>
      <c r="J3362" s="133">
        <v>0</v>
      </c>
      <c r="K3362" s="133">
        <v>0</v>
      </c>
      <c r="L3362" s="133"/>
      <c r="M3362" s="133">
        <v>0</v>
      </c>
      <c r="N3362" s="133">
        <v>0</v>
      </c>
      <c r="O3362" s="242">
        <v>1320</v>
      </c>
      <c r="P3362" s="133" t="s">
        <v>200</v>
      </c>
      <c r="Q3362" s="133" t="s">
        <v>201</v>
      </c>
      <c r="R3362" s="133" t="s">
        <v>202</v>
      </c>
      <c r="S3362" s="127">
        <v>44349.399687500001</v>
      </c>
    </row>
    <row r="3363" spans="1:19" x14ac:dyDescent="0.2">
      <c r="A3363" s="133" t="s">
        <v>199</v>
      </c>
      <c r="B3363" s="133" t="s">
        <v>86</v>
      </c>
      <c r="C3363" s="127">
        <v>44333</v>
      </c>
      <c r="D3363" s="133">
        <v>0</v>
      </c>
      <c r="E3363" s="133">
        <v>0</v>
      </c>
      <c r="F3363" s="133">
        <v>0.83</v>
      </c>
      <c r="G3363" s="133">
        <v>0.83</v>
      </c>
      <c r="H3363" s="133">
        <v>0</v>
      </c>
      <c r="I3363" s="133">
        <v>0</v>
      </c>
      <c r="J3363" s="133">
        <v>0</v>
      </c>
      <c r="K3363" s="133">
        <v>0</v>
      </c>
      <c r="L3363" s="133"/>
      <c r="M3363" s="133">
        <v>0</v>
      </c>
      <c r="N3363" s="133">
        <v>0</v>
      </c>
      <c r="O3363" s="242">
        <v>1320</v>
      </c>
      <c r="P3363" s="133" t="s">
        <v>200</v>
      </c>
      <c r="Q3363" s="133" t="s">
        <v>201</v>
      </c>
      <c r="R3363" s="133" t="s">
        <v>202</v>
      </c>
      <c r="S3363" s="127">
        <v>44349.399699074071</v>
      </c>
    </row>
    <row r="3364" spans="1:19" x14ac:dyDescent="0.2">
      <c r="A3364" s="133" t="s">
        <v>199</v>
      </c>
      <c r="B3364" s="133" t="s">
        <v>86</v>
      </c>
      <c r="C3364" s="127">
        <v>44333.041666666664</v>
      </c>
      <c r="D3364" s="133">
        <v>0</v>
      </c>
      <c r="E3364" s="133">
        <v>0</v>
      </c>
      <c r="F3364" s="133">
        <v>0.82</v>
      </c>
      <c r="G3364" s="133">
        <v>0.82</v>
      </c>
      <c r="H3364" s="133">
        <v>0</v>
      </c>
      <c r="I3364" s="133">
        <v>0</v>
      </c>
      <c r="J3364" s="133">
        <v>0</v>
      </c>
      <c r="K3364" s="133">
        <v>0</v>
      </c>
      <c r="L3364" s="133"/>
      <c r="M3364" s="133">
        <v>0</v>
      </c>
      <c r="N3364" s="133">
        <v>0</v>
      </c>
      <c r="O3364" s="242">
        <v>1320</v>
      </c>
      <c r="P3364" s="133" t="s">
        <v>200</v>
      </c>
      <c r="Q3364" s="133" t="s">
        <v>201</v>
      </c>
      <c r="R3364" s="133" t="s">
        <v>202</v>
      </c>
      <c r="S3364" s="127">
        <v>44349.399687500001</v>
      </c>
    </row>
    <row r="3365" spans="1:19" x14ac:dyDescent="0.2">
      <c r="A3365" s="133" t="s">
        <v>199</v>
      </c>
      <c r="B3365" s="133" t="s">
        <v>86</v>
      </c>
      <c r="C3365" s="127">
        <v>44333.083333333336</v>
      </c>
      <c r="D3365" s="133">
        <v>0</v>
      </c>
      <c r="E3365" s="133">
        <v>0</v>
      </c>
      <c r="F3365" s="133">
        <v>0.81399999999999995</v>
      </c>
      <c r="G3365" s="133">
        <v>0.81399999999999995</v>
      </c>
      <c r="H3365" s="133">
        <v>0</v>
      </c>
      <c r="I3365" s="133">
        <v>0</v>
      </c>
      <c r="J3365" s="133">
        <v>0</v>
      </c>
      <c r="K3365" s="133">
        <v>0</v>
      </c>
      <c r="L3365" s="133"/>
      <c r="M3365" s="133">
        <v>0</v>
      </c>
      <c r="N3365" s="133">
        <v>0</v>
      </c>
      <c r="O3365" s="242">
        <v>1320</v>
      </c>
      <c r="P3365" s="133" t="s">
        <v>200</v>
      </c>
      <c r="Q3365" s="133" t="s">
        <v>201</v>
      </c>
      <c r="R3365" s="133" t="s">
        <v>202</v>
      </c>
      <c r="S3365" s="127">
        <v>44349.399699074071</v>
      </c>
    </row>
    <row r="3366" spans="1:19" x14ac:dyDescent="0.2">
      <c r="A3366" s="133" t="s">
        <v>199</v>
      </c>
      <c r="B3366" s="133" t="s">
        <v>86</v>
      </c>
      <c r="C3366" s="127">
        <v>44333.125</v>
      </c>
      <c r="D3366" s="133">
        <v>0</v>
      </c>
      <c r="E3366" s="133">
        <v>0</v>
      </c>
      <c r="F3366" s="133">
        <v>0.80400000000000005</v>
      </c>
      <c r="G3366" s="133">
        <v>0.80400000000000005</v>
      </c>
      <c r="H3366" s="133">
        <v>0</v>
      </c>
      <c r="I3366" s="133">
        <v>0</v>
      </c>
      <c r="J3366" s="133">
        <v>0</v>
      </c>
      <c r="K3366" s="133">
        <v>0</v>
      </c>
      <c r="L3366" s="133"/>
      <c r="M3366" s="133">
        <v>0</v>
      </c>
      <c r="N3366" s="133">
        <v>0</v>
      </c>
      <c r="O3366" s="242">
        <v>1320</v>
      </c>
      <c r="P3366" s="133" t="s">
        <v>200</v>
      </c>
      <c r="Q3366" s="133" t="s">
        <v>201</v>
      </c>
      <c r="R3366" s="133" t="s">
        <v>202</v>
      </c>
      <c r="S3366" s="127">
        <v>44349.399699074071</v>
      </c>
    </row>
    <row r="3367" spans="1:19" x14ac:dyDescent="0.2">
      <c r="A3367" s="133" t="s">
        <v>199</v>
      </c>
      <c r="B3367" s="133" t="s">
        <v>86</v>
      </c>
      <c r="C3367" s="127">
        <v>44333.166666666664</v>
      </c>
      <c r="D3367" s="133">
        <v>0</v>
      </c>
      <c r="E3367" s="133">
        <v>0</v>
      </c>
      <c r="F3367" s="133">
        <v>0.80400000000000005</v>
      </c>
      <c r="G3367" s="133">
        <v>0.80400000000000005</v>
      </c>
      <c r="H3367" s="133">
        <v>0</v>
      </c>
      <c r="I3367" s="133">
        <v>0</v>
      </c>
      <c r="J3367" s="133">
        <v>0</v>
      </c>
      <c r="K3367" s="133">
        <v>0</v>
      </c>
      <c r="L3367" s="133"/>
      <c r="M3367" s="133">
        <v>0</v>
      </c>
      <c r="N3367" s="133">
        <v>0</v>
      </c>
      <c r="O3367" s="242">
        <v>1320</v>
      </c>
      <c r="P3367" s="133" t="s">
        <v>200</v>
      </c>
      <c r="Q3367" s="133" t="s">
        <v>201</v>
      </c>
      <c r="R3367" s="133" t="s">
        <v>202</v>
      </c>
      <c r="S3367" s="127">
        <v>44349.399699074071</v>
      </c>
    </row>
    <row r="3368" spans="1:19" x14ac:dyDescent="0.2">
      <c r="A3368" s="133" t="s">
        <v>199</v>
      </c>
      <c r="B3368" s="133" t="s">
        <v>86</v>
      </c>
      <c r="C3368" s="127">
        <v>44333.208333333336</v>
      </c>
      <c r="D3368" s="133">
        <v>0</v>
      </c>
      <c r="E3368" s="133">
        <v>0</v>
      </c>
      <c r="F3368" s="133">
        <v>0.80500000000000005</v>
      </c>
      <c r="G3368" s="133">
        <v>0.80500000000000005</v>
      </c>
      <c r="H3368" s="133">
        <v>0</v>
      </c>
      <c r="I3368" s="133">
        <v>0</v>
      </c>
      <c r="J3368" s="133">
        <v>0</v>
      </c>
      <c r="K3368" s="133">
        <v>0</v>
      </c>
      <c r="L3368" s="133"/>
      <c r="M3368" s="133">
        <v>0</v>
      </c>
      <c r="N3368" s="133">
        <v>0</v>
      </c>
      <c r="O3368" s="242">
        <v>1320</v>
      </c>
      <c r="P3368" s="133" t="s">
        <v>200</v>
      </c>
      <c r="Q3368" s="133" t="s">
        <v>201</v>
      </c>
      <c r="R3368" s="133" t="s">
        <v>202</v>
      </c>
      <c r="S3368" s="127">
        <v>44349.399687500001</v>
      </c>
    </row>
    <row r="3369" spans="1:19" x14ac:dyDescent="0.2">
      <c r="A3369" s="133" t="s">
        <v>199</v>
      </c>
      <c r="B3369" s="133" t="s">
        <v>86</v>
      </c>
      <c r="C3369" s="127">
        <v>44333.25</v>
      </c>
      <c r="D3369" s="133">
        <v>0</v>
      </c>
      <c r="E3369" s="133">
        <v>0</v>
      </c>
      <c r="F3369" s="133">
        <v>0.80400000000000005</v>
      </c>
      <c r="G3369" s="133">
        <v>0.80400000000000005</v>
      </c>
      <c r="H3369" s="133">
        <v>0</v>
      </c>
      <c r="I3369" s="133">
        <v>0</v>
      </c>
      <c r="J3369" s="133">
        <v>0</v>
      </c>
      <c r="K3369" s="133">
        <v>0</v>
      </c>
      <c r="L3369" s="133"/>
      <c r="M3369" s="133">
        <v>0</v>
      </c>
      <c r="N3369" s="133">
        <v>0</v>
      </c>
      <c r="O3369" s="242">
        <v>1320</v>
      </c>
      <c r="P3369" s="133" t="s">
        <v>200</v>
      </c>
      <c r="Q3369" s="133" t="s">
        <v>201</v>
      </c>
      <c r="R3369" s="133" t="s">
        <v>202</v>
      </c>
      <c r="S3369" s="127">
        <v>44349.399699074071</v>
      </c>
    </row>
    <row r="3370" spans="1:19" x14ac:dyDescent="0.2">
      <c r="A3370" s="133" t="s">
        <v>199</v>
      </c>
      <c r="B3370" s="133" t="s">
        <v>86</v>
      </c>
      <c r="C3370" s="127">
        <v>44333.291666666664</v>
      </c>
      <c r="D3370" s="133">
        <v>0</v>
      </c>
      <c r="E3370" s="133">
        <v>0</v>
      </c>
      <c r="F3370" s="133">
        <v>0.80400000000000005</v>
      </c>
      <c r="G3370" s="133">
        <v>0.80400000000000005</v>
      </c>
      <c r="H3370" s="133">
        <v>0</v>
      </c>
      <c r="I3370" s="133">
        <v>0</v>
      </c>
      <c r="J3370" s="133">
        <v>0</v>
      </c>
      <c r="K3370" s="133">
        <v>0</v>
      </c>
      <c r="L3370" s="133"/>
      <c r="M3370" s="133">
        <v>0</v>
      </c>
      <c r="N3370" s="133">
        <v>0</v>
      </c>
      <c r="O3370" s="242">
        <v>1320</v>
      </c>
      <c r="P3370" s="133" t="s">
        <v>200</v>
      </c>
      <c r="Q3370" s="133" t="s">
        <v>201</v>
      </c>
      <c r="R3370" s="133" t="s">
        <v>202</v>
      </c>
      <c r="S3370" s="127">
        <v>44349.399699074071</v>
      </c>
    </row>
    <row r="3371" spans="1:19" x14ac:dyDescent="0.2">
      <c r="A3371" s="133" t="s">
        <v>199</v>
      </c>
      <c r="B3371" s="133" t="s">
        <v>86</v>
      </c>
      <c r="C3371" s="127">
        <v>44333.333333333336</v>
      </c>
      <c r="D3371" s="133">
        <v>0</v>
      </c>
      <c r="E3371" s="133">
        <v>0</v>
      </c>
      <c r="F3371" s="133">
        <v>0.81399999999999995</v>
      </c>
      <c r="G3371" s="133">
        <v>0.81399999999999995</v>
      </c>
      <c r="H3371" s="133">
        <v>0</v>
      </c>
      <c r="I3371" s="133">
        <v>0</v>
      </c>
      <c r="J3371" s="133">
        <v>0</v>
      </c>
      <c r="K3371" s="133">
        <v>0</v>
      </c>
      <c r="L3371" s="133"/>
      <c r="M3371" s="133">
        <v>0</v>
      </c>
      <c r="N3371" s="133">
        <v>0</v>
      </c>
      <c r="O3371" s="242">
        <v>1320</v>
      </c>
      <c r="P3371" s="133" t="s">
        <v>200</v>
      </c>
      <c r="Q3371" s="133" t="s">
        <v>201</v>
      </c>
      <c r="R3371" s="133" t="s">
        <v>202</v>
      </c>
      <c r="S3371" s="127">
        <v>44349.399699074071</v>
      </c>
    </row>
    <row r="3372" spans="1:19" x14ac:dyDescent="0.2">
      <c r="A3372" s="133" t="s">
        <v>199</v>
      </c>
      <c r="B3372" s="133" t="s">
        <v>86</v>
      </c>
      <c r="C3372" s="127">
        <v>44333.375</v>
      </c>
      <c r="D3372" s="133">
        <v>0</v>
      </c>
      <c r="E3372" s="133">
        <v>0</v>
      </c>
      <c r="F3372" s="133">
        <v>0.80400000000000005</v>
      </c>
      <c r="G3372" s="133">
        <v>0.80400000000000005</v>
      </c>
      <c r="H3372" s="133">
        <v>0</v>
      </c>
      <c r="I3372" s="133">
        <v>0</v>
      </c>
      <c r="J3372" s="133">
        <v>0</v>
      </c>
      <c r="K3372" s="133">
        <v>0</v>
      </c>
      <c r="L3372" s="133"/>
      <c r="M3372" s="133">
        <v>0</v>
      </c>
      <c r="N3372" s="133">
        <v>0</v>
      </c>
      <c r="O3372" s="242">
        <v>1320</v>
      </c>
      <c r="P3372" s="133" t="s">
        <v>200</v>
      </c>
      <c r="Q3372" s="133" t="s">
        <v>201</v>
      </c>
      <c r="R3372" s="133" t="s">
        <v>202</v>
      </c>
      <c r="S3372" s="127">
        <v>44349.399699074071</v>
      </c>
    </row>
    <row r="3373" spans="1:19" x14ac:dyDescent="0.2">
      <c r="A3373" s="133" t="s">
        <v>199</v>
      </c>
      <c r="B3373" s="133" t="s">
        <v>86</v>
      </c>
      <c r="C3373" s="127">
        <v>44333.416666666664</v>
      </c>
      <c r="D3373" s="133">
        <v>0</v>
      </c>
      <c r="E3373" s="133">
        <v>0</v>
      </c>
      <c r="F3373" s="133">
        <v>0.81399999999999995</v>
      </c>
      <c r="G3373" s="133">
        <v>0.81399999999999995</v>
      </c>
      <c r="H3373" s="133">
        <v>0</v>
      </c>
      <c r="I3373" s="133">
        <v>0</v>
      </c>
      <c r="J3373" s="133">
        <v>0</v>
      </c>
      <c r="K3373" s="133">
        <v>0</v>
      </c>
      <c r="L3373" s="133"/>
      <c r="M3373" s="133">
        <v>0</v>
      </c>
      <c r="N3373" s="133">
        <v>0</v>
      </c>
      <c r="O3373" s="242">
        <v>1320</v>
      </c>
      <c r="P3373" s="133" t="s">
        <v>200</v>
      </c>
      <c r="Q3373" s="133" t="s">
        <v>201</v>
      </c>
      <c r="R3373" s="133" t="s">
        <v>202</v>
      </c>
      <c r="S3373" s="127">
        <v>44349.399687500001</v>
      </c>
    </row>
    <row r="3374" spans="1:19" x14ac:dyDescent="0.2">
      <c r="A3374" s="133" t="s">
        <v>199</v>
      </c>
      <c r="B3374" s="133" t="s">
        <v>86</v>
      </c>
      <c r="C3374" s="127">
        <v>44333.458333333336</v>
      </c>
      <c r="D3374" s="133">
        <v>0</v>
      </c>
      <c r="E3374" s="133">
        <v>0</v>
      </c>
      <c r="F3374" s="133">
        <v>0.81399999999999995</v>
      </c>
      <c r="G3374" s="133">
        <v>0.81399999999999995</v>
      </c>
      <c r="H3374" s="133">
        <v>0</v>
      </c>
      <c r="I3374" s="133">
        <v>0</v>
      </c>
      <c r="J3374" s="133">
        <v>0</v>
      </c>
      <c r="K3374" s="133">
        <v>0</v>
      </c>
      <c r="L3374" s="133"/>
      <c r="M3374" s="133">
        <v>0</v>
      </c>
      <c r="N3374" s="133">
        <v>0</v>
      </c>
      <c r="O3374" s="242">
        <v>1320</v>
      </c>
      <c r="P3374" s="133" t="s">
        <v>200</v>
      </c>
      <c r="Q3374" s="133" t="s">
        <v>201</v>
      </c>
      <c r="R3374" s="133" t="s">
        <v>202</v>
      </c>
      <c r="S3374" s="127">
        <v>44349.399687500001</v>
      </c>
    </row>
    <row r="3375" spans="1:19" x14ac:dyDescent="0.2">
      <c r="A3375" s="133" t="s">
        <v>199</v>
      </c>
      <c r="B3375" s="133" t="s">
        <v>86</v>
      </c>
      <c r="C3375" s="127">
        <v>44333.5</v>
      </c>
      <c r="D3375" s="133">
        <v>0</v>
      </c>
      <c r="E3375" s="133">
        <v>0</v>
      </c>
      <c r="F3375" s="133">
        <v>0.82399999999999995</v>
      </c>
      <c r="G3375" s="133">
        <v>0.82399999999999995</v>
      </c>
      <c r="H3375" s="133">
        <v>0</v>
      </c>
      <c r="I3375" s="133">
        <v>0</v>
      </c>
      <c r="J3375" s="133">
        <v>0</v>
      </c>
      <c r="K3375" s="133">
        <v>0</v>
      </c>
      <c r="L3375" s="133"/>
      <c r="M3375" s="133">
        <v>0</v>
      </c>
      <c r="N3375" s="133">
        <v>0</v>
      </c>
      <c r="O3375" s="242">
        <v>1320</v>
      </c>
      <c r="P3375" s="133" t="s">
        <v>200</v>
      </c>
      <c r="Q3375" s="133" t="s">
        <v>201</v>
      </c>
      <c r="R3375" s="133" t="s">
        <v>202</v>
      </c>
      <c r="S3375" s="127">
        <v>44349.399699074071</v>
      </c>
    </row>
    <row r="3376" spans="1:19" x14ac:dyDescent="0.2">
      <c r="A3376" s="133" t="s">
        <v>199</v>
      </c>
      <c r="B3376" s="133" t="s">
        <v>86</v>
      </c>
      <c r="C3376" s="127">
        <v>44333.541666666664</v>
      </c>
      <c r="D3376" s="133">
        <v>0</v>
      </c>
      <c r="E3376" s="133">
        <v>0</v>
      </c>
      <c r="F3376" s="133">
        <v>0.79500000000000004</v>
      </c>
      <c r="G3376" s="133">
        <v>0.79500000000000004</v>
      </c>
      <c r="H3376" s="133">
        <v>0</v>
      </c>
      <c r="I3376" s="133">
        <v>0</v>
      </c>
      <c r="J3376" s="133">
        <v>0</v>
      </c>
      <c r="K3376" s="133">
        <v>0</v>
      </c>
      <c r="L3376" s="133"/>
      <c r="M3376" s="133">
        <v>0</v>
      </c>
      <c r="N3376" s="133">
        <v>0</v>
      </c>
      <c r="O3376" s="242">
        <v>1320</v>
      </c>
      <c r="P3376" s="133" t="s">
        <v>200</v>
      </c>
      <c r="Q3376" s="133" t="s">
        <v>201</v>
      </c>
      <c r="R3376" s="133" t="s">
        <v>202</v>
      </c>
      <c r="S3376" s="127">
        <v>44349.399699074071</v>
      </c>
    </row>
    <row r="3377" spans="1:19" x14ac:dyDescent="0.2">
      <c r="A3377" s="133" t="s">
        <v>199</v>
      </c>
      <c r="B3377" s="133" t="s">
        <v>86</v>
      </c>
      <c r="C3377" s="127">
        <v>44333.583333333336</v>
      </c>
      <c r="D3377" s="133">
        <v>0</v>
      </c>
      <c r="E3377" s="133">
        <v>0</v>
      </c>
      <c r="F3377" s="133">
        <v>0.80400000000000005</v>
      </c>
      <c r="G3377" s="133">
        <v>0.80400000000000005</v>
      </c>
      <c r="H3377" s="133">
        <v>0</v>
      </c>
      <c r="I3377" s="133">
        <v>0</v>
      </c>
      <c r="J3377" s="133">
        <v>0</v>
      </c>
      <c r="K3377" s="133">
        <v>0</v>
      </c>
      <c r="L3377" s="133"/>
      <c r="M3377" s="133">
        <v>0</v>
      </c>
      <c r="N3377" s="133">
        <v>0</v>
      </c>
      <c r="O3377" s="242">
        <v>1320</v>
      </c>
      <c r="P3377" s="133" t="s">
        <v>200</v>
      </c>
      <c r="Q3377" s="133" t="s">
        <v>201</v>
      </c>
      <c r="R3377" s="133" t="s">
        <v>202</v>
      </c>
      <c r="S3377" s="127">
        <v>44349.399687500001</v>
      </c>
    </row>
    <row r="3378" spans="1:19" x14ac:dyDescent="0.2">
      <c r="A3378" s="133" t="s">
        <v>199</v>
      </c>
      <c r="B3378" s="133" t="s">
        <v>86</v>
      </c>
      <c r="C3378" s="127">
        <v>44333.625</v>
      </c>
      <c r="D3378" s="133">
        <v>0</v>
      </c>
      <c r="E3378" s="133">
        <v>0</v>
      </c>
      <c r="F3378" s="133">
        <v>0.81399999999999995</v>
      </c>
      <c r="G3378" s="133">
        <v>0.81399999999999995</v>
      </c>
      <c r="H3378" s="133">
        <v>0</v>
      </c>
      <c r="I3378" s="133">
        <v>0</v>
      </c>
      <c r="J3378" s="133">
        <v>0</v>
      </c>
      <c r="K3378" s="133">
        <v>0</v>
      </c>
      <c r="L3378" s="133"/>
      <c r="M3378" s="133">
        <v>0</v>
      </c>
      <c r="N3378" s="133">
        <v>0</v>
      </c>
      <c r="O3378" s="242">
        <v>1320</v>
      </c>
      <c r="P3378" s="133" t="s">
        <v>200</v>
      </c>
      <c r="Q3378" s="133" t="s">
        <v>201</v>
      </c>
      <c r="R3378" s="133" t="s">
        <v>202</v>
      </c>
      <c r="S3378" s="127">
        <v>44349.399687500001</v>
      </c>
    </row>
    <row r="3379" spans="1:19" x14ac:dyDescent="0.2">
      <c r="A3379" s="133" t="s">
        <v>199</v>
      </c>
      <c r="B3379" s="133" t="s">
        <v>86</v>
      </c>
      <c r="C3379" s="127">
        <v>44333.666666666664</v>
      </c>
      <c r="D3379" s="133">
        <v>0</v>
      </c>
      <c r="E3379" s="133">
        <v>0</v>
      </c>
      <c r="F3379" s="133">
        <v>0.80400000000000005</v>
      </c>
      <c r="G3379" s="133">
        <v>0.80400000000000005</v>
      </c>
      <c r="H3379" s="133">
        <v>0</v>
      </c>
      <c r="I3379" s="133">
        <v>0</v>
      </c>
      <c r="J3379" s="133">
        <v>0</v>
      </c>
      <c r="K3379" s="133">
        <v>0</v>
      </c>
      <c r="L3379" s="133"/>
      <c r="M3379" s="133">
        <v>0</v>
      </c>
      <c r="N3379" s="133">
        <v>0</v>
      </c>
      <c r="O3379" s="242">
        <v>1320</v>
      </c>
      <c r="P3379" s="133" t="s">
        <v>200</v>
      </c>
      <c r="Q3379" s="133" t="s">
        <v>201</v>
      </c>
      <c r="R3379" s="133" t="s">
        <v>202</v>
      </c>
      <c r="S3379" s="127">
        <v>44349.399687500001</v>
      </c>
    </row>
    <row r="3380" spans="1:19" x14ac:dyDescent="0.2">
      <c r="A3380" s="133" t="s">
        <v>199</v>
      </c>
      <c r="B3380" s="133" t="s">
        <v>86</v>
      </c>
      <c r="C3380" s="127">
        <v>44333.708333333336</v>
      </c>
      <c r="D3380" s="133">
        <v>0</v>
      </c>
      <c r="E3380" s="133">
        <v>0</v>
      </c>
      <c r="F3380" s="133">
        <v>0.80300000000000005</v>
      </c>
      <c r="G3380" s="133">
        <v>0.80300000000000005</v>
      </c>
      <c r="H3380" s="133">
        <v>0</v>
      </c>
      <c r="I3380" s="133">
        <v>0</v>
      </c>
      <c r="J3380" s="133">
        <v>0</v>
      </c>
      <c r="K3380" s="133">
        <v>0</v>
      </c>
      <c r="L3380" s="133"/>
      <c r="M3380" s="133">
        <v>0</v>
      </c>
      <c r="N3380" s="133">
        <v>0</v>
      </c>
      <c r="O3380" s="242">
        <v>1320</v>
      </c>
      <c r="P3380" s="133" t="s">
        <v>200</v>
      </c>
      <c r="Q3380" s="133" t="s">
        <v>201</v>
      </c>
      <c r="R3380" s="133" t="s">
        <v>202</v>
      </c>
      <c r="S3380" s="127">
        <v>44349.399699074071</v>
      </c>
    </row>
    <row r="3381" spans="1:19" x14ac:dyDescent="0.2">
      <c r="A3381" s="133" t="s">
        <v>199</v>
      </c>
      <c r="B3381" s="133" t="s">
        <v>86</v>
      </c>
      <c r="C3381" s="127">
        <v>44333.75</v>
      </c>
      <c r="D3381" s="133">
        <v>0</v>
      </c>
      <c r="E3381" s="133">
        <v>0</v>
      </c>
      <c r="F3381" s="133">
        <v>0.80400000000000005</v>
      </c>
      <c r="G3381" s="133">
        <v>0.80400000000000005</v>
      </c>
      <c r="H3381" s="133">
        <v>0</v>
      </c>
      <c r="I3381" s="133">
        <v>0</v>
      </c>
      <c r="J3381" s="133">
        <v>0</v>
      </c>
      <c r="K3381" s="133">
        <v>0</v>
      </c>
      <c r="L3381" s="133"/>
      <c r="M3381" s="133">
        <v>0</v>
      </c>
      <c r="N3381" s="133">
        <v>0</v>
      </c>
      <c r="O3381" s="242">
        <v>1320</v>
      </c>
      <c r="P3381" s="133" t="s">
        <v>200</v>
      </c>
      <c r="Q3381" s="133" t="s">
        <v>201</v>
      </c>
      <c r="R3381" s="133" t="s">
        <v>202</v>
      </c>
      <c r="S3381" s="127">
        <v>44349.399699074071</v>
      </c>
    </row>
    <row r="3382" spans="1:19" x14ac:dyDescent="0.2">
      <c r="A3382" s="133" t="s">
        <v>199</v>
      </c>
      <c r="B3382" s="133" t="s">
        <v>86</v>
      </c>
      <c r="C3382" s="127">
        <v>44333.791666666664</v>
      </c>
      <c r="D3382" s="133">
        <v>0</v>
      </c>
      <c r="E3382" s="133">
        <v>0</v>
      </c>
      <c r="F3382" s="133">
        <v>0.80300000000000005</v>
      </c>
      <c r="G3382" s="133">
        <v>0.80300000000000005</v>
      </c>
      <c r="H3382" s="133">
        <v>0</v>
      </c>
      <c r="I3382" s="133">
        <v>0</v>
      </c>
      <c r="J3382" s="133">
        <v>0</v>
      </c>
      <c r="K3382" s="133">
        <v>0</v>
      </c>
      <c r="L3382" s="133"/>
      <c r="M3382" s="133">
        <v>0</v>
      </c>
      <c r="N3382" s="133">
        <v>0</v>
      </c>
      <c r="O3382" s="242">
        <v>1320</v>
      </c>
      <c r="P3382" s="133" t="s">
        <v>200</v>
      </c>
      <c r="Q3382" s="133" t="s">
        <v>201</v>
      </c>
      <c r="R3382" s="133" t="s">
        <v>202</v>
      </c>
      <c r="S3382" s="127">
        <v>44349.399699074071</v>
      </c>
    </row>
    <row r="3383" spans="1:19" x14ac:dyDescent="0.2">
      <c r="A3383" s="133" t="s">
        <v>199</v>
      </c>
      <c r="B3383" s="133" t="s">
        <v>86</v>
      </c>
      <c r="C3383" s="127">
        <v>44333.833333333336</v>
      </c>
      <c r="D3383" s="133">
        <v>0</v>
      </c>
      <c r="E3383" s="133">
        <v>0</v>
      </c>
      <c r="F3383" s="133">
        <v>0.80500000000000005</v>
      </c>
      <c r="G3383" s="133">
        <v>0.80500000000000005</v>
      </c>
      <c r="H3383" s="133">
        <v>0</v>
      </c>
      <c r="I3383" s="133">
        <v>0</v>
      </c>
      <c r="J3383" s="133">
        <v>0</v>
      </c>
      <c r="K3383" s="133">
        <v>0</v>
      </c>
      <c r="L3383" s="133"/>
      <c r="M3383" s="133">
        <v>0</v>
      </c>
      <c r="N3383" s="133">
        <v>0</v>
      </c>
      <c r="O3383" s="242">
        <v>1320</v>
      </c>
      <c r="P3383" s="133" t="s">
        <v>200</v>
      </c>
      <c r="Q3383" s="133" t="s">
        <v>201</v>
      </c>
      <c r="R3383" s="133" t="s">
        <v>202</v>
      </c>
      <c r="S3383" s="127">
        <v>44349.399699074071</v>
      </c>
    </row>
    <row r="3384" spans="1:19" x14ac:dyDescent="0.2">
      <c r="A3384" s="133" t="s">
        <v>199</v>
      </c>
      <c r="B3384" s="133" t="s">
        <v>86</v>
      </c>
      <c r="C3384" s="127">
        <v>44333.875</v>
      </c>
      <c r="D3384" s="133">
        <v>0</v>
      </c>
      <c r="E3384" s="133">
        <v>0</v>
      </c>
      <c r="F3384" s="133">
        <v>0.79400000000000004</v>
      </c>
      <c r="G3384" s="133">
        <v>0.79400000000000004</v>
      </c>
      <c r="H3384" s="133">
        <v>0</v>
      </c>
      <c r="I3384" s="133">
        <v>0</v>
      </c>
      <c r="J3384" s="133">
        <v>0</v>
      </c>
      <c r="K3384" s="133">
        <v>0</v>
      </c>
      <c r="L3384" s="133"/>
      <c r="M3384" s="133">
        <v>0</v>
      </c>
      <c r="N3384" s="133">
        <v>0</v>
      </c>
      <c r="O3384" s="242">
        <v>1320</v>
      </c>
      <c r="P3384" s="133" t="s">
        <v>200</v>
      </c>
      <c r="Q3384" s="133" t="s">
        <v>201</v>
      </c>
      <c r="R3384" s="133" t="s">
        <v>202</v>
      </c>
      <c r="S3384" s="127">
        <v>44349.399699074071</v>
      </c>
    </row>
    <row r="3385" spans="1:19" x14ac:dyDescent="0.2">
      <c r="A3385" s="133" t="s">
        <v>199</v>
      </c>
      <c r="B3385" s="133" t="s">
        <v>86</v>
      </c>
      <c r="C3385" s="127">
        <v>44333.916666666664</v>
      </c>
      <c r="D3385" s="133">
        <v>0</v>
      </c>
      <c r="E3385" s="133">
        <v>0</v>
      </c>
      <c r="F3385" s="133">
        <v>0.80400000000000005</v>
      </c>
      <c r="G3385" s="133">
        <v>0.80400000000000005</v>
      </c>
      <c r="H3385" s="133">
        <v>0</v>
      </c>
      <c r="I3385" s="133">
        <v>0</v>
      </c>
      <c r="J3385" s="133">
        <v>0</v>
      </c>
      <c r="K3385" s="133">
        <v>0</v>
      </c>
      <c r="L3385" s="133"/>
      <c r="M3385" s="133">
        <v>0</v>
      </c>
      <c r="N3385" s="133">
        <v>0</v>
      </c>
      <c r="O3385" s="242">
        <v>1320</v>
      </c>
      <c r="P3385" s="133" t="s">
        <v>200</v>
      </c>
      <c r="Q3385" s="133" t="s">
        <v>201</v>
      </c>
      <c r="R3385" s="133" t="s">
        <v>202</v>
      </c>
      <c r="S3385" s="127">
        <v>44349.399699074071</v>
      </c>
    </row>
    <row r="3386" spans="1:19" x14ac:dyDescent="0.2">
      <c r="A3386" s="133" t="s">
        <v>199</v>
      </c>
      <c r="B3386" s="133" t="s">
        <v>86</v>
      </c>
      <c r="C3386" s="127">
        <v>44333.958333333336</v>
      </c>
      <c r="D3386" s="133">
        <v>0</v>
      </c>
      <c r="E3386" s="133">
        <v>0</v>
      </c>
      <c r="F3386" s="133">
        <v>0.80100000000000005</v>
      </c>
      <c r="G3386" s="133">
        <v>0.80100000000000005</v>
      </c>
      <c r="H3386" s="133">
        <v>0</v>
      </c>
      <c r="I3386" s="133">
        <v>0</v>
      </c>
      <c r="J3386" s="133">
        <v>0</v>
      </c>
      <c r="K3386" s="133">
        <v>0</v>
      </c>
      <c r="L3386" s="133"/>
      <c r="M3386" s="133">
        <v>0</v>
      </c>
      <c r="N3386" s="133">
        <v>0</v>
      </c>
      <c r="O3386" s="242">
        <v>1320</v>
      </c>
      <c r="P3386" s="133" t="s">
        <v>200</v>
      </c>
      <c r="Q3386" s="133" t="s">
        <v>201</v>
      </c>
      <c r="R3386" s="133" t="s">
        <v>202</v>
      </c>
      <c r="S3386" s="127">
        <v>44349.399699074071</v>
      </c>
    </row>
    <row r="3387" spans="1:19" x14ac:dyDescent="0.2">
      <c r="A3387" s="133" t="s">
        <v>199</v>
      </c>
      <c r="B3387" s="133" t="s">
        <v>86</v>
      </c>
      <c r="C3387" s="127">
        <v>44334</v>
      </c>
      <c r="D3387" s="133">
        <v>0</v>
      </c>
      <c r="E3387" s="133">
        <v>0</v>
      </c>
      <c r="F3387" s="133">
        <v>0.80300000000000005</v>
      </c>
      <c r="G3387" s="133">
        <v>0.80300000000000005</v>
      </c>
      <c r="H3387" s="133">
        <v>0</v>
      </c>
      <c r="I3387" s="133">
        <v>0</v>
      </c>
      <c r="J3387" s="133">
        <v>0</v>
      </c>
      <c r="K3387" s="133">
        <v>0</v>
      </c>
      <c r="L3387" s="133"/>
      <c r="M3387" s="133">
        <v>0</v>
      </c>
      <c r="N3387" s="133">
        <v>0</v>
      </c>
      <c r="O3387" s="242">
        <v>1320</v>
      </c>
      <c r="P3387" s="133" t="s">
        <v>200</v>
      </c>
      <c r="Q3387" s="133" t="s">
        <v>201</v>
      </c>
      <c r="R3387" s="133" t="s">
        <v>202</v>
      </c>
      <c r="S3387" s="127">
        <v>44349.399699074071</v>
      </c>
    </row>
    <row r="3388" spans="1:19" x14ac:dyDescent="0.2">
      <c r="A3388" s="133" t="s">
        <v>199</v>
      </c>
      <c r="B3388" s="133" t="s">
        <v>86</v>
      </c>
      <c r="C3388" s="127">
        <v>44334.041666666664</v>
      </c>
      <c r="D3388" s="133">
        <v>0</v>
      </c>
      <c r="E3388" s="133">
        <v>0</v>
      </c>
      <c r="F3388" s="133">
        <v>0.80200000000000005</v>
      </c>
      <c r="G3388" s="133">
        <v>0.80200000000000005</v>
      </c>
      <c r="H3388" s="133">
        <v>0</v>
      </c>
      <c r="I3388" s="133">
        <v>0</v>
      </c>
      <c r="J3388" s="133">
        <v>0</v>
      </c>
      <c r="K3388" s="133">
        <v>0</v>
      </c>
      <c r="L3388" s="133"/>
      <c r="M3388" s="133">
        <v>0</v>
      </c>
      <c r="N3388" s="133">
        <v>0</v>
      </c>
      <c r="O3388" s="242">
        <v>1320</v>
      </c>
      <c r="P3388" s="133" t="s">
        <v>200</v>
      </c>
      <c r="Q3388" s="133" t="s">
        <v>201</v>
      </c>
      <c r="R3388" s="133" t="s">
        <v>202</v>
      </c>
      <c r="S3388" s="127">
        <v>44349.399699074071</v>
      </c>
    </row>
    <row r="3389" spans="1:19" x14ac:dyDescent="0.2">
      <c r="A3389" s="133" t="s">
        <v>199</v>
      </c>
      <c r="B3389" s="133" t="s">
        <v>86</v>
      </c>
      <c r="C3389" s="127">
        <v>44334.083333333336</v>
      </c>
      <c r="D3389" s="133">
        <v>0</v>
      </c>
      <c r="E3389" s="133">
        <v>0</v>
      </c>
      <c r="F3389" s="133">
        <v>0.78600000000000003</v>
      </c>
      <c r="G3389" s="133">
        <v>0.78600000000000003</v>
      </c>
      <c r="H3389" s="133">
        <v>0</v>
      </c>
      <c r="I3389" s="133">
        <v>0</v>
      </c>
      <c r="J3389" s="133">
        <v>0</v>
      </c>
      <c r="K3389" s="133">
        <v>0</v>
      </c>
      <c r="L3389" s="133"/>
      <c r="M3389" s="133">
        <v>0</v>
      </c>
      <c r="N3389" s="133">
        <v>0</v>
      </c>
      <c r="O3389" s="242">
        <v>1320</v>
      </c>
      <c r="P3389" s="133" t="s">
        <v>200</v>
      </c>
      <c r="Q3389" s="133" t="s">
        <v>201</v>
      </c>
      <c r="R3389" s="133" t="s">
        <v>202</v>
      </c>
      <c r="S3389" s="127">
        <v>44349.399699074071</v>
      </c>
    </row>
    <row r="3390" spans="1:19" x14ac:dyDescent="0.2">
      <c r="A3390" s="133" t="s">
        <v>199</v>
      </c>
      <c r="B3390" s="133" t="s">
        <v>86</v>
      </c>
      <c r="C3390" s="127">
        <v>44334.125</v>
      </c>
      <c r="D3390" s="133">
        <v>0</v>
      </c>
      <c r="E3390" s="133">
        <v>0</v>
      </c>
      <c r="F3390" s="133">
        <v>0.78600000000000003</v>
      </c>
      <c r="G3390" s="133">
        <v>0.78600000000000003</v>
      </c>
      <c r="H3390" s="133">
        <v>0</v>
      </c>
      <c r="I3390" s="133">
        <v>0</v>
      </c>
      <c r="J3390" s="133">
        <v>0</v>
      </c>
      <c r="K3390" s="133">
        <v>0</v>
      </c>
      <c r="L3390" s="133"/>
      <c r="M3390" s="133">
        <v>0</v>
      </c>
      <c r="N3390" s="133">
        <v>0</v>
      </c>
      <c r="O3390" s="242">
        <v>1320</v>
      </c>
      <c r="P3390" s="133" t="s">
        <v>200</v>
      </c>
      <c r="Q3390" s="133" t="s">
        <v>201</v>
      </c>
      <c r="R3390" s="133" t="s">
        <v>202</v>
      </c>
      <c r="S3390" s="127">
        <v>44349.399687500001</v>
      </c>
    </row>
    <row r="3391" spans="1:19" x14ac:dyDescent="0.2">
      <c r="A3391" s="133" t="s">
        <v>199</v>
      </c>
      <c r="B3391" s="133" t="s">
        <v>86</v>
      </c>
      <c r="C3391" s="127">
        <v>44334.166666666664</v>
      </c>
      <c r="D3391" s="133">
        <v>0</v>
      </c>
      <c r="E3391" s="133">
        <v>0</v>
      </c>
      <c r="F3391" s="133">
        <v>0.78600000000000003</v>
      </c>
      <c r="G3391" s="133">
        <v>0.78600000000000003</v>
      </c>
      <c r="H3391" s="133">
        <v>0</v>
      </c>
      <c r="I3391" s="133">
        <v>0</v>
      </c>
      <c r="J3391" s="133">
        <v>0</v>
      </c>
      <c r="K3391" s="133">
        <v>0</v>
      </c>
      <c r="L3391" s="133"/>
      <c r="M3391" s="133">
        <v>0</v>
      </c>
      <c r="N3391" s="133">
        <v>0</v>
      </c>
      <c r="O3391" s="242">
        <v>1320</v>
      </c>
      <c r="P3391" s="133" t="s">
        <v>200</v>
      </c>
      <c r="Q3391" s="133" t="s">
        <v>201</v>
      </c>
      <c r="R3391" s="133" t="s">
        <v>202</v>
      </c>
      <c r="S3391" s="127">
        <v>44349.399699074071</v>
      </c>
    </row>
    <row r="3392" spans="1:19" x14ac:dyDescent="0.2">
      <c r="A3392" s="133" t="s">
        <v>199</v>
      </c>
      <c r="B3392" s="133" t="s">
        <v>86</v>
      </c>
      <c r="C3392" s="127">
        <v>44334.208333333336</v>
      </c>
      <c r="D3392" s="133">
        <v>0</v>
      </c>
      <c r="E3392" s="133">
        <v>0</v>
      </c>
      <c r="F3392" s="133">
        <v>0.77700000000000002</v>
      </c>
      <c r="G3392" s="133">
        <v>0.77700000000000002</v>
      </c>
      <c r="H3392" s="133">
        <v>0</v>
      </c>
      <c r="I3392" s="133">
        <v>0</v>
      </c>
      <c r="J3392" s="133">
        <v>0</v>
      </c>
      <c r="K3392" s="133">
        <v>0</v>
      </c>
      <c r="L3392" s="133"/>
      <c r="M3392" s="133">
        <v>0</v>
      </c>
      <c r="N3392" s="133">
        <v>0</v>
      </c>
      <c r="O3392" s="242">
        <v>1320</v>
      </c>
      <c r="P3392" s="133" t="s">
        <v>200</v>
      </c>
      <c r="Q3392" s="133" t="s">
        <v>201</v>
      </c>
      <c r="R3392" s="133" t="s">
        <v>202</v>
      </c>
      <c r="S3392" s="127">
        <v>44349.399699074071</v>
      </c>
    </row>
    <row r="3393" spans="1:19" x14ac:dyDescent="0.2">
      <c r="A3393" s="133" t="s">
        <v>199</v>
      </c>
      <c r="B3393" s="133" t="s">
        <v>86</v>
      </c>
      <c r="C3393" s="127">
        <v>44334.25</v>
      </c>
      <c r="D3393" s="133">
        <v>0</v>
      </c>
      <c r="E3393" s="133">
        <v>0</v>
      </c>
      <c r="F3393" s="133">
        <v>0.77700000000000002</v>
      </c>
      <c r="G3393" s="133">
        <v>0.77700000000000002</v>
      </c>
      <c r="H3393" s="133">
        <v>0</v>
      </c>
      <c r="I3393" s="133">
        <v>0</v>
      </c>
      <c r="J3393" s="133">
        <v>0</v>
      </c>
      <c r="K3393" s="133">
        <v>0</v>
      </c>
      <c r="L3393" s="133"/>
      <c r="M3393" s="133">
        <v>0</v>
      </c>
      <c r="N3393" s="133">
        <v>0</v>
      </c>
      <c r="O3393" s="242">
        <v>1320</v>
      </c>
      <c r="P3393" s="133" t="s">
        <v>200</v>
      </c>
      <c r="Q3393" s="133" t="s">
        <v>201</v>
      </c>
      <c r="R3393" s="133" t="s">
        <v>202</v>
      </c>
      <c r="S3393" s="127">
        <v>44349.399699074071</v>
      </c>
    </row>
    <row r="3394" spans="1:19" x14ac:dyDescent="0.2">
      <c r="A3394" s="133" t="s">
        <v>199</v>
      </c>
      <c r="B3394" s="133" t="s">
        <v>86</v>
      </c>
      <c r="C3394" s="127">
        <v>44334.291666666664</v>
      </c>
      <c r="D3394" s="133">
        <v>0</v>
      </c>
      <c r="E3394" s="133">
        <v>0</v>
      </c>
      <c r="F3394" s="133">
        <v>0.78600000000000003</v>
      </c>
      <c r="G3394" s="133">
        <v>0.78600000000000003</v>
      </c>
      <c r="H3394" s="133">
        <v>0</v>
      </c>
      <c r="I3394" s="133">
        <v>0</v>
      </c>
      <c r="J3394" s="133">
        <v>0</v>
      </c>
      <c r="K3394" s="133">
        <v>0</v>
      </c>
      <c r="L3394" s="133"/>
      <c r="M3394" s="133">
        <v>0</v>
      </c>
      <c r="N3394" s="133">
        <v>0</v>
      </c>
      <c r="O3394" s="242">
        <v>1320</v>
      </c>
      <c r="P3394" s="133" t="s">
        <v>200</v>
      </c>
      <c r="Q3394" s="133" t="s">
        <v>201</v>
      </c>
      <c r="R3394" s="133" t="s">
        <v>202</v>
      </c>
      <c r="S3394" s="127">
        <v>44349.399699074071</v>
      </c>
    </row>
    <row r="3395" spans="1:19" x14ac:dyDescent="0.2">
      <c r="A3395" s="133" t="s">
        <v>199</v>
      </c>
      <c r="B3395" s="133" t="s">
        <v>86</v>
      </c>
      <c r="C3395" s="127">
        <v>44334.333333333336</v>
      </c>
      <c r="D3395" s="133">
        <v>0</v>
      </c>
      <c r="E3395" s="133">
        <v>0</v>
      </c>
      <c r="F3395" s="133">
        <v>0.78600000000000003</v>
      </c>
      <c r="G3395" s="133">
        <v>0.78600000000000003</v>
      </c>
      <c r="H3395" s="133">
        <v>0</v>
      </c>
      <c r="I3395" s="133">
        <v>0</v>
      </c>
      <c r="J3395" s="133">
        <v>0</v>
      </c>
      <c r="K3395" s="133">
        <v>0</v>
      </c>
      <c r="L3395" s="133"/>
      <c r="M3395" s="133">
        <v>0</v>
      </c>
      <c r="N3395" s="133">
        <v>0</v>
      </c>
      <c r="O3395" s="242">
        <v>1320</v>
      </c>
      <c r="P3395" s="133" t="s">
        <v>200</v>
      </c>
      <c r="Q3395" s="133" t="s">
        <v>201</v>
      </c>
      <c r="R3395" s="133" t="s">
        <v>202</v>
      </c>
      <c r="S3395" s="127">
        <v>44349.399699074071</v>
      </c>
    </row>
    <row r="3396" spans="1:19" x14ac:dyDescent="0.2">
      <c r="A3396" s="133" t="s">
        <v>199</v>
      </c>
      <c r="B3396" s="133" t="s">
        <v>86</v>
      </c>
      <c r="C3396" s="127">
        <v>44334.375</v>
      </c>
      <c r="D3396" s="133">
        <v>0</v>
      </c>
      <c r="E3396" s="133">
        <v>0</v>
      </c>
      <c r="F3396" s="133">
        <v>0.77700000000000002</v>
      </c>
      <c r="G3396" s="133">
        <v>0.77700000000000002</v>
      </c>
      <c r="H3396" s="133">
        <v>0</v>
      </c>
      <c r="I3396" s="133">
        <v>0</v>
      </c>
      <c r="J3396" s="133">
        <v>0</v>
      </c>
      <c r="K3396" s="133">
        <v>0</v>
      </c>
      <c r="L3396" s="133"/>
      <c r="M3396" s="133">
        <v>0</v>
      </c>
      <c r="N3396" s="133">
        <v>0</v>
      </c>
      <c r="O3396" s="242">
        <v>1320</v>
      </c>
      <c r="P3396" s="133" t="s">
        <v>200</v>
      </c>
      <c r="Q3396" s="133" t="s">
        <v>201</v>
      </c>
      <c r="R3396" s="133" t="s">
        <v>202</v>
      </c>
      <c r="S3396" s="127">
        <v>44349.399687500001</v>
      </c>
    </row>
    <row r="3397" spans="1:19" x14ac:dyDescent="0.2">
      <c r="A3397" s="133" t="s">
        <v>199</v>
      </c>
      <c r="B3397" s="133" t="s">
        <v>86</v>
      </c>
      <c r="C3397" s="127">
        <v>44334.416666666664</v>
      </c>
      <c r="D3397" s="133">
        <v>0</v>
      </c>
      <c r="E3397" s="133">
        <v>0</v>
      </c>
      <c r="F3397" s="133">
        <v>0.77700000000000002</v>
      </c>
      <c r="G3397" s="133">
        <v>0.77700000000000002</v>
      </c>
      <c r="H3397" s="133">
        <v>0</v>
      </c>
      <c r="I3397" s="133">
        <v>0</v>
      </c>
      <c r="J3397" s="133">
        <v>0</v>
      </c>
      <c r="K3397" s="133">
        <v>0</v>
      </c>
      <c r="L3397" s="133"/>
      <c r="M3397" s="133">
        <v>0</v>
      </c>
      <c r="N3397" s="133">
        <v>0</v>
      </c>
      <c r="O3397" s="242">
        <v>1320</v>
      </c>
      <c r="P3397" s="133" t="s">
        <v>200</v>
      </c>
      <c r="Q3397" s="133" t="s">
        <v>201</v>
      </c>
      <c r="R3397" s="133" t="s">
        <v>202</v>
      </c>
      <c r="S3397" s="127">
        <v>44349.399687500001</v>
      </c>
    </row>
    <row r="3398" spans="1:19" x14ac:dyDescent="0.2">
      <c r="A3398" s="133" t="s">
        <v>199</v>
      </c>
      <c r="B3398" s="133" t="s">
        <v>86</v>
      </c>
      <c r="C3398" s="127">
        <v>44334.458333333336</v>
      </c>
      <c r="D3398" s="133">
        <v>0</v>
      </c>
      <c r="E3398" s="133">
        <v>0</v>
      </c>
      <c r="F3398" s="133">
        <v>0.78600000000000003</v>
      </c>
      <c r="G3398" s="133">
        <v>0.78600000000000003</v>
      </c>
      <c r="H3398" s="133">
        <v>0</v>
      </c>
      <c r="I3398" s="133">
        <v>0</v>
      </c>
      <c r="J3398" s="133">
        <v>0</v>
      </c>
      <c r="K3398" s="133">
        <v>0</v>
      </c>
      <c r="L3398" s="133"/>
      <c r="M3398" s="133">
        <v>0</v>
      </c>
      <c r="N3398" s="133">
        <v>0</v>
      </c>
      <c r="O3398" s="242">
        <v>1320</v>
      </c>
      <c r="P3398" s="133" t="s">
        <v>200</v>
      </c>
      <c r="Q3398" s="133" t="s">
        <v>201</v>
      </c>
      <c r="R3398" s="133" t="s">
        <v>202</v>
      </c>
      <c r="S3398" s="127">
        <v>44349.399699074071</v>
      </c>
    </row>
    <row r="3399" spans="1:19" x14ac:dyDescent="0.2">
      <c r="A3399" s="133" t="s">
        <v>199</v>
      </c>
      <c r="B3399" s="133" t="s">
        <v>86</v>
      </c>
      <c r="C3399" s="127">
        <v>44334.5</v>
      </c>
      <c r="D3399" s="133">
        <v>0</v>
      </c>
      <c r="E3399" s="133">
        <v>0</v>
      </c>
      <c r="F3399" s="133">
        <v>0.78600000000000003</v>
      </c>
      <c r="G3399" s="133">
        <v>0.78600000000000003</v>
      </c>
      <c r="H3399" s="133">
        <v>0</v>
      </c>
      <c r="I3399" s="133">
        <v>0</v>
      </c>
      <c r="J3399" s="133">
        <v>0</v>
      </c>
      <c r="K3399" s="133">
        <v>0</v>
      </c>
      <c r="L3399" s="133"/>
      <c r="M3399" s="133">
        <v>0</v>
      </c>
      <c r="N3399" s="133">
        <v>0</v>
      </c>
      <c r="O3399" s="242">
        <v>1320</v>
      </c>
      <c r="P3399" s="133" t="s">
        <v>200</v>
      </c>
      <c r="Q3399" s="133" t="s">
        <v>201</v>
      </c>
      <c r="R3399" s="133" t="s">
        <v>202</v>
      </c>
      <c r="S3399" s="127">
        <v>44349.399699074071</v>
      </c>
    </row>
    <row r="3400" spans="1:19" x14ac:dyDescent="0.2">
      <c r="A3400" s="133" t="s">
        <v>199</v>
      </c>
      <c r="B3400" s="133" t="s">
        <v>86</v>
      </c>
      <c r="C3400" s="127">
        <v>44334.541666666664</v>
      </c>
      <c r="D3400" s="133">
        <v>0</v>
      </c>
      <c r="E3400" s="133">
        <v>0</v>
      </c>
      <c r="F3400" s="133">
        <v>0.78600000000000003</v>
      </c>
      <c r="G3400" s="133">
        <v>0.78600000000000003</v>
      </c>
      <c r="H3400" s="133">
        <v>0</v>
      </c>
      <c r="I3400" s="133">
        <v>0</v>
      </c>
      <c r="J3400" s="133">
        <v>0</v>
      </c>
      <c r="K3400" s="133">
        <v>0</v>
      </c>
      <c r="L3400" s="133"/>
      <c r="M3400" s="133">
        <v>0</v>
      </c>
      <c r="N3400" s="133">
        <v>0</v>
      </c>
      <c r="O3400" s="242">
        <v>1320</v>
      </c>
      <c r="P3400" s="133" t="s">
        <v>200</v>
      </c>
      <c r="Q3400" s="133" t="s">
        <v>201</v>
      </c>
      <c r="R3400" s="133" t="s">
        <v>202</v>
      </c>
      <c r="S3400" s="127">
        <v>44349.399687500001</v>
      </c>
    </row>
    <row r="3401" spans="1:19" x14ac:dyDescent="0.2">
      <c r="A3401" s="133" t="s">
        <v>199</v>
      </c>
      <c r="B3401" s="133" t="s">
        <v>86</v>
      </c>
      <c r="C3401" s="127">
        <v>44334.583333333336</v>
      </c>
      <c r="D3401" s="133">
        <v>0</v>
      </c>
      <c r="E3401" s="133">
        <v>0</v>
      </c>
      <c r="F3401" s="133">
        <v>0.78600000000000003</v>
      </c>
      <c r="G3401" s="133">
        <v>0.78600000000000003</v>
      </c>
      <c r="H3401" s="133">
        <v>0</v>
      </c>
      <c r="I3401" s="133">
        <v>0</v>
      </c>
      <c r="J3401" s="133">
        <v>0</v>
      </c>
      <c r="K3401" s="133">
        <v>0</v>
      </c>
      <c r="L3401" s="133"/>
      <c r="M3401" s="133">
        <v>0</v>
      </c>
      <c r="N3401" s="133">
        <v>0</v>
      </c>
      <c r="O3401" s="242">
        <v>1320</v>
      </c>
      <c r="P3401" s="133" t="s">
        <v>200</v>
      </c>
      <c r="Q3401" s="133" t="s">
        <v>201</v>
      </c>
      <c r="R3401" s="133" t="s">
        <v>202</v>
      </c>
      <c r="S3401" s="127">
        <v>44349.399699074071</v>
      </c>
    </row>
    <row r="3402" spans="1:19" x14ac:dyDescent="0.2">
      <c r="A3402" s="133" t="s">
        <v>199</v>
      </c>
      <c r="B3402" s="133" t="s">
        <v>86</v>
      </c>
      <c r="C3402" s="127">
        <v>44334.625</v>
      </c>
      <c r="D3402" s="133">
        <v>0</v>
      </c>
      <c r="E3402" s="133">
        <v>0</v>
      </c>
      <c r="F3402" s="133">
        <v>0.77700000000000002</v>
      </c>
      <c r="G3402" s="133">
        <v>0.77700000000000002</v>
      </c>
      <c r="H3402" s="133">
        <v>0</v>
      </c>
      <c r="I3402" s="133">
        <v>0</v>
      </c>
      <c r="J3402" s="133">
        <v>0</v>
      </c>
      <c r="K3402" s="133">
        <v>0</v>
      </c>
      <c r="L3402" s="133"/>
      <c r="M3402" s="133">
        <v>0</v>
      </c>
      <c r="N3402" s="133">
        <v>0</v>
      </c>
      <c r="O3402" s="242">
        <v>1320</v>
      </c>
      <c r="P3402" s="133" t="s">
        <v>200</v>
      </c>
      <c r="Q3402" s="133" t="s">
        <v>201</v>
      </c>
      <c r="R3402" s="133" t="s">
        <v>202</v>
      </c>
      <c r="S3402" s="127">
        <v>44349.399699074071</v>
      </c>
    </row>
    <row r="3403" spans="1:19" x14ac:dyDescent="0.2">
      <c r="A3403" s="133" t="s">
        <v>199</v>
      </c>
      <c r="B3403" s="133" t="s">
        <v>86</v>
      </c>
      <c r="C3403" s="127">
        <v>44334.666666666664</v>
      </c>
      <c r="D3403" s="133">
        <v>0</v>
      </c>
      <c r="E3403" s="133">
        <v>0</v>
      </c>
      <c r="F3403" s="133">
        <v>0.77700000000000002</v>
      </c>
      <c r="G3403" s="133">
        <v>0.77700000000000002</v>
      </c>
      <c r="H3403" s="133">
        <v>0</v>
      </c>
      <c r="I3403" s="133">
        <v>0</v>
      </c>
      <c r="J3403" s="133">
        <v>0</v>
      </c>
      <c r="K3403" s="133">
        <v>0</v>
      </c>
      <c r="L3403" s="133"/>
      <c r="M3403" s="133">
        <v>0</v>
      </c>
      <c r="N3403" s="133">
        <v>0</v>
      </c>
      <c r="O3403" s="242">
        <v>1320</v>
      </c>
      <c r="P3403" s="133" t="s">
        <v>200</v>
      </c>
      <c r="Q3403" s="133" t="s">
        <v>201</v>
      </c>
      <c r="R3403" s="133" t="s">
        <v>202</v>
      </c>
      <c r="S3403" s="127">
        <v>44349.399699074071</v>
      </c>
    </row>
    <row r="3404" spans="1:19" x14ac:dyDescent="0.2">
      <c r="A3404" s="133" t="s">
        <v>199</v>
      </c>
      <c r="B3404" s="133" t="s">
        <v>86</v>
      </c>
      <c r="C3404" s="127">
        <v>44334.708333333336</v>
      </c>
      <c r="D3404" s="133">
        <v>0</v>
      </c>
      <c r="E3404" s="133">
        <v>0</v>
      </c>
      <c r="F3404" s="133">
        <v>0.77700000000000002</v>
      </c>
      <c r="G3404" s="133">
        <v>0.77700000000000002</v>
      </c>
      <c r="H3404" s="133">
        <v>0</v>
      </c>
      <c r="I3404" s="133">
        <v>0</v>
      </c>
      <c r="J3404" s="133">
        <v>0</v>
      </c>
      <c r="K3404" s="133">
        <v>0</v>
      </c>
      <c r="L3404" s="133"/>
      <c r="M3404" s="133">
        <v>0</v>
      </c>
      <c r="N3404" s="133">
        <v>0</v>
      </c>
      <c r="O3404" s="242">
        <v>1320</v>
      </c>
      <c r="P3404" s="133" t="s">
        <v>200</v>
      </c>
      <c r="Q3404" s="133" t="s">
        <v>201</v>
      </c>
      <c r="R3404" s="133" t="s">
        <v>202</v>
      </c>
      <c r="S3404" s="127">
        <v>44349.399699074071</v>
      </c>
    </row>
    <row r="3405" spans="1:19" x14ac:dyDescent="0.2">
      <c r="A3405" s="133" t="s">
        <v>199</v>
      </c>
      <c r="B3405" s="133" t="s">
        <v>86</v>
      </c>
      <c r="C3405" s="127">
        <v>44334.75</v>
      </c>
      <c r="D3405" s="133">
        <v>0</v>
      </c>
      <c r="E3405" s="133">
        <v>0</v>
      </c>
      <c r="F3405" s="133">
        <v>0.77700000000000002</v>
      </c>
      <c r="G3405" s="133">
        <v>0.77700000000000002</v>
      </c>
      <c r="H3405" s="133">
        <v>0</v>
      </c>
      <c r="I3405" s="133">
        <v>0</v>
      </c>
      <c r="J3405" s="133">
        <v>0</v>
      </c>
      <c r="K3405" s="133">
        <v>0</v>
      </c>
      <c r="L3405" s="133"/>
      <c r="M3405" s="133">
        <v>0</v>
      </c>
      <c r="N3405" s="133">
        <v>0</v>
      </c>
      <c r="O3405" s="242">
        <v>1320</v>
      </c>
      <c r="P3405" s="133" t="s">
        <v>200</v>
      </c>
      <c r="Q3405" s="133" t="s">
        <v>201</v>
      </c>
      <c r="R3405" s="133" t="s">
        <v>202</v>
      </c>
      <c r="S3405" s="127">
        <v>44349.399687500001</v>
      </c>
    </row>
    <row r="3406" spans="1:19" x14ac:dyDescent="0.2">
      <c r="A3406" s="133" t="s">
        <v>199</v>
      </c>
      <c r="B3406" s="133" t="s">
        <v>86</v>
      </c>
      <c r="C3406" s="127">
        <v>44334.791666666664</v>
      </c>
      <c r="D3406" s="133">
        <v>0</v>
      </c>
      <c r="E3406" s="133">
        <v>0</v>
      </c>
      <c r="F3406" s="133">
        <v>0.77700000000000002</v>
      </c>
      <c r="G3406" s="133">
        <v>0.77700000000000002</v>
      </c>
      <c r="H3406" s="133">
        <v>0</v>
      </c>
      <c r="I3406" s="133">
        <v>0</v>
      </c>
      <c r="J3406" s="133">
        <v>0</v>
      </c>
      <c r="K3406" s="133">
        <v>0</v>
      </c>
      <c r="L3406" s="133"/>
      <c r="M3406" s="133">
        <v>0</v>
      </c>
      <c r="N3406" s="133">
        <v>0</v>
      </c>
      <c r="O3406" s="242">
        <v>1320</v>
      </c>
      <c r="P3406" s="133" t="s">
        <v>200</v>
      </c>
      <c r="Q3406" s="133" t="s">
        <v>201</v>
      </c>
      <c r="R3406" s="133" t="s">
        <v>202</v>
      </c>
      <c r="S3406" s="127">
        <v>44349.399699074071</v>
      </c>
    </row>
    <row r="3407" spans="1:19" x14ac:dyDescent="0.2">
      <c r="A3407" s="133" t="s">
        <v>199</v>
      </c>
      <c r="B3407" s="133" t="s">
        <v>86</v>
      </c>
      <c r="C3407" s="127">
        <v>44334.833333333336</v>
      </c>
      <c r="D3407" s="133">
        <v>0</v>
      </c>
      <c r="E3407" s="133">
        <v>0</v>
      </c>
      <c r="F3407" s="133">
        <v>0.77700000000000002</v>
      </c>
      <c r="G3407" s="133">
        <v>0.77700000000000002</v>
      </c>
      <c r="H3407" s="133">
        <v>0</v>
      </c>
      <c r="I3407" s="133">
        <v>0</v>
      </c>
      <c r="J3407" s="133">
        <v>0</v>
      </c>
      <c r="K3407" s="133">
        <v>0</v>
      </c>
      <c r="L3407" s="133"/>
      <c r="M3407" s="133">
        <v>0</v>
      </c>
      <c r="N3407" s="133">
        <v>0</v>
      </c>
      <c r="O3407" s="242">
        <v>1320</v>
      </c>
      <c r="P3407" s="133" t="s">
        <v>200</v>
      </c>
      <c r="Q3407" s="133" t="s">
        <v>201</v>
      </c>
      <c r="R3407" s="133" t="s">
        <v>202</v>
      </c>
      <c r="S3407" s="127">
        <v>44349.399699074071</v>
      </c>
    </row>
    <row r="3408" spans="1:19" x14ac:dyDescent="0.2">
      <c r="A3408" s="133" t="s">
        <v>199</v>
      </c>
      <c r="B3408" s="133" t="s">
        <v>86</v>
      </c>
      <c r="C3408" s="127">
        <v>44334.875</v>
      </c>
      <c r="D3408" s="133">
        <v>0</v>
      </c>
      <c r="E3408" s="133">
        <v>0</v>
      </c>
      <c r="F3408" s="133">
        <v>0.76800000000000002</v>
      </c>
      <c r="G3408" s="133">
        <v>0.76800000000000002</v>
      </c>
      <c r="H3408" s="133">
        <v>0</v>
      </c>
      <c r="I3408" s="133">
        <v>0</v>
      </c>
      <c r="J3408" s="133">
        <v>0</v>
      </c>
      <c r="K3408" s="133">
        <v>0</v>
      </c>
      <c r="L3408" s="133"/>
      <c r="M3408" s="133">
        <v>0</v>
      </c>
      <c r="N3408" s="133">
        <v>0</v>
      </c>
      <c r="O3408" s="242">
        <v>1320</v>
      </c>
      <c r="P3408" s="133" t="s">
        <v>200</v>
      </c>
      <c r="Q3408" s="133" t="s">
        <v>201</v>
      </c>
      <c r="R3408" s="133" t="s">
        <v>202</v>
      </c>
      <c r="S3408" s="127">
        <v>44349.399699074071</v>
      </c>
    </row>
    <row r="3409" spans="1:19" x14ac:dyDescent="0.2">
      <c r="A3409" s="133" t="s">
        <v>199</v>
      </c>
      <c r="B3409" s="133" t="s">
        <v>86</v>
      </c>
      <c r="C3409" s="127">
        <v>44334.916666666664</v>
      </c>
      <c r="D3409" s="133">
        <v>0</v>
      </c>
      <c r="E3409" s="133">
        <v>0</v>
      </c>
      <c r="F3409" s="133">
        <v>0.78600000000000003</v>
      </c>
      <c r="G3409" s="133">
        <v>0.78600000000000003</v>
      </c>
      <c r="H3409" s="133">
        <v>0</v>
      </c>
      <c r="I3409" s="133">
        <v>0</v>
      </c>
      <c r="J3409" s="133">
        <v>0</v>
      </c>
      <c r="K3409" s="133">
        <v>0</v>
      </c>
      <c r="L3409" s="133"/>
      <c r="M3409" s="133">
        <v>0</v>
      </c>
      <c r="N3409" s="133">
        <v>0</v>
      </c>
      <c r="O3409" s="242">
        <v>1320</v>
      </c>
      <c r="P3409" s="133" t="s">
        <v>200</v>
      </c>
      <c r="Q3409" s="133" t="s">
        <v>201</v>
      </c>
      <c r="R3409" s="133" t="s">
        <v>202</v>
      </c>
      <c r="S3409" s="127">
        <v>44349.399699074071</v>
      </c>
    </row>
    <row r="3410" spans="1:19" x14ac:dyDescent="0.2">
      <c r="A3410" s="133" t="s">
        <v>199</v>
      </c>
      <c r="B3410" s="133" t="s">
        <v>86</v>
      </c>
      <c r="C3410" s="127">
        <v>44334.958333333336</v>
      </c>
      <c r="D3410" s="133">
        <v>0</v>
      </c>
      <c r="E3410" s="133">
        <v>0</v>
      </c>
      <c r="F3410" s="133">
        <v>0.79500000000000004</v>
      </c>
      <c r="G3410" s="133">
        <v>0.79500000000000004</v>
      </c>
      <c r="H3410" s="133">
        <v>0</v>
      </c>
      <c r="I3410" s="133">
        <v>0</v>
      </c>
      <c r="J3410" s="133">
        <v>0</v>
      </c>
      <c r="K3410" s="133">
        <v>0</v>
      </c>
      <c r="L3410" s="133"/>
      <c r="M3410" s="133">
        <v>0</v>
      </c>
      <c r="N3410" s="133">
        <v>0</v>
      </c>
      <c r="O3410" s="242">
        <v>1320</v>
      </c>
      <c r="P3410" s="133" t="s">
        <v>200</v>
      </c>
      <c r="Q3410" s="133" t="s">
        <v>201</v>
      </c>
      <c r="R3410" s="133" t="s">
        <v>202</v>
      </c>
      <c r="S3410" s="127">
        <v>44349.399699074071</v>
      </c>
    </row>
    <row r="3411" spans="1:19" x14ac:dyDescent="0.2">
      <c r="A3411" s="133" t="s">
        <v>199</v>
      </c>
      <c r="B3411" s="133" t="s">
        <v>86</v>
      </c>
      <c r="C3411" s="127">
        <v>44335</v>
      </c>
      <c r="D3411" s="133">
        <v>0</v>
      </c>
      <c r="E3411" s="133">
        <v>0</v>
      </c>
      <c r="F3411" s="133">
        <v>0.79500000000000004</v>
      </c>
      <c r="G3411" s="133">
        <v>0.79500000000000004</v>
      </c>
      <c r="H3411" s="133">
        <v>0</v>
      </c>
      <c r="I3411" s="133">
        <v>0</v>
      </c>
      <c r="J3411" s="133">
        <v>0</v>
      </c>
      <c r="K3411" s="133">
        <v>0</v>
      </c>
      <c r="L3411" s="133"/>
      <c r="M3411" s="133">
        <v>0</v>
      </c>
      <c r="N3411" s="133">
        <v>0</v>
      </c>
      <c r="O3411" s="242">
        <v>1320</v>
      </c>
      <c r="P3411" s="133" t="s">
        <v>200</v>
      </c>
      <c r="Q3411" s="133" t="s">
        <v>201</v>
      </c>
      <c r="R3411" s="133" t="s">
        <v>202</v>
      </c>
      <c r="S3411" s="127">
        <v>44349.399699074071</v>
      </c>
    </row>
    <row r="3412" spans="1:19" x14ac:dyDescent="0.2">
      <c r="A3412" s="133" t="s">
        <v>199</v>
      </c>
      <c r="B3412" s="133" t="s">
        <v>86</v>
      </c>
      <c r="C3412" s="127">
        <v>44335.041666666664</v>
      </c>
      <c r="D3412" s="133">
        <v>0</v>
      </c>
      <c r="E3412" s="133">
        <v>0</v>
      </c>
      <c r="F3412" s="133">
        <v>0.77700000000000002</v>
      </c>
      <c r="G3412" s="133">
        <v>0.77700000000000002</v>
      </c>
      <c r="H3412" s="133">
        <v>0</v>
      </c>
      <c r="I3412" s="133">
        <v>0</v>
      </c>
      <c r="J3412" s="133">
        <v>0</v>
      </c>
      <c r="K3412" s="133">
        <v>0</v>
      </c>
      <c r="L3412" s="133"/>
      <c r="M3412" s="133">
        <v>0</v>
      </c>
      <c r="N3412" s="133">
        <v>0</v>
      </c>
      <c r="O3412" s="242">
        <v>1320</v>
      </c>
      <c r="P3412" s="133" t="s">
        <v>200</v>
      </c>
      <c r="Q3412" s="133" t="s">
        <v>201</v>
      </c>
      <c r="R3412" s="133" t="s">
        <v>202</v>
      </c>
      <c r="S3412" s="127">
        <v>44349.399699074071</v>
      </c>
    </row>
    <row r="3413" spans="1:19" x14ac:dyDescent="0.2">
      <c r="A3413" s="133" t="s">
        <v>199</v>
      </c>
      <c r="B3413" s="133" t="s">
        <v>86</v>
      </c>
      <c r="C3413" s="127">
        <v>44335.083333333336</v>
      </c>
      <c r="D3413" s="133">
        <v>0</v>
      </c>
      <c r="E3413" s="133">
        <v>0</v>
      </c>
      <c r="F3413" s="133">
        <v>0.77700000000000002</v>
      </c>
      <c r="G3413" s="133">
        <v>0.77700000000000002</v>
      </c>
      <c r="H3413" s="133">
        <v>0</v>
      </c>
      <c r="I3413" s="133">
        <v>0</v>
      </c>
      <c r="J3413" s="133">
        <v>0</v>
      </c>
      <c r="K3413" s="133">
        <v>0</v>
      </c>
      <c r="L3413" s="133"/>
      <c r="M3413" s="133">
        <v>0</v>
      </c>
      <c r="N3413" s="133">
        <v>0</v>
      </c>
      <c r="O3413" s="242">
        <v>1320</v>
      </c>
      <c r="P3413" s="133" t="s">
        <v>200</v>
      </c>
      <c r="Q3413" s="133" t="s">
        <v>201</v>
      </c>
      <c r="R3413" s="133" t="s">
        <v>202</v>
      </c>
      <c r="S3413" s="127">
        <v>44349.400277777779</v>
      </c>
    </row>
    <row r="3414" spans="1:19" x14ac:dyDescent="0.2">
      <c r="A3414" s="133" t="s">
        <v>199</v>
      </c>
      <c r="B3414" s="133" t="s">
        <v>86</v>
      </c>
      <c r="C3414" s="127">
        <v>44335.125</v>
      </c>
      <c r="D3414" s="133">
        <v>0</v>
      </c>
      <c r="E3414" s="133">
        <v>0</v>
      </c>
      <c r="F3414" s="133">
        <v>0.77700000000000002</v>
      </c>
      <c r="G3414" s="133">
        <v>0.77700000000000002</v>
      </c>
      <c r="H3414" s="133">
        <v>0</v>
      </c>
      <c r="I3414" s="133">
        <v>0</v>
      </c>
      <c r="J3414" s="133">
        <v>0</v>
      </c>
      <c r="K3414" s="133">
        <v>0</v>
      </c>
      <c r="L3414" s="133"/>
      <c r="M3414" s="133">
        <v>0</v>
      </c>
      <c r="N3414" s="133">
        <v>0</v>
      </c>
      <c r="O3414" s="242">
        <v>1320</v>
      </c>
      <c r="P3414" s="133" t="s">
        <v>200</v>
      </c>
      <c r="Q3414" s="133" t="s">
        <v>201</v>
      </c>
      <c r="R3414" s="133" t="s">
        <v>202</v>
      </c>
      <c r="S3414" s="127">
        <v>44349.400289351855</v>
      </c>
    </row>
    <row r="3415" spans="1:19" x14ac:dyDescent="0.2">
      <c r="A3415" s="133" t="s">
        <v>199</v>
      </c>
      <c r="B3415" s="133" t="s">
        <v>86</v>
      </c>
      <c r="C3415" s="127">
        <v>44335.166666666664</v>
      </c>
      <c r="D3415" s="133">
        <v>0</v>
      </c>
      <c r="E3415" s="133">
        <v>0</v>
      </c>
      <c r="F3415" s="133">
        <v>0.77700000000000002</v>
      </c>
      <c r="G3415" s="133">
        <v>0.77700000000000002</v>
      </c>
      <c r="H3415" s="133">
        <v>0</v>
      </c>
      <c r="I3415" s="133">
        <v>0</v>
      </c>
      <c r="J3415" s="133">
        <v>0</v>
      </c>
      <c r="K3415" s="133">
        <v>0</v>
      </c>
      <c r="L3415" s="133"/>
      <c r="M3415" s="133">
        <v>0</v>
      </c>
      <c r="N3415" s="133">
        <v>0</v>
      </c>
      <c r="O3415" s="242">
        <v>1320</v>
      </c>
      <c r="P3415" s="133" t="s">
        <v>200</v>
      </c>
      <c r="Q3415" s="133" t="s">
        <v>201</v>
      </c>
      <c r="R3415" s="133" t="s">
        <v>202</v>
      </c>
      <c r="S3415" s="127">
        <v>44349.400277777779</v>
      </c>
    </row>
    <row r="3416" spans="1:19" x14ac:dyDescent="0.2">
      <c r="A3416" s="133" t="s">
        <v>199</v>
      </c>
      <c r="B3416" s="133" t="s">
        <v>86</v>
      </c>
      <c r="C3416" s="127">
        <v>44335.208333333336</v>
      </c>
      <c r="D3416" s="133">
        <v>0</v>
      </c>
      <c r="E3416" s="133">
        <v>0</v>
      </c>
      <c r="F3416" s="133">
        <v>0.77700000000000002</v>
      </c>
      <c r="G3416" s="133">
        <v>0.77700000000000002</v>
      </c>
      <c r="H3416" s="133">
        <v>0</v>
      </c>
      <c r="I3416" s="133">
        <v>0</v>
      </c>
      <c r="J3416" s="133">
        <v>0</v>
      </c>
      <c r="K3416" s="133">
        <v>0</v>
      </c>
      <c r="L3416" s="133"/>
      <c r="M3416" s="133">
        <v>0</v>
      </c>
      <c r="N3416" s="133">
        <v>0</v>
      </c>
      <c r="O3416" s="242">
        <v>1320</v>
      </c>
      <c r="P3416" s="133" t="s">
        <v>200</v>
      </c>
      <c r="Q3416" s="133" t="s">
        <v>201</v>
      </c>
      <c r="R3416" s="133" t="s">
        <v>202</v>
      </c>
      <c r="S3416" s="127">
        <v>44349.400277777779</v>
      </c>
    </row>
    <row r="3417" spans="1:19" x14ac:dyDescent="0.2">
      <c r="A3417" s="133" t="s">
        <v>199</v>
      </c>
      <c r="B3417" s="133" t="s">
        <v>86</v>
      </c>
      <c r="C3417" s="127">
        <v>44335.25</v>
      </c>
      <c r="D3417" s="133">
        <v>0</v>
      </c>
      <c r="E3417" s="133">
        <v>0</v>
      </c>
      <c r="F3417" s="133">
        <v>0.78600000000000003</v>
      </c>
      <c r="G3417" s="133">
        <v>0.78600000000000003</v>
      </c>
      <c r="H3417" s="133">
        <v>0</v>
      </c>
      <c r="I3417" s="133">
        <v>0</v>
      </c>
      <c r="J3417" s="133">
        <v>0</v>
      </c>
      <c r="K3417" s="133">
        <v>0</v>
      </c>
      <c r="L3417" s="133"/>
      <c r="M3417" s="133">
        <v>0</v>
      </c>
      <c r="N3417" s="133">
        <v>0</v>
      </c>
      <c r="O3417" s="242">
        <v>1320</v>
      </c>
      <c r="P3417" s="133" t="s">
        <v>200</v>
      </c>
      <c r="Q3417" s="133" t="s">
        <v>201</v>
      </c>
      <c r="R3417" s="133" t="s">
        <v>202</v>
      </c>
      <c r="S3417" s="127">
        <v>44349.400289351855</v>
      </c>
    </row>
    <row r="3418" spans="1:19" x14ac:dyDescent="0.2">
      <c r="A3418" s="133" t="s">
        <v>199</v>
      </c>
      <c r="B3418" s="133" t="s">
        <v>86</v>
      </c>
      <c r="C3418" s="127">
        <v>44335.291666666664</v>
      </c>
      <c r="D3418" s="133">
        <v>0</v>
      </c>
      <c r="E3418" s="133">
        <v>0</v>
      </c>
      <c r="F3418" s="133">
        <v>0.77700000000000002</v>
      </c>
      <c r="G3418" s="133">
        <v>0.77700000000000002</v>
      </c>
      <c r="H3418" s="133">
        <v>0</v>
      </c>
      <c r="I3418" s="133">
        <v>0</v>
      </c>
      <c r="J3418" s="133">
        <v>0</v>
      </c>
      <c r="K3418" s="133">
        <v>0</v>
      </c>
      <c r="L3418" s="133"/>
      <c r="M3418" s="133">
        <v>0</v>
      </c>
      <c r="N3418" s="133">
        <v>0</v>
      </c>
      <c r="O3418" s="242">
        <v>1320</v>
      </c>
      <c r="P3418" s="133" t="s">
        <v>200</v>
      </c>
      <c r="Q3418" s="133" t="s">
        <v>201</v>
      </c>
      <c r="R3418" s="133" t="s">
        <v>202</v>
      </c>
      <c r="S3418" s="127">
        <v>44349.400277777779</v>
      </c>
    </row>
    <row r="3419" spans="1:19" x14ac:dyDescent="0.2">
      <c r="A3419" s="133" t="s">
        <v>199</v>
      </c>
      <c r="B3419" s="133" t="s">
        <v>86</v>
      </c>
      <c r="C3419" s="127">
        <v>44335.333333333336</v>
      </c>
      <c r="D3419" s="133">
        <v>0</v>
      </c>
      <c r="E3419" s="133">
        <v>0</v>
      </c>
      <c r="F3419" s="133">
        <v>0.77700000000000002</v>
      </c>
      <c r="G3419" s="133">
        <v>0.77700000000000002</v>
      </c>
      <c r="H3419" s="133">
        <v>0</v>
      </c>
      <c r="I3419" s="133">
        <v>0</v>
      </c>
      <c r="J3419" s="133">
        <v>0</v>
      </c>
      <c r="K3419" s="133">
        <v>0</v>
      </c>
      <c r="L3419" s="133"/>
      <c r="M3419" s="133">
        <v>0</v>
      </c>
      <c r="N3419" s="133">
        <v>0</v>
      </c>
      <c r="O3419" s="242">
        <v>1320</v>
      </c>
      <c r="P3419" s="133" t="s">
        <v>200</v>
      </c>
      <c r="Q3419" s="133" t="s">
        <v>201</v>
      </c>
      <c r="R3419" s="133" t="s">
        <v>202</v>
      </c>
      <c r="S3419" s="127">
        <v>44349.400277777779</v>
      </c>
    </row>
    <row r="3420" spans="1:19" x14ac:dyDescent="0.2">
      <c r="A3420" s="133" t="s">
        <v>199</v>
      </c>
      <c r="B3420" s="133" t="s">
        <v>86</v>
      </c>
      <c r="C3420" s="127">
        <v>44335.375</v>
      </c>
      <c r="D3420" s="133">
        <v>0</v>
      </c>
      <c r="E3420" s="133">
        <v>0</v>
      </c>
      <c r="F3420" s="133">
        <v>0.77700000000000002</v>
      </c>
      <c r="G3420" s="133">
        <v>0.77700000000000002</v>
      </c>
      <c r="H3420" s="133">
        <v>0</v>
      </c>
      <c r="I3420" s="133">
        <v>0</v>
      </c>
      <c r="J3420" s="133">
        <v>0</v>
      </c>
      <c r="K3420" s="133">
        <v>0</v>
      </c>
      <c r="L3420" s="133"/>
      <c r="M3420" s="133">
        <v>0</v>
      </c>
      <c r="N3420" s="133">
        <v>0</v>
      </c>
      <c r="O3420" s="242">
        <v>1320</v>
      </c>
      <c r="P3420" s="133" t="s">
        <v>200</v>
      </c>
      <c r="Q3420" s="133" t="s">
        <v>201</v>
      </c>
      <c r="R3420" s="133" t="s">
        <v>202</v>
      </c>
      <c r="S3420" s="127">
        <v>44349.400277777779</v>
      </c>
    </row>
    <row r="3421" spans="1:19" x14ac:dyDescent="0.2">
      <c r="A3421" s="133" t="s">
        <v>199</v>
      </c>
      <c r="B3421" s="133" t="s">
        <v>86</v>
      </c>
      <c r="C3421" s="127">
        <v>44335.416666666664</v>
      </c>
      <c r="D3421" s="133">
        <v>0</v>
      </c>
      <c r="E3421" s="133">
        <v>0</v>
      </c>
      <c r="F3421" s="133">
        <v>0.77700000000000002</v>
      </c>
      <c r="G3421" s="133">
        <v>0.77700000000000002</v>
      </c>
      <c r="H3421" s="133">
        <v>0</v>
      </c>
      <c r="I3421" s="133">
        <v>0</v>
      </c>
      <c r="J3421" s="133">
        <v>0</v>
      </c>
      <c r="K3421" s="133">
        <v>0</v>
      </c>
      <c r="L3421" s="133"/>
      <c r="M3421" s="133">
        <v>0</v>
      </c>
      <c r="N3421" s="133">
        <v>0</v>
      </c>
      <c r="O3421" s="242">
        <v>1320</v>
      </c>
      <c r="P3421" s="133" t="s">
        <v>200</v>
      </c>
      <c r="Q3421" s="133" t="s">
        <v>201</v>
      </c>
      <c r="R3421" s="133" t="s">
        <v>202</v>
      </c>
      <c r="S3421" s="127">
        <v>44349.400277777779</v>
      </c>
    </row>
    <row r="3422" spans="1:19" x14ac:dyDescent="0.2">
      <c r="A3422" s="133" t="s">
        <v>199</v>
      </c>
      <c r="B3422" s="133" t="s">
        <v>86</v>
      </c>
      <c r="C3422" s="127">
        <v>44335.458333333336</v>
      </c>
      <c r="D3422" s="133">
        <v>0</v>
      </c>
      <c r="E3422" s="133">
        <v>0</v>
      </c>
      <c r="F3422" s="133">
        <v>0.77700000000000002</v>
      </c>
      <c r="G3422" s="133">
        <v>0.77700000000000002</v>
      </c>
      <c r="H3422" s="133">
        <v>0</v>
      </c>
      <c r="I3422" s="133">
        <v>0</v>
      </c>
      <c r="J3422" s="133">
        <v>0</v>
      </c>
      <c r="K3422" s="133">
        <v>0</v>
      </c>
      <c r="L3422" s="133"/>
      <c r="M3422" s="133">
        <v>0</v>
      </c>
      <c r="N3422" s="133">
        <v>0</v>
      </c>
      <c r="O3422" s="242">
        <v>1320</v>
      </c>
      <c r="P3422" s="133" t="s">
        <v>200</v>
      </c>
      <c r="Q3422" s="133" t="s">
        <v>201</v>
      </c>
      <c r="R3422" s="133" t="s">
        <v>202</v>
      </c>
      <c r="S3422" s="127">
        <v>44349.400277777779</v>
      </c>
    </row>
    <row r="3423" spans="1:19" x14ac:dyDescent="0.2">
      <c r="A3423" s="133" t="s">
        <v>199</v>
      </c>
      <c r="B3423" s="133" t="s">
        <v>86</v>
      </c>
      <c r="C3423" s="127">
        <v>44335.5</v>
      </c>
      <c r="D3423" s="133">
        <v>0</v>
      </c>
      <c r="E3423" s="133">
        <v>0</v>
      </c>
      <c r="F3423" s="133">
        <v>0.78600000000000003</v>
      </c>
      <c r="G3423" s="133">
        <v>0.78600000000000003</v>
      </c>
      <c r="H3423" s="133">
        <v>0</v>
      </c>
      <c r="I3423" s="133">
        <v>0</v>
      </c>
      <c r="J3423" s="133">
        <v>0</v>
      </c>
      <c r="K3423" s="133">
        <v>0</v>
      </c>
      <c r="L3423" s="133"/>
      <c r="M3423" s="133">
        <v>0</v>
      </c>
      <c r="N3423" s="133">
        <v>0</v>
      </c>
      <c r="O3423" s="242">
        <v>1320</v>
      </c>
      <c r="P3423" s="133" t="s">
        <v>200</v>
      </c>
      <c r="Q3423" s="133" t="s">
        <v>201</v>
      </c>
      <c r="R3423" s="133" t="s">
        <v>202</v>
      </c>
      <c r="S3423" s="127">
        <v>44349.400277777779</v>
      </c>
    </row>
    <row r="3424" spans="1:19" x14ac:dyDescent="0.2">
      <c r="A3424" s="133" t="s">
        <v>199</v>
      </c>
      <c r="B3424" s="133" t="s">
        <v>86</v>
      </c>
      <c r="C3424" s="127">
        <v>44335.541666666664</v>
      </c>
      <c r="D3424" s="133">
        <v>0</v>
      </c>
      <c r="E3424" s="133">
        <v>0</v>
      </c>
      <c r="F3424" s="133">
        <v>0.76800000000000002</v>
      </c>
      <c r="G3424" s="133">
        <v>0.76800000000000002</v>
      </c>
      <c r="H3424" s="133">
        <v>0</v>
      </c>
      <c r="I3424" s="133">
        <v>0</v>
      </c>
      <c r="J3424" s="133">
        <v>0</v>
      </c>
      <c r="K3424" s="133">
        <v>0</v>
      </c>
      <c r="L3424" s="133"/>
      <c r="M3424" s="133">
        <v>0</v>
      </c>
      <c r="N3424" s="133">
        <v>0</v>
      </c>
      <c r="O3424" s="242">
        <v>1320</v>
      </c>
      <c r="P3424" s="133" t="s">
        <v>200</v>
      </c>
      <c r="Q3424" s="133" t="s">
        <v>201</v>
      </c>
      <c r="R3424" s="133" t="s">
        <v>202</v>
      </c>
      <c r="S3424" s="127">
        <v>44349.400277777779</v>
      </c>
    </row>
    <row r="3425" spans="1:19" x14ac:dyDescent="0.2">
      <c r="A3425" s="133" t="s">
        <v>199</v>
      </c>
      <c r="B3425" s="133" t="s">
        <v>86</v>
      </c>
      <c r="C3425" s="127">
        <v>44335.583333333336</v>
      </c>
      <c r="D3425" s="133">
        <v>0</v>
      </c>
      <c r="E3425" s="133">
        <v>0</v>
      </c>
      <c r="F3425" s="133">
        <v>0.76800000000000002</v>
      </c>
      <c r="G3425" s="133">
        <v>0.76800000000000002</v>
      </c>
      <c r="H3425" s="133">
        <v>0</v>
      </c>
      <c r="I3425" s="133">
        <v>0</v>
      </c>
      <c r="J3425" s="133">
        <v>0</v>
      </c>
      <c r="K3425" s="133">
        <v>0</v>
      </c>
      <c r="L3425" s="133"/>
      <c r="M3425" s="133">
        <v>0</v>
      </c>
      <c r="N3425" s="133">
        <v>0</v>
      </c>
      <c r="O3425" s="242">
        <v>1320</v>
      </c>
      <c r="P3425" s="133" t="s">
        <v>200</v>
      </c>
      <c r="Q3425" s="133" t="s">
        <v>201</v>
      </c>
      <c r="R3425" s="133" t="s">
        <v>202</v>
      </c>
      <c r="S3425" s="127">
        <v>44349.400277777779</v>
      </c>
    </row>
    <row r="3426" spans="1:19" x14ac:dyDescent="0.2">
      <c r="A3426" s="133" t="s">
        <v>199</v>
      </c>
      <c r="B3426" s="133" t="s">
        <v>86</v>
      </c>
      <c r="C3426" s="127">
        <v>44335.625</v>
      </c>
      <c r="D3426" s="133">
        <v>0</v>
      </c>
      <c r="E3426" s="133">
        <v>0</v>
      </c>
      <c r="F3426" s="133">
        <v>0.75900000000000001</v>
      </c>
      <c r="G3426" s="133">
        <v>0.75900000000000001</v>
      </c>
      <c r="H3426" s="133">
        <v>0</v>
      </c>
      <c r="I3426" s="133">
        <v>0</v>
      </c>
      <c r="J3426" s="133">
        <v>0</v>
      </c>
      <c r="K3426" s="133">
        <v>0</v>
      </c>
      <c r="L3426" s="133"/>
      <c r="M3426" s="133">
        <v>0</v>
      </c>
      <c r="N3426" s="133">
        <v>0</v>
      </c>
      <c r="O3426" s="242">
        <v>1320</v>
      </c>
      <c r="P3426" s="133" t="s">
        <v>200</v>
      </c>
      <c r="Q3426" s="133" t="s">
        <v>201</v>
      </c>
      <c r="R3426" s="133" t="s">
        <v>202</v>
      </c>
      <c r="S3426" s="127">
        <v>44349.400277777779</v>
      </c>
    </row>
    <row r="3427" spans="1:19" x14ac:dyDescent="0.2">
      <c r="A3427" s="133" t="s">
        <v>199</v>
      </c>
      <c r="B3427" s="133" t="s">
        <v>86</v>
      </c>
      <c r="C3427" s="127">
        <v>44335.666666666664</v>
      </c>
      <c r="D3427" s="133">
        <v>0</v>
      </c>
      <c r="E3427" s="133">
        <v>0</v>
      </c>
      <c r="F3427" s="133">
        <v>0.75</v>
      </c>
      <c r="G3427" s="133">
        <v>0.75</v>
      </c>
      <c r="H3427" s="133">
        <v>0</v>
      </c>
      <c r="I3427" s="133">
        <v>0</v>
      </c>
      <c r="J3427" s="133">
        <v>0</v>
      </c>
      <c r="K3427" s="133">
        <v>0</v>
      </c>
      <c r="L3427" s="133"/>
      <c r="M3427" s="133">
        <v>0</v>
      </c>
      <c r="N3427" s="133">
        <v>0</v>
      </c>
      <c r="O3427" s="242">
        <v>1320</v>
      </c>
      <c r="P3427" s="133" t="s">
        <v>200</v>
      </c>
      <c r="Q3427" s="133" t="s">
        <v>201</v>
      </c>
      <c r="R3427" s="133" t="s">
        <v>202</v>
      </c>
      <c r="S3427" s="127">
        <v>44349.400277777779</v>
      </c>
    </row>
    <row r="3428" spans="1:19" x14ac:dyDescent="0.2">
      <c r="A3428" s="133" t="s">
        <v>199</v>
      </c>
      <c r="B3428" s="133" t="s">
        <v>86</v>
      </c>
      <c r="C3428" s="127">
        <v>44335.708333333336</v>
      </c>
      <c r="D3428" s="133">
        <v>0</v>
      </c>
      <c r="E3428" s="133">
        <v>0</v>
      </c>
      <c r="F3428" s="133">
        <v>0.75900000000000001</v>
      </c>
      <c r="G3428" s="133">
        <v>0.75900000000000001</v>
      </c>
      <c r="H3428" s="133">
        <v>0</v>
      </c>
      <c r="I3428" s="133">
        <v>0</v>
      </c>
      <c r="J3428" s="133">
        <v>0</v>
      </c>
      <c r="K3428" s="133">
        <v>0</v>
      </c>
      <c r="L3428" s="133"/>
      <c r="M3428" s="133">
        <v>0</v>
      </c>
      <c r="N3428" s="133">
        <v>0</v>
      </c>
      <c r="O3428" s="242">
        <v>1320</v>
      </c>
      <c r="P3428" s="133" t="s">
        <v>200</v>
      </c>
      <c r="Q3428" s="133" t="s">
        <v>201</v>
      </c>
      <c r="R3428" s="133" t="s">
        <v>202</v>
      </c>
      <c r="S3428" s="127">
        <v>44349.400277777779</v>
      </c>
    </row>
    <row r="3429" spans="1:19" x14ac:dyDescent="0.2">
      <c r="A3429" s="133" t="s">
        <v>199</v>
      </c>
      <c r="B3429" s="133" t="s">
        <v>86</v>
      </c>
      <c r="C3429" s="127">
        <v>44335.75</v>
      </c>
      <c r="D3429" s="133">
        <v>0</v>
      </c>
      <c r="E3429" s="133">
        <v>0</v>
      </c>
      <c r="F3429" s="133">
        <v>0.75900000000000001</v>
      </c>
      <c r="G3429" s="133">
        <v>0.75900000000000001</v>
      </c>
      <c r="H3429" s="133">
        <v>0</v>
      </c>
      <c r="I3429" s="133">
        <v>0</v>
      </c>
      <c r="J3429" s="133">
        <v>0</v>
      </c>
      <c r="K3429" s="133">
        <v>0</v>
      </c>
      <c r="L3429" s="133"/>
      <c r="M3429" s="133">
        <v>0</v>
      </c>
      <c r="N3429" s="133">
        <v>0</v>
      </c>
      <c r="O3429" s="242">
        <v>1320</v>
      </c>
      <c r="P3429" s="133" t="s">
        <v>200</v>
      </c>
      <c r="Q3429" s="133" t="s">
        <v>201</v>
      </c>
      <c r="R3429" s="133" t="s">
        <v>202</v>
      </c>
      <c r="S3429" s="127">
        <v>44349.400277777779</v>
      </c>
    </row>
    <row r="3430" spans="1:19" x14ac:dyDescent="0.2">
      <c r="A3430" s="133" t="s">
        <v>199</v>
      </c>
      <c r="B3430" s="133" t="s">
        <v>86</v>
      </c>
      <c r="C3430" s="127">
        <v>44335.791666666664</v>
      </c>
      <c r="D3430" s="133">
        <v>0</v>
      </c>
      <c r="E3430" s="133">
        <v>0</v>
      </c>
      <c r="F3430" s="133">
        <v>0.77700000000000002</v>
      </c>
      <c r="G3430" s="133">
        <v>0.77700000000000002</v>
      </c>
      <c r="H3430" s="133">
        <v>0</v>
      </c>
      <c r="I3430" s="133">
        <v>0</v>
      </c>
      <c r="J3430" s="133">
        <v>0</v>
      </c>
      <c r="K3430" s="133">
        <v>0</v>
      </c>
      <c r="L3430" s="133"/>
      <c r="M3430" s="133">
        <v>0</v>
      </c>
      <c r="N3430" s="133">
        <v>0</v>
      </c>
      <c r="O3430" s="242">
        <v>1320</v>
      </c>
      <c r="P3430" s="133" t="s">
        <v>200</v>
      </c>
      <c r="Q3430" s="133" t="s">
        <v>201</v>
      </c>
      <c r="R3430" s="133" t="s">
        <v>202</v>
      </c>
      <c r="S3430" s="127">
        <v>44349.400277777779</v>
      </c>
    </row>
    <row r="3431" spans="1:19" x14ac:dyDescent="0.2">
      <c r="A3431" s="133" t="s">
        <v>199</v>
      </c>
      <c r="B3431" s="133" t="s">
        <v>86</v>
      </c>
      <c r="C3431" s="127">
        <v>44335.833333333336</v>
      </c>
      <c r="D3431" s="133">
        <v>0</v>
      </c>
      <c r="E3431" s="133">
        <v>0</v>
      </c>
      <c r="F3431" s="133">
        <v>0.76500000000000001</v>
      </c>
      <c r="G3431" s="133">
        <v>0.76500000000000001</v>
      </c>
      <c r="H3431" s="133">
        <v>0</v>
      </c>
      <c r="I3431" s="133">
        <v>0</v>
      </c>
      <c r="J3431" s="133">
        <v>0</v>
      </c>
      <c r="K3431" s="133">
        <v>0</v>
      </c>
      <c r="L3431" s="133"/>
      <c r="M3431" s="133">
        <v>0</v>
      </c>
      <c r="N3431" s="133">
        <v>0</v>
      </c>
      <c r="O3431" s="242">
        <v>1320</v>
      </c>
      <c r="P3431" s="133" t="s">
        <v>200</v>
      </c>
      <c r="Q3431" s="133" t="s">
        <v>201</v>
      </c>
      <c r="R3431" s="133" t="s">
        <v>202</v>
      </c>
      <c r="S3431" s="127">
        <v>44349.400289351855</v>
      </c>
    </row>
    <row r="3432" spans="1:19" x14ac:dyDescent="0.2">
      <c r="A3432" s="133" t="s">
        <v>199</v>
      </c>
      <c r="B3432" s="133" t="s">
        <v>86</v>
      </c>
      <c r="C3432" s="127">
        <v>44335.875</v>
      </c>
      <c r="D3432" s="133">
        <v>0</v>
      </c>
      <c r="E3432" s="133">
        <v>0</v>
      </c>
      <c r="F3432" s="133">
        <v>0.75900000000000001</v>
      </c>
      <c r="G3432" s="133">
        <v>0.75900000000000001</v>
      </c>
      <c r="H3432" s="133">
        <v>0</v>
      </c>
      <c r="I3432" s="133">
        <v>0</v>
      </c>
      <c r="J3432" s="133">
        <v>0</v>
      </c>
      <c r="K3432" s="133">
        <v>0</v>
      </c>
      <c r="L3432" s="133"/>
      <c r="M3432" s="133">
        <v>0</v>
      </c>
      <c r="N3432" s="133">
        <v>0</v>
      </c>
      <c r="O3432" s="242">
        <v>1320</v>
      </c>
      <c r="P3432" s="133" t="s">
        <v>200</v>
      </c>
      <c r="Q3432" s="133" t="s">
        <v>201</v>
      </c>
      <c r="R3432" s="133" t="s">
        <v>202</v>
      </c>
      <c r="S3432" s="127">
        <v>44349.400277777779</v>
      </c>
    </row>
    <row r="3433" spans="1:19" x14ac:dyDescent="0.2">
      <c r="A3433" s="133" t="s">
        <v>199</v>
      </c>
      <c r="B3433" s="133" t="s">
        <v>86</v>
      </c>
      <c r="C3433" s="127">
        <v>44335.916666666664</v>
      </c>
      <c r="D3433" s="133">
        <v>0</v>
      </c>
      <c r="E3433" s="133">
        <v>0</v>
      </c>
      <c r="F3433" s="133">
        <v>0.77200000000000002</v>
      </c>
      <c r="G3433" s="133">
        <v>0.77200000000000002</v>
      </c>
      <c r="H3433" s="133">
        <v>0</v>
      </c>
      <c r="I3433" s="133">
        <v>0</v>
      </c>
      <c r="J3433" s="133">
        <v>0</v>
      </c>
      <c r="K3433" s="133">
        <v>0</v>
      </c>
      <c r="L3433" s="133"/>
      <c r="M3433" s="133">
        <v>0</v>
      </c>
      <c r="N3433" s="133">
        <v>0</v>
      </c>
      <c r="O3433" s="242">
        <v>1320</v>
      </c>
      <c r="P3433" s="133" t="s">
        <v>200</v>
      </c>
      <c r="Q3433" s="133" t="s">
        <v>201</v>
      </c>
      <c r="R3433" s="133" t="s">
        <v>202</v>
      </c>
      <c r="S3433" s="127">
        <v>44349.400277777779</v>
      </c>
    </row>
    <row r="3434" spans="1:19" x14ac:dyDescent="0.2">
      <c r="A3434" s="133" t="s">
        <v>199</v>
      </c>
      <c r="B3434" s="133" t="s">
        <v>86</v>
      </c>
      <c r="C3434" s="127">
        <v>44335.958333333336</v>
      </c>
      <c r="D3434" s="133">
        <v>0</v>
      </c>
      <c r="E3434" s="133">
        <v>0</v>
      </c>
      <c r="F3434" s="133">
        <v>0.77500000000000002</v>
      </c>
      <c r="G3434" s="133">
        <v>0.77500000000000002</v>
      </c>
      <c r="H3434" s="133">
        <v>0</v>
      </c>
      <c r="I3434" s="133">
        <v>0</v>
      </c>
      <c r="J3434" s="133">
        <v>0</v>
      </c>
      <c r="K3434" s="133">
        <v>0</v>
      </c>
      <c r="L3434" s="133"/>
      <c r="M3434" s="133">
        <v>0</v>
      </c>
      <c r="N3434" s="133">
        <v>0</v>
      </c>
      <c r="O3434" s="242">
        <v>1320</v>
      </c>
      <c r="P3434" s="133" t="s">
        <v>200</v>
      </c>
      <c r="Q3434" s="133" t="s">
        <v>201</v>
      </c>
      <c r="R3434" s="133" t="s">
        <v>202</v>
      </c>
      <c r="S3434" s="127">
        <v>44349.400277777779</v>
      </c>
    </row>
    <row r="3435" spans="1:19" x14ac:dyDescent="0.2">
      <c r="A3435" s="133" t="s">
        <v>199</v>
      </c>
      <c r="B3435" s="133" t="s">
        <v>86</v>
      </c>
      <c r="C3435" s="127">
        <v>44336</v>
      </c>
      <c r="D3435" s="133">
        <v>0</v>
      </c>
      <c r="E3435" s="133">
        <v>0</v>
      </c>
      <c r="F3435" s="133">
        <v>0.77400000000000002</v>
      </c>
      <c r="G3435" s="133">
        <v>0.77400000000000002</v>
      </c>
      <c r="H3435" s="133">
        <v>0</v>
      </c>
      <c r="I3435" s="133">
        <v>0</v>
      </c>
      <c r="J3435" s="133">
        <v>0</v>
      </c>
      <c r="K3435" s="133">
        <v>0</v>
      </c>
      <c r="L3435" s="133"/>
      <c r="M3435" s="133">
        <v>0</v>
      </c>
      <c r="N3435" s="133">
        <v>0</v>
      </c>
      <c r="O3435" s="242">
        <v>1320</v>
      </c>
      <c r="P3435" s="133" t="s">
        <v>200</v>
      </c>
      <c r="Q3435" s="133" t="s">
        <v>201</v>
      </c>
      <c r="R3435" s="133" t="s">
        <v>202</v>
      </c>
      <c r="S3435" s="127">
        <v>44349.400277777779</v>
      </c>
    </row>
    <row r="3436" spans="1:19" x14ac:dyDescent="0.2">
      <c r="A3436" s="133" t="s">
        <v>199</v>
      </c>
      <c r="B3436" s="133" t="s">
        <v>86</v>
      </c>
      <c r="C3436" s="127">
        <v>44336.041666666664</v>
      </c>
      <c r="D3436" s="133">
        <v>0</v>
      </c>
      <c r="E3436" s="133">
        <v>0</v>
      </c>
      <c r="F3436" s="133">
        <v>0.77200000000000002</v>
      </c>
      <c r="G3436" s="133">
        <v>0.77200000000000002</v>
      </c>
      <c r="H3436" s="133">
        <v>0</v>
      </c>
      <c r="I3436" s="133">
        <v>0</v>
      </c>
      <c r="J3436" s="133">
        <v>0</v>
      </c>
      <c r="K3436" s="133">
        <v>0</v>
      </c>
      <c r="L3436" s="133"/>
      <c r="M3436" s="133">
        <v>0</v>
      </c>
      <c r="N3436" s="133">
        <v>0</v>
      </c>
      <c r="O3436" s="242">
        <v>1320</v>
      </c>
      <c r="P3436" s="133" t="s">
        <v>200</v>
      </c>
      <c r="Q3436" s="133" t="s">
        <v>201</v>
      </c>
      <c r="R3436" s="133" t="s">
        <v>202</v>
      </c>
      <c r="S3436" s="127">
        <v>44349.400277777779</v>
      </c>
    </row>
    <row r="3437" spans="1:19" x14ac:dyDescent="0.2">
      <c r="A3437" s="133" t="s">
        <v>199</v>
      </c>
      <c r="B3437" s="133" t="s">
        <v>86</v>
      </c>
      <c r="C3437" s="127">
        <v>44336.083333333336</v>
      </c>
      <c r="D3437" s="133">
        <v>0</v>
      </c>
      <c r="E3437" s="133">
        <v>0</v>
      </c>
      <c r="F3437" s="133">
        <v>0.76800000000000002</v>
      </c>
      <c r="G3437" s="133">
        <v>0.76800000000000002</v>
      </c>
      <c r="H3437" s="133">
        <v>0</v>
      </c>
      <c r="I3437" s="133">
        <v>0</v>
      </c>
      <c r="J3437" s="133">
        <v>0</v>
      </c>
      <c r="K3437" s="133">
        <v>0</v>
      </c>
      <c r="L3437" s="133"/>
      <c r="M3437" s="133">
        <v>0</v>
      </c>
      <c r="N3437" s="133">
        <v>0</v>
      </c>
      <c r="O3437" s="242">
        <v>1320</v>
      </c>
      <c r="P3437" s="133" t="s">
        <v>200</v>
      </c>
      <c r="Q3437" s="133" t="s">
        <v>201</v>
      </c>
      <c r="R3437" s="133" t="s">
        <v>202</v>
      </c>
      <c r="S3437" s="127">
        <v>44349.400277777779</v>
      </c>
    </row>
    <row r="3438" spans="1:19" x14ac:dyDescent="0.2">
      <c r="A3438" s="133" t="s">
        <v>199</v>
      </c>
      <c r="B3438" s="133" t="s">
        <v>86</v>
      </c>
      <c r="C3438" s="127">
        <v>44336.125</v>
      </c>
      <c r="D3438" s="133">
        <v>0</v>
      </c>
      <c r="E3438" s="133">
        <v>0</v>
      </c>
      <c r="F3438" s="133">
        <v>0.75900000000000001</v>
      </c>
      <c r="G3438" s="133">
        <v>0.75900000000000001</v>
      </c>
      <c r="H3438" s="133">
        <v>0</v>
      </c>
      <c r="I3438" s="133">
        <v>0</v>
      </c>
      <c r="J3438" s="133">
        <v>0</v>
      </c>
      <c r="K3438" s="133">
        <v>0</v>
      </c>
      <c r="L3438" s="133"/>
      <c r="M3438" s="133">
        <v>0</v>
      </c>
      <c r="N3438" s="133">
        <v>0</v>
      </c>
      <c r="O3438" s="242">
        <v>1320</v>
      </c>
      <c r="P3438" s="133" t="s">
        <v>200</v>
      </c>
      <c r="Q3438" s="133" t="s">
        <v>201</v>
      </c>
      <c r="R3438" s="133" t="s">
        <v>202</v>
      </c>
      <c r="S3438" s="127">
        <v>44349.400277777779</v>
      </c>
    </row>
    <row r="3439" spans="1:19" x14ac:dyDescent="0.2">
      <c r="A3439" s="133" t="s">
        <v>199</v>
      </c>
      <c r="B3439" s="133" t="s">
        <v>86</v>
      </c>
      <c r="C3439" s="127">
        <v>44336.166666666664</v>
      </c>
      <c r="D3439" s="133">
        <v>0</v>
      </c>
      <c r="E3439" s="133">
        <v>0</v>
      </c>
      <c r="F3439" s="133">
        <v>0.75</v>
      </c>
      <c r="G3439" s="133">
        <v>0.75</v>
      </c>
      <c r="H3439" s="133">
        <v>0</v>
      </c>
      <c r="I3439" s="133">
        <v>0</v>
      </c>
      <c r="J3439" s="133">
        <v>0</v>
      </c>
      <c r="K3439" s="133">
        <v>0</v>
      </c>
      <c r="L3439" s="133"/>
      <c r="M3439" s="133">
        <v>0</v>
      </c>
      <c r="N3439" s="133">
        <v>0</v>
      </c>
      <c r="O3439" s="242">
        <v>1320</v>
      </c>
      <c r="P3439" s="133" t="s">
        <v>200</v>
      </c>
      <c r="Q3439" s="133" t="s">
        <v>201</v>
      </c>
      <c r="R3439" s="133" t="s">
        <v>202</v>
      </c>
      <c r="S3439" s="127">
        <v>44349.400277777779</v>
      </c>
    </row>
    <row r="3440" spans="1:19" x14ac:dyDescent="0.2">
      <c r="A3440" s="133" t="s">
        <v>199</v>
      </c>
      <c r="B3440" s="133" t="s">
        <v>86</v>
      </c>
      <c r="C3440" s="127">
        <v>44336.208333333336</v>
      </c>
      <c r="D3440" s="133">
        <v>0</v>
      </c>
      <c r="E3440" s="133">
        <v>0</v>
      </c>
      <c r="F3440" s="133">
        <v>0.75900000000000001</v>
      </c>
      <c r="G3440" s="133">
        <v>0.75900000000000001</v>
      </c>
      <c r="H3440" s="133">
        <v>0</v>
      </c>
      <c r="I3440" s="133">
        <v>0</v>
      </c>
      <c r="J3440" s="133">
        <v>0</v>
      </c>
      <c r="K3440" s="133">
        <v>0</v>
      </c>
      <c r="L3440" s="133"/>
      <c r="M3440" s="133">
        <v>0</v>
      </c>
      <c r="N3440" s="133">
        <v>0</v>
      </c>
      <c r="O3440" s="242">
        <v>1320</v>
      </c>
      <c r="P3440" s="133" t="s">
        <v>200</v>
      </c>
      <c r="Q3440" s="133" t="s">
        <v>201</v>
      </c>
      <c r="R3440" s="133" t="s">
        <v>202</v>
      </c>
      <c r="S3440" s="127">
        <v>44349.400277777779</v>
      </c>
    </row>
    <row r="3441" spans="1:19" x14ac:dyDescent="0.2">
      <c r="A3441" s="133" t="s">
        <v>199</v>
      </c>
      <c r="B3441" s="133" t="s">
        <v>86</v>
      </c>
      <c r="C3441" s="127">
        <v>44336.25</v>
      </c>
      <c r="D3441" s="133">
        <v>0</v>
      </c>
      <c r="E3441" s="133">
        <v>0</v>
      </c>
      <c r="F3441" s="133">
        <v>0.75900000000000001</v>
      </c>
      <c r="G3441" s="133">
        <v>0.75900000000000001</v>
      </c>
      <c r="H3441" s="133">
        <v>0</v>
      </c>
      <c r="I3441" s="133">
        <v>0</v>
      </c>
      <c r="J3441" s="133">
        <v>0</v>
      </c>
      <c r="K3441" s="133">
        <v>0</v>
      </c>
      <c r="L3441" s="133"/>
      <c r="M3441" s="133">
        <v>0</v>
      </c>
      <c r="N3441" s="133">
        <v>0</v>
      </c>
      <c r="O3441" s="242">
        <v>1320</v>
      </c>
      <c r="P3441" s="133" t="s">
        <v>200</v>
      </c>
      <c r="Q3441" s="133" t="s">
        <v>201</v>
      </c>
      <c r="R3441" s="133" t="s">
        <v>202</v>
      </c>
      <c r="S3441" s="127">
        <v>44349.400277777779</v>
      </c>
    </row>
    <row r="3442" spans="1:19" x14ac:dyDescent="0.2">
      <c r="A3442" s="133" t="s">
        <v>199</v>
      </c>
      <c r="B3442" s="133" t="s">
        <v>86</v>
      </c>
      <c r="C3442" s="127">
        <v>44336.291666666664</v>
      </c>
      <c r="D3442" s="133">
        <v>0</v>
      </c>
      <c r="E3442" s="133">
        <v>0</v>
      </c>
      <c r="F3442" s="133">
        <v>0.75</v>
      </c>
      <c r="G3442" s="133">
        <v>0.75</v>
      </c>
      <c r="H3442" s="133">
        <v>0</v>
      </c>
      <c r="I3442" s="133">
        <v>0</v>
      </c>
      <c r="J3442" s="133">
        <v>0</v>
      </c>
      <c r="K3442" s="133">
        <v>0</v>
      </c>
      <c r="L3442" s="133"/>
      <c r="M3442" s="133">
        <v>0</v>
      </c>
      <c r="N3442" s="133">
        <v>0</v>
      </c>
      <c r="O3442" s="242">
        <v>1320</v>
      </c>
      <c r="P3442" s="133" t="s">
        <v>200</v>
      </c>
      <c r="Q3442" s="133" t="s">
        <v>201</v>
      </c>
      <c r="R3442" s="133" t="s">
        <v>202</v>
      </c>
      <c r="S3442" s="127">
        <v>44349.400277777779</v>
      </c>
    </row>
    <row r="3443" spans="1:19" x14ac:dyDescent="0.2">
      <c r="A3443" s="133" t="s">
        <v>199</v>
      </c>
      <c r="B3443" s="133" t="s">
        <v>86</v>
      </c>
      <c r="C3443" s="127">
        <v>44336.333333333336</v>
      </c>
      <c r="D3443" s="133">
        <v>0</v>
      </c>
      <c r="E3443" s="133">
        <v>0</v>
      </c>
      <c r="F3443" s="133">
        <v>0.75</v>
      </c>
      <c r="G3443" s="133">
        <v>0.75</v>
      </c>
      <c r="H3443" s="133">
        <v>0</v>
      </c>
      <c r="I3443" s="133">
        <v>0</v>
      </c>
      <c r="J3443" s="133">
        <v>0</v>
      </c>
      <c r="K3443" s="133">
        <v>0</v>
      </c>
      <c r="L3443" s="133"/>
      <c r="M3443" s="133">
        <v>0</v>
      </c>
      <c r="N3443" s="133">
        <v>0</v>
      </c>
      <c r="O3443" s="242">
        <v>1320</v>
      </c>
      <c r="P3443" s="133" t="s">
        <v>200</v>
      </c>
      <c r="Q3443" s="133" t="s">
        <v>201</v>
      </c>
      <c r="R3443" s="133" t="s">
        <v>202</v>
      </c>
      <c r="S3443" s="127">
        <v>44349.400277777779</v>
      </c>
    </row>
    <row r="3444" spans="1:19" x14ac:dyDescent="0.2">
      <c r="A3444" s="133" t="s">
        <v>199</v>
      </c>
      <c r="B3444" s="133" t="s">
        <v>86</v>
      </c>
      <c r="C3444" s="127">
        <v>44336.375</v>
      </c>
      <c r="D3444" s="133">
        <v>0</v>
      </c>
      <c r="E3444" s="133">
        <v>0</v>
      </c>
      <c r="F3444" s="133">
        <v>0.75</v>
      </c>
      <c r="G3444" s="133">
        <v>0.75</v>
      </c>
      <c r="H3444" s="133">
        <v>0</v>
      </c>
      <c r="I3444" s="133">
        <v>0</v>
      </c>
      <c r="J3444" s="133">
        <v>0</v>
      </c>
      <c r="K3444" s="133">
        <v>0</v>
      </c>
      <c r="L3444" s="133"/>
      <c r="M3444" s="133">
        <v>0</v>
      </c>
      <c r="N3444" s="133">
        <v>0</v>
      </c>
      <c r="O3444" s="242">
        <v>1320</v>
      </c>
      <c r="P3444" s="133" t="s">
        <v>200</v>
      </c>
      <c r="Q3444" s="133" t="s">
        <v>201</v>
      </c>
      <c r="R3444" s="133" t="s">
        <v>202</v>
      </c>
      <c r="S3444" s="127">
        <v>44349.400277777779</v>
      </c>
    </row>
    <row r="3445" spans="1:19" x14ac:dyDescent="0.2">
      <c r="A3445" s="133" t="s">
        <v>199</v>
      </c>
      <c r="B3445" s="133" t="s">
        <v>86</v>
      </c>
      <c r="C3445" s="127">
        <v>44336.416666666664</v>
      </c>
      <c r="D3445" s="133">
        <v>0</v>
      </c>
      <c r="E3445" s="133">
        <v>0</v>
      </c>
      <c r="F3445" s="133">
        <v>0.75900000000000001</v>
      </c>
      <c r="G3445" s="133">
        <v>0.75900000000000001</v>
      </c>
      <c r="H3445" s="133">
        <v>0</v>
      </c>
      <c r="I3445" s="133">
        <v>0</v>
      </c>
      <c r="J3445" s="133">
        <v>0</v>
      </c>
      <c r="K3445" s="133">
        <v>0</v>
      </c>
      <c r="L3445" s="133"/>
      <c r="M3445" s="133">
        <v>0</v>
      </c>
      <c r="N3445" s="133">
        <v>0</v>
      </c>
      <c r="O3445" s="242">
        <v>1320</v>
      </c>
      <c r="P3445" s="133" t="s">
        <v>200</v>
      </c>
      <c r="Q3445" s="133" t="s">
        <v>201</v>
      </c>
      <c r="R3445" s="133" t="s">
        <v>202</v>
      </c>
      <c r="S3445" s="127">
        <v>44349.400277777779</v>
      </c>
    </row>
    <row r="3446" spans="1:19" x14ac:dyDescent="0.2">
      <c r="A3446" s="133" t="s">
        <v>199</v>
      </c>
      <c r="B3446" s="133" t="s">
        <v>86</v>
      </c>
      <c r="C3446" s="127">
        <v>44336.458333333336</v>
      </c>
      <c r="D3446" s="133">
        <v>0</v>
      </c>
      <c r="E3446" s="133">
        <v>0</v>
      </c>
      <c r="F3446" s="133">
        <v>0.75</v>
      </c>
      <c r="G3446" s="133">
        <v>0.75</v>
      </c>
      <c r="H3446" s="133">
        <v>0</v>
      </c>
      <c r="I3446" s="133">
        <v>0</v>
      </c>
      <c r="J3446" s="133">
        <v>0</v>
      </c>
      <c r="K3446" s="133">
        <v>0</v>
      </c>
      <c r="L3446" s="133"/>
      <c r="M3446" s="133">
        <v>0</v>
      </c>
      <c r="N3446" s="133">
        <v>0</v>
      </c>
      <c r="O3446" s="242">
        <v>1320</v>
      </c>
      <c r="P3446" s="133" t="s">
        <v>200</v>
      </c>
      <c r="Q3446" s="133" t="s">
        <v>201</v>
      </c>
      <c r="R3446" s="133" t="s">
        <v>202</v>
      </c>
      <c r="S3446" s="127">
        <v>44349.400277777779</v>
      </c>
    </row>
    <row r="3447" spans="1:19" x14ac:dyDescent="0.2">
      <c r="A3447" s="133" t="s">
        <v>199</v>
      </c>
      <c r="B3447" s="133" t="s">
        <v>86</v>
      </c>
      <c r="C3447" s="127">
        <v>44336.5</v>
      </c>
      <c r="D3447" s="133">
        <v>0</v>
      </c>
      <c r="E3447" s="133">
        <v>0</v>
      </c>
      <c r="F3447" s="133">
        <v>0.75</v>
      </c>
      <c r="G3447" s="133">
        <v>0.75</v>
      </c>
      <c r="H3447" s="133">
        <v>0</v>
      </c>
      <c r="I3447" s="133">
        <v>0</v>
      </c>
      <c r="J3447" s="133">
        <v>0</v>
      </c>
      <c r="K3447" s="133">
        <v>0</v>
      </c>
      <c r="L3447" s="133"/>
      <c r="M3447" s="133">
        <v>0</v>
      </c>
      <c r="N3447" s="133">
        <v>0</v>
      </c>
      <c r="O3447" s="242">
        <v>1320</v>
      </c>
      <c r="P3447" s="133" t="s">
        <v>200</v>
      </c>
      <c r="Q3447" s="133" t="s">
        <v>201</v>
      </c>
      <c r="R3447" s="133" t="s">
        <v>202</v>
      </c>
      <c r="S3447" s="127">
        <v>44349.400289351855</v>
      </c>
    </row>
    <row r="3448" spans="1:19" x14ac:dyDescent="0.2">
      <c r="A3448" s="133" t="s">
        <v>199</v>
      </c>
      <c r="B3448" s="133" t="s">
        <v>86</v>
      </c>
      <c r="C3448" s="127">
        <v>44336.541666666664</v>
      </c>
      <c r="D3448" s="133">
        <v>0</v>
      </c>
      <c r="E3448" s="133">
        <v>0</v>
      </c>
      <c r="F3448" s="133">
        <v>0.74099999999999999</v>
      </c>
      <c r="G3448" s="133">
        <v>0.74099999999999999</v>
      </c>
      <c r="H3448" s="133">
        <v>0</v>
      </c>
      <c r="I3448" s="133">
        <v>0</v>
      </c>
      <c r="J3448" s="133">
        <v>0</v>
      </c>
      <c r="K3448" s="133">
        <v>0</v>
      </c>
      <c r="L3448" s="133"/>
      <c r="M3448" s="133">
        <v>0</v>
      </c>
      <c r="N3448" s="133">
        <v>0</v>
      </c>
      <c r="O3448" s="242">
        <v>1320</v>
      </c>
      <c r="P3448" s="133" t="s">
        <v>200</v>
      </c>
      <c r="Q3448" s="133" t="s">
        <v>201</v>
      </c>
      <c r="R3448" s="133" t="s">
        <v>202</v>
      </c>
      <c r="S3448" s="127">
        <v>44349.400277777779</v>
      </c>
    </row>
    <row r="3449" spans="1:19" x14ac:dyDescent="0.2">
      <c r="A3449" s="133" t="s">
        <v>199</v>
      </c>
      <c r="B3449" s="133" t="s">
        <v>86</v>
      </c>
      <c r="C3449" s="127">
        <v>44336.583333333336</v>
      </c>
      <c r="D3449" s="133">
        <v>0</v>
      </c>
      <c r="E3449" s="133">
        <v>0</v>
      </c>
      <c r="F3449" s="133">
        <v>0.75</v>
      </c>
      <c r="G3449" s="133">
        <v>0.75</v>
      </c>
      <c r="H3449" s="133">
        <v>0</v>
      </c>
      <c r="I3449" s="133">
        <v>0</v>
      </c>
      <c r="J3449" s="133">
        <v>0</v>
      </c>
      <c r="K3449" s="133">
        <v>0</v>
      </c>
      <c r="L3449" s="133"/>
      <c r="M3449" s="133">
        <v>0</v>
      </c>
      <c r="N3449" s="133">
        <v>0</v>
      </c>
      <c r="O3449" s="242">
        <v>1320</v>
      </c>
      <c r="P3449" s="133" t="s">
        <v>200</v>
      </c>
      <c r="Q3449" s="133" t="s">
        <v>201</v>
      </c>
      <c r="R3449" s="133" t="s">
        <v>202</v>
      </c>
      <c r="S3449" s="127">
        <v>44349.400277777779</v>
      </c>
    </row>
    <row r="3450" spans="1:19" x14ac:dyDescent="0.2">
      <c r="A3450" s="133" t="s">
        <v>199</v>
      </c>
      <c r="B3450" s="133" t="s">
        <v>86</v>
      </c>
      <c r="C3450" s="127">
        <v>44336.625</v>
      </c>
      <c r="D3450" s="133">
        <v>0</v>
      </c>
      <c r="E3450" s="133">
        <v>0</v>
      </c>
      <c r="F3450" s="133">
        <v>0.75</v>
      </c>
      <c r="G3450" s="133">
        <v>0.75</v>
      </c>
      <c r="H3450" s="133">
        <v>0</v>
      </c>
      <c r="I3450" s="133">
        <v>0</v>
      </c>
      <c r="J3450" s="133">
        <v>0</v>
      </c>
      <c r="K3450" s="133">
        <v>0</v>
      </c>
      <c r="L3450" s="133"/>
      <c r="M3450" s="133">
        <v>0</v>
      </c>
      <c r="N3450" s="133">
        <v>0</v>
      </c>
      <c r="O3450" s="242">
        <v>1320</v>
      </c>
      <c r="P3450" s="133" t="s">
        <v>200</v>
      </c>
      <c r="Q3450" s="133" t="s">
        <v>201</v>
      </c>
      <c r="R3450" s="133" t="s">
        <v>202</v>
      </c>
      <c r="S3450" s="127">
        <v>44349.400277777779</v>
      </c>
    </row>
    <row r="3451" spans="1:19" x14ac:dyDescent="0.2">
      <c r="A3451" s="133" t="s">
        <v>199</v>
      </c>
      <c r="B3451" s="133" t="s">
        <v>86</v>
      </c>
      <c r="C3451" s="127">
        <v>44336.666666666664</v>
      </c>
      <c r="D3451" s="133">
        <v>0</v>
      </c>
      <c r="E3451" s="133">
        <v>0</v>
      </c>
      <c r="F3451" s="133">
        <v>0.75</v>
      </c>
      <c r="G3451" s="133">
        <v>0.75</v>
      </c>
      <c r="H3451" s="133">
        <v>0</v>
      </c>
      <c r="I3451" s="133">
        <v>0</v>
      </c>
      <c r="J3451" s="133">
        <v>0</v>
      </c>
      <c r="K3451" s="133">
        <v>0</v>
      </c>
      <c r="L3451" s="133"/>
      <c r="M3451" s="133">
        <v>0</v>
      </c>
      <c r="N3451" s="133">
        <v>0</v>
      </c>
      <c r="O3451" s="242">
        <v>1320</v>
      </c>
      <c r="P3451" s="133" t="s">
        <v>200</v>
      </c>
      <c r="Q3451" s="133" t="s">
        <v>201</v>
      </c>
      <c r="R3451" s="133" t="s">
        <v>202</v>
      </c>
      <c r="S3451" s="127">
        <v>44349.400277777779</v>
      </c>
    </row>
    <row r="3452" spans="1:19" x14ac:dyDescent="0.2">
      <c r="A3452" s="133" t="s">
        <v>199</v>
      </c>
      <c r="B3452" s="133" t="s">
        <v>86</v>
      </c>
      <c r="C3452" s="127">
        <v>44336.708333333336</v>
      </c>
      <c r="D3452" s="133">
        <v>0</v>
      </c>
      <c r="E3452" s="133">
        <v>0</v>
      </c>
      <c r="F3452" s="133">
        <v>0.73399999999999999</v>
      </c>
      <c r="G3452" s="133">
        <v>0.73399999999999999</v>
      </c>
      <c r="H3452" s="133">
        <v>0</v>
      </c>
      <c r="I3452" s="133">
        <v>0</v>
      </c>
      <c r="J3452" s="133">
        <v>0</v>
      </c>
      <c r="K3452" s="133">
        <v>0</v>
      </c>
      <c r="L3452" s="133"/>
      <c r="M3452" s="133">
        <v>0</v>
      </c>
      <c r="N3452" s="133">
        <v>0</v>
      </c>
      <c r="O3452" s="242">
        <v>1320</v>
      </c>
      <c r="P3452" s="133" t="s">
        <v>200</v>
      </c>
      <c r="Q3452" s="133" t="s">
        <v>201</v>
      </c>
      <c r="R3452" s="133" t="s">
        <v>202</v>
      </c>
      <c r="S3452" s="127">
        <v>44349.400277777779</v>
      </c>
    </row>
    <row r="3453" spans="1:19" x14ac:dyDescent="0.2">
      <c r="A3453" s="133" t="s">
        <v>199</v>
      </c>
      <c r="B3453" s="133" t="s">
        <v>86</v>
      </c>
      <c r="C3453" s="127">
        <v>44336.75</v>
      </c>
      <c r="D3453" s="133">
        <v>0</v>
      </c>
      <c r="E3453" s="133">
        <v>0</v>
      </c>
      <c r="F3453" s="133">
        <v>0.75</v>
      </c>
      <c r="G3453" s="133">
        <v>0.75</v>
      </c>
      <c r="H3453" s="133">
        <v>0</v>
      </c>
      <c r="I3453" s="133">
        <v>0</v>
      </c>
      <c r="J3453" s="133">
        <v>0</v>
      </c>
      <c r="K3453" s="133">
        <v>0</v>
      </c>
      <c r="L3453" s="133"/>
      <c r="M3453" s="133">
        <v>0</v>
      </c>
      <c r="N3453" s="133">
        <v>0</v>
      </c>
      <c r="O3453" s="242">
        <v>1320</v>
      </c>
      <c r="P3453" s="133" t="s">
        <v>200</v>
      </c>
      <c r="Q3453" s="133" t="s">
        <v>201</v>
      </c>
      <c r="R3453" s="133" t="s">
        <v>202</v>
      </c>
      <c r="S3453" s="127">
        <v>44349.400277777779</v>
      </c>
    </row>
    <row r="3454" spans="1:19" x14ac:dyDescent="0.2">
      <c r="A3454" s="133" t="s">
        <v>199</v>
      </c>
      <c r="B3454" s="133" t="s">
        <v>86</v>
      </c>
      <c r="C3454" s="127">
        <v>44336.791666666664</v>
      </c>
      <c r="D3454" s="133">
        <v>0</v>
      </c>
      <c r="E3454" s="133">
        <v>0</v>
      </c>
      <c r="F3454" s="133">
        <v>0.75</v>
      </c>
      <c r="G3454" s="133">
        <v>0.75</v>
      </c>
      <c r="H3454" s="133">
        <v>0</v>
      </c>
      <c r="I3454" s="133">
        <v>0</v>
      </c>
      <c r="J3454" s="133">
        <v>0</v>
      </c>
      <c r="K3454" s="133">
        <v>0</v>
      </c>
      <c r="L3454" s="133"/>
      <c r="M3454" s="133">
        <v>0</v>
      </c>
      <c r="N3454" s="133">
        <v>0</v>
      </c>
      <c r="O3454" s="242">
        <v>1320</v>
      </c>
      <c r="P3454" s="133" t="s">
        <v>200</v>
      </c>
      <c r="Q3454" s="133" t="s">
        <v>201</v>
      </c>
      <c r="R3454" s="133" t="s">
        <v>202</v>
      </c>
      <c r="S3454" s="127">
        <v>44349.400277777779</v>
      </c>
    </row>
    <row r="3455" spans="1:19" x14ac:dyDescent="0.2">
      <c r="A3455" s="133" t="s">
        <v>199</v>
      </c>
      <c r="B3455" s="133" t="s">
        <v>86</v>
      </c>
      <c r="C3455" s="127">
        <v>44336.833333333336</v>
      </c>
      <c r="D3455" s="133">
        <v>0</v>
      </c>
      <c r="E3455" s="133">
        <v>0</v>
      </c>
      <c r="F3455" s="133">
        <v>0.75</v>
      </c>
      <c r="G3455" s="133">
        <v>0.75</v>
      </c>
      <c r="H3455" s="133">
        <v>0</v>
      </c>
      <c r="I3455" s="133">
        <v>0</v>
      </c>
      <c r="J3455" s="133">
        <v>0</v>
      </c>
      <c r="K3455" s="133">
        <v>0</v>
      </c>
      <c r="L3455" s="133"/>
      <c r="M3455" s="133">
        <v>0</v>
      </c>
      <c r="N3455" s="133">
        <v>0</v>
      </c>
      <c r="O3455" s="242">
        <v>1320</v>
      </c>
      <c r="P3455" s="133" t="s">
        <v>200</v>
      </c>
      <c r="Q3455" s="133" t="s">
        <v>201</v>
      </c>
      <c r="R3455" s="133" t="s">
        <v>202</v>
      </c>
      <c r="S3455" s="127">
        <v>44349.400277777779</v>
      </c>
    </row>
    <row r="3456" spans="1:19" x14ac:dyDescent="0.2">
      <c r="A3456" s="133" t="s">
        <v>199</v>
      </c>
      <c r="B3456" s="133" t="s">
        <v>86</v>
      </c>
      <c r="C3456" s="127">
        <v>44336.875</v>
      </c>
      <c r="D3456" s="133">
        <v>0</v>
      </c>
      <c r="E3456" s="133">
        <v>0</v>
      </c>
      <c r="F3456" s="133">
        <v>0.74099999999999999</v>
      </c>
      <c r="G3456" s="133">
        <v>0.74099999999999999</v>
      </c>
      <c r="H3456" s="133">
        <v>0</v>
      </c>
      <c r="I3456" s="133">
        <v>0</v>
      </c>
      <c r="J3456" s="133">
        <v>0</v>
      </c>
      <c r="K3456" s="133">
        <v>0</v>
      </c>
      <c r="L3456" s="133"/>
      <c r="M3456" s="133">
        <v>0</v>
      </c>
      <c r="N3456" s="133">
        <v>0</v>
      </c>
      <c r="O3456" s="242">
        <v>1320</v>
      </c>
      <c r="P3456" s="133" t="s">
        <v>200</v>
      </c>
      <c r="Q3456" s="133" t="s">
        <v>201</v>
      </c>
      <c r="R3456" s="133" t="s">
        <v>202</v>
      </c>
      <c r="S3456" s="127">
        <v>44349.400277777779</v>
      </c>
    </row>
    <row r="3457" spans="1:19" x14ac:dyDescent="0.2">
      <c r="A3457" s="133" t="s">
        <v>199</v>
      </c>
      <c r="B3457" s="133" t="s">
        <v>86</v>
      </c>
      <c r="C3457" s="127">
        <v>44336.916666666664</v>
      </c>
      <c r="D3457" s="133">
        <v>0</v>
      </c>
      <c r="E3457" s="133">
        <v>0</v>
      </c>
      <c r="F3457" s="133">
        <v>0.76800000000000002</v>
      </c>
      <c r="G3457" s="133">
        <v>0.76800000000000002</v>
      </c>
      <c r="H3457" s="133">
        <v>0</v>
      </c>
      <c r="I3457" s="133">
        <v>0</v>
      </c>
      <c r="J3457" s="133">
        <v>0</v>
      </c>
      <c r="K3457" s="133">
        <v>0</v>
      </c>
      <c r="L3457" s="133"/>
      <c r="M3457" s="133">
        <v>0</v>
      </c>
      <c r="N3457" s="133">
        <v>0</v>
      </c>
      <c r="O3457" s="242">
        <v>1320</v>
      </c>
      <c r="P3457" s="133" t="s">
        <v>200</v>
      </c>
      <c r="Q3457" s="133" t="s">
        <v>201</v>
      </c>
      <c r="R3457" s="133" t="s">
        <v>202</v>
      </c>
      <c r="S3457" s="127">
        <v>44349.400277777779</v>
      </c>
    </row>
    <row r="3458" spans="1:19" x14ac:dyDescent="0.2">
      <c r="A3458" s="133" t="s">
        <v>199</v>
      </c>
      <c r="B3458" s="133" t="s">
        <v>86</v>
      </c>
      <c r="C3458" s="127">
        <v>44336.958333333336</v>
      </c>
      <c r="D3458" s="133">
        <v>0</v>
      </c>
      <c r="E3458" s="133">
        <v>0</v>
      </c>
      <c r="F3458" s="133">
        <v>0.75600000000000001</v>
      </c>
      <c r="G3458" s="133">
        <v>0.75600000000000001</v>
      </c>
      <c r="H3458" s="133">
        <v>0</v>
      </c>
      <c r="I3458" s="133">
        <v>0</v>
      </c>
      <c r="J3458" s="133">
        <v>0</v>
      </c>
      <c r="K3458" s="133">
        <v>0</v>
      </c>
      <c r="L3458" s="133"/>
      <c r="M3458" s="133">
        <v>0</v>
      </c>
      <c r="N3458" s="133">
        <v>0</v>
      </c>
      <c r="O3458" s="242">
        <v>1320</v>
      </c>
      <c r="P3458" s="133" t="s">
        <v>200</v>
      </c>
      <c r="Q3458" s="133" t="s">
        <v>201</v>
      </c>
      <c r="R3458" s="133" t="s">
        <v>202</v>
      </c>
      <c r="S3458" s="127">
        <v>44349.400277777779</v>
      </c>
    </row>
    <row r="3459" spans="1:19" x14ac:dyDescent="0.2">
      <c r="A3459" s="133" t="s">
        <v>199</v>
      </c>
      <c r="B3459" s="133" t="s">
        <v>86</v>
      </c>
      <c r="C3459" s="127">
        <v>44337</v>
      </c>
      <c r="D3459" s="133">
        <v>0</v>
      </c>
      <c r="E3459" s="133">
        <v>0</v>
      </c>
      <c r="F3459" s="133">
        <v>0.75900000000000001</v>
      </c>
      <c r="G3459" s="133">
        <v>0.75900000000000001</v>
      </c>
      <c r="H3459" s="133">
        <v>0</v>
      </c>
      <c r="I3459" s="133">
        <v>0</v>
      </c>
      <c r="J3459" s="133">
        <v>0</v>
      </c>
      <c r="K3459" s="133">
        <v>0</v>
      </c>
      <c r="L3459" s="133"/>
      <c r="M3459" s="133">
        <v>0</v>
      </c>
      <c r="N3459" s="133">
        <v>0</v>
      </c>
      <c r="O3459" s="242">
        <v>1320</v>
      </c>
      <c r="P3459" s="133" t="s">
        <v>200</v>
      </c>
      <c r="Q3459" s="133" t="s">
        <v>201</v>
      </c>
      <c r="R3459" s="133" t="s">
        <v>202</v>
      </c>
      <c r="S3459" s="127">
        <v>44349.400277777779</v>
      </c>
    </row>
    <row r="3460" spans="1:19" x14ac:dyDescent="0.2">
      <c r="A3460" s="133" t="s">
        <v>199</v>
      </c>
      <c r="B3460" s="133" t="s">
        <v>86</v>
      </c>
      <c r="C3460" s="127">
        <v>44337.041666666664</v>
      </c>
      <c r="D3460" s="133">
        <v>0</v>
      </c>
      <c r="E3460" s="133">
        <v>0</v>
      </c>
      <c r="F3460" s="133">
        <v>0.74099999999999999</v>
      </c>
      <c r="G3460" s="133">
        <v>0.74099999999999999</v>
      </c>
      <c r="H3460" s="133">
        <v>0</v>
      </c>
      <c r="I3460" s="133">
        <v>0</v>
      </c>
      <c r="J3460" s="133">
        <v>0</v>
      </c>
      <c r="K3460" s="133">
        <v>0</v>
      </c>
      <c r="L3460" s="133"/>
      <c r="M3460" s="133">
        <v>0</v>
      </c>
      <c r="N3460" s="133">
        <v>0</v>
      </c>
      <c r="O3460" s="242">
        <v>1320</v>
      </c>
      <c r="P3460" s="133" t="s">
        <v>200</v>
      </c>
      <c r="Q3460" s="133" t="s">
        <v>201</v>
      </c>
      <c r="R3460" s="133" t="s">
        <v>202</v>
      </c>
      <c r="S3460" s="127">
        <v>44349.400277777779</v>
      </c>
    </row>
    <row r="3461" spans="1:19" x14ac:dyDescent="0.2">
      <c r="A3461" s="133" t="s">
        <v>199</v>
      </c>
      <c r="B3461" s="133" t="s">
        <v>86</v>
      </c>
      <c r="C3461" s="127">
        <v>44337.083333333336</v>
      </c>
      <c r="D3461" s="133">
        <v>0</v>
      </c>
      <c r="E3461" s="133">
        <v>0</v>
      </c>
      <c r="F3461" s="133">
        <v>0.75</v>
      </c>
      <c r="G3461" s="133">
        <v>0.75</v>
      </c>
      <c r="H3461" s="133">
        <v>0</v>
      </c>
      <c r="I3461" s="133">
        <v>0</v>
      </c>
      <c r="J3461" s="133">
        <v>0</v>
      </c>
      <c r="K3461" s="133">
        <v>0</v>
      </c>
      <c r="L3461" s="133"/>
      <c r="M3461" s="133">
        <v>0</v>
      </c>
      <c r="N3461" s="133">
        <v>0</v>
      </c>
      <c r="O3461" s="242">
        <v>1320</v>
      </c>
      <c r="P3461" s="133" t="s">
        <v>200</v>
      </c>
      <c r="Q3461" s="133" t="s">
        <v>201</v>
      </c>
      <c r="R3461" s="133" t="s">
        <v>202</v>
      </c>
      <c r="S3461" s="127">
        <v>44349.400277777779</v>
      </c>
    </row>
    <row r="3462" spans="1:19" x14ac:dyDescent="0.2">
      <c r="A3462" s="133" t="s">
        <v>199</v>
      </c>
      <c r="B3462" s="133" t="s">
        <v>86</v>
      </c>
      <c r="C3462" s="127">
        <v>44337.125</v>
      </c>
      <c r="D3462" s="133">
        <v>0</v>
      </c>
      <c r="E3462" s="133">
        <v>0</v>
      </c>
      <c r="F3462" s="133">
        <v>0.75</v>
      </c>
      <c r="G3462" s="133">
        <v>0.75</v>
      </c>
      <c r="H3462" s="133">
        <v>0</v>
      </c>
      <c r="I3462" s="133">
        <v>0</v>
      </c>
      <c r="J3462" s="133">
        <v>0</v>
      </c>
      <c r="K3462" s="133">
        <v>0</v>
      </c>
      <c r="L3462" s="133"/>
      <c r="M3462" s="133">
        <v>0</v>
      </c>
      <c r="N3462" s="133">
        <v>0</v>
      </c>
      <c r="O3462" s="242">
        <v>1320</v>
      </c>
      <c r="P3462" s="133" t="s">
        <v>200</v>
      </c>
      <c r="Q3462" s="133" t="s">
        <v>201</v>
      </c>
      <c r="R3462" s="133" t="s">
        <v>202</v>
      </c>
      <c r="S3462" s="127">
        <v>44349.400277777779</v>
      </c>
    </row>
    <row r="3463" spans="1:19" x14ac:dyDescent="0.2">
      <c r="A3463" s="133" t="s">
        <v>199</v>
      </c>
      <c r="B3463" s="133" t="s">
        <v>86</v>
      </c>
      <c r="C3463" s="127">
        <v>44337.166666666664</v>
      </c>
      <c r="D3463" s="133">
        <v>0</v>
      </c>
      <c r="E3463" s="133">
        <v>0</v>
      </c>
      <c r="F3463" s="133">
        <v>0.75</v>
      </c>
      <c r="G3463" s="133">
        <v>0.75</v>
      </c>
      <c r="H3463" s="133">
        <v>0</v>
      </c>
      <c r="I3463" s="133">
        <v>0</v>
      </c>
      <c r="J3463" s="133">
        <v>0</v>
      </c>
      <c r="K3463" s="133">
        <v>0</v>
      </c>
      <c r="L3463" s="133"/>
      <c r="M3463" s="133">
        <v>0</v>
      </c>
      <c r="N3463" s="133">
        <v>0</v>
      </c>
      <c r="O3463" s="242">
        <v>1320</v>
      </c>
      <c r="P3463" s="133" t="s">
        <v>200</v>
      </c>
      <c r="Q3463" s="133" t="s">
        <v>201</v>
      </c>
      <c r="R3463" s="133" t="s">
        <v>202</v>
      </c>
      <c r="S3463" s="127">
        <v>44349.400277777779</v>
      </c>
    </row>
    <row r="3464" spans="1:19" x14ac:dyDescent="0.2">
      <c r="A3464" s="133" t="s">
        <v>199</v>
      </c>
      <c r="B3464" s="133" t="s">
        <v>86</v>
      </c>
      <c r="C3464" s="127">
        <v>44337.208333333336</v>
      </c>
      <c r="D3464" s="133">
        <v>0</v>
      </c>
      <c r="E3464" s="133">
        <v>0</v>
      </c>
      <c r="F3464" s="133">
        <v>0.74099999999999999</v>
      </c>
      <c r="G3464" s="133">
        <v>0.74099999999999999</v>
      </c>
      <c r="H3464" s="133">
        <v>0</v>
      </c>
      <c r="I3464" s="133">
        <v>0</v>
      </c>
      <c r="J3464" s="133">
        <v>0</v>
      </c>
      <c r="K3464" s="133">
        <v>0</v>
      </c>
      <c r="L3464" s="133"/>
      <c r="M3464" s="133">
        <v>0</v>
      </c>
      <c r="N3464" s="133">
        <v>0</v>
      </c>
      <c r="O3464" s="242">
        <v>1320</v>
      </c>
      <c r="P3464" s="133" t="s">
        <v>200</v>
      </c>
      <c r="Q3464" s="133" t="s">
        <v>201</v>
      </c>
      <c r="R3464" s="133" t="s">
        <v>202</v>
      </c>
      <c r="S3464" s="127">
        <v>44349.400277777779</v>
      </c>
    </row>
    <row r="3465" spans="1:19" x14ac:dyDescent="0.2">
      <c r="A3465" s="133" t="s">
        <v>199</v>
      </c>
      <c r="B3465" s="133" t="s">
        <v>86</v>
      </c>
      <c r="C3465" s="127">
        <v>44337.25</v>
      </c>
      <c r="D3465" s="133">
        <v>0</v>
      </c>
      <c r="E3465" s="133">
        <v>0</v>
      </c>
      <c r="F3465" s="133">
        <v>0.74099999999999999</v>
      </c>
      <c r="G3465" s="133">
        <v>0.74099999999999999</v>
      </c>
      <c r="H3465" s="133">
        <v>0</v>
      </c>
      <c r="I3465" s="133">
        <v>0</v>
      </c>
      <c r="J3465" s="133">
        <v>0</v>
      </c>
      <c r="K3465" s="133">
        <v>0</v>
      </c>
      <c r="L3465" s="133"/>
      <c r="M3465" s="133">
        <v>0</v>
      </c>
      <c r="N3465" s="133">
        <v>0</v>
      </c>
      <c r="O3465" s="242">
        <v>1320</v>
      </c>
      <c r="P3465" s="133" t="s">
        <v>200</v>
      </c>
      <c r="Q3465" s="133" t="s">
        <v>201</v>
      </c>
      <c r="R3465" s="133" t="s">
        <v>202</v>
      </c>
      <c r="S3465" s="127">
        <v>44349.400277777779</v>
      </c>
    </row>
    <row r="3466" spans="1:19" x14ac:dyDescent="0.2">
      <c r="A3466" s="133" t="s">
        <v>199</v>
      </c>
      <c r="B3466" s="133" t="s">
        <v>86</v>
      </c>
      <c r="C3466" s="127">
        <v>44337.291666666664</v>
      </c>
      <c r="D3466" s="133">
        <v>0</v>
      </c>
      <c r="E3466" s="133">
        <v>0</v>
      </c>
      <c r="F3466" s="133">
        <v>0.75</v>
      </c>
      <c r="G3466" s="133">
        <v>0.75</v>
      </c>
      <c r="H3466" s="133">
        <v>0</v>
      </c>
      <c r="I3466" s="133">
        <v>0</v>
      </c>
      <c r="J3466" s="133">
        <v>0</v>
      </c>
      <c r="K3466" s="133">
        <v>0</v>
      </c>
      <c r="L3466" s="133"/>
      <c r="M3466" s="133">
        <v>0</v>
      </c>
      <c r="N3466" s="133">
        <v>0</v>
      </c>
      <c r="O3466" s="242">
        <v>1320</v>
      </c>
      <c r="P3466" s="133" t="s">
        <v>200</v>
      </c>
      <c r="Q3466" s="133" t="s">
        <v>201</v>
      </c>
      <c r="R3466" s="133" t="s">
        <v>202</v>
      </c>
      <c r="S3466" s="127">
        <v>44349.400277777779</v>
      </c>
    </row>
    <row r="3467" spans="1:19" x14ac:dyDescent="0.2">
      <c r="A3467" s="133" t="s">
        <v>199</v>
      </c>
      <c r="B3467" s="133" t="s">
        <v>86</v>
      </c>
      <c r="C3467" s="127">
        <v>44337.333333333336</v>
      </c>
      <c r="D3467" s="133">
        <v>0</v>
      </c>
      <c r="E3467" s="133">
        <v>0</v>
      </c>
      <c r="F3467" s="133">
        <v>0.75</v>
      </c>
      <c r="G3467" s="133">
        <v>0.75</v>
      </c>
      <c r="H3467" s="133">
        <v>0</v>
      </c>
      <c r="I3467" s="133">
        <v>0</v>
      </c>
      <c r="J3467" s="133">
        <v>0</v>
      </c>
      <c r="K3467" s="133">
        <v>0</v>
      </c>
      <c r="L3467" s="133"/>
      <c r="M3467" s="133">
        <v>0</v>
      </c>
      <c r="N3467" s="133">
        <v>0</v>
      </c>
      <c r="O3467" s="242">
        <v>1320</v>
      </c>
      <c r="P3467" s="133" t="s">
        <v>200</v>
      </c>
      <c r="Q3467" s="133" t="s">
        <v>201</v>
      </c>
      <c r="R3467" s="133" t="s">
        <v>202</v>
      </c>
      <c r="S3467" s="127">
        <v>44349.400277777779</v>
      </c>
    </row>
    <row r="3468" spans="1:19" x14ac:dyDescent="0.2">
      <c r="A3468" s="133" t="s">
        <v>199</v>
      </c>
      <c r="B3468" s="133" t="s">
        <v>86</v>
      </c>
      <c r="C3468" s="127">
        <v>44337.375</v>
      </c>
      <c r="D3468" s="133">
        <v>0</v>
      </c>
      <c r="E3468" s="133">
        <v>0</v>
      </c>
      <c r="F3468" s="133">
        <v>0.75900000000000001</v>
      </c>
      <c r="G3468" s="133">
        <v>0.75900000000000001</v>
      </c>
      <c r="H3468" s="133">
        <v>0</v>
      </c>
      <c r="I3468" s="133">
        <v>0</v>
      </c>
      <c r="J3468" s="133">
        <v>0</v>
      </c>
      <c r="K3468" s="133">
        <v>0</v>
      </c>
      <c r="L3468" s="133"/>
      <c r="M3468" s="133">
        <v>0</v>
      </c>
      <c r="N3468" s="133">
        <v>0</v>
      </c>
      <c r="O3468" s="242">
        <v>1320</v>
      </c>
      <c r="P3468" s="133" t="s">
        <v>200</v>
      </c>
      <c r="Q3468" s="133" t="s">
        <v>201</v>
      </c>
      <c r="R3468" s="133" t="s">
        <v>202</v>
      </c>
      <c r="S3468" s="127">
        <v>44349.400277777779</v>
      </c>
    </row>
    <row r="3469" spans="1:19" x14ac:dyDescent="0.2">
      <c r="A3469" s="133" t="s">
        <v>199</v>
      </c>
      <c r="B3469" s="133" t="s">
        <v>86</v>
      </c>
      <c r="C3469" s="127">
        <v>44337.416666666664</v>
      </c>
      <c r="D3469" s="133">
        <v>0</v>
      </c>
      <c r="E3469" s="133">
        <v>0</v>
      </c>
      <c r="F3469" s="133">
        <v>0.75900000000000001</v>
      </c>
      <c r="G3469" s="133">
        <v>0.75900000000000001</v>
      </c>
      <c r="H3469" s="133">
        <v>0</v>
      </c>
      <c r="I3469" s="133">
        <v>0</v>
      </c>
      <c r="J3469" s="133">
        <v>0</v>
      </c>
      <c r="K3469" s="133">
        <v>0</v>
      </c>
      <c r="L3469" s="133"/>
      <c r="M3469" s="133">
        <v>0</v>
      </c>
      <c r="N3469" s="133">
        <v>0</v>
      </c>
      <c r="O3469" s="242">
        <v>1320</v>
      </c>
      <c r="P3469" s="133" t="s">
        <v>200</v>
      </c>
      <c r="Q3469" s="133" t="s">
        <v>201</v>
      </c>
      <c r="R3469" s="133" t="s">
        <v>202</v>
      </c>
      <c r="S3469" s="127">
        <v>44349.400277777779</v>
      </c>
    </row>
    <row r="3470" spans="1:19" x14ac:dyDescent="0.2">
      <c r="A3470" s="133" t="s">
        <v>199</v>
      </c>
      <c r="B3470" s="133" t="s">
        <v>86</v>
      </c>
      <c r="C3470" s="127">
        <v>44337.458333333336</v>
      </c>
      <c r="D3470" s="133">
        <v>0</v>
      </c>
      <c r="E3470" s="133">
        <v>0</v>
      </c>
      <c r="F3470" s="133">
        <v>0.75900000000000001</v>
      </c>
      <c r="G3470" s="133">
        <v>0.75900000000000001</v>
      </c>
      <c r="H3470" s="133">
        <v>0</v>
      </c>
      <c r="I3470" s="133">
        <v>0</v>
      </c>
      <c r="J3470" s="133">
        <v>0</v>
      </c>
      <c r="K3470" s="133">
        <v>0</v>
      </c>
      <c r="L3470" s="133"/>
      <c r="M3470" s="133">
        <v>0</v>
      </c>
      <c r="N3470" s="133">
        <v>0</v>
      </c>
      <c r="O3470" s="242">
        <v>1320</v>
      </c>
      <c r="P3470" s="133" t="s">
        <v>200</v>
      </c>
      <c r="Q3470" s="133" t="s">
        <v>201</v>
      </c>
      <c r="R3470" s="133" t="s">
        <v>202</v>
      </c>
      <c r="S3470" s="127">
        <v>44349.400277777779</v>
      </c>
    </row>
    <row r="3471" spans="1:19" x14ac:dyDescent="0.2">
      <c r="A3471" s="133" t="s">
        <v>199</v>
      </c>
      <c r="B3471" s="133" t="s">
        <v>86</v>
      </c>
      <c r="C3471" s="127">
        <v>44337.5</v>
      </c>
      <c r="D3471" s="133">
        <v>0</v>
      </c>
      <c r="E3471" s="133">
        <v>0</v>
      </c>
      <c r="F3471" s="133">
        <v>0.74099999999999999</v>
      </c>
      <c r="G3471" s="133">
        <v>0.74099999999999999</v>
      </c>
      <c r="H3471" s="133">
        <v>0</v>
      </c>
      <c r="I3471" s="133">
        <v>0</v>
      </c>
      <c r="J3471" s="133">
        <v>0</v>
      </c>
      <c r="K3471" s="133">
        <v>0</v>
      </c>
      <c r="L3471" s="133"/>
      <c r="M3471" s="133">
        <v>0</v>
      </c>
      <c r="N3471" s="133">
        <v>0</v>
      </c>
      <c r="O3471" s="242">
        <v>1320</v>
      </c>
      <c r="P3471" s="133" t="s">
        <v>200</v>
      </c>
      <c r="Q3471" s="133" t="s">
        <v>201</v>
      </c>
      <c r="R3471" s="133" t="s">
        <v>202</v>
      </c>
      <c r="S3471" s="127">
        <v>44349.400277777779</v>
      </c>
    </row>
    <row r="3472" spans="1:19" x14ac:dyDescent="0.2">
      <c r="A3472" s="133" t="s">
        <v>199</v>
      </c>
      <c r="B3472" s="133" t="s">
        <v>86</v>
      </c>
      <c r="C3472" s="127">
        <v>44337.541666666664</v>
      </c>
      <c r="D3472" s="133">
        <v>0</v>
      </c>
      <c r="E3472" s="133">
        <v>0</v>
      </c>
      <c r="F3472" s="133">
        <v>0.74099999999999999</v>
      </c>
      <c r="G3472" s="133">
        <v>0.74099999999999999</v>
      </c>
      <c r="H3472" s="133">
        <v>0</v>
      </c>
      <c r="I3472" s="133">
        <v>0</v>
      </c>
      <c r="J3472" s="133">
        <v>0</v>
      </c>
      <c r="K3472" s="133">
        <v>0</v>
      </c>
      <c r="L3472" s="133"/>
      <c r="M3472" s="133">
        <v>0</v>
      </c>
      <c r="N3472" s="133">
        <v>0</v>
      </c>
      <c r="O3472" s="242">
        <v>1320</v>
      </c>
      <c r="P3472" s="133" t="s">
        <v>200</v>
      </c>
      <c r="Q3472" s="133" t="s">
        <v>201</v>
      </c>
      <c r="R3472" s="133" t="s">
        <v>202</v>
      </c>
      <c r="S3472" s="127">
        <v>44349.400289351855</v>
      </c>
    </row>
    <row r="3473" spans="1:19" x14ac:dyDescent="0.2">
      <c r="A3473" s="133" t="s">
        <v>199</v>
      </c>
      <c r="B3473" s="133" t="s">
        <v>86</v>
      </c>
      <c r="C3473" s="127">
        <v>44337.583333333336</v>
      </c>
      <c r="D3473" s="133">
        <v>0</v>
      </c>
      <c r="E3473" s="133">
        <v>0</v>
      </c>
      <c r="F3473" s="133">
        <v>0.75</v>
      </c>
      <c r="G3473" s="133">
        <v>0.75</v>
      </c>
      <c r="H3473" s="133">
        <v>0</v>
      </c>
      <c r="I3473" s="133">
        <v>0</v>
      </c>
      <c r="J3473" s="133">
        <v>0</v>
      </c>
      <c r="K3473" s="133">
        <v>0</v>
      </c>
      <c r="L3473" s="133"/>
      <c r="M3473" s="133">
        <v>0</v>
      </c>
      <c r="N3473" s="133">
        <v>0</v>
      </c>
      <c r="O3473" s="242">
        <v>1320</v>
      </c>
      <c r="P3473" s="133" t="s">
        <v>200</v>
      </c>
      <c r="Q3473" s="133" t="s">
        <v>201</v>
      </c>
      <c r="R3473" s="133" t="s">
        <v>202</v>
      </c>
      <c r="S3473" s="127">
        <v>44349.400277777779</v>
      </c>
    </row>
    <row r="3474" spans="1:19" x14ac:dyDescent="0.2">
      <c r="A3474" s="133" t="s">
        <v>199</v>
      </c>
      <c r="B3474" s="133" t="s">
        <v>86</v>
      </c>
      <c r="C3474" s="127">
        <v>44337.625</v>
      </c>
      <c r="D3474" s="133">
        <v>0</v>
      </c>
      <c r="E3474" s="133">
        <v>0</v>
      </c>
      <c r="F3474" s="133">
        <v>0.74099999999999999</v>
      </c>
      <c r="G3474" s="133">
        <v>0.74099999999999999</v>
      </c>
      <c r="H3474" s="133">
        <v>0</v>
      </c>
      <c r="I3474" s="133">
        <v>0</v>
      </c>
      <c r="J3474" s="133">
        <v>0</v>
      </c>
      <c r="K3474" s="133">
        <v>0</v>
      </c>
      <c r="L3474" s="133"/>
      <c r="M3474" s="133">
        <v>0</v>
      </c>
      <c r="N3474" s="133">
        <v>0</v>
      </c>
      <c r="O3474" s="242">
        <v>1320</v>
      </c>
      <c r="P3474" s="133" t="s">
        <v>200</v>
      </c>
      <c r="Q3474" s="133" t="s">
        <v>201</v>
      </c>
      <c r="R3474" s="133" t="s">
        <v>202</v>
      </c>
      <c r="S3474" s="127">
        <v>44349.400277777779</v>
      </c>
    </row>
    <row r="3475" spans="1:19" x14ac:dyDescent="0.2">
      <c r="A3475" s="133" t="s">
        <v>199</v>
      </c>
      <c r="B3475" s="133" t="s">
        <v>86</v>
      </c>
      <c r="C3475" s="127">
        <v>44337.666666666664</v>
      </c>
      <c r="D3475" s="133">
        <v>0</v>
      </c>
      <c r="E3475" s="133">
        <v>0</v>
      </c>
      <c r="F3475" s="133">
        <v>0.74099999999999999</v>
      </c>
      <c r="G3475" s="133">
        <v>0.74099999999999999</v>
      </c>
      <c r="H3475" s="133">
        <v>0</v>
      </c>
      <c r="I3475" s="133">
        <v>0</v>
      </c>
      <c r="J3475" s="133">
        <v>0</v>
      </c>
      <c r="K3475" s="133">
        <v>0</v>
      </c>
      <c r="L3475" s="133"/>
      <c r="M3475" s="133">
        <v>0</v>
      </c>
      <c r="N3475" s="133">
        <v>0</v>
      </c>
      <c r="O3475" s="242">
        <v>1320</v>
      </c>
      <c r="P3475" s="133" t="s">
        <v>200</v>
      </c>
      <c r="Q3475" s="133" t="s">
        <v>201</v>
      </c>
      <c r="R3475" s="133" t="s">
        <v>202</v>
      </c>
      <c r="S3475" s="127">
        <v>44349.400277777779</v>
      </c>
    </row>
    <row r="3476" spans="1:19" x14ac:dyDescent="0.2">
      <c r="A3476" s="133" t="s">
        <v>199</v>
      </c>
      <c r="B3476" s="133" t="s">
        <v>86</v>
      </c>
      <c r="C3476" s="127">
        <v>44337.708333333336</v>
      </c>
      <c r="D3476" s="133">
        <v>0</v>
      </c>
      <c r="E3476" s="133">
        <v>0</v>
      </c>
      <c r="F3476" s="133">
        <v>0.74099999999999999</v>
      </c>
      <c r="G3476" s="133">
        <v>0.74099999999999999</v>
      </c>
      <c r="H3476" s="133">
        <v>0</v>
      </c>
      <c r="I3476" s="133">
        <v>0</v>
      </c>
      <c r="J3476" s="133">
        <v>0</v>
      </c>
      <c r="K3476" s="133">
        <v>0</v>
      </c>
      <c r="L3476" s="133"/>
      <c r="M3476" s="133">
        <v>0</v>
      </c>
      <c r="N3476" s="133">
        <v>0</v>
      </c>
      <c r="O3476" s="242">
        <v>1320</v>
      </c>
      <c r="P3476" s="133" t="s">
        <v>200</v>
      </c>
      <c r="Q3476" s="133" t="s">
        <v>201</v>
      </c>
      <c r="R3476" s="133" t="s">
        <v>202</v>
      </c>
      <c r="S3476" s="127">
        <v>44349.400277777779</v>
      </c>
    </row>
    <row r="3477" spans="1:19" x14ac:dyDescent="0.2">
      <c r="A3477" s="133" t="s">
        <v>199</v>
      </c>
      <c r="B3477" s="133" t="s">
        <v>86</v>
      </c>
      <c r="C3477" s="127">
        <v>44337.75</v>
      </c>
      <c r="D3477" s="133">
        <v>0</v>
      </c>
      <c r="E3477" s="133">
        <v>0</v>
      </c>
      <c r="F3477" s="133">
        <v>0.74099999999999999</v>
      </c>
      <c r="G3477" s="133">
        <v>0.74099999999999999</v>
      </c>
      <c r="H3477" s="133">
        <v>0</v>
      </c>
      <c r="I3477" s="133">
        <v>0</v>
      </c>
      <c r="J3477" s="133">
        <v>0</v>
      </c>
      <c r="K3477" s="133">
        <v>0</v>
      </c>
      <c r="L3477" s="133"/>
      <c r="M3477" s="133">
        <v>0</v>
      </c>
      <c r="N3477" s="133">
        <v>0</v>
      </c>
      <c r="O3477" s="242">
        <v>1320</v>
      </c>
      <c r="P3477" s="133" t="s">
        <v>200</v>
      </c>
      <c r="Q3477" s="133" t="s">
        <v>201</v>
      </c>
      <c r="R3477" s="133" t="s">
        <v>202</v>
      </c>
      <c r="S3477" s="127">
        <v>44349.400289351855</v>
      </c>
    </row>
    <row r="3478" spans="1:19" x14ac:dyDescent="0.2">
      <c r="A3478" s="133" t="s">
        <v>199</v>
      </c>
      <c r="B3478" s="133" t="s">
        <v>86</v>
      </c>
      <c r="C3478" s="127">
        <v>44337.791666666664</v>
      </c>
      <c r="D3478" s="133">
        <v>0</v>
      </c>
      <c r="E3478" s="133">
        <v>0</v>
      </c>
      <c r="F3478" s="133">
        <v>0.74099999999999999</v>
      </c>
      <c r="G3478" s="133">
        <v>0.74099999999999999</v>
      </c>
      <c r="H3478" s="133">
        <v>0</v>
      </c>
      <c r="I3478" s="133">
        <v>0</v>
      </c>
      <c r="J3478" s="133">
        <v>0</v>
      </c>
      <c r="K3478" s="133">
        <v>0</v>
      </c>
      <c r="L3478" s="133"/>
      <c r="M3478" s="133">
        <v>0</v>
      </c>
      <c r="N3478" s="133">
        <v>0</v>
      </c>
      <c r="O3478" s="242">
        <v>1320</v>
      </c>
      <c r="P3478" s="133" t="s">
        <v>200</v>
      </c>
      <c r="Q3478" s="133" t="s">
        <v>201</v>
      </c>
      <c r="R3478" s="133" t="s">
        <v>202</v>
      </c>
      <c r="S3478" s="127">
        <v>44349.400277777779</v>
      </c>
    </row>
    <row r="3479" spans="1:19" x14ac:dyDescent="0.2">
      <c r="A3479" s="133" t="s">
        <v>199</v>
      </c>
      <c r="B3479" s="133" t="s">
        <v>86</v>
      </c>
      <c r="C3479" s="127">
        <v>44337.833333333336</v>
      </c>
      <c r="D3479" s="133">
        <v>0</v>
      </c>
      <c r="E3479" s="133">
        <v>0</v>
      </c>
      <c r="F3479" s="133">
        <v>0.74099999999999999</v>
      </c>
      <c r="G3479" s="133">
        <v>0.74099999999999999</v>
      </c>
      <c r="H3479" s="133">
        <v>0</v>
      </c>
      <c r="I3479" s="133">
        <v>0</v>
      </c>
      <c r="J3479" s="133">
        <v>0</v>
      </c>
      <c r="K3479" s="133">
        <v>0</v>
      </c>
      <c r="L3479" s="133"/>
      <c r="M3479" s="133">
        <v>0</v>
      </c>
      <c r="N3479" s="133">
        <v>0</v>
      </c>
      <c r="O3479" s="242">
        <v>1320</v>
      </c>
      <c r="P3479" s="133" t="s">
        <v>200</v>
      </c>
      <c r="Q3479" s="133" t="s">
        <v>201</v>
      </c>
      <c r="R3479" s="133" t="s">
        <v>202</v>
      </c>
      <c r="S3479" s="127">
        <v>44349.400277777779</v>
      </c>
    </row>
    <row r="3480" spans="1:19" x14ac:dyDescent="0.2">
      <c r="A3480" s="133" t="s">
        <v>199</v>
      </c>
      <c r="B3480" s="133" t="s">
        <v>86</v>
      </c>
      <c r="C3480" s="127">
        <v>44337.875</v>
      </c>
      <c r="D3480" s="133">
        <v>0</v>
      </c>
      <c r="E3480" s="133">
        <v>0</v>
      </c>
      <c r="F3480" s="133">
        <v>0.73199999999999998</v>
      </c>
      <c r="G3480" s="133">
        <v>0.73199999999999998</v>
      </c>
      <c r="H3480" s="133">
        <v>0</v>
      </c>
      <c r="I3480" s="133">
        <v>0</v>
      </c>
      <c r="J3480" s="133">
        <v>0</v>
      </c>
      <c r="K3480" s="133">
        <v>0</v>
      </c>
      <c r="L3480" s="133"/>
      <c r="M3480" s="133">
        <v>0</v>
      </c>
      <c r="N3480" s="133">
        <v>0</v>
      </c>
      <c r="O3480" s="242">
        <v>1320</v>
      </c>
      <c r="P3480" s="133" t="s">
        <v>200</v>
      </c>
      <c r="Q3480" s="133" t="s">
        <v>201</v>
      </c>
      <c r="R3480" s="133" t="s">
        <v>202</v>
      </c>
      <c r="S3480" s="127">
        <v>44349.400277777779</v>
      </c>
    </row>
    <row r="3481" spans="1:19" x14ac:dyDescent="0.2">
      <c r="A3481" s="133" t="s">
        <v>199</v>
      </c>
      <c r="B3481" s="133" t="s">
        <v>86</v>
      </c>
      <c r="C3481" s="127">
        <v>44337.916666666664</v>
      </c>
      <c r="D3481" s="133">
        <v>0</v>
      </c>
      <c r="E3481" s="133">
        <v>0</v>
      </c>
      <c r="F3481" s="133">
        <v>0.75</v>
      </c>
      <c r="G3481" s="133">
        <v>0.75</v>
      </c>
      <c r="H3481" s="133">
        <v>0</v>
      </c>
      <c r="I3481" s="133">
        <v>0</v>
      </c>
      <c r="J3481" s="133">
        <v>0</v>
      </c>
      <c r="K3481" s="133">
        <v>0</v>
      </c>
      <c r="L3481" s="133"/>
      <c r="M3481" s="133">
        <v>0</v>
      </c>
      <c r="N3481" s="133">
        <v>0</v>
      </c>
      <c r="O3481" s="242">
        <v>1320</v>
      </c>
      <c r="P3481" s="133" t="s">
        <v>200</v>
      </c>
      <c r="Q3481" s="133" t="s">
        <v>201</v>
      </c>
      <c r="R3481" s="133" t="s">
        <v>202</v>
      </c>
      <c r="S3481" s="127">
        <v>44349.400277777779</v>
      </c>
    </row>
    <row r="3482" spans="1:19" x14ac:dyDescent="0.2">
      <c r="A3482" s="133" t="s">
        <v>199</v>
      </c>
      <c r="B3482" s="133" t="s">
        <v>86</v>
      </c>
      <c r="C3482" s="127">
        <v>44337.958333333336</v>
      </c>
      <c r="D3482" s="133">
        <v>0</v>
      </c>
      <c r="E3482" s="133">
        <v>0</v>
      </c>
      <c r="F3482" s="133">
        <v>0.74099999999999999</v>
      </c>
      <c r="G3482" s="133">
        <v>0.74099999999999999</v>
      </c>
      <c r="H3482" s="133">
        <v>0</v>
      </c>
      <c r="I3482" s="133">
        <v>0</v>
      </c>
      <c r="J3482" s="133">
        <v>0</v>
      </c>
      <c r="K3482" s="133">
        <v>0</v>
      </c>
      <c r="L3482" s="133"/>
      <c r="M3482" s="133">
        <v>0</v>
      </c>
      <c r="N3482" s="133">
        <v>0</v>
      </c>
      <c r="O3482" s="242">
        <v>1320</v>
      </c>
      <c r="P3482" s="133" t="s">
        <v>200</v>
      </c>
      <c r="Q3482" s="133" t="s">
        <v>201</v>
      </c>
      <c r="R3482" s="133" t="s">
        <v>202</v>
      </c>
      <c r="S3482" s="127">
        <v>44349.400289351855</v>
      </c>
    </row>
    <row r="3483" spans="1:19" x14ac:dyDescent="0.2">
      <c r="A3483" s="133" t="s">
        <v>199</v>
      </c>
      <c r="B3483" s="133" t="s">
        <v>86</v>
      </c>
      <c r="C3483" s="127">
        <v>44338</v>
      </c>
      <c r="D3483" s="133">
        <v>0</v>
      </c>
      <c r="E3483" s="133">
        <v>0</v>
      </c>
      <c r="F3483" s="133">
        <v>0.74099999999999999</v>
      </c>
      <c r="G3483" s="133">
        <v>0.74099999999999999</v>
      </c>
      <c r="H3483" s="133">
        <v>0</v>
      </c>
      <c r="I3483" s="133">
        <v>0</v>
      </c>
      <c r="J3483" s="133">
        <v>0</v>
      </c>
      <c r="K3483" s="133">
        <v>0</v>
      </c>
      <c r="L3483" s="133"/>
      <c r="M3483" s="133">
        <v>0</v>
      </c>
      <c r="N3483" s="133">
        <v>0</v>
      </c>
      <c r="O3483" s="242">
        <v>1320</v>
      </c>
      <c r="P3483" s="133" t="s">
        <v>200</v>
      </c>
      <c r="Q3483" s="133" t="s">
        <v>201</v>
      </c>
      <c r="R3483" s="133" t="s">
        <v>202</v>
      </c>
      <c r="S3483" s="127">
        <v>44349.400277777779</v>
      </c>
    </row>
    <row r="3484" spans="1:19" x14ac:dyDescent="0.2">
      <c r="A3484" s="133" t="s">
        <v>199</v>
      </c>
      <c r="B3484" s="133" t="s">
        <v>86</v>
      </c>
      <c r="C3484" s="127">
        <v>44338.041666666664</v>
      </c>
      <c r="D3484" s="133">
        <v>0</v>
      </c>
      <c r="E3484" s="133">
        <v>0</v>
      </c>
      <c r="F3484" s="133">
        <v>0.73199999999999998</v>
      </c>
      <c r="G3484" s="133">
        <v>0.73199999999999998</v>
      </c>
      <c r="H3484" s="133">
        <v>0</v>
      </c>
      <c r="I3484" s="133">
        <v>0</v>
      </c>
      <c r="J3484" s="133">
        <v>0</v>
      </c>
      <c r="K3484" s="133">
        <v>0</v>
      </c>
      <c r="L3484" s="133"/>
      <c r="M3484" s="133">
        <v>0</v>
      </c>
      <c r="N3484" s="133">
        <v>0</v>
      </c>
      <c r="O3484" s="242">
        <v>1320</v>
      </c>
      <c r="P3484" s="133" t="s">
        <v>200</v>
      </c>
      <c r="Q3484" s="133" t="s">
        <v>201</v>
      </c>
      <c r="R3484" s="133" t="s">
        <v>202</v>
      </c>
      <c r="S3484" s="127">
        <v>44349.400277777779</v>
      </c>
    </row>
    <row r="3485" spans="1:19" x14ac:dyDescent="0.2">
      <c r="A3485" s="133" t="s">
        <v>199</v>
      </c>
      <c r="B3485" s="133" t="s">
        <v>86</v>
      </c>
      <c r="C3485" s="127">
        <v>44338.083333333336</v>
      </c>
      <c r="D3485" s="133">
        <v>0</v>
      </c>
      <c r="E3485" s="133">
        <v>0</v>
      </c>
      <c r="F3485" s="133">
        <v>0.74099999999999999</v>
      </c>
      <c r="G3485" s="133">
        <v>0.74099999999999999</v>
      </c>
      <c r="H3485" s="133">
        <v>0</v>
      </c>
      <c r="I3485" s="133">
        <v>0</v>
      </c>
      <c r="J3485" s="133">
        <v>0</v>
      </c>
      <c r="K3485" s="133">
        <v>0</v>
      </c>
      <c r="L3485" s="133"/>
      <c r="M3485" s="133">
        <v>0</v>
      </c>
      <c r="N3485" s="133">
        <v>0</v>
      </c>
      <c r="O3485" s="242">
        <v>1320</v>
      </c>
      <c r="P3485" s="133" t="s">
        <v>200</v>
      </c>
      <c r="Q3485" s="133" t="s">
        <v>201</v>
      </c>
      <c r="R3485" s="133" t="s">
        <v>202</v>
      </c>
      <c r="S3485" s="127">
        <v>44349.400277777779</v>
      </c>
    </row>
    <row r="3486" spans="1:19" x14ac:dyDescent="0.2">
      <c r="A3486" s="133" t="s">
        <v>199</v>
      </c>
      <c r="B3486" s="133" t="s">
        <v>86</v>
      </c>
      <c r="C3486" s="127">
        <v>44338.125</v>
      </c>
      <c r="D3486" s="133">
        <v>0</v>
      </c>
      <c r="E3486" s="133">
        <v>0</v>
      </c>
      <c r="F3486" s="133">
        <v>0.75</v>
      </c>
      <c r="G3486" s="133">
        <v>0.75</v>
      </c>
      <c r="H3486" s="133">
        <v>0</v>
      </c>
      <c r="I3486" s="133">
        <v>0</v>
      </c>
      <c r="J3486" s="133">
        <v>0</v>
      </c>
      <c r="K3486" s="133">
        <v>0</v>
      </c>
      <c r="L3486" s="133"/>
      <c r="M3486" s="133">
        <v>0</v>
      </c>
      <c r="N3486" s="133">
        <v>0</v>
      </c>
      <c r="O3486" s="242">
        <v>1320</v>
      </c>
      <c r="P3486" s="133" t="s">
        <v>200</v>
      </c>
      <c r="Q3486" s="133" t="s">
        <v>201</v>
      </c>
      <c r="R3486" s="133" t="s">
        <v>202</v>
      </c>
      <c r="S3486" s="127">
        <v>44349.400289351855</v>
      </c>
    </row>
    <row r="3487" spans="1:19" x14ac:dyDescent="0.2">
      <c r="A3487" s="133" t="s">
        <v>199</v>
      </c>
      <c r="B3487" s="133" t="s">
        <v>86</v>
      </c>
      <c r="C3487" s="127">
        <v>44338.166666666664</v>
      </c>
      <c r="D3487" s="133">
        <v>0</v>
      </c>
      <c r="E3487" s="133">
        <v>0</v>
      </c>
      <c r="F3487" s="133">
        <v>0.74099999999999999</v>
      </c>
      <c r="G3487" s="133">
        <v>0.74099999999999999</v>
      </c>
      <c r="H3487" s="133">
        <v>0</v>
      </c>
      <c r="I3487" s="133">
        <v>0</v>
      </c>
      <c r="J3487" s="133">
        <v>0</v>
      </c>
      <c r="K3487" s="133">
        <v>0</v>
      </c>
      <c r="L3487" s="133"/>
      <c r="M3487" s="133">
        <v>0</v>
      </c>
      <c r="N3487" s="133">
        <v>0</v>
      </c>
      <c r="O3487" s="242">
        <v>1320</v>
      </c>
      <c r="P3487" s="133" t="s">
        <v>200</v>
      </c>
      <c r="Q3487" s="133" t="s">
        <v>201</v>
      </c>
      <c r="R3487" s="133" t="s">
        <v>202</v>
      </c>
      <c r="S3487" s="127">
        <v>44349.400277777779</v>
      </c>
    </row>
    <row r="3488" spans="1:19" x14ac:dyDescent="0.2">
      <c r="A3488" s="133" t="s">
        <v>199</v>
      </c>
      <c r="B3488" s="133" t="s">
        <v>86</v>
      </c>
      <c r="C3488" s="127">
        <v>44338.208333333336</v>
      </c>
      <c r="D3488" s="133">
        <v>0</v>
      </c>
      <c r="E3488" s="133">
        <v>0</v>
      </c>
      <c r="F3488" s="133">
        <v>0.74099999999999999</v>
      </c>
      <c r="G3488" s="133">
        <v>0.74099999999999999</v>
      </c>
      <c r="H3488" s="133">
        <v>0</v>
      </c>
      <c r="I3488" s="133">
        <v>0</v>
      </c>
      <c r="J3488" s="133">
        <v>0</v>
      </c>
      <c r="K3488" s="133">
        <v>0</v>
      </c>
      <c r="L3488" s="133"/>
      <c r="M3488" s="133">
        <v>0</v>
      </c>
      <c r="N3488" s="133">
        <v>0</v>
      </c>
      <c r="O3488" s="242">
        <v>1320</v>
      </c>
      <c r="P3488" s="133" t="s">
        <v>200</v>
      </c>
      <c r="Q3488" s="133" t="s">
        <v>201</v>
      </c>
      <c r="R3488" s="133" t="s">
        <v>202</v>
      </c>
      <c r="S3488" s="127">
        <v>44349.400277777779</v>
      </c>
    </row>
    <row r="3489" spans="1:19" x14ac:dyDescent="0.2">
      <c r="A3489" s="133" t="s">
        <v>199</v>
      </c>
      <c r="B3489" s="133" t="s">
        <v>86</v>
      </c>
      <c r="C3489" s="127">
        <v>44338.25</v>
      </c>
      <c r="D3489" s="133">
        <v>0</v>
      </c>
      <c r="E3489" s="133">
        <v>0</v>
      </c>
      <c r="F3489" s="133">
        <v>0.74099999999999999</v>
      </c>
      <c r="G3489" s="133">
        <v>0.74099999999999999</v>
      </c>
      <c r="H3489" s="133">
        <v>0</v>
      </c>
      <c r="I3489" s="133">
        <v>0</v>
      </c>
      <c r="J3489" s="133">
        <v>0</v>
      </c>
      <c r="K3489" s="133">
        <v>0</v>
      </c>
      <c r="L3489" s="133"/>
      <c r="M3489" s="133">
        <v>0</v>
      </c>
      <c r="N3489" s="133">
        <v>0</v>
      </c>
      <c r="O3489" s="242">
        <v>1320</v>
      </c>
      <c r="P3489" s="133" t="s">
        <v>200</v>
      </c>
      <c r="Q3489" s="133" t="s">
        <v>201</v>
      </c>
      <c r="R3489" s="133" t="s">
        <v>202</v>
      </c>
      <c r="S3489" s="127">
        <v>44349.400277777779</v>
      </c>
    </row>
    <row r="3490" spans="1:19" x14ac:dyDescent="0.2">
      <c r="A3490" s="133" t="s">
        <v>199</v>
      </c>
      <c r="B3490" s="133" t="s">
        <v>86</v>
      </c>
      <c r="C3490" s="127">
        <v>44338.291666666664</v>
      </c>
      <c r="D3490" s="133">
        <v>0</v>
      </c>
      <c r="E3490" s="133">
        <v>0</v>
      </c>
      <c r="F3490" s="133">
        <v>0.74099999999999999</v>
      </c>
      <c r="G3490" s="133">
        <v>0.74099999999999999</v>
      </c>
      <c r="H3490" s="133">
        <v>0</v>
      </c>
      <c r="I3490" s="133">
        <v>0</v>
      </c>
      <c r="J3490" s="133">
        <v>0</v>
      </c>
      <c r="K3490" s="133">
        <v>0</v>
      </c>
      <c r="L3490" s="133"/>
      <c r="M3490" s="133">
        <v>0</v>
      </c>
      <c r="N3490" s="133">
        <v>0</v>
      </c>
      <c r="O3490" s="242">
        <v>1320</v>
      </c>
      <c r="P3490" s="133" t="s">
        <v>200</v>
      </c>
      <c r="Q3490" s="133" t="s">
        <v>201</v>
      </c>
      <c r="R3490" s="133" t="s">
        <v>202</v>
      </c>
      <c r="S3490" s="127">
        <v>44349.400277777779</v>
      </c>
    </row>
    <row r="3491" spans="1:19" x14ac:dyDescent="0.2">
      <c r="A3491" s="133" t="s">
        <v>199</v>
      </c>
      <c r="B3491" s="133" t="s">
        <v>86</v>
      </c>
      <c r="C3491" s="127">
        <v>44338.333333333336</v>
      </c>
      <c r="D3491" s="133">
        <v>0</v>
      </c>
      <c r="E3491" s="133">
        <v>0</v>
      </c>
      <c r="F3491" s="133">
        <v>0.74099999999999999</v>
      </c>
      <c r="G3491" s="133">
        <v>0.74099999999999999</v>
      </c>
      <c r="H3491" s="133">
        <v>0</v>
      </c>
      <c r="I3491" s="133">
        <v>0</v>
      </c>
      <c r="J3491" s="133">
        <v>0</v>
      </c>
      <c r="K3491" s="133">
        <v>0</v>
      </c>
      <c r="L3491" s="133"/>
      <c r="M3491" s="133">
        <v>0</v>
      </c>
      <c r="N3491" s="133">
        <v>0</v>
      </c>
      <c r="O3491" s="242">
        <v>1320</v>
      </c>
      <c r="P3491" s="133" t="s">
        <v>200</v>
      </c>
      <c r="Q3491" s="133" t="s">
        <v>201</v>
      </c>
      <c r="R3491" s="133" t="s">
        <v>202</v>
      </c>
      <c r="S3491" s="127">
        <v>44349.400277777779</v>
      </c>
    </row>
    <row r="3492" spans="1:19" x14ac:dyDescent="0.2">
      <c r="A3492" s="133" t="s">
        <v>199</v>
      </c>
      <c r="B3492" s="133" t="s">
        <v>86</v>
      </c>
      <c r="C3492" s="127">
        <v>44338.375</v>
      </c>
      <c r="D3492" s="133">
        <v>0</v>
      </c>
      <c r="E3492" s="133">
        <v>0</v>
      </c>
      <c r="F3492" s="133">
        <v>0.73199999999999998</v>
      </c>
      <c r="G3492" s="133">
        <v>0.73199999999999998</v>
      </c>
      <c r="H3492" s="133">
        <v>0</v>
      </c>
      <c r="I3492" s="133">
        <v>0</v>
      </c>
      <c r="J3492" s="133">
        <v>0</v>
      </c>
      <c r="K3492" s="133">
        <v>0</v>
      </c>
      <c r="L3492" s="133"/>
      <c r="M3492" s="133">
        <v>0</v>
      </c>
      <c r="N3492" s="133">
        <v>0</v>
      </c>
      <c r="O3492" s="242">
        <v>1320</v>
      </c>
      <c r="P3492" s="133" t="s">
        <v>200</v>
      </c>
      <c r="Q3492" s="133" t="s">
        <v>201</v>
      </c>
      <c r="R3492" s="133" t="s">
        <v>202</v>
      </c>
      <c r="S3492" s="127">
        <v>44349.400277777779</v>
      </c>
    </row>
    <row r="3493" spans="1:19" x14ac:dyDescent="0.2">
      <c r="A3493" s="133" t="s">
        <v>199</v>
      </c>
      <c r="B3493" s="133" t="s">
        <v>86</v>
      </c>
      <c r="C3493" s="127">
        <v>44338.416666666664</v>
      </c>
      <c r="D3493" s="133">
        <v>0</v>
      </c>
      <c r="E3493" s="133">
        <v>0</v>
      </c>
      <c r="F3493" s="133">
        <v>0.74099999999999999</v>
      </c>
      <c r="G3493" s="133">
        <v>0.74099999999999999</v>
      </c>
      <c r="H3493" s="133">
        <v>0</v>
      </c>
      <c r="I3493" s="133">
        <v>0</v>
      </c>
      <c r="J3493" s="133">
        <v>0</v>
      </c>
      <c r="K3493" s="133">
        <v>0</v>
      </c>
      <c r="L3493" s="133"/>
      <c r="M3493" s="133">
        <v>0</v>
      </c>
      <c r="N3493" s="133">
        <v>0</v>
      </c>
      <c r="O3493" s="242">
        <v>1320</v>
      </c>
      <c r="P3493" s="133" t="s">
        <v>200</v>
      </c>
      <c r="Q3493" s="133" t="s">
        <v>201</v>
      </c>
      <c r="R3493" s="133" t="s">
        <v>202</v>
      </c>
      <c r="S3493" s="127">
        <v>44349.400277777779</v>
      </c>
    </row>
    <row r="3494" spans="1:19" x14ac:dyDescent="0.2">
      <c r="A3494" s="133" t="s">
        <v>199</v>
      </c>
      <c r="B3494" s="133" t="s">
        <v>86</v>
      </c>
      <c r="C3494" s="127">
        <v>44338.458333333336</v>
      </c>
      <c r="D3494" s="133">
        <v>0</v>
      </c>
      <c r="E3494" s="133">
        <v>0</v>
      </c>
      <c r="F3494" s="133">
        <v>0.74099999999999999</v>
      </c>
      <c r="G3494" s="133">
        <v>0.74099999999999999</v>
      </c>
      <c r="H3494" s="133">
        <v>0</v>
      </c>
      <c r="I3494" s="133">
        <v>0</v>
      </c>
      <c r="J3494" s="133">
        <v>0</v>
      </c>
      <c r="K3494" s="133">
        <v>0</v>
      </c>
      <c r="L3494" s="133"/>
      <c r="M3494" s="133">
        <v>0</v>
      </c>
      <c r="N3494" s="133">
        <v>0</v>
      </c>
      <c r="O3494" s="242">
        <v>1320</v>
      </c>
      <c r="P3494" s="133" t="s">
        <v>200</v>
      </c>
      <c r="Q3494" s="133" t="s">
        <v>201</v>
      </c>
      <c r="R3494" s="133" t="s">
        <v>202</v>
      </c>
      <c r="S3494" s="127">
        <v>44349.400277777779</v>
      </c>
    </row>
    <row r="3495" spans="1:19" x14ac:dyDescent="0.2">
      <c r="A3495" s="133" t="s">
        <v>199</v>
      </c>
      <c r="B3495" s="133" t="s">
        <v>86</v>
      </c>
      <c r="C3495" s="127">
        <v>44338.5</v>
      </c>
      <c r="D3495" s="133">
        <v>0</v>
      </c>
      <c r="E3495" s="133">
        <v>0</v>
      </c>
      <c r="F3495" s="133">
        <v>0.74099999999999999</v>
      </c>
      <c r="G3495" s="133">
        <v>0.74099999999999999</v>
      </c>
      <c r="H3495" s="133">
        <v>0</v>
      </c>
      <c r="I3495" s="133">
        <v>0</v>
      </c>
      <c r="J3495" s="133">
        <v>0</v>
      </c>
      <c r="K3495" s="133">
        <v>0</v>
      </c>
      <c r="L3495" s="133"/>
      <c r="M3495" s="133">
        <v>0</v>
      </c>
      <c r="N3495" s="133">
        <v>0</v>
      </c>
      <c r="O3495" s="242">
        <v>1320</v>
      </c>
      <c r="P3495" s="133" t="s">
        <v>200</v>
      </c>
      <c r="Q3495" s="133" t="s">
        <v>201</v>
      </c>
      <c r="R3495" s="133" t="s">
        <v>202</v>
      </c>
      <c r="S3495" s="127">
        <v>44349.400277777779</v>
      </c>
    </row>
    <row r="3496" spans="1:19" x14ac:dyDescent="0.2">
      <c r="A3496" s="133" t="s">
        <v>199</v>
      </c>
      <c r="B3496" s="133" t="s">
        <v>86</v>
      </c>
      <c r="C3496" s="127">
        <v>44338.541666666664</v>
      </c>
      <c r="D3496" s="133">
        <v>0</v>
      </c>
      <c r="E3496" s="133">
        <v>0</v>
      </c>
      <c r="F3496" s="133">
        <v>0.73199999999999998</v>
      </c>
      <c r="G3496" s="133">
        <v>0.73199999999999998</v>
      </c>
      <c r="H3496" s="133">
        <v>0</v>
      </c>
      <c r="I3496" s="133">
        <v>0</v>
      </c>
      <c r="J3496" s="133">
        <v>0</v>
      </c>
      <c r="K3496" s="133">
        <v>0</v>
      </c>
      <c r="L3496" s="133"/>
      <c r="M3496" s="133">
        <v>0</v>
      </c>
      <c r="N3496" s="133">
        <v>0</v>
      </c>
      <c r="O3496" s="242">
        <v>1320</v>
      </c>
      <c r="P3496" s="133" t="s">
        <v>200</v>
      </c>
      <c r="Q3496" s="133" t="s">
        <v>201</v>
      </c>
      <c r="R3496" s="133" t="s">
        <v>202</v>
      </c>
      <c r="S3496" s="127">
        <v>44349.400289351855</v>
      </c>
    </row>
    <row r="3497" spans="1:19" x14ac:dyDescent="0.2">
      <c r="A3497" s="133" t="s">
        <v>199</v>
      </c>
      <c r="B3497" s="133" t="s">
        <v>86</v>
      </c>
      <c r="C3497" s="127">
        <v>44338.583333333336</v>
      </c>
      <c r="D3497" s="133">
        <v>0</v>
      </c>
      <c r="E3497" s="133">
        <v>0</v>
      </c>
      <c r="F3497" s="133">
        <v>0.74099999999999999</v>
      </c>
      <c r="G3497" s="133">
        <v>0.74099999999999999</v>
      </c>
      <c r="H3497" s="133">
        <v>0</v>
      </c>
      <c r="I3497" s="133">
        <v>0</v>
      </c>
      <c r="J3497" s="133">
        <v>0</v>
      </c>
      <c r="K3497" s="133">
        <v>0</v>
      </c>
      <c r="L3497" s="133"/>
      <c r="M3497" s="133">
        <v>0</v>
      </c>
      <c r="N3497" s="133">
        <v>0</v>
      </c>
      <c r="O3497" s="242">
        <v>1320</v>
      </c>
      <c r="P3497" s="133" t="s">
        <v>200</v>
      </c>
      <c r="Q3497" s="133" t="s">
        <v>201</v>
      </c>
      <c r="R3497" s="133" t="s">
        <v>202</v>
      </c>
      <c r="S3497" s="127">
        <v>44349.400277777779</v>
      </c>
    </row>
    <row r="3498" spans="1:19" x14ac:dyDescent="0.2">
      <c r="A3498" s="133" t="s">
        <v>199</v>
      </c>
      <c r="B3498" s="133" t="s">
        <v>86</v>
      </c>
      <c r="C3498" s="127">
        <v>44338.625</v>
      </c>
      <c r="D3498" s="133">
        <v>0</v>
      </c>
      <c r="E3498" s="133">
        <v>0</v>
      </c>
      <c r="F3498" s="133">
        <v>0.75</v>
      </c>
      <c r="G3498" s="133">
        <v>0.75</v>
      </c>
      <c r="H3498" s="133">
        <v>0</v>
      </c>
      <c r="I3498" s="133">
        <v>0</v>
      </c>
      <c r="J3498" s="133">
        <v>0</v>
      </c>
      <c r="K3498" s="133">
        <v>0</v>
      </c>
      <c r="L3498" s="133"/>
      <c r="M3498" s="133">
        <v>0</v>
      </c>
      <c r="N3498" s="133">
        <v>0</v>
      </c>
      <c r="O3498" s="242">
        <v>1320</v>
      </c>
      <c r="P3498" s="133" t="s">
        <v>200</v>
      </c>
      <c r="Q3498" s="133" t="s">
        <v>201</v>
      </c>
      <c r="R3498" s="133" t="s">
        <v>202</v>
      </c>
      <c r="S3498" s="127">
        <v>44349.400289351855</v>
      </c>
    </row>
    <row r="3499" spans="1:19" x14ac:dyDescent="0.2">
      <c r="A3499" s="133" t="s">
        <v>199</v>
      </c>
      <c r="B3499" s="133" t="s">
        <v>86</v>
      </c>
      <c r="C3499" s="127">
        <v>44338.666666666664</v>
      </c>
      <c r="D3499" s="133">
        <v>0</v>
      </c>
      <c r="E3499" s="133">
        <v>0</v>
      </c>
      <c r="F3499" s="133">
        <v>0.76800000000000002</v>
      </c>
      <c r="G3499" s="133">
        <v>0.76800000000000002</v>
      </c>
      <c r="H3499" s="133">
        <v>0</v>
      </c>
      <c r="I3499" s="133">
        <v>0</v>
      </c>
      <c r="J3499" s="133">
        <v>0</v>
      </c>
      <c r="K3499" s="133">
        <v>0</v>
      </c>
      <c r="L3499" s="133"/>
      <c r="M3499" s="133">
        <v>0</v>
      </c>
      <c r="N3499" s="133">
        <v>0</v>
      </c>
      <c r="O3499" s="242">
        <v>1320</v>
      </c>
      <c r="P3499" s="133" t="s">
        <v>200</v>
      </c>
      <c r="Q3499" s="133" t="s">
        <v>201</v>
      </c>
      <c r="R3499" s="133" t="s">
        <v>202</v>
      </c>
      <c r="S3499" s="127">
        <v>44349.400277777779</v>
      </c>
    </row>
    <row r="3500" spans="1:19" x14ac:dyDescent="0.2">
      <c r="A3500" s="133" t="s">
        <v>199</v>
      </c>
      <c r="B3500" s="133" t="s">
        <v>86</v>
      </c>
      <c r="C3500" s="127">
        <v>44338.708333333336</v>
      </c>
      <c r="D3500" s="133">
        <v>0</v>
      </c>
      <c r="E3500" s="133">
        <v>0</v>
      </c>
      <c r="F3500" s="133">
        <v>0.72299999999999998</v>
      </c>
      <c r="G3500" s="133">
        <v>0.72299999999999998</v>
      </c>
      <c r="H3500" s="133">
        <v>0</v>
      </c>
      <c r="I3500" s="133">
        <v>0</v>
      </c>
      <c r="J3500" s="133">
        <v>0</v>
      </c>
      <c r="K3500" s="133">
        <v>0</v>
      </c>
      <c r="L3500" s="133"/>
      <c r="M3500" s="133">
        <v>0</v>
      </c>
      <c r="N3500" s="133">
        <v>0</v>
      </c>
      <c r="O3500" s="242">
        <v>1320</v>
      </c>
      <c r="P3500" s="133" t="s">
        <v>200</v>
      </c>
      <c r="Q3500" s="133" t="s">
        <v>201</v>
      </c>
      <c r="R3500" s="133" t="s">
        <v>202</v>
      </c>
      <c r="S3500" s="127">
        <v>44349.400277777779</v>
      </c>
    </row>
    <row r="3501" spans="1:19" x14ac:dyDescent="0.2">
      <c r="A3501" s="133" t="s">
        <v>199</v>
      </c>
      <c r="B3501" s="133" t="s">
        <v>86</v>
      </c>
      <c r="C3501" s="127">
        <v>44338.75</v>
      </c>
      <c r="D3501" s="133">
        <v>0</v>
      </c>
      <c r="E3501" s="133">
        <v>0</v>
      </c>
      <c r="F3501" s="133">
        <v>0.71399999999999997</v>
      </c>
      <c r="G3501" s="133">
        <v>0.71399999999999997</v>
      </c>
      <c r="H3501" s="133">
        <v>0</v>
      </c>
      <c r="I3501" s="133">
        <v>0</v>
      </c>
      <c r="J3501" s="133">
        <v>0</v>
      </c>
      <c r="K3501" s="133">
        <v>0</v>
      </c>
      <c r="L3501" s="133"/>
      <c r="M3501" s="133">
        <v>0</v>
      </c>
      <c r="N3501" s="133">
        <v>0</v>
      </c>
      <c r="O3501" s="242">
        <v>1320</v>
      </c>
      <c r="P3501" s="133" t="s">
        <v>200</v>
      </c>
      <c r="Q3501" s="133" t="s">
        <v>201</v>
      </c>
      <c r="R3501" s="133" t="s">
        <v>202</v>
      </c>
      <c r="S3501" s="127">
        <v>44349.400277777779</v>
      </c>
    </row>
    <row r="3502" spans="1:19" x14ac:dyDescent="0.2">
      <c r="A3502" s="133" t="s">
        <v>199</v>
      </c>
      <c r="B3502" s="133" t="s">
        <v>86</v>
      </c>
      <c r="C3502" s="127">
        <v>44338.791666666664</v>
      </c>
      <c r="D3502" s="133">
        <v>0</v>
      </c>
      <c r="E3502" s="133">
        <v>0</v>
      </c>
      <c r="F3502" s="133">
        <v>0.72299999999999998</v>
      </c>
      <c r="G3502" s="133">
        <v>0.72299999999999998</v>
      </c>
      <c r="H3502" s="133">
        <v>0</v>
      </c>
      <c r="I3502" s="133">
        <v>0</v>
      </c>
      <c r="J3502" s="133">
        <v>0</v>
      </c>
      <c r="K3502" s="133">
        <v>0</v>
      </c>
      <c r="L3502" s="133"/>
      <c r="M3502" s="133">
        <v>0</v>
      </c>
      <c r="N3502" s="133">
        <v>0</v>
      </c>
      <c r="O3502" s="242">
        <v>1320</v>
      </c>
      <c r="P3502" s="133" t="s">
        <v>200</v>
      </c>
      <c r="Q3502" s="133" t="s">
        <v>201</v>
      </c>
      <c r="R3502" s="133" t="s">
        <v>202</v>
      </c>
      <c r="S3502" s="127">
        <v>44349.400289351855</v>
      </c>
    </row>
    <row r="3503" spans="1:19" x14ac:dyDescent="0.2">
      <c r="A3503" s="133" t="s">
        <v>199</v>
      </c>
      <c r="B3503" s="133" t="s">
        <v>86</v>
      </c>
      <c r="C3503" s="127">
        <v>44338.833333333336</v>
      </c>
      <c r="D3503" s="133">
        <v>0</v>
      </c>
      <c r="E3503" s="133">
        <v>0</v>
      </c>
      <c r="F3503" s="133">
        <v>0.71399999999999997</v>
      </c>
      <c r="G3503" s="133">
        <v>0.71399999999999997</v>
      </c>
      <c r="H3503" s="133">
        <v>0</v>
      </c>
      <c r="I3503" s="133">
        <v>0</v>
      </c>
      <c r="J3503" s="133">
        <v>0</v>
      </c>
      <c r="K3503" s="133">
        <v>0</v>
      </c>
      <c r="L3503" s="133"/>
      <c r="M3503" s="133">
        <v>0</v>
      </c>
      <c r="N3503" s="133">
        <v>0</v>
      </c>
      <c r="O3503" s="242">
        <v>1320</v>
      </c>
      <c r="P3503" s="133" t="s">
        <v>200</v>
      </c>
      <c r="Q3503" s="133" t="s">
        <v>201</v>
      </c>
      <c r="R3503" s="133" t="s">
        <v>202</v>
      </c>
      <c r="S3503" s="127">
        <v>44349.400289351855</v>
      </c>
    </row>
    <row r="3504" spans="1:19" x14ac:dyDescent="0.2">
      <c r="A3504" s="133" t="s">
        <v>199</v>
      </c>
      <c r="B3504" s="133" t="s">
        <v>86</v>
      </c>
      <c r="C3504" s="127">
        <v>44338.875</v>
      </c>
      <c r="D3504" s="133">
        <v>0</v>
      </c>
      <c r="E3504" s="133">
        <v>0</v>
      </c>
      <c r="F3504" s="133">
        <v>0.71399999999999997</v>
      </c>
      <c r="G3504" s="133">
        <v>0.71399999999999997</v>
      </c>
      <c r="H3504" s="133">
        <v>0</v>
      </c>
      <c r="I3504" s="133">
        <v>0</v>
      </c>
      <c r="J3504" s="133">
        <v>0</v>
      </c>
      <c r="K3504" s="133">
        <v>0</v>
      </c>
      <c r="L3504" s="133"/>
      <c r="M3504" s="133">
        <v>0</v>
      </c>
      <c r="N3504" s="133">
        <v>0</v>
      </c>
      <c r="O3504" s="242">
        <v>1320</v>
      </c>
      <c r="P3504" s="133" t="s">
        <v>200</v>
      </c>
      <c r="Q3504" s="133" t="s">
        <v>201</v>
      </c>
      <c r="R3504" s="133" t="s">
        <v>202</v>
      </c>
      <c r="S3504" s="127">
        <v>44349.400289351855</v>
      </c>
    </row>
    <row r="3505" spans="1:19" x14ac:dyDescent="0.2">
      <c r="A3505" s="133" t="s">
        <v>199</v>
      </c>
      <c r="B3505" s="133" t="s">
        <v>86</v>
      </c>
      <c r="C3505" s="127">
        <v>44338.916666666664</v>
      </c>
      <c r="D3505" s="133">
        <v>0</v>
      </c>
      <c r="E3505" s="133">
        <v>0</v>
      </c>
      <c r="F3505" s="133">
        <v>0.70499999999999996</v>
      </c>
      <c r="G3505" s="133">
        <v>0.70499999999999996</v>
      </c>
      <c r="H3505" s="133">
        <v>0</v>
      </c>
      <c r="I3505" s="133">
        <v>0</v>
      </c>
      <c r="J3505" s="133">
        <v>0</v>
      </c>
      <c r="K3505" s="133">
        <v>0</v>
      </c>
      <c r="L3505" s="133"/>
      <c r="M3505" s="133">
        <v>0</v>
      </c>
      <c r="N3505" s="133">
        <v>0</v>
      </c>
      <c r="O3505" s="242">
        <v>1320</v>
      </c>
      <c r="P3505" s="133" t="s">
        <v>200</v>
      </c>
      <c r="Q3505" s="133" t="s">
        <v>201</v>
      </c>
      <c r="R3505" s="133" t="s">
        <v>202</v>
      </c>
      <c r="S3505" s="127">
        <v>44349.400277777779</v>
      </c>
    </row>
    <row r="3506" spans="1:19" x14ac:dyDescent="0.2">
      <c r="A3506" s="133" t="s">
        <v>199</v>
      </c>
      <c r="B3506" s="133" t="s">
        <v>86</v>
      </c>
      <c r="C3506" s="127">
        <v>44338.958333333336</v>
      </c>
      <c r="D3506" s="133">
        <v>0</v>
      </c>
      <c r="E3506" s="133">
        <v>0</v>
      </c>
      <c r="F3506" s="133">
        <v>0.72299999999999998</v>
      </c>
      <c r="G3506" s="133">
        <v>0.72299999999999998</v>
      </c>
      <c r="H3506" s="133">
        <v>0</v>
      </c>
      <c r="I3506" s="133">
        <v>0</v>
      </c>
      <c r="J3506" s="133">
        <v>0</v>
      </c>
      <c r="K3506" s="133">
        <v>0</v>
      </c>
      <c r="L3506" s="133"/>
      <c r="M3506" s="133">
        <v>0</v>
      </c>
      <c r="N3506" s="133">
        <v>0</v>
      </c>
      <c r="O3506" s="242">
        <v>1320</v>
      </c>
      <c r="P3506" s="133" t="s">
        <v>200</v>
      </c>
      <c r="Q3506" s="133" t="s">
        <v>201</v>
      </c>
      <c r="R3506" s="133" t="s">
        <v>202</v>
      </c>
      <c r="S3506" s="127">
        <v>44349.400277777779</v>
      </c>
    </row>
    <row r="3507" spans="1:19" x14ac:dyDescent="0.2">
      <c r="A3507" s="133" t="s">
        <v>199</v>
      </c>
      <c r="B3507" s="133" t="s">
        <v>86</v>
      </c>
      <c r="C3507" s="127">
        <v>44339</v>
      </c>
      <c r="D3507" s="133">
        <v>0</v>
      </c>
      <c r="E3507" s="133">
        <v>0</v>
      </c>
      <c r="F3507" s="133">
        <v>0.70499999999999996</v>
      </c>
      <c r="G3507" s="133">
        <v>0.70499999999999996</v>
      </c>
      <c r="H3507" s="133">
        <v>0</v>
      </c>
      <c r="I3507" s="133">
        <v>0</v>
      </c>
      <c r="J3507" s="133">
        <v>0</v>
      </c>
      <c r="K3507" s="133">
        <v>0</v>
      </c>
      <c r="L3507" s="133"/>
      <c r="M3507" s="133">
        <v>0</v>
      </c>
      <c r="N3507" s="133">
        <v>0</v>
      </c>
      <c r="O3507" s="242">
        <v>1320</v>
      </c>
      <c r="P3507" s="133" t="s">
        <v>200</v>
      </c>
      <c r="Q3507" s="133" t="s">
        <v>201</v>
      </c>
      <c r="R3507" s="133" t="s">
        <v>202</v>
      </c>
      <c r="S3507" s="127">
        <v>44349.400277777779</v>
      </c>
    </row>
    <row r="3508" spans="1:19" x14ac:dyDescent="0.2">
      <c r="A3508" s="133" t="s">
        <v>199</v>
      </c>
      <c r="B3508" s="133" t="s">
        <v>86</v>
      </c>
      <c r="C3508" s="127">
        <v>44339.041666666664</v>
      </c>
      <c r="D3508" s="133">
        <v>0</v>
      </c>
      <c r="E3508" s="133">
        <v>0</v>
      </c>
      <c r="F3508" s="133">
        <v>0.70499999999999996</v>
      </c>
      <c r="G3508" s="133">
        <v>0.70499999999999996</v>
      </c>
      <c r="H3508" s="133">
        <v>0</v>
      </c>
      <c r="I3508" s="133">
        <v>0</v>
      </c>
      <c r="J3508" s="133">
        <v>0</v>
      </c>
      <c r="K3508" s="133">
        <v>0</v>
      </c>
      <c r="L3508" s="133"/>
      <c r="M3508" s="133">
        <v>0</v>
      </c>
      <c r="N3508" s="133">
        <v>0</v>
      </c>
      <c r="O3508" s="242">
        <v>1320</v>
      </c>
      <c r="P3508" s="133" t="s">
        <v>200</v>
      </c>
      <c r="Q3508" s="133" t="s">
        <v>201</v>
      </c>
      <c r="R3508" s="133" t="s">
        <v>202</v>
      </c>
      <c r="S3508" s="127">
        <v>44349.400277777779</v>
      </c>
    </row>
    <row r="3509" spans="1:19" x14ac:dyDescent="0.2">
      <c r="A3509" s="133" t="s">
        <v>199</v>
      </c>
      <c r="B3509" s="133" t="s">
        <v>86</v>
      </c>
      <c r="C3509" s="127">
        <v>44339.083333333336</v>
      </c>
      <c r="D3509" s="133">
        <v>0</v>
      </c>
      <c r="E3509" s="133">
        <v>0</v>
      </c>
      <c r="F3509" s="133">
        <v>0.70499999999999996</v>
      </c>
      <c r="G3509" s="133">
        <v>0.70499999999999996</v>
      </c>
      <c r="H3509" s="133">
        <v>0</v>
      </c>
      <c r="I3509" s="133">
        <v>0</v>
      </c>
      <c r="J3509" s="133">
        <v>0</v>
      </c>
      <c r="K3509" s="133">
        <v>0</v>
      </c>
      <c r="L3509" s="133"/>
      <c r="M3509" s="133">
        <v>0</v>
      </c>
      <c r="N3509" s="133">
        <v>0</v>
      </c>
      <c r="O3509" s="242">
        <v>1320</v>
      </c>
      <c r="P3509" s="133" t="s">
        <v>200</v>
      </c>
      <c r="Q3509" s="133" t="s">
        <v>201</v>
      </c>
      <c r="R3509" s="133" t="s">
        <v>202</v>
      </c>
      <c r="S3509" s="127">
        <v>44349.400277777779</v>
      </c>
    </row>
    <row r="3510" spans="1:19" x14ac:dyDescent="0.2">
      <c r="A3510" s="133" t="s">
        <v>199</v>
      </c>
      <c r="B3510" s="133" t="s">
        <v>86</v>
      </c>
      <c r="C3510" s="127">
        <v>44339.125</v>
      </c>
      <c r="D3510" s="133">
        <v>0</v>
      </c>
      <c r="E3510" s="133">
        <v>0</v>
      </c>
      <c r="F3510" s="133">
        <v>0.71399999999999997</v>
      </c>
      <c r="G3510" s="133">
        <v>0.71399999999999997</v>
      </c>
      <c r="H3510" s="133">
        <v>0</v>
      </c>
      <c r="I3510" s="133">
        <v>0</v>
      </c>
      <c r="J3510" s="133">
        <v>0</v>
      </c>
      <c r="K3510" s="133">
        <v>0</v>
      </c>
      <c r="L3510" s="133"/>
      <c r="M3510" s="133">
        <v>0</v>
      </c>
      <c r="N3510" s="133">
        <v>0</v>
      </c>
      <c r="O3510" s="242">
        <v>1320</v>
      </c>
      <c r="P3510" s="133" t="s">
        <v>200</v>
      </c>
      <c r="Q3510" s="133" t="s">
        <v>201</v>
      </c>
      <c r="R3510" s="133" t="s">
        <v>202</v>
      </c>
      <c r="S3510" s="127">
        <v>44349.400289351855</v>
      </c>
    </row>
    <row r="3511" spans="1:19" x14ac:dyDescent="0.2">
      <c r="A3511" s="133" t="s">
        <v>199</v>
      </c>
      <c r="B3511" s="133" t="s">
        <v>86</v>
      </c>
      <c r="C3511" s="127">
        <v>44339.166666666664</v>
      </c>
      <c r="D3511" s="133">
        <v>0</v>
      </c>
      <c r="E3511" s="133">
        <v>0</v>
      </c>
      <c r="F3511" s="133">
        <v>0.71399999999999997</v>
      </c>
      <c r="G3511" s="133">
        <v>0.71399999999999997</v>
      </c>
      <c r="H3511" s="133">
        <v>0</v>
      </c>
      <c r="I3511" s="133">
        <v>0</v>
      </c>
      <c r="J3511" s="133">
        <v>0</v>
      </c>
      <c r="K3511" s="133">
        <v>0</v>
      </c>
      <c r="L3511" s="133"/>
      <c r="M3511" s="133">
        <v>0</v>
      </c>
      <c r="N3511" s="133">
        <v>0</v>
      </c>
      <c r="O3511" s="242">
        <v>1320</v>
      </c>
      <c r="P3511" s="133" t="s">
        <v>200</v>
      </c>
      <c r="Q3511" s="133" t="s">
        <v>201</v>
      </c>
      <c r="R3511" s="133" t="s">
        <v>202</v>
      </c>
      <c r="S3511" s="127">
        <v>44349.400289351855</v>
      </c>
    </row>
    <row r="3512" spans="1:19" x14ac:dyDescent="0.2">
      <c r="A3512" s="133" t="s">
        <v>199</v>
      </c>
      <c r="B3512" s="133" t="s">
        <v>86</v>
      </c>
      <c r="C3512" s="127">
        <v>44339.208333333336</v>
      </c>
      <c r="D3512" s="133">
        <v>0</v>
      </c>
      <c r="E3512" s="133">
        <v>0</v>
      </c>
      <c r="F3512" s="133">
        <v>0.70499999999999996</v>
      </c>
      <c r="G3512" s="133">
        <v>0.70499999999999996</v>
      </c>
      <c r="H3512" s="133">
        <v>0</v>
      </c>
      <c r="I3512" s="133">
        <v>0</v>
      </c>
      <c r="J3512" s="133">
        <v>0</v>
      </c>
      <c r="K3512" s="133">
        <v>0</v>
      </c>
      <c r="L3512" s="133"/>
      <c r="M3512" s="133">
        <v>0</v>
      </c>
      <c r="N3512" s="133">
        <v>0</v>
      </c>
      <c r="O3512" s="242">
        <v>1320</v>
      </c>
      <c r="P3512" s="133" t="s">
        <v>200</v>
      </c>
      <c r="Q3512" s="133" t="s">
        <v>201</v>
      </c>
      <c r="R3512" s="133" t="s">
        <v>202</v>
      </c>
      <c r="S3512" s="127">
        <v>44349.400277777779</v>
      </c>
    </row>
    <row r="3513" spans="1:19" x14ac:dyDescent="0.2">
      <c r="A3513" s="133" t="s">
        <v>199</v>
      </c>
      <c r="B3513" s="133" t="s">
        <v>86</v>
      </c>
      <c r="C3513" s="127">
        <v>44339.25</v>
      </c>
      <c r="D3513" s="133">
        <v>0</v>
      </c>
      <c r="E3513" s="133">
        <v>0</v>
      </c>
      <c r="F3513" s="133">
        <v>0.70499999999999996</v>
      </c>
      <c r="G3513" s="133">
        <v>0.70499999999999996</v>
      </c>
      <c r="H3513" s="133">
        <v>0</v>
      </c>
      <c r="I3513" s="133">
        <v>0</v>
      </c>
      <c r="J3513" s="133">
        <v>0</v>
      </c>
      <c r="K3513" s="133">
        <v>0</v>
      </c>
      <c r="L3513" s="133"/>
      <c r="M3513" s="133">
        <v>0</v>
      </c>
      <c r="N3513" s="133">
        <v>0</v>
      </c>
      <c r="O3513" s="242">
        <v>1320</v>
      </c>
      <c r="P3513" s="133" t="s">
        <v>200</v>
      </c>
      <c r="Q3513" s="133" t="s">
        <v>201</v>
      </c>
      <c r="R3513" s="133" t="s">
        <v>202</v>
      </c>
      <c r="S3513" s="127">
        <v>44349.400277777779</v>
      </c>
    </row>
    <row r="3514" spans="1:19" x14ac:dyDescent="0.2">
      <c r="A3514" s="133" t="s">
        <v>199</v>
      </c>
      <c r="B3514" s="133" t="s">
        <v>86</v>
      </c>
      <c r="C3514" s="127">
        <v>44339.291666666664</v>
      </c>
      <c r="D3514" s="133">
        <v>0</v>
      </c>
      <c r="E3514" s="133">
        <v>0</v>
      </c>
      <c r="F3514" s="133">
        <v>0.71399999999999997</v>
      </c>
      <c r="G3514" s="133">
        <v>0.71399999999999997</v>
      </c>
      <c r="H3514" s="133">
        <v>0</v>
      </c>
      <c r="I3514" s="133">
        <v>0</v>
      </c>
      <c r="J3514" s="133">
        <v>0</v>
      </c>
      <c r="K3514" s="133">
        <v>0</v>
      </c>
      <c r="L3514" s="133"/>
      <c r="M3514" s="133">
        <v>0</v>
      </c>
      <c r="N3514" s="133">
        <v>0</v>
      </c>
      <c r="O3514" s="242">
        <v>1320</v>
      </c>
      <c r="P3514" s="133" t="s">
        <v>200</v>
      </c>
      <c r="Q3514" s="133" t="s">
        <v>201</v>
      </c>
      <c r="R3514" s="133" t="s">
        <v>202</v>
      </c>
      <c r="S3514" s="127">
        <v>44349.400277777779</v>
      </c>
    </row>
    <row r="3515" spans="1:19" x14ac:dyDescent="0.2">
      <c r="A3515" s="133" t="s">
        <v>199</v>
      </c>
      <c r="B3515" s="133" t="s">
        <v>86</v>
      </c>
      <c r="C3515" s="127">
        <v>44339.333333333336</v>
      </c>
      <c r="D3515" s="133">
        <v>0</v>
      </c>
      <c r="E3515" s="133">
        <v>0</v>
      </c>
      <c r="F3515" s="133">
        <v>0.70499999999999996</v>
      </c>
      <c r="G3515" s="133">
        <v>0.70499999999999996</v>
      </c>
      <c r="H3515" s="133">
        <v>0</v>
      </c>
      <c r="I3515" s="133">
        <v>0</v>
      </c>
      <c r="J3515" s="133">
        <v>0</v>
      </c>
      <c r="K3515" s="133">
        <v>0</v>
      </c>
      <c r="L3515" s="133"/>
      <c r="M3515" s="133">
        <v>0</v>
      </c>
      <c r="N3515" s="133">
        <v>0</v>
      </c>
      <c r="O3515" s="242">
        <v>1320</v>
      </c>
      <c r="P3515" s="133" t="s">
        <v>200</v>
      </c>
      <c r="Q3515" s="133" t="s">
        <v>201</v>
      </c>
      <c r="R3515" s="133" t="s">
        <v>202</v>
      </c>
      <c r="S3515" s="127">
        <v>44349.400277777779</v>
      </c>
    </row>
    <row r="3516" spans="1:19" x14ac:dyDescent="0.2">
      <c r="A3516" s="133" t="s">
        <v>199</v>
      </c>
      <c r="B3516" s="133" t="s">
        <v>86</v>
      </c>
      <c r="C3516" s="127">
        <v>44339.375</v>
      </c>
      <c r="D3516" s="133">
        <v>0</v>
      </c>
      <c r="E3516" s="133">
        <v>0</v>
      </c>
      <c r="F3516" s="133">
        <v>0.70499999999999996</v>
      </c>
      <c r="G3516" s="133">
        <v>0.70499999999999996</v>
      </c>
      <c r="H3516" s="133">
        <v>0</v>
      </c>
      <c r="I3516" s="133">
        <v>0</v>
      </c>
      <c r="J3516" s="133">
        <v>0</v>
      </c>
      <c r="K3516" s="133">
        <v>0</v>
      </c>
      <c r="L3516" s="133"/>
      <c r="M3516" s="133">
        <v>0</v>
      </c>
      <c r="N3516" s="133">
        <v>0</v>
      </c>
      <c r="O3516" s="242">
        <v>1320</v>
      </c>
      <c r="P3516" s="133" t="s">
        <v>200</v>
      </c>
      <c r="Q3516" s="133" t="s">
        <v>201</v>
      </c>
      <c r="R3516" s="133" t="s">
        <v>202</v>
      </c>
      <c r="S3516" s="127">
        <v>44349.400289351855</v>
      </c>
    </row>
    <row r="3517" spans="1:19" x14ac:dyDescent="0.2">
      <c r="A3517" s="133" t="s">
        <v>199</v>
      </c>
      <c r="B3517" s="133" t="s">
        <v>86</v>
      </c>
      <c r="C3517" s="127">
        <v>44339.416666666664</v>
      </c>
      <c r="D3517" s="133">
        <v>0</v>
      </c>
      <c r="E3517" s="133">
        <v>0</v>
      </c>
      <c r="F3517" s="133">
        <v>0.69599999999999995</v>
      </c>
      <c r="G3517" s="133">
        <v>0.69599999999999995</v>
      </c>
      <c r="H3517" s="133">
        <v>0</v>
      </c>
      <c r="I3517" s="133">
        <v>0</v>
      </c>
      <c r="J3517" s="133">
        <v>0</v>
      </c>
      <c r="K3517" s="133">
        <v>0</v>
      </c>
      <c r="L3517" s="133"/>
      <c r="M3517" s="133">
        <v>0</v>
      </c>
      <c r="N3517" s="133">
        <v>0</v>
      </c>
      <c r="O3517" s="242">
        <v>1320</v>
      </c>
      <c r="P3517" s="133" t="s">
        <v>200</v>
      </c>
      <c r="Q3517" s="133" t="s">
        <v>201</v>
      </c>
      <c r="R3517" s="133" t="s">
        <v>202</v>
      </c>
      <c r="S3517" s="127">
        <v>44349.400277777779</v>
      </c>
    </row>
    <row r="3518" spans="1:19" x14ac:dyDescent="0.2">
      <c r="A3518" s="133" t="s">
        <v>199</v>
      </c>
      <c r="B3518" s="133" t="s">
        <v>86</v>
      </c>
      <c r="C3518" s="127">
        <v>44339.458333333336</v>
      </c>
      <c r="D3518" s="133">
        <v>0</v>
      </c>
      <c r="E3518" s="133">
        <v>0</v>
      </c>
      <c r="F3518" s="133">
        <v>0.70399999999999996</v>
      </c>
      <c r="G3518" s="133">
        <v>0.70399999999999996</v>
      </c>
      <c r="H3518" s="133">
        <v>0</v>
      </c>
      <c r="I3518" s="133">
        <v>0</v>
      </c>
      <c r="J3518" s="133">
        <v>0</v>
      </c>
      <c r="K3518" s="133">
        <v>0</v>
      </c>
      <c r="L3518" s="133"/>
      <c r="M3518" s="133">
        <v>0</v>
      </c>
      <c r="N3518" s="133">
        <v>0</v>
      </c>
      <c r="O3518" s="242">
        <v>1320</v>
      </c>
      <c r="P3518" s="133" t="s">
        <v>200</v>
      </c>
      <c r="Q3518" s="133" t="s">
        <v>201</v>
      </c>
      <c r="R3518" s="133" t="s">
        <v>202</v>
      </c>
      <c r="S3518" s="127">
        <v>44349.400277777779</v>
      </c>
    </row>
    <row r="3519" spans="1:19" x14ac:dyDescent="0.2">
      <c r="A3519" s="133" t="s">
        <v>199</v>
      </c>
      <c r="B3519" s="133" t="s">
        <v>86</v>
      </c>
      <c r="C3519" s="127">
        <v>44339.5</v>
      </c>
      <c r="D3519" s="133">
        <v>0</v>
      </c>
      <c r="E3519" s="133">
        <v>0</v>
      </c>
      <c r="F3519" s="133">
        <v>0.70499999999999996</v>
      </c>
      <c r="G3519" s="133">
        <v>0.70499999999999996</v>
      </c>
      <c r="H3519" s="133">
        <v>0</v>
      </c>
      <c r="I3519" s="133">
        <v>0</v>
      </c>
      <c r="J3519" s="133">
        <v>0</v>
      </c>
      <c r="K3519" s="133">
        <v>0</v>
      </c>
      <c r="L3519" s="133"/>
      <c r="M3519" s="133">
        <v>0</v>
      </c>
      <c r="N3519" s="133">
        <v>0</v>
      </c>
      <c r="O3519" s="242">
        <v>1320</v>
      </c>
      <c r="P3519" s="133" t="s">
        <v>200</v>
      </c>
      <c r="Q3519" s="133" t="s">
        <v>201</v>
      </c>
      <c r="R3519" s="133" t="s">
        <v>202</v>
      </c>
      <c r="S3519" s="127">
        <v>44349.400277777779</v>
      </c>
    </row>
    <row r="3520" spans="1:19" x14ac:dyDescent="0.2">
      <c r="A3520" s="133" t="s">
        <v>199</v>
      </c>
      <c r="B3520" s="133" t="s">
        <v>86</v>
      </c>
      <c r="C3520" s="127">
        <v>44339.541666666664</v>
      </c>
      <c r="D3520" s="133">
        <v>0</v>
      </c>
      <c r="E3520" s="133">
        <v>0</v>
      </c>
      <c r="F3520" s="133">
        <v>0.70399999999999996</v>
      </c>
      <c r="G3520" s="133">
        <v>0.70399999999999996</v>
      </c>
      <c r="H3520" s="133">
        <v>0</v>
      </c>
      <c r="I3520" s="133">
        <v>0</v>
      </c>
      <c r="J3520" s="133">
        <v>0</v>
      </c>
      <c r="K3520" s="133">
        <v>0</v>
      </c>
      <c r="L3520" s="133"/>
      <c r="M3520" s="133">
        <v>0</v>
      </c>
      <c r="N3520" s="133">
        <v>0</v>
      </c>
      <c r="O3520" s="242">
        <v>1320</v>
      </c>
      <c r="P3520" s="133" t="s">
        <v>200</v>
      </c>
      <c r="Q3520" s="133" t="s">
        <v>201</v>
      </c>
      <c r="R3520" s="133" t="s">
        <v>202</v>
      </c>
      <c r="S3520" s="127">
        <v>44349.400277777779</v>
      </c>
    </row>
    <row r="3521" spans="1:19" x14ac:dyDescent="0.2">
      <c r="A3521" s="133" t="s">
        <v>199</v>
      </c>
      <c r="B3521" s="133" t="s">
        <v>86</v>
      </c>
      <c r="C3521" s="127">
        <v>44339.583333333336</v>
      </c>
      <c r="D3521" s="133">
        <v>0</v>
      </c>
      <c r="E3521" s="133">
        <v>0</v>
      </c>
      <c r="F3521" s="133">
        <v>0.71399999999999997</v>
      </c>
      <c r="G3521" s="133">
        <v>0.71399999999999997</v>
      </c>
      <c r="H3521" s="133">
        <v>0</v>
      </c>
      <c r="I3521" s="133">
        <v>0</v>
      </c>
      <c r="J3521" s="133">
        <v>0</v>
      </c>
      <c r="K3521" s="133">
        <v>0</v>
      </c>
      <c r="L3521" s="133"/>
      <c r="M3521" s="133">
        <v>0</v>
      </c>
      <c r="N3521" s="133">
        <v>0</v>
      </c>
      <c r="O3521" s="242">
        <v>1320</v>
      </c>
      <c r="P3521" s="133" t="s">
        <v>200</v>
      </c>
      <c r="Q3521" s="133" t="s">
        <v>201</v>
      </c>
      <c r="R3521" s="133" t="s">
        <v>202</v>
      </c>
      <c r="S3521" s="127">
        <v>44349.400277777779</v>
      </c>
    </row>
    <row r="3522" spans="1:19" x14ac:dyDescent="0.2">
      <c r="A3522" s="133" t="s">
        <v>199</v>
      </c>
      <c r="B3522" s="133" t="s">
        <v>86</v>
      </c>
      <c r="C3522" s="127">
        <v>44339.625</v>
      </c>
      <c r="D3522" s="133">
        <v>0</v>
      </c>
      <c r="E3522" s="133">
        <v>0</v>
      </c>
      <c r="F3522" s="133">
        <v>0.70499999999999996</v>
      </c>
      <c r="G3522" s="133">
        <v>0.70499999999999996</v>
      </c>
      <c r="H3522" s="133">
        <v>0</v>
      </c>
      <c r="I3522" s="133">
        <v>0</v>
      </c>
      <c r="J3522" s="133">
        <v>0</v>
      </c>
      <c r="K3522" s="133">
        <v>0</v>
      </c>
      <c r="L3522" s="133"/>
      <c r="M3522" s="133">
        <v>0</v>
      </c>
      <c r="N3522" s="133">
        <v>0</v>
      </c>
      <c r="O3522" s="242">
        <v>1320</v>
      </c>
      <c r="P3522" s="133" t="s">
        <v>200</v>
      </c>
      <c r="Q3522" s="133" t="s">
        <v>201</v>
      </c>
      <c r="R3522" s="133" t="s">
        <v>202</v>
      </c>
      <c r="S3522" s="127">
        <v>44349.400277777779</v>
      </c>
    </row>
    <row r="3523" spans="1:19" x14ac:dyDescent="0.2">
      <c r="A3523" s="133" t="s">
        <v>199</v>
      </c>
      <c r="B3523" s="133" t="s">
        <v>86</v>
      </c>
      <c r="C3523" s="127">
        <v>44339.666666666664</v>
      </c>
      <c r="D3523" s="133">
        <v>0</v>
      </c>
      <c r="E3523" s="133">
        <v>0</v>
      </c>
      <c r="F3523" s="133">
        <v>0.71399999999999997</v>
      </c>
      <c r="G3523" s="133">
        <v>0.71399999999999997</v>
      </c>
      <c r="H3523" s="133">
        <v>0</v>
      </c>
      <c r="I3523" s="133">
        <v>0</v>
      </c>
      <c r="J3523" s="133">
        <v>0</v>
      </c>
      <c r="K3523" s="133">
        <v>0</v>
      </c>
      <c r="L3523" s="133"/>
      <c r="M3523" s="133">
        <v>0</v>
      </c>
      <c r="N3523" s="133">
        <v>0</v>
      </c>
      <c r="O3523" s="242">
        <v>1320</v>
      </c>
      <c r="P3523" s="133" t="s">
        <v>200</v>
      </c>
      <c r="Q3523" s="133" t="s">
        <v>201</v>
      </c>
      <c r="R3523" s="133" t="s">
        <v>202</v>
      </c>
      <c r="S3523" s="127">
        <v>44349.400277777779</v>
      </c>
    </row>
    <row r="3524" spans="1:19" x14ac:dyDescent="0.2">
      <c r="A3524" s="133" t="s">
        <v>199</v>
      </c>
      <c r="B3524" s="133" t="s">
        <v>86</v>
      </c>
      <c r="C3524" s="127">
        <v>44339.708333333336</v>
      </c>
      <c r="D3524" s="133">
        <v>0</v>
      </c>
      <c r="E3524" s="133">
        <v>0</v>
      </c>
      <c r="F3524" s="133">
        <v>0.70499999999999996</v>
      </c>
      <c r="G3524" s="133">
        <v>0.70499999999999996</v>
      </c>
      <c r="H3524" s="133">
        <v>0</v>
      </c>
      <c r="I3524" s="133">
        <v>0</v>
      </c>
      <c r="J3524" s="133">
        <v>0</v>
      </c>
      <c r="K3524" s="133">
        <v>0</v>
      </c>
      <c r="L3524" s="133"/>
      <c r="M3524" s="133">
        <v>0</v>
      </c>
      <c r="N3524" s="133">
        <v>0</v>
      </c>
      <c r="O3524" s="242">
        <v>1320</v>
      </c>
      <c r="P3524" s="133" t="s">
        <v>200</v>
      </c>
      <c r="Q3524" s="133" t="s">
        <v>201</v>
      </c>
      <c r="R3524" s="133" t="s">
        <v>202</v>
      </c>
      <c r="S3524" s="127">
        <v>44349.400277777779</v>
      </c>
    </row>
    <row r="3525" spans="1:19" x14ac:dyDescent="0.2">
      <c r="A3525" s="133" t="s">
        <v>199</v>
      </c>
      <c r="B3525" s="133" t="s">
        <v>86</v>
      </c>
      <c r="C3525" s="127">
        <v>44339.75</v>
      </c>
      <c r="D3525" s="133">
        <v>0</v>
      </c>
      <c r="E3525" s="133">
        <v>0</v>
      </c>
      <c r="F3525" s="133">
        <v>0.70499999999999996</v>
      </c>
      <c r="G3525" s="133">
        <v>0.70499999999999996</v>
      </c>
      <c r="H3525" s="133">
        <v>0</v>
      </c>
      <c r="I3525" s="133">
        <v>0</v>
      </c>
      <c r="J3525" s="133">
        <v>0</v>
      </c>
      <c r="K3525" s="133">
        <v>0</v>
      </c>
      <c r="L3525" s="133"/>
      <c r="M3525" s="133">
        <v>0</v>
      </c>
      <c r="N3525" s="133">
        <v>0</v>
      </c>
      <c r="O3525" s="242">
        <v>1320</v>
      </c>
      <c r="P3525" s="133" t="s">
        <v>200</v>
      </c>
      <c r="Q3525" s="133" t="s">
        <v>201</v>
      </c>
      <c r="R3525" s="133" t="s">
        <v>202</v>
      </c>
      <c r="S3525" s="127">
        <v>44349.400277777779</v>
      </c>
    </row>
    <row r="3526" spans="1:19" x14ac:dyDescent="0.2">
      <c r="A3526" s="133" t="s">
        <v>199</v>
      </c>
      <c r="B3526" s="133" t="s">
        <v>86</v>
      </c>
      <c r="C3526" s="127">
        <v>44339.791666666664</v>
      </c>
      <c r="D3526" s="133">
        <v>0</v>
      </c>
      <c r="E3526" s="133">
        <v>0</v>
      </c>
      <c r="F3526" s="133">
        <v>0.70499999999999996</v>
      </c>
      <c r="G3526" s="133">
        <v>0.70499999999999996</v>
      </c>
      <c r="H3526" s="133">
        <v>0</v>
      </c>
      <c r="I3526" s="133">
        <v>0</v>
      </c>
      <c r="J3526" s="133">
        <v>0</v>
      </c>
      <c r="K3526" s="133">
        <v>0</v>
      </c>
      <c r="L3526" s="133"/>
      <c r="M3526" s="133">
        <v>0</v>
      </c>
      <c r="N3526" s="133">
        <v>0</v>
      </c>
      <c r="O3526" s="242">
        <v>1320</v>
      </c>
      <c r="P3526" s="133" t="s">
        <v>200</v>
      </c>
      <c r="Q3526" s="133" t="s">
        <v>201</v>
      </c>
      <c r="R3526" s="133" t="s">
        <v>202</v>
      </c>
      <c r="S3526" s="127">
        <v>44349.400277777779</v>
      </c>
    </row>
    <row r="3527" spans="1:19" x14ac:dyDescent="0.2">
      <c r="A3527" s="133" t="s">
        <v>199</v>
      </c>
      <c r="B3527" s="133" t="s">
        <v>86</v>
      </c>
      <c r="C3527" s="127">
        <v>44339.833333333336</v>
      </c>
      <c r="D3527" s="133">
        <v>0</v>
      </c>
      <c r="E3527" s="133">
        <v>0</v>
      </c>
      <c r="F3527" s="133">
        <v>0.70499999999999996</v>
      </c>
      <c r="G3527" s="133">
        <v>0.70499999999999996</v>
      </c>
      <c r="H3527" s="133">
        <v>0</v>
      </c>
      <c r="I3527" s="133">
        <v>0</v>
      </c>
      <c r="J3527" s="133">
        <v>0</v>
      </c>
      <c r="K3527" s="133">
        <v>0</v>
      </c>
      <c r="L3527" s="133"/>
      <c r="M3527" s="133">
        <v>0</v>
      </c>
      <c r="N3527" s="133">
        <v>0</v>
      </c>
      <c r="O3527" s="242">
        <v>1320</v>
      </c>
      <c r="P3527" s="133" t="s">
        <v>200</v>
      </c>
      <c r="Q3527" s="133" t="s">
        <v>201</v>
      </c>
      <c r="R3527" s="133" t="s">
        <v>202</v>
      </c>
      <c r="S3527" s="127">
        <v>44349.400277777779</v>
      </c>
    </row>
    <row r="3528" spans="1:19" x14ac:dyDescent="0.2">
      <c r="A3528" s="133" t="s">
        <v>199</v>
      </c>
      <c r="B3528" s="133" t="s">
        <v>86</v>
      </c>
      <c r="C3528" s="127">
        <v>44339.875</v>
      </c>
      <c r="D3528" s="133">
        <v>0</v>
      </c>
      <c r="E3528" s="133">
        <v>0</v>
      </c>
      <c r="F3528" s="133">
        <v>0.69599999999999995</v>
      </c>
      <c r="G3528" s="133">
        <v>0.69599999999999995</v>
      </c>
      <c r="H3528" s="133">
        <v>0</v>
      </c>
      <c r="I3528" s="133">
        <v>0</v>
      </c>
      <c r="J3528" s="133">
        <v>0</v>
      </c>
      <c r="K3528" s="133">
        <v>0</v>
      </c>
      <c r="L3528" s="133"/>
      <c r="M3528" s="133">
        <v>0</v>
      </c>
      <c r="N3528" s="133">
        <v>0</v>
      </c>
      <c r="O3528" s="242">
        <v>1320</v>
      </c>
      <c r="P3528" s="133" t="s">
        <v>200</v>
      </c>
      <c r="Q3528" s="133" t="s">
        <v>201</v>
      </c>
      <c r="R3528" s="133" t="s">
        <v>202</v>
      </c>
      <c r="S3528" s="127">
        <v>44349.400277777779</v>
      </c>
    </row>
    <row r="3529" spans="1:19" x14ac:dyDescent="0.2">
      <c r="A3529" s="133" t="s">
        <v>199</v>
      </c>
      <c r="B3529" s="133" t="s">
        <v>86</v>
      </c>
      <c r="C3529" s="127">
        <v>44339.916666666664</v>
      </c>
      <c r="D3529" s="133">
        <v>0</v>
      </c>
      <c r="E3529" s="133">
        <v>0</v>
      </c>
      <c r="F3529" s="133">
        <v>0.70499999999999996</v>
      </c>
      <c r="G3529" s="133">
        <v>0.70499999999999996</v>
      </c>
      <c r="H3529" s="133">
        <v>0</v>
      </c>
      <c r="I3529" s="133">
        <v>0</v>
      </c>
      <c r="J3529" s="133">
        <v>0</v>
      </c>
      <c r="K3529" s="133">
        <v>0</v>
      </c>
      <c r="L3529" s="133"/>
      <c r="M3529" s="133">
        <v>0</v>
      </c>
      <c r="N3529" s="133">
        <v>0</v>
      </c>
      <c r="O3529" s="242">
        <v>1320</v>
      </c>
      <c r="P3529" s="133" t="s">
        <v>200</v>
      </c>
      <c r="Q3529" s="133" t="s">
        <v>201</v>
      </c>
      <c r="R3529" s="133" t="s">
        <v>202</v>
      </c>
      <c r="S3529" s="127">
        <v>44349.400277777779</v>
      </c>
    </row>
    <row r="3530" spans="1:19" x14ac:dyDescent="0.2">
      <c r="A3530" s="133" t="s">
        <v>199</v>
      </c>
      <c r="B3530" s="133" t="s">
        <v>86</v>
      </c>
      <c r="C3530" s="127">
        <v>44339.958333333336</v>
      </c>
      <c r="D3530" s="133">
        <v>0</v>
      </c>
      <c r="E3530" s="133">
        <v>0</v>
      </c>
      <c r="F3530" s="133">
        <v>0.69599999999999995</v>
      </c>
      <c r="G3530" s="133">
        <v>0.69599999999999995</v>
      </c>
      <c r="H3530" s="133">
        <v>0</v>
      </c>
      <c r="I3530" s="133">
        <v>0</v>
      </c>
      <c r="J3530" s="133">
        <v>0</v>
      </c>
      <c r="K3530" s="133">
        <v>0</v>
      </c>
      <c r="L3530" s="133"/>
      <c r="M3530" s="133">
        <v>0</v>
      </c>
      <c r="N3530" s="133">
        <v>0</v>
      </c>
      <c r="O3530" s="242">
        <v>1320</v>
      </c>
      <c r="P3530" s="133" t="s">
        <v>200</v>
      </c>
      <c r="Q3530" s="133" t="s">
        <v>201</v>
      </c>
      <c r="R3530" s="133" t="s">
        <v>202</v>
      </c>
      <c r="S3530" s="127">
        <v>44349.400277777779</v>
      </c>
    </row>
    <row r="3531" spans="1:19" x14ac:dyDescent="0.2">
      <c r="A3531" s="133" t="s">
        <v>199</v>
      </c>
      <c r="B3531" s="133" t="s">
        <v>86</v>
      </c>
      <c r="C3531" s="127">
        <v>44340</v>
      </c>
      <c r="D3531" s="133">
        <v>0</v>
      </c>
      <c r="E3531" s="133">
        <v>0</v>
      </c>
      <c r="F3531" s="133">
        <v>0.71399999999999997</v>
      </c>
      <c r="G3531" s="133">
        <v>0.71399999999999997</v>
      </c>
      <c r="H3531" s="133">
        <v>0</v>
      </c>
      <c r="I3531" s="133">
        <v>0</v>
      </c>
      <c r="J3531" s="133">
        <v>0</v>
      </c>
      <c r="K3531" s="133">
        <v>0</v>
      </c>
      <c r="L3531" s="133"/>
      <c r="M3531" s="133">
        <v>0</v>
      </c>
      <c r="N3531" s="133">
        <v>0</v>
      </c>
      <c r="O3531" s="242">
        <v>1320</v>
      </c>
      <c r="P3531" s="133" t="s">
        <v>200</v>
      </c>
      <c r="Q3531" s="133" t="s">
        <v>201</v>
      </c>
      <c r="R3531" s="133" t="s">
        <v>202</v>
      </c>
      <c r="S3531" s="127">
        <v>44349.400277777779</v>
      </c>
    </row>
    <row r="3532" spans="1:19" x14ac:dyDescent="0.2">
      <c r="A3532" s="133" t="s">
        <v>199</v>
      </c>
      <c r="B3532" s="133" t="s">
        <v>86</v>
      </c>
      <c r="C3532" s="127">
        <v>44340.041666666664</v>
      </c>
      <c r="D3532" s="133">
        <v>0</v>
      </c>
      <c r="E3532" s="133">
        <v>0</v>
      </c>
      <c r="F3532" s="133">
        <v>0.69599999999999995</v>
      </c>
      <c r="G3532" s="133">
        <v>0.69599999999999995</v>
      </c>
      <c r="H3532" s="133">
        <v>0</v>
      </c>
      <c r="I3532" s="133">
        <v>0</v>
      </c>
      <c r="J3532" s="133">
        <v>0</v>
      </c>
      <c r="K3532" s="133">
        <v>0</v>
      </c>
      <c r="L3532" s="133"/>
      <c r="M3532" s="133">
        <v>0</v>
      </c>
      <c r="N3532" s="133">
        <v>0</v>
      </c>
      <c r="O3532" s="242">
        <v>1320</v>
      </c>
      <c r="P3532" s="133" t="s">
        <v>200</v>
      </c>
      <c r="Q3532" s="133" t="s">
        <v>201</v>
      </c>
      <c r="R3532" s="133" t="s">
        <v>202</v>
      </c>
      <c r="S3532" s="127">
        <v>44349.400289351855</v>
      </c>
    </row>
    <row r="3533" spans="1:19" x14ac:dyDescent="0.2">
      <c r="A3533" s="133" t="s">
        <v>199</v>
      </c>
      <c r="B3533" s="133" t="s">
        <v>86</v>
      </c>
      <c r="C3533" s="127">
        <v>44340.083333333336</v>
      </c>
      <c r="D3533" s="133">
        <v>0</v>
      </c>
      <c r="E3533" s="133">
        <v>0</v>
      </c>
      <c r="F3533" s="133">
        <v>0.70499999999999996</v>
      </c>
      <c r="G3533" s="133">
        <v>0.70499999999999996</v>
      </c>
      <c r="H3533" s="133">
        <v>0</v>
      </c>
      <c r="I3533" s="133">
        <v>0</v>
      </c>
      <c r="J3533" s="133">
        <v>0</v>
      </c>
      <c r="K3533" s="133">
        <v>0</v>
      </c>
      <c r="L3533" s="133"/>
      <c r="M3533" s="133">
        <v>0</v>
      </c>
      <c r="N3533" s="133">
        <v>0</v>
      </c>
      <c r="O3533" s="242">
        <v>1320</v>
      </c>
      <c r="P3533" s="133" t="s">
        <v>200</v>
      </c>
      <c r="Q3533" s="133" t="s">
        <v>201</v>
      </c>
      <c r="R3533" s="133" t="s">
        <v>202</v>
      </c>
      <c r="S3533" s="127">
        <v>44349.400277777779</v>
      </c>
    </row>
    <row r="3534" spans="1:19" x14ac:dyDescent="0.2">
      <c r="A3534" s="133" t="s">
        <v>199</v>
      </c>
      <c r="B3534" s="133" t="s">
        <v>86</v>
      </c>
      <c r="C3534" s="127">
        <v>44340.125</v>
      </c>
      <c r="D3534" s="133">
        <v>0</v>
      </c>
      <c r="E3534" s="133">
        <v>0</v>
      </c>
      <c r="F3534" s="133">
        <v>0.69599999999999995</v>
      </c>
      <c r="G3534" s="133">
        <v>0.69599999999999995</v>
      </c>
      <c r="H3534" s="133">
        <v>0</v>
      </c>
      <c r="I3534" s="133">
        <v>0</v>
      </c>
      <c r="J3534" s="133">
        <v>0</v>
      </c>
      <c r="K3534" s="133">
        <v>0</v>
      </c>
      <c r="L3534" s="133"/>
      <c r="M3534" s="133">
        <v>0</v>
      </c>
      <c r="N3534" s="133">
        <v>0</v>
      </c>
      <c r="O3534" s="242">
        <v>1320</v>
      </c>
      <c r="P3534" s="133" t="s">
        <v>200</v>
      </c>
      <c r="Q3534" s="133" t="s">
        <v>201</v>
      </c>
      <c r="R3534" s="133" t="s">
        <v>202</v>
      </c>
      <c r="S3534" s="127">
        <v>44349.400277777779</v>
      </c>
    </row>
    <row r="3535" spans="1:19" x14ac:dyDescent="0.2">
      <c r="A3535" s="133" t="s">
        <v>199</v>
      </c>
      <c r="B3535" s="133" t="s">
        <v>86</v>
      </c>
      <c r="C3535" s="127">
        <v>44340.166666666664</v>
      </c>
      <c r="D3535" s="133">
        <v>0</v>
      </c>
      <c r="E3535" s="133">
        <v>0</v>
      </c>
      <c r="F3535" s="133">
        <v>0.70499999999999996</v>
      </c>
      <c r="G3535" s="133">
        <v>0.70499999999999996</v>
      </c>
      <c r="H3535" s="133">
        <v>0</v>
      </c>
      <c r="I3535" s="133">
        <v>0</v>
      </c>
      <c r="J3535" s="133">
        <v>0</v>
      </c>
      <c r="K3535" s="133">
        <v>0</v>
      </c>
      <c r="L3535" s="133"/>
      <c r="M3535" s="133">
        <v>0</v>
      </c>
      <c r="N3535" s="133">
        <v>0</v>
      </c>
      <c r="O3535" s="242">
        <v>1320</v>
      </c>
      <c r="P3535" s="133" t="s">
        <v>200</v>
      </c>
      <c r="Q3535" s="133" t="s">
        <v>201</v>
      </c>
      <c r="R3535" s="133" t="s">
        <v>202</v>
      </c>
      <c r="S3535" s="127">
        <v>44349.400289351855</v>
      </c>
    </row>
    <row r="3536" spans="1:19" x14ac:dyDescent="0.2">
      <c r="A3536" s="133" t="s">
        <v>199</v>
      </c>
      <c r="B3536" s="133" t="s">
        <v>86</v>
      </c>
      <c r="C3536" s="127">
        <v>44340.208333333336</v>
      </c>
      <c r="D3536" s="133">
        <v>0</v>
      </c>
      <c r="E3536" s="133">
        <v>0</v>
      </c>
      <c r="F3536" s="133">
        <v>0.70499999999999996</v>
      </c>
      <c r="G3536" s="133">
        <v>0.70499999999999996</v>
      </c>
      <c r="H3536" s="133">
        <v>0</v>
      </c>
      <c r="I3536" s="133">
        <v>0</v>
      </c>
      <c r="J3536" s="133">
        <v>0</v>
      </c>
      <c r="K3536" s="133">
        <v>0</v>
      </c>
      <c r="L3536" s="133"/>
      <c r="M3536" s="133">
        <v>0</v>
      </c>
      <c r="N3536" s="133">
        <v>0</v>
      </c>
      <c r="O3536" s="242">
        <v>1320</v>
      </c>
      <c r="P3536" s="133" t="s">
        <v>200</v>
      </c>
      <c r="Q3536" s="133" t="s">
        <v>201</v>
      </c>
      <c r="R3536" s="133" t="s">
        <v>202</v>
      </c>
      <c r="S3536" s="127">
        <v>44349.400277777779</v>
      </c>
    </row>
    <row r="3537" spans="1:19" x14ac:dyDescent="0.2">
      <c r="A3537" s="133" t="s">
        <v>199</v>
      </c>
      <c r="B3537" s="133" t="s">
        <v>86</v>
      </c>
      <c r="C3537" s="127">
        <v>44340.25</v>
      </c>
      <c r="D3537" s="133">
        <v>0</v>
      </c>
      <c r="E3537" s="133">
        <v>0</v>
      </c>
      <c r="F3537" s="133">
        <v>0.69599999999999995</v>
      </c>
      <c r="G3537" s="133">
        <v>0.69599999999999995</v>
      </c>
      <c r="H3537" s="133">
        <v>0</v>
      </c>
      <c r="I3537" s="133">
        <v>0</v>
      </c>
      <c r="J3537" s="133">
        <v>0</v>
      </c>
      <c r="K3537" s="133">
        <v>0</v>
      </c>
      <c r="L3537" s="133"/>
      <c r="M3537" s="133">
        <v>0</v>
      </c>
      <c r="N3537" s="133">
        <v>0</v>
      </c>
      <c r="O3537" s="242">
        <v>1320</v>
      </c>
      <c r="P3537" s="133" t="s">
        <v>200</v>
      </c>
      <c r="Q3537" s="133" t="s">
        <v>201</v>
      </c>
      <c r="R3537" s="133" t="s">
        <v>202</v>
      </c>
      <c r="S3537" s="127">
        <v>44349.400277777779</v>
      </c>
    </row>
    <row r="3538" spans="1:19" x14ac:dyDescent="0.2">
      <c r="A3538" s="133" t="s">
        <v>199</v>
      </c>
      <c r="B3538" s="133" t="s">
        <v>86</v>
      </c>
      <c r="C3538" s="127">
        <v>44340.291666666664</v>
      </c>
      <c r="D3538" s="133">
        <v>0</v>
      </c>
      <c r="E3538" s="133">
        <v>0</v>
      </c>
      <c r="F3538" s="133">
        <v>0.70499999999999996</v>
      </c>
      <c r="G3538" s="133">
        <v>0.70499999999999996</v>
      </c>
      <c r="H3538" s="133">
        <v>0</v>
      </c>
      <c r="I3538" s="133">
        <v>0</v>
      </c>
      <c r="J3538" s="133">
        <v>0</v>
      </c>
      <c r="K3538" s="133">
        <v>0</v>
      </c>
      <c r="L3538" s="133"/>
      <c r="M3538" s="133">
        <v>0</v>
      </c>
      <c r="N3538" s="133">
        <v>0</v>
      </c>
      <c r="O3538" s="242">
        <v>1320</v>
      </c>
      <c r="P3538" s="133" t="s">
        <v>200</v>
      </c>
      <c r="Q3538" s="133" t="s">
        <v>201</v>
      </c>
      <c r="R3538" s="133" t="s">
        <v>202</v>
      </c>
      <c r="S3538" s="127">
        <v>44349.400277777779</v>
      </c>
    </row>
    <row r="3539" spans="1:19" x14ac:dyDescent="0.2">
      <c r="A3539" s="133" t="s">
        <v>199</v>
      </c>
      <c r="B3539" s="133" t="s">
        <v>86</v>
      </c>
      <c r="C3539" s="127">
        <v>44340.333333333336</v>
      </c>
      <c r="D3539" s="133">
        <v>0</v>
      </c>
      <c r="E3539" s="133">
        <v>0</v>
      </c>
      <c r="F3539" s="133">
        <v>0.70499999999999996</v>
      </c>
      <c r="G3539" s="133">
        <v>0.70499999999999996</v>
      </c>
      <c r="H3539" s="133">
        <v>0</v>
      </c>
      <c r="I3539" s="133">
        <v>0</v>
      </c>
      <c r="J3539" s="133">
        <v>0</v>
      </c>
      <c r="K3539" s="133">
        <v>0</v>
      </c>
      <c r="L3539" s="133"/>
      <c r="M3539" s="133">
        <v>0</v>
      </c>
      <c r="N3539" s="133">
        <v>0</v>
      </c>
      <c r="O3539" s="242">
        <v>1320</v>
      </c>
      <c r="P3539" s="133" t="s">
        <v>200</v>
      </c>
      <c r="Q3539" s="133" t="s">
        <v>201</v>
      </c>
      <c r="R3539" s="133" t="s">
        <v>202</v>
      </c>
      <c r="S3539" s="127">
        <v>44349.400277777779</v>
      </c>
    </row>
    <row r="3540" spans="1:19" x14ac:dyDescent="0.2">
      <c r="A3540" s="133" t="s">
        <v>199</v>
      </c>
      <c r="B3540" s="133" t="s">
        <v>86</v>
      </c>
      <c r="C3540" s="127">
        <v>44340.375</v>
      </c>
      <c r="D3540" s="133">
        <v>0</v>
      </c>
      <c r="E3540" s="133">
        <v>0</v>
      </c>
      <c r="F3540" s="133">
        <v>0.70499999999999996</v>
      </c>
      <c r="G3540" s="133">
        <v>0.70499999999999996</v>
      </c>
      <c r="H3540" s="133">
        <v>0</v>
      </c>
      <c r="I3540" s="133">
        <v>0</v>
      </c>
      <c r="J3540" s="133">
        <v>0</v>
      </c>
      <c r="K3540" s="133">
        <v>0</v>
      </c>
      <c r="L3540" s="133"/>
      <c r="M3540" s="133">
        <v>0</v>
      </c>
      <c r="N3540" s="133">
        <v>0</v>
      </c>
      <c r="O3540" s="242">
        <v>1320</v>
      </c>
      <c r="P3540" s="133" t="s">
        <v>200</v>
      </c>
      <c r="Q3540" s="133" t="s">
        <v>201</v>
      </c>
      <c r="R3540" s="133" t="s">
        <v>202</v>
      </c>
      <c r="S3540" s="127">
        <v>44349.400277777779</v>
      </c>
    </row>
    <row r="3541" spans="1:19" x14ac:dyDescent="0.2">
      <c r="A3541" s="133" t="s">
        <v>199</v>
      </c>
      <c r="B3541" s="133" t="s">
        <v>86</v>
      </c>
      <c r="C3541" s="127">
        <v>44340.416666666664</v>
      </c>
      <c r="D3541" s="133">
        <v>0</v>
      </c>
      <c r="E3541" s="133">
        <v>0</v>
      </c>
      <c r="F3541" s="133">
        <v>0.70499999999999996</v>
      </c>
      <c r="G3541" s="133">
        <v>0.70499999999999996</v>
      </c>
      <c r="H3541" s="133">
        <v>0</v>
      </c>
      <c r="I3541" s="133">
        <v>0</v>
      </c>
      <c r="J3541" s="133">
        <v>0</v>
      </c>
      <c r="K3541" s="133">
        <v>0</v>
      </c>
      <c r="L3541" s="133"/>
      <c r="M3541" s="133">
        <v>0</v>
      </c>
      <c r="N3541" s="133">
        <v>0</v>
      </c>
      <c r="O3541" s="242">
        <v>1320</v>
      </c>
      <c r="P3541" s="133" t="s">
        <v>200</v>
      </c>
      <c r="Q3541" s="133" t="s">
        <v>201</v>
      </c>
      <c r="R3541" s="133" t="s">
        <v>202</v>
      </c>
      <c r="S3541" s="127">
        <v>44349.400277777779</v>
      </c>
    </row>
    <row r="3542" spans="1:19" x14ac:dyDescent="0.2">
      <c r="A3542" s="133" t="s">
        <v>199</v>
      </c>
      <c r="B3542" s="133" t="s">
        <v>86</v>
      </c>
      <c r="C3542" s="127">
        <v>44340.458333333336</v>
      </c>
      <c r="D3542" s="133">
        <v>0</v>
      </c>
      <c r="E3542" s="133">
        <v>0</v>
      </c>
      <c r="F3542" s="133">
        <v>0.71399999999999997</v>
      </c>
      <c r="G3542" s="133">
        <v>0.71399999999999997</v>
      </c>
      <c r="H3542" s="133">
        <v>0</v>
      </c>
      <c r="I3542" s="133">
        <v>0</v>
      </c>
      <c r="J3542" s="133">
        <v>0</v>
      </c>
      <c r="K3542" s="133">
        <v>0</v>
      </c>
      <c r="L3542" s="133"/>
      <c r="M3542" s="133">
        <v>0</v>
      </c>
      <c r="N3542" s="133">
        <v>0</v>
      </c>
      <c r="O3542" s="242">
        <v>1320</v>
      </c>
      <c r="P3542" s="133" t="s">
        <v>200</v>
      </c>
      <c r="Q3542" s="133" t="s">
        <v>201</v>
      </c>
      <c r="R3542" s="133" t="s">
        <v>202</v>
      </c>
      <c r="S3542" s="127">
        <v>44349.400277777779</v>
      </c>
    </row>
    <row r="3543" spans="1:19" x14ac:dyDescent="0.2">
      <c r="A3543" s="133" t="s">
        <v>199</v>
      </c>
      <c r="B3543" s="133" t="s">
        <v>86</v>
      </c>
      <c r="C3543" s="127">
        <v>44340.5</v>
      </c>
      <c r="D3543" s="133">
        <v>0</v>
      </c>
      <c r="E3543" s="133">
        <v>0</v>
      </c>
      <c r="F3543" s="133">
        <v>0.71399999999999997</v>
      </c>
      <c r="G3543" s="133">
        <v>0.71399999999999997</v>
      </c>
      <c r="H3543" s="133">
        <v>0</v>
      </c>
      <c r="I3543" s="133">
        <v>0</v>
      </c>
      <c r="J3543" s="133">
        <v>0</v>
      </c>
      <c r="K3543" s="133">
        <v>0</v>
      </c>
      <c r="L3543" s="133"/>
      <c r="M3543" s="133">
        <v>0</v>
      </c>
      <c r="N3543" s="133">
        <v>0</v>
      </c>
      <c r="O3543" s="242">
        <v>1320</v>
      </c>
      <c r="P3543" s="133" t="s">
        <v>200</v>
      </c>
      <c r="Q3543" s="133" t="s">
        <v>201</v>
      </c>
      <c r="R3543" s="133" t="s">
        <v>202</v>
      </c>
      <c r="S3543" s="127">
        <v>44349.400277777779</v>
      </c>
    </row>
    <row r="3544" spans="1:19" x14ac:dyDescent="0.2">
      <c r="A3544" s="133" t="s">
        <v>199</v>
      </c>
      <c r="B3544" s="133" t="s">
        <v>86</v>
      </c>
      <c r="C3544" s="127">
        <v>44340.541666666664</v>
      </c>
      <c r="D3544" s="133">
        <v>0</v>
      </c>
      <c r="E3544" s="133">
        <v>0</v>
      </c>
      <c r="F3544" s="133">
        <v>0.69599999999999995</v>
      </c>
      <c r="G3544" s="133">
        <v>0.69599999999999995</v>
      </c>
      <c r="H3544" s="133">
        <v>0</v>
      </c>
      <c r="I3544" s="133">
        <v>0</v>
      </c>
      <c r="J3544" s="133">
        <v>0</v>
      </c>
      <c r="K3544" s="133">
        <v>0</v>
      </c>
      <c r="L3544" s="133"/>
      <c r="M3544" s="133">
        <v>0</v>
      </c>
      <c r="N3544" s="133">
        <v>0</v>
      </c>
      <c r="O3544" s="242">
        <v>1320</v>
      </c>
      <c r="P3544" s="133" t="s">
        <v>200</v>
      </c>
      <c r="Q3544" s="133" t="s">
        <v>201</v>
      </c>
      <c r="R3544" s="133" t="s">
        <v>202</v>
      </c>
      <c r="S3544" s="127">
        <v>44349.400277777779</v>
      </c>
    </row>
    <row r="3545" spans="1:19" x14ac:dyDescent="0.2">
      <c r="A3545" s="133" t="s">
        <v>199</v>
      </c>
      <c r="B3545" s="133" t="s">
        <v>86</v>
      </c>
      <c r="C3545" s="127">
        <v>44340.583333333336</v>
      </c>
      <c r="D3545" s="133">
        <v>0</v>
      </c>
      <c r="E3545" s="133">
        <v>0</v>
      </c>
      <c r="F3545" s="133">
        <v>0.70499999999999996</v>
      </c>
      <c r="G3545" s="133">
        <v>0.70499999999999996</v>
      </c>
      <c r="H3545" s="133">
        <v>0</v>
      </c>
      <c r="I3545" s="133">
        <v>0</v>
      </c>
      <c r="J3545" s="133">
        <v>0</v>
      </c>
      <c r="K3545" s="133">
        <v>0</v>
      </c>
      <c r="L3545" s="133"/>
      <c r="M3545" s="133">
        <v>0</v>
      </c>
      <c r="N3545" s="133">
        <v>0</v>
      </c>
      <c r="O3545" s="242">
        <v>1320</v>
      </c>
      <c r="P3545" s="133" t="s">
        <v>200</v>
      </c>
      <c r="Q3545" s="133" t="s">
        <v>201</v>
      </c>
      <c r="R3545" s="133" t="s">
        <v>202</v>
      </c>
      <c r="S3545" s="127">
        <v>44349.400277777779</v>
      </c>
    </row>
    <row r="3546" spans="1:19" x14ac:dyDescent="0.2">
      <c r="A3546" s="133" t="s">
        <v>199</v>
      </c>
      <c r="B3546" s="133" t="s">
        <v>86</v>
      </c>
      <c r="C3546" s="127">
        <v>44340.625</v>
      </c>
      <c r="D3546" s="133">
        <v>0</v>
      </c>
      <c r="E3546" s="133">
        <v>0</v>
      </c>
      <c r="F3546" s="133">
        <v>0.70499999999999996</v>
      </c>
      <c r="G3546" s="133">
        <v>0.70499999999999996</v>
      </c>
      <c r="H3546" s="133">
        <v>0</v>
      </c>
      <c r="I3546" s="133">
        <v>0</v>
      </c>
      <c r="J3546" s="133">
        <v>0</v>
      </c>
      <c r="K3546" s="133">
        <v>0</v>
      </c>
      <c r="L3546" s="133"/>
      <c r="M3546" s="133">
        <v>0</v>
      </c>
      <c r="N3546" s="133">
        <v>0</v>
      </c>
      <c r="O3546" s="242">
        <v>1320</v>
      </c>
      <c r="P3546" s="133" t="s">
        <v>200</v>
      </c>
      <c r="Q3546" s="133" t="s">
        <v>201</v>
      </c>
      <c r="R3546" s="133" t="s">
        <v>202</v>
      </c>
      <c r="S3546" s="127">
        <v>44349.400277777779</v>
      </c>
    </row>
    <row r="3547" spans="1:19" x14ac:dyDescent="0.2">
      <c r="A3547" s="133" t="s">
        <v>199</v>
      </c>
      <c r="B3547" s="133" t="s">
        <v>86</v>
      </c>
      <c r="C3547" s="127">
        <v>44340.666666666664</v>
      </c>
      <c r="D3547" s="133">
        <v>0</v>
      </c>
      <c r="E3547" s="133">
        <v>0</v>
      </c>
      <c r="F3547" s="133">
        <v>0.71399999999999997</v>
      </c>
      <c r="G3547" s="133">
        <v>0.71399999999999997</v>
      </c>
      <c r="H3547" s="133">
        <v>0</v>
      </c>
      <c r="I3547" s="133">
        <v>0</v>
      </c>
      <c r="J3547" s="133">
        <v>0</v>
      </c>
      <c r="K3547" s="133">
        <v>0</v>
      </c>
      <c r="L3547" s="133"/>
      <c r="M3547" s="133">
        <v>0</v>
      </c>
      <c r="N3547" s="133">
        <v>0</v>
      </c>
      <c r="O3547" s="242">
        <v>1320</v>
      </c>
      <c r="P3547" s="133" t="s">
        <v>200</v>
      </c>
      <c r="Q3547" s="133" t="s">
        <v>201</v>
      </c>
      <c r="R3547" s="133" t="s">
        <v>202</v>
      </c>
      <c r="S3547" s="127">
        <v>44349.400277777779</v>
      </c>
    </row>
    <row r="3548" spans="1:19" x14ac:dyDescent="0.2">
      <c r="A3548" s="133" t="s">
        <v>199</v>
      </c>
      <c r="B3548" s="133" t="s">
        <v>86</v>
      </c>
      <c r="C3548" s="127">
        <v>44340.708333333336</v>
      </c>
      <c r="D3548" s="133">
        <v>0</v>
      </c>
      <c r="E3548" s="133">
        <v>0</v>
      </c>
      <c r="F3548" s="133">
        <v>0.74099999999999999</v>
      </c>
      <c r="G3548" s="133">
        <v>0.74099999999999999</v>
      </c>
      <c r="H3548" s="133">
        <v>0</v>
      </c>
      <c r="I3548" s="133">
        <v>0</v>
      </c>
      <c r="J3548" s="133">
        <v>0</v>
      </c>
      <c r="K3548" s="133">
        <v>0</v>
      </c>
      <c r="L3548" s="133"/>
      <c r="M3548" s="133">
        <v>0</v>
      </c>
      <c r="N3548" s="133">
        <v>0</v>
      </c>
      <c r="O3548" s="242">
        <v>1320</v>
      </c>
      <c r="P3548" s="133" t="s">
        <v>200</v>
      </c>
      <c r="Q3548" s="133" t="s">
        <v>201</v>
      </c>
      <c r="R3548" s="133" t="s">
        <v>202</v>
      </c>
      <c r="S3548" s="127">
        <v>44349.400277777779</v>
      </c>
    </row>
    <row r="3549" spans="1:19" x14ac:dyDescent="0.2">
      <c r="A3549" s="133" t="s">
        <v>199</v>
      </c>
      <c r="B3549" s="133" t="s">
        <v>86</v>
      </c>
      <c r="C3549" s="127">
        <v>44340.75</v>
      </c>
      <c r="D3549" s="133">
        <v>0</v>
      </c>
      <c r="E3549" s="133">
        <v>0</v>
      </c>
      <c r="F3549" s="133">
        <v>0.74099999999999999</v>
      </c>
      <c r="G3549" s="133">
        <v>0.74099999999999999</v>
      </c>
      <c r="H3549" s="133">
        <v>0</v>
      </c>
      <c r="I3549" s="133">
        <v>0</v>
      </c>
      <c r="J3549" s="133">
        <v>0</v>
      </c>
      <c r="K3549" s="133">
        <v>0</v>
      </c>
      <c r="L3549" s="133"/>
      <c r="M3549" s="133">
        <v>0</v>
      </c>
      <c r="N3549" s="133">
        <v>0</v>
      </c>
      <c r="O3549" s="242">
        <v>1320</v>
      </c>
      <c r="P3549" s="133" t="s">
        <v>200</v>
      </c>
      <c r="Q3549" s="133" t="s">
        <v>201</v>
      </c>
      <c r="R3549" s="133" t="s">
        <v>202</v>
      </c>
      <c r="S3549" s="127">
        <v>44349.400277777779</v>
      </c>
    </row>
    <row r="3550" spans="1:19" x14ac:dyDescent="0.2">
      <c r="A3550" s="133" t="s">
        <v>199</v>
      </c>
      <c r="B3550" s="133" t="s">
        <v>86</v>
      </c>
      <c r="C3550" s="127">
        <v>44340.791666666664</v>
      </c>
      <c r="D3550" s="133">
        <v>0</v>
      </c>
      <c r="E3550" s="133">
        <v>0</v>
      </c>
      <c r="F3550" s="133">
        <v>0.74099999999999999</v>
      </c>
      <c r="G3550" s="133">
        <v>0.74099999999999999</v>
      </c>
      <c r="H3550" s="133">
        <v>0</v>
      </c>
      <c r="I3550" s="133">
        <v>0</v>
      </c>
      <c r="J3550" s="133">
        <v>0</v>
      </c>
      <c r="K3550" s="133">
        <v>0</v>
      </c>
      <c r="L3550" s="133"/>
      <c r="M3550" s="133">
        <v>0</v>
      </c>
      <c r="N3550" s="133">
        <v>0</v>
      </c>
      <c r="O3550" s="242">
        <v>1320</v>
      </c>
      <c r="P3550" s="133" t="s">
        <v>200</v>
      </c>
      <c r="Q3550" s="133" t="s">
        <v>201</v>
      </c>
      <c r="R3550" s="133" t="s">
        <v>202</v>
      </c>
      <c r="S3550" s="127">
        <v>44349.400277777779</v>
      </c>
    </row>
    <row r="3551" spans="1:19" x14ac:dyDescent="0.2">
      <c r="A3551" s="133" t="s">
        <v>199</v>
      </c>
      <c r="B3551" s="133" t="s">
        <v>86</v>
      </c>
      <c r="C3551" s="127">
        <v>44340.833333333336</v>
      </c>
      <c r="D3551" s="133">
        <v>0</v>
      </c>
      <c r="E3551" s="133">
        <v>0</v>
      </c>
      <c r="F3551" s="133">
        <v>0.73199999999999998</v>
      </c>
      <c r="G3551" s="133">
        <v>0.73199999999999998</v>
      </c>
      <c r="H3551" s="133">
        <v>0</v>
      </c>
      <c r="I3551" s="133">
        <v>0</v>
      </c>
      <c r="J3551" s="133">
        <v>0</v>
      </c>
      <c r="K3551" s="133">
        <v>0</v>
      </c>
      <c r="L3551" s="133"/>
      <c r="M3551" s="133">
        <v>0</v>
      </c>
      <c r="N3551" s="133">
        <v>0</v>
      </c>
      <c r="O3551" s="242">
        <v>1320</v>
      </c>
      <c r="P3551" s="133" t="s">
        <v>200</v>
      </c>
      <c r="Q3551" s="133" t="s">
        <v>201</v>
      </c>
      <c r="R3551" s="133" t="s">
        <v>202</v>
      </c>
      <c r="S3551" s="127">
        <v>44349.400277777779</v>
      </c>
    </row>
    <row r="3552" spans="1:19" x14ac:dyDescent="0.2">
      <c r="A3552" s="133" t="s">
        <v>199</v>
      </c>
      <c r="B3552" s="133" t="s">
        <v>86</v>
      </c>
      <c r="C3552" s="127">
        <v>44340.875</v>
      </c>
      <c r="D3552" s="133">
        <v>0</v>
      </c>
      <c r="E3552" s="133">
        <v>0</v>
      </c>
      <c r="F3552" s="133">
        <v>0.74099999999999999</v>
      </c>
      <c r="G3552" s="133">
        <v>0.74099999999999999</v>
      </c>
      <c r="H3552" s="133">
        <v>0</v>
      </c>
      <c r="I3552" s="133">
        <v>0</v>
      </c>
      <c r="J3552" s="133">
        <v>0</v>
      </c>
      <c r="K3552" s="133">
        <v>0</v>
      </c>
      <c r="L3552" s="133"/>
      <c r="M3552" s="133">
        <v>0</v>
      </c>
      <c r="N3552" s="133">
        <v>0</v>
      </c>
      <c r="O3552" s="242">
        <v>1320</v>
      </c>
      <c r="P3552" s="133" t="s">
        <v>200</v>
      </c>
      <c r="Q3552" s="133" t="s">
        <v>201</v>
      </c>
      <c r="R3552" s="133" t="s">
        <v>202</v>
      </c>
      <c r="S3552" s="127">
        <v>44349.400277777779</v>
      </c>
    </row>
    <row r="3553" spans="1:19" x14ac:dyDescent="0.2">
      <c r="A3553" s="133" t="s">
        <v>199</v>
      </c>
      <c r="B3553" s="133" t="s">
        <v>86</v>
      </c>
      <c r="C3553" s="127">
        <v>44340.916666666664</v>
      </c>
      <c r="D3553" s="133">
        <v>0</v>
      </c>
      <c r="E3553" s="133">
        <v>0</v>
      </c>
      <c r="F3553" s="133">
        <v>0.74099999999999999</v>
      </c>
      <c r="G3553" s="133">
        <v>0.74099999999999999</v>
      </c>
      <c r="H3553" s="133">
        <v>0</v>
      </c>
      <c r="I3553" s="133">
        <v>0</v>
      </c>
      <c r="J3553" s="133">
        <v>0</v>
      </c>
      <c r="K3553" s="133">
        <v>0</v>
      </c>
      <c r="L3553" s="133"/>
      <c r="M3553" s="133">
        <v>0</v>
      </c>
      <c r="N3553" s="133">
        <v>0</v>
      </c>
      <c r="O3553" s="242">
        <v>1320</v>
      </c>
      <c r="P3553" s="133" t="s">
        <v>200</v>
      </c>
      <c r="Q3553" s="133" t="s">
        <v>201</v>
      </c>
      <c r="R3553" s="133" t="s">
        <v>202</v>
      </c>
      <c r="S3553" s="127">
        <v>44349.400277777779</v>
      </c>
    </row>
    <row r="3554" spans="1:19" x14ac:dyDescent="0.2">
      <c r="A3554" s="133" t="s">
        <v>199</v>
      </c>
      <c r="B3554" s="133" t="s">
        <v>86</v>
      </c>
      <c r="C3554" s="127">
        <v>44340.958333333336</v>
      </c>
      <c r="D3554" s="133">
        <v>0</v>
      </c>
      <c r="E3554" s="133">
        <v>0</v>
      </c>
      <c r="F3554" s="133">
        <v>0.76800000000000002</v>
      </c>
      <c r="G3554" s="133">
        <v>0.76800000000000002</v>
      </c>
      <c r="H3554" s="133">
        <v>0</v>
      </c>
      <c r="I3554" s="133">
        <v>0</v>
      </c>
      <c r="J3554" s="133">
        <v>0</v>
      </c>
      <c r="K3554" s="133">
        <v>0</v>
      </c>
      <c r="L3554" s="133"/>
      <c r="M3554" s="133">
        <v>0</v>
      </c>
      <c r="N3554" s="133">
        <v>0</v>
      </c>
      <c r="O3554" s="242">
        <v>1320</v>
      </c>
      <c r="P3554" s="133" t="s">
        <v>200</v>
      </c>
      <c r="Q3554" s="133" t="s">
        <v>201</v>
      </c>
      <c r="R3554" s="133" t="s">
        <v>202</v>
      </c>
      <c r="S3554" s="127">
        <v>44349.400277777779</v>
      </c>
    </row>
    <row r="3555" spans="1:19" x14ac:dyDescent="0.2">
      <c r="A3555" s="133" t="s">
        <v>199</v>
      </c>
      <c r="B3555" s="133" t="s">
        <v>86</v>
      </c>
      <c r="C3555" s="127">
        <v>44341</v>
      </c>
      <c r="D3555" s="133">
        <v>0</v>
      </c>
      <c r="E3555" s="133">
        <v>0</v>
      </c>
      <c r="F3555" s="133">
        <v>0.77700000000000002</v>
      </c>
      <c r="G3555" s="133">
        <v>0.77700000000000002</v>
      </c>
      <c r="H3555" s="133">
        <v>0</v>
      </c>
      <c r="I3555" s="133">
        <v>0</v>
      </c>
      <c r="J3555" s="133">
        <v>0</v>
      </c>
      <c r="K3555" s="133">
        <v>0</v>
      </c>
      <c r="L3555" s="133"/>
      <c r="M3555" s="133">
        <v>0</v>
      </c>
      <c r="N3555" s="133">
        <v>0</v>
      </c>
      <c r="O3555" s="242">
        <v>1320</v>
      </c>
      <c r="P3555" s="133" t="s">
        <v>200</v>
      </c>
      <c r="Q3555" s="133" t="s">
        <v>201</v>
      </c>
      <c r="R3555" s="133" t="s">
        <v>202</v>
      </c>
      <c r="S3555" s="127">
        <v>44349.400277777779</v>
      </c>
    </row>
    <row r="3556" spans="1:19" x14ac:dyDescent="0.2">
      <c r="A3556" s="133" t="s">
        <v>199</v>
      </c>
      <c r="B3556" s="133" t="s">
        <v>86</v>
      </c>
      <c r="C3556" s="127">
        <v>44341.041666666664</v>
      </c>
      <c r="D3556" s="133">
        <v>0</v>
      </c>
      <c r="E3556" s="133">
        <v>0</v>
      </c>
      <c r="F3556" s="133">
        <v>0.77700000000000002</v>
      </c>
      <c r="G3556" s="133">
        <v>0.77700000000000002</v>
      </c>
      <c r="H3556" s="133">
        <v>0</v>
      </c>
      <c r="I3556" s="133">
        <v>0</v>
      </c>
      <c r="J3556" s="133">
        <v>0</v>
      </c>
      <c r="K3556" s="133">
        <v>0</v>
      </c>
      <c r="L3556" s="133"/>
      <c r="M3556" s="133">
        <v>0</v>
      </c>
      <c r="N3556" s="133">
        <v>0</v>
      </c>
      <c r="O3556" s="242">
        <v>1320</v>
      </c>
      <c r="P3556" s="133" t="s">
        <v>200</v>
      </c>
      <c r="Q3556" s="133" t="s">
        <v>201</v>
      </c>
      <c r="R3556" s="133" t="s">
        <v>202</v>
      </c>
      <c r="S3556" s="127">
        <v>44349.400277777779</v>
      </c>
    </row>
    <row r="3557" spans="1:19" x14ac:dyDescent="0.2">
      <c r="A3557" s="133" t="s">
        <v>199</v>
      </c>
      <c r="B3557" s="133" t="s">
        <v>86</v>
      </c>
      <c r="C3557" s="127">
        <v>44341.083333333336</v>
      </c>
      <c r="D3557" s="133">
        <v>0</v>
      </c>
      <c r="E3557" s="133">
        <v>0</v>
      </c>
      <c r="F3557" s="133">
        <v>0.72299999999999998</v>
      </c>
      <c r="G3557" s="133">
        <v>0.72299999999999998</v>
      </c>
      <c r="H3557" s="133">
        <v>0</v>
      </c>
      <c r="I3557" s="133">
        <v>0</v>
      </c>
      <c r="J3557" s="133">
        <v>0</v>
      </c>
      <c r="K3557" s="133">
        <v>0</v>
      </c>
      <c r="L3557" s="133"/>
      <c r="M3557" s="133">
        <v>0</v>
      </c>
      <c r="N3557" s="133">
        <v>0</v>
      </c>
      <c r="O3557" s="242">
        <v>1320</v>
      </c>
      <c r="P3557" s="133" t="s">
        <v>200</v>
      </c>
      <c r="Q3557" s="133" t="s">
        <v>201</v>
      </c>
      <c r="R3557" s="133" t="s">
        <v>202</v>
      </c>
      <c r="S3557" s="127">
        <v>44349.400856481479</v>
      </c>
    </row>
    <row r="3558" spans="1:19" x14ac:dyDescent="0.2">
      <c r="A3558" s="133" t="s">
        <v>199</v>
      </c>
      <c r="B3558" s="133" t="s">
        <v>86</v>
      </c>
      <c r="C3558" s="127">
        <v>44341.125</v>
      </c>
      <c r="D3558" s="133">
        <v>0</v>
      </c>
      <c r="E3558" s="133">
        <v>0</v>
      </c>
      <c r="F3558" s="133">
        <v>0.70499999999999996</v>
      </c>
      <c r="G3558" s="133">
        <v>0.70499999999999996</v>
      </c>
      <c r="H3558" s="133">
        <v>0</v>
      </c>
      <c r="I3558" s="133">
        <v>0</v>
      </c>
      <c r="J3558" s="133">
        <v>0</v>
      </c>
      <c r="K3558" s="133">
        <v>0</v>
      </c>
      <c r="L3558" s="133"/>
      <c r="M3558" s="133">
        <v>0</v>
      </c>
      <c r="N3558" s="133">
        <v>0</v>
      </c>
      <c r="O3558" s="242">
        <v>1320</v>
      </c>
      <c r="P3558" s="133" t="s">
        <v>200</v>
      </c>
      <c r="Q3558" s="133" t="s">
        <v>201</v>
      </c>
      <c r="R3558" s="133" t="s">
        <v>202</v>
      </c>
      <c r="S3558" s="127">
        <v>44349.400856481479</v>
      </c>
    </row>
    <row r="3559" spans="1:19" x14ac:dyDescent="0.2">
      <c r="A3559" s="133" t="s">
        <v>199</v>
      </c>
      <c r="B3559" s="133" t="s">
        <v>86</v>
      </c>
      <c r="C3559" s="127">
        <v>44341.166666666664</v>
      </c>
      <c r="D3559" s="133">
        <v>0</v>
      </c>
      <c r="E3559" s="133">
        <v>0</v>
      </c>
      <c r="F3559" s="133">
        <v>0.70499999999999996</v>
      </c>
      <c r="G3559" s="133">
        <v>0.70499999999999996</v>
      </c>
      <c r="H3559" s="133">
        <v>0</v>
      </c>
      <c r="I3559" s="133">
        <v>0</v>
      </c>
      <c r="J3559" s="133">
        <v>0</v>
      </c>
      <c r="K3559" s="133">
        <v>0</v>
      </c>
      <c r="L3559" s="133"/>
      <c r="M3559" s="133">
        <v>0</v>
      </c>
      <c r="N3559" s="133">
        <v>0</v>
      </c>
      <c r="O3559" s="242">
        <v>1320</v>
      </c>
      <c r="P3559" s="133" t="s">
        <v>200</v>
      </c>
      <c r="Q3559" s="133" t="s">
        <v>201</v>
      </c>
      <c r="R3559" s="133" t="s">
        <v>202</v>
      </c>
      <c r="S3559" s="127">
        <v>44349.400856481479</v>
      </c>
    </row>
    <row r="3560" spans="1:19" x14ac:dyDescent="0.2">
      <c r="A3560" s="133" t="s">
        <v>199</v>
      </c>
      <c r="B3560" s="133" t="s">
        <v>86</v>
      </c>
      <c r="C3560" s="127">
        <v>44341.208333333336</v>
      </c>
      <c r="D3560" s="133">
        <v>0</v>
      </c>
      <c r="E3560" s="133">
        <v>0</v>
      </c>
      <c r="F3560" s="133">
        <v>0.70499999999999996</v>
      </c>
      <c r="G3560" s="133">
        <v>0.70499999999999996</v>
      </c>
      <c r="H3560" s="133">
        <v>0</v>
      </c>
      <c r="I3560" s="133">
        <v>0</v>
      </c>
      <c r="J3560" s="133">
        <v>0</v>
      </c>
      <c r="K3560" s="133">
        <v>0</v>
      </c>
      <c r="L3560" s="133"/>
      <c r="M3560" s="133">
        <v>0</v>
      </c>
      <c r="N3560" s="133">
        <v>0</v>
      </c>
      <c r="O3560" s="242">
        <v>1320</v>
      </c>
      <c r="P3560" s="133" t="s">
        <v>200</v>
      </c>
      <c r="Q3560" s="133" t="s">
        <v>201</v>
      </c>
      <c r="R3560" s="133" t="s">
        <v>202</v>
      </c>
      <c r="S3560" s="127">
        <v>44349.400856481479</v>
      </c>
    </row>
    <row r="3561" spans="1:19" x14ac:dyDescent="0.2">
      <c r="A3561" s="133" t="s">
        <v>199</v>
      </c>
      <c r="B3561" s="133" t="s">
        <v>86</v>
      </c>
      <c r="C3561" s="127">
        <v>44341.25</v>
      </c>
      <c r="D3561" s="133">
        <v>0</v>
      </c>
      <c r="E3561" s="133">
        <v>0</v>
      </c>
      <c r="F3561" s="133">
        <v>0.70499999999999996</v>
      </c>
      <c r="G3561" s="133">
        <v>0.70499999999999996</v>
      </c>
      <c r="H3561" s="133">
        <v>0</v>
      </c>
      <c r="I3561" s="133">
        <v>0</v>
      </c>
      <c r="J3561" s="133">
        <v>0</v>
      </c>
      <c r="K3561" s="133">
        <v>0</v>
      </c>
      <c r="L3561" s="133"/>
      <c r="M3561" s="133">
        <v>0</v>
      </c>
      <c r="N3561" s="133">
        <v>0</v>
      </c>
      <c r="O3561" s="242">
        <v>1320</v>
      </c>
      <c r="P3561" s="133" t="s">
        <v>200</v>
      </c>
      <c r="Q3561" s="133" t="s">
        <v>201</v>
      </c>
      <c r="R3561" s="133" t="s">
        <v>202</v>
      </c>
      <c r="S3561" s="127">
        <v>44349.400856481479</v>
      </c>
    </row>
    <row r="3562" spans="1:19" x14ac:dyDescent="0.2">
      <c r="A3562" s="133" t="s">
        <v>199</v>
      </c>
      <c r="B3562" s="133" t="s">
        <v>86</v>
      </c>
      <c r="C3562" s="127">
        <v>44341.291666666664</v>
      </c>
      <c r="D3562" s="133">
        <v>0</v>
      </c>
      <c r="E3562" s="133">
        <v>0</v>
      </c>
      <c r="F3562" s="133">
        <v>0.70499999999999996</v>
      </c>
      <c r="G3562" s="133">
        <v>0.70499999999999996</v>
      </c>
      <c r="H3562" s="133">
        <v>0</v>
      </c>
      <c r="I3562" s="133">
        <v>0</v>
      </c>
      <c r="J3562" s="133">
        <v>0</v>
      </c>
      <c r="K3562" s="133">
        <v>0</v>
      </c>
      <c r="L3562" s="133"/>
      <c r="M3562" s="133">
        <v>0</v>
      </c>
      <c r="N3562" s="133">
        <v>0</v>
      </c>
      <c r="O3562" s="242">
        <v>1320</v>
      </c>
      <c r="P3562" s="133" t="s">
        <v>200</v>
      </c>
      <c r="Q3562" s="133" t="s">
        <v>201</v>
      </c>
      <c r="R3562" s="133" t="s">
        <v>202</v>
      </c>
      <c r="S3562" s="127">
        <v>44349.400856481479</v>
      </c>
    </row>
    <row r="3563" spans="1:19" x14ac:dyDescent="0.2">
      <c r="A3563" s="133" t="s">
        <v>199</v>
      </c>
      <c r="B3563" s="133" t="s">
        <v>86</v>
      </c>
      <c r="C3563" s="127">
        <v>44341.333333333336</v>
      </c>
      <c r="D3563" s="133">
        <v>0</v>
      </c>
      <c r="E3563" s="133">
        <v>0</v>
      </c>
      <c r="F3563" s="133">
        <v>0.70499999999999996</v>
      </c>
      <c r="G3563" s="133">
        <v>0.70499999999999996</v>
      </c>
      <c r="H3563" s="133">
        <v>0</v>
      </c>
      <c r="I3563" s="133">
        <v>0</v>
      </c>
      <c r="J3563" s="133">
        <v>0</v>
      </c>
      <c r="K3563" s="133">
        <v>0</v>
      </c>
      <c r="L3563" s="133"/>
      <c r="M3563" s="133">
        <v>0</v>
      </c>
      <c r="N3563" s="133">
        <v>0</v>
      </c>
      <c r="O3563" s="242">
        <v>1320</v>
      </c>
      <c r="P3563" s="133" t="s">
        <v>200</v>
      </c>
      <c r="Q3563" s="133" t="s">
        <v>201</v>
      </c>
      <c r="R3563" s="133" t="s">
        <v>202</v>
      </c>
      <c r="S3563" s="127">
        <v>44349.400856481479</v>
      </c>
    </row>
    <row r="3564" spans="1:19" x14ac:dyDescent="0.2">
      <c r="A3564" s="133" t="s">
        <v>199</v>
      </c>
      <c r="B3564" s="133" t="s">
        <v>86</v>
      </c>
      <c r="C3564" s="127">
        <v>44341.375</v>
      </c>
      <c r="D3564" s="133">
        <v>0</v>
      </c>
      <c r="E3564" s="133">
        <v>0</v>
      </c>
      <c r="F3564" s="133">
        <v>0.71399999999999997</v>
      </c>
      <c r="G3564" s="133">
        <v>0.71399999999999997</v>
      </c>
      <c r="H3564" s="133">
        <v>0</v>
      </c>
      <c r="I3564" s="133">
        <v>0</v>
      </c>
      <c r="J3564" s="133">
        <v>0</v>
      </c>
      <c r="K3564" s="133">
        <v>0</v>
      </c>
      <c r="L3564" s="133"/>
      <c r="M3564" s="133">
        <v>0</v>
      </c>
      <c r="N3564" s="133">
        <v>0</v>
      </c>
      <c r="O3564" s="242">
        <v>1320</v>
      </c>
      <c r="P3564" s="133" t="s">
        <v>200</v>
      </c>
      <c r="Q3564" s="133" t="s">
        <v>201</v>
      </c>
      <c r="R3564" s="133" t="s">
        <v>202</v>
      </c>
      <c r="S3564" s="127">
        <v>44349.400856481479</v>
      </c>
    </row>
    <row r="3565" spans="1:19" x14ac:dyDescent="0.2">
      <c r="A3565" s="133" t="s">
        <v>199</v>
      </c>
      <c r="B3565" s="133" t="s">
        <v>86</v>
      </c>
      <c r="C3565" s="127">
        <v>44341.416666666664</v>
      </c>
      <c r="D3565" s="133">
        <v>0</v>
      </c>
      <c r="E3565" s="133">
        <v>0</v>
      </c>
      <c r="F3565" s="133">
        <v>0.70499999999999996</v>
      </c>
      <c r="G3565" s="133">
        <v>0.70499999999999996</v>
      </c>
      <c r="H3565" s="133">
        <v>0</v>
      </c>
      <c r="I3565" s="133">
        <v>0</v>
      </c>
      <c r="J3565" s="133">
        <v>0</v>
      </c>
      <c r="K3565" s="133">
        <v>0</v>
      </c>
      <c r="L3565" s="133"/>
      <c r="M3565" s="133">
        <v>0</v>
      </c>
      <c r="N3565" s="133">
        <v>0</v>
      </c>
      <c r="O3565" s="242">
        <v>1320</v>
      </c>
      <c r="P3565" s="133" t="s">
        <v>200</v>
      </c>
      <c r="Q3565" s="133" t="s">
        <v>201</v>
      </c>
      <c r="R3565" s="133" t="s">
        <v>202</v>
      </c>
      <c r="S3565" s="127">
        <v>44349.400856481479</v>
      </c>
    </row>
    <row r="3566" spans="1:19" x14ac:dyDescent="0.2">
      <c r="A3566" s="133" t="s">
        <v>199</v>
      </c>
      <c r="B3566" s="133" t="s">
        <v>86</v>
      </c>
      <c r="C3566" s="127">
        <v>44341.458333333336</v>
      </c>
      <c r="D3566" s="133">
        <v>0</v>
      </c>
      <c r="E3566" s="133">
        <v>0</v>
      </c>
      <c r="F3566" s="133">
        <v>0.69599999999999995</v>
      </c>
      <c r="G3566" s="133">
        <v>0.69599999999999995</v>
      </c>
      <c r="H3566" s="133">
        <v>0</v>
      </c>
      <c r="I3566" s="133">
        <v>0</v>
      </c>
      <c r="J3566" s="133">
        <v>0</v>
      </c>
      <c r="K3566" s="133">
        <v>0</v>
      </c>
      <c r="L3566" s="133"/>
      <c r="M3566" s="133">
        <v>0</v>
      </c>
      <c r="N3566" s="133">
        <v>0</v>
      </c>
      <c r="O3566" s="242">
        <v>1320</v>
      </c>
      <c r="P3566" s="133" t="s">
        <v>200</v>
      </c>
      <c r="Q3566" s="133" t="s">
        <v>201</v>
      </c>
      <c r="R3566" s="133" t="s">
        <v>202</v>
      </c>
      <c r="S3566" s="127">
        <v>44349.400856481479</v>
      </c>
    </row>
    <row r="3567" spans="1:19" x14ac:dyDescent="0.2">
      <c r="A3567" s="133" t="s">
        <v>199</v>
      </c>
      <c r="B3567" s="133" t="s">
        <v>86</v>
      </c>
      <c r="C3567" s="127">
        <v>44341.5</v>
      </c>
      <c r="D3567" s="133">
        <v>0</v>
      </c>
      <c r="E3567" s="133">
        <v>0</v>
      </c>
      <c r="F3567" s="133">
        <v>0.70499999999999996</v>
      </c>
      <c r="G3567" s="133">
        <v>0.70499999999999996</v>
      </c>
      <c r="H3567" s="133">
        <v>0</v>
      </c>
      <c r="I3567" s="133">
        <v>0</v>
      </c>
      <c r="J3567" s="133">
        <v>0</v>
      </c>
      <c r="K3567" s="133">
        <v>0</v>
      </c>
      <c r="L3567" s="133"/>
      <c r="M3567" s="133">
        <v>0</v>
      </c>
      <c r="N3567" s="133">
        <v>0</v>
      </c>
      <c r="O3567" s="242">
        <v>1320</v>
      </c>
      <c r="P3567" s="133" t="s">
        <v>200</v>
      </c>
      <c r="Q3567" s="133" t="s">
        <v>201</v>
      </c>
      <c r="R3567" s="133" t="s">
        <v>202</v>
      </c>
      <c r="S3567" s="127">
        <v>44349.400856481479</v>
      </c>
    </row>
    <row r="3568" spans="1:19" x14ac:dyDescent="0.2">
      <c r="A3568" s="133" t="s">
        <v>199</v>
      </c>
      <c r="B3568" s="133" t="s">
        <v>86</v>
      </c>
      <c r="C3568" s="127">
        <v>44341.541666666664</v>
      </c>
      <c r="D3568" s="133">
        <v>0</v>
      </c>
      <c r="E3568" s="133">
        <v>0</v>
      </c>
      <c r="F3568" s="133">
        <v>0.71399999999999997</v>
      </c>
      <c r="G3568" s="133">
        <v>0.71399999999999997</v>
      </c>
      <c r="H3568" s="133">
        <v>0</v>
      </c>
      <c r="I3568" s="133">
        <v>0</v>
      </c>
      <c r="J3568" s="133">
        <v>0</v>
      </c>
      <c r="K3568" s="133">
        <v>0</v>
      </c>
      <c r="L3568" s="133"/>
      <c r="M3568" s="133">
        <v>0</v>
      </c>
      <c r="N3568" s="133">
        <v>0</v>
      </c>
      <c r="O3568" s="242">
        <v>1320</v>
      </c>
      <c r="P3568" s="133" t="s">
        <v>200</v>
      </c>
      <c r="Q3568" s="133" t="s">
        <v>201</v>
      </c>
      <c r="R3568" s="133" t="s">
        <v>202</v>
      </c>
      <c r="S3568" s="127">
        <v>44349.400868055556</v>
      </c>
    </row>
    <row r="3569" spans="1:19" x14ac:dyDescent="0.2">
      <c r="A3569" s="133" t="s">
        <v>199</v>
      </c>
      <c r="B3569" s="133" t="s">
        <v>86</v>
      </c>
      <c r="C3569" s="127">
        <v>44341.583333333336</v>
      </c>
      <c r="D3569" s="133">
        <v>0</v>
      </c>
      <c r="E3569" s="133">
        <v>0</v>
      </c>
      <c r="F3569" s="133">
        <v>0.69599999999999995</v>
      </c>
      <c r="G3569" s="133">
        <v>0.69599999999999995</v>
      </c>
      <c r="H3569" s="133">
        <v>0</v>
      </c>
      <c r="I3569" s="133">
        <v>0</v>
      </c>
      <c r="J3569" s="133">
        <v>0</v>
      </c>
      <c r="K3569" s="133">
        <v>0</v>
      </c>
      <c r="L3569" s="133"/>
      <c r="M3569" s="133">
        <v>0</v>
      </c>
      <c r="N3569" s="133">
        <v>0</v>
      </c>
      <c r="O3569" s="242">
        <v>1320</v>
      </c>
      <c r="P3569" s="133" t="s">
        <v>200</v>
      </c>
      <c r="Q3569" s="133" t="s">
        <v>201</v>
      </c>
      <c r="R3569" s="133" t="s">
        <v>202</v>
      </c>
      <c r="S3569" s="127">
        <v>44349.400856481479</v>
      </c>
    </row>
    <row r="3570" spans="1:19" x14ac:dyDescent="0.2">
      <c r="A3570" s="133" t="s">
        <v>199</v>
      </c>
      <c r="B3570" s="133" t="s">
        <v>86</v>
      </c>
      <c r="C3570" s="127">
        <v>44341.625</v>
      </c>
      <c r="D3570" s="133">
        <v>0</v>
      </c>
      <c r="E3570" s="133">
        <v>0</v>
      </c>
      <c r="F3570" s="133">
        <v>0.70499999999999996</v>
      </c>
      <c r="G3570" s="133">
        <v>0.70499999999999996</v>
      </c>
      <c r="H3570" s="133">
        <v>0</v>
      </c>
      <c r="I3570" s="133">
        <v>0</v>
      </c>
      <c r="J3570" s="133">
        <v>0</v>
      </c>
      <c r="K3570" s="133">
        <v>0</v>
      </c>
      <c r="L3570" s="133"/>
      <c r="M3570" s="133">
        <v>0</v>
      </c>
      <c r="N3570" s="133">
        <v>0</v>
      </c>
      <c r="O3570" s="242">
        <v>1320</v>
      </c>
      <c r="P3570" s="133" t="s">
        <v>200</v>
      </c>
      <c r="Q3570" s="133" t="s">
        <v>201</v>
      </c>
      <c r="R3570" s="133" t="s">
        <v>202</v>
      </c>
      <c r="S3570" s="127">
        <v>44349.400856481479</v>
      </c>
    </row>
    <row r="3571" spans="1:19" x14ac:dyDescent="0.2">
      <c r="A3571" s="133" t="s">
        <v>199</v>
      </c>
      <c r="B3571" s="133" t="s">
        <v>86</v>
      </c>
      <c r="C3571" s="127">
        <v>44341.666666666664</v>
      </c>
      <c r="D3571" s="133">
        <v>0</v>
      </c>
      <c r="E3571" s="133">
        <v>0</v>
      </c>
      <c r="F3571" s="133">
        <v>0.71399999999999997</v>
      </c>
      <c r="G3571" s="133">
        <v>0.71399999999999997</v>
      </c>
      <c r="H3571" s="133">
        <v>0</v>
      </c>
      <c r="I3571" s="133">
        <v>0</v>
      </c>
      <c r="J3571" s="133">
        <v>0</v>
      </c>
      <c r="K3571" s="133">
        <v>0</v>
      </c>
      <c r="L3571" s="133"/>
      <c r="M3571" s="133">
        <v>0</v>
      </c>
      <c r="N3571" s="133">
        <v>0</v>
      </c>
      <c r="O3571" s="242">
        <v>1320</v>
      </c>
      <c r="P3571" s="133" t="s">
        <v>200</v>
      </c>
      <c r="Q3571" s="133" t="s">
        <v>201</v>
      </c>
      <c r="R3571" s="133" t="s">
        <v>202</v>
      </c>
      <c r="S3571" s="127">
        <v>44349.400856481479</v>
      </c>
    </row>
    <row r="3572" spans="1:19" x14ac:dyDescent="0.2">
      <c r="A3572" s="133" t="s">
        <v>199</v>
      </c>
      <c r="B3572" s="133" t="s">
        <v>86</v>
      </c>
      <c r="C3572" s="127">
        <v>44341.708333333336</v>
      </c>
      <c r="D3572" s="133">
        <v>0</v>
      </c>
      <c r="E3572" s="133">
        <v>0</v>
      </c>
      <c r="F3572" s="133">
        <v>0.71399999999999997</v>
      </c>
      <c r="G3572" s="133">
        <v>0.71399999999999997</v>
      </c>
      <c r="H3572" s="133">
        <v>0</v>
      </c>
      <c r="I3572" s="133">
        <v>0</v>
      </c>
      <c r="J3572" s="133">
        <v>0</v>
      </c>
      <c r="K3572" s="133">
        <v>0</v>
      </c>
      <c r="L3572" s="133"/>
      <c r="M3572" s="133">
        <v>0</v>
      </c>
      <c r="N3572" s="133">
        <v>0</v>
      </c>
      <c r="O3572" s="242">
        <v>1320</v>
      </c>
      <c r="P3572" s="133" t="s">
        <v>200</v>
      </c>
      <c r="Q3572" s="133" t="s">
        <v>201</v>
      </c>
      <c r="R3572" s="133" t="s">
        <v>202</v>
      </c>
      <c r="S3572" s="127">
        <v>44349.400868055556</v>
      </c>
    </row>
    <row r="3573" spans="1:19" x14ac:dyDescent="0.2">
      <c r="A3573" s="133" t="s">
        <v>199</v>
      </c>
      <c r="B3573" s="133" t="s">
        <v>86</v>
      </c>
      <c r="C3573" s="127">
        <v>44341.75</v>
      </c>
      <c r="D3573" s="133">
        <v>0</v>
      </c>
      <c r="E3573" s="133">
        <v>0</v>
      </c>
      <c r="F3573" s="133">
        <v>0.70499999999999996</v>
      </c>
      <c r="G3573" s="133">
        <v>0.70499999999999996</v>
      </c>
      <c r="H3573" s="133">
        <v>0</v>
      </c>
      <c r="I3573" s="133">
        <v>0</v>
      </c>
      <c r="J3573" s="133">
        <v>0</v>
      </c>
      <c r="K3573" s="133">
        <v>0</v>
      </c>
      <c r="L3573" s="133"/>
      <c r="M3573" s="133">
        <v>0</v>
      </c>
      <c r="N3573" s="133">
        <v>0</v>
      </c>
      <c r="O3573" s="242">
        <v>1320</v>
      </c>
      <c r="P3573" s="133" t="s">
        <v>200</v>
      </c>
      <c r="Q3573" s="133" t="s">
        <v>201</v>
      </c>
      <c r="R3573" s="133" t="s">
        <v>202</v>
      </c>
      <c r="S3573" s="127">
        <v>44349.400856481479</v>
      </c>
    </row>
    <row r="3574" spans="1:19" x14ac:dyDescent="0.2">
      <c r="A3574" s="133" t="s">
        <v>199</v>
      </c>
      <c r="B3574" s="133" t="s">
        <v>86</v>
      </c>
      <c r="C3574" s="127">
        <v>44341.791666666664</v>
      </c>
      <c r="D3574" s="133">
        <v>0</v>
      </c>
      <c r="E3574" s="133">
        <v>0</v>
      </c>
      <c r="F3574" s="133">
        <v>0.70499999999999996</v>
      </c>
      <c r="G3574" s="133">
        <v>0.70499999999999996</v>
      </c>
      <c r="H3574" s="133">
        <v>0</v>
      </c>
      <c r="I3574" s="133">
        <v>0</v>
      </c>
      <c r="J3574" s="133">
        <v>0</v>
      </c>
      <c r="K3574" s="133">
        <v>0</v>
      </c>
      <c r="L3574" s="133"/>
      <c r="M3574" s="133">
        <v>0</v>
      </c>
      <c r="N3574" s="133">
        <v>0</v>
      </c>
      <c r="O3574" s="242">
        <v>1320</v>
      </c>
      <c r="P3574" s="133" t="s">
        <v>200</v>
      </c>
      <c r="Q3574" s="133" t="s">
        <v>201</v>
      </c>
      <c r="R3574" s="133" t="s">
        <v>202</v>
      </c>
      <c r="S3574" s="127">
        <v>44349.400856481479</v>
      </c>
    </row>
    <row r="3575" spans="1:19" x14ac:dyDescent="0.2">
      <c r="A3575" s="133" t="s">
        <v>199</v>
      </c>
      <c r="B3575" s="133" t="s">
        <v>86</v>
      </c>
      <c r="C3575" s="127">
        <v>44341.833333333336</v>
      </c>
      <c r="D3575" s="133">
        <v>0</v>
      </c>
      <c r="E3575" s="133">
        <v>0</v>
      </c>
      <c r="F3575" s="133">
        <v>0.69599999999999995</v>
      </c>
      <c r="G3575" s="133">
        <v>0.69599999999999995</v>
      </c>
      <c r="H3575" s="133">
        <v>0</v>
      </c>
      <c r="I3575" s="133">
        <v>0</v>
      </c>
      <c r="J3575" s="133">
        <v>0</v>
      </c>
      <c r="K3575" s="133">
        <v>0</v>
      </c>
      <c r="L3575" s="133"/>
      <c r="M3575" s="133">
        <v>0</v>
      </c>
      <c r="N3575" s="133">
        <v>0</v>
      </c>
      <c r="O3575" s="242">
        <v>1320</v>
      </c>
      <c r="P3575" s="133" t="s">
        <v>200</v>
      </c>
      <c r="Q3575" s="133" t="s">
        <v>201</v>
      </c>
      <c r="R3575" s="133" t="s">
        <v>202</v>
      </c>
      <c r="S3575" s="127">
        <v>44349.400856481479</v>
      </c>
    </row>
    <row r="3576" spans="1:19" x14ac:dyDescent="0.2">
      <c r="A3576" s="133" t="s">
        <v>199</v>
      </c>
      <c r="B3576" s="133" t="s">
        <v>86</v>
      </c>
      <c r="C3576" s="127">
        <v>44341.875</v>
      </c>
      <c r="D3576" s="133">
        <v>0</v>
      </c>
      <c r="E3576" s="133">
        <v>0</v>
      </c>
      <c r="F3576" s="133">
        <v>0.70499999999999996</v>
      </c>
      <c r="G3576" s="133">
        <v>0.70499999999999996</v>
      </c>
      <c r="H3576" s="133">
        <v>0</v>
      </c>
      <c r="I3576" s="133">
        <v>0</v>
      </c>
      <c r="J3576" s="133">
        <v>0</v>
      </c>
      <c r="K3576" s="133">
        <v>0</v>
      </c>
      <c r="L3576" s="133"/>
      <c r="M3576" s="133">
        <v>0</v>
      </c>
      <c r="N3576" s="133">
        <v>0</v>
      </c>
      <c r="O3576" s="242">
        <v>1320</v>
      </c>
      <c r="P3576" s="133" t="s">
        <v>200</v>
      </c>
      <c r="Q3576" s="133" t="s">
        <v>201</v>
      </c>
      <c r="R3576" s="133" t="s">
        <v>202</v>
      </c>
      <c r="S3576" s="127">
        <v>44349.400856481479</v>
      </c>
    </row>
    <row r="3577" spans="1:19" x14ac:dyDescent="0.2">
      <c r="A3577" s="133" t="s">
        <v>199</v>
      </c>
      <c r="B3577" s="133" t="s">
        <v>86</v>
      </c>
      <c r="C3577" s="127">
        <v>44341.916666666664</v>
      </c>
      <c r="D3577" s="133">
        <v>0</v>
      </c>
      <c r="E3577" s="133">
        <v>0</v>
      </c>
      <c r="F3577" s="133">
        <v>0.70499999999999996</v>
      </c>
      <c r="G3577" s="133">
        <v>0.70499999999999996</v>
      </c>
      <c r="H3577" s="133">
        <v>0</v>
      </c>
      <c r="I3577" s="133">
        <v>0</v>
      </c>
      <c r="J3577" s="133">
        <v>0</v>
      </c>
      <c r="K3577" s="133">
        <v>0</v>
      </c>
      <c r="L3577" s="133"/>
      <c r="M3577" s="133">
        <v>0</v>
      </c>
      <c r="N3577" s="133">
        <v>0</v>
      </c>
      <c r="O3577" s="242">
        <v>1320</v>
      </c>
      <c r="P3577" s="133" t="s">
        <v>200</v>
      </c>
      <c r="Q3577" s="133" t="s">
        <v>201</v>
      </c>
      <c r="R3577" s="133" t="s">
        <v>202</v>
      </c>
      <c r="S3577" s="127">
        <v>44349.400856481479</v>
      </c>
    </row>
    <row r="3578" spans="1:19" x14ac:dyDescent="0.2">
      <c r="A3578" s="133" t="s">
        <v>199</v>
      </c>
      <c r="B3578" s="133" t="s">
        <v>86</v>
      </c>
      <c r="C3578" s="127">
        <v>44341.958333333336</v>
      </c>
      <c r="D3578" s="133">
        <v>0</v>
      </c>
      <c r="E3578" s="133">
        <v>0</v>
      </c>
      <c r="F3578" s="133">
        <v>0.71399999999999997</v>
      </c>
      <c r="G3578" s="133">
        <v>0.71399999999999997</v>
      </c>
      <c r="H3578" s="133">
        <v>0</v>
      </c>
      <c r="I3578" s="133">
        <v>0</v>
      </c>
      <c r="J3578" s="133">
        <v>0</v>
      </c>
      <c r="K3578" s="133">
        <v>0</v>
      </c>
      <c r="L3578" s="133"/>
      <c r="M3578" s="133">
        <v>0</v>
      </c>
      <c r="N3578" s="133">
        <v>0</v>
      </c>
      <c r="O3578" s="242">
        <v>1320</v>
      </c>
      <c r="P3578" s="133" t="s">
        <v>200</v>
      </c>
      <c r="Q3578" s="133" t="s">
        <v>201</v>
      </c>
      <c r="R3578" s="133" t="s">
        <v>202</v>
      </c>
      <c r="S3578" s="127">
        <v>44349.400856481479</v>
      </c>
    </row>
    <row r="3579" spans="1:19" x14ac:dyDescent="0.2">
      <c r="A3579" s="133" t="s">
        <v>199</v>
      </c>
      <c r="B3579" s="133" t="s">
        <v>86</v>
      </c>
      <c r="C3579" s="127">
        <v>44342</v>
      </c>
      <c r="D3579" s="133">
        <v>0</v>
      </c>
      <c r="E3579" s="133">
        <v>0</v>
      </c>
      <c r="F3579" s="133">
        <v>0.70499999999999996</v>
      </c>
      <c r="G3579" s="133">
        <v>0.70499999999999996</v>
      </c>
      <c r="H3579" s="133">
        <v>0</v>
      </c>
      <c r="I3579" s="133">
        <v>0</v>
      </c>
      <c r="J3579" s="133">
        <v>0</v>
      </c>
      <c r="K3579" s="133">
        <v>0</v>
      </c>
      <c r="L3579" s="133"/>
      <c r="M3579" s="133">
        <v>0</v>
      </c>
      <c r="N3579" s="133">
        <v>0</v>
      </c>
      <c r="O3579" s="242">
        <v>1320</v>
      </c>
      <c r="P3579" s="133" t="s">
        <v>200</v>
      </c>
      <c r="Q3579" s="133" t="s">
        <v>201</v>
      </c>
      <c r="R3579" s="133" t="s">
        <v>202</v>
      </c>
      <c r="S3579" s="127">
        <v>44349.400856481479</v>
      </c>
    </row>
    <row r="3580" spans="1:19" x14ac:dyDescent="0.2">
      <c r="A3580" s="133" t="s">
        <v>199</v>
      </c>
      <c r="B3580" s="133" t="s">
        <v>86</v>
      </c>
      <c r="C3580" s="127">
        <v>44342.041666666664</v>
      </c>
      <c r="D3580" s="133">
        <v>0</v>
      </c>
      <c r="E3580" s="133">
        <v>0</v>
      </c>
      <c r="F3580" s="133">
        <v>0.72299999999999998</v>
      </c>
      <c r="G3580" s="133">
        <v>0.72299999999999998</v>
      </c>
      <c r="H3580" s="133">
        <v>0</v>
      </c>
      <c r="I3580" s="133">
        <v>0</v>
      </c>
      <c r="J3580" s="133">
        <v>0</v>
      </c>
      <c r="K3580" s="133">
        <v>0</v>
      </c>
      <c r="L3580" s="133"/>
      <c r="M3580" s="133">
        <v>0</v>
      </c>
      <c r="N3580" s="133">
        <v>0</v>
      </c>
      <c r="O3580" s="242">
        <v>1320</v>
      </c>
      <c r="P3580" s="133" t="s">
        <v>200</v>
      </c>
      <c r="Q3580" s="133" t="s">
        <v>201</v>
      </c>
      <c r="R3580" s="133" t="s">
        <v>202</v>
      </c>
      <c r="S3580" s="127">
        <v>44349.400856481479</v>
      </c>
    </row>
    <row r="3581" spans="1:19" x14ac:dyDescent="0.2">
      <c r="A3581" s="133" t="s">
        <v>199</v>
      </c>
      <c r="B3581" s="133" t="s">
        <v>86</v>
      </c>
      <c r="C3581" s="127">
        <v>44342.083333333336</v>
      </c>
      <c r="D3581" s="133">
        <v>0</v>
      </c>
      <c r="E3581" s="133">
        <v>0</v>
      </c>
      <c r="F3581" s="133">
        <v>0.70499999999999996</v>
      </c>
      <c r="G3581" s="133">
        <v>0.70499999999999996</v>
      </c>
      <c r="H3581" s="133">
        <v>0</v>
      </c>
      <c r="I3581" s="133">
        <v>0</v>
      </c>
      <c r="J3581" s="133">
        <v>0</v>
      </c>
      <c r="K3581" s="133">
        <v>0</v>
      </c>
      <c r="L3581" s="133"/>
      <c r="M3581" s="133">
        <v>0</v>
      </c>
      <c r="N3581" s="133">
        <v>0</v>
      </c>
      <c r="O3581" s="242">
        <v>1320</v>
      </c>
      <c r="P3581" s="133" t="s">
        <v>200</v>
      </c>
      <c r="Q3581" s="133" t="s">
        <v>201</v>
      </c>
      <c r="R3581" s="133" t="s">
        <v>202</v>
      </c>
      <c r="S3581" s="127">
        <v>44349.400856481479</v>
      </c>
    </row>
    <row r="3582" spans="1:19" x14ac:dyDescent="0.2">
      <c r="A3582" s="133" t="s">
        <v>199</v>
      </c>
      <c r="B3582" s="133" t="s">
        <v>86</v>
      </c>
      <c r="C3582" s="127">
        <v>44342.125</v>
      </c>
      <c r="D3582" s="133">
        <v>0</v>
      </c>
      <c r="E3582" s="133">
        <v>0</v>
      </c>
      <c r="F3582" s="133">
        <v>0.70499999999999996</v>
      </c>
      <c r="G3582" s="133">
        <v>0.70499999999999996</v>
      </c>
      <c r="H3582" s="133">
        <v>0</v>
      </c>
      <c r="I3582" s="133">
        <v>0</v>
      </c>
      <c r="J3582" s="133">
        <v>0</v>
      </c>
      <c r="K3582" s="133">
        <v>0</v>
      </c>
      <c r="L3582" s="133"/>
      <c r="M3582" s="133">
        <v>0</v>
      </c>
      <c r="N3582" s="133">
        <v>0</v>
      </c>
      <c r="O3582" s="242">
        <v>1320</v>
      </c>
      <c r="P3582" s="133" t="s">
        <v>200</v>
      </c>
      <c r="Q3582" s="133" t="s">
        <v>201</v>
      </c>
      <c r="R3582" s="133" t="s">
        <v>202</v>
      </c>
      <c r="S3582" s="127">
        <v>44349.400868055556</v>
      </c>
    </row>
    <row r="3583" spans="1:19" x14ac:dyDescent="0.2">
      <c r="A3583" s="133" t="s">
        <v>199</v>
      </c>
      <c r="B3583" s="133" t="s">
        <v>86</v>
      </c>
      <c r="C3583" s="127">
        <v>44342.166666666664</v>
      </c>
      <c r="D3583" s="133">
        <v>0</v>
      </c>
      <c r="E3583" s="133">
        <v>0</v>
      </c>
      <c r="F3583" s="133">
        <v>0.70399999999999996</v>
      </c>
      <c r="G3583" s="133">
        <v>0.70399999999999996</v>
      </c>
      <c r="H3583" s="133">
        <v>0</v>
      </c>
      <c r="I3583" s="133">
        <v>0</v>
      </c>
      <c r="J3583" s="133">
        <v>0</v>
      </c>
      <c r="K3583" s="133">
        <v>0</v>
      </c>
      <c r="L3583" s="133"/>
      <c r="M3583" s="133">
        <v>0</v>
      </c>
      <c r="N3583" s="133">
        <v>0</v>
      </c>
      <c r="O3583" s="242">
        <v>1320</v>
      </c>
      <c r="P3583" s="133" t="s">
        <v>200</v>
      </c>
      <c r="Q3583" s="133" t="s">
        <v>201</v>
      </c>
      <c r="R3583" s="133" t="s">
        <v>202</v>
      </c>
      <c r="S3583" s="127">
        <v>44349.400856481479</v>
      </c>
    </row>
    <row r="3584" spans="1:19" x14ac:dyDescent="0.2">
      <c r="A3584" s="133" t="s">
        <v>199</v>
      </c>
      <c r="B3584" s="133" t="s">
        <v>86</v>
      </c>
      <c r="C3584" s="127">
        <v>44342.208333333336</v>
      </c>
      <c r="D3584" s="133">
        <v>0</v>
      </c>
      <c r="E3584" s="133">
        <v>0</v>
      </c>
      <c r="F3584" s="133">
        <v>0.70499999999999996</v>
      </c>
      <c r="G3584" s="133">
        <v>0.70499999999999996</v>
      </c>
      <c r="H3584" s="133">
        <v>0</v>
      </c>
      <c r="I3584" s="133">
        <v>0</v>
      </c>
      <c r="J3584" s="133">
        <v>0</v>
      </c>
      <c r="K3584" s="133">
        <v>0</v>
      </c>
      <c r="L3584" s="133"/>
      <c r="M3584" s="133">
        <v>0</v>
      </c>
      <c r="N3584" s="133">
        <v>0</v>
      </c>
      <c r="O3584" s="242">
        <v>1320</v>
      </c>
      <c r="P3584" s="133" t="s">
        <v>200</v>
      </c>
      <c r="Q3584" s="133" t="s">
        <v>201</v>
      </c>
      <c r="R3584" s="133" t="s">
        <v>202</v>
      </c>
      <c r="S3584" s="127">
        <v>44349.400868055556</v>
      </c>
    </row>
    <row r="3585" spans="1:19" x14ac:dyDescent="0.2">
      <c r="A3585" s="133" t="s">
        <v>199</v>
      </c>
      <c r="B3585" s="133" t="s">
        <v>86</v>
      </c>
      <c r="C3585" s="127">
        <v>44342.25</v>
      </c>
      <c r="D3585" s="133">
        <v>0</v>
      </c>
      <c r="E3585" s="133">
        <v>0</v>
      </c>
      <c r="F3585" s="133">
        <v>0.70499999999999996</v>
      </c>
      <c r="G3585" s="133">
        <v>0.70499999999999996</v>
      </c>
      <c r="H3585" s="133">
        <v>0</v>
      </c>
      <c r="I3585" s="133">
        <v>0</v>
      </c>
      <c r="J3585" s="133">
        <v>0</v>
      </c>
      <c r="K3585" s="133">
        <v>0</v>
      </c>
      <c r="L3585" s="133"/>
      <c r="M3585" s="133">
        <v>0</v>
      </c>
      <c r="N3585" s="133">
        <v>0</v>
      </c>
      <c r="O3585" s="242">
        <v>1320</v>
      </c>
      <c r="P3585" s="133" t="s">
        <v>200</v>
      </c>
      <c r="Q3585" s="133" t="s">
        <v>201</v>
      </c>
      <c r="R3585" s="133" t="s">
        <v>202</v>
      </c>
      <c r="S3585" s="127">
        <v>44349.400856481479</v>
      </c>
    </row>
    <row r="3586" spans="1:19" x14ac:dyDescent="0.2">
      <c r="A3586" s="133" t="s">
        <v>199</v>
      </c>
      <c r="B3586" s="133" t="s">
        <v>86</v>
      </c>
      <c r="C3586" s="127">
        <v>44342.291666666664</v>
      </c>
      <c r="D3586" s="133">
        <v>0</v>
      </c>
      <c r="E3586" s="133">
        <v>0</v>
      </c>
      <c r="F3586" s="133">
        <v>0.70499999999999996</v>
      </c>
      <c r="G3586" s="133">
        <v>0.70499999999999996</v>
      </c>
      <c r="H3586" s="133">
        <v>0</v>
      </c>
      <c r="I3586" s="133">
        <v>0</v>
      </c>
      <c r="J3586" s="133">
        <v>0</v>
      </c>
      <c r="K3586" s="133">
        <v>0</v>
      </c>
      <c r="L3586" s="133"/>
      <c r="M3586" s="133">
        <v>0</v>
      </c>
      <c r="N3586" s="133">
        <v>0</v>
      </c>
      <c r="O3586" s="242">
        <v>1320</v>
      </c>
      <c r="P3586" s="133" t="s">
        <v>200</v>
      </c>
      <c r="Q3586" s="133" t="s">
        <v>201</v>
      </c>
      <c r="R3586" s="133" t="s">
        <v>202</v>
      </c>
      <c r="S3586" s="127">
        <v>44349.400856481479</v>
      </c>
    </row>
    <row r="3587" spans="1:19" x14ac:dyDescent="0.2">
      <c r="A3587" s="133" t="s">
        <v>199</v>
      </c>
      <c r="B3587" s="133" t="s">
        <v>86</v>
      </c>
      <c r="C3587" s="127">
        <v>44342.333333333336</v>
      </c>
      <c r="D3587" s="133">
        <v>0</v>
      </c>
      <c r="E3587" s="133">
        <v>0</v>
      </c>
      <c r="F3587" s="133">
        <v>0.70499999999999996</v>
      </c>
      <c r="G3587" s="133">
        <v>0.70499999999999996</v>
      </c>
      <c r="H3587" s="133">
        <v>0</v>
      </c>
      <c r="I3587" s="133">
        <v>0</v>
      </c>
      <c r="J3587" s="133">
        <v>0</v>
      </c>
      <c r="K3587" s="133">
        <v>0</v>
      </c>
      <c r="L3587" s="133"/>
      <c r="M3587" s="133">
        <v>0</v>
      </c>
      <c r="N3587" s="133">
        <v>0</v>
      </c>
      <c r="O3587" s="242">
        <v>1320</v>
      </c>
      <c r="P3587" s="133" t="s">
        <v>200</v>
      </c>
      <c r="Q3587" s="133" t="s">
        <v>201</v>
      </c>
      <c r="R3587" s="133" t="s">
        <v>202</v>
      </c>
      <c r="S3587" s="127">
        <v>44349.400856481479</v>
      </c>
    </row>
    <row r="3588" spans="1:19" x14ac:dyDescent="0.2">
      <c r="A3588" s="133" t="s">
        <v>199</v>
      </c>
      <c r="B3588" s="133" t="s">
        <v>86</v>
      </c>
      <c r="C3588" s="127">
        <v>44342.375</v>
      </c>
      <c r="D3588" s="133">
        <v>0</v>
      </c>
      <c r="E3588" s="133">
        <v>0</v>
      </c>
      <c r="F3588" s="133">
        <v>0.71399999999999997</v>
      </c>
      <c r="G3588" s="133">
        <v>0.71399999999999997</v>
      </c>
      <c r="H3588" s="133">
        <v>0</v>
      </c>
      <c r="I3588" s="133">
        <v>0</v>
      </c>
      <c r="J3588" s="133">
        <v>0</v>
      </c>
      <c r="K3588" s="133">
        <v>0</v>
      </c>
      <c r="L3588" s="133"/>
      <c r="M3588" s="133">
        <v>0</v>
      </c>
      <c r="N3588" s="133">
        <v>0</v>
      </c>
      <c r="O3588" s="242">
        <v>1320</v>
      </c>
      <c r="P3588" s="133" t="s">
        <v>200</v>
      </c>
      <c r="Q3588" s="133" t="s">
        <v>201</v>
      </c>
      <c r="R3588" s="133" t="s">
        <v>202</v>
      </c>
      <c r="S3588" s="127">
        <v>44349.400856481479</v>
      </c>
    </row>
    <row r="3589" spans="1:19" x14ac:dyDescent="0.2">
      <c r="A3589" s="133" t="s">
        <v>199</v>
      </c>
      <c r="B3589" s="133" t="s">
        <v>86</v>
      </c>
      <c r="C3589" s="127">
        <v>44342.416666666664</v>
      </c>
      <c r="D3589" s="133">
        <v>0</v>
      </c>
      <c r="E3589" s="133">
        <v>0</v>
      </c>
      <c r="F3589" s="133">
        <v>0.71399999999999997</v>
      </c>
      <c r="G3589" s="133">
        <v>0.71399999999999997</v>
      </c>
      <c r="H3589" s="133">
        <v>0</v>
      </c>
      <c r="I3589" s="133">
        <v>0</v>
      </c>
      <c r="J3589" s="133">
        <v>0</v>
      </c>
      <c r="K3589" s="133">
        <v>0</v>
      </c>
      <c r="L3589" s="133"/>
      <c r="M3589" s="133">
        <v>0</v>
      </c>
      <c r="N3589" s="133">
        <v>0</v>
      </c>
      <c r="O3589" s="242">
        <v>1320</v>
      </c>
      <c r="P3589" s="133" t="s">
        <v>200</v>
      </c>
      <c r="Q3589" s="133" t="s">
        <v>201</v>
      </c>
      <c r="R3589" s="133" t="s">
        <v>202</v>
      </c>
      <c r="S3589" s="127">
        <v>44349.400856481479</v>
      </c>
    </row>
    <row r="3590" spans="1:19" x14ac:dyDescent="0.2">
      <c r="A3590" s="133" t="s">
        <v>199</v>
      </c>
      <c r="B3590" s="133" t="s">
        <v>86</v>
      </c>
      <c r="C3590" s="127">
        <v>44342.458333333336</v>
      </c>
      <c r="D3590" s="133">
        <v>0</v>
      </c>
      <c r="E3590" s="133">
        <v>0</v>
      </c>
      <c r="F3590" s="133">
        <v>0.72299999999999998</v>
      </c>
      <c r="G3590" s="133">
        <v>0.72299999999999998</v>
      </c>
      <c r="H3590" s="133">
        <v>0</v>
      </c>
      <c r="I3590" s="133">
        <v>0</v>
      </c>
      <c r="J3590" s="133">
        <v>0</v>
      </c>
      <c r="K3590" s="133">
        <v>0</v>
      </c>
      <c r="L3590" s="133"/>
      <c r="M3590" s="133">
        <v>0</v>
      </c>
      <c r="N3590" s="133">
        <v>0</v>
      </c>
      <c r="O3590" s="242">
        <v>1320</v>
      </c>
      <c r="P3590" s="133" t="s">
        <v>200</v>
      </c>
      <c r="Q3590" s="133" t="s">
        <v>201</v>
      </c>
      <c r="R3590" s="133" t="s">
        <v>202</v>
      </c>
      <c r="S3590" s="127">
        <v>44349.400856481479</v>
      </c>
    </row>
    <row r="3591" spans="1:19" x14ac:dyDescent="0.2">
      <c r="A3591" s="133" t="s">
        <v>199</v>
      </c>
      <c r="B3591" s="133" t="s">
        <v>86</v>
      </c>
      <c r="C3591" s="127">
        <v>44342.5</v>
      </c>
      <c r="D3591" s="133">
        <v>0</v>
      </c>
      <c r="E3591" s="133">
        <v>0</v>
      </c>
      <c r="F3591" s="133">
        <v>0.71399999999999997</v>
      </c>
      <c r="G3591" s="133">
        <v>0.71399999999999997</v>
      </c>
      <c r="H3591" s="133">
        <v>0</v>
      </c>
      <c r="I3591" s="133">
        <v>0</v>
      </c>
      <c r="J3591" s="133">
        <v>0</v>
      </c>
      <c r="K3591" s="133">
        <v>0</v>
      </c>
      <c r="L3591" s="133"/>
      <c r="M3591" s="133">
        <v>0</v>
      </c>
      <c r="N3591" s="133">
        <v>0</v>
      </c>
      <c r="O3591" s="242">
        <v>1320</v>
      </c>
      <c r="P3591" s="133" t="s">
        <v>200</v>
      </c>
      <c r="Q3591" s="133" t="s">
        <v>201</v>
      </c>
      <c r="R3591" s="133" t="s">
        <v>202</v>
      </c>
      <c r="S3591" s="127">
        <v>44349.400856481479</v>
      </c>
    </row>
    <row r="3592" spans="1:19" x14ac:dyDescent="0.2">
      <c r="A3592" s="133" t="s">
        <v>199</v>
      </c>
      <c r="B3592" s="133" t="s">
        <v>86</v>
      </c>
      <c r="C3592" s="127">
        <v>44342.541666666664</v>
      </c>
      <c r="D3592" s="133">
        <v>0</v>
      </c>
      <c r="E3592" s="133">
        <v>0</v>
      </c>
      <c r="F3592" s="133">
        <v>0.71399999999999997</v>
      </c>
      <c r="G3592" s="133">
        <v>0.71399999999999997</v>
      </c>
      <c r="H3592" s="133">
        <v>0</v>
      </c>
      <c r="I3592" s="133">
        <v>0</v>
      </c>
      <c r="J3592" s="133">
        <v>0</v>
      </c>
      <c r="K3592" s="133">
        <v>0</v>
      </c>
      <c r="L3592" s="133"/>
      <c r="M3592" s="133">
        <v>0</v>
      </c>
      <c r="N3592" s="133">
        <v>0</v>
      </c>
      <c r="O3592" s="242">
        <v>1320</v>
      </c>
      <c r="P3592" s="133" t="s">
        <v>200</v>
      </c>
      <c r="Q3592" s="133" t="s">
        <v>201</v>
      </c>
      <c r="R3592" s="133" t="s">
        <v>202</v>
      </c>
      <c r="S3592" s="127">
        <v>44349.400856481479</v>
      </c>
    </row>
    <row r="3593" spans="1:19" x14ac:dyDescent="0.2">
      <c r="A3593" s="133" t="s">
        <v>199</v>
      </c>
      <c r="B3593" s="133" t="s">
        <v>86</v>
      </c>
      <c r="C3593" s="127">
        <v>44342.583333333336</v>
      </c>
      <c r="D3593" s="133">
        <v>0</v>
      </c>
      <c r="E3593" s="133">
        <v>0</v>
      </c>
      <c r="F3593" s="133">
        <v>0.71399999999999997</v>
      </c>
      <c r="G3593" s="133">
        <v>0.71399999999999997</v>
      </c>
      <c r="H3593" s="133">
        <v>0</v>
      </c>
      <c r="I3593" s="133">
        <v>0</v>
      </c>
      <c r="J3593" s="133">
        <v>0</v>
      </c>
      <c r="K3593" s="133">
        <v>0</v>
      </c>
      <c r="L3593" s="133"/>
      <c r="M3593" s="133">
        <v>0</v>
      </c>
      <c r="N3593" s="133">
        <v>0</v>
      </c>
      <c r="O3593" s="242">
        <v>1320</v>
      </c>
      <c r="P3593" s="133" t="s">
        <v>200</v>
      </c>
      <c r="Q3593" s="133" t="s">
        <v>201</v>
      </c>
      <c r="R3593" s="133" t="s">
        <v>202</v>
      </c>
      <c r="S3593" s="127">
        <v>44349.400856481479</v>
      </c>
    </row>
    <row r="3594" spans="1:19" x14ac:dyDescent="0.2">
      <c r="A3594" s="133" t="s">
        <v>199</v>
      </c>
      <c r="B3594" s="133" t="s">
        <v>86</v>
      </c>
      <c r="C3594" s="127">
        <v>44342.625</v>
      </c>
      <c r="D3594" s="133">
        <v>0</v>
      </c>
      <c r="E3594" s="133">
        <v>0</v>
      </c>
      <c r="F3594" s="133">
        <v>0.70499999999999996</v>
      </c>
      <c r="G3594" s="133">
        <v>0.70499999999999996</v>
      </c>
      <c r="H3594" s="133">
        <v>0</v>
      </c>
      <c r="I3594" s="133">
        <v>0</v>
      </c>
      <c r="J3594" s="133">
        <v>0</v>
      </c>
      <c r="K3594" s="133">
        <v>0</v>
      </c>
      <c r="L3594" s="133"/>
      <c r="M3594" s="133">
        <v>0</v>
      </c>
      <c r="N3594" s="133">
        <v>0</v>
      </c>
      <c r="O3594" s="242">
        <v>1320</v>
      </c>
      <c r="P3594" s="133" t="s">
        <v>200</v>
      </c>
      <c r="Q3594" s="133" t="s">
        <v>201</v>
      </c>
      <c r="R3594" s="133" t="s">
        <v>202</v>
      </c>
      <c r="S3594" s="127">
        <v>44349.400856481479</v>
      </c>
    </row>
    <row r="3595" spans="1:19" x14ac:dyDescent="0.2">
      <c r="A3595" s="133" t="s">
        <v>199</v>
      </c>
      <c r="B3595" s="133" t="s">
        <v>86</v>
      </c>
      <c r="C3595" s="127">
        <v>44342.666666666664</v>
      </c>
      <c r="D3595" s="133">
        <v>0</v>
      </c>
      <c r="E3595" s="133">
        <v>0</v>
      </c>
      <c r="F3595" s="133">
        <v>0.70499999999999996</v>
      </c>
      <c r="G3595" s="133">
        <v>0.70499999999999996</v>
      </c>
      <c r="H3595" s="133">
        <v>0</v>
      </c>
      <c r="I3595" s="133">
        <v>0</v>
      </c>
      <c r="J3595" s="133">
        <v>0</v>
      </c>
      <c r="K3595" s="133">
        <v>0</v>
      </c>
      <c r="L3595" s="133"/>
      <c r="M3595" s="133">
        <v>0</v>
      </c>
      <c r="N3595" s="133">
        <v>0</v>
      </c>
      <c r="O3595" s="242">
        <v>1320</v>
      </c>
      <c r="P3595" s="133" t="s">
        <v>200</v>
      </c>
      <c r="Q3595" s="133" t="s">
        <v>201</v>
      </c>
      <c r="R3595" s="133" t="s">
        <v>202</v>
      </c>
      <c r="S3595" s="127">
        <v>44349.400856481479</v>
      </c>
    </row>
    <row r="3596" spans="1:19" x14ac:dyDescent="0.2">
      <c r="A3596" s="133" t="s">
        <v>199</v>
      </c>
      <c r="B3596" s="133" t="s">
        <v>86</v>
      </c>
      <c r="C3596" s="127">
        <v>44342.708333333336</v>
      </c>
      <c r="D3596" s="133">
        <v>0</v>
      </c>
      <c r="E3596" s="133">
        <v>0</v>
      </c>
      <c r="F3596" s="133">
        <v>0.71399999999999997</v>
      </c>
      <c r="G3596" s="133">
        <v>0.71399999999999997</v>
      </c>
      <c r="H3596" s="133">
        <v>0</v>
      </c>
      <c r="I3596" s="133">
        <v>0</v>
      </c>
      <c r="J3596" s="133">
        <v>0</v>
      </c>
      <c r="K3596" s="133">
        <v>0</v>
      </c>
      <c r="L3596" s="133"/>
      <c r="M3596" s="133">
        <v>0</v>
      </c>
      <c r="N3596" s="133">
        <v>0</v>
      </c>
      <c r="O3596" s="242">
        <v>1320</v>
      </c>
      <c r="P3596" s="133" t="s">
        <v>200</v>
      </c>
      <c r="Q3596" s="133" t="s">
        <v>201</v>
      </c>
      <c r="R3596" s="133" t="s">
        <v>202</v>
      </c>
      <c r="S3596" s="127">
        <v>44349.400856481479</v>
      </c>
    </row>
    <row r="3597" spans="1:19" x14ac:dyDescent="0.2">
      <c r="A3597" s="133" t="s">
        <v>199</v>
      </c>
      <c r="B3597" s="133" t="s">
        <v>86</v>
      </c>
      <c r="C3597" s="127">
        <v>44342.75</v>
      </c>
      <c r="D3597" s="133">
        <v>0</v>
      </c>
      <c r="E3597" s="133">
        <v>0</v>
      </c>
      <c r="F3597" s="133">
        <v>0.69599999999999995</v>
      </c>
      <c r="G3597" s="133">
        <v>0.69599999999999995</v>
      </c>
      <c r="H3597" s="133">
        <v>0</v>
      </c>
      <c r="I3597" s="133">
        <v>0</v>
      </c>
      <c r="J3597" s="133">
        <v>0</v>
      </c>
      <c r="K3597" s="133">
        <v>0</v>
      </c>
      <c r="L3597" s="133"/>
      <c r="M3597" s="133">
        <v>0</v>
      </c>
      <c r="N3597" s="133">
        <v>0</v>
      </c>
      <c r="O3597" s="242">
        <v>1320</v>
      </c>
      <c r="P3597" s="133" t="s">
        <v>200</v>
      </c>
      <c r="Q3597" s="133" t="s">
        <v>201</v>
      </c>
      <c r="R3597" s="133" t="s">
        <v>202</v>
      </c>
      <c r="S3597" s="127">
        <v>44349.400856481479</v>
      </c>
    </row>
    <row r="3598" spans="1:19" x14ac:dyDescent="0.2">
      <c r="A3598" s="133" t="s">
        <v>199</v>
      </c>
      <c r="B3598" s="133" t="s">
        <v>86</v>
      </c>
      <c r="C3598" s="127">
        <v>44342.791666666664</v>
      </c>
      <c r="D3598" s="133">
        <v>0</v>
      </c>
      <c r="E3598" s="133">
        <v>0</v>
      </c>
      <c r="F3598" s="133">
        <v>0.70499999999999996</v>
      </c>
      <c r="G3598" s="133">
        <v>0.70499999999999996</v>
      </c>
      <c r="H3598" s="133">
        <v>0</v>
      </c>
      <c r="I3598" s="133">
        <v>0</v>
      </c>
      <c r="J3598" s="133">
        <v>0</v>
      </c>
      <c r="K3598" s="133">
        <v>0</v>
      </c>
      <c r="L3598" s="133"/>
      <c r="M3598" s="133">
        <v>0</v>
      </c>
      <c r="N3598" s="133">
        <v>0</v>
      </c>
      <c r="O3598" s="242">
        <v>1320</v>
      </c>
      <c r="P3598" s="133" t="s">
        <v>200</v>
      </c>
      <c r="Q3598" s="133" t="s">
        <v>201</v>
      </c>
      <c r="R3598" s="133" t="s">
        <v>202</v>
      </c>
      <c r="S3598" s="127">
        <v>44349.400856481479</v>
      </c>
    </row>
    <row r="3599" spans="1:19" x14ac:dyDescent="0.2">
      <c r="A3599" s="133" t="s">
        <v>199</v>
      </c>
      <c r="B3599" s="133" t="s">
        <v>86</v>
      </c>
      <c r="C3599" s="127">
        <v>44342.833333333336</v>
      </c>
      <c r="D3599" s="133">
        <v>0</v>
      </c>
      <c r="E3599" s="133">
        <v>0</v>
      </c>
      <c r="F3599" s="133">
        <v>0.70499999999999996</v>
      </c>
      <c r="G3599" s="133">
        <v>0.70499999999999996</v>
      </c>
      <c r="H3599" s="133">
        <v>0</v>
      </c>
      <c r="I3599" s="133">
        <v>0</v>
      </c>
      <c r="J3599" s="133">
        <v>0</v>
      </c>
      <c r="K3599" s="133">
        <v>0</v>
      </c>
      <c r="L3599" s="133"/>
      <c r="M3599" s="133">
        <v>0</v>
      </c>
      <c r="N3599" s="133">
        <v>0</v>
      </c>
      <c r="O3599" s="242">
        <v>1320</v>
      </c>
      <c r="P3599" s="133" t="s">
        <v>200</v>
      </c>
      <c r="Q3599" s="133" t="s">
        <v>201</v>
      </c>
      <c r="R3599" s="133" t="s">
        <v>202</v>
      </c>
      <c r="S3599" s="127">
        <v>44349.400856481479</v>
      </c>
    </row>
    <row r="3600" spans="1:19" x14ac:dyDescent="0.2">
      <c r="A3600" s="133" t="s">
        <v>199</v>
      </c>
      <c r="B3600" s="133" t="s">
        <v>86</v>
      </c>
      <c r="C3600" s="127">
        <v>44342.875</v>
      </c>
      <c r="D3600" s="133">
        <v>0</v>
      </c>
      <c r="E3600" s="133">
        <v>0</v>
      </c>
      <c r="F3600" s="133">
        <v>0.71399999999999997</v>
      </c>
      <c r="G3600" s="133">
        <v>0.71399999999999997</v>
      </c>
      <c r="H3600" s="133">
        <v>0</v>
      </c>
      <c r="I3600" s="133">
        <v>0</v>
      </c>
      <c r="J3600" s="133">
        <v>0</v>
      </c>
      <c r="K3600" s="133">
        <v>0</v>
      </c>
      <c r="L3600" s="133"/>
      <c r="M3600" s="133">
        <v>0</v>
      </c>
      <c r="N3600" s="133">
        <v>0</v>
      </c>
      <c r="O3600" s="242">
        <v>1320</v>
      </c>
      <c r="P3600" s="133" t="s">
        <v>200</v>
      </c>
      <c r="Q3600" s="133" t="s">
        <v>201</v>
      </c>
      <c r="R3600" s="133" t="s">
        <v>202</v>
      </c>
      <c r="S3600" s="127">
        <v>44349.400856481479</v>
      </c>
    </row>
    <row r="3601" spans="1:19" x14ac:dyDescent="0.2">
      <c r="A3601" s="133" t="s">
        <v>199</v>
      </c>
      <c r="B3601" s="133" t="s">
        <v>86</v>
      </c>
      <c r="C3601" s="127">
        <v>44342.916666666664</v>
      </c>
      <c r="D3601" s="133">
        <v>0</v>
      </c>
      <c r="E3601" s="133">
        <v>0</v>
      </c>
      <c r="F3601" s="133">
        <v>0.70499999999999996</v>
      </c>
      <c r="G3601" s="133">
        <v>0.70499999999999996</v>
      </c>
      <c r="H3601" s="133">
        <v>0</v>
      </c>
      <c r="I3601" s="133">
        <v>0</v>
      </c>
      <c r="J3601" s="133">
        <v>0</v>
      </c>
      <c r="K3601" s="133">
        <v>0</v>
      </c>
      <c r="L3601" s="133"/>
      <c r="M3601" s="133">
        <v>0</v>
      </c>
      <c r="N3601" s="133">
        <v>0</v>
      </c>
      <c r="O3601" s="242">
        <v>1320</v>
      </c>
      <c r="P3601" s="133" t="s">
        <v>200</v>
      </c>
      <c r="Q3601" s="133" t="s">
        <v>201</v>
      </c>
      <c r="R3601" s="133" t="s">
        <v>202</v>
      </c>
      <c r="S3601" s="127">
        <v>44349.400856481479</v>
      </c>
    </row>
    <row r="3602" spans="1:19" x14ac:dyDescent="0.2">
      <c r="A3602" s="133" t="s">
        <v>199</v>
      </c>
      <c r="B3602" s="133" t="s">
        <v>86</v>
      </c>
      <c r="C3602" s="127">
        <v>44342.958333333336</v>
      </c>
      <c r="D3602" s="133">
        <v>0</v>
      </c>
      <c r="E3602" s="133">
        <v>0</v>
      </c>
      <c r="F3602" s="133">
        <v>0.73199999999999998</v>
      </c>
      <c r="G3602" s="133">
        <v>0.73199999999999998</v>
      </c>
      <c r="H3602" s="133">
        <v>0</v>
      </c>
      <c r="I3602" s="133">
        <v>0</v>
      </c>
      <c r="J3602" s="133">
        <v>0</v>
      </c>
      <c r="K3602" s="133">
        <v>0</v>
      </c>
      <c r="L3602" s="133"/>
      <c r="M3602" s="133">
        <v>0</v>
      </c>
      <c r="N3602" s="133">
        <v>0</v>
      </c>
      <c r="O3602" s="242">
        <v>1320</v>
      </c>
      <c r="P3602" s="133" t="s">
        <v>200</v>
      </c>
      <c r="Q3602" s="133" t="s">
        <v>201</v>
      </c>
      <c r="R3602" s="133" t="s">
        <v>202</v>
      </c>
      <c r="S3602" s="127">
        <v>44349.400856481479</v>
      </c>
    </row>
    <row r="3603" spans="1:19" x14ac:dyDescent="0.2">
      <c r="A3603" s="133" t="s">
        <v>199</v>
      </c>
      <c r="B3603" s="133" t="s">
        <v>86</v>
      </c>
      <c r="C3603" s="127">
        <v>44343</v>
      </c>
      <c r="D3603" s="133">
        <v>0</v>
      </c>
      <c r="E3603" s="133">
        <v>0</v>
      </c>
      <c r="F3603" s="133">
        <v>0.73199999999999998</v>
      </c>
      <c r="G3603" s="133">
        <v>0.73199999999999998</v>
      </c>
      <c r="H3603" s="133">
        <v>0</v>
      </c>
      <c r="I3603" s="133">
        <v>0</v>
      </c>
      <c r="J3603" s="133">
        <v>0</v>
      </c>
      <c r="K3603" s="133">
        <v>0</v>
      </c>
      <c r="L3603" s="133"/>
      <c r="M3603" s="133">
        <v>0</v>
      </c>
      <c r="N3603" s="133">
        <v>0</v>
      </c>
      <c r="O3603" s="242">
        <v>1320</v>
      </c>
      <c r="P3603" s="133" t="s">
        <v>200</v>
      </c>
      <c r="Q3603" s="133" t="s">
        <v>201</v>
      </c>
      <c r="R3603" s="133" t="s">
        <v>202</v>
      </c>
      <c r="S3603" s="127">
        <v>44349.400856481479</v>
      </c>
    </row>
    <row r="3604" spans="1:19" x14ac:dyDescent="0.2">
      <c r="A3604" s="133" t="s">
        <v>199</v>
      </c>
      <c r="B3604" s="133" t="s">
        <v>86</v>
      </c>
      <c r="C3604" s="127">
        <v>44343.041666666664</v>
      </c>
      <c r="D3604" s="133">
        <v>0</v>
      </c>
      <c r="E3604" s="133">
        <v>0</v>
      </c>
      <c r="F3604" s="133">
        <v>0.70499999999999996</v>
      </c>
      <c r="G3604" s="133">
        <v>0.70499999999999996</v>
      </c>
      <c r="H3604" s="133">
        <v>0</v>
      </c>
      <c r="I3604" s="133">
        <v>0</v>
      </c>
      <c r="J3604" s="133">
        <v>0</v>
      </c>
      <c r="K3604" s="133">
        <v>0</v>
      </c>
      <c r="L3604" s="133"/>
      <c r="M3604" s="133">
        <v>0</v>
      </c>
      <c r="N3604" s="133">
        <v>0</v>
      </c>
      <c r="O3604" s="242">
        <v>1320</v>
      </c>
      <c r="P3604" s="133" t="s">
        <v>200</v>
      </c>
      <c r="Q3604" s="133" t="s">
        <v>201</v>
      </c>
      <c r="R3604" s="133" t="s">
        <v>202</v>
      </c>
      <c r="S3604" s="127">
        <v>44349.400856481479</v>
      </c>
    </row>
    <row r="3605" spans="1:19" x14ac:dyDescent="0.2">
      <c r="A3605" s="133" t="s">
        <v>199</v>
      </c>
      <c r="B3605" s="133" t="s">
        <v>86</v>
      </c>
      <c r="C3605" s="127">
        <v>44343.083333333336</v>
      </c>
      <c r="D3605" s="133">
        <v>0</v>
      </c>
      <c r="E3605" s="133">
        <v>0</v>
      </c>
      <c r="F3605" s="133">
        <v>0.71399999999999997</v>
      </c>
      <c r="G3605" s="133">
        <v>0.71399999999999997</v>
      </c>
      <c r="H3605" s="133">
        <v>0</v>
      </c>
      <c r="I3605" s="133">
        <v>0</v>
      </c>
      <c r="J3605" s="133">
        <v>0</v>
      </c>
      <c r="K3605" s="133">
        <v>0</v>
      </c>
      <c r="L3605" s="133"/>
      <c r="M3605" s="133">
        <v>0</v>
      </c>
      <c r="N3605" s="133">
        <v>0</v>
      </c>
      <c r="O3605" s="242">
        <v>1320</v>
      </c>
      <c r="P3605" s="133" t="s">
        <v>200</v>
      </c>
      <c r="Q3605" s="133" t="s">
        <v>201</v>
      </c>
      <c r="R3605" s="133" t="s">
        <v>202</v>
      </c>
      <c r="S3605" s="127">
        <v>44349.400856481479</v>
      </c>
    </row>
    <row r="3606" spans="1:19" x14ac:dyDescent="0.2">
      <c r="A3606" s="133" t="s">
        <v>199</v>
      </c>
      <c r="B3606" s="133" t="s">
        <v>86</v>
      </c>
      <c r="C3606" s="127">
        <v>44343.125</v>
      </c>
      <c r="D3606" s="133">
        <v>0</v>
      </c>
      <c r="E3606" s="133">
        <v>0</v>
      </c>
      <c r="F3606" s="133">
        <v>0.69599999999999995</v>
      </c>
      <c r="G3606" s="133">
        <v>0.69599999999999995</v>
      </c>
      <c r="H3606" s="133">
        <v>0</v>
      </c>
      <c r="I3606" s="133">
        <v>0</v>
      </c>
      <c r="J3606" s="133">
        <v>0</v>
      </c>
      <c r="K3606" s="133">
        <v>0</v>
      </c>
      <c r="L3606" s="133"/>
      <c r="M3606" s="133">
        <v>0</v>
      </c>
      <c r="N3606" s="133">
        <v>0</v>
      </c>
      <c r="O3606" s="242">
        <v>1320</v>
      </c>
      <c r="P3606" s="133" t="s">
        <v>200</v>
      </c>
      <c r="Q3606" s="133" t="s">
        <v>201</v>
      </c>
      <c r="R3606" s="133" t="s">
        <v>202</v>
      </c>
      <c r="S3606" s="127">
        <v>44349.400856481479</v>
      </c>
    </row>
    <row r="3607" spans="1:19" x14ac:dyDescent="0.2">
      <c r="A3607" s="133" t="s">
        <v>199</v>
      </c>
      <c r="B3607" s="133" t="s">
        <v>86</v>
      </c>
      <c r="C3607" s="127">
        <v>44343.166666666664</v>
      </c>
      <c r="D3607" s="133">
        <v>0</v>
      </c>
      <c r="E3607" s="133">
        <v>0</v>
      </c>
      <c r="F3607" s="133">
        <v>0.72299999999999998</v>
      </c>
      <c r="G3607" s="133">
        <v>0.72299999999999998</v>
      </c>
      <c r="H3607" s="133">
        <v>0</v>
      </c>
      <c r="I3607" s="133">
        <v>0</v>
      </c>
      <c r="J3607" s="133">
        <v>0</v>
      </c>
      <c r="K3607" s="133">
        <v>0</v>
      </c>
      <c r="L3607" s="133"/>
      <c r="M3607" s="133">
        <v>0</v>
      </c>
      <c r="N3607" s="133">
        <v>0</v>
      </c>
      <c r="O3607" s="242">
        <v>1320</v>
      </c>
      <c r="P3607" s="133" t="s">
        <v>200</v>
      </c>
      <c r="Q3607" s="133" t="s">
        <v>201</v>
      </c>
      <c r="R3607" s="133" t="s">
        <v>202</v>
      </c>
      <c r="S3607" s="127">
        <v>44349.400856481479</v>
      </c>
    </row>
    <row r="3608" spans="1:19" x14ac:dyDescent="0.2">
      <c r="A3608" s="133" t="s">
        <v>199</v>
      </c>
      <c r="B3608" s="133" t="s">
        <v>86</v>
      </c>
      <c r="C3608" s="127">
        <v>44343.208333333336</v>
      </c>
      <c r="D3608" s="133">
        <v>0</v>
      </c>
      <c r="E3608" s="133">
        <v>0</v>
      </c>
      <c r="F3608" s="133">
        <v>0.71399999999999997</v>
      </c>
      <c r="G3608" s="133">
        <v>0.71399999999999997</v>
      </c>
      <c r="H3608" s="133">
        <v>0</v>
      </c>
      <c r="I3608" s="133">
        <v>0</v>
      </c>
      <c r="J3608" s="133">
        <v>0</v>
      </c>
      <c r="K3608" s="133">
        <v>0</v>
      </c>
      <c r="L3608" s="133"/>
      <c r="M3608" s="133">
        <v>0</v>
      </c>
      <c r="N3608" s="133">
        <v>0</v>
      </c>
      <c r="O3608" s="242">
        <v>1320</v>
      </c>
      <c r="P3608" s="133" t="s">
        <v>200</v>
      </c>
      <c r="Q3608" s="133" t="s">
        <v>201</v>
      </c>
      <c r="R3608" s="133" t="s">
        <v>202</v>
      </c>
      <c r="S3608" s="127">
        <v>44349.400856481479</v>
      </c>
    </row>
    <row r="3609" spans="1:19" x14ac:dyDescent="0.2">
      <c r="A3609" s="133" t="s">
        <v>199</v>
      </c>
      <c r="B3609" s="133" t="s">
        <v>86</v>
      </c>
      <c r="C3609" s="127">
        <v>44343.25</v>
      </c>
      <c r="D3609" s="133">
        <v>0</v>
      </c>
      <c r="E3609" s="133">
        <v>0</v>
      </c>
      <c r="F3609" s="133">
        <v>0.70499999999999996</v>
      </c>
      <c r="G3609" s="133">
        <v>0.70499999999999996</v>
      </c>
      <c r="H3609" s="133">
        <v>0</v>
      </c>
      <c r="I3609" s="133">
        <v>0</v>
      </c>
      <c r="J3609" s="133">
        <v>0</v>
      </c>
      <c r="K3609" s="133">
        <v>0</v>
      </c>
      <c r="L3609" s="133"/>
      <c r="M3609" s="133">
        <v>0</v>
      </c>
      <c r="N3609" s="133">
        <v>0</v>
      </c>
      <c r="O3609" s="242">
        <v>1320</v>
      </c>
      <c r="P3609" s="133" t="s">
        <v>200</v>
      </c>
      <c r="Q3609" s="133" t="s">
        <v>201</v>
      </c>
      <c r="R3609" s="133" t="s">
        <v>202</v>
      </c>
      <c r="S3609" s="127">
        <v>44349.400856481479</v>
      </c>
    </row>
    <row r="3610" spans="1:19" x14ac:dyDescent="0.2">
      <c r="A3610" s="133" t="s">
        <v>199</v>
      </c>
      <c r="B3610" s="133" t="s">
        <v>86</v>
      </c>
      <c r="C3610" s="127">
        <v>44343.291666666664</v>
      </c>
      <c r="D3610" s="133">
        <v>0</v>
      </c>
      <c r="E3610" s="133">
        <v>0</v>
      </c>
      <c r="F3610" s="133">
        <v>0.69599999999999995</v>
      </c>
      <c r="G3610" s="133">
        <v>0.69599999999999995</v>
      </c>
      <c r="H3610" s="133">
        <v>0</v>
      </c>
      <c r="I3610" s="133">
        <v>0</v>
      </c>
      <c r="J3610" s="133">
        <v>0</v>
      </c>
      <c r="K3610" s="133">
        <v>0</v>
      </c>
      <c r="L3610" s="133"/>
      <c r="M3610" s="133">
        <v>0</v>
      </c>
      <c r="N3610" s="133">
        <v>0</v>
      </c>
      <c r="O3610" s="242">
        <v>1320</v>
      </c>
      <c r="P3610" s="133" t="s">
        <v>200</v>
      </c>
      <c r="Q3610" s="133" t="s">
        <v>201</v>
      </c>
      <c r="R3610" s="133" t="s">
        <v>202</v>
      </c>
      <c r="S3610" s="127">
        <v>44349.400856481479</v>
      </c>
    </row>
    <row r="3611" spans="1:19" x14ac:dyDescent="0.2">
      <c r="A3611" s="133" t="s">
        <v>199</v>
      </c>
      <c r="B3611" s="133" t="s">
        <v>86</v>
      </c>
      <c r="C3611" s="127">
        <v>44343.333333333336</v>
      </c>
      <c r="D3611" s="133">
        <v>0</v>
      </c>
      <c r="E3611" s="133">
        <v>0</v>
      </c>
      <c r="F3611" s="133">
        <v>0.70499999999999996</v>
      </c>
      <c r="G3611" s="133">
        <v>0.70499999999999996</v>
      </c>
      <c r="H3611" s="133">
        <v>0</v>
      </c>
      <c r="I3611" s="133">
        <v>0</v>
      </c>
      <c r="J3611" s="133">
        <v>0</v>
      </c>
      <c r="K3611" s="133">
        <v>0</v>
      </c>
      <c r="L3611" s="133"/>
      <c r="M3611" s="133">
        <v>0</v>
      </c>
      <c r="N3611" s="133">
        <v>0</v>
      </c>
      <c r="O3611" s="242">
        <v>1320</v>
      </c>
      <c r="P3611" s="133" t="s">
        <v>200</v>
      </c>
      <c r="Q3611" s="133" t="s">
        <v>201</v>
      </c>
      <c r="R3611" s="133" t="s">
        <v>202</v>
      </c>
      <c r="S3611" s="127">
        <v>44349.400856481479</v>
      </c>
    </row>
    <row r="3612" spans="1:19" x14ac:dyDescent="0.2">
      <c r="A3612" s="133" t="s">
        <v>199</v>
      </c>
      <c r="B3612" s="133" t="s">
        <v>86</v>
      </c>
      <c r="C3612" s="127">
        <v>44343.375</v>
      </c>
      <c r="D3612" s="133">
        <v>0</v>
      </c>
      <c r="E3612" s="133">
        <v>0</v>
      </c>
      <c r="F3612" s="133">
        <v>0.70499999999999996</v>
      </c>
      <c r="G3612" s="133">
        <v>0.70499999999999996</v>
      </c>
      <c r="H3612" s="133">
        <v>0</v>
      </c>
      <c r="I3612" s="133">
        <v>0</v>
      </c>
      <c r="J3612" s="133">
        <v>0</v>
      </c>
      <c r="K3612" s="133">
        <v>0</v>
      </c>
      <c r="L3612" s="133"/>
      <c r="M3612" s="133">
        <v>0</v>
      </c>
      <c r="N3612" s="133">
        <v>0</v>
      </c>
      <c r="O3612" s="242">
        <v>1320</v>
      </c>
      <c r="P3612" s="133" t="s">
        <v>200</v>
      </c>
      <c r="Q3612" s="133" t="s">
        <v>201</v>
      </c>
      <c r="R3612" s="133" t="s">
        <v>202</v>
      </c>
      <c r="S3612" s="127">
        <v>44349.400868055556</v>
      </c>
    </row>
    <row r="3613" spans="1:19" x14ac:dyDescent="0.2">
      <c r="A3613" s="133" t="s">
        <v>199</v>
      </c>
      <c r="B3613" s="133" t="s">
        <v>86</v>
      </c>
      <c r="C3613" s="127">
        <v>44343.416666666664</v>
      </c>
      <c r="D3613" s="133">
        <v>0</v>
      </c>
      <c r="E3613" s="133">
        <v>0</v>
      </c>
      <c r="F3613" s="133">
        <v>0.71399999999999997</v>
      </c>
      <c r="G3613" s="133">
        <v>0.71399999999999997</v>
      </c>
      <c r="H3613" s="133">
        <v>0</v>
      </c>
      <c r="I3613" s="133">
        <v>0</v>
      </c>
      <c r="J3613" s="133">
        <v>0</v>
      </c>
      <c r="K3613" s="133">
        <v>0</v>
      </c>
      <c r="L3613" s="133"/>
      <c r="M3613" s="133">
        <v>0</v>
      </c>
      <c r="N3613" s="133">
        <v>0</v>
      </c>
      <c r="O3613" s="242">
        <v>1320</v>
      </c>
      <c r="P3613" s="133" t="s">
        <v>200</v>
      </c>
      <c r="Q3613" s="133" t="s">
        <v>201</v>
      </c>
      <c r="R3613" s="133" t="s">
        <v>202</v>
      </c>
      <c r="S3613" s="127">
        <v>44349.400856481479</v>
      </c>
    </row>
    <row r="3614" spans="1:19" x14ac:dyDescent="0.2">
      <c r="A3614" s="133" t="s">
        <v>199</v>
      </c>
      <c r="B3614" s="133" t="s">
        <v>86</v>
      </c>
      <c r="C3614" s="127">
        <v>44343.458333333336</v>
      </c>
      <c r="D3614" s="133">
        <v>0</v>
      </c>
      <c r="E3614" s="133">
        <v>0</v>
      </c>
      <c r="F3614" s="133">
        <v>0.70499999999999996</v>
      </c>
      <c r="G3614" s="133">
        <v>0.70499999999999996</v>
      </c>
      <c r="H3614" s="133">
        <v>0</v>
      </c>
      <c r="I3614" s="133">
        <v>0</v>
      </c>
      <c r="J3614" s="133">
        <v>0</v>
      </c>
      <c r="K3614" s="133">
        <v>0</v>
      </c>
      <c r="L3614" s="133"/>
      <c r="M3614" s="133">
        <v>0</v>
      </c>
      <c r="N3614" s="133">
        <v>0</v>
      </c>
      <c r="O3614" s="242">
        <v>1320</v>
      </c>
      <c r="P3614" s="133" t="s">
        <v>200</v>
      </c>
      <c r="Q3614" s="133" t="s">
        <v>201</v>
      </c>
      <c r="R3614" s="133" t="s">
        <v>202</v>
      </c>
      <c r="S3614" s="127">
        <v>44349.400856481479</v>
      </c>
    </row>
    <row r="3615" spans="1:19" x14ac:dyDescent="0.2">
      <c r="A3615" s="133" t="s">
        <v>199</v>
      </c>
      <c r="B3615" s="133" t="s">
        <v>86</v>
      </c>
      <c r="C3615" s="127">
        <v>44343.5</v>
      </c>
      <c r="D3615" s="133">
        <v>0</v>
      </c>
      <c r="E3615" s="133">
        <v>0</v>
      </c>
      <c r="F3615" s="133">
        <v>0.72299999999999998</v>
      </c>
      <c r="G3615" s="133">
        <v>0.72299999999999998</v>
      </c>
      <c r="H3615" s="133">
        <v>0</v>
      </c>
      <c r="I3615" s="133">
        <v>0</v>
      </c>
      <c r="J3615" s="133">
        <v>0</v>
      </c>
      <c r="K3615" s="133">
        <v>0</v>
      </c>
      <c r="L3615" s="133"/>
      <c r="M3615" s="133">
        <v>0</v>
      </c>
      <c r="N3615" s="133">
        <v>0</v>
      </c>
      <c r="O3615" s="242">
        <v>1320</v>
      </c>
      <c r="P3615" s="133" t="s">
        <v>200</v>
      </c>
      <c r="Q3615" s="133" t="s">
        <v>201</v>
      </c>
      <c r="R3615" s="133" t="s">
        <v>202</v>
      </c>
      <c r="S3615" s="127">
        <v>44349.400856481479</v>
      </c>
    </row>
    <row r="3616" spans="1:19" x14ac:dyDescent="0.2">
      <c r="A3616" s="133" t="s">
        <v>199</v>
      </c>
      <c r="B3616" s="133" t="s">
        <v>86</v>
      </c>
      <c r="C3616" s="127">
        <v>44343.541666666664</v>
      </c>
      <c r="D3616" s="133">
        <v>0</v>
      </c>
      <c r="E3616" s="133">
        <v>0</v>
      </c>
      <c r="F3616" s="133">
        <v>0.71399999999999997</v>
      </c>
      <c r="G3616" s="133">
        <v>0.71399999999999997</v>
      </c>
      <c r="H3616" s="133">
        <v>0</v>
      </c>
      <c r="I3616" s="133">
        <v>0</v>
      </c>
      <c r="J3616" s="133">
        <v>0</v>
      </c>
      <c r="K3616" s="133">
        <v>0</v>
      </c>
      <c r="L3616" s="133"/>
      <c r="M3616" s="133">
        <v>0</v>
      </c>
      <c r="N3616" s="133">
        <v>0</v>
      </c>
      <c r="O3616" s="242">
        <v>1320</v>
      </c>
      <c r="P3616" s="133" t="s">
        <v>200</v>
      </c>
      <c r="Q3616" s="133" t="s">
        <v>201</v>
      </c>
      <c r="R3616" s="133" t="s">
        <v>202</v>
      </c>
      <c r="S3616" s="127">
        <v>44349.400868055556</v>
      </c>
    </row>
    <row r="3617" spans="1:19" x14ac:dyDescent="0.2">
      <c r="A3617" s="133" t="s">
        <v>199</v>
      </c>
      <c r="B3617" s="133" t="s">
        <v>86</v>
      </c>
      <c r="C3617" s="127">
        <v>44343.583333333336</v>
      </c>
      <c r="D3617" s="133">
        <v>0</v>
      </c>
      <c r="E3617" s="133">
        <v>0</v>
      </c>
      <c r="F3617" s="133">
        <v>0.71399999999999997</v>
      </c>
      <c r="G3617" s="133">
        <v>0.71399999999999997</v>
      </c>
      <c r="H3617" s="133">
        <v>0</v>
      </c>
      <c r="I3617" s="133">
        <v>0</v>
      </c>
      <c r="J3617" s="133">
        <v>0</v>
      </c>
      <c r="K3617" s="133">
        <v>0</v>
      </c>
      <c r="L3617" s="133"/>
      <c r="M3617" s="133">
        <v>0</v>
      </c>
      <c r="N3617" s="133">
        <v>0</v>
      </c>
      <c r="O3617" s="242">
        <v>1320</v>
      </c>
      <c r="P3617" s="133" t="s">
        <v>200</v>
      </c>
      <c r="Q3617" s="133" t="s">
        <v>201</v>
      </c>
      <c r="R3617" s="133" t="s">
        <v>202</v>
      </c>
      <c r="S3617" s="127">
        <v>44349.400856481479</v>
      </c>
    </row>
    <row r="3618" spans="1:19" x14ac:dyDescent="0.2">
      <c r="A3618" s="133" t="s">
        <v>199</v>
      </c>
      <c r="B3618" s="133" t="s">
        <v>86</v>
      </c>
      <c r="C3618" s="127">
        <v>44343.625</v>
      </c>
      <c r="D3618" s="133">
        <v>0</v>
      </c>
      <c r="E3618" s="133">
        <v>0</v>
      </c>
      <c r="F3618" s="133">
        <v>0.69599999999999995</v>
      </c>
      <c r="G3618" s="133">
        <v>0.69599999999999995</v>
      </c>
      <c r="H3618" s="133">
        <v>0</v>
      </c>
      <c r="I3618" s="133">
        <v>0</v>
      </c>
      <c r="J3618" s="133">
        <v>0</v>
      </c>
      <c r="K3618" s="133">
        <v>0</v>
      </c>
      <c r="L3618" s="133"/>
      <c r="M3618" s="133">
        <v>0</v>
      </c>
      <c r="N3618" s="133">
        <v>0</v>
      </c>
      <c r="O3618" s="242">
        <v>1320</v>
      </c>
      <c r="P3618" s="133" t="s">
        <v>200</v>
      </c>
      <c r="Q3618" s="133" t="s">
        <v>201</v>
      </c>
      <c r="R3618" s="133" t="s">
        <v>202</v>
      </c>
      <c r="S3618" s="127">
        <v>44349.400856481479</v>
      </c>
    </row>
    <row r="3619" spans="1:19" x14ac:dyDescent="0.2">
      <c r="A3619" s="133" t="s">
        <v>199</v>
      </c>
      <c r="B3619" s="133" t="s">
        <v>86</v>
      </c>
      <c r="C3619" s="127">
        <v>44343.666666666664</v>
      </c>
      <c r="D3619" s="133">
        <v>0</v>
      </c>
      <c r="E3619" s="133">
        <v>0</v>
      </c>
      <c r="F3619" s="133">
        <v>0.71399999999999997</v>
      </c>
      <c r="G3619" s="133">
        <v>0.71399999999999997</v>
      </c>
      <c r="H3619" s="133">
        <v>0</v>
      </c>
      <c r="I3619" s="133">
        <v>0</v>
      </c>
      <c r="J3619" s="133">
        <v>0</v>
      </c>
      <c r="K3619" s="133">
        <v>0</v>
      </c>
      <c r="L3619" s="133"/>
      <c r="M3619" s="133">
        <v>0</v>
      </c>
      <c r="N3619" s="133">
        <v>0</v>
      </c>
      <c r="O3619" s="242">
        <v>1320</v>
      </c>
      <c r="P3619" s="133" t="s">
        <v>200</v>
      </c>
      <c r="Q3619" s="133" t="s">
        <v>201</v>
      </c>
      <c r="R3619" s="133" t="s">
        <v>202</v>
      </c>
      <c r="S3619" s="127">
        <v>44349.400856481479</v>
      </c>
    </row>
    <row r="3620" spans="1:19" x14ac:dyDescent="0.2">
      <c r="A3620" s="133" t="s">
        <v>199</v>
      </c>
      <c r="B3620" s="133" t="s">
        <v>86</v>
      </c>
      <c r="C3620" s="127">
        <v>44343.708333333336</v>
      </c>
      <c r="D3620" s="133">
        <v>0</v>
      </c>
      <c r="E3620" s="133">
        <v>0</v>
      </c>
      <c r="F3620" s="133">
        <v>0.72299999999999998</v>
      </c>
      <c r="G3620" s="133">
        <v>0.72299999999999998</v>
      </c>
      <c r="H3620" s="133">
        <v>0</v>
      </c>
      <c r="I3620" s="133">
        <v>0</v>
      </c>
      <c r="J3620" s="133">
        <v>0</v>
      </c>
      <c r="K3620" s="133">
        <v>0</v>
      </c>
      <c r="L3620" s="133"/>
      <c r="M3620" s="133">
        <v>0</v>
      </c>
      <c r="N3620" s="133">
        <v>0</v>
      </c>
      <c r="O3620" s="242">
        <v>1320</v>
      </c>
      <c r="P3620" s="133" t="s">
        <v>200</v>
      </c>
      <c r="Q3620" s="133" t="s">
        <v>201</v>
      </c>
      <c r="R3620" s="133" t="s">
        <v>202</v>
      </c>
      <c r="S3620" s="127">
        <v>44349.400856481479</v>
      </c>
    </row>
    <row r="3621" spans="1:19" x14ac:dyDescent="0.2">
      <c r="A3621" s="133" t="s">
        <v>199</v>
      </c>
      <c r="B3621" s="133" t="s">
        <v>86</v>
      </c>
      <c r="C3621" s="127">
        <v>44343.75</v>
      </c>
      <c r="D3621" s="133">
        <v>0</v>
      </c>
      <c r="E3621" s="133">
        <v>0</v>
      </c>
      <c r="F3621" s="133">
        <v>0.70499999999999996</v>
      </c>
      <c r="G3621" s="133">
        <v>0.70499999999999996</v>
      </c>
      <c r="H3621" s="133">
        <v>0</v>
      </c>
      <c r="I3621" s="133">
        <v>0</v>
      </c>
      <c r="J3621" s="133">
        <v>0</v>
      </c>
      <c r="K3621" s="133">
        <v>0</v>
      </c>
      <c r="L3621" s="133"/>
      <c r="M3621" s="133">
        <v>0</v>
      </c>
      <c r="N3621" s="133">
        <v>0</v>
      </c>
      <c r="O3621" s="242">
        <v>1320</v>
      </c>
      <c r="P3621" s="133" t="s">
        <v>200</v>
      </c>
      <c r="Q3621" s="133" t="s">
        <v>201</v>
      </c>
      <c r="R3621" s="133" t="s">
        <v>202</v>
      </c>
      <c r="S3621" s="127">
        <v>44349.400856481479</v>
      </c>
    </row>
    <row r="3622" spans="1:19" x14ac:dyDescent="0.2">
      <c r="A3622" s="133" t="s">
        <v>199</v>
      </c>
      <c r="B3622" s="133" t="s">
        <v>86</v>
      </c>
      <c r="C3622" s="127">
        <v>44343.791666666664</v>
      </c>
      <c r="D3622" s="133">
        <v>0</v>
      </c>
      <c r="E3622" s="133">
        <v>0</v>
      </c>
      <c r="F3622" s="133">
        <v>0.70499999999999996</v>
      </c>
      <c r="G3622" s="133">
        <v>0.70499999999999996</v>
      </c>
      <c r="H3622" s="133">
        <v>0</v>
      </c>
      <c r="I3622" s="133">
        <v>0</v>
      </c>
      <c r="J3622" s="133">
        <v>0</v>
      </c>
      <c r="K3622" s="133">
        <v>0</v>
      </c>
      <c r="L3622" s="133"/>
      <c r="M3622" s="133">
        <v>0</v>
      </c>
      <c r="N3622" s="133">
        <v>0</v>
      </c>
      <c r="O3622" s="242">
        <v>1320</v>
      </c>
      <c r="P3622" s="133" t="s">
        <v>200</v>
      </c>
      <c r="Q3622" s="133" t="s">
        <v>201</v>
      </c>
      <c r="R3622" s="133" t="s">
        <v>202</v>
      </c>
      <c r="S3622" s="127">
        <v>44349.400856481479</v>
      </c>
    </row>
    <row r="3623" spans="1:19" x14ac:dyDescent="0.2">
      <c r="A3623" s="133" t="s">
        <v>199</v>
      </c>
      <c r="B3623" s="133" t="s">
        <v>86</v>
      </c>
      <c r="C3623" s="127">
        <v>44343.833333333336</v>
      </c>
      <c r="D3623" s="133">
        <v>0</v>
      </c>
      <c r="E3623" s="133">
        <v>0</v>
      </c>
      <c r="F3623" s="133">
        <v>0.72299999999999998</v>
      </c>
      <c r="G3623" s="133">
        <v>0.72299999999999998</v>
      </c>
      <c r="H3623" s="133">
        <v>0</v>
      </c>
      <c r="I3623" s="133">
        <v>0</v>
      </c>
      <c r="J3623" s="133">
        <v>0</v>
      </c>
      <c r="K3623" s="133">
        <v>0</v>
      </c>
      <c r="L3623" s="133"/>
      <c r="M3623" s="133">
        <v>0</v>
      </c>
      <c r="N3623" s="133">
        <v>0</v>
      </c>
      <c r="O3623" s="242">
        <v>1320</v>
      </c>
      <c r="P3623" s="133" t="s">
        <v>200</v>
      </c>
      <c r="Q3623" s="133" t="s">
        <v>201</v>
      </c>
      <c r="R3623" s="133" t="s">
        <v>202</v>
      </c>
      <c r="S3623" s="127">
        <v>44349.400856481479</v>
      </c>
    </row>
    <row r="3624" spans="1:19" x14ac:dyDescent="0.2">
      <c r="A3624" s="133" t="s">
        <v>199</v>
      </c>
      <c r="B3624" s="133" t="s">
        <v>86</v>
      </c>
      <c r="C3624" s="127">
        <v>44343.875</v>
      </c>
      <c r="D3624" s="133">
        <v>0</v>
      </c>
      <c r="E3624" s="133">
        <v>0</v>
      </c>
      <c r="F3624" s="133">
        <v>0.72299999999999998</v>
      </c>
      <c r="G3624" s="133">
        <v>0.72299999999999998</v>
      </c>
      <c r="H3624" s="133">
        <v>0</v>
      </c>
      <c r="I3624" s="133">
        <v>0</v>
      </c>
      <c r="J3624" s="133">
        <v>0</v>
      </c>
      <c r="K3624" s="133">
        <v>0</v>
      </c>
      <c r="L3624" s="133"/>
      <c r="M3624" s="133">
        <v>0</v>
      </c>
      <c r="N3624" s="133">
        <v>0</v>
      </c>
      <c r="O3624" s="242">
        <v>1320</v>
      </c>
      <c r="P3624" s="133" t="s">
        <v>200</v>
      </c>
      <c r="Q3624" s="133" t="s">
        <v>201</v>
      </c>
      <c r="R3624" s="133" t="s">
        <v>202</v>
      </c>
      <c r="S3624" s="127">
        <v>44349.400856481479</v>
      </c>
    </row>
    <row r="3625" spans="1:19" x14ac:dyDescent="0.2">
      <c r="A3625" s="133" t="s">
        <v>199</v>
      </c>
      <c r="B3625" s="133" t="s">
        <v>86</v>
      </c>
      <c r="C3625" s="127">
        <v>44343.916666666664</v>
      </c>
      <c r="D3625" s="133">
        <v>0</v>
      </c>
      <c r="E3625" s="133">
        <v>0</v>
      </c>
      <c r="F3625" s="133">
        <v>0.71399999999999997</v>
      </c>
      <c r="G3625" s="133">
        <v>0.71399999999999997</v>
      </c>
      <c r="H3625" s="133">
        <v>0</v>
      </c>
      <c r="I3625" s="133">
        <v>0</v>
      </c>
      <c r="J3625" s="133">
        <v>0</v>
      </c>
      <c r="K3625" s="133">
        <v>0</v>
      </c>
      <c r="L3625" s="133"/>
      <c r="M3625" s="133">
        <v>0</v>
      </c>
      <c r="N3625" s="133">
        <v>0</v>
      </c>
      <c r="O3625" s="242">
        <v>1320</v>
      </c>
      <c r="P3625" s="133" t="s">
        <v>200</v>
      </c>
      <c r="Q3625" s="133" t="s">
        <v>201</v>
      </c>
      <c r="R3625" s="133" t="s">
        <v>202</v>
      </c>
      <c r="S3625" s="127">
        <v>44349.400856481479</v>
      </c>
    </row>
    <row r="3626" spans="1:19" x14ac:dyDescent="0.2">
      <c r="A3626" s="133" t="s">
        <v>199</v>
      </c>
      <c r="B3626" s="133" t="s">
        <v>86</v>
      </c>
      <c r="C3626" s="127">
        <v>44343.958333333336</v>
      </c>
      <c r="D3626" s="133">
        <v>0</v>
      </c>
      <c r="E3626" s="133">
        <v>0</v>
      </c>
      <c r="F3626" s="133">
        <v>0.72299999999999998</v>
      </c>
      <c r="G3626" s="133">
        <v>0.72299999999999998</v>
      </c>
      <c r="H3626" s="133">
        <v>0</v>
      </c>
      <c r="I3626" s="133">
        <v>0</v>
      </c>
      <c r="J3626" s="133">
        <v>0</v>
      </c>
      <c r="K3626" s="133">
        <v>0</v>
      </c>
      <c r="L3626" s="133"/>
      <c r="M3626" s="133">
        <v>0</v>
      </c>
      <c r="N3626" s="133">
        <v>0</v>
      </c>
      <c r="O3626" s="242">
        <v>1320</v>
      </c>
      <c r="P3626" s="133" t="s">
        <v>200</v>
      </c>
      <c r="Q3626" s="133" t="s">
        <v>201</v>
      </c>
      <c r="R3626" s="133" t="s">
        <v>202</v>
      </c>
      <c r="S3626" s="127">
        <v>44349.400856481479</v>
      </c>
    </row>
    <row r="3627" spans="1:19" x14ac:dyDescent="0.2">
      <c r="A3627" s="133" t="s">
        <v>199</v>
      </c>
      <c r="B3627" s="133" t="s">
        <v>86</v>
      </c>
      <c r="C3627" s="127">
        <v>44344</v>
      </c>
      <c r="D3627" s="133">
        <v>0</v>
      </c>
      <c r="E3627" s="133">
        <v>0</v>
      </c>
      <c r="F3627" s="133">
        <v>0.73199999999999998</v>
      </c>
      <c r="G3627" s="133">
        <v>0.73199999999999998</v>
      </c>
      <c r="H3627" s="133">
        <v>0</v>
      </c>
      <c r="I3627" s="133">
        <v>0</v>
      </c>
      <c r="J3627" s="133">
        <v>0</v>
      </c>
      <c r="K3627" s="133">
        <v>0</v>
      </c>
      <c r="L3627" s="133"/>
      <c r="M3627" s="133">
        <v>0</v>
      </c>
      <c r="N3627" s="133">
        <v>0</v>
      </c>
      <c r="O3627" s="242">
        <v>1320</v>
      </c>
      <c r="P3627" s="133" t="s">
        <v>200</v>
      </c>
      <c r="Q3627" s="133" t="s">
        <v>201</v>
      </c>
      <c r="R3627" s="133" t="s">
        <v>202</v>
      </c>
      <c r="S3627" s="127">
        <v>44349.400856481479</v>
      </c>
    </row>
    <row r="3628" spans="1:19" x14ac:dyDescent="0.2">
      <c r="A3628" s="133" t="s">
        <v>199</v>
      </c>
      <c r="B3628" s="133" t="s">
        <v>86</v>
      </c>
      <c r="C3628" s="127">
        <v>44344.041666666664</v>
      </c>
      <c r="D3628" s="133">
        <v>0</v>
      </c>
      <c r="E3628" s="133">
        <v>0</v>
      </c>
      <c r="F3628" s="133">
        <v>0.72299999999999998</v>
      </c>
      <c r="G3628" s="133">
        <v>0.72299999999999998</v>
      </c>
      <c r="H3628" s="133">
        <v>0</v>
      </c>
      <c r="I3628" s="133">
        <v>0</v>
      </c>
      <c r="J3628" s="133">
        <v>0</v>
      </c>
      <c r="K3628" s="133">
        <v>0</v>
      </c>
      <c r="L3628" s="133"/>
      <c r="M3628" s="133">
        <v>0</v>
      </c>
      <c r="N3628" s="133">
        <v>0</v>
      </c>
      <c r="O3628" s="242">
        <v>1320</v>
      </c>
      <c r="P3628" s="133" t="s">
        <v>200</v>
      </c>
      <c r="Q3628" s="133" t="s">
        <v>201</v>
      </c>
      <c r="R3628" s="133" t="s">
        <v>202</v>
      </c>
      <c r="S3628" s="127">
        <v>44349.400856481479</v>
      </c>
    </row>
    <row r="3629" spans="1:19" x14ac:dyDescent="0.2">
      <c r="A3629" s="133" t="s">
        <v>199</v>
      </c>
      <c r="B3629" s="133" t="s">
        <v>86</v>
      </c>
      <c r="C3629" s="127">
        <v>44344.083333333336</v>
      </c>
      <c r="D3629" s="133">
        <v>0</v>
      </c>
      <c r="E3629" s="133">
        <v>0</v>
      </c>
      <c r="F3629" s="133">
        <v>0.72299999999999998</v>
      </c>
      <c r="G3629" s="133">
        <v>0.72299999999999998</v>
      </c>
      <c r="H3629" s="133">
        <v>0</v>
      </c>
      <c r="I3629" s="133">
        <v>0</v>
      </c>
      <c r="J3629" s="133">
        <v>0</v>
      </c>
      <c r="K3629" s="133">
        <v>0</v>
      </c>
      <c r="L3629" s="133"/>
      <c r="M3629" s="133">
        <v>0</v>
      </c>
      <c r="N3629" s="133">
        <v>0</v>
      </c>
      <c r="O3629" s="242">
        <v>1320</v>
      </c>
      <c r="P3629" s="133" t="s">
        <v>200</v>
      </c>
      <c r="Q3629" s="133" t="s">
        <v>201</v>
      </c>
      <c r="R3629" s="133" t="s">
        <v>202</v>
      </c>
      <c r="S3629" s="127">
        <v>44349.400856481479</v>
      </c>
    </row>
    <row r="3630" spans="1:19" x14ac:dyDescent="0.2">
      <c r="A3630" s="133" t="s">
        <v>199</v>
      </c>
      <c r="B3630" s="133" t="s">
        <v>86</v>
      </c>
      <c r="C3630" s="127">
        <v>44344.125</v>
      </c>
      <c r="D3630" s="133">
        <v>0</v>
      </c>
      <c r="E3630" s="133">
        <v>0</v>
      </c>
      <c r="F3630" s="133">
        <v>0.71399999999999997</v>
      </c>
      <c r="G3630" s="133">
        <v>0.71399999999999997</v>
      </c>
      <c r="H3630" s="133">
        <v>0</v>
      </c>
      <c r="I3630" s="133">
        <v>0</v>
      </c>
      <c r="J3630" s="133">
        <v>0</v>
      </c>
      <c r="K3630" s="133">
        <v>0</v>
      </c>
      <c r="L3630" s="133"/>
      <c r="M3630" s="133">
        <v>0</v>
      </c>
      <c r="N3630" s="133">
        <v>0</v>
      </c>
      <c r="O3630" s="242">
        <v>1320</v>
      </c>
      <c r="P3630" s="133" t="s">
        <v>200</v>
      </c>
      <c r="Q3630" s="133" t="s">
        <v>201</v>
      </c>
      <c r="R3630" s="133" t="s">
        <v>202</v>
      </c>
      <c r="S3630" s="127">
        <v>44349.400856481479</v>
      </c>
    </row>
    <row r="3631" spans="1:19" x14ac:dyDescent="0.2">
      <c r="A3631" s="133" t="s">
        <v>199</v>
      </c>
      <c r="B3631" s="133" t="s">
        <v>86</v>
      </c>
      <c r="C3631" s="127">
        <v>44344.166666666664</v>
      </c>
      <c r="D3631" s="133">
        <v>0</v>
      </c>
      <c r="E3631" s="133">
        <v>0</v>
      </c>
      <c r="F3631" s="133">
        <v>0.73199999999999998</v>
      </c>
      <c r="G3631" s="133">
        <v>0.73199999999999998</v>
      </c>
      <c r="H3631" s="133">
        <v>0</v>
      </c>
      <c r="I3631" s="133">
        <v>0</v>
      </c>
      <c r="J3631" s="133">
        <v>0</v>
      </c>
      <c r="K3631" s="133">
        <v>0</v>
      </c>
      <c r="L3631" s="133"/>
      <c r="M3631" s="133">
        <v>0</v>
      </c>
      <c r="N3631" s="133">
        <v>0</v>
      </c>
      <c r="O3631" s="242">
        <v>1320</v>
      </c>
      <c r="P3631" s="133" t="s">
        <v>200</v>
      </c>
      <c r="Q3631" s="133" t="s">
        <v>201</v>
      </c>
      <c r="R3631" s="133" t="s">
        <v>202</v>
      </c>
      <c r="S3631" s="127">
        <v>44349.400856481479</v>
      </c>
    </row>
    <row r="3632" spans="1:19" x14ac:dyDescent="0.2">
      <c r="A3632" s="133" t="s">
        <v>199</v>
      </c>
      <c r="B3632" s="133" t="s">
        <v>86</v>
      </c>
      <c r="C3632" s="127">
        <v>44344.208333333336</v>
      </c>
      <c r="D3632" s="133">
        <v>0</v>
      </c>
      <c r="E3632" s="133">
        <v>0</v>
      </c>
      <c r="F3632" s="133">
        <v>0.72299999999999998</v>
      </c>
      <c r="G3632" s="133">
        <v>0.72299999999999998</v>
      </c>
      <c r="H3632" s="133">
        <v>0</v>
      </c>
      <c r="I3632" s="133">
        <v>0</v>
      </c>
      <c r="J3632" s="133">
        <v>0</v>
      </c>
      <c r="K3632" s="133">
        <v>0</v>
      </c>
      <c r="L3632" s="133"/>
      <c r="M3632" s="133">
        <v>0</v>
      </c>
      <c r="N3632" s="133">
        <v>0</v>
      </c>
      <c r="O3632" s="242">
        <v>1320</v>
      </c>
      <c r="P3632" s="133" t="s">
        <v>200</v>
      </c>
      <c r="Q3632" s="133" t="s">
        <v>201</v>
      </c>
      <c r="R3632" s="133" t="s">
        <v>202</v>
      </c>
      <c r="S3632" s="127">
        <v>44349.400856481479</v>
      </c>
    </row>
    <row r="3633" spans="1:19" x14ac:dyDescent="0.2">
      <c r="A3633" s="133" t="s">
        <v>199</v>
      </c>
      <c r="B3633" s="133" t="s">
        <v>86</v>
      </c>
      <c r="C3633" s="127">
        <v>44344.25</v>
      </c>
      <c r="D3633" s="133">
        <v>0</v>
      </c>
      <c r="E3633" s="133">
        <v>0</v>
      </c>
      <c r="F3633" s="133">
        <v>0.72299999999999998</v>
      </c>
      <c r="G3633" s="133">
        <v>0.72299999999999998</v>
      </c>
      <c r="H3633" s="133">
        <v>0</v>
      </c>
      <c r="I3633" s="133">
        <v>0</v>
      </c>
      <c r="J3633" s="133">
        <v>0</v>
      </c>
      <c r="K3633" s="133">
        <v>0</v>
      </c>
      <c r="L3633" s="133"/>
      <c r="M3633" s="133">
        <v>0</v>
      </c>
      <c r="N3633" s="133">
        <v>0</v>
      </c>
      <c r="O3633" s="242">
        <v>1320</v>
      </c>
      <c r="P3633" s="133" t="s">
        <v>200</v>
      </c>
      <c r="Q3633" s="133" t="s">
        <v>201</v>
      </c>
      <c r="R3633" s="133" t="s">
        <v>202</v>
      </c>
      <c r="S3633" s="127">
        <v>44349.400856481479</v>
      </c>
    </row>
    <row r="3634" spans="1:19" x14ac:dyDescent="0.2">
      <c r="A3634" s="133" t="s">
        <v>199</v>
      </c>
      <c r="B3634" s="133" t="s">
        <v>86</v>
      </c>
      <c r="C3634" s="127">
        <v>44344.291666666664</v>
      </c>
      <c r="D3634" s="133">
        <v>0</v>
      </c>
      <c r="E3634" s="133">
        <v>0</v>
      </c>
      <c r="F3634" s="133">
        <v>0.71399999999999997</v>
      </c>
      <c r="G3634" s="133">
        <v>0.71399999999999997</v>
      </c>
      <c r="H3634" s="133">
        <v>0</v>
      </c>
      <c r="I3634" s="133">
        <v>0</v>
      </c>
      <c r="J3634" s="133">
        <v>0</v>
      </c>
      <c r="K3634" s="133">
        <v>0</v>
      </c>
      <c r="L3634" s="133"/>
      <c r="M3634" s="133">
        <v>0</v>
      </c>
      <c r="N3634" s="133">
        <v>0</v>
      </c>
      <c r="O3634" s="242">
        <v>1320</v>
      </c>
      <c r="P3634" s="133" t="s">
        <v>200</v>
      </c>
      <c r="Q3634" s="133" t="s">
        <v>201</v>
      </c>
      <c r="R3634" s="133" t="s">
        <v>202</v>
      </c>
      <c r="S3634" s="127">
        <v>44349.400868055556</v>
      </c>
    </row>
    <row r="3635" spans="1:19" x14ac:dyDescent="0.2">
      <c r="A3635" s="133" t="s">
        <v>199</v>
      </c>
      <c r="B3635" s="133" t="s">
        <v>86</v>
      </c>
      <c r="C3635" s="127">
        <v>44344.333333333336</v>
      </c>
      <c r="D3635" s="133">
        <v>0</v>
      </c>
      <c r="E3635" s="133">
        <v>0</v>
      </c>
      <c r="F3635" s="133">
        <v>0.78600000000000003</v>
      </c>
      <c r="G3635" s="133">
        <v>0.78600000000000003</v>
      </c>
      <c r="H3635" s="133">
        <v>0</v>
      </c>
      <c r="I3635" s="133">
        <v>0</v>
      </c>
      <c r="J3635" s="133">
        <v>0</v>
      </c>
      <c r="K3635" s="133">
        <v>0</v>
      </c>
      <c r="L3635" s="133"/>
      <c r="M3635" s="133">
        <v>0</v>
      </c>
      <c r="N3635" s="133">
        <v>0</v>
      </c>
      <c r="O3635" s="242">
        <v>1320</v>
      </c>
      <c r="P3635" s="133" t="s">
        <v>200</v>
      </c>
      <c r="Q3635" s="133" t="s">
        <v>201</v>
      </c>
      <c r="R3635" s="133" t="s">
        <v>202</v>
      </c>
      <c r="S3635" s="127">
        <v>44349.400856481479</v>
      </c>
    </row>
    <row r="3636" spans="1:19" x14ac:dyDescent="0.2">
      <c r="A3636" s="133" t="s">
        <v>199</v>
      </c>
      <c r="B3636" s="133" t="s">
        <v>86</v>
      </c>
      <c r="C3636" s="127">
        <v>44344.375</v>
      </c>
      <c r="D3636" s="133">
        <v>0</v>
      </c>
      <c r="E3636" s="133">
        <v>0</v>
      </c>
      <c r="F3636" s="133">
        <v>0.78600000000000003</v>
      </c>
      <c r="G3636" s="133">
        <v>0.78600000000000003</v>
      </c>
      <c r="H3636" s="133">
        <v>0</v>
      </c>
      <c r="I3636" s="133">
        <v>0</v>
      </c>
      <c r="J3636" s="133">
        <v>0</v>
      </c>
      <c r="K3636" s="133">
        <v>0</v>
      </c>
      <c r="L3636" s="133"/>
      <c r="M3636" s="133">
        <v>0</v>
      </c>
      <c r="N3636" s="133">
        <v>0</v>
      </c>
      <c r="O3636" s="242">
        <v>1320</v>
      </c>
      <c r="P3636" s="133" t="s">
        <v>200</v>
      </c>
      <c r="Q3636" s="133" t="s">
        <v>201</v>
      </c>
      <c r="R3636" s="133" t="s">
        <v>202</v>
      </c>
      <c r="S3636" s="127">
        <v>44349.400856481479</v>
      </c>
    </row>
    <row r="3637" spans="1:19" x14ac:dyDescent="0.2">
      <c r="A3637" s="133" t="s">
        <v>199</v>
      </c>
      <c r="B3637" s="133" t="s">
        <v>86</v>
      </c>
      <c r="C3637" s="127">
        <v>44344.416666666664</v>
      </c>
      <c r="D3637" s="133">
        <v>0</v>
      </c>
      <c r="E3637" s="133">
        <v>0</v>
      </c>
      <c r="F3637" s="133">
        <v>0.77700000000000002</v>
      </c>
      <c r="G3637" s="133">
        <v>0.77700000000000002</v>
      </c>
      <c r="H3637" s="133">
        <v>0</v>
      </c>
      <c r="I3637" s="133">
        <v>0</v>
      </c>
      <c r="J3637" s="133">
        <v>0</v>
      </c>
      <c r="K3637" s="133">
        <v>0</v>
      </c>
      <c r="L3637" s="133"/>
      <c r="M3637" s="133">
        <v>0</v>
      </c>
      <c r="N3637" s="133">
        <v>0</v>
      </c>
      <c r="O3637" s="242">
        <v>1320</v>
      </c>
      <c r="P3637" s="133" t="s">
        <v>200</v>
      </c>
      <c r="Q3637" s="133" t="s">
        <v>201</v>
      </c>
      <c r="R3637" s="133" t="s">
        <v>202</v>
      </c>
      <c r="S3637" s="127">
        <v>44349.400868055556</v>
      </c>
    </row>
    <row r="3638" spans="1:19" x14ac:dyDescent="0.2">
      <c r="A3638" s="133" t="s">
        <v>199</v>
      </c>
      <c r="B3638" s="133" t="s">
        <v>86</v>
      </c>
      <c r="C3638" s="127">
        <v>44344.458333333336</v>
      </c>
      <c r="D3638" s="133">
        <v>0</v>
      </c>
      <c r="E3638" s="133">
        <v>0</v>
      </c>
      <c r="F3638" s="133">
        <v>0.78600000000000003</v>
      </c>
      <c r="G3638" s="133">
        <v>0.78600000000000003</v>
      </c>
      <c r="H3638" s="133">
        <v>0</v>
      </c>
      <c r="I3638" s="133">
        <v>0</v>
      </c>
      <c r="J3638" s="133">
        <v>0</v>
      </c>
      <c r="K3638" s="133">
        <v>0</v>
      </c>
      <c r="L3638" s="133"/>
      <c r="M3638" s="133">
        <v>0</v>
      </c>
      <c r="N3638" s="133">
        <v>0</v>
      </c>
      <c r="O3638" s="242">
        <v>1320</v>
      </c>
      <c r="P3638" s="133" t="s">
        <v>200</v>
      </c>
      <c r="Q3638" s="133" t="s">
        <v>201</v>
      </c>
      <c r="R3638" s="133" t="s">
        <v>202</v>
      </c>
      <c r="S3638" s="127">
        <v>44349.400856481479</v>
      </c>
    </row>
    <row r="3639" spans="1:19" x14ac:dyDescent="0.2">
      <c r="A3639" s="133" t="s">
        <v>199</v>
      </c>
      <c r="B3639" s="133" t="s">
        <v>86</v>
      </c>
      <c r="C3639" s="127">
        <v>44344.5</v>
      </c>
      <c r="D3639" s="133">
        <v>0</v>
      </c>
      <c r="E3639" s="133">
        <v>0</v>
      </c>
      <c r="F3639" s="133">
        <v>0.78700000000000003</v>
      </c>
      <c r="G3639" s="133">
        <v>0.78700000000000003</v>
      </c>
      <c r="H3639" s="133">
        <v>0</v>
      </c>
      <c r="I3639" s="133">
        <v>0</v>
      </c>
      <c r="J3639" s="133">
        <v>0</v>
      </c>
      <c r="K3639" s="133">
        <v>0</v>
      </c>
      <c r="L3639" s="133"/>
      <c r="M3639" s="133">
        <v>0</v>
      </c>
      <c r="N3639" s="133">
        <v>0</v>
      </c>
      <c r="O3639" s="242">
        <v>1320</v>
      </c>
      <c r="P3639" s="133" t="s">
        <v>200</v>
      </c>
      <c r="Q3639" s="133" t="s">
        <v>201</v>
      </c>
      <c r="R3639" s="133" t="s">
        <v>202</v>
      </c>
      <c r="S3639" s="127">
        <v>44349.400856481479</v>
      </c>
    </row>
    <row r="3640" spans="1:19" x14ac:dyDescent="0.2">
      <c r="A3640" s="133" t="s">
        <v>199</v>
      </c>
      <c r="B3640" s="133" t="s">
        <v>86</v>
      </c>
      <c r="C3640" s="127">
        <v>44344.541666666664</v>
      </c>
      <c r="D3640" s="133">
        <v>0</v>
      </c>
      <c r="E3640" s="133">
        <v>0</v>
      </c>
      <c r="F3640" s="133">
        <v>0.74099999999999999</v>
      </c>
      <c r="G3640" s="133">
        <v>0.74099999999999999</v>
      </c>
      <c r="H3640" s="133">
        <v>0</v>
      </c>
      <c r="I3640" s="133">
        <v>0</v>
      </c>
      <c r="J3640" s="133">
        <v>0</v>
      </c>
      <c r="K3640" s="133">
        <v>0</v>
      </c>
      <c r="L3640" s="133"/>
      <c r="M3640" s="133">
        <v>0</v>
      </c>
      <c r="N3640" s="133">
        <v>0</v>
      </c>
      <c r="O3640" s="242">
        <v>1320</v>
      </c>
      <c r="P3640" s="133" t="s">
        <v>200</v>
      </c>
      <c r="Q3640" s="133" t="s">
        <v>201</v>
      </c>
      <c r="R3640" s="133" t="s">
        <v>202</v>
      </c>
      <c r="S3640" s="127">
        <v>44349.400856481479</v>
      </c>
    </row>
    <row r="3641" spans="1:19" x14ac:dyDescent="0.2">
      <c r="A3641" s="133" t="s">
        <v>199</v>
      </c>
      <c r="B3641" s="133" t="s">
        <v>86</v>
      </c>
      <c r="C3641" s="127">
        <v>44344.583333333336</v>
      </c>
      <c r="D3641" s="133">
        <v>0</v>
      </c>
      <c r="E3641" s="133">
        <v>0</v>
      </c>
      <c r="F3641" s="133">
        <v>0.73199999999999998</v>
      </c>
      <c r="G3641" s="133">
        <v>0.73199999999999998</v>
      </c>
      <c r="H3641" s="133">
        <v>0</v>
      </c>
      <c r="I3641" s="133">
        <v>0</v>
      </c>
      <c r="J3641" s="133">
        <v>0</v>
      </c>
      <c r="K3641" s="133">
        <v>0</v>
      </c>
      <c r="L3641" s="133"/>
      <c r="M3641" s="133">
        <v>0</v>
      </c>
      <c r="N3641" s="133">
        <v>0</v>
      </c>
      <c r="O3641" s="242">
        <v>1320</v>
      </c>
      <c r="P3641" s="133" t="s">
        <v>200</v>
      </c>
      <c r="Q3641" s="133" t="s">
        <v>201</v>
      </c>
      <c r="R3641" s="133" t="s">
        <v>202</v>
      </c>
      <c r="S3641" s="127">
        <v>44349.400856481479</v>
      </c>
    </row>
    <row r="3642" spans="1:19" x14ac:dyDescent="0.2">
      <c r="A3642" s="133" t="s">
        <v>199</v>
      </c>
      <c r="B3642" s="133" t="s">
        <v>86</v>
      </c>
      <c r="C3642" s="127">
        <v>44344.625</v>
      </c>
      <c r="D3642" s="133">
        <v>0</v>
      </c>
      <c r="E3642" s="133">
        <v>0</v>
      </c>
      <c r="F3642" s="133">
        <v>0.73199999999999998</v>
      </c>
      <c r="G3642" s="133">
        <v>0.73199999999999998</v>
      </c>
      <c r="H3642" s="133">
        <v>0</v>
      </c>
      <c r="I3642" s="133">
        <v>0</v>
      </c>
      <c r="J3642" s="133">
        <v>0</v>
      </c>
      <c r="K3642" s="133">
        <v>0</v>
      </c>
      <c r="L3642" s="133"/>
      <c r="M3642" s="133">
        <v>0</v>
      </c>
      <c r="N3642" s="133">
        <v>0</v>
      </c>
      <c r="O3642" s="242">
        <v>1320</v>
      </c>
      <c r="P3642" s="133" t="s">
        <v>200</v>
      </c>
      <c r="Q3642" s="133" t="s">
        <v>201</v>
      </c>
      <c r="R3642" s="133" t="s">
        <v>202</v>
      </c>
      <c r="S3642" s="127">
        <v>44349.400856481479</v>
      </c>
    </row>
    <row r="3643" spans="1:19" x14ac:dyDescent="0.2">
      <c r="A3643" s="133" t="s">
        <v>199</v>
      </c>
      <c r="B3643" s="133" t="s">
        <v>86</v>
      </c>
      <c r="C3643" s="127">
        <v>44344.666666666664</v>
      </c>
      <c r="D3643" s="133">
        <v>0</v>
      </c>
      <c r="E3643" s="133">
        <v>0</v>
      </c>
      <c r="F3643" s="133">
        <v>0.73199999999999998</v>
      </c>
      <c r="G3643" s="133">
        <v>0.73199999999999998</v>
      </c>
      <c r="H3643" s="133">
        <v>0</v>
      </c>
      <c r="I3643" s="133">
        <v>0</v>
      </c>
      <c r="J3643" s="133">
        <v>0</v>
      </c>
      <c r="K3643" s="133">
        <v>0</v>
      </c>
      <c r="L3643" s="133"/>
      <c r="M3643" s="133">
        <v>0</v>
      </c>
      <c r="N3643" s="133">
        <v>0</v>
      </c>
      <c r="O3643" s="242">
        <v>1320</v>
      </c>
      <c r="P3643" s="133" t="s">
        <v>200</v>
      </c>
      <c r="Q3643" s="133" t="s">
        <v>201</v>
      </c>
      <c r="R3643" s="133" t="s">
        <v>202</v>
      </c>
      <c r="S3643" s="127">
        <v>44349.400856481479</v>
      </c>
    </row>
    <row r="3644" spans="1:19" x14ac:dyDescent="0.2">
      <c r="A3644" s="133" t="s">
        <v>199</v>
      </c>
      <c r="B3644" s="133" t="s">
        <v>86</v>
      </c>
      <c r="C3644" s="127">
        <v>44344.708333333336</v>
      </c>
      <c r="D3644" s="133">
        <v>0</v>
      </c>
      <c r="E3644" s="133">
        <v>0</v>
      </c>
      <c r="F3644" s="133">
        <v>0.73199999999999998</v>
      </c>
      <c r="G3644" s="133">
        <v>0.73199999999999998</v>
      </c>
      <c r="H3644" s="133">
        <v>0</v>
      </c>
      <c r="I3644" s="133">
        <v>0</v>
      </c>
      <c r="J3644" s="133">
        <v>0</v>
      </c>
      <c r="K3644" s="133">
        <v>0</v>
      </c>
      <c r="L3644" s="133"/>
      <c r="M3644" s="133">
        <v>0</v>
      </c>
      <c r="N3644" s="133">
        <v>0</v>
      </c>
      <c r="O3644" s="242">
        <v>1320</v>
      </c>
      <c r="P3644" s="133" t="s">
        <v>200</v>
      </c>
      <c r="Q3644" s="133" t="s">
        <v>201</v>
      </c>
      <c r="R3644" s="133" t="s">
        <v>202</v>
      </c>
      <c r="S3644" s="127">
        <v>44349.400868055556</v>
      </c>
    </row>
    <row r="3645" spans="1:19" x14ac:dyDescent="0.2">
      <c r="A3645" s="133" t="s">
        <v>199</v>
      </c>
      <c r="B3645" s="133" t="s">
        <v>86</v>
      </c>
      <c r="C3645" s="127">
        <v>44344.75</v>
      </c>
      <c r="D3645" s="133">
        <v>0</v>
      </c>
      <c r="E3645" s="133">
        <v>0</v>
      </c>
      <c r="F3645" s="133">
        <v>0.73199999999999998</v>
      </c>
      <c r="G3645" s="133">
        <v>0.73199999999999998</v>
      </c>
      <c r="H3645" s="133">
        <v>0</v>
      </c>
      <c r="I3645" s="133">
        <v>0</v>
      </c>
      <c r="J3645" s="133">
        <v>0</v>
      </c>
      <c r="K3645" s="133">
        <v>0</v>
      </c>
      <c r="L3645" s="133"/>
      <c r="M3645" s="133">
        <v>0</v>
      </c>
      <c r="N3645" s="133">
        <v>0</v>
      </c>
      <c r="O3645" s="242">
        <v>1320</v>
      </c>
      <c r="P3645" s="133" t="s">
        <v>200</v>
      </c>
      <c r="Q3645" s="133" t="s">
        <v>201</v>
      </c>
      <c r="R3645" s="133" t="s">
        <v>202</v>
      </c>
      <c r="S3645" s="127">
        <v>44349.400856481479</v>
      </c>
    </row>
    <row r="3646" spans="1:19" x14ac:dyDescent="0.2">
      <c r="A3646" s="133" t="s">
        <v>199</v>
      </c>
      <c r="B3646" s="133" t="s">
        <v>86</v>
      </c>
      <c r="C3646" s="127">
        <v>44344.791666666664</v>
      </c>
      <c r="D3646" s="133">
        <v>0</v>
      </c>
      <c r="E3646" s="133">
        <v>0</v>
      </c>
      <c r="F3646" s="133">
        <v>0.72299999999999998</v>
      </c>
      <c r="G3646" s="133">
        <v>0.72299999999999998</v>
      </c>
      <c r="H3646" s="133">
        <v>0</v>
      </c>
      <c r="I3646" s="133">
        <v>0</v>
      </c>
      <c r="J3646" s="133">
        <v>0</v>
      </c>
      <c r="K3646" s="133">
        <v>0</v>
      </c>
      <c r="L3646" s="133"/>
      <c r="M3646" s="133">
        <v>0</v>
      </c>
      <c r="N3646" s="133">
        <v>0</v>
      </c>
      <c r="O3646" s="242">
        <v>1320</v>
      </c>
      <c r="P3646" s="133" t="s">
        <v>200</v>
      </c>
      <c r="Q3646" s="133" t="s">
        <v>201</v>
      </c>
      <c r="R3646" s="133" t="s">
        <v>202</v>
      </c>
      <c r="S3646" s="127">
        <v>44349.400856481479</v>
      </c>
    </row>
    <row r="3647" spans="1:19" x14ac:dyDescent="0.2">
      <c r="A3647" s="133" t="s">
        <v>199</v>
      </c>
      <c r="B3647" s="133" t="s">
        <v>86</v>
      </c>
      <c r="C3647" s="127">
        <v>44344.833333333336</v>
      </c>
      <c r="D3647" s="133">
        <v>0</v>
      </c>
      <c r="E3647" s="133">
        <v>0</v>
      </c>
      <c r="F3647" s="133">
        <v>0.73199999999999998</v>
      </c>
      <c r="G3647" s="133">
        <v>0.73199999999999998</v>
      </c>
      <c r="H3647" s="133">
        <v>0</v>
      </c>
      <c r="I3647" s="133">
        <v>0</v>
      </c>
      <c r="J3647" s="133">
        <v>0</v>
      </c>
      <c r="K3647" s="133">
        <v>0</v>
      </c>
      <c r="L3647" s="133"/>
      <c r="M3647" s="133">
        <v>0</v>
      </c>
      <c r="N3647" s="133">
        <v>0</v>
      </c>
      <c r="O3647" s="242">
        <v>1320</v>
      </c>
      <c r="P3647" s="133" t="s">
        <v>200</v>
      </c>
      <c r="Q3647" s="133" t="s">
        <v>201</v>
      </c>
      <c r="R3647" s="133" t="s">
        <v>202</v>
      </c>
      <c r="S3647" s="127">
        <v>44349.400856481479</v>
      </c>
    </row>
    <row r="3648" spans="1:19" x14ac:dyDescent="0.2">
      <c r="A3648" s="133" t="s">
        <v>199</v>
      </c>
      <c r="B3648" s="133" t="s">
        <v>86</v>
      </c>
      <c r="C3648" s="127">
        <v>44344.875</v>
      </c>
      <c r="D3648" s="133">
        <v>0</v>
      </c>
      <c r="E3648" s="133">
        <v>0</v>
      </c>
      <c r="F3648" s="133">
        <v>0.74099999999999999</v>
      </c>
      <c r="G3648" s="133">
        <v>0.74099999999999999</v>
      </c>
      <c r="H3648" s="133">
        <v>0</v>
      </c>
      <c r="I3648" s="133">
        <v>0</v>
      </c>
      <c r="J3648" s="133">
        <v>0</v>
      </c>
      <c r="K3648" s="133">
        <v>0</v>
      </c>
      <c r="L3648" s="133"/>
      <c r="M3648" s="133">
        <v>0</v>
      </c>
      <c r="N3648" s="133">
        <v>0</v>
      </c>
      <c r="O3648" s="242">
        <v>1320</v>
      </c>
      <c r="P3648" s="133" t="s">
        <v>200</v>
      </c>
      <c r="Q3648" s="133" t="s">
        <v>201</v>
      </c>
      <c r="R3648" s="133" t="s">
        <v>202</v>
      </c>
      <c r="S3648" s="127">
        <v>44349.400856481479</v>
      </c>
    </row>
    <row r="3649" spans="1:19" x14ac:dyDescent="0.2">
      <c r="A3649" s="133" t="s">
        <v>199</v>
      </c>
      <c r="B3649" s="133" t="s">
        <v>86</v>
      </c>
      <c r="C3649" s="127">
        <v>44344.916666666664</v>
      </c>
      <c r="D3649" s="133">
        <v>0</v>
      </c>
      <c r="E3649" s="133">
        <v>0</v>
      </c>
      <c r="F3649" s="133">
        <v>0.73199999999999998</v>
      </c>
      <c r="G3649" s="133">
        <v>0.73199999999999998</v>
      </c>
      <c r="H3649" s="133">
        <v>0</v>
      </c>
      <c r="I3649" s="133">
        <v>0</v>
      </c>
      <c r="J3649" s="133">
        <v>0</v>
      </c>
      <c r="K3649" s="133">
        <v>0</v>
      </c>
      <c r="L3649" s="133"/>
      <c r="M3649" s="133">
        <v>0</v>
      </c>
      <c r="N3649" s="133">
        <v>0</v>
      </c>
      <c r="O3649" s="242">
        <v>1320</v>
      </c>
      <c r="P3649" s="133" t="s">
        <v>200</v>
      </c>
      <c r="Q3649" s="133" t="s">
        <v>201</v>
      </c>
      <c r="R3649" s="133" t="s">
        <v>202</v>
      </c>
      <c r="S3649" s="127">
        <v>44349.400856481479</v>
      </c>
    </row>
    <row r="3650" spans="1:19" x14ac:dyDescent="0.2">
      <c r="A3650" s="133" t="s">
        <v>199</v>
      </c>
      <c r="B3650" s="133" t="s">
        <v>86</v>
      </c>
      <c r="C3650" s="127">
        <v>44344.958333333336</v>
      </c>
      <c r="D3650" s="133">
        <v>0</v>
      </c>
      <c r="E3650" s="133">
        <v>0</v>
      </c>
      <c r="F3650" s="133">
        <v>0.73199999999999998</v>
      </c>
      <c r="G3650" s="133">
        <v>0.73199999999999998</v>
      </c>
      <c r="H3650" s="133">
        <v>0</v>
      </c>
      <c r="I3650" s="133">
        <v>0</v>
      </c>
      <c r="J3650" s="133">
        <v>0</v>
      </c>
      <c r="K3650" s="133">
        <v>0</v>
      </c>
      <c r="L3650" s="133"/>
      <c r="M3650" s="133">
        <v>0</v>
      </c>
      <c r="N3650" s="133">
        <v>0</v>
      </c>
      <c r="O3650" s="242">
        <v>1320</v>
      </c>
      <c r="P3650" s="133" t="s">
        <v>200</v>
      </c>
      <c r="Q3650" s="133" t="s">
        <v>201</v>
      </c>
      <c r="R3650" s="133" t="s">
        <v>202</v>
      </c>
      <c r="S3650" s="127">
        <v>44349.400856481479</v>
      </c>
    </row>
    <row r="3651" spans="1:19" x14ac:dyDescent="0.2">
      <c r="A3651" s="133" t="s">
        <v>199</v>
      </c>
      <c r="B3651" s="133" t="s">
        <v>86</v>
      </c>
      <c r="C3651" s="127">
        <v>44345</v>
      </c>
      <c r="D3651" s="133">
        <v>0</v>
      </c>
      <c r="E3651" s="133">
        <v>0</v>
      </c>
      <c r="F3651" s="133">
        <v>0.72299999999999998</v>
      </c>
      <c r="G3651" s="133">
        <v>0.72299999999999998</v>
      </c>
      <c r="H3651" s="133">
        <v>0</v>
      </c>
      <c r="I3651" s="133">
        <v>0</v>
      </c>
      <c r="J3651" s="133">
        <v>0</v>
      </c>
      <c r="K3651" s="133">
        <v>0</v>
      </c>
      <c r="L3651" s="133"/>
      <c r="M3651" s="133">
        <v>0</v>
      </c>
      <c r="N3651" s="133">
        <v>0</v>
      </c>
      <c r="O3651" s="242">
        <v>1320</v>
      </c>
      <c r="P3651" s="133" t="s">
        <v>200</v>
      </c>
      <c r="Q3651" s="133" t="s">
        <v>201</v>
      </c>
      <c r="R3651" s="133" t="s">
        <v>202</v>
      </c>
      <c r="S3651" s="127">
        <v>44349.400856481479</v>
      </c>
    </row>
    <row r="3652" spans="1:19" x14ac:dyDescent="0.2">
      <c r="A3652" s="133" t="s">
        <v>199</v>
      </c>
      <c r="B3652" s="133" t="s">
        <v>86</v>
      </c>
      <c r="C3652" s="127">
        <v>44345.041666666664</v>
      </c>
      <c r="D3652" s="133">
        <v>0</v>
      </c>
      <c r="E3652" s="133">
        <v>0</v>
      </c>
      <c r="F3652" s="133">
        <v>0.73199999999999998</v>
      </c>
      <c r="G3652" s="133">
        <v>0.73199999999999998</v>
      </c>
      <c r="H3652" s="133">
        <v>0</v>
      </c>
      <c r="I3652" s="133">
        <v>0</v>
      </c>
      <c r="J3652" s="133">
        <v>0</v>
      </c>
      <c r="K3652" s="133">
        <v>0</v>
      </c>
      <c r="L3652" s="133"/>
      <c r="M3652" s="133">
        <v>0</v>
      </c>
      <c r="N3652" s="133">
        <v>0</v>
      </c>
      <c r="O3652" s="242">
        <v>1320</v>
      </c>
      <c r="P3652" s="133" t="s">
        <v>200</v>
      </c>
      <c r="Q3652" s="133" t="s">
        <v>201</v>
      </c>
      <c r="R3652" s="133" t="s">
        <v>202</v>
      </c>
      <c r="S3652" s="127">
        <v>44349.400856481479</v>
      </c>
    </row>
    <row r="3653" spans="1:19" x14ac:dyDescent="0.2">
      <c r="A3653" s="133" t="s">
        <v>199</v>
      </c>
      <c r="B3653" s="133" t="s">
        <v>86</v>
      </c>
      <c r="C3653" s="127">
        <v>44345.083333333336</v>
      </c>
      <c r="D3653" s="133">
        <v>0</v>
      </c>
      <c r="E3653" s="133">
        <v>0</v>
      </c>
      <c r="F3653" s="133">
        <v>0.71399999999999997</v>
      </c>
      <c r="G3653" s="133">
        <v>0.71399999999999997</v>
      </c>
      <c r="H3653" s="133">
        <v>0</v>
      </c>
      <c r="I3653" s="133">
        <v>0</v>
      </c>
      <c r="J3653" s="133">
        <v>0</v>
      </c>
      <c r="K3653" s="133">
        <v>0</v>
      </c>
      <c r="L3653" s="133"/>
      <c r="M3653" s="133">
        <v>0</v>
      </c>
      <c r="N3653" s="133">
        <v>0</v>
      </c>
      <c r="O3653" s="242">
        <v>1320</v>
      </c>
      <c r="P3653" s="133" t="s">
        <v>200</v>
      </c>
      <c r="Q3653" s="133" t="s">
        <v>201</v>
      </c>
      <c r="R3653" s="133" t="s">
        <v>202</v>
      </c>
      <c r="S3653" s="127">
        <v>44349.400868055556</v>
      </c>
    </row>
    <row r="3654" spans="1:19" x14ac:dyDescent="0.2">
      <c r="A3654" s="133" t="s">
        <v>199</v>
      </c>
      <c r="B3654" s="133" t="s">
        <v>86</v>
      </c>
      <c r="C3654" s="127">
        <v>44345.125</v>
      </c>
      <c r="D3654" s="133">
        <v>0</v>
      </c>
      <c r="E3654" s="133">
        <v>0</v>
      </c>
      <c r="F3654" s="133">
        <v>0.73199999999999998</v>
      </c>
      <c r="G3654" s="133">
        <v>0.73199999999999998</v>
      </c>
      <c r="H3654" s="133">
        <v>0</v>
      </c>
      <c r="I3654" s="133">
        <v>0</v>
      </c>
      <c r="J3654" s="133">
        <v>0</v>
      </c>
      <c r="K3654" s="133">
        <v>0</v>
      </c>
      <c r="L3654" s="133"/>
      <c r="M3654" s="133">
        <v>0</v>
      </c>
      <c r="N3654" s="133">
        <v>0</v>
      </c>
      <c r="O3654" s="242">
        <v>1320</v>
      </c>
      <c r="P3654" s="133" t="s">
        <v>200</v>
      </c>
      <c r="Q3654" s="133" t="s">
        <v>201</v>
      </c>
      <c r="R3654" s="133" t="s">
        <v>202</v>
      </c>
      <c r="S3654" s="127">
        <v>44349.400856481479</v>
      </c>
    </row>
    <row r="3655" spans="1:19" x14ac:dyDescent="0.2">
      <c r="A3655" s="133" t="s">
        <v>199</v>
      </c>
      <c r="B3655" s="133" t="s">
        <v>86</v>
      </c>
      <c r="C3655" s="127">
        <v>44345.166666666664</v>
      </c>
      <c r="D3655" s="133">
        <v>0</v>
      </c>
      <c r="E3655" s="133">
        <v>0</v>
      </c>
      <c r="F3655" s="133">
        <v>0.73199999999999998</v>
      </c>
      <c r="G3655" s="133">
        <v>0.73199999999999998</v>
      </c>
      <c r="H3655" s="133">
        <v>0</v>
      </c>
      <c r="I3655" s="133">
        <v>0</v>
      </c>
      <c r="J3655" s="133">
        <v>0</v>
      </c>
      <c r="K3655" s="133">
        <v>0</v>
      </c>
      <c r="L3655" s="133"/>
      <c r="M3655" s="133">
        <v>0</v>
      </c>
      <c r="N3655" s="133">
        <v>0</v>
      </c>
      <c r="O3655" s="242">
        <v>1320</v>
      </c>
      <c r="P3655" s="133" t="s">
        <v>200</v>
      </c>
      <c r="Q3655" s="133" t="s">
        <v>201</v>
      </c>
      <c r="R3655" s="133" t="s">
        <v>202</v>
      </c>
      <c r="S3655" s="127">
        <v>44349.400856481479</v>
      </c>
    </row>
    <row r="3656" spans="1:19" x14ac:dyDescent="0.2">
      <c r="A3656" s="133" t="s">
        <v>199</v>
      </c>
      <c r="B3656" s="133" t="s">
        <v>86</v>
      </c>
      <c r="C3656" s="127">
        <v>44345.208333333336</v>
      </c>
      <c r="D3656" s="133">
        <v>0</v>
      </c>
      <c r="E3656" s="133">
        <v>0</v>
      </c>
      <c r="F3656" s="133">
        <v>0.72299999999999998</v>
      </c>
      <c r="G3656" s="133">
        <v>0.72299999999999998</v>
      </c>
      <c r="H3656" s="133">
        <v>0</v>
      </c>
      <c r="I3656" s="133">
        <v>0</v>
      </c>
      <c r="J3656" s="133">
        <v>0</v>
      </c>
      <c r="K3656" s="133">
        <v>0</v>
      </c>
      <c r="L3656" s="133"/>
      <c r="M3656" s="133">
        <v>0</v>
      </c>
      <c r="N3656" s="133">
        <v>0</v>
      </c>
      <c r="O3656" s="242">
        <v>1320</v>
      </c>
      <c r="P3656" s="133" t="s">
        <v>200</v>
      </c>
      <c r="Q3656" s="133" t="s">
        <v>201</v>
      </c>
      <c r="R3656" s="133" t="s">
        <v>202</v>
      </c>
      <c r="S3656" s="127">
        <v>44349.400856481479</v>
      </c>
    </row>
    <row r="3657" spans="1:19" x14ac:dyDescent="0.2">
      <c r="A3657" s="133" t="s">
        <v>199</v>
      </c>
      <c r="B3657" s="133" t="s">
        <v>86</v>
      </c>
      <c r="C3657" s="127">
        <v>44345.25</v>
      </c>
      <c r="D3657" s="133">
        <v>0</v>
      </c>
      <c r="E3657" s="133">
        <v>0</v>
      </c>
      <c r="F3657" s="133">
        <v>0.72299999999999998</v>
      </c>
      <c r="G3657" s="133">
        <v>0.72299999999999998</v>
      </c>
      <c r="H3657" s="133">
        <v>0</v>
      </c>
      <c r="I3657" s="133">
        <v>0</v>
      </c>
      <c r="J3657" s="133">
        <v>0</v>
      </c>
      <c r="K3657" s="133">
        <v>0</v>
      </c>
      <c r="L3657" s="133"/>
      <c r="M3657" s="133">
        <v>0</v>
      </c>
      <c r="N3657" s="133">
        <v>0</v>
      </c>
      <c r="O3657" s="242">
        <v>1320</v>
      </c>
      <c r="P3657" s="133" t="s">
        <v>200</v>
      </c>
      <c r="Q3657" s="133" t="s">
        <v>201</v>
      </c>
      <c r="R3657" s="133" t="s">
        <v>202</v>
      </c>
      <c r="S3657" s="127">
        <v>44349.400856481479</v>
      </c>
    </row>
    <row r="3658" spans="1:19" x14ac:dyDescent="0.2">
      <c r="A3658" s="133" t="s">
        <v>199</v>
      </c>
      <c r="B3658" s="133" t="s">
        <v>86</v>
      </c>
      <c r="C3658" s="127">
        <v>44345.291666666664</v>
      </c>
      <c r="D3658" s="133">
        <v>0</v>
      </c>
      <c r="E3658" s="133">
        <v>0</v>
      </c>
      <c r="F3658" s="133">
        <v>0.73199999999999998</v>
      </c>
      <c r="G3658" s="133">
        <v>0.73199999999999998</v>
      </c>
      <c r="H3658" s="133">
        <v>0</v>
      </c>
      <c r="I3658" s="133">
        <v>0</v>
      </c>
      <c r="J3658" s="133">
        <v>0</v>
      </c>
      <c r="K3658" s="133">
        <v>0</v>
      </c>
      <c r="L3658" s="133"/>
      <c r="M3658" s="133">
        <v>0</v>
      </c>
      <c r="N3658" s="133">
        <v>0</v>
      </c>
      <c r="O3658" s="242">
        <v>1320</v>
      </c>
      <c r="P3658" s="133" t="s">
        <v>200</v>
      </c>
      <c r="Q3658" s="133" t="s">
        <v>201</v>
      </c>
      <c r="R3658" s="133" t="s">
        <v>202</v>
      </c>
      <c r="S3658" s="127">
        <v>44349.400856481479</v>
      </c>
    </row>
    <row r="3659" spans="1:19" x14ac:dyDescent="0.2">
      <c r="A3659" s="133" t="s">
        <v>199</v>
      </c>
      <c r="B3659" s="133" t="s">
        <v>86</v>
      </c>
      <c r="C3659" s="127">
        <v>44345.333333333336</v>
      </c>
      <c r="D3659" s="133">
        <v>0</v>
      </c>
      <c r="E3659" s="133">
        <v>0</v>
      </c>
      <c r="F3659" s="133">
        <v>0.72299999999999998</v>
      </c>
      <c r="G3659" s="133">
        <v>0.72299999999999998</v>
      </c>
      <c r="H3659" s="133">
        <v>0</v>
      </c>
      <c r="I3659" s="133">
        <v>0</v>
      </c>
      <c r="J3659" s="133">
        <v>0</v>
      </c>
      <c r="K3659" s="133">
        <v>0</v>
      </c>
      <c r="L3659" s="133"/>
      <c r="M3659" s="133">
        <v>0</v>
      </c>
      <c r="N3659" s="133">
        <v>0</v>
      </c>
      <c r="O3659" s="242">
        <v>1320</v>
      </c>
      <c r="P3659" s="133" t="s">
        <v>200</v>
      </c>
      <c r="Q3659" s="133" t="s">
        <v>201</v>
      </c>
      <c r="R3659" s="133" t="s">
        <v>202</v>
      </c>
      <c r="S3659" s="127">
        <v>44349.400856481479</v>
      </c>
    </row>
    <row r="3660" spans="1:19" x14ac:dyDescent="0.2">
      <c r="A3660" s="133" t="s">
        <v>199</v>
      </c>
      <c r="B3660" s="133" t="s">
        <v>86</v>
      </c>
      <c r="C3660" s="127">
        <v>44345.375</v>
      </c>
      <c r="D3660" s="133">
        <v>0</v>
      </c>
      <c r="E3660" s="133">
        <v>0</v>
      </c>
      <c r="F3660" s="133">
        <v>0.72299999999999998</v>
      </c>
      <c r="G3660" s="133">
        <v>0.72299999999999998</v>
      </c>
      <c r="H3660" s="133">
        <v>0</v>
      </c>
      <c r="I3660" s="133">
        <v>0</v>
      </c>
      <c r="J3660" s="133">
        <v>0</v>
      </c>
      <c r="K3660" s="133">
        <v>0</v>
      </c>
      <c r="L3660" s="133"/>
      <c r="M3660" s="133">
        <v>0</v>
      </c>
      <c r="N3660" s="133">
        <v>0</v>
      </c>
      <c r="O3660" s="242">
        <v>1320</v>
      </c>
      <c r="P3660" s="133" t="s">
        <v>200</v>
      </c>
      <c r="Q3660" s="133" t="s">
        <v>201</v>
      </c>
      <c r="R3660" s="133" t="s">
        <v>202</v>
      </c>
      <c r="S3660" s="127">
        <v>44349.400856481479</v>
      </c>
    </row>
    <row r="3661" spans="1:19" x14ac:dyDescent="0.2">
      <c r="A3661" s="133" t="s">
        <v>199</v>
      </c>
      <c r="B3661" s="133" t="s">
        <v>86</v>
      </c>
      <c r="C3661" s="127">
        <v>44345.416666666664</v>
      </c>
      <c r="D3661" s="133">
        <v>0</v>
      </c>
      <c r="E3661" s="133">
        <v>0</v>
      </c>
      <c r="F3661" s="133">
        <v>0.73199999999999998</v>
      </c>
      <c r="G3661" s="133">
        <v>0.73199999999999998</v>
      </c>
      <c r="H3661" s="133">
        <v>0</v>
      </c>
      <c r="I3661" s="133">
        <v>0</v>
      </c>
      <c r="J3661" s="133">
        <v>0</v>
      </c>
      <c r="K3661" s="133">
        <v>0</v>
      </c>
      <c r="L3661" s="133"/>
      <c r="M3661" s="133">
        <v>0</v>
      </c>
      <c r="N3661" s="133">
        <v>0</v>
      </c>
      <c r="O3661" s="242">
        <v>1320</v>
      </c>
      <c r="P3661" s="133" t="s">
        <v>200</v>
      </c>
      <c r="Q3661" s="133" t="s">
        <v>201</v>
      </c>
      <c r="R3661" s="133" t="s">
        <v>202</v>
      </c>
      <c r="S3661" s="127">
        <v>44349.400868055556</v>
      </c>
    </row>
    <row r="3662" spans="1:19" x14ac:dyDescent="0.2">
      <c r="A3662" s="133" t="s">
        <v>199</v>
      </c>
      <c r="B3662" s="133" t="s">
        <v>86</v>
      </c>
      <c r="C3662" s="127">
        <v>44345.458333333336</v>
      </c>
      <c r="D3662" s="133">
        <v>0</v>
      </c>
      <c r="E3662" s="133">
        <v>0</v>
      </c>
      <c r="F3662" s="133">
        <v>0.73199999999999998</v>
      </c>
      <c r="G3662" s="133">
        <v>0.73199999999999998</v>
      </c>
      <c r="H3662" s="133">
        <v>0</v>
      </c>
      <c r="I3662" s="133">
        <v>0</v>
      </c>
      <c r="J3662" s="133">
        <v>0</v>
      </c>
      <c r="K3662" s="133">
        <v>0</v>
      </c>
      <c r="L3662" s="133"/>
      <c r="M3662" s="133">
        <v>0</v>
      </c>
      <c r="N3662" s="133">
        <v>0</v>
      </c>
      <c r="O3662" s="242">
        <v>1320</v>
      </c>
      <c r="P3662" s="133" t="s">
        <v>200</v>
      </c>
      <c r="Q3662" s="133" t="s">
        <v>201</v>
      </c>
      <c r="R3662" s="133" t="s">
        <v>202</v>
      </c>
      <c r="S3662" s="127">
        <v>44349.400856481479</v>
      </c>
    </row>
    <row r="3663" spans="1:19" x14ac:dyDescent="0.2">
      <c r="A3663" s="133" t="s">
        <v>199</v>
      </c>
      <c r="B3663" s="133" t="s">
        <v>86</v>
      </c>
      <c r="C3663" s="127">
        <v>44345.5</v>
      </c>
      <c r="D3663" s="133">
        <v>0</v>
      </c>
      <c r="E3663" s="133">
        <v>0</v>
      </c>
      <c r="F3663" s="133">
        <v>0.73199999999999998</v>
      </c>
      <c r="G3663" s="133">
        <v>0.73199999999999998</v>
      </c>
      <c r="H3663" s="133">
        <v>0</v>
      </c>
      <c r="I3663" s="133">
        <v>0</v>
      </c>
      <c r="J3663" s="133">
        <v>0</v>
      </c>
      <c r="K3663" s="133">
        <v>0</v>
      </c>
      <c r="L3663" s="133"/>
      <c r="M3663" s="133">
        <v>0</v>
      </c>
      <c r="N3663" s="133">
        <v>0</v>
      </c>
      <c r="O3663" s="242">
        <v>1320</v>
      </c>
      <c r="P3663" s="133" t="s">
        <v>200</v>
      </c>
      <c r="Q3663" s="133" t="s">
        <v>201</v>
      </c>
      <c r="R3663" s="133" t="s">
        <v>202</v>
      </c>
      <c r="S3663" s="127">
        <v>44349.400856481479</v>
      </c>
    </row>
    <row r="3664" spans="1:19" x14ac:dyDescent="0.2">
      <c r="A3664" s="133" t="s">
        <v>199</v>
      </c>
      <c r="B3664" s="133" t="s">
        <v>86</v>
      </c>
      <c r="C3664" s="127">
        <v>44345.541666666664</v>
      </c>
      <c r="D3664" s="133">
        <v>0</v>
      </c>
      <c r="E3664" s="133">
        <v>0</v>
      </c>
      <c r="F3664" s="133">
        <v>0.73199999999999998</v>
      </c>
      <c r="G3664" s="133">
        <v>0.73199999999999998</v>
      </c>
      <c r="H3664" s="133">
        <v>0</v>
      </c>
      <c r="I3664" s="133">
        <v>0</v>
      </c>
      <c r="J3664" s="133">
        <v>0</v>
      </c>
      <c r="K3664" s="133">
        <v>0</v>
      </c>
      <c r="L3664" s="133"/>
      <c r="M3664" s="133">
        <v>0</v>
      </c>
      <c r="N3664" s="133">
        <v>0</v>
      </c>
      <c r="O3664" s="242">
        <v>1320</v>
      </c>
      <c r="P3664" s="133" t="s">
        <v>200</v>
      </c>
      <c r="Q3664" s="133" t="s">
        <v>201</v>
      </c>
      <c r="R3664" s="133" t="s">
        <v>202</v>
      </c>
      <c r="S3664" s="127">
        <v>44349.400856481479</v>
      </c>
    </row>
    <row r="3665" spans="1:19" x14ac:dyDescent="0.2">
      <c r="A3665" s="133" t="s">
        <v>199</v>
      </c>
      <c r="B3665" s="133" t="s">
        <v>86</v>
      </c>
      <c r="C3665" s="127">
        <v>44345.583333333336</v>
      </c>
      <c r="D3665" s="133">
        <v>0</v>
      </c>
      <c r="E3665" s="133">
        <v>0</v>
      </c>
      <c r="F3665" s="133">
        <v>0.73199999999999998</v>
      </c>
      <c r="G3665" s="133">
        <v>0.73199999999999998</v>
      </c>
      <c r="H3665" s="133">
        <v>0</v>
      </c>
      <c r="I3665" s="133">
        <v>0</v>
      </c>
      <c r="J3665" s="133">
        <v>0</v>
      </c>
      <c r="K3665" s="133">
        <v>0</v>
      </c>
      <c r="L3665" s="133"/>
      <c r="M3665" s="133">
        <v>0</v>
      </c>
      <c r="N3665" s="133">
        <v>0</v>
      </c>
      <c r="O3665" s="242">
        <v>1320</v>
      </c>
      <c r="P3665" s="133" t="s">
        <v>200</v>
      </c>
      <c r="Q3665" s="133" t="s">
        <v>201</v>
      </c>
      <c r="R3665" s="133" t="s">
        <v>202</v>
      </c>
      <c r="S3665" s="127">
        <v>44349.400856481479</v>
      </c>
    </row>
    <row r="3666" spans="1:19" x14ac:dyDescent="0.2">
      <c r="A3666" s="133" t="s">
        <v>199</v>
      </c>
      <c r="B3666" s="133" t="s">
        <v>86</v>
      </c>
      <c r="C3666" s="127">
        <v>44345.625</v>
      </c>
      <c r="D3666" s="133">
        <v>0</v>
      </c>
      <c r="E3666" s="133">
        <v>0</v>
      </c>
      <c r="F3666" s="133">
        <v>0.72299999999999998</v>
      </c>
      <c r="G3666" s="133">
        <v>0.72299999999999998</v>
      </c>
      <c r="H3666" s="133">
        <v>0</v>
      </c>
      <c r="I3666" s="133">
        <v>0</v>
      </c>
      <c r="J3666" s="133">
        <v>0</v>
      </c>
      <c r="K3666" s="133">
        <v>0</v>
      </c>
      <c r="L3666" s="133"/>
      <c r="M3666" s="133">
        <v>0</v>
      </c>
      <c r="N3666" s="133">
        <v>0</v>
      </c>
      <c r="O3666" s="242">
        <v>1320</v>
      </c>
      <c r="P3666" s="133" t="s">
        <v>200</v>
      </c>
      <c r="Q3666" s="133" t="s">
        <v>201</v>
      </c>
      <c r="R3666" s="133" t="s">
        <v>202</v>
      </c>
      <c r="S3666" s="127">
        <v>44349.400856481479</v>
      </c>
    </row>
    <row r="3667" spans="1:19" x14ac:dyDescent="0.2">
      <c r="A3667" s="133" t="s">
        <v>199</v>
      </c>
      <c r="B3667" s="133" t="s">
        <v>86</v>
      </c>
      <c r="C3667" s="127">
        <v>44345.666666666664</v>
      </c>
      <c r="D3667" s="133">
        <v>0</v>
      </c>
      <c r="E3667" s="133">
        <v>0</v>
      </c>
      <c r="F3667" s="133">
        <v>0.72299999999999998</v>
      </c>
      <c r="G3667" s="133">
        <v>0.72299999999999998</v>
      </c>
      <c r="H3667" s="133">
        <v>0</v>
      </c>
      <c r="I3667" s="133">
        <v>0</v>
      </c>
      <c r="J3667" s="133">
        <v>0</v>
      </c>
      <c r="K3667" s="133">
        <v>0</v>
      </c>
      <c r="L3667" s="133"/>
      <c r="M3667" s="133">
        <v>0</v>
      </c>
      <c r="N3667" s="133">
        <v>0</v>
      </c>
      <c r="O3667" s="242">
        <v>1320</v>
      </c>
      <c r="P3667" s="133" t="s">
        <v>200</v>
      </c>
      <c r="Q3667" s="133" t="s">
        <v>201</v>
      </c>
      <c r="R3667" s="133" t="s">
        <v>202</v>
      </c>
      <c r="S3667" s="127">
        <v>44349.400856481479</v>
      </c>
    </row>
    <row r="3668" spans="1:19" x14ac:dyDescent="0.2">
      <c r="A3668" s="133" t="s">
        <v>199</v>
      </c>
      <c r="B3668" s="133" t="s">
        <v>86</v>
      </c>
      <c r="C3668" s="127">
        <v>44345.708333333336</v>
      </c>
      <c r="D3668" s="133">
        <v>0</v>
      </c>
      <c r="E3668" s="133">
        <v>0</v>
      </c>
      <c r="F3668" s="133">
        <v>0.72299999999999998</v>
      </c>
      <c r="G3668" s="133">
        <v>0.72299999999999998</v>
      </c>
      <c r="H3668" s="133">
        <v>0</v>
      </c>
      <c r="I3668" s="133">
        <v>0</v>
      </c>
      <c r="J3668" s="133">
        <v>0</v>
      </c>
      <c r="K3668" s="133">
        <v>0</v>
      </c>
      <c r="L3668" s="133"/>
      <c r="M3668" s="133">
        <v>0</v>
      </c>
      <c r="N3668" s="133">
        <v>0</v>
      </c>
      <c r="O3668" s="242">
        <v>1320</v>
      </c>
      <c r="P3668" s="133" t="s">
        <v>200</v>
      </c>
      <c r="Q3668" s="133" t="s">
        <v>201</v>
      </c>
      <c r="R3668" s="133" t="s">
        <v>202</v>
      </c>
      <c r="S3668" s="127">
        <v>44349.400856481479</v>
      </c>
    </row>
    <row r="3669" spans="1:19" x14ac:dyDescent="0.2">
      <c r="A3669" s="133" t="s">
        <v>199</v>
      </c>
      <c r="B3669" s="133" t="s">
        <v>86</v>
      </c>
      <c r="C3669" s="127">
        <v>44345.75</v>
      </c>
      <c r="D3669" s="133">
        <v>0</v>
      </c>
      <c r="E3669" s="133">
        <v>0</v>
      </c>
      <c r="F3669" s="133">
        <v>0.72299999999999998</v>
      </c>
      <c r="G3669" s="133">
        <v>0.72299999999999998</v>
      </c>
      <c r="H3669" s="133">
        <v>0</v>
      </c>
      <c r="I3669" s="133">
        <v>0</v>
      </c>
      <c r="J3669" s="133">
        <v>0</v>
      </c>
      <c r="K3669" s="133">
        <v>0</v>
      </c>
      <c r="L3669" s="133"/>
      <c r="M3669" s="133">
        <v>0</v>
      </c>
      <c r="N3669" s="133">
        <v>0</v>
      </c>
      <c r="O3669" s="242">
        <v>1320</v>
      </c>
      <c r="P3669" s="133" t="s">
        <v>200</v>
      </c>
      <c r="Q3669" s="133" t="s">
        <v>201</v>
      </c>
      <c r="R3669" s="133" t="s">
        <v>202</v>
      </c>
      <c r="S3669" s="127">
        <v>44349.400856481479</v>
      </c>
    </row>
    <row r="3670" spans="1:19" x14ac:dyDescent="0.2">
      <c r="A3670" s="133" t="s">
        <v>199</v>
      </c>
      <c r="B3670" s="133" t="s">
        <v>86</v>
      </c>
      <c r="C3670" s="127">
        <v>44345.791666666664</v>
      </c>
      <c r="D3670" s="133">
        <v>0</v>
      </c>
      <c r="E3670" s="133">
        <v>0</v>
      </c>
      <c r="F3670" s="133">
        <v>0.72299999999999998</v>
      </c>
      <c r="G3670" s="133">
        <v>0.72299999999999998</v>
      </c>
      <c r="H3670" s="133">
        <v>0</v>
      </c>
      <c r="I3670" s="133">
        <v>0</v>
      </c>
      <c r="J3670" s="133">
        <v>0</v>
      </c>
      <c r="K3670" s="133">
        <v>0</v>
      </c>
      <c r="L3670" s="133"/>
      <c r="M3670" s="133">
        <v>0</v>
      </c>
      <c r="N3670" s="133">
        <v>0</v>
      </c>
      <c r="O3670" s="242">
        <v>1320</v>
      </c>
      <c r="P3670" s="133" t="s">
        <v>200</v>
      </c>
      <c r="Q3670" s="133" t="s">
        <v>201</v>
      </c>
      <c r="R3670" s="133" t="s">
        <v>202</v>
      </c>
      <c r="S3670" s="127">
        <v>44349.400856481479</v>
      </c>
    </row>
    <row r="3671" spans="1:19" x14ac:dyDescent="0.2">
      <c r="A3671" s="133" t="s">
        <v>199</v>
      </c>
      <c r="B3671" s="133" t="s">
        <v>86</v>
      </c>
      <c r="C3671" s="127">
        <v>44345.833333333336</v>
      </c>
      <c r="D3671" s="133">
        <v>0</v>
      </c>
      <c r="E3671" s="133">
        <v>0</v>
      </c>
      <c r="F3671" s="133">
        <v>0.73199999999999998</v>
      </c>
      <c r="G3671" s="133">
        <v>0.73199999999999998</v>
      </c>
      <c r="H3671" s="133">
        <v>0</v>
      </c>
      <c r="I3671" s="133">
        <v>0</v>
      </c>
      <c r="J3671" s="133">
        <v>0</v>
      </c>
      <c r="K3671" s="133">
        <v>0</v>
      </c>
      <c r="L3671" s="133"/>
      <c r="M3671" s="133">
        <v>0</v>
      </c>
      <c r="N3671" s="133">
        <v>0</v>
      </c>
      <c r="O3671" s="242">
        <v>1320</v>
      </c>
      <c r="P3671" s="133" t="s">
        <v>200</v>
      </c>
      <c r="Q3671" s="133" t="s">
        <v>201</v>
      </c>
      <c r="R3671" s="133" t="s">
        <v>202</v>
      </c>
      <c r="S3671" s="127">
        <v>44349.400856481479</v>
      </c>
    </row>
    <row r="3672" spans="1:19" x14ac:dyDescent="0.2">
      <c r="A3672" s="133" t="s">
        <v>199</v>
      </c>
      <c r="B3672" s="133" t="s">
        <v>86</v>
      </c>
      <c r="C3672" s="127">
        <v>44345.875</v>
      </c>
      <c r="D3672" s="133">
        <v>0</v>
      </c>
      <c r="E3672" s="133">
        <v>0</v>
      </c>
      <c r="F3672" s="133">
        <v>0.72299999999999998</v>
      </c>
      <c r="G3672" s="133">
        <v>0.72299999999999998</v>
      </c>
      <c r="H3672" s="133">
        <v>0</v>
      </c>
      <c r="I3672" s="133">
        <v>0</v>
      </c>
      <c r="J3672" s="133">
        <v>0</v>
      </c>
      <c r="K3672" s="133">
        <v>0</v>
      </c>
      <c r="L3672" s="133"/>
      <c r="M3672" s="133">
        <v>0</v>
      </c>
      <c r="N3672" s="133">
        <v>0</v>
      </c>
      <c r="O3672" s="242">
        <v>1320</v>
      </c>
      <c r="P3672" s="133" t="s">
        <v>200</v>
      </c>
      <c r="Q3672" s="133" t="s">
        <v>201</v>
      </c>
      <c r="R3672" s="133" t="s">
        <v>202</v>
      </c>
      <c r="S3672" s="127">
        <v>44349.400856481479</v>
      </c>
    </row>
    <row r="3673" spans="1:19" x14ac:dyDescent="0.2">
      <c r="A3673" s="133" t="s">
        <v>199</v>
      </c>
      <c r="B3673" s="133" t="s">
        <v>86</v>
      </c>
      <c r="C3673" s="127">
        <v>44345.916666666664</v>
      </c>
      <c r="D3673" s="133">
        <v>0</v>
      </c>
      <c r="E3673" s="133">
        <v>0</v>
      </c>
      <c r="F3673" s="133">
        <v>0.72299999999999998</v>
      </c>
      <c r="G3673" s="133">
        <v>0.72299999999999998</v>
      </c>
      <c r="H3673" s="133">
        <v>0</v>
      </c>
      <c r="I3673" s="133">
        <v>0</v>
      </c>
      <c r="J3673" s="133">
        <v>0</v>
      </c>
      <c r="K3673" s="133">
        <v>0</v>
      </c>
      <c r="L3673" s="133"/>
      <c r="M3673" s="133">
        <v>0</v>
      </c>
      <c r="N3673" s="133">
        <v>0</v>
      </c>
      <c r="O3673" s="242">
        <v>1320</v>
      </c>
      <c r="P3673" s="133" t="s">
        <v>200</v>
      </c>
      <c r="Q3673" s="133" t="s">
        <v>201</v>
      </c>
      <c r="R3673" s="133" t="s">
        <v>202</v>
      </c>
      <c r="S3673" s="127">
        <v>44349.400856481479</v>
      </c>
    </row>
    <row r="3674" spans="1:19" x14ac:dyDescent="0.2">
      <c r="A3674" s="133" t="s">
        <v>199</v>
      </c>
      <c r="B3674" s="133" t="s">
        <v>86</v>
      </c>
      <c r="C3674" s="127">
        <v>44345.958333333336</v>
      </c>
      <c r="D3674" s="133">
        <v>0</v>
      </c>
      <c r="E3674" s="133">
        <v>0</v>
      </c>
      <c r="F3674" s="133">
        <v>0.73199999999999998</v>
      </c>
      <c r="G3674" s="133">
        <v>0.73199999999999998</v>
      </c>
      <c r="H3674" s="133">
        <v>0</v>
      </c>
      <c r="I3674" s="133">
        <v>0</v>
      </c>
      <c r="J3674" s="133">
        <v>0</v>
      </c>
      <c r="K3674" s="133">
        <v>0</v>
      </c>
      <c r="L3674" s="133"/>
      <c r="M3674" s="133">
        <v>0</v>
      </c>
      <c r="N3674" s="133">
        <v>0</v>
      </c>
      <c r="O3674" s="242">
        <v>1320</v>
      </c>
      <c r="P3674" s="133" t="s">
        <v>200</v>
      </c>
      <c r="Q3674" s="133" t="s">
        <v>201</v>
      </c>
      <c r="R3674" s="133" t="s">
        <v>202</v>
      </c>
      <c r="S3674" s="127">
        <v>44349.400856481479</v>
      </c>
    </row>
    <row r="3675" spans="1:19" x14ac:dyDescent="0.2">
      <c r="A3675" s="133" t="s">
        <v>199</v>
      </c>
      <c r="B3675" s="133" t="s">
        <v>86</v>
      </c>
      <c r="C3675" s="127">
        <v>44346</v>
      </c>
      <c r="D3675" s="133">
        <v>0</v>
      </c>
      <c r="E3675" s="133">
        <v>0</v>
      </c>
      <c r="F3675" s="133">
        <v>0.73199999999999998</v>
      </c>
      <c r="G3675" s="133">
        <v>0.73199999999999998</v>
      </c>
      <c r="H3675" s="133">
        <v>0</v>
      </c>
      <c r="I3675" s="133">
        <v>0</v>
      </c>
      <c r="J3675" s="133">
        <v>0</v>
      </c>
      <c r="K3675" s="133">
        <v>0</v>
      </c>
      <c r="L3675" s="133"/>
      <c r="M3675" s="133">
        <v>0</v>
      </c>
      <c r="N3675" s="133">
        <v>0</v>
      </c>
      <c r="O3675" s="242">
        <v>1320</v>
      </c>
      <c r="P3675" s="133" t="s">
        <v>200</v>
      </c>
      <c r="Q3675" s="133" t="s">
        <v>201</v>
      </c>
      <c r="R3675" s="133" t="s">
        <v>202</v>
      </c>
      <c r="S3675" s="127">
        <v>44349.400856481479</v>
      </c>
    </row>
    <row r="3676" spans="1:19" x14ac:dyDescent="0.2">
      <c r="A3676" s="133" t="s">
        <v>199</v>
      </c>
      <c r="B3676" s="133" t="s">
        <v>86</v>
      </c>
      <c r="C3676" s="127">
        <v>44346.041666666664</v>
      </c>
      <c r="D3676" s="133">
        <v>0</v>
      </c>
      <c r="E3676" s="133">
        <v>0</v>
      </c>
      <c r="F3676" s="133">
        <v>0.71099999999999997</v>
      </c>
      <c r="G3676" s="133">
        <v>0.71099999999999997</v>
      </c>
      <c r="H3676" s="133">
        <v>0</v>
      </c>
      <c r="I3676" s="133">
        <v>0</v>
      </c>
      <c r="J3676" s="133">
        <v>0</v>
      </c>
      <c r="K3676" s="133">
        <v>0</v>
      </c>
      <c r="L3676" s="133"/>
      <c r="M3676" s="133">
        <v>0</v>
      </c>
      <c r="N3676" s="133">
        <v>0</v>
      </c>
      <c r="O3676" s="242">
        <v>1320</v>
      </c>
      <c r="P3676" s="133" t="s">
        <v>200</v>
      </c>
      <c r="Q3676" s="133" t="s">
        <v>201</v>
      </c>
      <c r="R3676" s="133" t="s">
        <v>202</v>
      </c>
      <c r="S3676" s="127">
        <v>44349.400856481479</v>
      </c>
    </row>
    <row r="3677" spans="1:19" x14ac:dyDescent="0.2">
      <c r="A3677" s="133" t="s">
        <v>199</v>
      </c>
      <c r="B3677" s="133" t="s">
        <v>86</v>
      </c>
      <c r="C3677" s="127">
        <v>44346.083333333336</v>
      </c>
      <c r="D3677" s="133">
        <v>0</v>
      </c>
      <c r="E3677" s="133">
        <v>0</v>
      </c>
      <c r="F3677" s="133">
        <v>0.73199999999999998</v>
      </c>
      <c r="G3677" s="133">
        <v>0.73199999999999998</v>
      </c>
      <c r="H3677" s="133">
        <v>0</v>
      </c>
      <c r="I3677" s="133">
        <v>0</v>
      </c>
      <c r="J3677" s="133">
        <v>0</v>
      </c>
      <c r="K3677" s="133">
        <v>0</v>
      </c>
      <c r="L3677" s="133"/>
      <c r="M3677" s="133">
        <v>0</v>
      </c>
      <c r="N3677" s="133">
        <v>0</v>
      </c>
      <c r="O3677" s="242">
        <v>1320</v>
      </c>
      <c r="P3677" s="133" t="s">
        <v>200</v>
      </c>
      <c r="Q3677" s="133" t="s">
        <v>201</v>
      </c>
      <c r="R3677" s="133" t="s">
        <v>202</v>
      </c>
      <c r="S3677" s="127">
        <v>44349.400856481479</v>
      </c>
    </row>
    <row r="3678" spans="1:19" x14ac:dyDescent="0.2">
      <c r="A3678" s="133" t="s">
        <v>199</v>
      </c>
      <c r="B3678" s="133" t="s">
        <v>86</v>
      </c>
      <c r="C3678" s="127">
        <v>44346.125</v>
      </c>
      <c r="D3678" s="133">
        <v>0</v>
      </c>
      <c r="E3678" s="133">
        <v>0</v>
      </c>
      <c r="F3678" s="133">
        <v>0.74099999999999999</v>
      </c>
      <c r="G3678" s="133">
        <v>0.74099999999999999</v>
      </c>
      <c r="H3678" s="133">
        <v>0</v>
      </c>
      <c r="I3678" s="133">
        <v>0</v>
      </c>
      <c r="J3678" s="133">
        <v>0</v>
      </c>
      <c r="K3678" s="133">
        <v>0</v>
      </c>
      <c r="L3678" s="133"/>
      <c r="M3678" s="133">
        <v>0</v>
      </c>
      <c r="N3678" s="133">
        <v>0</v>
      </c>
      <c r="O3678" s="242">
        <v>1320</v>
      </c>
      <c r="P3678" s="133" t="s">
        <v>200</v>
      </c>
      <c r="Q3678" s="133" t="s">
        <v>201</v>
      </c>
      <c r="R3678" s="133" t="s">
        <v>202</v>
      </c>
      <c r="S3678" s="127">
        <v>44349.400856481479</v>
      </c>
    </row>
    <row r="3679" spans="1:19" x14ac:dyDescent="0.2">
      <c r="A3679" s="133" t="s">
        <v>199</v>
      </c>
      <c r="B3679" s="133" t="s">
        <v>86</v>
      </c>
      <c r="C3679" s="127">
        <v>44346.166666666664</v>
      </c>
      <c r="D3679" s="133">
        <v>0</v>
      </c>
      <c r="E3679" s="133">
        <v>0</v>
      </c>
      <c r="F3679" s="133">
        <v>0.73199999999999998</v>
      </c>
      <c r="G3679" s="133">
        <v>0.73199999999999998</v>
      </c>
      <c r="H3679" s="133">
        <v>0</v>
      </c>
      <c r="I3679" s="133">
        <v>0</v>
      </c>
      <c r="J3679" s="133">
        <v>0</v>
      </c>
      <c r="K3679" s="133">
        <v>0</v>
      </c>
      <c r="L3679" s="133"/>
      <c r="M3679" s="133">
        <v>0</v>
      </c>
      <c r="N3679" s="133">
        <v>0</v>
      </c>
      <c r="O3679" s="242">
        <v>1320</v>
      </c>
      <c r="P3679" s="133" t="s">
        <v>200</v>
      </c>
      <c r="Q3679" s="133" t="s">
        <v>201</v>
      </c>
      <c r="R3679" s="133" t="s">
        <v>202</v>
      </c>
      <c r="S3679" s="127">
        <v>44349.400856481479</v>
      </c>
    </row>
    <row r="3680" spans="1:19" x14ac:dyDescent="0.2">
      <c r="A3680" s="133" t="s">
        <v>199</v>
      </c>
      <c r="B3680" s="133" t="s">
        <v>86</v>
      </c>
      <c r="C3680" s="127">
        <v>44346.208333333336</v>
      </c>
      <c r="D3680" s="133">
        <v>0</v>
      </c>
      <c r="E3680" s="133">
        <v>0</v>
      </c>
      <c r="F3680" s="133">
        <v>0.73199999999999998</v>
      </c>
      <c r="G3680" s="133">
        <v>0.73199999999999998</v>
      </c>
      <c r="H3680" s="133">
        <v>0</v>
      </c>
      <c r="I3680" s="133">
        <v>0</v>
      </c>
      <c r="J3680" s="133">
        <v>0</v>
      </c>
      <c r="K3680" s="133">
        <v>0</v>
      </c>
      <c r="L3680" s="133"/>
      <c r="M3680" s="133">
        <v>0</v>
      </c>
      <c r="N3680" s="133">
        <v>0</v>
      </c>
      <c r="O3680" s="242">
        <v>1320</v>
      </c>
      <c r="P3680" s="133" t="s">
        <v>200</v>
      </c>
      <c r="Q3680" s="133" t="s">
        <v>201</v>
      </c>
      <c r="R3680" s="133" t="s">
        <v>202</v>
      </c>
      <c r="S3680" s="127">
        <v>44349.400856481479</v>
      </c>
    </row>
    <row r="3681" spans="1:19" x14ac:dyDescent="0.2">
      <c r="A3681" s="133" t="s">
        <v>199</v>
      </c>
      <c r="B3681" s="133" t="s">
        <v>86</v>
      </c>
      <c r="C3681" s="127">
        <v>44346.25</v>
      </c>
      <c r="D3681" s="133">
        <v>0</v>
      </c>
      <c r="E3681" s="133">
        <v>0</v>
      </c>
      <c r="F3681" s="133">
        <v>0.72299999999999998</v>
      </c>
      <c r="G3681" s="133">
        <v>0.72299999999999998</v>
      </c>
      <c r="H3681" s="133">
        <v>0</v>
      </c>
      <c r="I3681" s="133">
        <v>0</v>
      </c>
      <c r="J3681" s="133">
        <v>0</v>
      </c>
      <c r="K3681" s="133">
        <v>0</v>
      </c>
      <c r="L3681" s="133"/>
      <c r="M3681" s="133">
        <v>0</v>
      </c>
      <c r="N3681" s="133">
        <v>0</v>
      </c>
      <c r="O3681" s="242">
        <v>1320</v>
      </c>
      <c r="P3681" s="133" t="s">
        <v>200</v>
      </c>
      <c r="Q3681" s="133" t="s">
        <v>201</v>
      </c>
      <c r="R3681" s="133" t="s">
        <v>202</v>
      </c>
      <c r="S3681" s="127">
        <v>44349.400856481479</v>
      </c>
    </row>
    <row r="3682" spans="1:19" x14ac:dyDescent="0.2">
      <c r="A3682" s="133" t="s">
        <v>199</v>
      </c>
      <c r="B3682" s="133" t="s">
        <v>86</v>
      </c>
      <c r="C3682" s="127">
        <v>44346.291666666664</v>
      </c>
      <c r="D3682" s="133">
        <v>0</v>
      </c>
      <c r="E3682" s="133">
        <v>0</v>
      </c>
      <c r="F3682" s="133">
        <v>0.73199999999999998</v>
      </c>
      <c r="G3682" s="133">
        <v>0.73199999999999998</v>
      </c>
      <c r="H3682" s="133">
        <v>0</v>
      </c>
      <c r="I3682" s="133">
        <v>0</v>
      </c>
      <c r="J3682" s="133">
        <v>0</v>
      </c>
      <c r="K3682" s="133">
        <v>0</v>
      </c>
      <c r="L3682" s="133"/>
      <c r="M3682" s="133">
        <v>0</v>
      </c>
      <c r="N3682" s="133">
        <v>0</v>
      </c>
      <c r="O3682" s="242">
        <v>1320</v>
      </c>
      <c r="P3682" s="133" t="s">
        <v>200</v>
      </c>
      <c r="Q3682" s="133" t="s">
        <v>201</v>
      </c>
      <c r="R3682" s="133" t="s">
        <v>202</v>
      </c>
      <c r="S3682" s="127">
        <v>44349.400856481479</v>
      </c>
    </row>
    <row r="3683" spans="1:19" x14ac:dyDescent="0.2">
      <c r="A3683" s="133" t="s">
        <v>199</v>
      </c>
      <c r="B3683" s="133" t="s">
        <v>86</v>
      </c>
      <c r="C3683" s="127">
        <v>44346.333333333336</v>
      </c>
      <c r="D3683" s="133">
        <v>0</v>
      </c>
      <c r="E3683" s="133">
        <v>0</v>
      </c>
      <c r="F3683" s="133">
        <v>0.72299999999999998</v>
      </c>
      <c r="G3683" s="133">
        <v>0.72299999999999998</v>
      </c>
      <c r="H3683" s="133">
        <v>0</v>
      </c>
      <c r="I3683" s="133">
        <v>0</v>
      </c>
      <c r="J3683" s="133">
        <v>0</v>
      </c>
      <c r="K3683" s="133">
        <v>0</v>
      </c>
      <c r="L3683" s="133"/>
      <c r="M3683" s="133">
        <v>0</v>
      </c>
      <c r="N3683" s="133">
        <v>0</v>
      </c>
      <c r="O3683" s="242">
        <v>1320</v>
      </c>
      <c r="P3683" s="133" t="s">
        <v>200</v>
      </c>
      <c r="Q3683" s="133" t="s">
        <v>201</v>
      </c>
      <c r="R3683" s="133" t="s">
        <v>202</v>
      </c>
      <c r="S3683" s="127">
        <v>44349.400856481479</v>
      </c>
    </row>
    <row r="3684" spans="1:19" x14ac:dyDescent="0.2">
      <c r="A3684" s="133" t="s">
        <v>199</v>
      </c>
      <c r="B3684" s="133" t="s">
        <v>86</v>
      </c>
      <c r="C3684" s="127">
        <v>44346.375</v>
      </c>
      <c r="D3684" s="133">
        <v>0</v>
      </c>
      <c r="E3684" s="133">
        <v>0</v>
      </c>
      <c r="F3684" s="133">
        <v>0.71399999999999997</v>
      </c>
      <c r="G3684" s="133">
        <v>0.71399999999999997</v>
      </c>
      <c r="H3684" s="133">
        <v>0</v>
      </c>
      <c r="I3684" s="133">
        <v>0</v>
      </c>
      <c r="J3684" s="133">
        <v>0</v>
      </c>
      <c r="K3684" s="133">
        <v>0</v>
      </c>
      <c r="L3684" s="133"/>
      <c r="M3684" s="133">
        <v>0</v>
      </c>
      <c r="N3684" s="133">
        <v>0</v>
      </c>
      <c r="O3684" s="242">
        <v>1320</v>
      </c>
      <c r="P3684" s="133" t="s">
        <v>200</v>
      </c>
      <c r="Q3684" s="133" t="s">
        <v>201</v>
      </c>
      <c r="R3684" s="133" t="s">
        <v>202</v>
      </c>
      <c r="S3684" s="127">
        <v>44349.400868055556</v>
      </c>
    </row>
    <row r="3685" spans="1:19" x14ac:dyDescent="0.2">
      <c r="A3685" s="133" t="s">
        <v>199</v>
      </c>
      <c r="B3685" s="133" t="s">
        <v>86</v>
      </c>
      <c r="C3685" s="127">
        <v>44346.416666666664</v>
      </c>
      <c r="D3685" s="133">
        <v>0</v>
      </c>
      <c r="E3685" s="133">
        <v>0</v>
      </c>
      <c r="F3685" s="133">
        <v>0.72299999999999998</v>
      </c>
      <c r="G3685" s="133">
        <v>0.72299999999999998</v>
      </c>
      <c r="H3685" s="133">
        <v>0</v>
      </c>
      <c r="I3685" s="133">
        <v>0</v>
      </c>
      <c r="J3685" s="133">
        <v>0</v>
      </c>
      <c r="K3685" s="133">
        <v>0</v>
      </c>
      <c r="L3685" s="133"/>
      <c r="M3685" s="133">
        <v>0</v>
      </c>
      <c r="N3685" s="133">
        <v>0</v>
      </c>
      <c r="O3685" s="242">
        <v>1320</v>
      </c>
      <c r="P3685" s="133" t="s">
        <v>200</v>
      </c>
      <c r="Q3685" s="133" t="s">
        <v>201</v>
      </c>
      <c r="R3685" s="133" t="s">
        <v>202</v>
      </c>
      <c r="S3685" s="127">
        <v>44349.400856481479</v>
      </c>
    </row>
    <row r="3686" spans="1:19" x14ac:dyDescent="0.2">
      <c r="A3686" s="133" t="s">
        <v>199</v>
      </c>
      <c r="B3686" s="133" t="s">
        <v>86</v>
      </c>
      <c r="C3686" s="127">
        <v>44346.458333333336</v>
      </c>
      <c r="D3686" s="133">
        <v>0</v>
      </c>
      <c r="E3686" s="133">
        <v>0</v>
      </c>
      <c r="F3686" s="133">
        <v>0.72299999999999998</v>
      </c>
      <c r="G3686" s="133">
        <v>0.72299999999999998</v>
      </c>
      <c r="H3686" s="133">
        <v>0</v>
      </c>
      <c r="I3686" s="133">
        <v>0</v>
      </c>
      <c r="J3686" s="133">
        <v>0</v>
      </c>
      <c r="K3686" s="133">
        <v>0</v>
      </c>
      <c r="L3686" s="133"/>
      <c r="M3686" s="133">
        <v>0</v>
      </c>
      <c r="N3686" s="133">
        <v>0</v>
      </c>
      <c r="O3686" s="242">
        <v>1320</v>
      </c>
      <c r="P3686" s="133" t="s">
        <v>200</v>
      </c>
      <c r="Q3686" s="133" t="s">
        <v>201</v>
      </c>
      <c r="R3686" s="133" t="s">
        <v>202</v>
      </c>
      <c r="S3686" s="127">
        <v>44349.400856481479</v>
      </c>
    </row>
    <row r="3687" spans="1:19" x14ac:dyDescent="0.2">
      <c r="A3687" s="133" t="s">
        <v>199</v>
      </c>
      <c r="B3687" s="133" t="s">
        <v>86</v>
      </c>
      <c r="C3687" s="127">
        <v>44346.5</v>
      </c>
      <c r="D3687" s="133">
        <v>0</v>
      </c>
      <c r="E3687" s="133">
        <v>0</v>
      </c>
      <c r="F3687" s="133">
        <v>0.71399999999999997</v>
      </c>
      <c r="G3687" s="133">
        <v>0.71399999999999997</v>
      </c>
      <c r="H3687" s="133">
        <v>0</v>
      </c>
      <c r="I3687" s="133">
        <v>0</v>
      </c>
      <c r="J3687" s="133">
        <v>0</v>
      </c>
      <c r="K3687" s="133">
        <v>0</v>
      </c>
      <c r="L3687" s="133"/>
      <c r="M3687" s="133">
        <v>0</v>
      </c>
      <c r="N3687" s="133">
        <v>0</v>
      </c>
      <c r="O3687" s="242">
        <v>1320</v>
      </c>
      <c r="P3687" s="133" t="s">
        <v>200</v>
      </c>
      <c r="Q3687" s="133" t="s">
        <v>201</v>
      </c>
      <c r="R3687" s="133" t="s">
        <v>202</v>
      </c>
      <c r="S3687" s="127">
        <v>44349.400856481479</v>
      </c>
    </row>
    <row r="3688" spans="1:19" x14ac:dyDescent="0.2">
      <c r="A3688" s="133" t="s">
        <v>199</v>
      </c>
      <c r="B3688" s="133" t="s">
        <v>86</v>
      </c>
      <c r="C3688" s="127">
        <v>44346.541666666664</v>
      </c>
      <c r="D3688" s="133">
        <v>0</v>
      </c>
      <c r="E3688" s="133">
        <v>0</v>
      </c>
      <c r="F3688" s="133">
        <v>0.73199999999999998</v>
      </c>
      <c r="G3688" s="133">
        <v>0.73199999999999998</v>
      </c>
      <c r="H3688" s="133">
        <v>0</v>
      </c>
      <c r="I3688" s="133">
        <v>0</v>
      </c>
      <c r="J3688" s="133">
        <v>0</v>
      </c>
      <c r="K3688" s="133">
        <v>0</v>
      </c>
      <c r="L3688" s="133"/>
      <c r="M3688" s="133">
        <v>0</v>
      </c>
      <c r="N3688" s="133">
        <v>0</v>
      </c>
      <c r="O3688" s="242">
        <v>1320</v>
      </c>
      <c r="P3688" s="133" t="s">
        <v>200</v>
      </c>
      <c r="Q3688" s="133" t="s">
        <v>201</v>
      </c>
      <c r="R3688" s="133" t="s">
        <v>202</v>
      </c>
      <c r="S3688" s="127">
        <v>44349.400856481479</v>
      </c>
    </row>
    <row r="3689" spans="1:19" x14ac:dyDescent="0.2">
      <c r="A3689" s="133" t="s">
        <v>199</v>
      </c>
      <c r="B3689" s="133" t="s">
        <v>86</v>
      </c>
      <c r="C3689" s="127">
        <v>44346.583333333336</v>
      </c>
      <c r="D3689" s="133">
        <v>0</v>
      </c>
      <c r="E3689" s="133">
        <v>0</v>
      </c>
      <c r="F3689" s="133">
        <v>0.72299999999999998</v>
      </c>
      <c r="G3689" s="133">
        <v>0.72299999999999998</v>
      </c>
      <c r="H3689" s="133">
        <v>0</v>
      </c>
      <c r="I3689" s="133">
        <v>0</v>
      </c>
      <c r="J3689" s="133">
        <v>0</v>
      </c>
      <c r="K3689" s="133">
        <v>0</v>
      </c>
      <c r="L3689" s="133"/>
      <c r="M3689" s="133">
        <v>0</v>
      </c>
      <c r="N3689" s="133">
        <v>0</v>
      </c>
      <c r="O3689" s="242">
        <v>1320</v>
      </c>
      <c r="P3689" s="133" t="s">
        <v>200</v>
      </c>
      <c r="Q3689" s="133" t="s">
        <v>201</v>
      </c>
      <c r="R3689" s="133" t="s">
        <v>202</v>
      </c>
      <c r="S3689" s="127">
        <v>44349.400856481479</v>
      </c>
    </row>
    <row r="3690" spans="1:19" x14ac:dyDescent="0.2">
      <c r="A3690" s="133" t="s">
        <v>199</v>
      </c>
      <c r="B3690" s="133" t="s">
        <v>86</v>
      </c>
      <c r="C3690" s="127">
        <v>44346.625</v>
      </c>
      <c r="D3690" s="133">
        <v>0</v>
      </c>
      <c r="E3690" s="133">
        <v>0</v>
      </c>
      <c r="F3690" s="133">
        <v>0.74099999999999999</v>
      </c>
      <c r="G3690" s="133">
        <v>0.74099999999999999</v>
      </c>
      <c r="H3690" s="133">
        <v>0</v>
      </c>
      <c r="I3690" s="133">
        <v>0</v>
      </c>
      <c r="J3690" s="133">
        <v>0</v>
      </c>
      <c r="K3690" s="133">
        <v>0</v>
      </c>
      <c r="L3690" s="133"/>
      <c r="M3690" s="133">
        <v>0</v>
      </c>
      <c r="N3690" s="133">
        <v>0</v>
      </c>
      <c r="O3690" s="242">
        <v>1320</v>
      </c>
      <c r="P3690" s="133" t="s">
        <v>200</v>
      </c>
      <c r="Q3690" s="133" t="s">
        <v>201</v>
      </c>
      <c r="R3690" s="133" t="s">
        <v>202</v>
      </c>
      <c r="S3690" s="127">
        <v>44349.400856481479</v>
      </c>
    </row>
    <row r="3691" spans="1:19" x14ac:dyDescent="0.2">
      <c r="A3691" s="133" t="s">
        <v>199</v>
      </c>
      <c r="B3691" s="133" t="s">
        <v>86</v>
      </c>
      <c r="C3691" s="127">
        <v>44346.666666666664</v>
      </c>
      <c r="D3691" s="133">
        <v>0</v>
      </c>
      <c r="E3691" s="133">
        <v>0</v>
      </c>
      <c r="F3691" s="133">
        <v>0.72299999999999998</v>
      </c>
      <c r="G3691" s="133">
        <v>0.72299999999999998</v>
      </c>
      <c r="H3691" s="133">
        <v>0</v>
      </c>
      <c r="I3691" s="133">
        <v>0</v>
      </c>
      <c r="J3691" s="133">
        <v>0</v>
      </c>
      <c r="K3691" s="133">
        <v>0</v>
      </c>
      <c r="L3691" s="133"/>
      <c r="M3691" s="133">
        <v>0</v>
      </c>
      <c r="N3691" s="133">
        <v>0</v>
      </c>
      <c r="O3691" s="242">
        <v>1320</v>
      </c>
      <c r="P3691" s="133" t="s">
        <v>200</v>
      </c>
      <c r="Q3691" s="133" t="s">
        <v>201</v>
      </c>
      <c r="R3691" s="133" t="s">
        <v>202</v>
      </c>
      <c r="S3691" s="127">
        <v>44349.400856481479</v>
      </c>
    </row>
    <row r="3692" spans="1:19" x14ac:dyDescent="0.2">
      <c r="A3692" s="133" t="s">
        <v>199</v>
      </c>
      <c r="B3692" s="133" t="s">
        <v>86</v>
      </c>
      <c r="C3692" s="127">
        <v>44346.708333333336</v>
      </c>
      <c r="D3692" s="133">
        <v>0</v>
      </c>
      <c r="E3692" s="133">
        <v>0</v>
      </c>
      <c r="F3692" s="133">
        <v>0.72299999999999998</v>
      </c>
      <c r="G3692" s="133">
        <v>0.72299999999999998</v>
      </c>
      <c r="H3692" s="133">
        <v>0</v>
      </c>
      <c r="I3692" s="133">
        <v>0</v>
      </c>
      <c r="J3692" s="133">
        <v>0</v>
      </c>
      <c r="K3692" s="133">
        <v>0</v>
      </c>
      <c r="L3692" s="133"/>
      <c r="M3692" s="133">
        <v>0</v>
      </c>
      <c r="N3692" s="133">
        <v>0</v>
      </c>
      <c r="O3692" s="242">
        <v>1320</v>
      </c>
      <c r="P3692" s="133" t="s">
        <v>200</v>
      </c>
      <c r="Q3692" s="133" t="s">
        <v>201</v>
      </c>
      <c r="R3692" s="133" t="s">
        <v>202</v>
      </c>
      <c r="S3692" s="127">
        <v>44349.400856481479</v>
      </c>
    </row>
    <row r="3693" spans="1:19" x14ac:dyDescent="0.2">
      <c r="A3693" s="133" t="s">
        <v>199</v>
      </c>
      <c r="B3693" s="133" t="s">
        <v>86</v>
      </c>
      <c r="C3693" s="127">
        <v>44346.75</v>
      </c>
      <c r="D3693" s="133">
        <v>0</v>
      </c>
      <c r="E3693" s="133">
        <v>0</v>
      </c>
      <c r="F3693" s="133">
        <v>0.70499999999999996</v>
      </c>
      <c r="G3693" s="133">
        <v>0.70499999999999996</v>
      </c>
      <c r="H3693" s="133">
        <v>0</v>
      </c>
      <c r="I3693" s="133">
        <v>0</v>
      </c>
      <c r="J3693" s="133">
        <v>0</v>
      </c>
      <c r="K3693" s="133">
        <v>0</v>
      </c>
      <c r="L3693" s="133"/>
      <c r="M3693" s="133">
        <v>0</v>
      </c>
      <c r="N3693" s="133">
        <v>0</v>
      </c>
      <c r="O3693" s="242">
        <v>1320</v>
      </c>
      <c r="P3693" s="133" t="s">
        <v>200</v>
      </c>
      <c r="Q3693" s="133" t="s">
        <v>201</v>
      </c>
      <c r="R3693" s="133" t="s">
        <v>202</v>
      </c>
      <c r="S3693" s="127">
        <v>44349.400856481479</v>
      </c>
    </row>
    <row r="3694" spans="1:19" x14ac:dyDescent="0.2">
      <c r="A3694" s="133" t="s">
        <v>199</v>
      </c>
      <c r="B3694" s="133" t="s">
        <v>86</v>
      </c>
      <c r="C3694" s="127">
        <v>44346.791666666664</v>
      </c>
      <c r="D3694" s="133">
        <v>0</v>
      </c>
      <c r="E3694" s="133">
        <v>0</v>
      </c>
      <c r="F3694" s="133">
        <v>0.72299999999999998</v>
      </c>
      <c r="G3694" s="133">
        <v>0.72299999999999998</v>
      </c>
      <c r="H3694" s="133">
        <v>0</v>
      </c>
      <c r="I3694" s="133">
        <v>0</v>
      </c>
      <c r="J3694" s="133">
        <v>0</v>
      </c>
      <c r="K3694" s="133">
        <v>0</v>
      </c>
      <c r="L3694" s="133"/>
      <c r="M3694" s="133">
        <v>0</v>
      </c>
      <c r="N3694" s="133">
        <v>0</v>
      </c>
      <c r="O3694" s="242">
        <v>1320</v>
      </c>
      <c r="P3694" s="133" t="s">
        <v>200</v>
      </c>
      <c r="Q3694" s="133" t="s">
        <v>201</v>
      </c>
      <c r="R3694" s="133" t="s">
        <v>202</v>
      </c>
      <c r="S3694" s="127">
        <v>44349.400856481479</v>
      </c>
    </row>
    <row r="3695" spans="1:19" x14ac:dyDescent="0.2">
      <c r="A3695" s="133" t="s">
        <v>199</v>
      </c>
      <c r="B3695" s="133" t="s">
        <v>86</v>
      </c>
      <c r="C3695" s="127">
        <v>44346.833333333336</v>
      </c>
      <c r="D3695" s="133">
        <v>0</v>
      </c>
      <c r="E3695" s="133">
        <v>0</v>
      </c>
      <c r="F3695" s="133">
        <v>0.72299999999999998</v>
      </c>
      <c r="G3695" s="133">
        <v>0.72299999999999998</v>
      </c>
      <c r="H3695" s="133">
        <v>0</v>
      </c>
      <c r="I3695" s="133">
        <v>0</v>
      </c>
      <c r="J3695" s="133">
        <v>0</v>
      </c>
      <c r="K3695" s="133">
        <v>0</v>
      </c>
      <c r="L3695" s="133"/>
      <c r="M3695" s="133">
        <v>0</v>
      </c>
      <c r="N3695" s="133">
        <v>0</v>
      </c>
      <c r="O3695" s="242">
        <v>1320</v>
      </c>
      <c r="P3695" s="133" t="s">
        <v>200</v>
      </c>
      <c r="Q3695" s="133" t="s">
        <v>201</v>
      </c>
      <c r="R3695" s="133" t="s">
        <v>202</v>
      </c>
      <c r="S3695" s="127">
        <v>44349.400856481479</v>
      </c>
    </row>
    <row r="3696" spans="1:19" x14ac:dyDescent="0.2">
      <c r="A3696" s="133" t="s">
        <v>199</v>
      </c>
      <c r="B3696" s="133" t="s">
        <v>86</v>
      </c>
      <c r="C3696" s="127">
        <v>44346.875</v>
      </c>
      <c r="D3696" s="133">
        <v>0</v>
      </c>
      <c r="E3696" s="133">
        <v>0</v>
      </c>
      <c r="F3696" s="133">
        <v>0.72299999999999998</v>
      </c>
      <c r="G3696" s="133">
        <v>0.72299999999999998</v>
      </c>
      <c r="H3696" s="133">
        <v>0</v>
      </c>
      <c r="I3696" s="133">
        <v>0</v>
      </c>
      <c r="J3696" s="133">
        <v>0</v>
      </c>
      <c r="K3696" s="133">
        <v>0</v>
      </c>
      <c r="L3696" s="133"/>
      <c r="M3696" s="133">
        <v>0</v>
      </c>
      <c r="N3696" s="133">
        <v>0</v>
      </c>
      <c r="O3696" s="242">
        <v>1320</v>
      </c>
      <c r="P3696" s="133" t="s">
        <v>200</v>
      </c>
      <c r="Q3696" s="133" t="s">
        <v>201</v>
      </c>
      <c r="R3696" s="133" t="s">
        <v>202</v>
      </c>
      <c r="S3696" s="127">
        <v>44349.400868055556</v>
      </c>
    </row>
    <row r="3697" spans="1:19" x14ac:dyDescent="0.2">
      <c r="A3697" s="133" t="s">
        <v>199</v>
      </c>
      <c r="B3697" s="133" t="s">
        <v>86</v>
      </c>
      <c r="C3697" s="127">
        <v>44346.916666666664</v>
      </c>
      <c r="D3697" s="133">
        <v>0</v>
      </c>
      <c r="E3697" s="133">
        <v>0</v>
      </c>
      <c r="F3697" s="133">
        <v>0.71399999999999997</v>
      </c>
      <c r="G3697" s="133">
        <v>0.71399999999999997</v>
      </c>
      <c r="H3697" s="133">
        <v>0</v>
      </c>
      <c r="I3697" s="133">
        <v>0</v>
      </c>
      <c r="J3697" s="133">
        <v>0</v>
      </c>
      <c r="K3697" s="133">
        <v>0</v>
      </c>
      <c r="L3697" s="133"/>
      <c r="M3697" s="133">
        <v>0</v>
      </c>
      <c r="N3697" s="133">
        <v>0</v>
      </c>
      <c r="O3697" s="242">
        <v>1320</v>
      </c>
      <c r="P3697" s="133" t="s">
        <v>200</v>
      </c>
      <c r="Q3697" s="133" t="s">
        <v>201</v>
      </c>
      <c r="R3697" s="133" t="s">
        <v>202</v>
      </c>
      <c r="S3697" s="127">
        <v>44349.400856481479</v>
      </c>
    </row>
    <row r="3698" spans="1:19" x14ac:dyDescent="0.2">
      <c r="A3698" s="133" t="s">
        <v>199</v>
      </c>
      <c r="B3698" s="133" t="s">
        <v>86</v>
      </c>
      <c r="C3698" s="127">
        <v>44346.958333333336</v>
      </c>
      <c r="D3698" s="133">
        <v>0</v>
      </c>
      <c r="E3698" s="133">
        <v>0</v>
      </c>
      <c r="F3698" s="133">
        <v>0.72299999999999998</v>
      </c>
      <c r="G3698" s="133">
        <v>0.72299999999999998</v>
      </c>
      <c r="H3698" s="133">
        <v>0</v>
      </c>
      <c r="I3698" s="133">
        <v>0</v>
      </c>
      <c r="J3698" s="133">
        <v>0</v>
      </c>
      <c r="K3698" s="133">
        <v>0</v>
      </c>
      <c r="L3698" s="133"/>
      <c r="M3698" s="133">
        <v>0</v>
      </c>
      <c r="N3698" s="133">
        <v>0</v>
      </c>
      <c r="O3698" s="242">
        <v>1320</v>
      </c>
      <c r="P3698" s="133" t="s">
        <v>200</v>
      </c>
      <c r="Q3698" s="133" t="s">
        <v>201</v>
      </c>
      <c r="R3698" s="133" t="s">
        <v>202</v>
      </c>
      <c r="S3698" s="127">
        <v>44349.400856481479</v>
      </c>
    </row>
    <row r="3699" spans="1:19" x14ac:dyDescent="0.2">
      <c r="A3699" s="133" t="s">
        <v>199</v>
      </c>
      <c r="B3699" s="133" t="s">
        <v>86</v>
      </c>
      <c r="C3699" s="127">
        <v>44347</v>
      </c>
      <c r="D3699" s="133">
        <v>0</v>
      </c>
      <c r="E3699" s="133">
        <v>0</v>
      </c>
      <c r="F3699" s="133">
        <v>0.72299999999999998</v>
      </c>
      <c r="G3699" s="133">
        <v>0.72299999999999998</v>
      </c>
      <c r="H3699" s="133">
        <v>0</v>
      </c>
      <c r="I3699" s="133">
        <v>0</v>
      </c>
      <c r="J3699" s="133">
        <v>0</v>
      </c>
      <c r="K3699" s="133">
        <v>0</v>
      </c>
      <c r="L3699" s="133"/>
      <c r="M3699" s="133">
        <v>0</v>
      </c>
      <c r="N3699" s="133">
        <v>0</v>
      </c>
      <c r="O3699" s="242">
        <v>1320</v>
      </c>
      <c r="P3699" s="133" t="s">
        <v>200</v>
      </c>
      <c r="Q3699" s="133" t="s">
        <v>201</v>
      </c>
      <c r="R3699" s="133" t="s">
        <v>202</v>
      </c>
      <c r="S3699" s="127">
        <v>44349.400856481479</v>
      </c>
    </row>
    <row r="3700" spans="1:19" x14ac:dyDescent="0.2">
      <c r="A3700" s="133" t="s">
        <v>199</v>
      </c>
      <c r="B3700" s="133" t="s">
        <v>86</v>
      </c>
      <c r="C3700" s="127">
        <v>44347.041666666664</v>
      </c>
      <c r="D3700" s="133">
        <v>0</v>
      </c>
      <c r="E3700" s="133">
        <v>0</v>
      </c>
      <c r="F3700" s="133">
        <v>0.70799999999999996</v>
      </c>
      <c r="G3700" s="133">
        <v>0.70799999999999996</v>
      </c>
      <c r="H3700" s="133">
        <v>0</v>
      </c>
      <c r="I3700" s="133">
        <v>0</v>
      </c>
      <c r="J3700" s="133">
        <v>0</v>
      </c>
      <c r="K3700" s="133">
        <v>0</v>
      </c>
      <c r="L3700" s="133"/>
      <c r="M3700" s="133">
        <v>0</v>
      </c>
      <c r="N3700" s="133">
        <v>0</v>
      </c>
      <c r="O3700" s="242">
        <v>1320</v>
      </c>
      <c r="P3700" s="133" t="s">
        <v>200</v>
      </c>
      <c r="Q3700" s="133" t="s">
        <v>201</v>
      </c>
      <c r="R3700" s="133" t="s">
        <v>202</v>
      </c>
      <c r="S3700" s="127">
        <v>44349.400856481479</v>
      </c>
    </row>
    <row r="3701" spans="1:19" x14ac:dyDescent="0.2">
      <c r="A3701" s="133" t="s">
        <v>199</v>
      </c>
      <c r="B3701" s="133" t="s">
        <v>86</v>
      </c>
      <c r="C3701" s="127">
        <v>44347.083333333336</v>
      </c>
      <c r="D3701" s="133">
        <v>0</v>
      </c>
      <c r="E3701" s="133">
        <v>0</v>
      </c>
      <c r="F3701" s="133">
        <v>0.71399999999999997</v>
      </c>
      <c r="G3701" s="133">
        <v>0.71399999999999997</v>
      </c>
      <c r="H3701" s="133">
        <v>0</v>
      </c>
      <c r="I3701" s="133">
        <v>0</v>
      </c>
      <c r="J3701" s="133">
        <v>0</v>
      </c>
      <c r="K3701" s="133">
        <v>0</v>
      </c>
      <c r="L3701" s="133"/>
      <c r="M3701" s="133">
        <v>0</v>
      </c>
      <c r="N3701" s="133">
        <v>0</v>
      </c>
      <c r="O3701" s="242">
        <v>1320</v>
      </c>
      <c r="P3701" s="133" t="s">
        <v>200</v>
      </c>
      <c r="Q3701" s="133" t="s">
        <v>201</v>
      </c>
      <c r="R3701" s="133" t="s">
        <v>202</v>
      </c>
      <c r="S3701" s="127">
        <v>44349.401030092595</v>
      </c>
    </row>
    <row r="3702" spans="1:19" x14ac:dyDescent="0.2">
      <c r="A3702" s="133" t="s">
        <v>199</v>
      </c>
      <c r="B3702" s="133" t="s">
        <v>86</v>
      </c>
      <c r="C3702" s="127">
        <v>44347.125</v>
      </c>
      <c r="D3702" s="133">
        <v>0</v>
      </c>
      <c r="E3702" s="133">
        <v>0</v>
      </c>
      <c r="F3702" s="133">
        <v>0.72299999999999998</v>
      </c>
      <c r="G3702" s="133">
        <v>0.72299999999999998</v>
      </c>
      <c r="H3702" s="133">
        <v>0</v>
      </c>
      <c r="I3702" s="133">
        <v>0</v>
      </c>
      <c r="J3702" s="133">
        <v>0</v>
      </c>
      <c r="K3702" s="133">
        <v>0</v>
      </c>
      <c r="L3702" s="133"/>
      <c r="M3702" s="133">
        <v>0</v>
      </c>
      <c r="N3702" s="133">
        <v>0</v>
      </c>
      <c r="O3702" s="242">
        <v>1320</v>
      </c>
      <c r="P3702" s="133" t="s">
        <v>200</v>
      </c>
      <c r="Q3702" s="133" t="s">
        <v>201</v>
      </c>
      <c r="R3702" s="133" t="s">
        <v>202</v>
      </c>
      <c r="S3702" s="127">
        <v>44349.401030092595</v>
      </c>
    </row>
    <row r="3703" spans="1:19" x14ac:dyDescent="0.2">
      <c r="A3703" s="133" t="s">
        <v>199</v>
      </c>
      <c r="B3703" s="133" t="s">
        <v>86</v>
      </c>
      <c r="C3703" s="127">
        <v>44347.166666666664</v>
      </c>
      <c r="D3703" s="133">
        <v>0</v>
      </c>
      <c r="E3703" s="133">
        <v>0</v>
      </c>
      <c r="F3703" s="133">
        <v>0.71399999999999997</v>
      </c>
      <c r="G3703" s="133">
        <v>0.71399999999999997</v>
      </c>
      <c r="H3703" s="133">
        <v>0</v>
      </c>
      <c r="I3703" s="133">
        <v>0</v>
      </c>
      <c r="J3703" s="133">
        <v>0</v>
      </c>
      <c r="K3703" s="133">
        <v>0</v>
      </c>
      <c r="L3703" s="133"/>
      <c r="M3703" s="133">
        <v>0</v>
      </c>
      <c r="N3703" s="133">
        <v>0</v>
      </c>
      <c r="O3703" s="242">
        <v>1320</v>
      </c>
      <c r="P3703" s="133" t="s">
        <v>200</v>
      </c>
      <c r="Q3703" s="133" t="s">
        <v>201</v>
      </c>
      <c r="R3703" s="133" t="s">
        <v>202</v>
      </c>
      <c r="S3703" s="127">
        <v>44349.401030092595</v>
      </c>
    </row>
    <row r="3704" spans="1:19" x14ac:dyDescent="0.2">
      <c r="A3704" s="133" t="s">
        <v>199</v>
      </c>
      <c r="B3704" s="133" t="s">
        <v>86</v>
      </c>
      <c r="C3704" s="127">
        <v>44347.208333333336</v>
      </c>
      <c r="D3704" s="133">
        <v>0</v>
      </c>
      <c r="E3704" s="133">
        <v>0</v>
      </c>
      <c r="F3704" s="133">
        <v>0.72299999999999998</v>
      </c>
      <c r="G3704" s="133">
        <v>0.72299999999999998</v>
      </c>
      <c r="H3704" s="133">
        <v>0</v>
      </c>
      <c r="I3704" s="133">
        <v>0</v>
      </c>
      <c r="J3704" s="133">
        <v>0</v>
      </c>
      <c r="K3704" s="133">
        <v>0</v>
      </c>
      <c r="L3704" s="133"/>
      <c r="M3704" s="133">
        <v>0</v>
      </c>
      <c r="N3704" s="133">
        <v>0</v>
      </c>
      <c r="O3704" s="242">
        <v>1320</v>
      </c>
      <c r="P3704" s="133" t="s">
        <v>200</v>
      </c>
      <c r="Q3704" s="133" t="s">
        <v>201</v>
      </c>
      <c r="R3704" s="133" t="s">
        <v>202</v>
      </c>
      <c r="S3704" s="127">
        <v>44349.401030092595</v>
      </c>
    </row>
    <row r="3705" spans="1:19" x14ac:dyDescent="0.2">
      <c r="A3705" s="133" t="s">
        <v>199</v>
      </c>
      <c r="B3705" s="133" t="s">
        <v>86</v>
      </c>
      <c r="C3705" s="127">
        <v>44347.25</v>
      </c>
      <c r="D3705" s="133">
        <v>0</v>
      </c>
      <c r="E3705" s="133">
        <v>0</v>
      </c>
      <c r="F3705" s="133">
        <v>0.71399999999999997</v>
      </c>
      <c r="G3705" s="133">
        <v>0.71399999999999997</v>
      </c>
      <c r="H3705" s="133">
        <v>0</v>
      </c>
      <c r="I3705" s="133">
        <v>0</v>
      </c>
      <c r="J3705" s="133">
        <v>0</v>
      </c>
      <c r="K3705" s="133">
        <v>0</v>
      </c>
      <c r="L3705" s="133"/>
      <c r="M3705" s="133">
        <v>0</v>
      </c>
      <c r="N3705" s="133">
        <v>0</v>
      </c>
      <c r="O3705" s="242">
        <v>1320</v>
      </c>
      <c r="P3705" s="133" t="s">
        <v>200</v>
      </c>
      <c r="Q3705" s="133" t="s">
        <v>201</v>
      </c>
      <c r="R3705" s="133" t="s">
        <v>202</v>
      </c>
      <c r="S3705" s="127">
        <v>44349.401030092595</v>
      </c>
    </row>
    <row r="3706" spans="1:19" x14ac:dyDescent="0.2">
      <c r="A3706" s="133" t="s">
        <v>199</v>
      </c>
      <c r="B3706" s="133" t="s">
        <v>86</v>
      </c>
      <c r="C3706" s="127">
        <v>44347.291666666664</v>
      </c>
      <c r="D3706" s="133">
        <v>0</v>
      </c>
      <c r="E3706" s="133">
        <v>0</v>
      </c>
      <c r="F3706" s="133">
        <v>0.72299999999999998</v>
      </c>
      <c r="G3706" s="133">
        <v>0.72299999999999998</v>
      </c>
      <c r="H3706" s="133">
        <v>0</v>
      </c>
      <c r="I3706" s="133">
        <v>0</v>
      </c>
      <c r="J3706" s="133">
        <v>0</v>
      </c>
      <c r="K3706" s="133">
        <v>0</v>
      </c>
      <c r="L3706" s="133"/>
      <c r="M3706" s="133">
        <v>0</v>
      </c>
      <c r="N3706" s="133">
        <v>0</v>
      </c>
      <c r="O3706" s="242">
        <v>1320</v>
      </c>
      <c r="P3706" s="133" t="s">
        <v>200</v>
      </c>
      <c r="Q3706" s="133" t="s">
        <v>201</v>
      </c>
      <c r="R3706" s="133" t="s">
        <v>202</v>
      </c>
      <c r="S3706" s="127">
        <v>44349.401030092595</v>
      </c>
    </row>
    <row r="3707" spans="1:19" x14ac:dyDescent="0.2">
      <c r="A3707" s="133" t="s">
        <v>199</v>
      </c>
      <c r="B3707" s="133" t="s">
        <v>86</v>
      </c>
      <c r="C3707" s="127">
        <v>44347.333333333336</v>
      </c>
      <c r="D3707" s="133">
        <v>0</v>
      </c>
      <c r="E3707" s="133">
        <v>0</v>
      </c>
      <c r="F3707" s="133">
        <v>0.71399999999999997</v>
      </c>
      <c r="G3707" s="133">
        <v>0.71399999999999997</v>
      </c>
      <c r="H3707" s="133">
        <v>0</v>
      </c>
      <c r="I3707" s="133">
        <v>0</v>
      </c>
      <c r="J3707" s="133">
        <v>0</v>
      </c>
      <c r="K3707" s="133">
        <v>0</v>
      </c>
      <c r="L3707" s="133"/>
      <c r="M3707" s="133">
        <v>0</v>
      </c>
      <c r="N3707" s="133">
        <v>0</v>
      </c>
      <c r="O3707" s="242">
        <v>1320</v>
      </c>
      <c r="P3707" s="133" t="s">
        <v>200</v>
      </c>
      <c r="Q3707" s="133" t="s">
        <v>201</v>
      </c>
      <c r="R3707" s="133" t="s">
        <v>202</v>
      </c>
      <c r="S3707" s="127">
        <v>44349.401030092595</v>
      </c>
    </row>
    <row r="3708" spans="1:19" x14ac:dyDescent="0.2">
      <c r="A3708" s="133" t="s">
        <v>199</v>
      </c>
      <c r="B3708" s="133" t="s">
        <v>86</v>
      </c>
      <c r="C3708" s="127">
        <v>44347.375</v>
      </c>
      <c r="D3708" s="133">
        <v>0</v>
      </c>
      <c r="E3708" s="133">
        <v>0</v>
      </c>
      <c r="F3708" s="133">
        <v>0.71399999999999997</v>
      </c>
      <c r="G3708" s="133">
        <v>0.71399999999999997</v>
      </c>
      <c r="H3708" s="133">
        <v>0</v>
      </c>
      <c r="I3708" s="133">
        <v>0</v>
      </c>
      <c r="J3708" s="133">
        <v>0</v>
      </c>
      <c r="K3708" s="133">
        <v>0</v>
      </c>
      <c r="L3708" s="133"/>
      <c r="M3708" s="133">
        <v>0</v>
      </c>
      <c r="N3708" s="133">
        <v>0</v>
      </c>
      <c r="O3708" s="242">
        <v>1320</v>
      </c>
      <c r="P3708" s="133" t="s">
        <v>200</v>
      </c>
      <c r="Q3708" s="133" t="s">
        <v>201</v>
      </c>
      <c r="R3708" s="133" t="s">
        <v>202</v>
      </c>
      <c r="S3708" s="127">
        <v>44349.401030092595</v>
      </c>
    </row>
    <row r="3709" spans="1:19" x14ac:dyDescent="0.2">
      <c r="A3709" s="133" t="s">
        <v>199</v>
      </c>
      <c r="B3709" s="133" t="s">
        <v>86</v>
      </c>
      <c r="C3709" s="127">
        <v>44347.416666666664</v>
      </c>
      <c r="D3709" s="133">
        <v>0</v>
      </c>
      <c r="E3709" s="133">
        <v>0</v>
      </c>
      <c r="F3709" s="133">
        <v>0.71399999999999997</v>
      </c>
      <c r="G3709" s="133">
        <v>0.71399999999999997</v>
      </c>
      <c r="H3709" s="133">
        <v>0</v>
      </c>
      <c r="I3709" s="133">
        <v>0</v>
      </c>
      <c r="J3709" s="133">
        <v>0</v>
      </c>
      <c r="K3709" s="133">
        <v>0</v>
      </c>
      <c r="L3709" s="133"/>
      <c r="M3709" s="133">
        <v>0</v>
      </c>
      <c r="N3709" s="133">
        <v>0</v>
      </c>
      <c r="O3709" s="242">
        <v>1320</v>
      </c>
      <c r="P3709" s="133" t="s">
        <v>200</v>
      </c>
      <c r="Q3709" s="133" t="s">
        <v>201</v>
      </c>
      <c r="R3709" s="133" t="s">
        <v>202</v>
      </c>
      <c r="S3709" s="127">
        <v>44349.401030092595</v>
      </c>
    </row>
    <row r="3710" spans="1:19" x14ac:dyDescent="0.2">
      <c r="A3710" s="133" t="s">
        <v>199</v>
      </c>
      <c r="B3710" s="133" t="s">
        <v>86</v>
      </c>
      <c r="C3710" s="127">
        <v>44347.458333333336</v>
      </c>
      <c r="D3710" s="133">
        <v>0</v>
      </c>
      <c r="E3710" s="133">
        <v>0</v>
      </c>
      <c r="F3710" s="133">
        <v>0.71399999999999997</v>
      </c>
      <c r="G3710" s="133">
        <v>0.71399999999999997</v>
      </c>
      <c r="H3710" s="133">
        <v>0</v>
      </c>
      <c r="I3710" s="133">
        <v>0</v>
      </c>
      <c r="J3710" s="133">
        <v>0</v>
      </c>
      <c r="K3710" s="133">
        <v>0</v>
      </c>
      <c r="L3710" s="133"/>
      <c r="M3710" s="133">
        <v>0</v>
      </c>
      <c r="N3710" s="133">
        <v>0</v>
      </c>
      <c r="O3710" s="242">
        <v>1320</v>
      </c>
      <c r="P3710" s="133" t="s">
        <v>200</v>
      </c>
      <c r="Q3710" s="133" t="s">
        <v>201</v>
      </c>
      <c r="R3710" s="133" t="s">
        <v>202</v>
      </c>
      <c r="S3710" s="127">
        <v>44349.401030092595</v>
      </c>
    </row>
    <row r="3711" spans="1:19" x14ac:dyDescent="0.2">
      <c r="A3711" s="133" t="s">
        <v>199</v>
      </c>
      <c r="B3711" s="133" t="s">
        <v>86</v>
      </c>
      <c r="C3711" s="127">
        <v>44347.5</v>
      </c>
      <c r="D3711" s="133">
        <v>0</v>
      </c>
      <c r="E3711" s="133">
        <v>0</v>
      </c>
      <c r="F3711" s="133">
        <v>0.71399999999999997</v>
      </c>
      <c r="G3711" s="133">
        <v>0.71399999999999997</v>
      </c>
      <c r="H3711" s="133">
        <v>0</v>
      </c>
      <c r="I3711" s="133">
        <v>0</v>
      </c>
      <c r="J3711" s="133">
        <v>0</v>
      </c>
      <c r="K3711" s="133">
        <v>0</v>
      </c>
      <c r="L3711" s="133"/>
      <c r="M3711" s="133">
        <v>0</v>
      </c>
      <c r="N3711" s="133">
        <v>0</v>
      </c>
      <c r="O3711" s="242">
        <v>1320</v>
      </c>
      <c r="P3711" s="133" t="s">
        <v>200</v>
      </c>
      <c r="Q3711" s="133" t="s">
        <v>201</v>
      </c>
      <c r="R3711" s="133" t="s">
        <v>202</v>
      </c>
      <c r="S3711" s="127">
        <v>44349.401030092595</v>
      </c>
    </row>
    <row r="3712" spans="1:19" x14ac:dyDescent="0.2">
      <c r="A3712" s="133" t="s">
        <v>199</v>
      </c>
      <c r="B3712" s="133" t="s">
        <v>86</v>
      </c>
      <c r="C3712" s="127">
        <v>44347.541666666664</v>
      </c>
      <c r="D3712" s="133">
        <v>0</v>
      </c>
      <c r="E3712" s="133">
        <v>0</v>
      </c>
      <c r="F3712" s="133">
        <v>0.71399999999999997</v>
      </c>
      <c r="G3712" s="133">
        <v>0.71399999999999997</v>
      </c>
      <c r="H3712" s="133">
        <v>0</v>
      </c>
      <c r="I3712" s="133">
        <v>0</v>
      </c>
      <c r="J3712" s="133">
        <v>0</v>
      </c>
      <c r="K3712" s="133">
        <v>0</v>
      </c>
      <c r="L3712" s="133"/>
      <c r="M3712" s="133">
        <v>0</v>
      </c>
      <c r="N3712" s="133">
        <v>0</v>
      </c>
      <c r="O3712" s="242">
        <v>1320</v>
      </c>
      <c r="P3712" s="133" t="s">
        <v>200</v>
      </c>
      <c r="Q3712" s="133" t="s">
        <v>201</v>
      </c>
      <c r="R3712" s="133" t="s">
        <v>202</v>
      </c>
      <c r="S3712" s="127">
        <v>44349.401030092595</v>
      </c>
    </row>
    <row r="3713" spans="1:19" x14ac:dyDescent="0.2">
      <c r="A3713" s="133" t="s">
        <v>199</v>
      </c>
      <c r="B3713" s="133" t="s">
        <v>86</v>
      </c>
      <c r="C3713" s="127">
        <v>44347.583333333336</v>
      </c>
      <c r="D3713" s="133">
        <v>0</v>
      </c>
      <c r="E3713" s="133">
        <v>0</v>
      </c>
      <c r="F3713" s="133">
        <v>0.71399999999999997</v>
      </c>
      <c r="G3713" s="133">
        <v>0.71399999999999997</v>
      </c>
      <c r="H3713" s="133">
        <v>0</v>
      </c>
      <c r="I3713" s="133">
        <v>0</v>
      </c>
      <c r="J3713" s="133">
        <v>0</v>
      </c>
      <c r="K3713" s="133">
        <v>0</v>
      </c>
      <c r="L3713" s="133"/>
      <c r="M3713" s="133">
        <v>0</v>
      </c>
      <c r="N3713" s="133">
        <v>0</v>
      </c>
      <c r="O3713" s="242">
        <v>1320</v>
      </c>
      <c r="P3713" s="133" t="s">
        <v>200</v>
      </c>
      <c r="Q3713" s="133" t="s">
        <v>201</v>
      </c>
      <c r="R3713" s="133" t="s">
        <v>202</v>
      </c>
      <c r="S3713" s="127">
        <v>44349.401030092595</v>
      </c>
    </row>
    <row r="3714" spans="1:19" x14ac:dyDescent="0.2">
      <c r="A3714" s="133" t="s">
        <v>199</v>
      </c>
      <c r="B3714" s="133" t="s">
        <v>86</v>
      </c>
      <c r="C3714" s="127">
        <v>44347.625</v>
      </c>
      <c r="D3714" s="133">
        <v>0</v>
      </c>
      <c r="E3714" s="133">
        <v>0</v>
      </c>
      <c r="F3714" s="133">
        <v>0.72299999999999998</v>
      </c>
      <c r="G3714" s="133">
        <v>0.72299999999999998</v>
      </c>
      <c r="H3714" s="133">
        <v>0</v>
      </c>
      <c r="I3714" s="133">
        <v>0</v>
      </c>
      <c r="J3714" s="133">
        <v>0</v>
      </c>
      <c r="K3714" s="133">
        <v>0</v>
      </c>
      <c r="L3714" s="133"/>
      <c r="M3714" s="133">
        <v>0</v>
      </c>
      <c r="N3714" s="133">
        <v>0</v>
      </c>
      <c r="O3714" s="242">
        <v>1320</v>
      </c>
      <c r="P3714" s="133" t="s">
        <v>200</v>
      </c>
      <c r="Q3714" s="133" t="s">
        <v>201</v>
      </c>
      <c r="R3714" s="133" t="s">
        <v>202</v>
      </c>
      <c r="S3714" s="127">
        <v>44349.401030092595</v>
      </c>
    </row>
    <row r="3715" spans="1:19" x14ac:dyDescent="0.2">
      <c r="A3715" s="133" t="s">
        <v>199</v>
      </c>
      <c r="B3715" s="133" t="s">
        <v>86</v>
      </c>
      <c r="C3715" s="127">
        <v>44347.666666666664</v>
      </c>
      <c r="D3715" s="133">
        <v>0</v>
      </c>
      <c r="E3715" s="133">
        <v>0</v>
      </c>
      <c r="F3715" s="133">
        <v>0.72299999999999998</v>
      </c>
      <c r="G3715" s="133">
        <v>0.72299999999999998</v>
      </c>
      <c r="H3715" s="133">
        <v>0</v>
      </c>
      <c r="I3715" s="133">
        <v>0</v>
      </c>
      <c r="J3715" s="133">
        <v>0</v>
      </c>
      <c r="K3715" s="133">
        <v>0</v>
      </c>
      <c r="L3715" s="133"/>
      <c r="M3715" s="133">
        <v>0</v>
      </c>
      <c r="N3715" s="133">
        <v>0</v>
      </c>
      <c r="O3715" s="242">
        <v>1320</v>
      </c>
      <c r="P3715" s="133" t="s">
        <v>200</v>
      </c>
      <c r="Q3715" s="133" t="s">
        <v>201</v>
      </c>
      <c r="R3715" s="133" t="s">
        <v>202</v>
      </c>
      <c r="S3715" s="127">
        <v>44349.401030092595</v>
      </c>
    </row>
    <row r="3716" spans="1:19" x14ac:dyDescent="0.2">
      <c r="A3716" s="133" t="s">
        <v>199</v>
      </c>
      <c r="B3716" s="133" t="s">
        <v>86</v>
      </c>
      <c r="C3716" s="127">
        <v>44347.708333333336</v>
      </c>
      <c r="D3716" s="133">
        <v>0</v>
      </c>
      <c r="E3716" s="133">
        <v>0</v>
      </c>
      <c r="F3716" s="133">
        <v>0.71399999999999997</v>
      </c>
      <c r="G3716" s="133">
        <v>0.71399999999999997</v>
      </c>
      <c r="H3716" s="133">
        <v>0</v>
      </c>
      <c r="I3716" s="133">
        <v>0</v>
      </c>
      <c r="J3716" s="133">
        <v>0</v>
      </c>
      <c r="K3716" s="133">
        <v>0</v>
      </c>
      <c r="L3716" s="133"/>
      <c r="M3716" s="133">
        <v>0</v>
      </c>
      <c r="N3716" s="133">
        <v>0</v>
      </c>
      <c r="O3716" s="242">
        <v>1320</v>
      </c>
      <c r="P3716" s="133" t="s">
        <v>200</v>
      </c>
      <c r="Q3716" s="133" t="s">
        <v>201</v>
      </c>
      <c r="R3716" s="133" t="s">
        <v>202</v>
      </c>
      <c r="S3716" s="127">
        <v>44349.401030092595</v>
      </c>
    </row>
    <row r="3717" spans="1:19" x14ac:dyDescent="0.2">
      <c r="A3717" s="133" t="s">
        <v>199</v>
      </c>
      <c r="B3717" s="133" t="s">
        <v>86</v>
      </c>
      <c r="C3717" s="127">
        <v>44347.75</v>
      </c>
      <c r="D3717" s="133">
        <v>0</v>
      </c>
      <c r="E3717" s="133">
        <v>0</v>
      </c>
      <c r="F3717" s="133">
        <v>0.71399999999999997</v>
      </c>
      <c r="G3717" s="133">
        <v>0.71399999999999997</v>
      </c>
      <c r="H3717" s="133">
        <v>0</v>
      </c>
      <c r="I3717" s="133">
        <v>0</v>
      </c>
      <c r="J3717" s="133">
        <v>0</v>
      </c>
      <c r="K3717" s="133">
        <v>0</v>
      </c>
      <c r="L3717" s="133"/>
      <c r="M3717" s="133">
        <v>0</v>
      </c>
      <c r="N3717" s="133">
        <v>0</v>
      </c>
      <c r="O3717" s="242">
        <v>1320</v>
      </c>
      <c r="P3717" s="133" t="s">
        <v>200</v>
      </c>
      <c r="Q3717" s="133" t="s">
        <v>201</v>
      </c>
      <c r="R3717" s="133" t="s">
        <v>202</v>
      </c>
      <c r="S3717" s="127">
        <v>44349.401030092595</v>
      </c>
    </row>
    <row r="3718" spans="1:19" x14ac:dyDescent="0.2">
      <c r="A3718" s="133" t="s">
        <v>199</v>
      </c>
      <c r="B3718" s="133" t="s">
        <v>86</v>
      </c>
      <c r="C3718" s="127">
        <v>44347.791666666664</v>
      </c>
      <c r="D3718" s="133">
        <v>0</v>
      </c>
      <c r="E3718" s="133">
        <v>0</v>
      </c>
      <c r="F3718" s="133">
        <v>0.72299999999999998</v>
      </c>
      <c r="G3718" s="133">
        <v>0.72299999999999998</v>
      </c>
      <c r="H3718" s="133">
        <v>0</v>
      </c>
      <c r="I3718" s="133">
        <v>0</v>
      </c>
      <c r="J3718" s="133">
        <v>0</v>
      </c>
      <c r="K3718" s="133">
        <v>0</v>
      </c>
      <c r="L3718" s="133"/>
      <c r="M3718" s="133">
        <v>0</v>
      </c>
      <c r="N3718" s="133">
        <v>0</v>
      </c>
      <c r="O3718" s="242">
        <v>1320</v>
      </c>
      <c r="P3718" s="133" t="s">
        <v>200</v>
      </c>
      <c r="Q3718" s="133" t="s">
        <v>201</v>
      </c>
      <c r="R3718" s="133" t="s">
        <v>202</v>
      </c>
      <c r="S3718" s="127">
        <v>44349.401030092595</v>
      </c>
    </row>
    <row r="3719" spans="1:19" x14ac:dyDescent="0.2">
      <c r="A3719" s="133" t="s">
        <v>199</v>
      </c>
      <c r="B3719" s="133" t="s">
        <v>86</v>
      </c>
      <c r="C3719" s="127">
        <v>44347.833333333336</v>
      </c>
      <c r="D3719" s="133">
        <v>0</v>
      </c>
      <c r="E3719" s="133">
        <v>0</v>
      </c>
      <c r="F3719" s="133">
        <v>0.72299999999999998</v>
      </c>
      <c r="G3719" s="133">
        <v>0.72299999999999998</v>
      </c>
      <c r="H3719" s="133">
        <v>0</v>
      </c>
      <c r="I3719" s="133">
        <v>0</v>
      </c>
      <c r="J3719" s="133">
        <v>0</v>
      </c>
      <c r="K3719" s="133">
        <v>0</v>
      </c>
      <c r="L3719" s="133"/>
      <c r="M3719" s="133">
        <v>0</v>
      </c>
      <c r="N3719" s="133">
        <v>0</v>
      </c>
      <c r="O3719" s="242">
        <v>1320</v>
      </c>
      <c r="P3719" s="133" t="s">
        <v>200</v>
      </c>
      <c r="Q3719" s="133" t="s">
        <v>201</v>
      </c>
      <c r="R3719" s="133" t="s">
        <v>202</v>
      </c>
      <c r="S3719" s="127">
        <v>44349.401030092595</v>
      </c>
    </row>
    <row r="3720" spans="1:19" x14ac:dyDescent="0.2">
      <c r="A3720" s="133" t="s">
        <v>199</v>
      </c>
      <c r="B3720" s="133" t="s">
        <v>86</v>
      </c>
      <c r="C3720" s="127">
        <v>44347.875</v>
      </c>
      <c r="D3720" s="133">
        <v>0</v>
      </c>
      <c r="E3720" s="133">
        <v>0</v>
      </c>
      <c r="F3720" s="133">
        <v>0.71399999999999997</v>
      </c>
      <c r="G3720" s="133">
        <v>0.71399999999999997</v>
      </c>
      <c r="H3720" s="133">
        <v>0</v>
      </c>
      <c r="I3720" s="133">
        <v>0</v>
      </c>
      <c r="J3720" s="133">
        <v>0</v>
      </c>
      <c r="K3720" s="133">
        <v>0</v>
      </c>
      <c r="L3720" s="133"/>
      <c r="M3720" s="133">
        <v>0</v>
      </c>
      <c r="N3720" s="133">
        <v>0</v>
      </c>
      <c r="O3720" s="242">
        <v>1320</v>
      </c>
      <c r="P3720" s="133" t="s">
        <v>200</v>
      </c>
      <c r="Q3720" s="133" t="s">
        <v>201</v>
      </c>
      <c r="R3720" s="133" t="s">
        <v>202</v>
      </c>
      <c r="S3720" s="127">
        <v>44349.401030092595</v>
      </c>
    </row>
    <row r="3721" spans="1:19" x14ac:dyDescent="0.2">
      <c r="A3721" s="133" t="s">
        <v>199</v>
      </c>
      <c r="B3721" s="133" t="s">
        <v>86</v>
      </c>
      <c r="C3721" s="127">
        <v>44347.916666666664</v>
      </c>
      <c r="D3721" s="133">
        <v>0</v>
      </c>
      <c r="E3721" s="133">
        <v>0</v>
      </c>
      <c r="F3721" s="133">
        <v>0.72299999999999998</v>
      </c>
      <c r="G3721" s="133">
        <v>0.72299999999999998</v>
      </c>
      <c r="H3721" s="133">
        <v>0</v>
      </c>
      <c r="I3721" s="133">
        <v>0</v>
      </c>
      <c r="J3721" s="133">
        <v>0</v>
      </c>
      <c r="K3721" s="133">
        <v>0</v>
      </c>
      <c r="L3721" s="133"/>
      <c r="M3721" s="133">
        <v>0</v>
      </c>
      <c r="N3721" s="133">
        <v>0</v>
      </c>
      <c r="O3721" s="242">
        <v>1320</v>
      </c>
      <c r="P3721" s="133" t="s">
        <v>200</v>
      </c>
      <c r="Q3721" s="133" t="s">
        <v>201</v>
      </c>
      <c r="R3721" s="133" t="s">
        <v>202</v>
      </c>
      <c r="S3721" s="127">
        <v>44349.401030092595</v>
      </c>
    </row>
    <row r="3722" spans="1:19" x14ac:dyDescent="0.2">
      <c r="A3722" s="133" t="s">
        <v>199</v>
      </c>
      <c r="B3722" s="133" t="s">
        <v>86</v>
      </c>
      <c r="C3722" s="127">
        <v>44347.958333333336</v>
      </c>
      <c r="D3722" s="133">
        <v>0</v>
      </c>
      <c r="E3722" s="133">
        <v>0</v>
      </c>
      <c r="F3722" s="133">
        <v>0.73199999999999998</v>
      </c>
      <c r="G3722" s="133">
        <v>0.73199999999999998</v>
      </c>
      <c r="H3722" s="133">
        <v>0</v>
      </c>
      <c r="I3722" s="133">
        <v>0</v>
      </c>
      <c r="J3722" s="133">
        <v>0</v>
      </c>
      <c r="K3722" s="133">
        <v>0</v>
      </c>
      <c r="L3722" s="133"/>
      <c r="M3722" s="133">
        <v>0</v>
      </c>
      <c r="N3722" s="133">
        <v>0</v>
      </c>
      <c r="O3722" s="242">
        <v>1320</v>
      </c>
      <c r="P3722" s="133" t="s">
        <v>200</v>
      </c>
      <c r="Q3722" s="133" t="s">
        <v>201</v>
      </c>
      <c r="R3722" s="133" t="s">
        <v>202</v>
      </c>
      <c r="S3722" s="127">
        <v>44349.401030092595</v>
      </c>
    </row>
    <row r="3723" spans="1:19" x14ac:dyDescent="0.2">
      <c r="A3723" s="133" t="s">
        <v>199</v>
      </c>
      <c r="B3723" s="133" t="s">
        <v>86</v>
      </c>
      <c r="C3723" s="127">
        <v>44348</v>
      </c>
      <c r="D3723" s="133">
        <v>0</v>
      </c>
      <c r="E3723" s="133">
        <v>0</v>
      </c>
      <c r="F3723" s="133">
        <v>0.74099999999999999</v>
      </c>
      <c r="G3723" s="133">
        <v>0.74099999999999999</v>
      </c>
      <c r="H3723" s="133">
        <v>0</v>
      </c>
      <c r="I3723" s="133">
        <v>0</v>
      </c>
      <c r="J3723" s="133">
        <v>0</v>
      </c>
      <c r="K3723" s="133">
        <v>0</v>
      </c>
      <c r="L3723" s="133"/>
      <c r="M3723" s="133">
        <v>0</v>
      </c>
      <c r="N3723" s="133">
        <v>0</v>
      </c>
      <c r="O3723" s="242">
        <v>1320</v>
      </c>
      <c r="P3723" s="133" t="s">
        <v>200</v>
      </c>
      <c r="Q3723" s="133" t="s">
        <v>201</v>
      </c>
      <c r="R3723" s="133" t="s">
        <v>202</v>
      </c>
      <c r="S3723" s="127">
        <v>44349.401030092595</v>
      </c>
    </row>
    <row r="3724" spans="1:19" x14ac:dyDescent="0.2">
      <c r="C3724" s="211"/>
    </row>
    <row r="3725" spans="1:19" x14ac:dyDescent="0.2">
      <c r="C3725" s="211"/>
    </row>
    <row r="3726" spans="1:19" x14ac:dyDescent="0.2">
      <c r="C3726" s="211"/>
    </row>
    <row r="3727" spans="1:19" x14ac:dyDescent="0.2">
      <c r="C3727" s="211"/>
    </row>
    <row r="3728" spans="1:19" x14ac:dyDescent="0.2">
      <c r="C3728" s="211"/>
    </row>
    <row r="3729" spans="3:3" x14ac:dyDescent="0.2">
      <c r="C3729" s="211"/>
    </row>
    <row r="3730" spans="3:3" x14ac:dyDescent="0.2">
      <c r="C3730" s="211"/>
    </row>
    <row r="3731" spans="3:3" x14ac:dyDescent="0.2">
      <c r="C3731" s="211"/>
    </row>
    <row r="3732" spans="3:3" x14ac:dyDescent="0.2">
      <c r="C3732" s="211"/>
    </row>
    <row r="3733" spans="3:3" x14ac:dyDescent="0.2">
      <c r="C3733" s="211"/>
    </row>
    <row r="3734" spans="3:3" x14ac:dyDescent="0.2">
      <c r="C3734" s="211"/>
    </row>
    <row r="3735" spans="3:3" x14ac:dyDescent="0.2">
      <c r="C3735" s="211"/>
    </row>
    <row r="3736" spans="3:3" x14ac:dyDescent="0.2">
      <c r="C3736" s="211"/>
    </row>
    <row r="3737" spans="3:3" x14ac:dyDescent="0.2">
      <c r="C3737" s="211"/>
    </row>
    <row r="3738" spans="3:3" x14ac:dyDescent="0.2">
      <c r="C3738" s="211"/>
    </row>
    <row r="3739" spans="3:3" x14ac:dyDescent="0.2">
      <c r="C3739" s="211"/>
    </row>
    <row r="3740" spans="3:3" x14ac:dyDescent="0.2">
      <c r="C3740" s="211"/>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D40" sqref="D40"/>
    </sheetView>
  </sheetViews>
  <sheetFormatPr defaultColWidth="38" defaultRowHeight="12.75" x14ac:dyDescent="0.2"/>
  <cols>
    <col min="1" max="1" width="25.7109375" style="293" bestFit="1" customWidth="1"/>
    <col min="2" max="2" width="22.140625" style="293" bestFit="1" customWidth="1"/>
    <col min="3" max="3" width="16.140625" style="293" bestFit="1" customWidth="1"/>
    <col min="4" max="4" width="58.7109375" style="293" customWidth="1"/>
    <col min="5" max="5" width="17.42578125" style="293" customWidth="1"/>
    <col min="6" max="6" width="38" style="293"/>
    <col min="7" max="8" width="12" style="293" bestFit="1" customWidth="1"/>
    <col min="9" max="9" width="17.7109375" style="293" bestFit="1" customWidth="1"/>
    <col min="10" max="16384" width="38" style="293"/>
  </cols>
  <sheetData>
    <row r="1" spans="1:6" x14ac:dyDescent="0.2">
      <c r="A1" s="422" t="s">
        <v>49</v>
      </c>
      <c r="B1" s="422"/>
      <c r="C1" s="422"/>
      <c r="D1" s="422"/>
      <c r="E1" s="422"/>
      <c r="F1" s="292"/>
    </row>
    <row r="2" spans="1:6" x14ac:dyDescent="0.2">
      <c r="A2" s="422" t="s">
        <v>212</v>
      </c>
      <c r="B2" s="422"/>
      <c r="C2" s="422"/>
      <c r="D2" s="422"/>
      <c r="E2" s="422"/>
      <c r="F2" s="292"/>
    </row>
    <row r="3" spans="1:6" ht="18" x14ac:dyDescent="0.2">
      <c r="A3" s="422" t="s">
        <v>231</v>
      </c>
      <c r="B3" s="422"/>
      <c r="C3" s="422"/>
      <c r="D3" s="422"/>
      <c r="E3" s="422"/>
    </row>
    <row r="7" spans="1:6" x14ac:dyDescent="0.2">
      <c r="A7" s="294"/>
      <c r="B7" s="294"/>
      <c r="C7" s="294"/>
      <c r="D7" s="294"/>
      <c r="E7" s="294"/>
      <c r="F7" s="294"/>
    </row>
    <row r="8" spans="1:6" x14ac:dyDescent="0.2">
      <c r="A8" s="295"/>
      <c r="B8" s="423" t="s">
        <v>213</v>
      </c>
      <c r="C8" s="424"/>
      <c r="D8" s="425"/>
      <c r="E8" s="296" t="s">
        <v>214</v>
      </c>
      <c r="F8" s="294"/>
    </row>
    <row r="9" spans="1:6" ht="15" x14ac:dyDescent="0.2">
      <c r="A9" s="297" t="s">
        <v>215</v>
      </c>
      <c r="B9" s="298" t="s">
        <v>216</v>
      </c>
      <c r="C9" s="299" t="s">
        <v>217</v>
      </c>
      <c r="D9" s="300" t="s">
        <v>218</v>
      </c>
      <c r="E9" s="296" t="s">
        <v>219</v>
      </c>
    </row>
    <row r="10" spans="1:6" x14ac:dyDescent="0.2">
      <c r="B10" s="274" t="s">
        <v>220</v>
      </c>
      <c r="C10" s="301" t="s">
        <v>220</v>
      </c>
      <c r="D10" s="275" t="s">
        <v>220</v>
      </c>
      <c r="E10" s="275" t="s">
        <v>220</v>
      </c>
      <c r="F10" s="294"/>
    </row>
    <row r="11" spans="1:6" ht="13.5" x14ac:dyDescent="0.2">
      <c r="B11" s="276" t="s">
        <v>221</v>
      </c>
      <c r="C11" s="302" t="s">
        <v>221</v>
      </c>
      <c r="D11" s="277" t="s">
        <v>221</v>
      </c>
      <c r="E11" s="277" t="s">
        <v>221</v>
      </c>
      <c r="F11" s="294"/>
    </row>
    <row r="12" spans="1:6" ht="13.5" x14ac:dyDescent="0.2">
      <c r="A12" s="278" t="s">
        <v>222</v>
      </c>
      <c r="B12" s="303">
        <v>2508201.5999999996</v>
      </c>
      <c r="C12" s="304">
        <v>1050684.2</v>
      </c>
      <c r="D12" s="279">
        <v>911619.87</v>
      </c>
      <c r="E12" s="279">
        <v>4053574.69</v>
      </c>
      <c r="F12" s="294"/>
    </row>
    <row r="13" spans="1:6" ht="13.5" x14ac:dyDescent="0.2">
      <c r="A13" s="278"/>
      <c r="B13" s="280"/>
      <c r="C13" s="305"/>
      <c r="D13" s="281"/>
      <c r="E13" s="281"/>
      <c r="F13" s="294"/>
    </row>
    <row r="14" spans="1:6" x14ac:dyDescent="0.2">
      <c r="A14" s="294"/>
      <c r="B14" s="282" t="s">
        <v>223</v>
      </c>
      <c r="C14" s="306" t="s">
        <v>223</v>
      </c>
      <c r="D14" s="283" t="s">
        <v>223</v>
      </c>
      <c r="E14" s="283" t="s">
        <v>223</v>
      </c>
    </row>
    <row r="15" spans="1:6" ht="13.5" x14ac:dyDescent="0.2">
      <c r="A15" s="278" t="s">
        <v>222</v>
      </c>
      <c r="B15" s="284">
        <v>94517.584999999992</v>
      </c>
      <c r="C15" s="307">
        <v>36977.69400000001</v>
      </c>
      <c r="D15" s="285">
        <v>42087.196999999949</v>
      </c>
      <c r="E15" s="285">
        <v>191145.68300000008</v>
      </c>
    </row>
    <row r="16" spans="1:6" ht="13.5" x14ac:dyDescent="0.2">
      <c r="A16" s="278"/>
      <c r="B16" s="280"/>
      <c r="C16" s="305"/>
      <c r="D16" s="280"/>
      <c r="E16" s="281"/>
      <c r="F16" s="294"/>
    </row>
    <row r="17" spans="1:7" x14ac:dyDescent="0.2">
      <c r="B17" s="286" t="s">
        <v>224</v>
      </c>
      <c r="C17" s="308" t="s">
        <v>224</v>
      </c>
      <c r="D17" s="287" t="s">
        <v>224</v>
      </c>
      <c r="E17" s="287" t="s">
        <v>224</v>
      </c>
      <c r="F17" s="294"/>
    </row>
    <row r="18" spans="1:7" ht="13.5" x14ac:dyDescent="0.2">
      <c r="A18" s="278" t="s">
        <v>222</v>
      </c>
      <c r="B18" s="280">
        <f>B12/B15</f>
        <v>26.536877767242995</v>
      </c>
      <c r="C18" s="305">
        <f t="shared" ref="C18:E18" si="0">C12/C15</f>
        <v>28.41400007258429</v>
      </c>
      <c r="D18" s="280">
        <f t="shared" si="0"/>
        <v>21.660265709783456</v>
      </c>
      <c r="E18" s="281">
        <f t="shared" si="0"/>
        <v>21.206728953433903</v>
      </c>
    </row>
    <row r="19" spans="1:7" ht="13.5" x14ac:dyDescent="0.2">
      <c r="A19" s="278"/>
      <c r="B19" s="288"/>
      <c r="C19" s="309"/>
      <c r="D19" s="289"/>
      <c r="E19" s="290"/>
    </row>
    <row r="21" spans="1:7" x14ac:dyDescent="0.2">
      <c r="B21" s="426" t="s">
        <v>228</v>
      </c>
      <c r="C21" s="426"/>
      <c r="D21" s="426"/>
      <c r="E21" s="426"/>
    </row>
    <row r="22" spans="1:7" ht="25.5" x14ac:dyDescent="0.2">
      <c r="B22" s="310" t="s">
        <v>225</v>
      </c>
      <c r="C22" s="311" t="s">
        <v>226</v>
      </c>
      <c r="D22" s="311" t="s">
        <v>227</v>
      </c>
      <c r="E22" s="312" t="s">
        <v>229</v>
      </c>
      <c r="G22" s="133"/>
    </row>
    <row r="23" spans="1:7" ht="15" x14ac:dyDescent="0.2">
      <c r="A23" s="291" t="s">
        <v>222</v>
      </c>
      <c r="B23" s="313">
        <f>AVERAGE(B18:D18)</f>
        <v>25.537047849870248</v>
      </c>
      <c r="C23" s="314">
        <f>SUMPRODUCT(B18:D18,B15:D15)/SUM(B15:D15)</f>
        <v>25.754360538099483</v>
      </c>
      <c r="D23" s="314">
        <f>E18</f>
        <v>21.206728953433903</v>
      </c>
      <c r="E23" s="315">
        <f>MIN(B23:D23)</f>
        <v>21.206728953433903</v>
      </c>
      <c r="G23" s="133"/>
    </row>
    <row r="29" spans="1:7" ht="12.75" customHeight="1" x14ac:dyDescent="0.2">
      <c r="A29" s="421" t="s">
        <v>230</v>
      </c>
      <c r="B29" s="421"/>
      <c r="C29" s="421"/>
      <c r="D29" s="421"/>
      <c r="E29" s="421"/>
    </row>
    <row r="30" spans="1:7" x14ac:dyDescent="0.2">
      <c r="A30" s="421"/>
      <c r="B30" s="421"/>
      <c r="C30" s="421"/>
      <c r="D30" s="421"/>
      <c r="E30" s="421"/>
    </row>
    <row r="31" spans="1:7" x14ac:dyDescent="0.2">
      <c r="A31" s="421"/>
      <c r="B31" s="421"/>
      <c r="C31" s="421"/>
      <c r="D31" s="421"/>
      <c r="E31" s="421"/>
    </row>
  </sheetData>
  <mergeCells count="6">
    <mergeCell ref="A29:E31"/>
    <mergeCell ref="A1:E1"/>
    <mergeCell ref="A2:E2"/>
    <mergeCell ref="A3:E3"/>
    <mergeCell ref="B8:D8"/>
    <mergeCell ref="B21:E2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B23B2E7E-4C21-4B23-8202-9784030D490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05-2021</vt:lpstr>
      <vt:lpstr>05-21 Hourly Purch Alloc</vt:lpstr>
      <vt:lpstr>05-21 KP Int Load &amp; Marg Loss</vt:lpstr>
      <vt:lpstr>05-21 GADS Forced Outages</vt:lpstr>
      <vt:lpstr>05-21 Gen Pivot</vt:lpstr>
      <vt:lpstr>05-21 KPCo Gen Data</vt:lpstr>
      <vt:lpstr>Net Gen</vt:lpstr>
      <vt:lpstr>$MWH Check</vt:lpstr>
      <vt:lpstr>'05-2021'!Print_Area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2022-08-02T16:37:37Z</cp:lastPrinted>
  <dcterms:created xsi:type="dcterms:W3CDTF">2014-02-26T19:23:10Z</dcterms:created>
  <dcterms:modified xsi:type="dcterms:W3CDTF">2023-10-17T17:33:31Z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